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mc:AlternateContent xmlns:mc="http://schemas.openxmlformats.org/markup-compatibility/2006">
    <mc:Choice Requires="x15">
      <x15ac:absPath xmlns:x15ac="http://schemas.microsoft.com/office/spreadsheetml/2010/11/ac" url="C:\Users\k.nogi\#GitHub\ken_nogi\XVBA\事業計画集計\"/>
    </mc:Choice>
  </mc:AlternateContent>
  <xr:revisionPtr revIDLastSave="0" documentId="13_ncr:8001_{4A752ECE-E9D8-4A70-B105-423F72C9D430}" xr6:coauthVersionLast="47" xr6:coauthVersionMax="47" xr10:uidLastSave="{00000000-0000-0000-0000-000000000000}"/>
  <bookViews>
    <workbookView xWindow="10230" yWindow="0" windowWidth="18675" windowHeight="15585" tabRatio="858" firstSheet="9" activeTab="14" xr2:uid="{8B231DCC-1F51-4C14-9DE9-9C74BA0EDE25}"/>
  </bookViews>
  <sheets>
    <sheet name="Sheet7" sheetId="1746" r:id="rId1"/>
    <sheet name="基本情報" sheetId="1" r:id="rId2"/>
    <sheet name="214737" sheetId="2" r:id="rId3"/>
    <sheet name="実行度合表集計" sheetId="57" r:id="rId4"/>
    <sheet name="グループ(売上高)計画" sheetId="918" r:id="rId5"/>
    <sheet name="グループ(売上高)実績" sheetId="1149" r:id="rId6"/>
    <sheet name="グループ(経常利益)計画" sheetId="919" r:id="rId7"/>
    <sheet name="グループ(経常利益)実績" sheetId="1034" r:id="rId8"/>
    <sheet name="グループ(受着完)計画" sheetId="1035" r:id="rId9"/>
    <sheet name="グループ(受着完)計画-実績" sheetId="916" r:id="rId10"/>
    <sheet name="グループ(損益)" sheetId="917" r:id="rId11"/>
    <sheet name="受着完テンプレート1" sheetId="560" r:id="rId12"/>
    <sheet name="受着完テンプレート2" sheetId="1447" r:id="rId13"/>
    <sheet name="損益テンプレート" sheetId="132" r:id="rId14"/>
    <sheet name="DATAテンプレート" sheetId="9" r:id="rId15"/>
  </sheets>
  <functionGroups builtInGroupCount="19"/>
  <externalReferences>
    <externalReference r:id="rId16"/>
  </externalReferences>
  <definedNames>
    <definedName name="_xlnm._FilterDatabase" localSheetId="2" hidden="1">'214737'!$A$1:$AB$34</definedName>
    <definedName name="_xlnm._FilterDatabase" localSheetId="3" hidden="1">実行度合表集計!$A$4:$HE$199</definedName>
    <definedName name="_xleta.SUM" hidden="1" xlm="1">#NAME?</definedName>
    <definedName name="_xleta.T" hidden="1" xlm="1">#NAME?</definedName>
    <definedName name="_xlnm.Print_Area" localSheetId="6">'グループ(経常利益)計画'!$B$2:$G$22</definedName>
    <definedName name="_xlnm.Print_Area" localSheetId="7">'グループ(経常利益)実績'!$B$2:$G$22</definedName>
    <definedName name="_xlnm.Print_Area" localSheetId="8">'グループ(受着完)計画'!$A$1:$DP$153</definedName>
    <definedName name="_xlnm.Print_Area" localSheetId="9">'グループ(受着完)計画-実績'!$A$1:$DP$154</definedName>
    <definedName name="_xlnm.Print_Area" localSheetId="10">'グループ(損益)'!$C$2:$AU$61</definedName>
    <definedName name="_xlnm.Print_Area" localSheetId="4">'グループ(売上高)計画'!$B$2:$J$41</definedName>
    <definedName name="_xlnm.Print_Area" localSheetId="5">'グループ(売上高)実績'!$B$2:$J$41</definedName>
    <definedName name="_xlnm.Print_Area" localSheetId="3">実行度合表集計!$C$1:$HA$126</definedName>
    <definedName name="_xlnm.Print_Area" localSheetId="11">受着完テンプレート1!$B$2:$CW$95</definedName>
    <definedName name="_xlnm.Print_Area" localSheetId="12">受着完テンプレート2!$B$2:$CW$95</definedName>
    <definedName name="_xlnm.Print_Area" localSheetId="13">損益テンプレート!$C$2:$AU$61</definedName>
    <definedName name="_xlnm.Print_Titles" localSheetId="9">'グループ(受着完)計画-実績'!$1:$1</definedName>
    <definedName name="_xlnm.Print_Titles" localSheetId="10">'グループ(損益)'!$C:$E,'グループ(損益)'!$4:$6</definedName>
    <definedName name="_xlnm.Print_Titles" localSheetId="3">実行度合表集計!$C:$S,実行度合表集計!$2:$4</definedName>
    <definedName name="_xlnm.Print_Titles" localSheetId="11">受着完テンプレート1!$B:$C</definedName>
    <definedName name="_xlnm.Print_Titles" localSheetId="12">受着完テンプレート2!$B:$C</definedName>
    <definedName name="_xlnm.Print_Titles" localSheetId="13">損益テンプレート!$C:$E,損益テンプレート!$4:$6</definedName>
    <definedName name="エクスポート1">基本情報!$H$2</definedName>
    <definedName name="エクスポート2">基本情報!$H$3</definedName>
    <definedName name="その他経費_合計">実行度合表集計!$O$129</definedName>
    <definedName name="減価償却費_合計">実行度合表集計!$M$129</definedName>
    <definedName name="事業計画テーブルID">基本情報!$C$2</definedName>
    <definedName name="集計グループ1" localSheetId="0">[1]基本情報!$C$7</definedName>
    <definedName name="集計グループ1">基本情報!$C$7</definedName>
    <definedName name="集計グループ10" localSheetId="0">[1]基本情報!$C$16</definedName>
    <definedName name="集計グループ10">基本情報!$C$16</definedName>
    <definedName name="集計グループ11" localSheetId="0">[1]基本情報!$C$17</definedName>
    <definedName name="集計グループ11">基本情報!$C$17</definedName>
    <definedName name="集計グループ12" localSheetId="0">[1]基本情報!$C$18</definedName>
    <definedName name="集計グループ12">基本情報!$C$18</definedName>
    <definedName name="集計グループ13" localSheetId="0">[1]基本情報!$C$19</definedName>
    <definedName name="集計グループ13">基本情報!$C$19</definedName>
    <definedName name="集計グループ14" localSheetId="0">[1]基本情報!$C$20</definedName>
    <definedName name="集計グループ14">基本情報!$C$20</definedName>
    <definedName name="集計グループ15" localSheetId="0">[1]基本情報!$C$21</definedName>
    <definedName name="集計グループ15">基本情報!$C$21</definedName>
    <definedName name="集計グループ16" localSheetId="0">[1]基本情報!$C$22</definedName>
    <definedName name="集計グループ16">基本情報!$C$22</definedName>
    <definedName name="集計グループ17">基本情報!$C$23</definedName>
    <definedName name="集計グループ18">基本情報!$C$24</definedName>
    <definedName name="集計グループ19">基本情報!$C$25</definedName>
    <definedName name="集計グループ2" localSheetId="0">[1]基本情報!$C$8</definedName>
    <definedName name="集計グループ2">基本情報!$C$8</definedName>
    <definedName name="集計グループ20">基本情報!$C$26</definedName>
    <definedName name="集計グループ3" localSheetId="0">[1]基本情報!$C$9</definedName>
    <definedName name="集計グループ3">基本情報!$C$9</definedName>
    <definedName name="集計グループ4" localSheetId="0">[1]基本情報!$C$10</definedName>
    <definedName name="集計グループ4">基本情報!$C$10</definedName>
    <definedName name="集計グループ5" localSheetId="0">[1]基本情報!$C$11</definedName>
    <definedName name="集計グループ5">基本情報!$C$11</definedName>
    <definedName name="集計グループ6" localSheetId="0">[1]基本情報!$C$12</definedName>
    <definedName name="集計グループ6">基本情報!$C$12</definedName>
    <definedName name="集計グループ7" localSheetId="0">[1]基本情報!$C$13</definedName>
    <definedName name="集計グループ7">基本情報!$C$13</definedName>
    <definedName name="集計グループ8" localSheetId="0">[1]基本情報!$C$14</definedName>
    <definedName name="集計グループ8">基本情報!$C$14</definedName>
    <definedName name="集計グループ9" localSheetId="0">[1]基本情報!$C$15</definedName>
    <definedName name="集計グループ9">基本情報!$C$15</definedName>
    <definedName name="集計フラグ1" localSheetId="0">[1]基本情報!$E$7</definedName>
    <definedName name="集計フラグ1">基本情報!$E$7</definedName>
    <definedName name="集計フラグ10" localSheetId="0">[1]基本情報!$E$16</definedName>
    <definedName name="集計フラグ10">基本情報!$E$16</definedName>
    <definedName name="集計フラグ11" localSheetId="0">[1]基本情報!$E$17</definedName>
    <definedName name="集計フラグ11">基本情報!$E$17</definedName>
    <definedName name="集計フラグ12" localSheetId="0">[1]基本情報!$E$18</definedName>
    <definedName name="集計フラグ12">基本情報!$E$18</definedName>
    <definedName name="集計フラグ13" localSheetId="0">[1]基本情報!$E$19</definedName>
    <definedName name="集計フラグ13">基本情報!$E$19</definedName>
    <definedName name="集計フラグ14" localSheetId="0">[1]基本情報!$E$20</definedName>
    <definedName name="集計フラグ14">基本情報!$E$20</definedName>
    <definedName name="集計フラグ15" localSheetId="0">[1]基本情報!$E$21</definedName>
    <definedName name="集計フラグ15">基本情報!$E$21</definedName>
    <definedName name="集計フラグ16" localSheetId="0">[1]基本情報!$E$22</definedName>
    <definedName name="集計フラグ16">基本情報!$E$22</definedName>
    <definedName name="集計フラグ17">基本情報!$E$23</definedName>
    <definedName name="集計フラグ18">基本情報!$E$24</definedName>
    <definedName name="集計フラグ19">基本情報!$E$25</definedName>
    <definedName name="集計フラグ2" localSheetId="0">[1]基本情報!$E$8</definedName>
    <definedName name="集計フラグ2">基本情報!$E$8</definedName>
    <definedName name="集計フラグ20">基本情報!$E$26</definedName>
    <definedName name="集計フラグ3" localSheetId="0">[1]基本情報!$E$9</definedName>
    <definedName name="集計フラグ3">基本情報!$E$9</definedName>
    <definedName name="集計フラグ4" localSheetId="0">[1]基本情報!$E$10</definedName>
    <definedName name="集計フラグ4">基本情報!$E$10</definedName>
    <definedName name="集計フラグ5" localSheetId="0">[1]基本情報!$E$11</definedName>
    <definedName name="集計フラグ5">基本情報!$E$11</definedName>
    <definedName name="集計フラグ6" localSheetId="0">[1]基本情報!$E$12</definedName>
    <definedName name="集計フラグ6">基本情報!$E$12</definedName>
    <definedName name="集計フラグ7" localSheetId="0">[1]基本情報!$E$13</definedName>
    <definedName name="集計フラグ7">基本情報!$E$13</definedName>
    <definedName name="集計フラグ8" localSheetId="0">[1]基本情報!$E$14</definedName>
    <definedName name="集計フラグ8">基本情報!$E$14</definedName>
    <definedName name="集計フラグ9" localSheetId="0">[1]基本情報!$E$15</definedName>
    <definedName name="集計フラグ9">基本情報!$E$15</definedName>
    <definedName name="人件費_合計">実行度合表集計!$K$129</definedName>
    <definedName name="地代・家賃_合計">実行度合表集計!$N$129</definedName>
    <definedName name="年度" localSheetId="0">[1]基本情報!$C$3</definedName>
    <definedName name="年度">基本情報!$C$3</definedName>
    <definedName name="販売費_合計">実行度合表集計!$L$129</definedName>
    <definedName name="部署名">#REF!</definedName>
    <definedName name="本社経費_合計">実行度合表集計!$P$129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6" i="57" l="1"/>
  <c r="G126" i="57"/>
  <c r="F126" i="57"/>
  <c r="H125" i="57"/>
  <c r="G125" i="57"/>
  <c r="F125" i="57"/>
  <c r="H124" i="57"/>
  <c r="G124" i="57"/>
  <c r="F124" i="57"/>
  <c r="H123" i="57"/>
  <c r="G123" i="57"/>
  <c r="F123" i="57"/>
  <c r="H122" i="57"/>
  <c r="G122" i="57"/>
  <c r="F122" i="57"/>
  <c r="H121" i="57"/>
  <c r="G121" i="57"/>
  <c r="F121" i="57"/>
  <c r="H120" i="57"/>
  <c r="G120" i="57"/>
  <c r="F120" i="57"/>
  <c r="H119" i="57"/>
  <c r="G119" i="57"/>
  <c r="F119" i="57"/>
  <c r="H118" i="57"/>
  <c r="G118" i="57"/>
  <c r="F118" i="57"/>
  <c r="H112" i="57"/>
  <c r="G112" i="57"/>
  <c r="F112" i="57"/>
  <c r="H109" i="57"/>
  <c r="G109" i="57"/>
  <c r="F109" i="57"/>
  <c r="H106" i="57"/>
  <c r="G106" i="57"/>
  <c r="F106" i="57"/>
  <c r="H100" i="57"/>
  <c r="G100" i="57"/>
  <c r="F100" i="57"/>
  <c r="H97" i="57"/>
  <c r="G97" i="57"/>
  <c r="F97" i="57"/>
  <c r="H91" i="57"/>
  <c r="G91" i="57"/>
  <c r="F91" i="57"/>
  <c r="H88" i="57"/>
  <c r="G88" i="57"/>
  <c r="F88" i="57"/>
  <c r="H85" i="57"/>
  <c r="G85" i="57"/>
  <c r="F85" i="57"/>
  <c r="H81" i="57"/>
  <c r="G81" i="57"/>
  <c r="F81" i="57"/>
  <c r="H78" i="57"/>
  <c r="G78" i="57"/>
  <c r="F78" i="57"/>
  <c r="H75" i="57"/>
  <c r="G75" i="57"/>
  <c r="F75" i="57"/>
  <c r="H72" i="57"/>
  <c r="G72" i="57"/>
  <c r="F72" i="57"/>
  <c r="H69" i="57"/>
  <c r="G69" i="57"/>
  <c r="F69" i="57"/>
  <c r="H63" i="57"/>
  <c r="G63" i="57"/>
  <c r="F63" i="57"/>
  <c r="H60" i="57"/>
  <c r="G60" i="57"/>
  <c r="F60" i="57"/>
  <c r="H57" i="57"/>
  <c r="G57" i="57"/>
  <c r="F57" i="57"/>
  <c r="H54" i="57"/>
  <c r="G54" i="57"/>
  <c r="F54" i="57"/>
  <c r="H51" i="57"/>
  <c r="G51" i="57"/>
  <c r="F51" i="57"/>
  <c r="H45" i="57"/>
  <c r="G45" i="57"/>
  <c r="F45" i="57"/>
  <c r="H42" i="57"/>
  <c r="G42" i="57"/>
  <c r="F42" i="57"/>
  <c r="H35" i="57"/>
  <c r="G35" i="57"/>
  <c r="F35" i="57"/>
  <c r="H32" i="57"/>
  <c r="G32" i="57"/>
  <c r="F32" i="57"/>
  <c r="H29" i="57"/>
  <c r="G29" i="57"/>
  <c r="F29" i="57"/>
  <c r="H26" i="57"/>
  <c r="G26" i="57"/>
  <c r="F26" i="57"/>
  <c r="H23" i="57"/>
  <c r="G23" i="57"/>
  <c r="F23" i="57"/>
  <c r="C126" i="57"/>
  <c r="C125" i="57"/>
  <c r="C124" i="57"/>
  <c r="C123" i="57"/>
  <c r="C122" i="57"/>
  <c r="C121" i="57"/>
  <c r="C120" i="57"/>
  <c r="C119" i="57"/>
  <c r="C118" i="57"/>
  <c r="C112" i="57"/>
  <c r="C109" i="57"/>
  <c r="C106" i="57"/>
  <c r="C100" i="57"/>
  <c r="C97" i="57"/>
  <c r="C91" i="57"/>
  <c r="C88" i="57"/>
  <c r="C85" i="57"/>
  <c r="C81" i="57"/>
  <c r="C78" i="57"/>
  <c r="C75" i="57"/>
  <c r="C72" i="57"/>
  <c r="C69" i="57"/>
  <c r="C63" i="57"/>
  <c r="C60" i="57"/>
  <c r="C57" i="57"/>
  <c r="C54" i="57"/>
  <c r="C51" i="57"/>
  <c r="C45" i="57"/>
  <c r="C42" i="57"/>
  <c r="C35" i="57"/>
  <c r="C32" i="57"/>
  <c r="C29" i="57"/>
  <c r="C26" i="57"/>
  <c r="C23" i="57"/>
  <c r="C17" i="57"/>
  <c r="C14" i="57"/>
  <c r="C11" i="57"/>
  <c r="C8" i="57"/>
  <c r="C5" i="57"/>
  <c r="H17" i="57"/>
  <c r="H14" i="57"/>
  <c r="H11" i="57"/>
  <c r="H8" i="57"/>
  <c r="H5" i="57"/>
  <c r="G17" i="57"/>
  <c r="G14" i="57"/>
  <c r="G11" i="57"/>
  <c r="G8" i="57"/>
  <c r="G5" i="57"/>
  <c r="F17" i="57"/>
  <c r="F14" i="57"/>
  <c r="F11" i="57"/>
  <c r="F8" i="57"/>
  <c r="F5" i="57"/>
  <c r="AZ95" i="1447" l="1"/>
  <c r="C95" i="1447"/>
  <c r="BW66" i="1447"/>
  <c r="D66" i="1447"/>
  <c r="CM65" i="1447"/>
  <c r="CG65" i="1447"/>
  <c r="BW65" i="1447"/>
  <c r="BP65" i="1447"/>
  <c r="BJ65" i="1447"/>
  <c r="AZ65" i="1447"/>
  <c r="AQ65" i="1447"/>
  <c r="AK65" i="1447"/>
  <c r="AA65" i="1447"/>
  <c r="T65" i="1447"/>
  <c r="N65" i="1447"/>
  <c r="D65" i="1447"/>
  <c r="BW35" i="1447"/>
  <c r="D35" i="1447"/>
  <c r="CM34" i="1447"/>
  <c r="CG34" i="1447"/>
  <c r="BP34" i="1447"/>
  <c r="BJ34" i="1447"/>
  <c r="AQ34" i="1447"/>
  <c r="AK34" i="1447"/>
  <c r="T34" i="1447"/>
  <c r="N34" i="1447"/>
  <c r="CD4" i="1447"/>
  <c r="CK4" i="1447" s="1"/>
  <c r="K4" i="1447"/>
  <c r="R4" i="1447" s="1"/>
  <c r="CW3" i="1447"/>
  <c r="CM3" i="1447"/>
  <c r="CG3" i="1447"/>
  <c r="BW3" i="1447"/>
  <c r="BV3" i="1447"/>
  <c r="BP3" i="1447"/>
  <c r="BJ3" i="1447"/>
  <c r="AZ3" i="1447"/>
  <c r="AY3" i="1447"/>
  <c r="AQ3" i="1447"/>
  <c r="AK3" i="1447"/>
  <c r="AA3" i="1447"/>
  <c r="Z3" i="1447"/>
  <c r="T3" i="1447"/>
  <c r="N3" i="1447"/>
  <c r="D3" i="1447"/>
  <c r="CN2" i="1447"/>
  <c r="AZ2" i="1447"/>
  <c r="AR2" i="1447"/>
  <c r="D2" i="1447"/>
  <c r="A2" i="1447"/>
  <c r="B1" i="1447" s="1"/>
  <c r="CL1" i="1447"/>
  <c r="CE1" i="1447"/>
  <c r="BX1" i="1447"/>
  <c r="BY1" i="1447" s="1"/>
  <c r="BO1" i="1447"/>
  <c r="BP1" i="1447" s="1"/>
  <c r="BQ1" i="1447" s="1"/>
  <c r="BH1" i="1447"/>
  <c r="BA1" i="1447"/>
  <c r="AP1" i="1447"/>
  <c r="AQ1" i="1447" s="1"/>
  <c r="AI1" i="1447"/>
  <c r="AJ1" i="1447" s="1"/>
  <c r="AK1" i="1447" s="1"/>
  <c r="AB1" i="1447"/>
  <c r="S1" i="1447"/>
  <c r="L1" i="1447"/>
  <c r="M1" i="1447" s="1"/>
  <c r="E1" i="1447"/>
  <c r="F1" i="1447" s="1"/>
  <c r="G1" i="1447" s="1"/>
  <c r="BW95" i="560"/>
  <c r="AZ95" i="560"/>
  <c r="AA95" i="560"/>
  <c r="C95" i="560"/>
  <c r="C61" i="132"/>
  <c r="BW65" i="560"/>
  <c r="AZ65" i="560"/>
  <c r="AA65" i="560"/>
  <c r="D65" i="560"/>
  <c r="BW3" i="560"/>
  <c r="AZ3" i="560"/>
  <c r="AA3" i="560"/>
  <c r="D3" i="560"/>
  <c r="CK66" i="1447" l="1"/>
  <c r="CK35" i="1447"/>
  <c r="R66" i="1447"/>
  <c r="R35" i="1447"/>
  <c r="N1" i="1447"/>
  <c r="AM1" i="1447"/>
  <c r="BB1" i="1447"/>
  <c r="BZ1" i="1447"/>
  <c r="AA4" i="1447"/>
  <c r="AC1" i="1447"/>
  <c r="CM1" i="1447"/>
  <c r="I1" i="1447"/>
  <c r="T1" i="1447"/>
  <c r="AR1" i="1447"/>
  <c r="BS1" i="1447"/>
  <c r="CF1" i="1447"/>
  <c r="BI1" i="1447"/>
  <c r="K66" i="1447"/>
  <c r="K35" i="1447"/>
  <c r="CD66" i="1447"/>
  <c r="CD35" i="1447"/>
  <c r="B39" i="1149"/>
  <c r="B37" i="1149"/>
  <c r="B35" i="1149"/>
  <c r="B33" i="1149"/>
  <c r="B31" i="1149"/>
  <c r="B29" i="1149"/>
  <c r="B27" i="1149"/>
  <c r="B25" i="1149"/>
  <c r="B23" i="1149"/>
  <c r="B21" i="1149"/>
  <c r="B19" i="1149"/>
  <c r="B17" i="1149"/>
  <c r="B15" i="1149"/>
  <c r="B13" i="1149"/>
  <c r="B11" i="1149"/>
  <c r="B9" i="1149"/>
  <c r="D16" i="57"/>
  <c r="I15" i="57"/>
  <c r="D15" i="57"/>
  <c r="R14" i="57"/>
  <c r="R16" i="57" s="1"/>
  <c r="P14" i="57"/>
  <c r="P15" i="57" s="1"/>
  <c r="O14" i="57"/>
  <c r="O15" i="57" s="1"/>
  <c r="N14" i="57"/>
  <c r="N15" i="57" s="1"/>
  <c r="M14" i="57"/>
  <c r="M15" i="57" s="1"/>
  <c r="L14" i="57"/>
  <c r="L15" i="57" s="1"/>
  <c r="K14" i="57"/>
  <c r="I14" i="57"/>
  <c r="D80" i="57"/>
  <c r="I79" i="57"/>
  <c r="D79" i="57"/>
  <c r="R78" i="57"/>
  <c r="R80" i="57" s="1"/>
  <c r="P78" i="57"/>
  <c r="P79" i="57" s="1"/>
  <c r="O78" i="57"/>
  <c r="O79" i="57" s="1"/>
  <c r="N78" i="57"/>
  <c r="N79" i="57" s="1"/>
  <c r="M78" i="57"/>
  <c r="M79" i="57" s="1"/>
  <c r="L78" i="57"/>
  <c r="L79" i="57" s="1"/>
  <c r="K78" i="57"/>
  <c r="K79" i="57" s="1"/>
  <c r="I78" i="57"/>
  <c r="DE75" i="1035"/>
  <c r="CW75" i="1035"/>
  <c r="CO75" i="1035"/>
  <c r="DE74" i="1035"/>
  <c r="CW74" i="1035"/>
  <c r="CO74" i="1035"/>
  <c r="DE73" i="1035"/>
  <c r="CW73" i="1035"/>
  <c r="CO73" i="1035"/>
  <c r="DE72" i="1035"/>
  <c r="CW72" i="1035"/>
  <c r="CO72" i="1035"/>
  <c r="DE71" i="1035"/>
  <c r="CW71" i="1035"/>
  <c r="CO71" i="1035"/>
  <c r="DE70" i="1035"/>
  <c r="CW70" i="1035"/>
  <c r="CO70" i="1035"/>
  <c r="DE69" i="1035"/>
  <c r="CW69" i="1035"/>
  <c r="CO69" i="1035"/>
  <c r="DE68" i="1035"/>
  <c r="CW68" i="1035"/>
  <c r="CO68" i="1035"/>
  <c r="DE67" i="1035"/>
  <c r="CW67" i="1035"/>
  <c r="CO67" i="1035"/>
  <c r="DE66" i="1035"/>
  <c r="CW66" i="1035"/>
  <c r="CO66" i="1035"/>
  <c r="DE65" i="1035"/>
  <c r="CW65" i="1035"/>
  <c r="CO65" i="1035"/>
  <c r="DE64" i="1035"/>
  <c r="CW64" i="1035"/>
  <c r="CO64" i="1035"/>
  <c r="DE63" i="1035"/>
  <c r="CW63" i="1035"/>
  <c r="CO63" i="1035"/>
  <c r="DE62" i="1035"/>
  <c r="CW62" i="1035"/>
  <c r="CO62" i="1035"/>
  <c r="DE61" i="1035"/>
  <c r="CW61" i="1035"/>
  <c r="CO61" i="1035"/>
  <c r="DE60" i="1035"/>
  <c r="CW60" i="1035"/>
  <c r="CO60" i="1035"/>
  <c r="DE59" i="1035"/>
  <c r="CW59" i="1035"/>
  <c r="CO59" i="1035"/>
  <c r="DE58" i="1035"/>
  <c r="CW58" i="1035"/>
  <c r="CO58" i="1035"/>
  <c r="DE57" i="1035"/>
  <c r="CW57" i="1035"/>
  <c r="CO57" i="1035"/>
  <c r="DE56" i="1035"/>
  <c r="CW56" i="1035"/>
  <c r="CO56" i="1035"/>
  <c r="CA75" i="1035"/>
  <c r="BS75" i="1035"/>
  <c r="BK75" i="1035"/>
  <c r="CA74" i="1035"/>
  <c r="BS74" i="1035"/>
  <c r="BK74" i="1035"/>
  <c r="CA73" i="1035"/>
  <c r="BS73" i="1035"/>
  <c r="BK73" i="1035"/>
  <c r="CA72" i="1035"/>
  <c r="BS72" i="1035"/>
  <c r="BK72" i="1035"/>
  <c r="CA71" i="1035"/>
  <c r="BS71" i="1035"/>
  <c r="BK71" i="1035"/>
  <c r="CA70" i="1035"/>
  <c r="BS70" i="1035"/>
  <c r="BK70" i="1035"/>
  <c r="CA69" i="1035"/>
  <c r="BS69" i="1035"/>
  <c r="BK69" i="1035"/>
  <c r="CA68" i="1035"/>
  <c r="BS68" i="1035"/>
  <c r="BK68" i="1035"/>
  <c r="CA67" i="1035"/>
  <c r="BS67" i="1035"/>
  <c r="BK67" i="1035"/>
  <c r="CA66" i="1035"/>
  <c r="BS66" i="1035"/>
  <c r="BK66" i="1035"/>
  <c r="CA65" i="1035"/>
  <c r="BS65" i="1035"/>
  <c r="BK65" i="1035"/>
  <c r="CA64" i="1035"/>
  <c r="BS64" i="1035"/>
  <c r="BK64" i="1035"/>
  <c r="CA63" i="1035"/>
  <c r="BS63" i="1035"/>
  <c r="BK63" i="1035"/>
  <c r="CA62" i="1035"/>
  <c r="BS62" i="1035"/>
  <c r="BK62" i="1035"/>
  <c r="CA61" i="1035"/>
  <c r="BS61" i="1035"/>
  <c r="BK61" i="1035"/>
  <c r="CA60" i="1035"/>
  <c r="BS60" i="1035"/>
  <c r="BK60" i="1035"/>
  <c r="CA59" i="1035"/>
  <c r="BS59" i="1035"/>
  <c r="BK59" i="1035"/>
  <c r="CA58" i="1035"/>
  <c r="BS58" i="1035"/>
  <c r="BK58" i="1035"/>
  <c r="CA57" i="1035"/>
  <c r="BS57" i="1035"/>
  <c r="BK57" i="1035"/>
  <c r="CA56" i="1035"/>
  <c r="BS56" i="1035"/>
  <c r="BK56" i="1035"/>
  <c r="AW75" i="1035"/>
  <c r="AO75" i="1035"/>
  <c r="AG75" i="1035"/>
  <c r="AW74" i="1035"/>
  <c r="AO74" i="1035"/>
  <c r="AG74" i="1035"/>
  <c r="AW73" i="1035"/>
  <c r="AO73" i="1035"/>
  <c r="AG73" i="1035"/>
  <c r="AW72" i="1035"/>
  <c r="AO72" i="1035"/>
  <c r="AG72" i="1035"/>
  <c r="AW71" i="1035"/>
  <c r="AO71" i="1035"/>
  <c r="AG71" i="1035"/>
  <c r="AW70" i="1035"/>
  <c r="AO70" i="1035"/>
  <c r="AG70" i="1035"/>
  <c r="AW69" i="1035"/>
  <c r="AO69" i="1035"/>
  <c r="AG69" i="1035"/>
  <c r="AW68" i="1035"/>
  <c r="AO68" i="1035"/>
  <c r="AG68" i="1035"/>
  <c r="AW67" i="1035"/>
  <c r="AO67" i="1035"/>
  <c r="AG67" i="1035"/>
  <c r="AW66" i="1035"/>
  <c r="AO66" i="1035"/>
  <c r="AG66" i="1035"/>
  <c r="AW65" i="1035"/>
  <c r="AO65" i="1035"/>
  <c r="AG65" i="1035"/>
  <c r="AW64" i="1035"/>
  <c r="AO64" i="1035"/>
  <c r="AG64" i="1035"/>
  <c r="AW63" i="1035"/>
  <c r="AO63" i="1035"/>
  <c r="AG63" i="1035"/>
  <c r="AW62" i="1035"/>
  <c r="AO62" i="1035"/>
  <c r="AG62" i="1035"/>
  <c r="AW61" i="1035"/>
  <c r="AO61" i="1035"/>
  <c r="AG61" i="1035"/>
  <c r="AW60" i="1035"/>
  <c r="AO60" i="1035"/>
  <c r="AG60" i="1035"/>
  <c r="AW59" i="1035"/>
  <c r="AO59" i="1035"/>
  <c r="AG59" i="1035"/>
  <c r="AW58" i="1035"/>
  <c r="AO58" i="1035"/>
  <c r="AG58" i="1035"/>
  <c r="AW57" i="1035"/>
  <c r="AO57" i="1035"/>
  <c r="AG57" i="1035"/>
  <c r="AW56" i="1035"/>
  <c r="AO56" i="1035"/>
  <c r="AG56" i="1035"/>
  <c r="S75" i="1035"/>
  <c r="K75" i="1035"/>
  <c r="C75" i="1035"/>
  <c r="S74" i="1035"/>
  <c r="K74" i="1035"/>
  <c r="C74" i="1035"/>
  <c r="S73" i="1035"/>
  <c r="K73" i="1035"/>
  <c r="C73" i="1035"/>
  <c r="S72" i="1035"/>
  <c r="K72" i="1035"/>
  <c r="C72" i="1035"/>
  <c r="S71" i="1035"/>
  <c r="K71" i="1035"/>
  <c r="C71" i="1035"/>
  <c r="S70" i="1035"/>
  <c r="K70" i="1035"/>
  <c r="C70" i="1035"/>
  <c r="S69" i="1035"/>
  <c r="K69" i="1035"/>
  <c r="C69" i="1035"/>
  <c r="S68" i="1035"/>
  <c r="K68" i="1035"/>
  <c r="C68" i="1035"/>
  <c r="S67" i="1035"/>
  <c r="K67" i="1035"/>
  <c r="C67" i="1035"/>
  <c r="S66" i="1035"/>
  <c r="K66" i="1035"/>
  <c r="C66" i="1035"/>
  <c r="S65" i="1035"/>
  <c r="K65" i="1035"/>
  <c r="C65" i="1035"/>
  <c r="S64" i="1035"/>
  <c r="K64" i="1035"/>
  <c r="C64" i="1035"/>
  <c r="S63" i="1035"/>
  <c r="K63" i="1035"/>
  <c r="C63" i="1035"/>
  <c r="S62" i="1035"/>
  <c r="K62" i="1035"/>
  <c r="C62" i="1035"/>
  <c r="S61" i="1035"/>
  <c r="K61" i="1035"/>
  <c r="C61" i="1035"/>
  <c r="S60" i="1035"/>
  <c r="K60" i="1035"/>
  <c r="C60" i="1035"/>
  <c r="S59" i="1035"/>
  <c r="K59" i="1035"/>
  <c r="C59" i="1035"/>
  <c r="S58" i="1035"/>
  <c r="K58" i="1035"/>
  <c r="C58" i="1035"/>
  <c r="S57" i="1035"/>
  <c r="K57" i="1035"/>
  <c r="C57" i="1035"/>
  <c r="S56" i="1035"/>
  <c r="K56" i="1035"/>
  <c r="C56" i="1035"/>
  <c r="DE75" i="916"/>
  <c r="CW75" i="916"/>
  <c r="CO75" i="916"/>
  <c r="DE74" i="916"/>
  <c r="CW74" i="916"/>
  <c r="CO74" i="916"/>
  <c r="DE73" i="916"/>
  <c r="CW73" i="916"/>
  <c r="CO73" i="916"/>
  <c r="DE72" i="916"/>
  <c r="CW72" i="916"/>
  <c r="CO72" i="916"/>
  <c r="DE71" i="916"/>
  <c r="CW71" i="916"/>
  <c r="CO71" i="916"/>
  <c r="DE70" i="916"/>
  <c r="CW70" i="916"/>
  <c r="CO70" i="916"/>
  <c r="DE69" i="916"/>
  <c r="CW69" i="916"/>
  <c r="CO69" i="916"/>
  <c r="DE68" i="916"/>
  <c r="CW68" i="916"/>
  <c r="CO68" i="916"/>
  <c r="DE67" i="916"/>
  <c r="CW67" i="916"/>
  <c r="CO67" i="916"/>
  <c r="DE66" i="916"/>
  <c r="CW66" i="916"/>
  <c r="CO66" i="916"/>
  <c r="DE65" i="916"/>
  <c r="CW65" i="916"/>
  <c r="CO65" i="916"/>
  <c r="DE64" i="916"/>
  <c r="CW64" i="916"/>
  <c r="CO64" i="916"/>
  <c r="DE63" i="916"/>
  <c r="CW63" i="916"/>
  <c r="CO63" i="916"/>
  <c r="DE62" i="916"/>
  <c r="CW62" i="916"/>
  <c r="CO62" i="916"/>
  <c r="DE61" i="916"/>
  <c r="CW61" i="916"/>
  <c r="CO61" i="916"/>
  <c r="DE60" i="916"/>
  <c r="CW60" i="916"/>
  <c r="CO60" i="916"/>
  <c r="DE59" i="916"/>
  <c r="CW59" i="916"/>
  <c r="CO59" i="916"/>
  <c r="DE58" i="916"/>
  <c r="CW58" i="916"/>
  <c r="CO58" i="916"/>
  <c r="DE57" i="916"/>
  <c r="CW57" i="916"/>
  <c r="CO57" i="916"/>
  <c r="DE56" i="916"/>
  <c r="CW56" i="916"/>
  <c r="CO56" i="916"/>
  <c r="CA75" i="916"/>
  <c r="BS75" i="916"/>
  <c r="BK75" i="916"/>
  <c r="CA74" i="916"/>
  <c r="BS74" i="916"/>
  <c r="BK74" i="916"/>
  <c r="CA73" i="916"/>
  <c r="BS73" i="916"/>
  <c r="BK73" i="916"/>
  <c r="CA72" i="916"/>
  <c r="BS72" i="916"/>
  <c r="BK72" i="916"/>
  <c r="CA71" i="916"/>
  <c r="BS71" i="916"/>
  <c r="BK71" i="916"/>
  <c r="CA70" i="916"/>
  <c r="BS70" i="916"/>
  <c r="BK70" i="916"/>
  <c r="CA69" i="916"/>
  <c r="BS69" i="916"/>
  <c r="BK69" i="916"/>
  <c r="CA68" i="916"/>
  <c r="BS68" i="916"/>
  <c r="BK68" i="916"/>
  <c r="CA67" i="916"/>
  <c r="BS67" i="916"/>
  <c r="BK67" i="916"/>
  <c r="CA66" i="916"/>
  <c r="BS66" i="916"/>
  <c r="BK66" i="916"/>
  <c r="CA65" i="916"/>
  <c r="BS65" i="916"/>
  <c r="BK65" i="916"/>
  <c r="CA64" i="916"/>
  <c r="BS64" i="916"/>
  <c r="BK64" i="916"/>
  <c r="CA63" i="916"/>
  <c r="BS63" i="916"/>
  <c r="BK63" i="916"/>
  <c r="CA62" i="916"/>
  <c r="BS62" i="916"/>
  <c r="BK62" i="916"/>
  <c r="CA61" i="916"/>
  <c r="BS61" i="916"/>
  <c r="BK61" i="916"/>
  <c r="CA60" i="916"/>
  <c r="BS60" i="916"/>
  <c r="BK60" i="916"/>
  <c r="CA59" i="916"/>
  <c r="BS59" i="916"/>
  <c r="BK59" i="916"/>
  <c r="CA58" i="916"/>
  <c r="BS58" i="916"/>
  <c r="BK58" i="916"/>
  <c r="CA57" i="916"/>
  <c r="BS57" i="916"/>
  <c r="BK57" i="916"/>
  <c r="CA56" i="916"/>
  <c r="BS56" i="916"/>
  <c r="BK56" i="916"/>
  <c r="AW75" i="916"/>
  <c r="AO75" i="916"/>
  <c r="AG75" i="916"/>
  <c r="AW74" i="916"/>
  <c r="AO74" i="916"/>
  <c r="AG74" i="916"/>
  <c r="AW73" i="916"/>
  <c r="AO73" i="916"/>
  <c r="AG73" i="916"/>
  <c r="AW72" i="916"/>
  <c r="AO72" i="916"/>
  <c r="AG72" i="916"/>
  <c r="AW71" i="916"/>
  <c r="AO71" i="916"/>
  <c r="AG71" i="916"/>
  <c r="AW70" i="916"/>
  <c r="AO70" i="916"/>
  <c r="AG70" i="916"/>
  <c r="AW69" i="916"/>
  <c r="AO69" i="916"/>
  <c r="AG69" i="916"/>
  <c r="AW68" i="916"/>
  <c r="AO68" i="916"/>
  <c r="AG68" i="916"/>
  <c r="AW67" i="916"/>
  <c r="AO67" i="916"/>
  <c r="AG67" i="916"/>
  <c r="AW66" i="916"/>
  <c r="AO66" i="916"/>
  <c r="AG66" i="916"/>
  <c r="AW65" i="916"/>
  <c r="AO65" i="916"/>
  <c r="AG65" i="916"/>
  <c r="AW64" i="916"/>
  <c r="AO64" i="916"/>
  <c r="AG64" i="916"/>
  <c r="AW63" i="916"/>
  <c r="AO63" i="916"/>
  <c r="AG63" i="916"/>
  <c r="AW62" i="916"/>
  <c r="AO62" i="916"/>
  <c r="AG62" i="916"/>
  <c r="AW61" i="916"/>
  <c r="AO61" i="916"/>
  <c r="AG61" i="916"/>
  <c r="AW60" i="916"/>
  <c r="AO60" i="916"/>
  <c r="AG60" i="916"/>
  <c r="AW59" i="916"/>
  <c r="AO59" i="916"/>
  <c r="AG59" i="916"/>
  <c r="AW58" i="916"/>
  <c r="AO58" i="916"/>
  <c r="AG58" i="916"/>
  <c r="AW57" i="916"/>
  <c r="AO57" i="916"/>
  <c r="AG57" i="916"/>
  <c r="AW56" i="916"/>
  <c r="AO56" i="916"/>
  <c r="AG56" i="916"/>
  <c r="F79" i="57" l="1"/>
  <c r="C79" i="57"/>
  <c r="H79" i="57"/>
  <c r="G79" i="57"/>
  <c r="G80" i="57"/>
  <c r="F80" i="57"/>
  <c r="C80" i="57"/>
  <c r="H80" i="57"/>
  <c r="F15" i="57"/>
  <c r="H15" i="57"/>
  <c r="G15" i="57"/>
  <c r="C15" i="57"/>
  <c r="G16" i="57"/>
  <c r="F16" i="57"/>
  <c r="H16" i="57"/>
  <c r="C16" i="57"/>
  <c r="CG1" i="1447"/>
  <c r="BT1" i="1447"/>
  <c r="AT1" i="1447"/>
  <c r="BJ1" i="1447"/>
  <c r="U1" i="1447"/>
  <c r="AA66" i="1447"/>
  <c r="AA35" i="1447"/>
  <c r="AH4" i="1447"/>
  <c r="J1" i="1447"/>
  <c r="CB1" i="1447"/>
  <c r="AD1" i="1447"/>
  <c r="BC1" i="1447"/>
  <c r="P1" i="1447"/>
  <c r="CN1" i="1447"/>
  <c r="AN1" i="1447"/>
  <c r="Q79" i="57"/>
  <c r="Q14" i="57"/>
  <c r="K15" i="57"/>
  <c r="Q15" i="57" s="1"/>
  <c r="R15" i="57"/>
  <c r="Q78" i="57"/>
  <c r="R79" i="57"/>
  <c r="DE126" i="1035"/>
  <c r="CW126" i="1035"/>
  <c r="CO126" i="1035"/>
  <c r="DE125" i="1035"/>
  <c r="CW125" i="1035"/>
  <c r="CO125" i="1035"/>
  <c r="DE124" i="1035"/>
  <c r="CW124" i="1035"/>
  <c r="CO124" i="1035"/>
  <c r="DE123" i="1035"/>
  <c r="CW123" i="1035"/>
  <c r="CO123" i="1035"/>
  <c r="DE122" i="1035"/>
  <c r="CW122" i="1035"/>
  <c r="CO122" i="1035"/>
  <c r="DE121" i="1035"/>
  <c r="CW121" i="1035"/>
  <c r="CO121" i="1035"/>
  <c r="DE120" i="1035"/>
  <c r="CW120" i="1035"/>
  <c r="CO120" i="1035"/>
  <c r="DE119" i="1035"/>
  <c r="CW119" i="1035"/>
  <c r="CO119" i="1035"/>
  <c r="DE118" i="1035"/>
  <c r="CW118" i="1035"/>
  <c r="CO118" i="1035"/>
  <c r="DE117" i="1035"/>
  <c r="CW117" i="1035"/>
  <c r="CO117" i="1035"/>
  <c r="DE116" i="1035"/>
  <c r="CW116" i="1035"/>
  <c r="CO116" i="1035"/>
  <c r="DE115" i="1035"/>
  <c r="CW115" i="1035"/>
  <c r="CO115" i="1035"/>
  <c r="DE114" i="1035"/>
  <c r="CW114" i="1035"/>
  <c r="CO114" i="1035"/>
  <c r="DE113" i="1035"/>
  <c r="CW113" i="1035"/>
  <c r="CO113" i="1035"/>
  <c r="DE112" i="1035"/>
  <c r="CW112" i="1035"/>
  <c r="CO112" i="1035"/>
  <c r="DE111" i="1035"/>
  <c r="CW111" i="1035"/>
  <c r="CO111" i="1035"/>
  <c r="DE110" i="1035"/>
  <c r="CW110" i="1035"/>
  <c r="CO110" i="1035"/>
  <c r="DE109" i="1035"/>
  <c r="CW109" i="1035"/>
  <c r="CO109" i="1035"/>
  <c r="DE108" i="1035"/>
  <c r="CW108" i="1035"/>
  <c r="CO108" i="1035"/>
  <c r="DE107" i="1035"/>
  <c r="CW107" i="1035"/>
  <c r="CO107" i="1035"/>
  <c r="CA126" i="1035"/>
  <c r="BS126" i="1035"/>
  <c r="BK126" i="1035"/>
  <c r="CA125" i="1035"/>
  <c r="BS125" i="1035"/>
  <c r="BK125" i="1035"/>
  <c r="CA124" i="1035"/>
  <c r="BS124" i="1035"/>
  <c r="BK124" i="1035"/>
  <c r="CA123" i="1035"/>
  <c r="BS123" i="1035"/>
  <c r="BK123" i="1035"/>
  <c r="CA122" i="1035"/>
  <c r="BS122" i="1035"/>
  <c r="BK122" i="1035"/>
  <c r="CA121" i="1035"/>
  <c r="BS121" i="1035"/>
  <c r="BK121" i="1035"/>
  <c r="CA120" i="1035"/>
  <c r="BS120" i="1035"/>
  <c r="BK120" i="1035"/>
  <c r="CA119" i="1035"/>
  <c r="BS119" i="1035"/>
  <c r="BK119" i="1035"/>
  <c r="CA118" i="1035"/>
  <c r="BS118" i="1035"/>
  <c r="BK118" i="1035"/>
  <c r="CA117" i="1035"/>
  <c r="BS117" i="1035"/>
  <c r="BK117" i="1035"/>
  <c r="CA116" i="1035"/>
  <c r="BS116" i="1035"/>
  <c r="BK116" i="1035"/>
  <c r="CA115" i="1035"/>
  <c r="BS115" i="1035"/>
  <c r="BK115" i="1035"/>
  <c r="CA114" i="1035"/>
  <c r="BS114" i="1035"/>
  <c r="BK114" i="1035"/>
  <c r="CA113" i="1035"/>
  <c r="BS113" i="1035"/>
  <c r="BK113" i="1035"/>
  <c r="CA112" i="1035"/>
  <c r="BS112" i="1035"/>
  <c r="BK112" i="1035"/>
  <c r="CA111" i="1035"/>
  <c r="BS111" i="1035"/>
  <c r="BK111" i="1035"/>
  <c r="CA110" i="1035"/>
  <c r="BS110" i="1035"/>
  <c r="BK110" i="1035"/>
  <c r="CA109" i="1035"/>
  <c r="BS109" i="1035"/>
  <c r="BK109" i="1035"/>
  <c r="CA108" i="1035"/>
  <c r="BS108" i="1035"/>
  <c r="BK108" i="1035"/>
  <c r="CA107" i="1035"/>
  <c r="BS107" i="1035"/>
  <c r="BK107" i="1035"/>
  <c r="AW126" i="1035"/>
  <c r="AO126" i="1035"/>
  <c r="AG126" i="1035"/>
  <c r="AW125" i="1035"/>
  <c r="AO125" i="1035"/>
  <c r="AG125" i="1035"/>
  <c r="AW124" i="1035"/>
  <c r="AO124" i="1035"/>
  <c r="AG124" i="1035"/>
  <c r="AW123" i="1035"/>
  <c r="AO123" i="1035"/>
  <c r="AG123" i="1035"/>
  <c r="AW122" i="1035"/>
  <c r="AO122" i="1035"/>
  <c r="AG122" i="1035"/>
  <c r="AW121" i="1035"/>
  <c r="AO121" i="1035"/>
  <c r="AG121" i="1035"/>
  <c r="AW120" i="1035"/>
  <c r="AO120" i="1035"/>
  <c r="AG120" i="1035"/>
  <c r="AW119" i="1035"/>
  <c r="AO119" i="1035"/>
  <c r="AG119" i="1035"/>
  <c r="AW118" i="1035"/>
  <c r="AO118" i="1035"/>
  <c r="AG118" i="1035"/>
  <c r="AW117" i="1035"/>
  <c r="AO117" i="1035"/>
  <c r="AG117" i="1035"/>
  <c r="AW116" i="1035"/>
  <c r="AO116" i="1035"/>
  <c r="AG116" i="1035"/>
  <c r="AW115" i="1035"/>
  <c r="AO115" i="1035"/>
  <c r="AG115" i="1035"/>
  <c r="AW114" i="1035"/>
  <c r="AO114" i="1035"/>
  <c r="AG114" i="1035"/>
  <c r="AW113" i="1035"/>
  <c r="AO113" i="1035"/>
  <c r="AG113" i="1035"/>
  <c r="AW112" i="1035"/>
  <c r="AO112" i="1035"/>
  <c r="AG112" i="1035"/>
  <c r="AW111" i="1035"/>
  <c r="AO111" i="1035"/>
  <c r="AG111" i="1035"/>
  <c r="AW110" i="1035"/>
  <c r="AO110" i="1035"/>
  <c r="AG110" i="1035"/>
  <c r="AW109" i="1035"/>
  <c r="AO109" i="1035"/>
  <c r="AG109" i="1035"/>
  <c r="AW108" i="1035"/>
  <c r="AO108" i="1035"/>
  <c r="AG108" i="1035"/>
  <c r="AW107" i="1035"/>
  <c r="AO107" i="1035"/>
  <c r="AG107" i="1035"/>
  <c r="S126" i="1035"/>
  <c r="K126" i="1035"/>
  <c r="C126" i="1035"/>
  <c r="S125" i="1035"/>
  <c r="K125" i="1035"/>
  <c r="C125" i="1035"/>
  <c r="S124" i="1035"/>
  <c r="K124" i="1035"/>
  <c r="C124" i="1035"/>
  <c r="S123" i="1035"/>
  <c r="K123" i="1035"/>
  <c r="C123" i="1035"/>
  <c r="S122" i="1035"/>
  <c r="K122" i="1035"/>
  <c r="C122" i="1035"/>
  <c r="S121" i="1035"/>
  <c r="K121" i="1035"/>
  <c r="C121" i="1035"/>
  <c r="S120" i="1035"/>
  <c r="K120" i="1035"/>
  <c r="C120" i="1035"/>
  <c r="S119" i="1035"/>
  <c r="K119" i="1035"/>
  <c r="C119" i="1035"/>
  <c r="S118" i="1035"/>
  <c r="K118" i="1035"/>
  <c r="C118" i="1035"/>
  <c r="S117" i="1035"/>
  <c r="K117" i="1035"/>
  <c r="C117" i="1035"/>
  <c r="S116" i="1035"/>
  <c r="K116" i="1035"/>
  <c r="C116" i="1035"/>
  <c r="S115" i="1035"/>
  <c r="K115" i="1035"/>
  <c r="C115" i="1035"/>
  <c r="S114" i="1035"/>
  <c r="K114" i="1035"/>
  <c r="C114" i="1035"/>
  <c r="S113" i="1035"/>
  <c r="K113" i="1035"/>
  <c r="C113" i="1035"/>
  <c r="S112" i="1035"/>
  <c r="K112" i="1035"/>
  <c r="C112" i="1035"/>
  <c r="S111" i="1035"/>
  <c r="K111" i="1035"/>
  <c r="C111" i="1035"/>
  <c r="S110" i="1035"/>
  <c r="K110" i="1035"/>
  <c r="C110" i="1035"/>
  <c r="S109" i="1035"/>
  <c r="K109" i="1035"/>
  <c r="C109" i="1035"/>
  <c r="S108" i="1035"/>
  <c r="K108" i="1035"/>
  <c r="C108" i="1035"/>
  <c r="S107" i="1035"/>
  <c r="K107" i="1035"/>
  <c r="C107" i="1035"/>
  <c r="DE24" i="1035"/>
  <c r="CW24" i="1035"/>
  <c r="CO24" i="1035"/>
  <c r="DE23" i="1035"/>
  <c r="CW23" i="1035"/>
  <c r="CO23" i="1035"/>
  <c r="DE22" i="1035"/>
  <c r="CW22" i="1035"/>
  <c r="CO22" i="1035"/>
  <c r="DE21" i="1035"/>
  <c r="CW21" i="1035"/>
  <c r="CO21" i="1035"/>
  <c r="DE20" i="1035"/>
  <c r="CW20" i="1035"/>
  <c r="CO20" i="1035"/>
  <c r="DE19" i="1035"/>
  <c r="CW19" i="1035"/>
  <c r="CO19" i="1035"/>
  <c r="DE18" i="1035"/>
  <c r="CW18" i="1035"/>
  <c r="CO18" i="1035"/>
  <c r="DE17" i="1035"/>
  <c r="CW17" i="1035"/>
  <c r="CO17" i="1035"/>
  <c r="DE16" i="1035"/>
  <c r="CW16" i="1035"/>
  <c r="CO16" i="1035"/>
  <c r="DE15" i="1035"/>
  <c r="CW15" i="1035"/>
  <c r="CO15" i="1035"/>
  <c r="DE14" i="1035"/>
  <c r="CW14" i="1035"/>
  <c r="CO14" i="1035"/>
  <c r="DE13" i="1035"/>
  <c r="CW13" i="1035"/>
  <c r="CO13" i="1035"/>
  <c r="DE12" i="1035"/>
  <c r="CW12" i="1035"/>
  <c r="CO12" i="1035"/>
  <c r="DE11" i="1035"/>
  <c r="CW11" i="1035"/>
  <c r="CO11" i="1035"/>
  <c r="DE10" i="1035"/>
  <c r="CW10" i="1035"/>
  <c r="CO10" i="1035"/>
  <c r="DE9" i="1035"/>
  <c r="CW9" i="1035"/>
  <c r="CO9" i="1035"/>
  <c r="DE8" i="1035"/>
  <c r="CW8" i="1035"/>
  <c r="CO8" i="1035"/>
  <c r="DE7" i="1035"/>
  <c r="CW7" i="1035"/>
  <c r="CO7" i="1035"/>
  <c r="DE6" i="1035"/>
  <c r="CW6" i="1035"/>
  <c r="CO6" i="1035"/>
  <c r="DE5" i="1035"/>
  <c r="CW5" i="1035"/>
  <c r="CO5" i="1035"/>
  <c r="CA24" i="1035"/>
  <c r="BS24" i="1035"/>
  <c r="BK24" i="1035"/>
  <c r="CA23" i="1035"/>
  <c r="BS23" i="1035"/>
  <c r="BK23" i="1035"/>
  <c r="CA22" i="1035"/>
  <c r="BS22" i="1035"/>
  <c r="BK22" i="1035"/>
  <c r="CA21" i="1035"/>
  <c r="BS21" i="1035"/>
  <c r="BK21" i="1035"/>
  <c r="CA20" i="1035"/>
  <c r="BS20" i="1035"/>
  <c r="BK20" i="1035"/>
  <c r="CA19" i="1035"/>
  <c r="BS19" i="1035"/>
  <c r="BK19" i="1035"/>
  <c r="CA18" i="1035"/>
  <c r="BS18" i="1035"/>
  <c r="BK18" i="1035"/>
  <c r="CA17" i="1035"/>
  <c r="BS17" i="1035"/>
  <c r="BK17" i="1035"/>
  <c r="CA16" i="1035"/>
  <c r="BS16" i="1035"/>
  <c r="BK16" i="1035"/>
  <c r="CA15" i="1035"/>
  <c r="BS15" i="1035"/>
  <c r="BK15" i="1035"/>
  <c r="CA14" i="1035"/>
  <c r="BS14" i="1035"/>
  <c r="BK14" i="1035"/>
  <c r="CA13" i="1035"/>
  <c r="BS13" i="1035"/>
  <c r="BK13" i="1035"/>
  <c r="CA12" i="1035"/>
  <c r="BS12" i="1035"/>
  <c r="BK12" i="1035"/>
  <c r="CA11" i="1035"/>
  <c r="BS11" i="1035"/>
  <c r="BK11" i="1035"/>
  <c r="CA10" i="1035"/>
  <c r="BS10" i="1035"/>
  <c r="BK10" i="1035"/>
  <c r="CA9" i="1035"/>
  <c r="BS9" i="1035"/>
  <c r="BK9" i="1035"/>
  <c r="CA8" i="1035"/>
  <c r="BS8" i="1035"/>
  <c r="BK8" i="1035"/>
  <c r="CA7" i="1035"/>
  <c r="BS7" i="1035"/>
  <c r="BK7" i="1035"/>
  <c r="CA6" i="1035"/>
  <c r="BS6" i="1035"/>
  <c r="BK6" i="1035"/>
  <c r="CA5" i="1035"/>
  <c r="BS5" i="1035"/>
  <c r="BK5" i="1035"/>
  <c r="AW24" i="1035"/>
  <c r="AO24" i="1035"/>
  <c r="AG24" i="1035"/>
  <c r="AW23" i="1035"/>
  <c r="AO23" i="1035"/>
  <c r="AG23" i="1035"/>
  <c r="AW22" i="1035"/>
  <c r="AO22" i="1035"/>
  <c r="AG22" i="1035"/>
  <c r="AW21" i="1035"/>
  <c r="AO21" i="1035"/>
  <c r="AG21" i="1035"/>
  <c r="AW20" i="1035"/>
  <c r="AO20" i="1035"/>
  <c r="AG20" i="1035"/>
  <c r="AW19" i="1035"/>
  <c r="AO19" i="1035"/>
  <c r="AG19" i="1035"/>
  <c r="AW18" i="1035"/>
  <c r="AO18" i="1035"/>
  <c r="AG18" i="1035"/>
  <c r="AW17" i="1035"/>
  <c r="AO17" i="1035"/>
  <c r="AG17" i="1035"/>
  <c r="AW16" i="1035"/>
  <c r="AO16" i="1035"/>
  <c r="AG16" i="1035"/>
  <c r="AW15" i="1035"/>
  <c r="AO15" i="1035"/>
  <c r="AG15" i="1035"/>
  <c r="AW14" i="1035"/>
  <c r="AO14" i="1035"/>
  <c r="AG14" i="1035"/>
  <c r="AW13" i="1035"/>
  <c r="AO13" i="1035"/>
  <c r="AG13" i="1035"/>
  <c r="AW12" i="1035"/>
  <c r="AO12" i="1035"/>
  <c r="AG12" i="1035"/>
  <c r="AW11" i="1035"/>
  <c r="AO11" i="1035"/>
  <c r="AG11" i="1035"/>
  <c r="AW10" i="1035"/>
  <c r="AO10" i="1035"/>
  <c r="AG10" i="1035"/>
  <c r="AW9" i="1035"/>
  <c r="AO9" i="1035"/>
  <c r="AG9" i="1035"/>
  <c r="AW8" i="1035"/>
  <c r="AO8" i="1035"/>
  <c r="AG8" i="1035"/>
  <c r="AW7" i="1035"/>
  <c r="AO7" i="1035"/>
  <c r="AG7" i="1035"/>
  <c r="AW6" i="1035"/>
  <c r="AO6" i="1035"/>
  <c r="AG6" i="1035"/>
  <c r="AW5" i="1035"/>
  <c r="AO5" i="1035"/>
  <c r="AG5" i="1035"/>
  <c r="S126" i="916"/>
  <c r="S125" i="916"/>
  <c r="S124" i="916"/>
  <c r="S123" i="916"/>
  <c r="S122" i="916"/>
  <c r="S121" i="916"/>
  <c r="S120" i="916"/>
  <c r="S119" i="916"/>
  <c r="S118" i="916"/>
  <c r="S117" i="916"/>
  <c r="S116" i="916"/>
  <c r="S115" i="916"/>
  <c r="S114" i="916"/>
  <c r="S113" i="916"/>
  <c r="S112" i="916"/>
  <c r="S111" i="916"/>
  <c r="S110" i="916"/>
  <c r="S109" i="916"/>
  <c r="S108" i="916"/>
  <c r="S107" i="916"/>
  <c r="K126" i="916"/>
  <c r="K125" i="916"/>
  <c r="K124" i="916"/>
  <c r="K123" i="916"/>
  <c r="K122" i="916"/>
  <c r="K121" i="916"/>
  <c r="K120" i="916"/>
  <c r="K119" i="916"/>
  <c r="K118" i="916"/>
  <c r="K117" i="916"/>
  <c r="K116" i="916"/>
  <c r="K115" i="916"/>
  <c r="K114" i="916"/>
  <c r="K113" i="916"/>
  <c r="K112" i="916"/>
  <c r="K111" i="916"/>
  <c r="K110" i="916"/>
  <c r="K109" i="916"/>
  <c r="K108" i="916"/>
  <c r="K107" i="916"/>
  <c r="DE44" i="916"/>
  <c r="CW44" i="916"/>
  <c r="CO44" i="916"/>
  <c r="DE43" i="916"/>
  <c r="CW43" i="916"/>
  <c r="CO43" i="916"/>
  <c r="DE42" i="916"/>
  <c r="CW42" i="916"/>
  <c r="CO42" i="916"/>
  <c r="DE41" i="916"/>
  <c r="CW41" i="916"/>
  <c r="CO41" i="916"/>
  <c r="DE40" i="916"/>
  <c r="CW40" i="916"/>
  <c r="CO40" i="916"/>
  <c r="DE39" i="916"/>
  <c r="CW39" i="916"/>
  <c r="CO39" i="916"/>
  <c r="DE38" i="916"/>
  <c r="CW38" i="916"/>
  <c r="CO38" i="916"/>
  <c r="DE37" i="916"/>
  <c r="CW37" i="916"/>
  <c r="CO37" i="916"/>
  <c r="DE36" i="916"/>
  <c r="CW36" i="916"/>
  <c r="CO36" i="916"/>
  <c r="DE35" i="916"/>
  <c r="CW35" i="916"/>
  <c r="CO35" i="916"/>
  <c r="DE34" i="916"/>
  <c r="CW34" i="916"/>
  <c r="CO34" i="916"/>
  <c r="DE33" i="916"/>
  <c r="CW33" i="916"/>
  <c r="CO33" i="916"/>
  <c r="DE32" i="916"/>
  <c r="CW32" i="916"/>
  <c r="CO32" i="916"/>
  <c r="DE31" i="916"/>
  <c r="CW31" i="916"/>
  <c r="CO31" i="916"/>
  <c r="DE30" i="916"/>
  <c r="CW30" i="916"/>
  <c r="CO30" i="916"/>
  <c r="DE29" i="916"/>
  <c r="CW29" i="916"/>
  <c r="CO29" i="916"/>
  <c r="DE28" i="916"/>
  <c r="CW28" i="916"/>
  <c r="CO28" i="916"/>
  <c r="DE27" i="916"/>
  <c r="CW27" i="916"/>
  <c r="CO27" i="916"/>
  <c r="DE26" i="916"/>
  <c r="CW26" i="916"/>
  <c r="CO26" i="916"/>
  <c r="DE25" i="916"/>
  <c r="CW25" i="916"/>
  <c r="CO25" i="916"/>
  <c r="DE24" i="916"/>
  <c r="CW24" i="916"/>
  <c r="CO24" i="916"/>
  <c r="DE23" i="916"/>
  <c r="CW23" i="916"/>
  <c r="CO23" i="916"/>
  <c r="DE22" i="916"/>
  <c r="CW22" i="916"/>
  <c r="CO22" i="916"/>
  <c r="DE21" i="916"/>
  <c r="CW21" i="916"/>
  <c r="CO21" i="916"/>
  <c r="DE20" i="916"/>
  <c r="CW20" i="916"/>
  <c r="CO20" i="916"/>
  <c r="DE19" i="916"/>
  <c r="CW19" i="916"/>
  <c r="CO19" i="916"/>
  <c r="DE18" i="916"/>
  <c r="CW18" i="916"/>
  <c r="CO18" i="916"/>
  <c r="DE17" i="916"/>
  <c r="CW17" i="916"/>
  <c r="CO17" i="916"/>
  <c r="DE16" i="916"/>
  <c r="CW16" i="916"/>
  <c r="CO16" i="916"/>
  <c r="DE15" i="916"/>
  <c r="CW15" i="916"/>
  <c r="CO15" i="916"/>
  <c r="DE14" i="916"/>
  <c r="CW14" i="916"/>
  <c r="CO14" i="916"/>
  <c r="DE13" i="916"/>
  <c r="CW13" i="916"/>
  <c r="CO13" i="916"/>
  <c r="DE12" i="916"/>
  <c r="CW12" i="916"/>
  <c r="CO12" i="916"/>
  <c r="DE11" i="916"/>
  <c r="CW11" i="916"/>
  <c r="CO11" i="916"/>
  <c r="DE10" i="916"/>
  <c r="CW10" i="916"/>
  <c r="CO10" i="916"/>
  <c r="DE9" i="916"/>
  <c r="CW9" i="916"/>
  <c r="CO9" i="916"/>
  <c r="DE8" i="916"/>
  <c r="CW8" i="916"/>
  <c r="CO8" i="916"/>
  <c r="DE7" i="916"/>
  <c r="CW7" i="916"/>
  <c r="CO7" i="916"/>
  <c r="DE6" i="916"/>
  <c r="CW6" i="916"/>
  <c r="CO6" i="916"/>
  <c r="DE5" i="916"/>
  <c r="CW5" i="916"/>
  <c r="CO5" i="916"/>
  <c r="CA44" i="916"/>
  <c r="BS44" i="916"/>
  <c r="BK44" i="916"/>
  <c r="CA43" i="916"/>
  <c r="BS43" i="916"/>
  <c r="BK43" i="916"/>
  <c r="CA42" i="916"/>
  <c r="BS42" i="916"/>
  <c r="BK42" i="916"/>
  <c r="CA41" i="916"/>
  <c r="BS41" i="916"/>
  <c r="BK41" i="916"/>
  <c r="CA40" i="916"/>
  <c r="BS40" i="916"/>
  <c r="BK40" i="916"/>
  <c r="CA39" i="916"/>
  <c r="BS39" i="916"/>
  <c r="BK39" i="916"/>
  <c r="CA38" i="916"/>
  <c r="BS38" i="916"/>
  <c r="BK38" i="916"/>
  <c r="CA37" i="916"/>
  <c r="BS37" i="916"/>
  <c r="BK37" i="916"/>
  <c r="CA36" i="916"/>
  <c r="BS36" i="916"/>
  <c r="BK36" i="916"/>
  <c r="CA35" i="916"/>
  <c r="BS35" i="916"/>
  <c r="BK35" i="916"/>
  <c r="CA34" i="916"/>
  <c r="BS34" i="916"/>
  <c r="BK34" i="916"/>
  <c r="CA33" i="916"/>
  <c r="BS33" i="916"/>
  <c r="BK33" i="916"/>
  <c r="CA32" i="916"/>
  <c r="BS32" i="916"/>
  <c r="BK32" i="916"/>
  <c r="CA31" i="916"/>
  <c r="BS31" i="916"/>
  <c r="BK31" i="916"/>
  <c r="CA30" i="916"/>
  <c r="BS30" i="916"/>
  <c r="BK30" i="916"/>
  <c r="CA29" i="916"/>
  <c r="BS29" i="916"/>
  <c r="BK29" i="916"/>
  <c r="CA28" i="916"/>
  <c r="BS28" i="916"/>
  <c r="BK28" i="916"/>
  <c r="CA27" i="916"/>
  <c r="BS27" i="916"/>
  <c r="BK27" i="916"/>
  <c r="CA26" i="916"/>
  <c r="BS26" i="916"/>
  <c r="BK26" i="916"/>
  <c r="CA25" i="916"/>
  <c r="BS25" i="916"/>
  <c r="BK25" i="916"/>
  <c r="CA24" i="916"/>
  <c r="BS24" i="916"/>
  <c r="BK24" i="916"/>
  <c r="CA23" i="916"/>
  <c r="BS23" i="916"/>
  <c r="BK23" i="916"/>
  <c r="CA22" i="916"/>
  <c r="BS22" i="916"/>
  <c r="BK22" i="916"/>
  <c r="CA21" i="916"/>
  <c r="BS21" i="916"/>
  <c r="BK21" i="916"/>
  <c r="CA20" i="916"/>
  <c r="BS20" i="916"/>
  <c r="BK20" i="916"/>
  <c r="CA19" i="916"/>
  <c r="BS19" i="916"/>
  <c r="BK19" i="916"/>
  <c r="CA18" i="916"/>
  <c r="BS18" i="916"/>
  <c r="BK18" i="916"/>
  <c r="CA17" i="916"/>
  <c r="BS17" i="916"/>
  <c r="BK17" i="916"/>
  <c r="CA16" i="916"/>
  <c r="BS16" i="916"/>
  <c r="BK16" i="916"/>
  <c r="CA15" i="916"/>
  <c r="BS15" i="916"/>
  <c r="BK15" i="916"/>
  <c r="CA14" i="916"/>
  <c r="BS14" i="916"/>
  <c r="BK14" i="916"/>
  <c r="CA13" i="916"/>
  <c r="BS13" i="916"/>
  <c r="BK13" i="916"/>
  <c r="CA12" i="916"/>
  <c r="BS12" i="916"/>
  <c r="BK12" i="916"/>
  <c r="CA11" i="916"/>
  <c r="BS11" i="916"/>
  <c r="BK11" i="916"/>
  <c r="CA10" i="916"/>
  <c r="BS10" i="916"/>
  <c r="BK10" i="916"/>
  <c r="CA9" i="916"/>
  <c r="BS9" i="916"/>
  <c r="BK9" i="916"/>
  <c r="CA8" i="916"/>
  <c r="BS8" i="916"/>
  <c r="BK8" i="916"/>
  <c r="CA7" i="916"/>
  <c r="BS7" i="916"/>
  <c r="BK7" i="916"/>
  <c r="CA6" i="916"/>
  <c r="BS6" i="916"/>
  <c r="BK6" i="916"/>
  <c r="CA5" i="916"/>
  <c r="BS5" i="916"/>
  <c r="BK5" i="916"/>
  <c r="AW44" i="916"/>
  <c r="AO44" i="916"/>
  <c r="AG44" i="916"/>
  <c r="AW43" i="916"/>
  <c r="AO43" i="916"/>
  <c r="AG43" i="916"/>
  <c r="AW42" i="916"/>
  <c r="AO42" i="916"/>
  <c r="AG42" i="916"/>
  <c r="AW41" i="916"/>
  <c r="AO41" i="916"/>
  <c r="AG41" i="916"/>
  <c r="AW40" i="916"/>
  <c r="AO40" i="916"/>
  <c r="AG40" i="916"/>
  <c r="AW39" i="916"/>
  <c r="AO39" i="916"/>
  <c r="AG39" i="916"/>
  <c r="AW38" i="916"/>
  <c r="AO38" i="916"/>
  <c r="AG38" i="916"/>
  <c r="AW37" i="916"/>
  <c r="AO37" i="916"/>
  <c r="AG37" i="916"/>
  <c r="AW36" i="916"/>
  <c r="AO36" i="916"/>
  <c r="AG36" i="916"/>
  <c r="AW35" i="916"/>
  <c r="AO35" i="916"/>
  <c r="AG35" i="916"/>
  <c r="AW34" i="916"/>
  <c r="AO34" i="916"/>
  <c r="AG34" i="916"/>
  <c r="AW33" i="916"/>
  <c r="AO33" i="916"/>
  <c r="AG33" i="916"/>
  <c r="AW32" i="916"/>
  <c r="AO32" i="916"/>
  <c r="AG32" i="916"/>
  <c r="AW31" i="916"/>
  <c r="AO31" i="916"/>
  <c r="AG31" i="916"/>
  <c r="AW30" i="916"/>
  <c r="AO30" i="916"/>
  <c r="AG30" i="916"/>
  <c r="AW29" i="916"/>
  <c r="AO29" i="916"/>
  <c r="AG29" i="916"/>
  <c r="AW28" i="916"/>
  <c r="AO28" i="916"/>
  <c r="AG28" i="916"/>
  <c r="AW27" i="916"/>
  <c r="AO27" i="916"/>
  <c r="AG27" i="916"/>
  <c r="AW26" i="916"/>
  <c r="AO26" i="916"/>
  <c r="AG26" i="916"/>
  <c r="AW25" i="916"/>
  <c r="AO25" i="916"/>
  <c r="AG25" i="916"/>
  <c r="AW24" i="916"/>
  <c r="AO24" i="916"/>
  <c r="AG24" i="916"/>
  <c r="AW23" i="916"/>
  <c r="AO23" i="916"/>
  <c r="AG23" i="916"/>
  <c r="AW22" i="916"/>
  <c r="AO22" i="916"/>
  <c r="AG22" i="916"/>
  <c r="AW21" i="916"/>
  <c r="AO21" i="916"/>
  <c r="AG21" i="916"/>
  <c r="AW20" i="916"/>
  <c r="AO20" i="916"/>
  <c r="AG20" i="916"/>
  <c r="AW19" i="916"/>
  <c r="AO19" i="916"/>
  <c r="AG19" i="916"/>
  <c r="AW18" i="916"/>
  <c r="AO18" i="916"/>
  <c r="AG18" i="916"/>
  <c r="AW17" i="916"/>
  <c r="AO17" i="916"/>
  <c r="AG17" i="916"/>
  <c r="AW16" i="916"/>
  <c r="AO16" i="916"/>
  <c r="AG16" i="916"/>
  <c r="AW15" i="916"/>
  <c r="AO15" i="916"/>
  <c r="AG15" i="916"/>
  <c r="AW14" i="916"/>
  <c r="AO14" i="916"/>
  <c r="AG14" i="916"/>
  <c r="AW13" i="916"/>
  <c r="AO13" i="916"/>
  <c r="AG13" i="916"/>
  <c r="AW12" i="916"/>
  <c r="AO12" i="916"/>
  <c r="AG12" i="916"/>
  <c r="AW11" i="916"/>
  <c r="AO11" i="916"/>
  <c r="AG11" i="916"/>
  <c r="AW10" i="916"/>
  <c r="AO10" i="916"/>
  <c r="AG10" i="916"/>
  <c r="AW9" i="916"/>
  <c r="AO9" i="916"/>
  <c r="AG9" i="916"/>
  <c r="AW8" i="916"/>
  <c r="AO8" i="916"/>
  <c r="AG8" i="916"/>
  <c r="AW7" i="916"/>
  <c r="AO7" i="916"/>
  <c r="AG7" i="916"/>
  <c r="AW6" i="916"/>
  <c r="AO6" i="916"/>
  <c r="AG6" i="916"/>
  <c r="AW5" i="916"/>
  <c r="AO5" i="916"/>
  <c r="AG5" i="916"/>
  <c r="S24" i="1035"/>
  <c r="K24" i="1035"/>
  <c r="C24" i="1035"/>
  <c r="S23" i="1035"/>
  <c r="K23" i="1035"/>
  <c r="C23" i="1035"/>
  <c r="S22" i="1035"/>
  <c r="K22" i="1035"/>
  <c r="C22" i="1035"/>
  <c r="S21" i="1035"/>
  <c r="K21" i="1035"/>
  <c r="C21" i="1035"/>
  <c r="S20" i="1035"/>
  <c r="K20" i="1035"/>
  <c r="C20" i="1035"/>
  <c r="S19" i="1035"/>
  <c r="K19" i="1035"/>
  <c r="C19" i="1035"/>
  <c r="S18" i="1035"/>
  <c r="K18" i="1035"/>
  <c r="C18" i="1035"/>
  <c r="S17" i="1035"/>
  <c r="K17" i="1035"/>
  <c r="C17" i="1035"/>
  <c r="S16" i="1035"/>
  <c r="K16" i="1035"/>
  <c r="C16" i="1035"/>
  <c r="S15" i="1035"/>
  <c r="K15" i="1035"/>
  <c r="C15" i="1035"/>
  <c r="S14" i="1035"/>
  <c r="K14" i="1035"/>
  <c r="C14" i="1035"/>
  <c r="S13" i="1035"/>
  <c r="K13" i="1035"/>
  <c r="C13" i="1035"/>
  <c r="S12" i="1035"/>
  <c r="K12" i="1035"/>
  <c r="C12" i="1035"/>
  <c r="S11" i="1035"/>
  <c r="K11" i="1035"/>
  <c r="C11" i="1035"/>
  <c r="S10" i="1035"/>
  <c r="K10" i="1035"/>
  <c r="C10" i="1035"/>
  <c r="S9" i="1035"/>
  <c r="K9" i="1035"/>
  <c r="C9" i="1035"/>
  <c r="S8" i="1035"/>
  <c r="K8" i="1035"/>
  <c r="C8" i="1035"/>
  <c r="S7" i="1035"/>
  <c r="K7" i="1035"/>
  <c r="C7" i="1035"/>
  <c r="S6" i="1035"/>
  <c r="K6" i="1035"/>
  <c r="C6" i="1035"/>
  <c r="S5" i="1035"/>
  <c r="K5" i="1035"/>
  <c r="C5" i="1035"/>
  <c r="DE146" i="916"/>
  <c r="CW146" i="916"/>
  <c r="CO146" i="916"/>
  <c r="DE145" i="916"/>
  <c r="CW145" i="916"/>
  <c r="CO145" i="916"/>
  <c r="DE144" i="916"/>
  <c r="CW144" i="916"/>
  <c r="CO144" i="916"/>
  <c r="DE143" i="916"/>
  <c r="CW143" i="916"/>
  <c r="CO143" i="916"/>
  <c r="DE142" i="916"/>
  <c r="CW142" i="916"/>
  <c r="CO142" i="916"/>
  <c r="DE141" i="916"/>
  <c r="CW141" i="916"/>
  <c r="CO141" i="916"/>
  <c r="DE140" i="916"/>
  <c r="CW140" i="916"/>
  <c r="CO140" i="916"/>
  <c r="DE139" i="916"/>
  <c r="CW139" i="916"/>
  <c r="CO139" i="916"/>
  <c r="DE138" i="916"/>
  <c r="CW138" i="916"/>
  <c r="CO138" i="916"/>
  <c r="DE137" i="916"/>
  <c r="CW137" i="916"/>
  <c r="CO137" i="916"/>
  <c r="DE136" i="916"/>
  <c r="CW136" i="916"/>
  <c r="CO136" i="916"/>
  <c r="DE135" i="916"/>
  <c r="CW135" i="916"/>
  <c r="CO135" i="916"/>
  <c r="DE134" i="916"/>
  <c r="CW134" i="916"/>
  <c r="CO134" i="916"/>
  <c r="DE133" i="916"/>
  <c r="CW133" i="916"/>
  <c r="CO133" i="916"/>
  <c r="DE132" i="916"/>
  <c r="CW132" i="916"/>
  <c r="CO132" i="916"/>
  <c r="DE131" i="916"/>
  <c r="CW131" i="916"/>
  <c r="CO131" i="916"/>
  <c r="DE130" i="916"/>
  <c r="CW130" i="916"/>
  <c r="CO130" i="916"/>
  <c r="DE129" i="916"/>
  <c r="CW129" i="916"/>
  <c r="CO129" i="916"/>
  <c r="DE128" i="916"/>
  <c r="CW128" i="916"/>
  <c r="CO128" i="916"/>
  <c r="DE127" i="916"/>
  <c r="CW127" i="916"/>
  <c r="CO127" i="916"/>
  <c r="DE126" i="916"/>
  <c r="CW126" i="916"/>
  <c r="CO126" i="916"/>
  <c r="DE125" i="916"/>
  <c r="CW125" i="916"/>
  <c r="CO125" i="916"/>
  <c r="DE124" i="916"/>
  <c r="CW124" i="916"/>
  <c r="CO124" i="916"/>
  <c r="DE123" i="916"/>
  <c r="CW123" i="916"/>
  <c r="CO123" i="916"/>
  <c r="DE122" i="916"/>
  <c r="CW122" i="916"/>
  <c r="CO122" i="916"/>
  <c r="DE121" i="916"/>
  <c r="CW121" i="916"/>
  <c r="CO121" i="916"/>
  <c r="DE120" i="916"/>
  <c r="CW120" i="916"/>
  <c r="CO120" i="916"/>
  <c r="DE119" i="916"/>
  <c r="CW119" i="916"/>
  <c r="CO119" i="916"/>
  <c r="DE118" i="916"/>
  <c r="CW118" i="916"/>
  <c r="CO118" i="916"/>
  <c r="DE117" i="916"/>
  <c r="CW117" i="916"/>
  <c r="CO117" i="916"/>
  <c r="DE116" i="916"/>
  <c r="CW116" i="916"/>
  <c r="CO116" i="916"/>
  <c r="DE115" i="916"/>
  <c r="CW115" i="916"/>
  <c r="CO115" i="916"/>
  <c r="DE114" i="916"/>
  <c r="CW114" i="916"/>
  <c r="CO114" i="916"/>
  <c r="DE113" i="916"/>
  <c r="CW113" i="916"/>
  <c r="CO113" i="916"/>
  <c r="DE112" i="916"/>
  <c r="CW112" i="916"/>
  <c r="CO112" i="916"/>
  <c r="DE111" i="916"/>
  <c r="CW111" i="916"/>
  <c r="CO111" i="916"/>
  <c r="DE110" i="916"/>
  <c r="CW110" i="916"/>
  <c r="CO110" i="916"/>
  <c r="DE109" i="916"/>
  <c r="CW109" i="916"/>
  <c r="CO109" i="916"/>
  <c r="DE108" i="916"/>
  <c r="CW108" i="916"/>
  <c r="CO108" i="916"/>
  <c r="DE107" i="916"/>
  <c r="CW107" i="916"/>
  <c r="CO107" i="916"/>
  <c r="CA146" i="916"/>
  <c r="BS146" i="916"/>
  <c r="BK146" i="916"/>
  <c r="CA145" i="916"/>
  <c r="BS145" i="916"/>
  <c r="BK145" i="916"/>
  <c r="CA144" i="916"/>
  <c r="BS144" i="916"/>
  <c r="BK144" i="916"/>
  <c r="CA143" i="916"/>
  <c r="BS143" i="916"/>
  <c r="BK143" i="916"/>
  <c r="CA142" i="916"/>
  <c r="BS142" i="916"/>
  <c r="BK142" i="916"/>
  <c r="CA141" i="916"/>
  <c r="BS141" i="916"/>
  <c r="BK141" i="916"/>
  <c r="CA140" i="916"/>
  <c r="BS140" i="916"/>
  <c r="BK140" i="916"/>
  <c r="CA139" i="916"/>
  <c r="BS139" i="916"/>
  <c r="BK139" i="916"/>
  <c r="CA138" i="916"/>
  <c r="BS138" i="916"/>
  <c r="BK138" i="916"/>
  <c r="CA137" i="916"/>
  <c r="BS137" i="916"/>
  <c r="BK137" i="916"/>
  <c r="CA136" i="916"/>
  <c r="BS136" i="916"/>
  <c r="BK136" i="916"/>
  <c r="CA135" i="916"/>
  <c r="BS135" i="916"/>
  <c r="BK135" i="916"/>
  <c r="CA134" i="916"/>
  <c r="BS134" i="916"/>
  <c r="BK134" i="916"/>
  <c r="CA133" i="916"/>
  <c r="BS133" i="916"/>
  <c r="BK133" i="916"/>
  <c r="CA132" i="916"/>
  <c r="BS132" i="916"/>
  <c r="BK132" i="916"/>
  <c r="CA131" i="916"/>
  <c r="BS131" i="916"/>
  <c r="BK131" i="916"/>
  <c r="CA130" i="916"/>
  <c r="BS130" i="916"/>
  <c r="BK130" i="916"/>
  <c r="CA129" i="916"/>
  <c r="BS129" i="916"/>
  <c r="BK129" i="916"/>
  <c r="CA128" i="916"/>
  <c r="BS128" i="916"/>
  <c r="BK128" i="916"/>
  <c r="CA127" i="916"/>
  <c r="BS127" i="916"/>
  <c r="BK127" i="916"/>
  <c r="CA126" i="916"/>
  <c r="BS126" i="916"/>
  <c r="BK126" i="916"/>
  <c r="CA125" i="916"/>
  <c r="BS125" i="916"/>
  <c r="BK125" i="916"/>
  <c r="CA124" i="916"/>
  <c r="BS124" i="916"/>
  <c r="BK124" i="916"/>
  <c r="CA123" i="916"/>
  <c r="BS123" i="916"/>
  <c r="BK123" i="916"/>
  <c r="CA122" i="916"/>
  <c r="BS122" i="916"/>
  <c r="BK122" i="916"/>
  <c r="CA121" i="916"/>
  <c r="BS121" i="916"/>
  <c r="BK121" i="916"/>
  <c r="CA120" i="916"/>
  <c r="BS120" i="916"/>
  <c r="BK120" i="916"/>
  <c r="CA119" i="916"/>
  <c r="BS119" i="916"/>
  <c r="BK119" i="916"/>
  <c r="CA118" i="916"/>
  <c r="BS118" i="916"/>
  <c r="BK118" i="916"/>
  <c r="CA117" i="916"/>
  <c r="BS117" i="916"/>
  <c r="BK117" i="916"/>
  <c r="CA116" i="916"/>
  <c r="BS116" i="916"/>
  <c r="BK116" i="916"/>
  <c r="CA115" i="916"/>
  <c r="BS115" i="916"/>
  <c r="BK115" i="916"/>
  <c r="CA114" i="916"/>
  <c r="BS114" i="916"/>
  <c r="BK114" i="916"/>
  <c r="CA113" i="916"/>
  <c r="BS113" i="916"/>
  <c r="BK113" i="916"/>
  <c r="CA112" i="916"/>
  <c r="BS112" i="916"/>
  <c r="BK112" i="916"/>
  <c r="CA111" i="916"/>
  <c r="BS111" i="916"/>
  <c r="BK111" i="916"/>
  <c r="CA110" i="916"/>
  <c r="BS110" i="916"/>
  <c r="BK110" i="916"/>
  <c r="CA109" i="916"/>
  <c r="BS109" i="916"/>
  <c r="BK109" i="916"/>
  <c r="CA108" i="916"/>
  <c r="BS108" i="916"/>
  <c r="BK108" i="916"/>
  <c r="CA107" i="916"/>
  <c r="BS107" i="916"/>
  <c r="BK107" i="916"/>
  <c r="AW146" i="916"/>
  <c r="AO146" i="916"/>
  <c r="AG146" i="916"/>
  <c r="AW145" i="916"/>
  <c r="AO145" i="916"/>
  <c r="AG145" i="916"/>
  <c r="AW144" i="916"/>
  <c r="AO144" i="916"/>
  <c r="AG144" i="916"/>
  <c r="AW143" i="916"/>
  <c r="AO143" i="916"/>
  <c r="AG143" i="916"/>
  <c r="AW142" i="916"/>
  <c r="AO142" i="916"/>
  <c r="AG142" i="916"/>
  <c r="AW141" i="916"/>
  <c r="AO141" i="916"/>
  <c r="AG141" i="916"/>
  <c r="AW140" i="916"/>
  <c r="AO140" i="916"/>
  <c r="AG140" i="916"/>
  <c r="AW139" i="916"/>
  <c r="AO139" i="916"/>
  <c r="AG139" i="916"/>
  <c r="AW138" i="916"/>
  <c r="AO138" i="916"/>
  <c r="AG138" i="916"/>
  <c r="AW137" i="916"/>
  <c r="AO137" i="916"/>
  <c r="AG137" i="916"/>
  <c r="AW136" i="916"/>
  <c r="AO136" i="916"/>
  <c r="AG136" i="916"/>
  <c r="AW135" i="916"/>
  <c r="AO135" i="916"/>
  <c r="AG135" i="916"/>
  <c r="AW134" i="916"/>
  <c r="AO134" i="916"/>
  <c r="AG134" i="916"/>
  <c r="AW133" i="916"/>
  <c r="AO133" i="916"/>
  <c r="AG133" i="916"/>
  <c r="AW132" i="916"/>
  <c r="AO132" i="916"/>
  <c r="AG132" i="916"/>
  <c r="AW131" i="916"/>
  <c r="AO131" i="916"/>
  <c r="AG131" i="916"/>
  <c r="AW130" i="916"/>
  <c r="AO130" i="916"/>
  <c r="AG130" i="916"/>
  <c r="AW129" i="916"/>
  <c r="AO129" i="916"/>
  <c r="AG129" i="916"/>
  <c r="AW128" i="916"/>
  <c r="AO128" i="916"/>
  <c r="AG128" i="916"/>
  <c r="AW127" i="916"/>
  <c r="AO127" i="916"/>
  <c r="AG127" i="916"/>
  <c r="AW126" i="916"/>
  <c r="AO126" i="916"/>
  <c r="AG126" i="916"/>
  <c r="AW125" i="916"/>
  <c r="AO125" i="916"/>
  <c r="AG125" i="916"/>
  <c r="AW124" i="916"/>
  <c r="AO124" i="916"/>
  <c r="AG124" i="916"/>
  <c r="AW123" i="916"/>
  <c r="AO123" i="916"/>
  <c r="AG123" i="916"/>
  <c r="AW122" i="916"/>
  <c r="AO122" i="916"/>
  <c r="AG122" i="916"/>
  <c r="AW121" i="916"/>
  <c r="AO121" i="916"/>
  <c r="AG121" i="916"/>
  <c r="AW120" i="916"/>
  <c r="AO120" i="916"/>
  <c r="AG120" i="916"/>
  <c r="AW119" i="916"/>
  <c r="AO119" i="916"/>
  <c r="AG119" i="916"/>
  <c r="AW118" i="916"/>
  <c r="AO118" i="916"/>
  <c r="AG118" i="916"/>
  <c r="AW117" i="916"/>
  <c r="AO117" i="916"/>
  <c r="AG117" i="916"/>
  <c r="AW116" i="916"/>
  <c r="AO116" i="916"/>
  <c r="AG116" i="916"/>
  <c r="AW115" i="916"/>
  <c r="AO115" i="916"/>
  <c r="AG115" i="916"/>
  <c r="AW114" i="916"/>
  <c r="AO114" i="916"/>
  <c r="AG114" i="916"/>
  <c r="AW113" i="916"/>
  <c r="AO113" i="916"/>
  <c r="AG113" i="916"/>
  <c r="AW112" i="916"/>
  <c r="AO112" i="916"/>
  <c r="AG112" i="916"/>
  <c r="AW111" i="916"/>
  <c r="AO111" i="916"/>
  <c r="AG111" i="916"/>
  <c r="AW110" i="916"/>
  <c r="AO110" i="916"/>
  <c r="AG110" i="916"/>
  <c r="AW109" i="916"/>
  <c r="AO109" i="916"/>
  <c r="AG109" i="916"/>
  <c r="AW108" i="916"/>
  <c r="AO108" i="916"/>
  <c r="AG108" i="916"/>
  <c r="AW107" i="916"/>
  <c r="AO107" i="916"/>
  <c r="AG107" i="916"/>
  <c r="S146" i="916"/>
  <c r="S145" i="916"/>
  <c r="S144" i="916"/>
  <c r="S143" i="916"/>
  <c r="S142" i="916"/>
  <c r="S141" i="916"/>
  <c r="S140" i="916"/>
  <c r="S139" i="916"/>
  <c r="S138" i="916"/>
  <c r="S137" i="916"/>
  <c r="S136" i="916"/>
  <c r="S135" i="916"/>
  <c r="S134" i="916"/>
  <c r="S133" i="916"/>
  <c r="S132" i="916"/>
  <c r="S131" i="916"/>
  <c r="S130" i="916"/>
  <c r="S129" i="916"/>
  <c r="S128" i="916"/>
  <c r="S127" i="916"/>
  <c r="K146" i="916"/>
  <c r="K145" i="916"/>
  <c r="K144" i="916"/>
  <c r="K143" i="916"/>
  <c r="K142" i="916"/>
  <c r="K141" i="916"/>
  <c r="K140" i="916"/>
  <c r="K139" i="916"/>
  <c r="K138" i="916"/>
  <c r="K137" i="916"/>
  <c r="K136" i="916"/>
  <c r="K135" i="916"/>
  <c r="K134" i="916"/>
  <c r="K133" i="916"/>
  <c r="K132" i="916"/>
  <c r="K131" i="916"/>
  <c r="K130" i="916"/>
  <c r="K129" i="916"/>
  <c r="K128" i="916"/>
  <c r="K127" i="916"/>
  <c r="C146" i="916"/>
  <c r="C145" i="916"/>
  <c r="C144" i="916"/>
  <c r="C143" i="916"/>
  <c r="C142" i="916"/>
  <c r="C141" i="916"/>
  <c r="C140" i="916"/>
  <c r="C139" i="916"/>
  <c r="C138" i="916"/>
  <c r="C137" i="916"/>
  <c r="C136" i="916"/>
  <c r="C135" i="916"/>
  <c r="C134" i="916"/>
  <c r="C133" i="916"/>
  <c r="C132" i="916"/>
  <c r="C131" i="916"/>
  <c r="C130" i="916"/>
  <c r="C129" i="916"/>
  <c r="C128" i="916"/>
  <c r="C127" i="916"/>
  <c r="C126" i="916"/>
  <c r="C125" i="916"/>
  <c r="C124" i="916"/>
  <c r="C123" i="916"/>
  <c r="C122" i="916"/>
  <c r="C121" i="916"/>
  <c r="C120" i="916"/>
  <c r="C119" i="916"/>
  <c r="C118" i="916"/>
  <c r="C117" i="916"/>
  <c r="C116" i="916"/>
  <c r="C115" i="916"/>
  <c r="C114" i="916"/>
  <c r="C113" i="916"/>
  <c r="C112" i="916"/>
  <c r="C111" i="916"/>
  <c r="C110" i="916"/>
  <c r="C109" i="916"/>
  <c r="C108" i="916"/>
  <c r="C107" i="916"/>
  <c r="DE95" i="916"/>
  <c r="CW95" i="916"/>
  <c r="CO95" i="916"/>
  <c r="DE94" i="916"/>
  <c r="CW94" i="916"/>
  <c r="CO94" i="916"/>
  <c r="DE93" i="916"/>
  <c r="CW93" i="916"/>
  <c r="CO93" i="916"/>
  <c r="DE92" i="916"/>
  <c r="CW92" i="916"/>
  <c r="CO92" i="916"/>
  <c r="DE91" i="916"/>
  <c r="CW91" i="916"/>
  <c r="CO91" i="916"/>
  <c r="DE90" i="916"/>
  <c r="CW90" i="916"/>
  <c r="CO90" i="916"/>
  <c r="DE89" i="916"/>
  <c r="CW89" i="916"/>
  <c r="CO89" i="916"/>
  <c r="DE88" i="916"/>
  <c r="CW88" i="916"/>
  <c r="CO88" i="916"/>
  <c r="DE87" i="916"/>
  <c r="CW87" i="916"/>
  <c r="CO87" i="916"/>
  <c r="DE86" i="916"/>
  <c r="CW86" i="916"/>
  <c r="CO86" i="916"/>
  <c r="DE85" i="916"/>
  <c r="CW85" i="916"/>
  <c r="CO85" i="916"/>
  <c r="DE84" i="916"/>
  <c r="CW84" i="916"/>
  <c r="CO84" i="916"/>
  <c r="DE83" i="916"/>
  <c r="CW83" i="916"/>
  <c r="CO83" i="916"/>
  <c r="DE82" i="916"/>
  <c r="CW82" i="916"/>
  <c r="CO82" i="916"/>
  <c r="DE81" i="916"/>
  <c r="CW81" i="916"/>
  <c r="CO81" i="916"/>
  <c r="DE80" i="916"/>
  <c r="CW80" i="916"/>
  <c r="CO80" i="916"/>
  <c r="DE79" i="916"/>
  <c r="CW79" i="916"/>
  <c r="CO79" i="916"/>
  <c r="DE78" i="916"/>
  <c r="CW78" i="916"/>
  <c r="CO78" i="916"/>
  <c r="DE77" i="916"/>
  <c r="CW77" i="916"/>
  <c r="CO77" i="916"/>
  <c r="DE76" i="916"/>
  <c r="CW76" i="916"/>
  <c r="CO76" i="916"/>
  <c r="CA95" i="916"/>
  <c r="BS95" i="916"/>
  <c r="BK95" i="916"/>
  <c r="CA94" i="916"/>
  <c r="BS94" i="916"/>
  <c r="BK94" i="916"/>
  <c r="CA93" i="916"/>
  <c r="BS93" i="916"/>
  <c r="BK93" i="916"/>
  <c r="CA92" i="916"/>
  <c r="BS92" i="916"/>
  <c r="BK92" i="916"/>
  <c r="CA91" i="916"/>
  <c r="BS91" i="916"/>
  <c r="BK91" i="916"/>
  <c r="CA90" i="916"/>
  <c r="BS90" i="916"/>
  <c r="BK90" i="916"/>
  <c r="CA89" i="916"/>
  <c r="BS89" i="916"/>
  <c r="BK89" i="916"/>
  <c r="CA88" i="916"/>
  <c r="BS88" i="916"/>
  <c r="BK88" i="916"/>
  <c r="CA87" i="916"/>
  <c r="BS87" i="916"/>
  <c r="BK87" i="916"/>
  <c r="CA86" i="916"/>
  <c r="BS86" i="916"/>
  <c r="BK86" i="916"/>
  <c r="CA85" i="916"/>
  <c r="BS85" i="916"/>
  <c r="BK85" i="916"/>
  <c r="CA84" i="916"/>
  <c r="BS84" i="916"/>
  <c r="BK84" i="916"/>
  <c r="CA83" i="916"/>
  <c r="BS83" i="916"/>
  <c r="BK83" i="916"/>
  <c r="CA82" i="916"/>
  <c r="BS82" i="916"/>
  <c r="BK82" i="916"/>
  <c r="CA81" i="916"/>
  <c r="BS81" i="916"/>
  <c r="BK81" i="916"/>
  <c r="CA80" i="916"/>
  <c r="BS80" i="916"/>
  <c r="BK80" i="916"/>
  <c r="CA79" i="916"/>
  <c r="BS79" i="916"/>
  <c r="BK79" i="916"/>
  <c r="CA78" i="916"/>
  <c r="BS78" i="916"/>
  <c r="BK78" i="916"/>
  <c r="CA77" i="916"/>
  <c r="BS77" i="916"/>
  <c r="BK77" i="916"/>
  <c r="CA76" i="916"/>
  <c r="BS76" i="916"/>
  <c r="BK76" i="916"/>
  <c r="AW95" i="916"/>
  <c r="AO95" i="916"/>
  <c r="AG95" i="916"/>
  <c r="AW94" i="916"/>
  <c r="AO94" i="916"/>
  <c r="AG94" i="916"/>
  <c r="AW93" i="916"/>
  <c r="AO93" i="916"/>
  <c r="AG93" i="916"/>
  <c r="AW92" i="916"/>
  <c r="AO92" i="916"/>
  <c r="AG92" i="916"/>
  <c r="AW91" i="916"/>
  <c r="AO91" i="916"/>
  <c r="AG91" i="916"/>
  <c r="AW90" i="916"/>
  <c r="AO90" i="916"/>
  <c r="AG90" i="916"/>
  <c r="AW89" i="916"/>
  <c r="AO89" i="916"/>
  <c r="AG89" i="916"/>
  <c r="AW88" i="916"/>
  <c r="AO88" i="916"/>
  <c r="AG88" i="916"/>
  <c r="AW87" i="916"/>
  <c r="AO87" i="916"/>
  <c r="AG87" i="916"/>
  <c r="AW86" i="916"/>
  <c r="AO86" i="916"/>
  <c r="AG86" i="916"/>
  <c r="AW85" i="916"/>
  <c r="AO85" i="916"/>
  <c r="AG85" i="916"/>
  <c r="AW84" i="916"/>
  <c r="AO84" i="916"/>
  <c r="AG84" i="916"/>
  <c r="AW83" i="916"/>
  <c r="AO83" i="916"/>
  <c r="AG83" i="916"/>
  <c r="AW82" i="916"/>
  <c r="AO82" i="916"/>
  <c r="AG82" i="916"/>
  <c r="AW81" i="916"/>
  <c r="AO81" i="916"/>
  <c r="AG81" i="916"/>
  <c r="AW80" i="916"/>
  <c r="AO80" i="916"/>
  <c r="AG80" i="916"/>
  <c r="AW79" i="916"/>
  <c r="AO79" i="916"/>
  <c r="AG79" i="916"/>
  <c r="AW78" i="916"/>
  <c r="AO78" i="916"/>
  <c r="AG78" i="916"/>
  <c r="AW77" i="916"/>
  <c r="AO77" i="916"/>
  <c r="AG77" i="916"/>
  <c r="AW76" i="916"/>
  <c r="AO76" i="916"/>
  <c r="AG76" i="916"/>
  <c r="S75" i="916"/>
  <c r="S74" i="916"/>
  <c r="S73" i="916"/>
  <c r="S72" i="916"/>
  <c r="S71" i="916"/>
  <c r="S70" i="916"/>
  <c r="S69" i="916"/>
  <c r="S68" i="916"/>
  <c r="S67" i="916"/>
  <c r="S66" i="916"/>
  <c r="S65" i="916"/>
  <c r="S64" i="916"/>
  <c r="S63" i="916"/>
  <c r="S62" i="916"/>
  <c r="S61" i="916"/>
  <c r="S60" i="916"/>
  <c r="S59" i="916"/>
  <c r="S58" i="916"/>
  <c r="S57" i="916"/>
  <c r="S56" i="916"/>
  <c r="K75" i="916"/>
  <c r="K74" i="916"/>
  <c r="K73" i="916"/>
  <c r="K72" i="916"/>
  <c r="K71" i="916"/>
  <c r="K70" i="916"/>
  <c r="K69" i="916"/>
  <c r="K68" i="916"/>
  <c r="K67" i="916"/>
  <c r="K66" i="916"/>
  <c r="K65" i="916"/>
  <c r="K64" i="916"/>
  <c r="K63" i="916"/>
  <c r="K62" i="916"/>
  <c r="K61" i="916"/>
  <c r="K60" i="916"/>
  <c r="K59" i="916"/>
  <c r="K58" i="916"/>
  <c r="K57" i="916"/>
  <c r="K56" i="916"/>
  <c r="S95" i="916"/>
  <c r="S94" i="916"/>
  <c r="S93" i="916"/>
  <c r="S92" i="916"/>
  <c r="S91" i="916"/>
  <c r="S90" i="916"/>
  <c r="S89" i="916"/>
  <c r="S88" i="916"/>
  <c r="S87" i="916"/>
  <c r="S86" i="916"/>
  <c r="S85" i="916"/>
  <c r="S84" i="916"/>
  <c r="S83" i="916"/>
  <c r="S82" i="916"/>
  <c r="S81" i="916"/>
  <c r="S80" i="916"/>
  <c r="S79" i="916"/>
  <c r="S78" i="916"/>
  <c r="S77" i="916"/>
  <c r="S76" i="916"/>
  <c r="K95" i="916"/>
  <c r="K94" i="916"/>
  <c r="K93" i="916"/>
  <c r="K92" i="916"/>
  <c r="K91" i="916"/>
  <c r="K90" i="916"/>
  <c r="K89" i="916"/>
  <c r="K88" i="916"/>
  <c r="K87" i="916"/>
  <c r="K86" i="916"/>
  <c r="K85" i="916"/>
  <c r="K84" i="916"/>
  <c r="K83" i="916"/>
  <c r="K82" i="916"/>
  <c r="K81" i="916"/>
  <c r="K80" i="916"/>
  <c r="K79" i="916"/>
  <c r="K78" i="916"/>
  <c r="K77" i="916"/>
  <c r="K76" i="916"/>
  <c r="C95" i="916"/>
  <c r="C94" i="916"/>
  <c r="C93" i="916"/>
  <c r="C92" i="916"/>
  <c r="C91" i="916"/>
  <c r="C90" i="916"/>
  <c r="C89" i="916"/>
  <c r="C88" i="916"/>
  <c r="C87" i="916"/>
  <c r="C86" i="916"/>
  <c r="C85" i="916"/>
  <c r="C84" i="916"/>
  <c r="C83" i="916"/>
  <c r="C82" i="916"/>
  <c r="C81" i="916"/>
  <c r="C80" i="916"/>
  <c r="C79" i="916"/>
  <c r="C78" i="916"/>
  <c r="C77" i="916"/>
  <c r="C76" i="916"/>
  <c r="C75" i="916"/>
  <c r="C74" i="916"/>
  <c r="C73" i="916"/>
  <c r="C72" i="916"/>
  <c r="C71" i="916"/>
  <c r="C70" i="916"/>
  <c r="C69" i="916"/>
  <c r="C68" i="916"/>
  <c r="C67" i="916"/>
  <c r="C66" i="916"/>
  <c r="C65" i="916"/>
  <c r="C64" i="916"/>
  <c r="C63" i="916"/>
  <c r="C62" i="916"/>
  <c r="C61" i="916"/>
  <c r="C60" i="916"/>
  <c r="C59" i="916"/>
  <c r="C58" i="916"/>
  <c r="C57" i="916"/>
  <c r="C56" i="916"/>
  <c r="S44" i="916"/>
  <c r="S43" i="916"/>
  <c r="S42" i="916"/>
  <c r="S41" i="916"/>
  <c r="S40" i="916"/>
  <c r="S39" i="916"/>
  <c r="S38" i="916"/>
  <c r="S37" i="916"/>
  <c r="S36" i="916"/>
  <c r="S35" i="916"/>
  <c r="S34" i="916"/>
  <c r="S33" i="916"/>
  <c r="S32" i="916"/>
  <c r="S31" i="916"/>
  <c r="S30" i="916"/>
  <c r="S29" i="916"/>
  <c r="S28" i="916"/>
  <c r="S27" i="916"/>
  <c r="S26" i="916"/>
  <c r="S25" i="916"/>
  <c r="K44" i="916"/>
  <c r="K43" i="916"/>
  <c r="K42" i="916"/>
  <c r="K41" i="916"/>
  <c r="K40" i="916"/>
  <c r="K39" i="916"/>
  <c r="K38" i="916"/>
  <c r="K37" i="916"/>
  <c r="K36" i="916"/>
  <c r="K35" i="916"/>
  <c r="K34" i="916"/>
  <c r="K33" i="916"/>
  <c r="K32" i="916"/>
  <c r="K31" i="916"/>
  <c r="K30" i="916"/>
  <c r="K29" i="916"/>
  <c r="K28" i="916"/>
  <c r="K27" i="916"/>
  <c r="K26" i="916"/>
  <c r="K25" i="916"/>
  <c r="S24" i="916"/>
  <c r="S23" i="916"/>
  <c r="S22" i="916"/>
  <c r="S21" i="916"/>
  <c r="S20" i="916"/>
  <c r="S19" i="916"/>
  <c r="S18" i="916"/>
  <c r="S17" i="916"/>
  <c r="S16" i="916"/>
  <c r="S15" i="916"/>
  <c r="S14" i="916"/>
  <c r="S13" i="916"/>
  <c r="S12" i="916"/>
  <c r="S11" i="916"/>
  <c r="S10" i="916"/>
  <c r="S9" i="916"/>
  <c r="S8" i="916"/>
  <c r="S7" i="916"/>
  <c r="S6" i="916"/>
  <c r="S5" i="916"/>
  <c r="K24" i="916"/>
  <c r="K23" i="916"/>
  <c r="K22" i="916"/>
  <c r="K21" i="916"/>
  <c r="K20" i="916"/>
  <c r="K19" i="916"/>
  <c r="K18" i="916"/>
  <c r="K17" i="916"/>
  <c r="K16" i="916"/>
  <c r="K15" i="916"/>
  <c r="K14" i="916"/>
  <c r="K13" i="916"/>
  <c r="K12" i="916"/>
  <c r="K11" i="916"/>
  <c r="K10" i="916"/>
  <c r="K9" i="916"/>
  <c r="K8" i="916"/>
  <c r="K7" i="916"/>
  <c r="K6" i="916"/>
  <c r="K5" i="916"/>
  <c r="I125" i="57"/>
  <c r="I124" i="57"/>
  <c r="I122" i="57"/>
  <c r="I121" i="57"/>
  <c r="I119" i="57"/>
  <c r="I118" i="57"/>
  <c r="I116" i="57"/>
  <c r="I115" i="57"/>
  <c r="I113" i="57"/>
  <c r="I112" i="57"/>
  <c r="I110" i="57"/>
  <c r="I109" i="57"/>
  <c r="I107" i="57"/>
  <c r="I106" i="57"/>
  <c r="I104" i="57"/>
  <c r="I103" i="57"/>
  <c r="I101" i="57"/>
  <c r="I100" i="57"/>
  <c r="I98" i="57"/>
  <c r="I97" i="57"/>
  <c r="I95" i="57"/>
  <c r="I94" i="57"/>
  <c r="I92" i="57"/>
  <c r="I91" i="57"/>
  <c r="I89" i="57"/>
  <c r="I88" i="57"/>
  <c r="I86" i="57"/>
  <c r="I85" i="57"/>
  <c r="I82" i="57"/>
  <c r="I81" i="57"/>
  <c r="I76" i="57"/>
  <c r="I75" i="57"/>
  <c r="D74" i="57"/>
  <c r="D73" i="57"/>
  <c r="D77" i="57"/>
  <c r="D76" i="57"/>
  <c r="D83" i="57"/>
  <c r="D82" i="57"/>
  <c r="D65" i="57"/>
  <c r="D64" i="57"/>
  <c r="I73" i="57"/>
  <c r="I72" i="57"/>
  <c r="I69" i="57"/>
  <c r="I70" i="57"/>
  <c r="I66" i="57"/>
  <c r="D71" i="57"/>
  <c r="D70" i="57"/>
  <c r="R69" i="57"/>
  <c r="R70" i="57" s="1"/>
  <c r="P69" i="57"/>
  <c r="P70" i="57" s="1"/>
  <c r="O69" i="57"/>
  <c r="O70" i="57" s="1"/>
  <c r="N69" i="57"/>
  <c r="N70" i="57" s="1"/>
  <c r="M69" i="57"/>
  <c r="M70" i="57" s="1"/>
  <c r="L69" i="57"/>
  <c r="L70" i="57" s="1"/>
  <c r="K69" i="57"/>
  <c r="K70" i="57" s="1"/>
  <c r="I49" i="57"/>
  <c r="I48" i="57"/>
  <c r="I46" i="57"/>
  <c r="I45" i="57"/>
  <c r="I43" i="57"/>
  <c r="I42" i="57"/>
  <c r="I39" i="57"/>
  <c r="I38" i="57"/>
  <c r="I36" i="57"/>
  <c r="I35" i="57"/>
  <c r="I33" i="57"/>
  <c r="I32" i="57"/>
  <c r="I30" i="57"/>
  <c r="I29" i="57"/>
  <c r="I27" i="57"/>
  <c r="I26" i="57"/>
  <c r="I24" i="57"/>
  <c r="I23" i="57"/>
  <c r="I21" i="57"/>
  <c r="I20" i="57"/>
  <c r="I18" i="57"/>
  <c r="I17" i="57"/>
  <c r="I12" i="57"/>
  <c r="I11" i="57"/>
  <c r="I9" i="57"/>
  <c r="I8" i="57"/>
  <c r="I6" i="57"/>
  <c r="I5" i="57"/>
  <c r="I64" i="57"/>
  <c r="I63" i="57"/>
  <c r="I61" i="57"/>
  <c r="I60" i="57"/>
  <c r="I58" i="57"/>
  <c r="I57" i="57"/>
  <c r="I55" i="57"/>
  <c r="I54" i="57"/>
  <c r="I52" i="57"/>
  <c r="I51" i="57"/>
  <c r="I67" i="57"/>
  <c r="B39" i="918"/>
  <c r="B37" i="918"/>
  <c r="B35" i="918"/>
  <c r="B33" i="918"/>
  <c r="B31" i="918"/>
  <c r="B29" i="918"/>
  <c r="B27" i="918"/>
  <c r="B25" i="918"/>
  <c r="B23" i="918"/>
  <c r="B21" i="918"/>
  <c r="B19" i="918"/>
  <c r="B17" i="918"/>
  <c r="B15" i="918"/>
  <c r="B13" i="918"/>
  <c r="B11" i="918"/>
  <c r="B9" i="918"/>
  <c r="H2" i="57"/>
  <c r="F52" i="1035" s="1"/>
  <c r="C44" i="916"/>
  <c r="C43" i="916"/>
  <c r="C42" i="916"/>
  <c r="C41" i="916"/>
  <c r="C40" i="916"/>
  <c r="C39" i="916"/>
  <c r="C38" i="916"/>
  <c r="C37" i="916"/>
  <c r="C36" i="916"/>
  <c r="C35" i="916"/>
  <c r="C34" i="916"/>
  <c r="C33" i="916"/>
  <c r="C32" i="916"/>
  <c r="C31" i="916"/>
  <c r="C30" i="916"/>
  <c r="C29" i="916"/>
  <c r="C28" i="916"/>
  <c r="C27" i="916"/>
  <c r="C26" i="916"/>
  <c r="C25" i="916"/>
  <c r="C24" i="916"/>
  <c r="C23" i="916"/>
  <c r="C22" i="916"/>
  <c r="C21" i="916"/>
  <c r="C20" i="916"/>
  <c r="C19" i="916"/>
  <c r="C18" i="916"/>
  <c r="C17" i="916"/>
  <c r="C16" i="916"/>
  <c r="C15" i="916"/>
  <c r="C14" i="916"/>
  <c r="C13" i="916"/>
  <c r="C12" i="916"/>
  <c r="C11" i="916"/>
  <c r="C10" i="916"/>
  <c r="C9" i="916"/>
  <c r="C8" i="916"/>
  <c r="C7" i="916"/>
  <c r="C6" i="916"/>
  <c r="C5" i="916"/>
  <c r="C6" i="1034"/>
  <c r="C7" i="1034"/>
  <c r="C8" i="1034"/>
  <c r="C9" i="1034"/>
  <c r="C10" i="1034"/>
  <c r="C11" i="1034"/>
  <c r="C12" i="1034"/>
  <c r="C13" i="1034"/>
  <c r="C14" i="1034"/>
  <c r="C15" i="1034"/>
  <c r="C16" i="1034"/>
  <c r="C17" i="1034"/>
  <c r="C18" i="1034"/>
  <c r="C19" i="1034"/>
  <c r="C20" i="1034"/>
  <c r="C21" i="1034"/>
  <c r="C6" i="919"/>
  <c r="C7" i="919"/>
  <c r="C8" i="919"/>
  <c r="C9" i="919"/>
  <c r="C10" i="919"/>
  <c r="C11" i="919"/>
  <c r="C12" i="919"/>
  <c r="C13" i="919"/>
  <c r="C14" i="919"/>
  <c r="C15" i="919"/>
  <c r="C16" i="919"/>
  <c r="C17" i="919"/>
  <c r="C18" i="919"/>
  <c r="C19" i="919"/>
  <c r="C20" i="919"/>
  <c r="C21" i="919"/>
  <c r="B2" i="1149"/>
  <c r="F71" i="132"/>
  <c r="CG65" i="560"/>
  <c r="BJ65" i="560"/>
  <c r="AK65" i="560"/>
  <c r="N65" i="560"/>
  <c r="CG34" i="560"/>
  <c r="BJ34" i="560"/>
  <c r="AK34" i="560"/>
  <c r="N34" i="560"/>
  <c r="CG3" i="560"/>
  <c r="BJ3" i="560"/>
  <c r="AK3" i="560"/>
  <c r="N3" i="560"/>
  <c r="CM65" i="560"/>
  <c r="BP65" i="560"/>
  <c r="AQ65" i="560"/>
  <c r="T65" i="560"/>
  <c r="CM34" i="560"/>
  <c r="BP34" i="560"/>
  <c r="AQ34" i="560"/>
  <c r="T34" i="560"/>
  <c r="CM3" i="560"/>
  <c r="BP3" i="560"/>
  <c r="AQ3" i="560"/>
  <c r="T3" i="560"/>
  <c r="C152" i="1035"/>
  <c r="DS150" i="1035"/>
  <c r="DR150" i="1035"/>
  <c r="DH149" i="1035"/>
  <c r="DG149" i="1035"/>
  <c r="DE149" i="1035"/>
  <c r="CZ149" i="1035"/>
  <c r="CX149" i="1035" s="1"/>
  <c r="CY149" i="1035"/>
  <c r="CW149" i="1035"/>
  <c r="CR149" i="1035"/>
  <c r="CQ149" i="1035"/>
  <c r="CO149" i="1035"/>
  <c r="CD149" i="1035"/>
  <c r="CC149" i="1035"/>
  <c r="CA149" i="1035"/>
  <c r="BV149" i="1035"/>
  <c r="BT149" i="1035" s="1"/>
  <c r="BU149" i="1035"/>
  <c r="BS149" i="1035"/>
  <c r="BN149" i="1035"/>
  <c r="BM149" i="1035"/>
  <c r="BK149" i="1035"/>
  <c r="AZ149" i="1035"/>
  <c r="AX149" i="1035" s="1"/>
  <c r="AY149" i="1035"/>
  <c r="AW149" i="1035"/>
  <c r="AR149" i="1035"/>
  <c r="AQ149" i="1035"/>
  <c r="AO149" i="1035"/>
  <c r="AJ149" i="1035"/>
  <c r="AH149" i="1035" s="1"/>
  <c r="AI149" i="1035"/>
  <c r="AG149" i="1035"/>
  <c r="V149" i="1035"/>
  <c r="T149" i="1035" s="1"/>
  <c r="U149" i="1035"/>
  <c r="S149" i="1035"/>
  <c r="N149" i="1035"/>
  <c r="M149" i="1035"/>
  <c r="K149" i="1035"/>
  <c r="F149" i="1035"/>
  <c r="D149" i="1035" s="1"/>
  <c r="E149" i="1035"/>
  <c r="E152" i="1035" s="1"/>
  <c r="C149" i="1035"/>
  <c r="CO105" i="1035"/>
  <c r="C101" i="1035"/>
  <c r="DH98" i="1035"/>
  <c r="DF98" i="1035" s="1"/>
  <c r="DG98" i="1035"/>
  <c r="DE98" i="1035"/>
  <c r="CZ98" i="1035"/>
  <c r="CX98" i="1035" s="1"/>
  <c r="CY98" i="1035"/>
  <c r="CW98" i="1035"/>
  <c r="CR98" i="1035"/>
  <c r="CP98" i="1035" s="1"/>
  <c r="CQ98" i="1035"/>
  <c r="CO98" i="1035"/>
  <c r="CD98" i="1035"/>
  <c r="CB98" i="1035" s="1"/>
  <c r="CC98" i="1035"/>
  <c r="CA98" i="1035"/>
  <c r="BV98" i="1035"/>
  <c r="BT98" i="1035" s="1"/>
  <c r="BU98" i="1035"/>
  <c r="BS98" i="1035"/>
  <c r="BN98" i="1035"/>
  <c r="BL98" i="1035" s="1"/>
  <c r="BM98" i="1035"/>
  <c r="BK98" i="1035"/>
  <c r="AZ98" i="1035"/>
  <c r="AY98" i="1035"/>
  <c r="AW98" i="1035"/>
  <c r="AR98" i="1035"/>
  <c r="AP98" i="1035" s="1"/>
  <c r="AQ98" i="1035"/>
  <c r="AO98" i="1035"/>
  <c r="AJ98" i="1035"/>
  <c r="AI98" i="1035"/>
  <c r="AG98" i="1035"/>
  <c r="V98" i="1035"/>
  <c r="T98" i="1035" s="1"/>
  <c r="U98" i="1035"/>
  <c r="S98" i="1035"/>
  <c r="N98" i="1035"/>
  <c r="L98" i="1035" s="1"/>
  <c r="M98" i="1035"/>
  <c r="K98" i="1035"/>
  <c r="F98" i="1035"/>
  <c r="D98" i="1035" s="1"/>
  <c r="E98" i="1035"/>
  <c r="E101" i="1035" s="1"/>
  <c r="C98" i="1035"/>
  <c r="DS97" i="1035"/>
  <c r="DR97" i="1035"/>
  <c r="CO54" i="1035"/>
  <c r="C50" i="1035"/>
  <c r="DH47" i="1035"/>
  <c r="DF47" i="1035" s="1"/>
  <c r="DG47" i="1035"/>
  <c r="DE47" i="1035"/>
  <c r="CZ47" i="1035"/>
  <c r="CX47" i="1035" s="1"/>
  <c r="CY47" i="1035"/>
  <c r="CW47" i="1035"/>
  <c r="CR47" i="1035"/>
  <c r="CP47" i="1035" s="1"/>
  <c r="CQ47" i="1035"/>
  <c r="CO47" i="1035"/>
  <c r="CD47" i="1035"/>
  <c r="CB47" i="1035" s="1"/>
  <c r="CC47" i="1035"/>
  <c r="CA47" i="1035"/>
  <c r="BV47" i="1035"/>
  <c r="BT47" i="1035" s="1"/>
  <c r="BU47" i="1035"/>
  <c r="BS47" i="1035"/>
  <c r="BN47" i="1035"/>
  <c r="BL47" i="1035" s="1"/>
  <c r="BM47" i="1035"/>
  <c r="BK47" i="1035"/>
  <c r="AZ47" i="1035"/>
  <c r="AY47" i="1035"/>
  <c r="AW47" i="1035"/>
  <c r="AR47" i="1035"/>
  <c r="AQ47" i="1035"/>
  <c r="AO47" i="1035"/>
  <c r="AJ47" i="1035"/>
  <c r="AI47" i="1035"/>
  <c r="AG47" i="1035"/>
  <c r="V47" i="1035"/>
  <c r="U47" i="1035"/>
  <c r="S47" i="1035"/>
  <c r="N47" i="1035"/>
  <c r="L47" i="1035" s="1"/>
  <c r="M47" i="1035"/>
  <c r="K47" i="1035"/>
  <c r="F47" i="1035"/>
  <c r="D47" i="1035" s="1"/>
  <c r="E47" i="1035"/>
  <c r="C47" i="1035"/>
  <c r="DS46" i="1035"/>
  <c r="DR46" i="1035"/>
  <c r="CW3" i="1035"/>
  <c r="DE3" i="1035" s="1"/>
  <c r="DE54" i="1035" s="1"/>
  <c r="K3" i="1035"/>
  <c r="S3" i="1035" s="1"/>
  <c r="AG3" i="1035" s="1"/>
  <c r="CM1" i="1035"/>
  <c r="BI1" i="1035"/>
  <c r="AE1" i="1035"/>
  <c r="A1" i="1035"/>
  <c r="B2" i="1034"/>
  <c r="D56" i="57"/>
  <c r="D55" i="57"/>
  <c r="R54" i="57"/>
  <c r="R56" i="57" s="1"/>
  <c r="P54" i="57"/>
  <c r="P55" i="57" s="1"/>
  <c r="O54" i="57"/>
  <c r="O55" i="57" s="1"/>
  <c r="N54" i="57"/>
  <c r="N55" i="57" s="1"/>
  <c r="M54" i="57"/>
  <c r="M55" i="57" s="1"/>
  <c r="L54" i="57"/>
  <c r="L55" i="57" s="1"/>
  <c r="K54" i="57"/>
  <c r="K55" i="57" s="1"/>
  <c r="B2" i="918"/>
  <c r="G55" i="57" l="1"/>
  <c r="H55" i="57"/>
  <c r="C55" i="57"/>
  <c r="F55" i="57"/>
  <c r="F56" i="57"/>
  <c r="C56" i="57"/>
  <c r="H56" i="57"/>
  <c r="G56" i="57"/>
  <c r="C70" i="57"/>
  <c r="H70" i="57"/>
  <c r="G70" i="57"/>
  <c r="F70" i="57"/>
  <c r="F71" i="57"/>
  <c r="C71" i="57"/>
  <c r="H71" i="57"/>
  <c r="G71" i="57"/>
  <c r="F64" i="57"/>
  <c r="C64" i="57"/>
  <c r="H64" i="57"/>
  <c r="G64" i="57"/>
  <c r="G65" i="57"/>
  <c r="F65" i="57"/>
  <c r="H65" i="57"/>
  <c r="C65" i="57"/>
  <c r="H82" i="57"/>
  <c r="C82" i="57"/>
  <c r="G82" i="57"/>
  <c r="F82" i="57"/>
  <c r="F83" i="57"/>
  <c r="C83" i="57"/>
  <c r="H83" i="57"/>
  <c r="G83" i="57"/>
  <c r="G76" i="57"/>
  <c r="H76" i="57"/>
  <c r="F76" i="57"/>
  <c r="C76" i="57"/>
  <c r="H77" i="57"/>
  <c r="G77" i="57"/>
  <c r="F77" i="57"/>
  <c r="C77" i="57"/>
  <c r="H73" i="57"/>
  <c r="G73" i="57"/>
  <c r="C73" i="57"/>
  <c r="F73" i="57"/>
  <c r="G74" i="57"/>
  <c r="H74" i="57"/>
  <c r="C74" i="57"/>
  <c r="F74" i="57"/>
  <c r="K152" i="1035"/>
  <c r="S152" i="1035" s="1"/>
  <c r="AG152" i="1035" s="1"/>
  <c r="K101" i="1035"/>
  <c r="S101" i="1035" s="1"/>
  <c r="AF1" i="1447"/>
  <c r="W1" i="1447"/>
  <c r="AH66" i="1447"/>
  <c r="AH35" i="1447"/>
  <c r="AO4" i="1447"/>
  <c r="CP1" i="1447"/>
  <c r="BE1" i="1447"/>
  <c r="CI1" i="1447"/>
  <c r="AU1" i="1447"/>
  <c r="Q1" i="1447"/>
  <c r="BL1" i="1447"/>
  <c r="CC1" i="1447"/>
  <c r="F50" i="1035"/>
  <c r="D50" i="1035" s="1"/>
  <c r="F103" i="1035"/>
  <c r="F154" i="1035" s="1"/>
  <c r="M101" i="1035"/>
  <c r="U101" i="1035" s="1"/>
  <c r="AI101" i="1035" s="1"/>
  <c r="Q70" i="57"/>
  <c r="Q69" i="57"/>
  <c r="R71" i="57"/>
  <c r="Q55" i="57"/>
  <c r="F152" i="1035"/>
  <c r="D152" i="1035" s="1"/>
  <c r="N50" i="1035"/>
  <c r="AG105" i="1035"/>
  <c r="AG54" i="1035"/>
  <c r="AO3" i="1035"/>
  <c r="K50" i="1035"/>
  <c r="S50" i="1035" s="1"/>
  <c r="K54" i="1035"/>
  <c r="K105" i="1035"/>
  <c r="CW105" i="1035"/>
  <c r="CW54" i="1035"/>
  <c r="AP47" i="1035"/>
  <c r="S105" i="1035"/>
  <c r="S54" i="1035"/>
  <c r="DE105" i="1035"/>
  <c r="T47" i="1035"/>
  <c r="E50" i="1035"/>
  <c r="M50" i="1035" s="1"/>
  <c r="F101" i="1035"/>
  <c r="AH47" i="1035"/>
  <c r="AX47" i="1035"/>
  <c r="AX98" i="1035"/>
  <c r="G52" i="1035"/>
  <c r="AH98" i="1035"/>
  <c r="M152" i="1035"/>
  <c r="L149" i="1035"/>
  <c r="CP149" i="1035"/>
  <c r="DF149" i="1035"/>
  <c r="AP149" i="1035"/>
  <c r="BL149" i="1035"/>
  <c r="CB149" i="1035"/>
  <c r="Q54" i="57"/>
  <c r="R55" i="57"/>
  <c r="B2" i="919"/>
  <c r="AG1" i="1447" l="1"/>
  <c r="BF1" i="1447"/>
  <c r="AO66" i="1447"/>
  <c r="AO35" i="1447"/>
  <c r="AZ4" i="1447"/>
  <c r="CJ1" i="1447"/>
  <c r="X1" i="1447"/>
  <c r="BM1" i="1447"/>
  <c r="CQ1" i="1447"/>
  <c r="N152" i="1035"/>
  <c r="L152" i="1035" s="1"/>
  <c r="V50" i="1035"/>
  <c r="L50" i="1035"/>
  <c r="AO152" i="1035"/>
  <c r="AQ101" i="1035"/>
  <c r="U50" i="1035"/>
  <c r="D101" i="1035"/>
  <c r="G103" i="1035"/>
  <c r="G154" i="1035" s="1"/>
  <c r="H52" i="1035"/>
  <c r="N101" i="1035"/>
  <c r="AG101" i="1035"/>
  <c r="AO54" i="1035"/>
  <c r="AO105" i="1035"/>
  <c r="AW3" i="1035"/>
  <c r="U152" i="1035"/>
  <c r="AG50" i="1035"/>
  <c r="F71" i="917"/>
  <c r="F72" i="917" s="1"/>
  <c r="CM1" i="916"/>
  <c r="BI1" i="916"/>
  <c r="AE1" i="916"/>
  <c r="A1" i="916"/>
  <c r="C3" i="917"/>
  <c r="F52" i="916"/>
  <c r="P124" i="57"/>
  <c r="P125" i="57" s="1"/>
  <c r="O124" i="57"/>
  <c r="O125" i="57" s="1"/>
  <c r="N124" i="57"/>
  <c r="N125" i="57" s="1"/>
  <c r="M124" i="57"/>
  <c r="M125" i="57" s="1"/>
  <c r="L124" i="57"/>
  <c r="L125" i="57" s="1"/>
  <c r="K124" i="57"/>
  <c r="K125" i="57" s="1"/>
  <c r="P121" i="57"/>
  <c r="P122" i="57" s="1"/>
  <c r="O121" i="57"/>
  <c r="O122" i="57" s="1"/>
  <c r="N121" i="57"/>
  <c r="N122" i="57" s="1"/>
  <c r="M121" i="57"/>
  <c r="M122" i="57" s="1"/>
  <c r="L121" i="57"/>
  <c r="L122" i="57" s="1"/>
  <c r="K121" i="57"/>
  <c r="K122" i="57" s="1"/>
  <c r="P118" i="57"/>
  <c r="P119" i="57" s="1"/>
  <c r="O118" i="57"/>
  <c r="O119" i="57" s="1"/>
  <c r="N118" i="57"/>
  <c r="N119" i="57" s="1"/>
  <c r="M118" i="57"/>
  <c r="M119" i="57" s="1"/>
  <c r="L118" i="57"/>
  <c r="L119" i="57" s="1"/>
  <c r="K118" i="57"/>
  <c r="K119" i="57" s="1"/>
  <c r="P112" i="57"/>
  <c r="P113" i="57" s="1"/>
  <c r="O112" i="57"/>
  <c r="O113" i="57" s="1"/>
  <c r="N112" i="57"/>
  <c r="N113" i="57" s="1"/>
  <c r="M112" i="57"/>
  <c r="M113" i="57" s="1"/>
  <c r="L112" i="57"/>
  <c r="L113" i="57" s="1"/>
  <c r="K112" i="57"/>
  <c r="K113" i="57" s="1"/>
  <c r="P109" i="57"/>
  <c r="P110" i="57" s="1"/>
  <c r="O109" i="57"/>
  <c r="O110" i="57" s="1"/>
  <c r="N109" i="57"/>
  <c r="N110" i="57" s="1"/>
  <c r="M109" i="57"/>
  <c r="M110" i="57" s="1"/>
  <c r="L109" i="57"/>
  <c r="L110" i="57" s="1"/>
  <c r="K109" i="57"/>
  <c r="K110" i="57" s="1"/>
  <c r="P106" i="57"/>
  <c r="P107" i="57" s="1"/>
  <c r="O106" i="57"/>
  <c r="O107" i="57" s="1"/>
  <c r="N106" i="57"/>
  <c r="N107" i="57" s="1"/>
  <c r="M106" i="57"/>
  <c r="M107" i="57" s="1"/>
  <c r="L106" i="57"/>
  <c r="L107" i="57" s="1"/>
  <c r="K106" i="57"/>
  <c r="K107" i="57" s="1"/>
  <c r="P100" i="57"/>
  <c r="P101" i="57" s="1"/>
  <c r="O100" i="57"/>
  <c r="O101" i="57" s="1"/>
  <c r="N100" i="57"/>
  <c r="N101" i="57" s="1"/>
  <c r="M100" i="57"/>
  <c r="M101" i="57" s="1"/>
  <c r="L100" i="57"/>
  <c r="L101" i="57" s="1"/>
  <c r="K100" i="57"/>
  <c r="K101" i="57" s="1"/>
  <c r="P97" i="57"/>
  <c r="P98" i="57" s="1"/>
  <c r="O97" i="57"/>
  <c r="O98" i="57" s="1"/>
  <c r="N97" i="57"/>
  <c r="N98" i="57" s="1"/>
  <c r="M97" i="57"/>
  <c r="M98" i="57" s="1"/>
  <c r="L97" i="57"/>
  <c r="L98" i="57" s="1"/>
  <c r="K97" i="57"/>
  <c r="K98" i="57" s="1"/>
  <c r="P91" i="57"/>
  <c r="P92" i="57" s="1"/>
  <c r="O91" i="57"/>
  <c r="O92" i="57" s="1"/>
  <c r="N91" i="57"/>
  <c r="N92" i="57" s="1"/>
  <c r="M91" i="57"/>
  <c r="M92" i="57" s="1"/>
  <c r="L91" i="57"/>
  <c r="L92" i="57" s="1"/>
  <c r="K91" i="57"/>
  <c r="K92" i="57" s="1"/>
  <c r="P88" i="57"/>
  <c r="P89" i="57" s="1"/>
  <c r="O88" i="57"/>
  <c r="O89" i="57" s="1"/>
  <c r="N88" i="57"/>
  <c r="N89" i="57" s="1"/>
  <c r="M88" i="57"/>
  <c r="M89" i="57" s="1"/>
  <c r="L88" i="57"/>
  <c r="L89" i="57" s="1"/>
  <c r="K88" i="57"/>
  <c r="K89" i="57" s="1"/>
  <c r="P85" i="57"/>
  <c r="P86" i="57" s="1"/>
  <c r="O85" i="57"/>
  <c r="O86" i="57" s="1"/>
  <c r="N85" i="57"/>
  <c r="N86" i="57" s="1"/>
  <c r="M85" i="57"/>
  <c r="M86" i="57" s="1"/>
  <c r="L85" i="57"/>
  <c r="L86" i="57" s="1"/>
  <c r="K85" i="57"/>
  <c r="K86" i="57" s="1"/>
  <c r="P81" i="57"/>
  <c r="P82" i="57" s="1"/>
  <c r="O81" i="57"/>
  <c r="O82" i="57" s="1"/>
  <c r="N81" i="57"/>
  <c r="N82" i="57" s="1"/>
  <c r="M81" i="57"/>
  <c r="M82" i="57" s="1"/>
  <c r="L81" i="57"/>
  <c r="L82" i="57" s="1"/>
  <c r="K81" i="57"/>
  <c r="K82" i="57" s="1"/>
  <c r="P75" i="57"/>
  <c r="P76" i="57" s="1"/>
  <c r="O75" i="57"/>
  <c r="O76" i="57" s="1"/>
  <c r="N75" i="57"/>
  <c r="N76" i="57" s="1"/>
  <c r="M75" i="57"/>
  <c r="M76" i="57" s="1"/>
  <c r="L75" i="57"/>
  <c r="L76" i="57" s="1"/>
  <c r="K75" i="57"/>
  <c r="K76" i="57" s="1"/>
  <c r="P72" i="57"/>
  <c r="P73" i="57" s="1"/>
  <c r="O72" i="57"/>
  <c r="O73" i="57" s="1"/>
  <c r="N72" i="57"/>
  <c r="N73" i="57" s="1"/>
  <c r="M72" i="57"/>
  <c r="M73" i="57" s="1"/>
  <c r="L72" i="57"/>
  <c r="L73" i="57" s="1"/>
  <c r="K72" i="57"/>
  <c r="K73" i="57" s="1"/>
  <c r="P63" i="57"/>
  <c r="P64" i="57" s="1"/>
  <c r="O63" i="57"/>
  <c r="O64" i="57" s="1"/>
  <c r="N63" i="57"/>
  <c r="N64" i="57" s="1"/>
  <c r="M63" i="57"/>
  <c r="M64" i="57" s="1"/>
  <c r="L63" i="57"/>
  <c r="L64" i="57" s="1"/>
  <c r="K63" i="57"/>
  <c r="K64" i="57" s="1"/>
  <c r="P60" i="57"/>
  <c r="P61" i="57" s="1"/>
  <c r="O60" i="57"/>
  <c r="O61" i="57" s="1"/>
  <c r="N60" i="57"/>
  <c r="N61" i="57" s="1"/>
  <c r="M60" i="57"/>
  <c r="M61" i="57" s="1"/>
  <c r="L60" i="57"/>
  <c r="L61" i="57" s="1"/>
  <c r="K60" i="57"/>
  <c r="K61" i="57" s="1"/>
  <c r="P57" i="57"/>
  <c r="P58" i="57" s="1"/>
  <c r="O57" i="57"/>
  <c r="O58" i="57" s="1"/>
  <c r="N57" i="57"/>
  <c r="N58" i="57" s="1"/>
  <c r="M57" i="57"/>
  <c r="M58" i="57" s="1"/>
  <c r="L57" i="57"/>
  <c r="L58" i="57" s="1"/>
  <c r="K57" i="57"/>
  <c r="K58" i="57" s="1"/>
  <c r="P51" i="57"/>
  <c r="P52" i="57" s="1"/>
  <c r="O51" i="57"/>
  <c r="O52" i="57" s="1"/>
  <c r="N51" i="57"/>
  <c r="N52" i="57" s="1"/>
  <c r="M51" i="57"/>
  <c r="M52" i="57" s="1"/>
  <c r="L51" i="57"/>
  <c r="L52" i="57" s="1"/>
  <c r="K51" i="57"/>
  <c r="K52" i="57" s="1"/>
  <c r="P45" i="57"/>
  <c r="P46" i="57" s="1"/>
  <c r="O45" i="57"/>
  <c r="O46" i="57" s="1"/>
  <c r="N45" i="57"/>
  <c r="N46" i="57" s="1"/>
  <c r="M45" i="57"/>
  <c r="M46" i="57" s="1"/>
  <c r="L45" i="57"/>
  <c r="L46" i="57" s="1"/>
  <c r="K45" i="57"/>
  <c r="K46" i="57" s="1"/>
  <c r="P42" i="57"/>
  <c r="P43" i="57" s="1"/>
  <c r="O42" i="57"/>
  <c r="O43" i="57" s="1"/>
  <c r="N42" i="57"/>
  <c r="N43" i="57" s="1"/>
  <c r="M42" i="57"/>
  <c r="M43" i="57" s="1"/>
  <c r="L42" i="57"/>
  <c r="L43" i="57" s="1"/>
  <c r="K42" i="57"/>
  <c r="K43" i="57" s="1"/>
  <c r="P35" i="57"/>
  <c r="P36" i="57" s="1"/>
  <c r="O35" i="57"/>
  <c r="O36" i="57" s="1"/>
  <c r="N35" i="57"/>
  <c r="N36" i="57" s="1"/>
  <c r="M35" i="57"/>
  <c r="M36" i="57" s="1"/>
  <c r="L35" i="57"/>
  <c r="L36" i="57" s="1"/>
  <c r="K35" i="57"/>
  <c r="K36" i="57" s="1"/>
  <c r="P32" i="57"/>
  <c r="P33" i="57" s="1"/>
  <c r="O32" i="57"/>
  <c r="O33" i="57" s="1"/>
  <c r="N32" i="57"/>
  <c r="N33" i="57" s="1"/>
  <c r="M32" i="57"/>
  <c r="M33" i="57" s="1"/>
  <c r="L32" i="57"/>
  <c r="L33" i="57" s="1"/>
  <c r="K32" i="57"/>
  <c r="K33" i="57" s="1"/>
  <c r="P29" i="57"/>
  <c r="P30" i="57" s="1"/>
  <c r="O29" i="57"/>
  <c r="O30" i="57" s="1"/>
  <c r="N29" i="57"/>
  <c r="N30" i="57" s="1"/>
  <c r="M29" i="57"/>
  <c r="M30" i="57" s="1"/>
  <c r="L29" i="57"/>
  <c r="L30" i="57" s="1"/>
  <c r="K29" i="57"/>
  <c r="K30" i="57" s="1"/>
  <c r="P26" i="57"/>
  <c r="P27" i="57" s="1"/>
  <c r="O26" i="57"/>
  <c r="O27" i="57" s="1"/>
  <c r="N26" i="57"/>
  <c r="N27" i="57" s="1"/>
  <c r="M26" i="57"/>
  <c r="M27" i="57" s="1"/>
  <c r="L26" i="57"/>
  <c r="L27" i="57" s="1"/>
  <c r="K26" i="57"/>
  <c r="K27" i="57" s="1"/>
  <c r="P23" i="57"/>
  <c r="P24" i="57" s="1"/>
  <c r="O23" i="57"/>
  <c r="O24" i="57" s="1"/>
  <c r="N23" i="57"/>
  <c r="N24" i="57" s="1"/>
  <c r="M23" i="57"/>
  <c r="M24" i="57" s="1"/>
  <c r="L23" i="57"/>
  <c r="L24" i="57" s="1"/>
  <c r="K23" i="57"/>
  <c r="K24" i="57" s="1"/>
  <c r="P17" i="57"/>
  <c r="P18" i="57" s="1"/>
  <c r="O17" i="57"/>
  <c r="O18" i="57" s="1"/>
  <c r="N17" i="57"/>
  <c r="N18" i="57" s="1"/>
  <c r="M17" i="57"/>
  <c r="M18" i="57" s="1"/>
  <c r="L17" i="57"/>
  <c r="L18" i="57" s="1"/>
  <c r="K17" i="57"/>
  <c r="K18" i="57" s="1"/>
  <c r="P11" i="57"/>
  <c r="P12" i="57" s="1"/>
  <c r="O11" i="57"/>
  <c r="O12" i="57" s="1"/>
  <c r="N11" i="57"/>
  <c r="N12" i="57" s="1"/>
  <c r="M11" i="57"/>
  <c r="M12" i="57" s="1"/>
  <c r="L11" i="57"/>
  <c r="L12" i="57" s="1"/>
  <c r="K11" i="57"/>
  <c r="K12" i="57" s="1"/>
  <c r="K8" i="57"/>
  <c r="K9" i="57" s="1"/>
  <c r="P8" i="57"/>
  <c r="P9" i="57" s="1"/>
  <c r="O8" i="57"/>
  <c r="O9" i="57" s="1"/>
  <c r="N8" i="57"/>
  <c r="N9" i="57" s="1"/>
  <c r="M8" i="57"/>
  <c r="M9" i="57" s="1"/>
  <c r="L8" i="57"/>
  <c r="L9" i="57" s="1"/>
  <c r="P5" i="57"/>
  <c r="P6" i="57" s="1"/>
  <c r="O5" i="57"/>
  <c r="O6" i="57" s="1"/>
  <c r="N5" i="57"/>
  <c r="N6" i="57" s="1"/>
  <c r="M5" i="57"/>
  <c r="M6" i="57" s="1"/>
  <c r="L5" i="57"/>
  <c r="L6" i="57" s="1"/>
  <c r="K5" i="57"/>
  <c r="K6" i="57" s="1"/>
  <c r="AO53" i="917"/>
  <c r="AL53" i="917"/>
  <c r="AI53" i="917"/>
  <c r="AF53" i="917"/>
  <c r="AC53" i="917"/>
  <c r="Z53" i="917"/>
  <c r="U53" i="917"/>
  <c r="R53" i="917"/>
  <c r="O53" i="917"/>
  <c r="L53" i="917"/>
  <c r="I53" i="917"/>
  <c r="F53" i="917"/>
  <c r="G52" i="917"/>
  <c r="J52" i="917" s="1"/>
  <c r="M52" i="917" s="1"/>
  <c r="P52" i="917" s="1"/>
  <c r="S52" i="917" s="1"/>
  <c r="V52" i="917" s="1"/>
  <c r="AA52" i="917" s="1"/>
  <c r="AD52" i="917" s="1"/>
  <c r="AG52" i="917" s="1"/>
  <c r="AJ52" i="917" s="1"/>
  <c r="AM52" i="917" s="1"/>
  <c r="AP52" i="917" s="1"/>
  <c r="G51" i="917"/>
  <c r="J51" i="917" s="1"/>
  <c r="M51" i="917" s="1"/>
  <c r="P51" i="917" s="1"/>
  <c r="S51" i="917" s="1"/>
  <c r="V51" i="917" s="1"/>
  <c r="AA51" i="917" s="1"/>
  <c r="AD51" i="917" s="1"/>
  <c r="AG51" i="917" s="1"/>
  <c r="AJ51" i="917" s="1"/>
  <c r="AM51" i="917" s="1"/>
  <c r="AP51" i="917" s="1"/>
  <c r="G50" i="917"/>
  <c r="J50" i="917" s="1"/>
  <c r="M50" i="917" s="1"/>
  <c r="P50" i="917" s="1"/>
  <c r="S50" i="917" s="1"/>
  <c r="V50" i="917" s="1"/>
  <c r="AA50" i="917" s="1"/>
  <c r="AD50" i="917" s="1"/>
  <c r="AG50" i="917" s="1"/>
  <c r="AJ50" i="917" s="1"/>
  <c r="AM50" i="917" s="1"/>
  <c r="AP50" i="917" s="1"/>
  <c r="G49" i="917"/>
  <c r="J49" i="917" s="1"/>
  <c r="M49" i="917" s="1"/>
  <c r="P49" i="917" s="1"/>
  <c r="S49" i="917" s="1"/>
  <c r="V49" i="917" s="1"/>
  <c r="AA49" i="917" s="1"/>
  <c r="AD49" i="917" s="1"/>
  <c r="AG49" i="917" s="1"/>
  <c r="AJ49" i="917" s="1"/>
  <c r="AM49" i="917" s="1"/>
  <c r="AP49" i="917" s="1"/>
  <c r="G48" i="917"/>
  <c r="J48" i="917" s="1"/>
  <c r="M48" i="917" s="1"/>
  <c r="P48" i="917" s="1"/>
  <c r="S48" i="917" s="1"/>
  <c r="V48" i="917" s="1"/>
  <c r="AA48" i="917" s="1"/>
  <c r="AD48" i="917" s="1"/>
  <c r="AG48" i="917" s="1"/>
  <c r="AJ48" i="917" s="1"/>
  <c r="AM48" i="917" s="1"/>
  <c r="AP48" i="917" s="1"/>
  <c r="G47" i="917"/>
  <c r="G46" i="917"/>
  <c r="J46" i="917" s="1"/>
  <c r="M46" i="917" s="1"/>
  <c r="P46" i="917" s="1"/>
  <c r="S46" i="917" s="1"/>
  <c r="V46" i="917" s="1"/>
  <c r="AA46" i="917" s="1"/>
  <c r="AD46" i="917" s="1"/>
  <c r="AG46" i="917" s="1"/>
  <c r="AJ46" i="917" s="1"/>
  <c r="AM46" i="917" s="1"/>
  <c r="AP46" i="917" s="1"/>
  <c r="G45" i="917"/>
  <c r="J45" i="917" s="1"/>
  <c r="M45" i="917" s="1"/>
  <c r="P45" i="917" s="1"/>
  <c r="AU42" i="917"/>
  <c r="AT42" i="917"/>
  <c r="AQ42" i="917"/>
  <c r="AN42" i="917"/>
  <c r="AK42" i="917"/>
  <c r="AH42" i="917"/>
  <c r="AE42" i="917"/>
  <c r="AB42" i="917"/>
  <c r="W42" i="917"/>
  <c r="T42" i="917"/>
  <c r="Q42" i="917"/>
  <c r="N42" i="917"/>
  <c r="K42" i="917"/>
  <c r="H42" i="917"/>
  <c r="AU41" i="917"/>
  <c r="AT41" i="917"/>
  <c r="AQ41" i="917"/>
  <c r="AN41" i="917"/>
  <c r="AK41" i="917"/>
  <c r="AH41" i="917"/>
  <c r="AE41" i="917"/>
  <c r="AB41" i="917"/>
  <c r="W41" i="917"/>
  <c r="T41" i="917"/>
  <c r="Q41" i="917"/>
  <c r="N41" i="917"/>
  <c r="K41" i="917"/>
  <c r="H41" i="917"/>
  <c r="O1" i="917"/>
  <c r="I1" i="917"/>
  <c r="L1" i="917" s="1"/>
  <c r="DS150" i="916"/>
  <c r="DR150" i="916"/>
  <c r="CO105" i="916"/>
  <c r="DS97" i="916"/>
  <c r="DR97" i="916"/>
  <c r="CO54" i="916"/>
  <c r="DS46" i="916"/>
  <c r="DR46" i="916"/>
  <c r="CW3" i="916"/>
  <c r="DE3" i="916" s="1"/>
  <c r="K3" i="916"/>
  <c r="AZ66" i="1447" l="1"/>
  <c r="AZ35" i="1447"/>
  <c r="BG4" i="1447"/>
  <c r="X53" i="917"/>
  <c r="V152" i="1035"/>
  <c r="T152" i="1035" s="1"/>
  <c r="Q107" i="57"/>
  <c r="Q122" i="57"/>
  <c r="Q18" i="57"/>
  <c r="Q76" i="57"/>
  <c r="Q46" i="57"/>
  <c r="Q30" i="57"/>
  <c r="Q27" i="57"/>
  <c r="Q73" i="57"/>
  <c r="Q43" i="57"/>
  <c r="Q89" i="57"/>
  <c r="Q9" i="57"/>
  <c r="Q12" i="57"/>
  <c r="Q24" i="57"/>
  <c r="Q36" i="57"/>
  <c r="Q58" i="57"/>
  <c r="Q86" i="57"/>
  <c r="Q98" i="57"/>
  <c r="Q119" i="57"/>
  <c r="Q113" i="57"/>
  <c r="G53" i="917"/>
  <c r="Q52" i="57"/>
  <c r="Q82" i="57"/>
  <c r="Q110" i="57"/>
  <c r="Q125" i="57"/>
  <c r="Q6" i="57"/>
  <c r="Q33" i="57"/>
  <c r="Q92" i="57"/>
  <c r="J47" i="917"/>
  <c r="M47" i="917" s="1"/>
  <c r="P47" i="917" s="1"/>
  <c r="S47" i="917" s="1"/>
  <c r="V47" i="917" s="1"/>
  <c r="AA47" i="917" s="1"/>
  <c r="AD47" i="917" s="1"/>
  <c r="AG47" i="917" s="1"/>
  <c r="AJ47" i="917" s="1"/>
  <c r="AM47" i="917" s="1"/>
  <c r="AP47" i="917" s="1"/>
  <c r="Q64" i="57"/>
  <c r="Q61" i="57"/>
  <c r="Q101" i="57"/>
  <c r="T50" i="1035"/>
  <c r="AJ50" i="1035"/>
  <c r="R1" i="917"/>
  <c r="U1" i="917" s="1"/>
  <c r="F103" i="916"/>
  <c r="AW152" i="1035"/>
  <c r="AI152" i="1035"/>
  <c r="AI50" i="1035"/>
  <c r="AW54" i="1035"/>
  <c r="AW105" i="1035"/>
  <c r="BK3" i="1035"/>
  <c r="AO101" i="1035"/>
  <c r="L101" i="1035"/>
  <c r="V101" i="1035"/>
  <c r="AY101" i="1035"/>
  <c r="AO50" i="1035"/>
  <c r="H103" i="1035"/>
  <c r="I52" i="1035"/>
  <c r="Q121" i="57"/>
  <c r="Q88" i="57"/>
  <c r="Q100" i="57"/>
  <c r="Q118" i="57"/>
  <c r="Q72" i="57"/>
  <c r="Q23" i="57"/>
  <c r="Q35" i="57"/>
  <c r="Q57" i="57"/>
  <c r="Q32" i="57"/>
  <c r="Q60" i="57"/>
  <c r="Q85" i="57"/>
  <c r="Q26" i="57"/>
  <c r="Q51" i="57"/>
  <c r="Q63" i="57"/>
  <c r="Q97" i="57"/>
  <c r="Q112" i="57"/>
  <c r="Q17" i="57"/>
  <c r="Q29" i="57"/>
  <c r="Q81" i="57"/>
  <c r="Q8" i="57"/>
  <c r="Q45" i="57"/>
  <c r="Q91" i="57"/>
  <c r="Q109" i="57"/>
  <c r="Q11" i="57"/>
  <c r="Q75" i="57"/>
  <c r="Q124" i="57"/>
  <c r="Q42" i="57"/>
  <c r="Q106" i="57"/>
  <c r="S3" i="916"/>
  <c r="S105" i="916" s="1"/>
  <c r="G52" i="916"/>
  <c r="H52" i="916" s="1"/>
  <c r="DE105" i="916"/>
  <c r="DE54" i="916"/>
  <c r="K105" i="916"/>
  <c r="K54" i="916"/>
  <c r="CW105" i="916"/>
  <c r="CW54" i="916"/>
  <c r="Z1" i="917"/>
  <c r="S45" i="917"/>
  <c r="P53" i="917" l="1"/>
  <c r="M53" i="917"/>
  <c r="J53" i="917"/>
  <c r="AJ152" i="1035"/>
  <c r="AR152" i="1035" s="1"/>
  <c r="BG66" i="1447"/>
  <c r="BG35" i="1447"/>
  <c r="BN4" i="1447"/>
  <c r="F154" i="916"/>
  <c r="AH50" i="1035"/>
  <c r="AR50" i="1035"/>
  <c r="S54" i="916"/>
  <c r="H103" i="916"/>
  <c r="H154" i="916" s="1"/>
  <c r="I103" i="1035"/>
  <c r="I154" i="1035" s="1"/>
  <c r="J52" i="1035"/>
  <c r="T101" i="1035"/>
  <c r="AJ101" i="1035"/>
  <c r="AQ152" i="1035"/>
  <c r="H154" i="1035"/>
  <c r="AW50" i="1035"/>
  <c r="AW101" i="1035"/>
  <c r="BK152" i="1035"/>
  <c r="BM101" i="1035"/>
  <c r="AQ50" i="1035"/>
  <c r="BK105" i="1035"/>
  <c r="BK54" i="1035"/>
  <c r="BS3" i="1035"/>
  <c r="I52" i="916"/>
  <c r="AG3" i="916"/>
  <c r="G103" i="916"/>
  <c r="G154" i="916" s="1"/>
  <c r="AI1" i="917"/>
  <c r="AC1" i="917"/>
  <c r="V45" i="917"/>
  <c r="S53" i="917"/>
  <c r="AH152" i="1035" l="1"/>
  <c r="BN66" i="1447"/>
  <c r="BN35" i="1447"/>
  <c r="J52" i="916"/>
  <c r="J103" i="916" s="1"/>
  <c r="I103" i="916"/>
  <c r="I154" i="916" s="1"/>
  <c r="AJ8" i="917" a="1"/>
  <c r="AJ8" i="917" s="1"/>
  <c r="AZ50" i="1035"/>
  <c r="AP50" i="1035"/>
  <c r="AP152" i="1035"/>
  <c r="AZ152" i="1035"/>
  <c r="BS54" i="1035"/>
  <c r="BS105" i="1035"/>
  <c r="CA3" i="1035"/>
  <c r="AY50" i="1035"/>
  <c r="AH101" i="1035"/>
  <c r="AR101" i="1035"/>
  <c r="BK101" i="1035"/>
  <c r="AY152" i="1035"/>
  <c r="BU101" i="1035"/>
  <c r="BK50" i="1035"/>
  <c r="J103" i="1035"/>
  <c r="BS152" i="1035"/>
  <c r="AG54" i="916"/>
  <c r="AO3" i="916"/>
  <c r="AG105" i="916"/>
  <c r="AF1" i="917"/>
  <c r="AL1" i="917"/>
  <c r="AA45" i="917"/>
  <c r="V53" i="917"/>
  <c r="Y53" i="917" s="1"/>
  <c r="AX50" i="1035" l="1"/>
  <c r="BN50" i="1035"/>
  <c r="AM8" i="917" a="1"/>
  <c r="AM8" i="917" s="1"/>
  <c r="CA152" i="1035"/>
  <c r="BS50" i="1035"/>
  <c r="CA105" i="1035"/>
  <c r="CA54" i="1035"/>
  <c r="AX152" i="1035"/>
  <c r="BN152" i="1035"/>
  <c r="CC101" i="1035"/>
  <c r="BM152" i="1035"/>
  <c r="AP101" i="1035"/>
  <c r="AZ101" i="1035"/>
  <c r="BS101" i="1035"/>
  <c r="J154" i="1035"/>
  <c r="BM50" i="1035"/>
  <c r="AO54" i="916"/>
  <c r="AO105" i="916"/>
  <c r="AW3" i="916"/>
  <c r="J154" i="916"/>
  <c r="AO1" i="917"/>
  <c r="AA53" i="917"/>
  <c r="AD45" i="917"/>
  <c r="AK8" i="917"/>
  <c r="AP8" i="917" l="1" a="1"/>
  <c r="AP8" i="917" s="1"/>
  <c r="BV50" i="1035"/>
  <c r="BL50" i="1035"/>
  <c r="CO152" i="1035"/>
  <c r="BU152" i="1035"/>
  <c r="CA101" i="1035"/>
  <c r="BL152" i="1035"/>
  <c r="BV152" i="1035"/>
  <c r="BU50" i="1035"/>
  <c r="CQ101" i="1035"/>
  <c r="CA50" i="1035"/>
  <c r="AX101" i="1035"/>
  <c r="BN101" i="1035"/>
  <c r="AW105" i="916"/>
  <c r="AW54" i="916"/>
  <c r="BK3" i="916"/>
  <c r="AG45" i="917"/>
  <c r="AD53" i="917"/>
  <c r="AN8" i="917"/>
  <c r="CD50" i="1035" l="1"/>
  <c r="BT50" i="1035"/>
  <c r="CO50" i="1035"/>
  <c r="CO101" i="1035"/>
  <c r="BL101" i="1035"/>
  <c r="BV101" i="1035"/>
  <c r="CY101" i="1035"/>
  <c r="CW152" i="1035"/>
  <c r="BT152" i="1035"/>
  <c r="CD152" i="1035"/>
  <c r="CC152" i="1035"/>
  <c r="CC50" i="1035"/>
  <c r="BK54" i="916"/>
  <c r="BS3" i="916"/>
  <c r="BK105" i="916"/>
  <c r="AG53" i="917"/>
  <c r="AJ45" i="917"/>
  <c r="AQ8" i="917"/>
  <c r="CB50" i="1035" l="1"/>
  <c r="CR50" i="1035"/>
  <c r="CB152" i="1035"/>
  <c r="CR152" i="1035"/>
  <c r="DE152" i="1035"/>
  <c r="DG101" i="1035"/>
  <c r="CW50" i="1035"/>
  <c r="CW101" i="1035"/>
  <c r="BT101" i="1035"/>
  <c r="CD101" i="1035"/>
  <c r="CQ50" i="1035"/>
  <c r="CQ152" i="1035"/>
  <c r="BS54" i="916"/>
  <c r="CA3" i="916"/>
  <c r="BS105" i="916"/>
  <c r="AM45" i="917"/>
  <c r="AJ53" i="917"/>
  <c r="CP50" i="1035" l="1"/>
  <c r="CZ50" i="1035"/>
  <c r="CY50" i="1035"/>
  <c r="DE101" i="1035"/>
  <c r="CP152" i="1035"/>
  <c r="CZ152" i="1035"/>
  <c r="CB101" i="1035"/>
  <c r="CR101" i="1035"/>
  <c r="DE50" i="1035"/>
  <c r="CY152" i="1035"/>
  <c r="CA105" i="916"/>
  <c r="CA54" i="916"/>
  <c r="AM53" i="917"/>
  <c r="AP45" i="917"/>
  <c r="AP53" i="917" s="1"/>
  <c r="CX50" i="1035" l="1"/>
  <c r="DH50" i="1035"/>
  <c r="DF50" i="1035" s="1"/>
  <c r="CX152" i="1035"/>
  <c r="DH152" i="1035"/>
  <c r="DG50" i="1035"/>
  <c r="CP101" i="1035"/>
  <c r="CZ101" i="1035"/>
  <c r="DG152" i="1035"/>
  <c r="DF152" i="1035" l="1"/>
  <c r="CX101" i="1035"/>
  <c r="DH101" i="1035"/>
  <c r="DF101" i="1035" l="1"/>
  <c r="D19" i="57" l="1"/>
  <c r="D18" i="57"/>
  <c r="R17" i="57"/>
  <c r="R19" i="57" s="1"/>
  <c r="C18" i="57" l="1"/>
  <c r="F18" i="57"/>
  <c r="G18" i="57"/>
  <c r="H18" i="57"/>
  <c r="F19" i="57"/>
  <c r="H19" i="57"/>
  <c r="G19" i="57"/>
  <c r="C19" i="57"/>
  <c r="R18" i="57"/>
  <c r="A38" i="132"/>
  <c r="A37" i="132"/>
  <c r="A36" i="132"/>
  <c r="A35" i="132"/>
  <c r="A34" i="132"/>
  <c r="A33" i="132"/>
  <c r="BW66" i="560"/>
  <c r="D66" i="560"/>
  <c r="BW35" i="560"/>
  <c r="D35" i="560"/>
  <c r="CD4" i="560"/>
  <c r="CD66" i="560" s="1"/>
  <c r="K4" i="560"/>
  <c r="R4" i="560" s="1"/>
  <c r="CW3" i="560"/>
  <c r="BV3" i="560"/>
  <c r="AY3" i="560"/>
  <c r="Z3" i="560"/>
  <c r="CN2" i="560"/>
  <c r="BW2" i="560"/>
  <c r="BQ2" i="560"/>
  <c r="AZ2" i="560"/>
  <c r="AR2" i="560"/>
  <c r="AA2" i="560"/>
  <c r="U2" i="560"/>
  <c r="D2" i="560"/>
  <c r="CL1" i="560"/>
  <c r="CM1" i="560" s="1"/>
  <c r="CE1" i="560"/>
  <c r="CF1" i="560" s="1"/>
  <c r="BX1" i="560"/>
  <c r="BO1" i="560"/>
  <c r="BH1" i="560"/>
  <c r="BA1" i="560"/>
  <c r="AP1" i="560"/>
  <c r="AI1" i="560"/>
  <c r="AJ1" i="560" s="1"/>
  <c r="AB1" i="560"/>
  <c r="AC1" i="560" s="1"/>
  <c r="S1" i="560"/>
  <c r="T1" i="560" s="1"/>
  <c r="L1" i="560"/>
  <c r="E1" i="560"/>
  <c r="R124" i="57"/>
  <c r="R126" i="57" s="1"/>
  <c r="R121" i="57"/>
  <c r="R123" i="57" s="1"/>
  <c r="R118" i="57"/>
  <c r="R120" i="57" s="1"/>
  <c r="R112" i="57"/>
  <c r="R114" i="57" s="1"/>
  <c r="R109" i="57"/>
  <c r="R111" i="57" s="1"/>
  <c r="R106" i="57"/>
  <c r="R108" i="57" s="1"/>
  <c r="R100" i="57"/>
  <c r="R102" i="57" s="1"/>
  <c r="R97" i="57"/>
  <c r="R99" i="57" s="1"/>
  <c r="R91" i="57"/>
  <c r="R93" i="57" s="1"/>
  <c r="R88" i="57"/>
  <c r="R90" i="57" s="1"/>
  <c r="R85" i="57"/>
  <c r="R86" i="57" s="1"/>
  <c r="R81" i="57"/>
  <c r="R83" i="57" s="1"/>
  <c r="R75" i="57"/>
  <c r="R77" i="57" s="1"/>
  <c r="R72" i="57"/>
  <c r="R74" i="57" s="1"/>
  <c r="R63" i="57"/>
  <c r="R65" i="57" s="1"/>
  <c r="R60" i="57"/>
  <c r="R62" i="57" s="1"/>
  <c r="R57" i="57"/>
  <c r="R59" i="57" s="1"/>
  <c r="R51" i="57"/>
  <c r="R53" i="57" s="1"/>
  <c r="R45" i="57"/>
  <c r="R47" i="57" s="1"/>
  <c r="R42" i="57"/>
  <c r="R43" i="57" s="1"/>
  <c r="R35" i="57"/>
  <c r="R37" i="57" s="1"/>
  <c r="R32" i="57"/>
  <c r="R34" i="57" s="1"/>
  <c r="R29" i="57"/>
  <c r="R31" i="57" s="1"/>
  <c r="R26" i="57"/>
  <c r="R28" i="57" s="1"/>
  <c r="R23" i="57"/>
  <c r="R25" i="57" s="1"/>
  <c r="R11" i="57"/>
  <c r="R13" i="57" s="1"/>
  <c r="R8" i="57"/>
  <c r="R10" i="57" s="1"/>
  <c r="R5" i="57"/>
  <c r="R7" i="57" s="1"/>
  <c r="FT2" i="57"/>
  <c r="FQ2" i="57"/>
  <c r="FJ2" i="57"/>
  <c r="FG2" i="57"/>
  <c r="EZ2" i="57"/>
  <c r="EW2" i="57"/>
  <c r="EF2" i="57"/>
  <c r="EC2" i="57"/>
  <c r="DV2" i="57"/>
  <c r="DS2" i="57"/>
  <c r="DL2" i="57"/>
  <c r="DI2" i="57"/>
  <c r="CH2" i="57"/>
  <c r="CE2" i="57"/>
  <c r="BX2" i="57"/>
  <c r="BU2" i="57"/>
  <c r="BN2" i="57"/>
  <c r="BK2" i="57"/>
  <c r="AT2" i="57"/>
  <c r="AQ2" i="57"/>
  <c r="AJ2" i="57"/>
  <c r="AG2" i="57"/>
  <c r="Z2" i="57"/>
  <c r="W2" i="57"/>
  <c r="GT198" i="57"/>
  <c r="GS198" i="57"/>
  <c r="GR198" i="57"/>
  <c r="GT197" i="57"/>
  <c r="GS197" i="57"/>
  <c r="GR197" i="57"/>
  <c r="GT188" i="57"/>
  <c r="GS188" i="57"/>
  <c r="GR188" i="57"/>
  <c r="GT187" i="57"/>
  <c r="GS187" i="57"/>
  <c r="GR187" i="57"/>
  <c r="GW198" i="57"/>
  <c r="GV198" i="57"/>
  <c r="GU198" i="57"/>
  <c r="GW197" i="57"/>
  <c r="GV197" i="57"/>
  <c r="GU197" i="57"/>
  <c r="GW188" i="57"/>
  <c r="GV188" i="57"/>
  <c r="GU188" i="57"/>
  <c r="GW187" i="57"/>
  <c r="GV187" i="57"/>
  <c r="GU187" i="57"/>
  <c r="GM198" i="57"/>
  <c r="GL198" i="57"/>
  <c r="GK198" i="57"/>
  <c r="GJ198" i="57"/>
  <c r="GI198" i="57"/>
  <c r="GH198" i="57"/>
  <c r="GM197" i="57"/>
  <c r="GL197" i="57"/>
  <c r="GK197" i="57"/>
  <c r="GJ197" i="57"/>
  <c r="GI197" i="57"/>
  <c r="GH197" i="57"/>
  <c r="GM188" i="57"/>
  <c r="GL188" i="57"/>
  <c r="GK188" i="57"/>
  <c r="GJ188" i="57"/>
  <c r="GI188" i="57"/>
  <c r="GH188" i="57"/>
  <c r="GM187" i="57"/>
  <c r="GL187" i="57"/>
  <c r="GK187" i="57"/>
  <c r="GJ187" i="57"/>
  <c r="GI187" i="57"/>
  <c r="GH187" i="57"/>
  <c r="CX198" i="57"/>
  <c r="CW198" i="57"/>
  <c r="CV198" i="57"/>
  <c r="CX197" i="57"/>
  <c r="CW197" i="57"/>
  <c r="CV197" i="57"/>
  <c r="CX188" i="57"/>
  <c r="CW188" i="57"/>
  <c r="CV188" i="57"/>
  <c r="CX187" i="57"/>
  <c r="CW187" i="57"/>
  <c r="CV187" i="57"/>
  <c r="DA198" i="57"/>
  <c r="CZ198" i="57"/>
  <c r="CY198" i="57"/>
  <c r="DA197" i="57"/>
  <c r="CZ197" i="57"/>
  <c r="CY197" i="57"/>
  <c r="DA188" i="57"/>
  <c r="CZ188" i="57"/>
  <c r="CY188" i="57"/>
  <c r="DA187" i="57"/>
  <c r="CZ187" i="57"/>
  <c r="CY187" i="57"/>
  <c r="GC198" i="57"/>
  <c r="GB198" i="57"/>
  <c r="GA198" i="57"/>
  <c r="FZ198" i="57"/>
  <c r="FY198" i="57"/>
  <c r="FX198" i="57"/>
  <c r="GC197" i="57"/>
  <c r="GB197" i="57"/>
  <c r="GA197" i="57"/>
  <c r="FZ197" i="57"/>
  <c r="FY197" i="57"/>
  <c r="FX197" i="57"/>
  <c r="GC188" i="57"/>
  <c r="GB188" i="57"/>
  <c r="GA188" i="57"/>
  <c r="FZ188" i="57"/>
  <c r="FY188" i="57"/>
  <c r="FX188" i="57"/>
  <c r="GC187" i="57"/>
  <c r="GB187" i="57"/>
  <c r="GA187" i="57"/>
  <c r="FZ187" i="57"/>
  <c r="FY187" i="57"/>
  <c r="FX187" i="57"/>
  <c r="EO198" i="57"/>
  <c r="EN198" i="57"/>
  <c r="EM198" i="57"/>
  <c r="EL198" i="57"/>
  <c r="EK198" i="57"/>
  <c r="EJ198" i="57"/>
  <c r="EO197" i="57"/>
  <c r="EN197" i="57"/>
  <c r="EM197" i="57"/>
  <c r="EL197" i="57"/>
  <c r="EK197" i="57"/>
  <c r="EJ197" i="57"/>
  <c r="EO188" i="57"/>
  <c r="EN188" i="57"/>
  <c r="EM188" i="57"/>
  <c r="EL188" i="57"/>
  <c r="EK188" i="57"/>
  <c r="EJ188" i="57"/>
  <c r="EO187" i="57"/>
  <c r="EN187" i="57"/>
  <c r="EM187" i="57"/>
  <c r="EL187" i="57"/>
  <c r="EK187" i="57"/>
  <c r="EJ187" i="57"/>
  <c r="CQ198" i="57"/>
  <c r="CP198" i="57"/>
  <c r="CO198" i="57"/>
  <c r="CN198" i="57"/>
  <c r="CM198" i="57"/>
  <c r="CL198" i="57"/>
  <c r="CQ197" i="57"/>
  <c r="CP197" i="57"/>
  <c r="CO197" i="57"/>
  <c r="CN197" i="57"/>
  <c r="CM197" i="57"/>
  <c r="CL197" i="57"/>
  <c r="CQ188" i="57"/>
  <c r="CP188" i="57"/>
  <c r="CO188" i="57"/>
  <c r="CN188" i="57"/>
  <c r="CM188" i="57"/>
  <c r="CL188" i="57"/>
  <c r="CQ187" i="57"/>
  <c r="CP187" i="57"/>
  <c r="CO187" i="57"/>
  <c r="CN187" i="57"/>
  <c r="CM187" i="57"/>
  <c r="CL187" i="57"/>
  <c r="AZ198" i="57"/>
  <c r="AY198" i="57"/>
  <c r="AX198" i="57"/>
  <c r="AZ197" i="57"/>
  <c r="AY197" i="57"/>
  <c r="AX197" i="57"/>
  <c r="AZ188" i="57"/>
  <c r="AY188" i="57"/>
  <c r="AX188" i="57"/>
  <c r="AZ187" i="57"/>
  <c r="AY187" i="57"/>
  <c r="AX187" i="57"/>
  <c r="BC198" i="57"/>
  <c r="BB198" i="57"/>
  <c r="BA198" i="57"/>
  <c r="BC197" i="57"/>
  <c r="BB197" i="57"/>
  <c r="BA197" i="57"/>
  <c r="BC188" i="57"/>
  <c r="BB188" i="57"/>
  <c r="BA188" i="57"/>
  <c r="BC187" i="57"/>
  <c r="BB187" i="57"/>
  <c r="BA187" i="57"/>
  <c r="HA198" i="57"/>
  <c r="GZ198" i="57"/>
  <c r="GY198" i="57"/>
  <c r="GX198" i="57"/>
  <c r="GQ198" i="57"/>
  <c r="GP198" i="57"/>
  <c r="GO198" i="57"/>
  <c r="GN198" i="57"/>
  <c r="GG198" i="57"/>
  <c r="GF198" i="57"/>
  <c r="GE198" i="57"/>
  <c r="GD198" i="57"/>
  <c r="FW198" i="57"/>
  <c r="FV198" i="57"/>
  <c r="FV199" i="57" s="1"/>
  <c r="FU198" i="57"/>
  <c r="FT198" i="57"/>
  <c r="FS198" i="57"/>
  <c r="FR198" i="57"/>
  <c r="FQ198" i="57"/>
  <c r="FP198" i="57"/>
  <c r="FO198" i="57"/>
  <c r="FN198" i="57"/>
  <c r="FM198" i="57"/>
  <c r="FL198" i="57"/>
  <c r="FL199" i="57" s="1"/>
  <c r="FK198" i="57"/>
  <c r="FJ198" i="57"/>
  <c r="FI198" i="57"/>
  <c r="FH198" i="57"/>
  <c r="FG198" i="57"/>
  <c r="FF198" i="57"/>
  <c r="FE198" i="57"/>
  <c r="FD198" i="57"/>
  <c r="FC198" i="57"/>
  <c r="FB198" i="57"/>
  <c r="FB199" i="57" s="1"/>
  <c r="FA198" i="57"/>
  <c r="EZ198" i="57"/>
  <c r="EY198" i="57"/>
  <c r="EX198" i="57"/>
  <c r="EW198" i="57"/>
  <c r="EV198" i="57"/>
  <c r="EU198" i="57"/>
  <c r="ET198" i="57"/>
  <c r="ES198" i="57"/>
  <c r="ER198" i="57"/>
  <c r="EQ198" i="57"/>
  <c r="EP198" i="57"/>
  <c r="EI198" i="57"/>
  <c r="EH198" i="57"/>
  <c r="EH199" i="57" s="1"/>
  <c r="EG198" i="57"/>
  <c r="EF198" i="57"/>
  <c r="EE198" i="57"/>
  <c r="ED198" i="57"/>
  <c r="EC198" i="57"/>
  <c r="EB198" i="57"/>
  <c r="EA198" i="57"/>
  <c r="DZ198" i="57"/>
  <c r="DY198" i="57"/>
  <c r="DX198" i="57"/>
  <c r="DX199" i="57" s="1"/>
  <c r="DW198" i="57"/>
  <c r="DV198" i="57"/>
  <c r="DU198" i="57"/>
  <c r="DT198" i="57"/>
  <c r="DS198" i="57"/>
  <c r="DR198" i="57"/>
  <c r="DQ198" i="57"/>
  <c r="DP198" i="57"/>
  <c r="DO198" i="57"/>
  <c r="DN198" i="57"/>
  <c r="DN199" i="57" s="1"/>
  <c r="DM198" i="57"/>
  <c r="DL198" i="57"/>
  <c r="DK198" i="57"/>
  <c r="DJ198" i="57"/>
  <c r="DI198" i="57"/>
  <c r="DH198" i="57"/>
  <c r="DG198" i="57"/>
  <c r="DF198" i="57"/>
  <c r="DE198" i="57"/>
  <c r="DD198" i="57"/>
  <c r="DC198" i="57"/>
  <c r="DB198" i="57"/>
  <c r="CU198" i="57"/>
  <c r="CT198" i="57"/>
  <c r="CS198" i="57"/>
  <c r="CR198" i="57"/>
  <c r="CK198" i="57"/>
  <c r="CJ198" i="57"/>
  <c r="CJ199" i="57" s="1"/>
  <c r="CI198" i="57"/>
  <c r="CH198" i="57"/>
  <c r="CG198" i="57"/>
  <c r="CF198" i="57"/>
  <c r="CE198" i="57"/>
  <c r="CD198" i="57"/>
  <c r="CC198" i="57"/>
  <c r="CB198" i="57"/>
  <c r="CA198" i="57"/>
  <c r="BZ198" i="57"/>
  <c r="BZ199" i="57" s="1"/>
  <c r="BY198" i="57"/>
  <c r="BX198" i="57"/>
  <c r="BW198" i="57"/>
  <c r="BV198" i="57"/>
  <c r="BU198" i="57"/>
  <c r="BT198" i="57"/>
  <c r="BS198" i="57"/>
  <c r="BR198" i="57"/>
  <c r="BQ198" i="57"/>
  <c r="BP198" i="57"/>
  <c r="BP199" i="57" s="1"/>
  <c r="BO198" i="57"/>
  <c r="BN198" i="57"/>
  <c r="BM198" i="57"/>
  <c r="BL198" i="57"/>
  <c r="BK198" i="57"/>
  <c r="BJ198" i="57"/>
  <c r="BI198" i="57"/>
  <c r="BH198" i="57"/>
  <c r="BG198" i="57"/>
  <c r="BF198" i="57"/>
  <c r="BE198" i="57"/>
  <c r="BD198" i="57"/>
  <c r="AW198" i="57"/>
  <c r="AV198" i="57"/>
  <c r="AV199" i="57" s="1"/>
  <c r="AU198" i="57"/>
  <c r="AT198" i="57"/>
  <c r="AS198" i="57"/>
  <c r="AR198" i="57"/>
  <c r="AQ198" i="57"/>
  <c r="AP198" i="57"/>
  <c r="AO198" i="57"/>
  <c r="AN198" i="57"/>
  <c r="AM198" i="57"/>
  <c r="AL198" i="57"/>
  <c r="AL199" i="57" s="1"/>
  <c r="AK198" i="57"/>
  <c r="AJ198" i="57"/>
  <c r="AI198" i="57"/>
  <c r="AH198" i="57"/>
  <c r="AG198" i="57"/>
  <c r="AF198" i="57"/>
  <c r="AE198" i="57"/>
  <c r="AD198" i="57"/>
  <c r="AC198" i="57"/>
  <c r="AB198" i="57"/>
  <c r="AB199" i="57" s="1"/>
  <c r="AA198" i="57"/>
  <c r="Z198" i="57"/>
  <c r="Y198" i="57"/>
  <c r="X198" i="57"/>
  <c r="W198" i="57"/>
  <c r="V198" i="57"/>
  <c r="U198" i="57"/>
  <c r="T198" i="57"/>
  <c r="HA197" i="57"/>
  <c r="GZ197" i="57"/>
  <c r="GY197" i="57"/>
  <c r="GX197" i="57"/>
  <c r="GQ197" i="57"/>
  <c r="GP197" i="57"/>
  <c r="GO197" i="57"/>
  <c r="GN197" i="57"/>
  <c r="GG197" i="57"/>
  <c r="GF197" i="57"/>
  <c r="GE197" i="57"/>
  <c r="GD197" i="57"/>
  <c r="FW197" i="57"/>
  <c r="FV197" i="57"/>
  <c r="FU197" i="57"/>
  <c r="FT197" i="57"/>
  <c r="FS197" i="57"/>
  <c r="FR197" i="57"/>
  <c r="FQ197" i="57"/>
  <c r="FP197" i="57"/>
  <c r="FO197" i="57"/>
  <c r="FN197" i="57"/>
  <c r="FM197" i="57"/>
  <c r="FL197" i="57"/>
  <c r="FK197" i="57"/>
  <c r="FJ197" i="57"/>
  <c r="FI197" i="57"/>
  <c r="FH197" i="57"/>
  <c r="FG197" i="57"/>
  <c r="FF197" i="57"/>
  <c r="FE197" i="57"/>
  <c r="FD197" i="57"/>
  <c r="FC197" i="57"/>
  <c r="FB197" i="57"/>
  <c r="FA197" i="57"/>
  <c r="EZ197" i="57"/>
  <c r="EY197" i="57"/>
  <c r="EX197" i="57"/>
  <c r="EW197" i="57"/>
  <c r="EV197" i="57"/>
  <c r="EU197" i="57"/>
  <c r="ET197" i="57"/>
  <c r="ES197" i="57"/>
  <c r="ER197" i="57"/>
  <c r="EQ197" i="57"/>
  <c r="EP197" i="57"/>
  <c r="EI197" i="57"/>
  <c r="EH197" i="57"/>
  <c r="EG197" i="57"/>
  <c r="EF197" i="57"/>
  <c r="EE197" i="57"/>
  <c r="ED197" i="57"/>
  <c r="EC197" i="57"/>
  <c r="EB197" i="57"/>
  <c r="EA197" i="57"/>
  <c r="DZ197" i="57"/>
  <c r="DY197" i="57"/>
  <c r="DX197" i="57"/>
  <c r="DW197" i="57"/>
  <c r="DV197" i="57"/>
  <c r="DU197" i="57"/>
  <c r="DT197" i="57"/>
  <c r="DS197" i="57"/>
  <c r="DR197" i="57"/>
  <c r="DQ197" i="57"/>
  <c r="DP197" i="57"/>
  <c r="DO197" i="57"/>
  <c r="DN197" i="57"/>
  <c r="DM197" i="57"/>
  <c r="DL197" i="57"/>
  <c r="DK197" i="57"/>
  <c r="DJ197" i="57"/>
  <c r="DI197" i="57"/>
  <c r="DH197" i="57"/>
  <c r="DG197" i="57"/>
  <c r="DF197" i="57"/>
  <c r="DE197" i="57"/>
  <c r="DD197" i="57"/>
  <c r="DC197" i="57"/>
  <c r="DB197" i="57"/>
  <c r="CU197" i="57"/>
  <c r="CT197" i="57"/>
  <c r="CS197" i="57"/>
  <c r="CR197" i="57"/>
  <c r="CK197" i="57"/>
  <c r="CJ197" i="57"/>
  <c r="CI197" i="57"/>
  <c r="CH197" i="57"/>
  <c r="CG197" i="57"/>
  <c r="CF197" i="57"/>
  <c r="CE197" i="57"/>
  <c r="CD197" i="57"/>
  <c r="CC197" i="57"/>
  <c r="CB197" i="57"/>
  <c r="CA197" i="57"/>
  <c r="BZ197" i="57"/>
  <c r="BY197" i="57"/>
  <c r="BX197" i="57"/>
  <c r="BW197" i="57"/>
  <c r="BV197" i="57"/>
  <c r="BU197" i="57"/>
  <c r="BT197" i="57"/>
  <c r="BS197" i="57"/>
  <c r="BR197" i="57"/>
  <c r="BQ197" i="57"/>
  <c r="BP197" i="57"/>
  <c r="BO197" i="57"/>
  <c r="BN197" i="57"/>
  <c r="BM197" i="57"/>
  <c r="BL197" i="57"/>
  <c r="BK197" i="57"/>
  <c r="BJ197" i="57"/>
  <c r="BI197" i="57"/>
  <c r="BH197" i="57"/>
  <c r="BG197" i="57"/>
  <c r="BF197" i="57"/>
  <c r="BE197" i="57"/>
  <c r="BD197" i="57"/>
  <c r="AW197" i="57"/>
  <c r="AV197" i="57"/>
  <c r="AU197" i="57"/>
  <c r="AT197" i="57"/>
  <c r="AS197" i="57"/>
  <c r="AR197" i="57"/>
  <c r="AQ197" i="57"/>
  <c r="AP197" i="57"/>
  <c r="AO197" i="57"/>
  <c r="AN197" i="57"/>
  <c r="AM197" i="57"/>
  <c r="AL197" i="57"/>
  <c r="AK197" i="57"/>
  <c r="AJ197" i="57"/>
  <c r="AI197" i="57"/>
  <c r="AH197" i="57"/>
  <c r="AG197" i="57"/>
  <c r="AF197" i="57"/>
  <c r="AE197" i="57"/>
  <c r="AD197" i="57"/>
  <c r="AC197" i="57"/>
  <c r="AB197" i="57"/>
  <c r="AA197" i="57"/>
  <c r="Z197" i="57"/>
  <c r="Y197" i="57"/>
  <c r="X197" i="57"/>
  <c r="W197" i="57"/>
  <c r="V197" i="57"/>
  <c r="U197" i="57"/>
  <c r="T197" i="57"/>
  <c r="HA188" i="57"/>
  <c r="GZ188" i="57"/>
  <c r="GY188" i="57"/>
  <c r="GX188" i="57"/>
  <c r="GQ188" i="57"/>
  <c r="GP188" i="57"/>
  <c r="GO188" i="57"/>
  <c r="GN188" i="57"/>
  <c r="GG188" i="57"/>
  <c r="GF188" i="57"/>
  <c r="GE188" i="57"/>
  <c r="GD188" i="57"/>
  <c r="FW188" i="57"/>
  <c r="FV188" i="57"/>
  <c r="FV189" i="57" s="1"/>
  <c r="FU188" i="57"/>
  <c r="FT188" i="57"/>
  <c r="FS188" i="57"/>
  <c r="FR188" i="57"/>
  <c r="FQ188" i="57"/>
  <c r="FP188" i="57"/>
  <c r="FO188" i="57"/>
  <c r="FN188" i="57"/>
  <c r="FM188" i="57"/>
  <c r="FL188" i="57"/>
  <c r="FL189" i="57" s="1"/>
  <c r="FK188" i="57"/>
  <c r="FJ188" i="57"/>
  <c r="FI188" i="57"/>
  <c r="FH188" i="57"/>
  <c r="FG188" i="57"/>
  <c r="FF188" i="57"/>
  <c r="FE188" i="57"/>
  <c r="FD188" i="57"/>
  <c r="FC188" i="57"/>
  <c r="FB188" i="57"/>
  <c r="FB189" i="57" s="1"/>
  <c r="FA188" i="57"/>
  <c r="EZ188" i="57"/>
  <c r="EY188" i="57"/>
  <c r="EX188" i="57"/>
  <c r="EW188" i="57"/>
  <c r="EV188" i="57"/>
  <c r="EU188" i="57"/>
  <c r="ET188" i="57"/>
  <c r="ES188" i="57"/>
  <c r="ER188" i="57"/>
  <c r="EQ188" i="57"/>
  <c r="EP188" i="57"/>
  <c r="EI188" i="57"/>
  <c r="EH188" i="57"/>
  <c r="EG188" i="57"/>
  <c r="EF188" i="57"/>
  <c r="EE188" i="57"/>
  <c r="ED188" i="57"/>
  <c r="EC188" i="57"/>
  <c r="EB188" i="57"/>
  <c r="EA188" i="57"/>
  <c r="DZ188" i="57"/>
  <c r="DY188" i="57"/>
  <c r="DX188" i="57"/>
  <c r="DX189" i="57" s="1"/>
  <c r="DW188" i="57"/>
  <c r="DV188" i="57"/>
  <c r="DU188" i="57"/>
  <c r="DT188" i="57"/>
  <c r="DS188" i="57"/>
  <c r="DR188" i="57"/>
  <c r="DQ188" i="57"/>
  <c r="DP188" i="57"/>
  <c r="DO188" i="57"/>
  <c r="DN188" i="57"/>
  <c r="DN189" i="57" s="1"/>
  <c r="DM188" i="57"/>
  <c r="DL188" i="57"/>
  <c r="DK188" i="57"/>
  <c r="DJ188" i="57"/>
  <c r="DI188" i="57"/>
  <c r="DH188" i="57"/>
  <c r="DG188" i="57"/>
  <c r="DF188" i="57"/>
  <c r="DE188" i="57"/>
  <c r="DD188" i="57"/>
  <c r="DC188" i="57"/>
  <c r="DB188" i="57"/>
  <c r="CU188" i="57"/>
  <c r="CT188" i="57"/>
  <c r="CS188" i="57"/>
  <c r="CR188" i="57"/>
  <c r="CK188" i="57"/>
  <c r="CJ188" i="57"/>
  <c r="CJ189" i="57" s="1"/>
  <c r="CI188" i="57"/>
  <c r="CH188" i="57"/>
  <c r="CG188" i="57"/>
  <c r="CF188" i="57"/>
  <c r="CE188" i="57"/>
  <c r="CD188" i="57"/>
  <c r="CC188" i="57"/>
  <c r="CB188" i="57"/>
  <c r="CA188" i="57"/>
  <c r="BZ188" i="57"/>
  <c r="BZ189" i="57" s="1"/>
  <c r="BY188" i="57"/>
  <c r="BX188" i="57"/>
  <c r="BW188" i="57"/>
  <c r="BV188" i="57"/>
  <c r="BU188" i="57"/>
  <c r="BT188" i="57"/>
  <c r="BS188" i="57"/>
  <c r="BR188" i="57"/>
  <c r="BQ188" i="57"/>
  <c r="BP188" i="57"/>
  <c r="BP189" i="57" s="1"/>
  <c r="BO188" i="57"/>
  <c r="BN188" i="57"/>
  <c r="BM188" i="57"/>
  <c r="BL188" i="57"/>
  <c r="BK188" i="57"/>
  <c r="BJ188" i="57"/>
  <c r="BI188" i="57"/>
  <c r="BH188" i="57"/>
  <c r="BG188" i="57"/>
  <c r="BF188" i="57"/>
  <c r="BE188" i="57"/>
  <c r="BD188" i="57"/>
  <c r="AW188" i="57"/>
  <c r="AV188" i="57"/>
  <c r="AV189" i="57" s="1"/>
  <c r="AU188" i="57"/>
  <c r="AT188" i="57"/>
  <c r="AS188" i="57"/>
  <c r="AR188" i="57"/>
  <c r="AQ188" i="57"/>
  <c r="AP188" i="57"/>
  <c r="AO188" i="57"/>
  <c r="AN188" i="57"/>
  <c r="AM188" i="57"/>
  <c r="AL188" i="57"/>
  <c r="AL189" i="57" s="1"/>
  <c r="AK188" i="57"/>
  <c r="AJ188" i="57"/>
  <c r="AI188" i="57"/>
  <c r="AH188" i="57"/>
  <c r="AG188" i="57"/>
  <c r="AF188" i="57"/>
  <c r="AE188" i="57"/>
  <c r="AD188" i="57"/>
  <c r="AC188" i="57"/>
  <c r="AB188" i="57"/>
  <c r="AB189" i="57" s="1"/>
  <c r="AA188" i="57"/>
  <c r="Z188" i="57"/>
  <c r="Y188" i="57"/>
  <c r="X188" i="57"/>
  <c r="W188" i="57"/>
  <c r="V188" i="57"/>
  <c r="U188" i="57"/>
  <c r="T188" i="57"/>
  <c r="HA187" i="57"/>
  <c r="GZ187" i="57"/>
  <c r="GY187" i="57"/>
  <c r="GX187" i="57"/>
  <c r="GQ187" i="57"/>
  <c r="GP187" i="57"/>
  <c r="GO187" i="57"/>
  <c r="GN187" i="57"/>
  <c r="GG187" i="57"/>
  <c r="GF187" i="57"/>
  <c r="GE187" i="57"/>
  <c r="GD187" i="57"/>
  <c r="FW187" i="57"/>
  <c r="FV187" i="57"/>
  <c r="FU187" i="57"/>
  <c r="FT187" i="57"/>
  <c r="FS187" i="57"/>
  <c r="FR187" i="57"/>
  <c r="FQ187" i="57"/>
  <c r="FP187" i="57"/>
  <c r="FO187" i="57"/>
  <c r="FN187" i="57"/>
  <c r="FM187" i="57"/>
  <c r="FL187" i="57"/>
  <c r="FK187" i="57"/>
  <c r="FJ187" i="57"/>
  <c r="FI187" i="57"/>
  <c r="FH187" i="57"/>
  <c r="FG187" i="57"/>
  <c r="FF187" i="57"/>
  <c r="FE187" i="57"/>
  <c r="FD187" i="57"/>
  <c r="FC187" i="57"/>
  <c r="FB187" i="57"/>
  <c r="FA187" i="57"/>
  <c r="EZ187" i="57"/>
  <c r="EY187" i="57"/>
  <c r="EX187" i="57"/>
  <c r="EW187" i="57"/>
  <c r="EV187" i="57"/>
  <c r="EU187" i="57"/>
  <c r="ET187" i="57"/>
  <c r="ES187" i="57"/>
  <c r="ER187" i="57"/>
  <c r="EQ187" i="57"/>
  <c r="EP187" i="57"/>
  <c r="EI187" i="57"/>
  <c r="EH187" i="57"/>
  <c r="EG187" i="57"/>
  <c r="EF187" i="57"/>
  <c r="EE187" i="57"/>
  <c r="ED187" i="57"/>
  <c r="EC187" i="57"/>
  <c r="EB187" i="57"/>
  <c r="EA187" i="57"/>
  <c r="DZ187" i="57"/>
  <c r="DY187" i="57"/>
  <c r="DX187" i="57"/>
  <c r="DW187" i="57"/>
  <c r="DV187" i="57"/>
  <c r="DU187" i="57"/>
  <c r="DT187" i="57"/>
  <c r="DS187" i="57"/>
  <c r="DR187" i="57"/>
  <c r="DQ187" i="57"/>
  <c r="DP187" i="57"/>
  <c r="DO187" i="57"/>
  <c r="DN187" i="57"/>
  <c r="DM187" i="57"/>
  <c r="DL187" i="57"/>
  <c r="DK187" i="57"/>
  <c r="DJ187" i="57"/>
  <c r="DI187" i="57"/>
  <c r="DH187" i="57"/>
  <c r="DG187" i="57"/>
  <c r="DF187" i="57"/>
  <c r="DE187" i="57"/>
  <c r="DD187" i="57"/>
  <c r="DC187" i="57"/>
  <c r="DB187" i="57"/>
  <c r="CU187" i="57"/>
  <c r="CT187" i="57"/>
  <c r="CS187" i="57"/>
  <c r="CR187" i="57"/>
  <c r="CK187" i="57"/>
  <c r="CJ187" i="57"/>
  <c r="CI187" i="57"/>
  <c r="CH187" i="57"/>
  <c r="CG187" i="57"/>
  <c r="CF187" i="57"/>
  <c r="CE187" i="57"/>
  <c r="CD187" i="57"/>
  <c r="CC187" i="57"/>
  <c r="CB187" i="57"/>
  <c r="CA187" i="57"/>
  <c r="BZ187" i="57"/>
  <c r="BY187" i="57"/>
  <c r="BX187" i="57"/>
  <c r="BW187" i="57"/>
  <c r="BV187" i="57"/>
  <c r="BU187" i="57"/>
  <c r="BT187" i="57"/>
  <c r="BS187" i="57"/>
  <c r="BR187" i="57"/>
  <c r="BQ187" i="57"/>
  <c r="BP187" i="57"/>
  <c r="BO187" i="57"/>
  <c r="BN187" i="57"/>
  <c r="BM187" i="57"/>
  <c r="BL187" i="57"/>
  <c r="BK187" i="57"/>
  <c r="BJ187" i="57"/>
  <c r="BI187" i="57"/>
  <c r="BH187" i="57"/>
  <c r="BG187" i="57"/>
  <c r="BF187" i="57"/>
  <c r="BE187" i="57"/>
  <c r="BD187" i="57"/>
  <c r="AW187" i="57"/>
  <c r="AV187" i="57"/>
  <c r="AU187" i="57"/>
  <c r="AT187" i="57"/>
  <c r="AS187" i="57"/>
  <c r="AR187" i="57"/>
  <c r="AQ187" i="57"/>
  <c r="AP187" i="57"/>
  <c r="AO187" i="57"/>
  <c r="AN187" i="57"/>
  <c r="AM187" i="57"/>
  <c r="AL187" i="57"/>
  <c r="AK187" i="57"/>
  <c r="AJ187" i="57"/>
  <c r="AI187" i="57"/>
  <c r="AH187" i="57"/>
  <c r="AG187" i="57"/>
  <c r="AF187" i="57"/>
  <c r="AE187" i="57"/>
  <c r="AD187" i="57"/>
  <c r="AC187" i="57"/>
  <c r="AB187" i="57"/>
  <c r="AA187" i="57"/>
  <c r="Z187" i="57"/>
  <c r="Y187" i="57"/>
  <c r="X187" i="57"/>
  <c r="W187" i="57"/>
  <c r="V187" i="57"/>
  <c r="U187" i="57"/>
  <c r="T187" i="57"/>
  <c r="D13" i="57"/>
  <c r="D12" i="57"/>
  <c r="D10" i="57"/>
  <c r="D9" i="57"/>
  <c r="D7" i="57"/>
  <c r="D6" i="57"/>
  <c r="D25" i="57"/>
  <c r="D24" i="57"/>
  <c r="D28" i="57"/>
  <c r="D27" i="57"/>
  <c r="D31" i="57"/>
  <c r="D30" i="57"/>
  <c r="D34" i="57"/>
  <c r="D33" i="57"/>
  <c r="D37" i="57"/>
  <c r="D36" i="57"/>
  <c r="D44" i="57"/>
  <c r="D43" i="57"/>
  <c r="D47" i="57"/>
  <c r="D46" i="57"/>
  <c r="D53" i="57"/>
  <c r="D52" i="57"/>
  <c r="D59" i="57"/>
  <c r="D58" i="57"/>
  <c r="D62" i="57"/>
  <c r="D61" i="57"/>
  <c r="D87" i="57"/>
  <c r="D86" i="57"/>
  <c r="D90" i="57"/>
  <c r="D89" i="57"/>
  <c r="D93" i="57"/>
  <c r="D92" i="57"/>
  <c r="D99" i="57"/>
  <c r="D98" i="57"/>
  <c r="D102" i="57"/>
  <c r="D101" i="57"/>
  <c r="D108" i="57"/>
  <c r="D107" i="57"/>
  <c r="D111" i="57"/>
  <c r="D110" i="57"/>
  <c r="D114" i="57"/>
  <c r="D113" i="57"/>
  <c r="D120" i="57"/>
  <c r="D119" i="57"/>
  <c r="D126" i="57"/>
  <c r="D125" i="57"/>
  <c r="D123" i="57"/>
  <c r="D122" i="57"/>
  <c r="A2" i="132"/>
  <c r="C1" i="132" s="1"/>
  <c r="H113" i="57" l="1"/>
  <c r="C113" i="57"/>
  <c r="G113" i="57"/>
  <c r="F113" i="57"/>
  <c r="F114" i="57"/>
  <c r="C114" i="57"/>
  <c r="H114" i="57"/>
  <c r="G114" i="57"/>
  <c r="F110" i="57"/>
  <c r="C110" i="57"/>
  <c r="H110" i="57"/>
  <c r="G110" i="57"/>
  <c r="G111" i="57"/>
  <c r="F111" i="57"/>
  <c r="C111" i="57"/>
  <c r="H111" i="57"/>
  <c r="G107" i="57"/>
  <c r="F107" i="57"/>
  <c r="H107" i="57"/>
  <c r="C107" i="57"/>
  <c r="H108" i="57"/>
  <c r="G108" i="57"/>
  <c r="F108" i="57"/>
  <c r="C108" i="57"/>
  <c r="H101" i="57"/>
  <c r="G101" i="57"/>
  <c r="C101" i="57"/>
  <c r="F101" i="57"/>
  <c r="G102" i="57"/>
  <c r="H102" i="57"/>
  <c r="C102" i="57"/>
  <c r="F102" i="57"/>
  <c r="H98" i="57"/>
  <c r="C98" i="57"/>
  <c r="G98" i="57"/>
  <c r="F98" i="57"/>
  <c r="F99" i="57"/>
  <c r="C99" i="57"/>
  <c r="H99" i="57"/>
  <c r="G99" i="57"/>
  <c r="F92" i="57"/>
  <c r="C92" i="57"/>
  <c r="G92" i="57"/>
  <c r="H92" i="57"/>
  <c r="G93" i="57"/>
  <c r="F93" i="57"/>
  <c r="H93" i="57"/>
  <c r="C93" i="57"/>
  <c r="G89" i="57"/>
  <c r="F89" i="57"/>
  <c r="C89" i="57"/>
  <c r="H89" i="57"/>
  <c r="H90" i="57"/>
  <c r="G90" i="57"/>
  <c r="C90" i="57"/>
  <c r="F90" i="57"/>
  <c r="H86" i="57"/>
  <c r="F86" i="57"/>
  <c r="G86" i="57"/>
  <c r="C86" i="57"/>
  <c r="H87" i="57"/>
  <c r="G87" i="57"/>
  <c r="F87" i="57"/>
  <c r="C87" i="57"/>
  <c r="G61" i="57"/>
  <c r="F61" i="57"/>
  <c r="C61" i="57"/>
  <c r="H61" i="57"/>
  <c r="H62" i="57"/>
  <c r="C62" i="57"/>
  <c r="G62" i="57"/>
  <c r="F62" i="57"/>
  <c r="H58" i="57"/>
  <c r="G58" i="57"/>
  <c r="F58" i="57"/>
  <c r="C58" i="57"/>
  <c r="H59" i="57"/>
  <c r="C59" i="57"/>
  <c r="G59" i="57"/>
  <c r="F59" i="57"/>
  <c r="F52" i="57"/>
  <c r="C52" i="57"/>
  <c r="H52" i="57"/>
  <c r="G52" i="57"/>
  <c r="G53" i="57"/>
  <c r="F53" i="57"/>
  <c r="C53" i="57"/>
  <c r="H53" i="57"/>
  <c r="G46" i="57"/>
  <c r="H46" i="57"/>
  <c r="F46" i="57"/>
  <c r="C46" i="57"/>
  <c r="H47" i="57"/>
  <c r="G47" i="57"/>
  <c r="F47" i="57"/>
  <c r="C47" i="57"/>
  <c r="H43" i="57"/>
  <c r="G43" i="57"/>
  <c r="C43" i="57"/>
  <c r="F43" i="57"/>
  <c r="H44" i="57"/>
  <c r="C44" i="57"/>
  <c r="G44" i="57"/>
  <c r="F44" i="57"/>
  <c r="H36" i="57"/>
  <c r="G36" i="57"/>
  <c r="F36" i="57"/>
  <c r="C36" i="57"/>
  <c r="F37" i="57"/>
  <c r="C37" i="57"/>
  <c r="H37" i="57"/>
  <c r="G37" i="57"/>
  <c r="F33" i="57"/>
  <c r="C33" i="57"/>
  <c r="G33" i="57"/>
  <c r="H33" i="57"/>
  <c r="G34" i="57"/>
  <c r="F34" i="57"/>
  <c r="H34" i="57"/>
  <c r="C34" i="57"/>
  <c r="G30" i="57"/>
  <c r="F30" i="57"/>
  <c r="C30" i="57"/>
  <c r="H30" i="57"/>
  <c r="H31" i="57"/>
  <c r="C31" i="57"/>
  <c r="G31" i="57"/>
  <c r="F31" i="57"/>
  <c r="H27" i="57"/>
  <c r="G27" i="57"/>
  <c r="F27" i="57"/>
  <c r="C27" i="57"/>
  <c r="H28" i="57"/>
  <c r="G28" i="57"/>
  <c r="C28" i="57"/>
  <c r="F28" i="57"/>
  <c r="G24" i="57"/>
  <c r="H24" i="57"/>
  <c r="C24" i="57"/>
  <c r="F24" i="57"/>
  <c r="F25" i="57"/>
  <c r="C25" i="57"/>
  <c r="H25" i="57"/>
  <c r="G25" i="57"/>
  <c r="C6" i="57"/>
  <c r="H6" i="57"/>
  <c r="G6" i="57"/>
  <c r="F6" i="57"/>
  <c r="F7" i="57"/>
  <c r="C7" i="57"/>
  <c r="H7" i="57"/>
  <c r="G7" i="57"/>
  <c r="H9" i="57"/>
  <c r="F9" i="57"/>
  <c r="G9" i="57"/>
  <c r="C9" i="57"/>
  <c r="C10" i="57"/>
  <c r="G10" i="57"/>
  <c r="F10" i="57"/>
  <c r="H10" i="57"/>
  <c r="G12" i="57"/>
  <c r="H12" i="57"/>
  <c r="C12" i="57"/>
  <c r="F12" i="57"/>
  <c r="H13" i="57"/>
  <c r="C13" i="57"/>
  <c r="G13" i="57"/>
  <c r="F13" i="57"/>
  <c r="K129" i="57"/>
  <c r="P129" i="57"/>
  <c r="O129" i="57"/>
  <c r="N129" i="57"/>
  <c r="M129" i="57"/>
  <c r="L129" i="57"/>
  <c r="CR52" i="1035"/>
  <c r="CZ52" i="1035"/>
  <c r="DH52" i="1035"/>
  <c r="AJ52" i="1035"/>
  <c r="N52" i="1035"/>
  <c r="V52" i="1035"/>
  <c r="AR52" i="1035"/>
  <c r="AZ52" i="1035"/>
  <c r="BN52" i="1035"/>
  <c r="BV52" i="1035"/>
  <c r="CD52" i="1035"/>
  <c r="EH189" i="57"/>
  <c r="CR52" i="916"/>
  <c r="N52" i="916"/>
  <c r="CZ52" i="916"/>
  <c r="DH52" i="916"/>
  <c r="V52" i="916"/>
  <c r="AJ52" i="916"/>
  <c r="AR52" i="916"/>
  <c r="AZ52" i="916"/>
  <c r="BN52" i="916"/>
  <c r="BV52" i="916"/>
  <c r="CD52" i="916"/>
  <c r="FJ199" i="57"/>
  <c r="DP199" i="57"/>
  <c r="EF199" i="57"/>
  <c r="FR199" i="57"/>
  <c r="GK199" i="57"/>
  <c r="GW189" i="57"/>
  <c r="DF199" i="57"/>
  <c r="DV199" i="57"/>
  <c r="ED199" i="57"/>
  <c r="EZ199" i="57"/>
  <c r="FH199" i="57"/>
  <c r="FP199" i="57"/>
  <c r="R44" i="57"/>
  <c r="R119" i="57"/>
  <c r="R87" i="57"/>
  <c r="R107" i="57"/>
  <c r="A2" i="560"/>
  <c r="B1" i="560" s="1"/>
  <c r="R66" i="560"/>
  <c r="AA4" i="560"/>
  <c r="R35" i="560"/>
  <c r="AQ1" i="560"/>
  <c r="CK4" i="560"/>
  <c r="U1" i="560"/>
  <c r="BI1" i="560"/>
  <c r="CG1" i="560"/>
  <c r="M1" i="560"/>
  <c r="AK1" i="560"/>
  <c r="BY1" i="560"/>
  <c r="BB1" i="560"/>
  <c r="CD35" i="560"/>
  <c r="F1" i="560"/>
  <c r="AD1" i="560"/>
  <c r="BP1" i="560"/>
  <c r="CN1" i="560"/>
  <c r="K66" i="560"/>
  <c r="K35" i="560"/>
  <c r="R27" i="57"/>
  <c r="R6" i="57"/>
  <c r="R98" i="57"/>
  <c r="R76" i="57"/>
  <c r="R89" i="57"/>
  <c r="R122" i="57"/>
  <c r="R125" i="57"/>
  <c r="R110" i="57"/>
  <c r="R113" i="57"/>
  <c r="R101" i="57"/>
  <c r="R92" i="57"/>
  <c r="R82" i="57"/>
  <c r="R73" i="57"/>
  <c r="R64" i="57"/>
  <c r="R61" i="57"/>
  <c r="R58" i="57"/>
  <c r="R52" i="57"/>
  <c r="R46" i="57"/>
  <c r="R36" i="57"/>
  <c r="R30" i="57"/>
  <c r="R24" i="57"/>
  <c r="R33" i="57"/>
  <c r="R12" i="57"/>
  <c r="R9" i="57"/>
  <c r="FW199" i="57"/>
  <c r="GQ199" i="57"/>
  <c r="GK189" i="57"/>
  <c r="GH189" i="57"/>
  <c r="GJ189" i="57"/>
  <c r="GL199" i="57"/>
  <c r="GS199" i="57"/>
  <c r="CP189" i="57"/>
  <c r="CL199" i="57"/>
  <c r="EJ199" i="57"/>
  <c r="GL189" i="57"/>
  <c r="GH199" i="57"/>
  <c r="GR189" i="57"/>
  <c r="GI199" i="57"/>
  <c r="Y199" i="57"/>
  <c r="AG199" i="57"/>
  <c r="AO199" i="57"/>
  <c r="AW199" i="57"/>
  <c r="BK199" i="57"/>
  <c r="BS199" i="57"/>
  <c r="CA199" i="57"/>
  <c r="CI199" i="57"/>
  <c r="DC199" i="57"/>
  <c r="DK199" i="57"/>
  <c r="DS199" i="57"/>
  <c r="EA199" i="57"/>
  <c r="EI199" i="57"/>
  <c r="EW199" i="57"/>
  <c r="FE199" i="57"/>
  <c r="FM199" i="57"/>
  <c r="FU199" i="57"/>
  <c r="GO199" i="57"/>
  <c r="GV199" i="57"/>
  <c r="DU199" i="57"/>
  <c r="EC199" i="57"/>
  <c r="EY199" i="57"/>
  <c r="FG199" i="57"/>
  <c r="FO199" i="57"/>
  <c r="CZ189" i="57"/>
  <c r="GI189" i="57"/>
  <c r="GM189" i="57"/>
  <c r="GU189" i="57"/>
  <c r="GT199" i="57"/>
  <c r="GR199" i="57"/>
  <c r="AQ189" i="57"/>
  <c r="BU189" i="57"/>
  <c r="EC189" i="57"/>
  <c r="FG189" i="57"/>
  <c r="GQ189" i="57"/>
  <c r="AA199" i="57"/>
  <c r="AQ199" i="57"/>
  <c r="DA189" i="57"/>
  <c r="GM199" i="57"/>
  <c r="GW199" i="57"/>
  <c r="GS189" i="57"/>
  <c r="CM199" i="57"/>
  <c r="EO189" i="57"/>
  <c r="GV189" i="57"/>
  <c r="GJ199" i="57"/>
  <c r="AI189" i="57"/>
  <c r="BM189" i="57"/>
  <c r="CK189" i="57"/>
  <c r="DU189" i="57"/>
  <c r="EY189" i="57"/>
  <c r="FW189" i="57"/>
  <c r="BE199" i="57"/>
  <c r="BU199" i="57"/>
  <c r="CK199" i="57"/>
  <c r="DM199" i="57"/>
  <c r="GU199" i="57"/>
  <c r="GT189" i="57"/>
  <c r="AA189" i="57"/>
  <c r="BE189" i="57"/>
  <c r="CC189" i="57"/>
  <c r="DM189" i="57"/>
  <c r="FO189" i="57"/>
  <c r="AI199" i="57"/>
  <c r="BM199" i="57"/>
  <c r="CC199" i="57"/>
  <c r="GB199" i="57"/>
  <c r="EM189" i="57"/>
  <c r="DR199" i="57"/>
  <c r="DZ199" i="57"/>
  <c r="EV199" i="57"/>
  <c r="FD199" i="57"/>
  <c r="FT199" i="57"/>
  <c r="GN199" i="57"/>
  <c r="CW199" i="57"/>
  <c r="CQ199" i="57"/>
  <c r="EL189" i="57"/>
  <c r="FZ189" i="57"/>
  <c r="BK189" i="57"/>
  <c r="BS189" i="57"/>
  <c r="CA189" i="57"/>
  <c r="CI189" i="57"/>
  <c r="DC189" i="57"/>
  <c r="DK189" i="57"/>
  <c r="DS189" i="57"/>
  <c r="EA189" i="57"/>
  <c r="EI189" i="57"/>
  <c r="EW189" i="57"/>
  <c r="FE189" i="57"/>
  <c r="FM189" i="57"/>
  <c r="FU189" i="57"/>
  <c r="GO189" i="57"/>
  <c r="Z199" i="57"/>
  <c r="AH199" i="57"/>
  <c r="AP199" i="57"/>
  <c r="BD199" i="57"/>
  <c r="BL199" i="57"/>
  <c r="BT199" i="57"/>
  <c r="CB199" i="57"/>
  <c r="DL199" i="57"/>
  <c r="DT199" i="57"/>
  <c r="EB199" i="57"/>
  <c r="EX199" i="57"/>
  <c r="FF199" i="57"/>
  <c r="FN199" i="57"/>
  <c r="FX199" i="57"/>
  <c r="CV189" i="57"/>
  <c r="CX199" i="57"/>
  <c r="EJ189" i="57"/>
  <c r="FX189" i="57"/>
  <c r="CX189" i="57"/>
  <c r="FY199" i="57"/>
  <c r="CN199" i="57"/>
  <c r="EL199" i="57"/>
  <c r="FZ199" i="57"/>
  <c r="CV199" i="57"/>
  <c r="V199" i="57"/>
  <c r="AD199" i="57"/>
  <c r="AT199" i="57"/>
  <c r="BH199" i="57"/>
  <c r="BX199" i="57"/>
  <c r="CF199" i="57"/>
  <c r="DH199" i="57"/>
  <c r="CY199" i="57"/>
  <c r="CW189" i="57"/>
  <c r="DA199" i="57"/>
  <c r="CZ199" i="57"/>
  <c r="CO189" i="57"/>
  <c r="GA189" i="57"/>
  <c r="CO199" i="57"/>
  <c r="EM199" i="57"/>
  <c r="GA199" i="57"/>
  <c r="CL189" i="57"/>
  <c r="CY189" i="57"/>
  <c r="BO189" i="57"/>
  <c r="DG189" i="57"/>
  <c r="FQ189" i="57"/>
  <c r="CN189" i="57"/>
  <c r="CP199" i="57"/>
  <c r="CQ189" i="57"/>
  <c r="AK189" i="57"/>
  <c r="BW189" i="57"/>
  <c r="DO189" i="57"/>
  <c r="FA189" i="57"/>
  <c r="AK199" i="57"/>
  <c r="AS199" i="57"/>
  <c r="BO199" i="57"/>
  <c r="BW199" i="57"/>
  <c r="CE199" i="57"/>
  <c r="CS199" i="57"/>
  <c r="DG199" i="57"/>
  <c r="DO199" i="57"/>
  <c r="DW199" i="57"/>
  <c r="EE199" i="57"/>
  <c r="FA199" i="57"/>
  <c r="FI199" i="57"/>
  <c r="FQ199" i="57"/>
  <c r="GE199" i="57"/>
  <c r="CM189" i="57"/>
  <c r="CS189" i="57"/>
  <c r="EE189" i="57"/>
  <c r="GE189" i="57"/>
  <c r="AS189" i="57"/>
  <c r="CE189" i="57"/>
  <c r="DW189" i="57"/>
  <c r="FI189" i="57"/>
  <c r="EK189" i="57"/>
  <c r="EN189" i="57"/>
  <c r="GB189" i="57"/>
  <c r="EK199" i="57"/>
  <c r="GC189" i="57"/>
  <c r="FY189" i="57"/>
  <c r="EN199" i="57"/>
  <c r="GC199" i="57"/>
  <c r="T199" i="57"/>
  <c r="AJ199" i="57"/>
  <c r="AR199" i="57"/>
  <c r="BN199" i="57"/>
  <c r="BV199" i="57"/>
  <c r="CD199" i="57"/>
  <c r="CR199" i="57"/>
  <c r="EO199" i="57"/>
  <c r="AX199" i="57"/>
  <c r="AY199" i="57"/>
  <c r="AZ199" i="57"/>
  <c r="Z189" i="57"/>
  <c r="AP189" i="57"/>
  <c r="BL189" i="57"/>
  <c r="CB189" i="57"/>
  <c r="DL189" i="57"/>
  <c r="DT189" i="57"/>
  <c r="EB189" i="57"/>
  <c r="EX189" i="57"/>
  <c r="FF189" i="57"/>
  <c r="FN189" i="57"/>
  <c r="AH189" i="57"/>
  <c r="BD189" i="57"/>
  <c r="BT189" i="57"/>
  <c r="BA189" i="57"/>
  <c r="BA199" i="57"/>
  <c r="BI189" i="57"/>
  <c r="BQ189" i="57"/>
  <c r="BY189" i="57"/>
  <c r="CG189" i="57"/>
  <c r="CU189" i="57"/>
  <c r="DI189" i="57"/>
  <c r="DQ189" i="57"/>
  <c r="DY189" i="57"/>
  <c r="EG189" i="57"/>
  <c r="EU189" i="57"/>
  <c r="FC189" i="57"/>
  <c r="FK189" i="57"/>
  <c r="FS189" i="57"/>
  <c r="BI199" i="57"/>
  <c r="BQ199" i="57"/>
  <c r="BY199" i="57"/>
  <c r="CG199" i="57"/>
  <c r="CU199" i="57"/>
  <c r="DI199" i="57"/>
  <c r="DQ199" i="57"/>
  <c r="DY199" i="57"/>
  <c r="EG199" i="57"/>
  <c r="EU199" i="57"/>
  <c r="FC199" i="57"/>
  <c r="FK199" i="57"/>
  <c r="FS199" i="57"/>
  <c r="AY189" i="57"/>
  <c r="AZ189" i="57"/>
  <c r="AX189" i="57"/>
  <c r="X189" i="57"/>
  <c r="BJ189" i="57"/>
  <c r="BR189" i="57"/>
  <c r="CH189" i="57"/>
  <c r="AF189" i="57"/>
  <c r="AN189" i="57"/>
  <c r="BC189" i="57"/>
  <c r="BC199" i="57"/>
  <c r="BB189" i="57"/>
  <c r="BB199" i="57"/>
  <c r="DB189" i="57"/>
  <c r="DJ189" i="57"/>
  <c r="DR189" i="57"/>
  <c r="DZ189" i="57"/>
  <c r="EV189" i="57"/>
  <c r="FD189" i="57"/>
  <c r="FT189" i="57"/>
  <c r="GN189" i="57"/>
  <c r="FP189" i="57"/>
  <c r="GD189" i="57"/>
  <c r="GX199" i="57"/>
  <c r="HA189" i="57"/>
  <c r="HA199" i="57"/>
  <c r="EP189" i="57"/>
  <c r="EP199" i="57"/>
  <c r="U189" i="57"/>
  <c r="AC189" i="57"/>
  <c r="BG189" i="57"/>
  <c r="GY189" i="57"/>
  <c r="U199" i="57"/>
  <c r="AC199" i="57"/>
  <c r="BG199" i="57"/>
  <c r="GY199" i="57"/>
  <c r="GD199" i="57"/>
  <c r="GG189" i="57"/>
  <c r="GG199" i="57"/>
  <c r="DE189" i="57"/>
  <c r="EQ189" i="57"/>
  <c r="DE199" i="57"/>
  <c r="EQ199" i="57"/>
  <c r="ES189" i="57"/>
  <c r="ES199" i="57"/>
  <c r="ET199" i="57"/>
  <c r="W189" i="57"/>
  <c r="AE189" i="57"/>
  <c r="AM189" i="57"/>
  <c r="AU189" i="57"/>
  <c r="W199" i="57"/>
  <c r="AE199" i="57"/>
  <c r="AM199" i="57"/>
  <c r="AU199" i="57"/>
  <c r="AG189" i="57"/>
  <c r="AO189" i="57"/>
  <c r="AW189" i="57"/>
  <c r="Y189" i="57"/>
  <c r="T189" i="57"/>
  <c r="AJ189" i="57"/>
  <c r="AR189" i="57"/>
  <c r="BN189" i="57"/>
  <c r="BV189" i="57"/>
  <c r="CD189" i="57"/>
  <c r="CR189" i="57"/>
  <c r="DF189" i="57"/>
  <c r="DV189" i="57"/>
  <c r="ED189" i="57"/>
  <c r="EZ189" i="57"/>
  <c r="FH189" i="57"/>
  <c r="GX189" i="57"/>
  <c r="X199" i="57"/>
  <c r="AF199" i="57"/>
  <c r="AN199" i="57"/>
  <c r="BJ199" i="57"/>
  <c r="BR199" i="57"/>
  <c r="CH199" i="57"/>
  <c r="DB199" i="57"/>
  <c r="DJ199" i="57"/>
  <c r="V189" i="57"/>
  <c r="AD189" i="57"/>
  <c r="AT189" i="57"/>
  <c r="BH189" i="57"/>
  <c r="BX189" i="57"/>
  <c r="CF189" i="57"/>
  <c r="DH189" i="57"/>
  <c r="DP189" i="57"/>
  <c r="EF189" i="57"/>
  <c r="ET189" i="57"/>
  <c r="FJ189" i="57"/>
  <c r="FR189" i="57"/>
  <c r="O36" i="917" l="1"/>
  <c r="AA36" i="917"/>
  <c r="V36" i="917"/>
  <c r="AJ36" i="917"/>
  <c r="Z36" i="917"/>
  <c r="F36" i="917"/>
  <c r="AF36" i="917"/>
  <c r="R36" i="917"/>
  <c r="AP36" i="917"/>
  <c r="G36" i="917"/>
  <c r="AM36" i="917"/>
  <c r="AC36" i="917"/>
  <c r="P36" i="917"/>
  <c r="AD36" i="917"/>
  <c r="AL36" i="917"/>
  <c r="U36" i="917"/>
  <c r="L36" i="917"/>
  <c r="S36" i="917"/>
  <c r="M36" i="917"/>
  <c r="J36" i="917"/>
  <c r="AG36" i="917"/>
  <c r="I36" i="917"/>
  <c r="AI36" i="917"/>
  <c r="AO36" i="917"/>
  <c r="AP33" i="917"/>
  <c r="AM33" i="917"/>
  <c r="P132" i="57"/>
  <c r="AG33" i="917"/>
  <c r="F33" i="917"/>
  <c r="AO33" i="917"/>
  <c r="O33" i="917"/>
  <c r="V33" i="917"/>
  <c r="AI33" i="917"/>
  <c r="S33" i="917"/>
  <c r="AA33" i="917"/>
  <c r="AL33" i="917"/>
  <c r="R33" i="917"/>
  <c r="J33" i="917"/>
  <c r="Z33" i="917"/>
  <c r="I33" i="917"/>
  <c r="P33" i="917"/>
  <c r="AD33" i="917"/>
  <c r="G33" i="917"/>
  <c r="U33" i="917"/>
  <c r="L33" i="917"/>
  <c r="AC33" i="917"/>
  <c r="M33" i="917"/>
  <c r="AJ33" i="917"/>
  <c r="AF33" i="917"/>
  <c r="AO37" i="917"/>
  <c r="O37" i="917"/>
  <c r="F37" i="917"/>
  <c r="J37" i="917"/>
  <c r="V37" i="917"/>
  <c r="P37" i="917"/>
  <c r="U37" i="917"/>
  <c r="M37" i="917"/>
  <c r="AD37" i="917"/>
  <c r="AM37" i="917"/>
  <c r="R37" i="917"/>
  <c r="AL37" i="917"/>
  <c r="Z37" i="917"/>
  <c r="AJ37" i="917"/>
  <c r="I37" i="917"/>
  <c r="S37" i="917"/>
  <c r="AC37" i="917"/>
  <c r="AI37" i="917"/>
  <c r="AA37" i="917"/>
  <c r="L37" i="917"/>
  <c r="G37" i="917"/>
  <c r="AG37" i="917"/>
  <c r="AP37" i="917"/>
  <c r="AF37" i="917"/>
  <c r="AM38" i="917"/>
  <c r="V38" i="917"/>
  <c r="O38" i="917"/>
  <c r="U38" i="917"/>
  <c r="AJ38" i="917"/>
  <c r="M38" i="917"/>
  <c r="R38" i="917"/>
  <c r="AO38" i="917"/>
  <c r="AP38" i="917"/>
  <c r="AG38" i="917"/>
  <c r="G38" i="917"/>
  <c r="AI38" i="917"/>
  <c r="F38" i="917"/>
  <c r="S38" i="917"/>
  <c r="J38" i="917"/>
  <c r="Z38" i="917"/>
  <c r="AF38" i="917"/>
  <c r="I38" i="917"/>
  <c r="AD38" i="917"/>
  <c r="AC38" i="917"/>
  <c r="L38" i="917"/>
  <c r="AA38" i="917"/>
  <c r="AL38" i="917"/>
  <c r="P38" i="917"/>
  <c r="R34" i="917"/>
  <c r="AL34" i="917"/>
  <c r="F34" i="917"/>
  <c r="L34" i="917"/>
  <c r="P34" i="917"/>
  <c r="AJ34" i="917"/>
  <c r="S34" i="917"/>
  <c r="AD34" i="917"/>
  <c r="I34" i="917"/>
  <c r="U34" i="917"/>
  <c r="J34" i="917"/>
  <c r="O34" i="917"/>
  <c r="AF34" i="917"/>
  <c r="AP34" i="917"/>
  <c r="AA34" i="917"/>
  <c r="AM34" i="917"/>
  <c r="AC34" i="917"/>
  <c r="V34" i="917"/>
  <c r="AI34" i="917"/>
  <c r="AO34" i="917"/>
  <c r="AG34" i="917"/>
  <c r="M34" i="917"/>
  <c r="Z34" i="917"/>
  <c r="G34" i="917"/>
  <c r="O35" i="917"/>
  <c r="AC35" i="917"/>
  <c r="AJ35" i="917"/>
  <c r="I35" i="917"/>
  <c r="U35" i="917"/>
  <c r="P35" i="917"/>
  <c r="V35" i="917"/>
  <c r="AI35" i="917"/>
  <c r="AA35" i="917"/>
  <c r="S35" i="917"/>
  <c r="AP35" i="917"/>
  <c r="AG35" i="917"/>
  <c r="R35" i="917"/>
  <c r="AO35" i="917"/>
  <c r="L35" i="917"/>
  <c r="Z35" i="917"/>
  <c r="M35" i="917"/>
  <c r="AF35" i="917"/>
  <c r="F35" i="917"/>
  <c r="J35" i="917"/>
  <c r="G35" i="917"/>
  <c r="AD35" i="917"/>
  <c r="AL35" i="917"/>
  <c r="AM35" i="917"/>
  <c r="V103" i="1035"/>
  <c r="W52" i="1035"/>
  <c r="CE52" i="1035"/>
  <c r="CD103" i="1035"/>
  <c r="BW52" i="1035"/>
  <c r="BV103" i="1035"/>
  <c r="DA52" i="1035"/>
  <c r="CZ103" i="1035"/>
  <c r="AK52" i="1035"/>
  <c r="AJ103" i="1035"/>
  <c r="DH103" i="1035"/>
  <c r="DI52" i="1035"/>
  <c r="BN103" i="1035"/>
  <c r="BO52" i="1035"/>
  <c r="CS52" i="1035"/>
  <c r="CR103" i="1035"/>
  <c r="BA52" i="1035"/>
  <c r="AZ103" i="1035"/>
  <c r="AR103" i="1035"/>
  <c r="AS52" i="1035"/>
  <c r="N103" i="1035"/>
  <c r="O52" i="1035"/>
  <c r="BA52" i="916"/>
  <c r="AZ103" i="916"/>
  <c r="AS52" i="916"/>
  <c r="AR103" i="916"/>
  <c r="AK52" i="916"/>
  <c r="AJ103" i="916"/>
  <c r="W52" i="916"/>
  <c r="V103" i="916"/>
  <c r="DH103" i="916"/>
  <c r="DI52" i="916"/>
  <c r="CD103" i="916"/>
  <c r="CE52" i="916"/>
  <c r="DA52" i="916"/>
  <c r="CZ103" i="916"/>
  <c r="BW52" i="916"/>
  <c r="BV103" i="916"/>
  <c r="O52" i="916"/>
  <c r="N103" i="916"/>
  <c r="BO52" i="916"/>
  <c r="BN103" i="916"/>
  <c r="CS52" i="916"/>
  <c r="CR103" i="916"/>
  <c r="BC1" i="560"/>
  <c r="AF1" i="560"/>
  <c r="G1" i="560"/>
  <c r="BZ1" i="560"/>
  <c r="W1" i="560"/>
  <c r="BJ1" i="560"/>
  <c r="AM1" i="560"/>
  <c r="AR1" i="560"/>
  <c r="CI1" i="560"/>
  <c r="AA66" i="560"/>
  <c r="AA35" i="560"/>
  <c r="AH4" i="560"/>
  <c r="CP1" i="560"/>
  <c r="N1" i="560"/>
  <c r="BQ1" i="560"/>
  <c r="CK66" i="560"/>
  <c r="CK35" i="560"/>
  <c r="F72" i="132"/>
  <c r="AO53" i="132"/>
  <c r="AL53" i="132"/>
  <c r="AI53" i="132"/>
  <c r="AF53" i="132"/>
  <c r="AC53" i="132"/>
  <c r="Z53" i="132"/>
  <c r="U53" i="132"/>
  <c r="R53" i="132"/>
  <c r="O53" i="132"/>
  <c r="L53" i="132"/>
  <c r="I53" i="132"/>
  <c r="F53" i="132"/>
  <c r="G52" i="132"/>
  <c r="J52" i="132" s="1"/>
  <c r="M52" i="132" s="1"/>
  <c r="P52" i="132" s="1"/>
  <c r="S52" i="132" s="1"/>
  <c r="V52" i="132" s="1"/>
  <c r="AA52" i="132" s="1"/>
  <c r="AD52" i="132" s="1"/>
  <c r="AG52" i="132" s="1"/>
  <c r="AJ52" i="132" s="1"/>
  <c r="AM52" i="132" s="1"/>
  <c r="AP52" i="132" s="1"/>
  <c r="G51" i="132"/>
  <c r="J51" i="132" s="1"/>
  <c r="M51" i="132" s="1"/>
  <c r="P51" i="132" s="1"/>
  <c r="S51" i="132" s="1"/>
  <c r="V51" i="132" s="1"/>
  <c r="AA51" i="132" s="1"/>
  <c r="AD51" i="132" s="1"/>
  <c r="AG51" i="132" s="1"/>
  <c r="AJ51" i="132" s="1"/>
  <c r="AM51" i="132" s="1"/>
  <c r="AP51" i="132" s="1"/>
  <c r="G50" i="132"/>
  <c r="J50" i="132" s="1"/>
  <c r="M50" i="132" s="1"/>
  <c r="P50" i="132" s="1"/>
  <c r="S50" i="132" s="1"/>
  <c r="V50" i="132" s="1"/>
  <c r="AA50" i="132" s="1"/>
  <c r="AD50" i="132" s="1"/>
  <c r="AG50" i="132" s="1"/>
  <c r="AJ50" i="132" s="1"/>
  <c r="AM50" i="132" s="1"/>
  <c r="AP50" i="132" s="1"/>
  <c r="G49" i="132"/>
  <c r="J49" i="132" s="1"/>
  <c r="M49" i="132" s="1"/>
  <c r="P49" i="132" s="1"/>
  <c r="S49" i="132" s="1"/>
  <c r="V49" i="132" s="1"/>
  <c r="AA49" i="132" s="1"/>
  <c r="AD49" i="132" s="1"/>
  <c r="AG49" i="132" s="1"/>
  <c r="AJ49" i="132" s="1"/>
  <c r="AM49" i="132" s="1"/>
  <c r="AP49" i="132" s="1"/>
  <c r="G48" i="132"/>
  <c r="J48" i="132" s="1"/>
  <c r="M48" i="132" s="1"/>
  <c r="P48" i="132" s="1"/>
  <c r="S48" i="132" s="1"/>
  <c r="V48" i="132" s="1"/>
  <c r="AA48" i="132" s="1"/>
  <c r="AD48" i="132" s="1"/>
  <c r="AG48" i="132" s="1"/>
  <c r="AJ48" i="132" s="1"/>
  <c r="AM48" i="132" s="1"/>
  <c r="AP48" i="132" s="1"/>
  <c r="G47" i="132"/>
  <c r="J47" i="132" s="1"/>
  <c r="M47" i="132" s="1"/>
  <c r="P47" i="132" s="1"/>
  <c r="S47" i="132" s="1"/>
  <c r="V47" i="132" s="1"/>
  <c r="AA47" i="132" s="1"/>
  <c r="AD47" i="132" s="1"/>
  <c r="AG47" i="132" s="1"/>
  <c r="AJ47" i="132" s="1"/>
  <c r="AM47" i="132" s="1"/>
  <c r="AP47" i="132" s="1"/>
  <c r="G46" i="132"/>
  <c r="J46" i="132" s="1"/>
  <c r="G45" i="132"/>
  <c r="J45" i="132" s="1"/>
  <c r="M45" i="132" s="1"/>
  <c r="AU42" i="132"/>
  <c r="AT42" i="132"/>
  <c r="AQ42" i="132"/>
  <c r="AN42" i="132"/>
  <c r="AK42" i="132"/>
  <c r="AH42" i="132"/>
  <c r="AE42" i="132"/>
  <c r="AB42" i="132"/>
  <c r="W42" i="132"/>
  <c r="T42" i="132"/>
  <c r="Q42" i="132"/>
  <c r="N42" i="132"/>
  <c r="K42" i="132"/>
  <c r="H42" i="132"/>
  <c r="AU41" i="132"/>
  <c r="AT41" i="132"/>
  <c r="AQ41" i="132"/>
  <c r="AN41" i="132"/>
  <c r="AK41" i="132"/>
  <c r="AH41" i="132"/>
  <c r="AE41" i="132"/>
  <c r="AB41" i="132"/>
  <c r="W41" i="132"/>
  <c r="T41" i="132"/>
  <c r="Q41" i="132"/>
  <c r="N41" i="132"/>
  <c r="K41" i="132"/>
  <c r="H41" i="132"/>
  <c r="AU40" i="132"/>
  <c r="AT40" i="132"/>
  <c r="AJ38" i="132"/>
  <c r="AI37" i="132"/>
  <c r="AG36" i="132"/>
  <c r="AM35" i="132"/>
  <c r="AG34" i="132"/>
  <c r="AO33" i="132"/>
  <c r="AM3" i="132"/>
  <c r="C3" i="132"/>
  <c r="AS2" i="132"/>
  <c r="AR35" i="917" l="1"/>
  <c r="Y37" i="917"/>
  <c r="S39" i="917"/>
  <c r="S55" i="917" s="1"/>
  <c r="Y38" i="917"/>
  <c r="AR37" i="917"/>
  <c r="AR36" i="917"/>
  <c r="Y35" i="917"/>
  <c r="AS35" i="917"/>
  <c r="X34" i="917"/>
  <c r="M39" i="917"/>
  <c r="M55" i="917" s="1"/>
  <c r="Z39" i="917"/>
  <c r="AR33" i="917"/>
  <c r="O39" i="917"/>
  <c r="O55" i="917" s="1"/>
  <c r="AC39" i="917"/>
  <c r="AC55" i="917" s="1"/>
  <c r="J39" i="917"/>
  <c r="J55" i="917" s="1"/>
  <c r="AO39" i="917"/>
  <c r="AO55" i="917" s="1"/>
  <c r="X36" i="917"/>
  <c r="L39" i="917"/>
  <c r="L55" i="917" s="1"/>
  <c r="R39" i="917"/>
  <c r="R55" i="917" s="1"/>
  <c r="F39" i="917"/>
  <c r="X33" i="917"/>
  <c r="Y34" i="917"/>
  <c r="AS37" i="917"/>
  <c r="X37" i="917"/>
  <c r="U39" i="917"/>
  <c r="U55" i="917" s="1"/>
  <c r="AL39" i="917"/>
  <c r="AL55" i="917" s="1"/>
  <c r="AG39" i="917"/>
  <c r="AG55" i="917" s="1"/>
  <c r="AR34" i="917"/>
  <c r="AS34" i="917"/>
  <c r="AR38" i="917"/>
  <c r="Y33" i="917"/>
  <c r="G39" i="917"/>
  <c r="AS33" i="917"/>
  <c r="AA39" i="917"/>
  <c r="AD39" i="917"/>
  <c r="AD55" i="917" s="1"/>
  <c r="AM39" i="917"/>
  <c r="AM55" i="917" s="1"/>
  <c r="Y36" i="917"/>
  <c r="AS36" i="917"/>
  <c r="X35" i="917"/>
  <c r="AS38" i="917"/>
  <c r="AF39" i="917"/>
  <c r="AF55" i="917" s="1"/>
  <c r="P39" i="917"/>
  <c r="P55" i="917" s="1"/>
  <c r="AI39" i="917"/>
  <c r="AI55" i="917" s="1"/>
  <c r="AP39" i="917"/>
  <c r="AP55" i="917" s="1"/>
  <c r="X38" i="917"/>
  <c r="AJ39" i="917"/>
  <c r="AJ55" i="917" s="1"/>
  <c r="I39" i="917"/>
  <c r="I55" i="917" s="1"/>
  <c r="V39" i="917"/>
  <c r="V55" i="917" s="1"/>
  <c r="AS103" i="1035"/>
  <c r="AS154" i="1035" s="1"/>
  <c r="AT52" i="1035"/>
  <c r="DH154" i="1035"/>
  <c r="DA103" i="1035"/>
  <c r="DA154" i="1035" s="1"/>
  <c r="DB52" i="1035"/>
  <c r="V154" i="1035"/>
  <c r="O103" i="1035"/>
  <c r="O154" i="1035" s="1"/>
  <c r="P52" i="1035"/>
  <c r="AR154" i="1035"/>
  <c r="BV154" i="1035"/>
  <c r="N154" i="1035"/>
  <c r="AJ154" i="1035"/>
  <c r="BX52" i="1035"/>
  <c r="BW103" i="1035"/>
  <c r="BW154" i="1035" s="1"/>
  <c r="AZ154" i="1035"/>
  <c r="CR154" i="1035"/>
  <c r="AL52" i="1035"/>
  <c r="AK103" i="1035"/>
  <c r="AK154" i="1035" s="1"/>
  <c r="BA103" i="1035"/>
  <c r="BA154" i="1035" s="1"/>
  <c r="BB52" i="1035"/>
  <c r="CS103" i="1035"/>
  <c r="CS154" i="1035" s="1"/>
  <c r="CT52" i="1035"/>
  <c r="CD154" i="1035"/>
  <c r="BO103" i="1035"/>
  <c r="BO154" i="1035" s="1"/>
  <c r="BP52" i="1035"/>
  <c r="CF52" i="1035"/>
  <c r="CE103" i="1035"/>
  <c r="CE154" i="1035" s="1"/>
  <c r="BN154" i="1035"/>
  <c r="DI103" i="1035"/>
  <c r="DI154" i="1035" s="1"/>
  <c r="DJ52" i="1035"/>
  <c r="CZ154" i="1035"/>
  <c r="W103" i="1035"/>
  <c r="W154" i="1035" s="1"/>
  <c r="X52" i="1035"/>
  <c r="BN154" i="916"/>
  <c r="AR154" i="916"/>
  <c r="CR154" i="916"/>
  <c r="CZ154" i="916"/>
  <c r="AJ154" i="916"/>
  <c r="CD154" i="916"/>
  <c r="N154" i="916"/>
  <c r="AZ154" i="916"/>
  <c r="DH154" i="916"/>
  <c r="BV154" i="916"/>
  <c r="V154" i="916"/>
  <c r="BX52" i="916"/>
  <c r="BW103" i="916"/>
  <c r="BW154" i="916" s="1"/>
  <c r="W103" i="916"/>
  <c r="W154" i="916" s="1"/>
  <c r="X52" i="916"/>
  <c r="CS103" i="916"/>
  <c r="CS154" i="916" s="1"/>
  <c r="CT52" i="916"/>
  <c r="DB52" i="916"/>
  <c r="DA103" i="916"/>
  <c r="DA154" i="916" s="1"/>
  <c r="AL52" i="916"/>
  <c r="AK103" i="916"/>
  <c r="AK154" i="916" s="1"/>
  <c r="CF52" i="916"/>
  <c r="CE103" i="916"/>
  <c r="CE154" i="916" s="1"/>
  <c r="BP52" i="916"/>
  <c r="BO103" i="916"/>
  <c r="BO154" i="916" s="1"/>
  <c r="AT52" i="916"/>
  <c r="AS103" i="916"/>
  <c r="AS154" i="916" s="1"/>
  <c r="DI103" i="916"/>
  <c r="DI154" i="916" s="1"/>
  <c r="DJ52" i="916"/>
  <c r="O103" i="916"/>
  <c r="O154" i="916" s="1"/>
  <c r="P52" i="916"/>
  <c r="BA103" i="916"/>
  <c r="BA154" i="916" s="1"/>
  <c r="BB52" i="916"/>
  <c r="AT1" i="560"/>
  <c r="AN1" i="560"/>
  <c r="AG1" i="560"/>
  <c r="BS1" i="560"/>
  <c r="X1" i="560"/>
  <c r="CJ1" i="560"/>
  <c r="BL1" i="560"/>
  <c r="I1" i="560"/>
  <c r="AH66" i="560"/>
  <c r="AH35" i="560"/>
  <c r="AO4" i="560"/>
  <c r="CB1" i="560"/>
  <c r="P1" i="560"/>
  <c r="BE1" i="560"/>
  <c r="CQ1" i="560"/>
  <c r="I35" i="132"/>
  <c r="AD35" i="132"/>
  <c r="Z33" i="132"/>
  <c r="I36" i="132"/>
  <c r="AP36" i="132"/>
  <c r="AI33" i="132"/>
  <c r="O35" i="132"/>
  <c r="AJ35" i="132"/>
  <c r="S36" i="132"/>
  <c r="I37" i="132"/>
  <c r="G38" i="132"/>
  <c r="V38" i="132"/>
  <c r="F38" i="132"/>
  <c r="U38" i="132"/>
  <c r="AP38" i="132"/>
  <c r="I33" i="132"/>
  <c r="AM33" i="132"/>
  <c r="R35" i="132"/>
  <c r="AL35" i="132"/>
  <c r="U36" i="132"/>
  <c r="J37" i="132"/>
  <c r="I38" i="132"/>
  <c r="AC38" i="132"/>
  <c r="S35" i="132"/>
  <c r="AO35" i="132"/>
  <c r="Z36" i="132"/>
  <c r="U37" i="132"/>
  <c r="J38" i="132"/>
  <c r="AD38" i="132"/>
  <c r="U35" i="132"/>
  <c r="AP35" i="132"/>
  <c r="AD36" i="132"/>
  <c r="V37" i="132"/>
  <c r="L38" i="132"/>
  <c r="AF38" i="132"/>
  <c r="AF36" i="132"/>
  <c r="AF37" i="132"/>
  <c r="M38" i="132"/>
  <c r="AG38" i="132"/>
  <c r="S38" i="132"/>
  <c r="AO38" i="132"/>
  <c r="AC33" i="132"/>
  <c r="M35" i="132"/>
  <c r="AF35" i="132"/>
  <c r="O36" i="132"/>
  <c r="J33" i="132"/>
  <c r="M33" i="132"/>
  <c r="P33" i="132"/>
  <c r="F35" i="132"/>
  <c r="Z35" i="132"/>
  <c r="V33" i="132"/>
  <c r="G35" i="132"/>
  <c r="AC35" i="132"/>
  <c r="G36" i="132"/>
  <c r="AL36" i="132"/>
  <c r="AG37" i="132"/>
  <c r="R38" i="132"/>
  <c r="AI38" i="132"/>
  <c r="F33" i="132"/>
  <c r="U33" i="132"/>
  <c r="AG33" i="132"/>
  <c r="R34" i="132"/>
  <c r="P45" i="132"/>
  <c r="AL34" i="132"/>
  <c r="Z34" i="132"/>
  <c r="O34" i="132"/>
  <c r="AF34" i="132"/>
  <c r="U34" i="132"/>
  <c r="I34" i="132"/>
  <c r="S34" i="132"/>
  <c r="AI34" i="132"/>
  <c r="J53" i="132"/>
  <c r="M46" i="132"/>
  <c r="P46" i="132" s="1"/>
  <c r="S46" i="132" s="1"/>
  <c r="V46" i="132" s="1"/>
  <c r="AA46" i="132" s="1"/>
  <c r="AD46" i="132" s="1"/>
  <c r="AG46" i="132" s="1"/>
  <c r="AJ46" i="132" s="1"/>
  <c r="AM46" i="132" s="1"/>
  <c r="AP46" i="132" s="1"/>
  <c r="AJ33" i="132"/>
  <c r="F34" i="132"/>
  <c r="V34" i="132"/>
  <c r="AJ34" i="132"/>
  <c r="L33" i="132"/>
  <c r="AL33" i="132"/>
  <c r="G34" i="132"/>
  <c r="AM34" i="132"/>
  <c r="J34" i="132"/>
  <c r="AO34" i="132"/>
  <c r="O33" i="132"/>
  <c r="AA33" i="132"/>
  <c r="L34" i="132"/>
  <c r="AA34" i="132"/>
  <c r="AP34" i="132"/>
  <c r="M34" i="132"/>
  <c r="AC34" i="132"/>
  <c r="AP33" i="132"/>
  <c r="AD33" i="132"/>
  <c r="S33" i="132"/>
  <c r="G33" i="132"/>
  <c r="R33" i="132"/>
  <c r="AF33" i="132"/>
  <c r="P34" i="132"/>
  <c r="AD34" i="132"/>
  <c r="J35" i="132"/>
  <c r="V35" i="132"/>
  <c r="AG35" i="132"/>
  <c r="L36" i="132"/>
  <c r="AI36" i="132"/>
  <c r="M37" i="132"/>
  <c r="AJ37" i="132"/>
  <c r="O38" i="132"/>
  <c r="Z38" i="132"/>
  <c r="AL38" i="132"/>
  <c r="L35" i="132"/>
  <c r="AI35" i="132"/>
  <c r="M36" i="132"/>
  <c r="AJ36" i="132"/>
  <c r="O37" i="132"/>
  <c r="Z37" i="132"/>
  <c r="AL37" i="132"/>
  <c r="P38" i="132"/>
  <c r="AA38" i="132"/>
  <c r="AM38" i="132"/>
  <c r="P37" i="132"/>
  <c r="AA37" i="132"/>
  <c r="AM37" i="132"/>
  <c r="P36" i="132"/>
  <c r="AA36" i="132"/>
  <c r="AM36" i="132"/>
  <c r="F37" i="132"/>
  <c r="R37" i="132"/>
  <c r="AC37" i="132"/>
  <c r="AO37" i="132"/>
  <c r="G53" i="132"/>
  <c r="P35" i="132"/>
  <c r="AA35" i="132"/>
  <c r="F36" i="132"/>
  <c r="R36" i="132"/>
  <c r="AC36" i="132"/>
  <c r="AO36" i="132"/>
  <c r="G37" i="132"/>
  <c r="S37" i="132"/>
  <c r="AD37" i="132"/>
  <c r="AP37" i="132"/>
  <c r="J36" i="132"/>
  <c r="V36" i="132"/>
  <c r="L37" i="132"/>
  <c r="AU38" i="917" l="1"/>
  <c r="AT36" i="917"/>
  <c r="AT35" i="917"/>
  <c r="AT38" i="917"/>
  <c r="AT37" i="917"/>
  <c r="AU35" i="917"/>
  <c r="AU37" i="917"/>
  <c r="AT33" i="917"/>
  <c r="F55" i="917"/>
  <c r="X39" i="917"/>
  <c r="AS39" i="917"/>
  <c r="AA55" i="917"/>
  <c r="Y39" i="917"/>
  <c r="G55" i="917"/>
  <c r="Z55" i="917"/>
  <c r="AR39" i="917"/>
  <c r="AU33" i="917"/>
  <c r="AU36" i="917"/>
  <c r="AT34" i="917"/>
  <c r="AU34" i="917"/>
  <c r="BP103" i="1035"/>
  <c r="BQ52" i="1035"/>
  <c r="BX103" i="1035"/>
  <c r="BY52" i="1035"/>
  <c r="DB103" i="1035"/>
  <c r="DC52" i="1035"/>
  <c r="P103" i="1035"/>
  <c r="Q52" i="1035"/>
  <c r="X103" i="1035"/>
  <c r="Y52" i="1035"/>
  <c r="CU52" i="1035"/>
  <c r="CT103" i="1035"/>
  <c r="AU52" i="1035"/>
  <c r="AT103" i="1035"/>
  <c r="BB103" i="1035"/>
  <c r="BC52" i="1035"/>
  <c r="AM52" i="1035"/>
  <c r="AL103" i="1035"/>
  <c r="DJ103" i="1035"/>
  <c r="DK52" i="1035"/>
  <c r="CG52" i="1035"/>
  <c r="CF103" i="1035"/>
  <c r="BB103" i="916"/>
  <c r="BC52" i="916"/>
  <c r="P103" i="916"/>
  <c r="Q52" i="916"/>
  <c r="DK52" i="916"/>
  <c r="DJ103" i="916"/>
  <c r="AU52" i="916"/>
  <c r="AT103" i="916"/>
  <c r="BP103" i="916"/>
  <c r="BQ52" i="916"/>
  <c r="CG52" i="916"/>
  <c r="CF103" i="916"/>
  <c r="AM52" i="916"/>
  <c r="AL103" i="916"/>
  <c r="DB103" i="916"/>
  <c r="DC52" i="916"/>
  <c r="CU52" i="916"/>
  <c r="CT103" i="916"/>
  <c r="X103" i="916"/>
  <c r="Y52" i="916"/>
  <c r="BX103" i="916"/>
  <c r="BY52" i="916"/>
  <c r="BF1" i="560"/>
  <c r="BM1" i="560"/>
  <c r="BT1" i="560"/>
  <c r="AO35" i="560"/>
  <c r="AZ4" i="560"/>
  <c r="AO66" i="560"/>
  <c r="CC1" i="560"/>
  <c r="AU1" i="560"/>
  <c r="Q1" i="560"/>
  <c r="J1" i="560"/>
  <c r="X38" i="132"/>
  <c r="Y36" i="132"/>
  <c r="AS34" i="132"/>
  <c r="AR35" i="132"/>
  <c r="X35" i="132"/>
  <c r="X34" i="132"/>
  <c r="X37" i="132"/>
  <c r="AS38" i="132"/>
  <c r="AM39" i="132"/>
  <c r="Y38" i="132"/>
  <c r="AD39" i="132"/>
  <c r="AS35" i="132"/>
  <c r="I39" i="132"/>
  <c r="I55" i="132" s="1"/>
  <c r="P39" i="132"/>
  <c r="AC39" i="132"/>
  <c r="AC55" i="132" s="1"/>
  <c r="AO39" i="132"/>
  <c r="AO55" i="132" s="1"/>
  <c r="J39" i="132"/>
  <c r="J55" i="132" s="1"/>
  <c r="Y37" i="132"/>
  <c r="AS37" i="132"/>
  <c r="M39" i="132"/>
  <c r="AF39" i="132"/>
  <c r="AF55" i="132" s="1"/>
  <c r="AR36" i="132"/>
  <c r="S39" i="132"/>
  <c r="AI39" i="132"/>
  <c r="AI55" i="132" s="1"/>
  <c r="V39" i="132"/>
  <c r="AR33" i="132"/>
  <c r="Y34" i="132"/>
  <c r="AG39" i="132"/>
  <c r="R39" i="132"/>
  <c r="R55" i="132" s="1"/>
  <c r="AL39" i="132"/>
  <c r="AL55" i="132" s="1"/>
  <c r="U39" i="132"/>
  <c r="U55" i="132" s="1"/>
  <c r="G39" i="132"/>
  <c r="Y33" i="132"/>
  <c r="L39" i="132"/>
  <c r="L55" i="132" s="1"/>
  <c r="F39" i="132"/>
  <c r="X33" i="132"/>
  <c r="AR34" i="132"/>
  <c r="X36" i="132"/>
  <c r="AS36" i="132"/>
  <c r="AR38" i="132"/>
  <c r="Y35" i="132"/>
  <c r="AP39" i="132"/>
  <c r="Z39" i="132"/>
  <c r="S45" i="132"/>
  <c r="P53" i="132"/>
  <c r="AR37" i="132"/>
  <c r="AA39" i="132"/>
  <c r="AS33" i="132"/>
  <c r="M53" i="132"/>
  <c r="O39" i="132"/>
  <c r="O55" i="132" s="1"/>
  <c r="AJ39" i="132"/>
  <c r="AU39" i="917" l="1"/>
  <c r="AT39" i="917"/>
  <c r="AL154" i="1035"/>
  <c r="Y103" i="1035"/>
  <c r="Y154" i="1035" s="1"/>
  <c r="Z52" i="1035"/>
  <c r="BQ103" i="1035"/>
  <c r="BQ154" i="1035" s="1"/>
  <c r="BR52" i="1035"/>
  <c r="CV52" i="1035"/>
  <c r="CU103" i="1035"/>
  <c r="CU154" i="1035" s="1"/>
  <c r="DJ154" i="1035"/>
  <c r="BX154" i="1035"/>
  <c r="AM103" i="1035"/>
  <c r="AM154" i="1035" s="1"/>
  <c r="AN52" i="1035"/>
  <c r="X154" i="1035"/>
  <c r="BP154" i="1035"/>
  <c r="BC103" i="1035"/>
  <c r="BC154" i="1035" s="1"/>
  <c r="BD52" i="1035"/>
  <c r="R52" i="1035"/>
  <c r="Q103" i="1035"/>
  <c r="Q154" i="1035" s="1"/>
  <c r="BB154" i="1035"/>
  <c r="P154" i="1035"/>
  <c r="CF154" i="1035"/>
  <c r="AT154" i="1035"/>
  <c r="DC103" i="1035"/>
  <c r="DC154" i="1035" s="1"/>
  <c r="DD52" i="1035"/>
  <c r="CG103" i="1035"/>
  <c r="CG154" i="1035" s="1"/>
  <c r="CH52" i="1035"/>
  <c r="AV52" i="1035"/>
  <c r="AU103" i="1035"/>
  <c r="AU154" i="1035" s="1"/>
  <c r="DB154" i="1035"/>
  <c r="DK103" i="1035"/>
  <c r="DK154" i="1035" s="1"/>
  <c r="DL52" i="1035"/>
  <c r="CT154" i="1035"/>
  <c r="BY103" i="1035"/>
  <c r="BY154" i="1035" s="1"/>
  <c r="BZ52" i="1035"/>
  <c r="BY103" i="916"/>
  <c r="BZ52" i="916"/>
  <c r="BX154" i="916"/>
  <c r="Z52" i="916"/>
  <c r="Y103" i="916"/>
  <c r="X154" i="916"/>
  <c r="CT154" i="916"/>
  <c r="CU103" i="916"/>
  <c r="CV52" i="916"/>
  <c r="DC103" i="916"/>
  <c r="DD52" i="916"/>
  <c r="DB154" i="916"/>
  <c r="AL154" i="916"/>
  <c r="AM103" i="916"/>
  <c r="AN52" i="916"/>
  <c r="CF154" i="916"/>
  <c r="CH52" i="916"/>
  <c r="CG103" i="916"/>
  <c r="BQ103" i="916"/>
  <c r="BR52" i="916"/>
  <c r="BP154" i="916"/>
  <c r="AT154" i="916"/>
  <c r="AU103" i="916"/>
  <c r="AV52" i="916"/>
  <c r="DJ154" i="916"/>
  <c r="DK103" i="916"/>
  <c r="DL52" i="916"/>
  <c r="Q103" i="916"/>
  <c r="R52" i="916"/>
  <c r="P154" i="916"/>
  <c r="BD52" i="916"/>
  <c r="BC103" i="916"/>
  <c r="BB154" i="916"/>
  <c r="AZ66" i="560"/>
  <c r="BG4" i="560"/>
  <c r="AZ35" i="560"/>
  <c r="AU34" i="132"/>
  <c r="AT36" i="132"/>
  <c r="AU36" i="132"/>
  <c r="AU37" i="132"/>
  <c r="AT38" i="132"/>
  <c r="AT37" i="132"/>
  <c r="P55" i="132"/>
  <c r="AT34" i="132"/>
  <c r="AT35" i="132"/>
  <c r="AU38" i="132"/>
  <c r="AU35" i="132"/>
  <c r="AT33" i="132"/>
  <c r="M55" i="132"/>
  <c r="X39" i="132"/>
  <c r="F55" i="132"/>
  <c r="AS39" i="132"/>
  <c r="AU33" i="132"/>
  <c r="Y39" i="132"/>
  <c r="G55" i="132"/>
  <c r="V45" i="132"/>
  <c r="S53" i="132"/>
  <c r="S55" i="132" s="1"/>
  <c r="Z55" i="132"/>
  <c r="AR39" i="132"/>
  <c r="DD103" i="1035" l="1"/>
  <c r="CV103" i="1035"/>
  <c r="BZ103" i="1035"/>
  <c r="AV103" i="1035"/>
  <c r="R103" i="1035"/>
  <c r="AN103" i="1035"/>
  <c r="BR103" i="1035"/>
  <c r="CH103" i="1035"/>
  <c r="BD103" i="1035"/>
  <c r="DL103" i="1035"/>
  <c r="Z103" i="1035"/>
  <c r="DL103" i="916"/>
  <c r="AV103" i="916"/>
  <c r="AN103" i="916"/>
  <c r="CV103" i="916"/>
  <c r="Z103" i="916"/>
  <c r="BC154" i="916"/>
  <c r="BD103" i="916"/>
  <c r="R103" i="916"/>
  <c r="Q154" i="916"/>
  <c r="DK154" i="916"/>
  <c r="AU154" i="916"/>
  <c r="BR103" i="916"/>
  <c r="BQ154" i="916"/>
  <c r="CG154" i="916"/>
  <c r="CH103" i="916"/>
  <c r="AM154" i="916"/>
  <c r="DD103" i="916"/>
  <c r="DC154" i="916"/>
  <c r="CU154" i="916"/>
  <c r="Y154" i="916"/>
  <c r="BZ103" i="916"/>
  <c r="BY154" i="916"/>
  <c r="BG66" i="560"/>
  <c r="BN4" i="560"/>
  <c r="BG35" i="560"/>
  <c r="AU39" i="132"/>
  <c r="V53" i="132"/>
  <c r="V55" i="132" s="1"/>
  <c r="AA45" i="132"/>
  <c r="AT39" i="132"/>
  <c r="Z154" i="1035" l="1"/>
  <c r="BR154" i="1035"/>
  <c r="BZ154" i="1035"/>
  <c r="DL154" i="1035"/>
  <c r="AN154" i="1035"/>
  <c r="R154" i="1035"/>
  <c r="BD154" i="1035"/>
  <c r="AV154" i="1035"/>
  <c r="CH154" i="1035"/>
  <c r="CV154" i="1035"/>
  <c r="DD154" i="1035"/>
  <c r="AN154" i="916"/>
  <c r="DL154" i="916"/>
  <c r="R154" i="916"/>
  <c r="Z154" i="916"/>
  <c r="CV154" i="916"/>
  <c r="AV154" i="916"/>
  <c r="BZ154" i="916"/>
  <c r="DD154" i="916"/>
  <c r="CH154" i="916"/>
  <c r="BR154" i="916"/>
  <c r="BD154" i="916"/>
  <c r="BN66" i="560"/>
  <c r="BN35" i="560"/>
  <c r="AA53" i="132"/>
  <c r="AA55" i="132" s="1"/>
  <c r="AD45" i="132"/>
  <c r="AG45" i="132" l="1"/>
  <c r="AD53" i="132"/>
  <c r="AD55" i="132" s="1"/>
  <c r="AG53" i="132" l="1"/>
  <c r="AG55" i="132" s="1"/>
  <c r="AJ45" i="132"/>
  <c r="AJ53" i="132" l="1"/>
  <c r="AJ55" i="132" s="1"/>
  <c r="AM45" i="132"/>
  <c r="R15" i="1447" a="1"/>
  <c r="AA86" i="1447" a="1"/>
  <c r="R52" i="1447" a="1"/>
  <c r="AH43" i="1447" a="1"/>
  <c r="BG73" i="1447" a="1"/>
  <c r="E11" i="1447" a="1"/>
  <c r="AQ10" i="1447" a="1"/>
  <c r="AA45" i="1447" a="1"/>
  <c r="BN24" i="1447" a="1"/>
  <c r="BG68" i="1447" a="1"/>
  <c r="D18" i="1447" a="1"/>
  <c r="D56" i="1447" a="1"/>
  <c r="R72" i="1447" a="1"/>
  <c r="K70" i="1447" a="1"/>
  <c r="AO37" i="1447" a="1"/>
  <c r="BG53" i="1447" a="1"/>
  <c r="K42" i="1447" a="1"/>
  <c r="AH38" i="1447" a="1"/>
  <c r="BW24" i="1447" a="1"/>
  <c r="BN56" i="1447" a="1"/>
  <c r="AZ81" i="1447" a="1"/>
  <c r="BN48" i="1447" a="1"/>
  <c r="AA14" i="1447" a="1"/>
  <c r="L10" i="1447" a="1"/>
  <c r="AH71" i="1447" a="1"/>
  <c r="AH39" i="1447" a="1"/>
  <c r="K9" i="1447" a="1"/>
  <c r="AO74" i="1447" a="1"/>
  <c r="CK52" i="1447" a="1"/>
  <c r="BN44" i="1447" a="1"/>
  <c r="BN81" i="1447" a="1"/>
  <c r="CD41" i="1447" a="1"/>
  <c r="K69" i="1447" a="1"/>
  <c r="BG40" i="1447" a="1"/>
  <c r="BW84" i="1447" a="1"/>
  <c r="AJ71" i="1447" a="1"/>
  <c r="D44" i="1447" a="1"/>
  <c r="D17" i="1447" a="1"/>
  <c r="AZ42" i="1447" a="1"/>
  <c r="CK76" i="1447" a="1"/>
  <c r="AA42" i="1447" a="1"/>
  <c r="AO44" i="1447" a="1"/>
  <c r="AH49" i="1447" a="1"/>
  <c r="AZ38" i="1447" a="1"/>
  <c r="CD23" i="1447" a="1"/>
  <c r="BN42" i="1447" a="1"/>
  <c r="K50" i="1447" a="1"/>
  <c r="BW6" i="1447" a="1"/>
  <c r="CD73" i="1447" a="1"/>
  <c r="CK87" i="1447" a="1"/>
  <c r="AK70" i="1447" a="1"/>
  <c r="AI6" i="1447" a="1"/>
  <c r="CD55" i="1447" a="1"/>
  <c r="BQ84" i="1447" a="1"/>
  <c r="CK44" i="1447" a="1"/>
  <c r="BW79" i="1447" a="1"/>
  <c r="D49" i="1447" a="1"/>
  <c r="AH76" i="1447" a="1"/>
  <c r="R20" i="1447" a="1"/>
  <c r="BX43" i="1447" a="1"/>
  <c r="K11" i="1447" a="1"/>
  <c r="AZ37" i="1447" a="1"/>
  <c r="BW68" i="1447" a="1"/>
  <c r="F6" i="1447" a="1"/>
  <c r="BP71" i="1447" a="1"/>
  <c r="D21" i="1447" a="1"/>
  <c r="AZ71" i="1447" a="1"/>
  <c r="D70" i="1447" a="1"/>
  <c r="AO42" i="1447" a="1"/>
  <c r="AO75" i="1447" a="1"/>
  <c r="AJ12" i="1447" a="1"/>
  <c r="BW81" i="1447" a="1"/>
  <c r="R44" i="1447" a="1"/>
  <c r="K87" i="1447" a="1"/>
  <c r="AA55" i="1447" a="1"/>
  <c r="M42" i="1447" a="1"/>
  <c r="D23" i="1447" a="1"/>
  <c r="R46" i="1447" a="1"/>
  <c r="AZ10" i="1447" a="1"/>
  <c r="D82" i="1447" a="1"/>
  <c r="S53" i="1447" a="1"/>
  <c r="AK68" i="1447" a="1"/>
  <c r="AO49" i="1447" a="1"/>
  <c r="AO14" i="1447" a="1"/>
  <c r="BG76" i="1447" a="1"/>
  <c r="AZ23" i="1447" a="1"/>
  <c r="D51" i="1447" a="1"/>
  <c r="BW78" i="1447" a="1"/>
  <c r="AH16" i="1447" a="1"/>
  <c r="AA83" i="1447" a="1"/>
  <c r="AH18" i="1447" a="1"/>
  <c r="CK48" i="1447" a="1"/>
  <c r="BA55" i="1447" a="1"/>
  <c r="K79" i="1447" a="1"/>
  <c r="AH51" i="1447" a="1"/>
  <c r="BN85" i="1447" a="1"/>
  <c r="R7" i="1447" a="1"/>
  <c r="BW25" i="1447" a="1"/>
  <c r="R80" i="1447" a="1"/>
  <c r="AA21" i="1447" a="1"/>
  <c r="K55" i="1447" a="1"/>
  <c r="AJ8" i="1447" a="1"/>
  <c r="CK74" i="1447" a="1"/>
  <c r="CK8" i="1447" a="1"/>
  <c r="CE68" i="1447" a="1"/>
  <c r="AZ72" i="1447" a="1"/>
  <c r="AA19" i="1447" a="1"/>
  <c r="R6" i="1447" a="1"/>
  <c r="CK73" i="1447" a="1"/>
  <c r="BW42" i="1447" a="1"/>
  <c r="AO56" i="1447" a="1"/>
  <c r="AA18" i="1447" a="1"/>
  <c r="AB86" i="1447" a="1"/>
  <c r="AH45" i="1447" a="1"/>
  <c r="F54" i="1447" a="1"/>
  <c r="CK45" i="1447" a="1"/>
  <c r="AZ44" i="1447" a="1"/>
  <c r="AZ69" i="1447" a="1"/>
  <c r="S85" i="1447" a="1"/>
  <c r="AH19" i="1447" a="1"/>
  <c r="BX75" i="1447" a="1"/>
  <c r="BO12" i="1447" a="1"/>
  <c r="CK56" i="1447" a="1"/>
  <c r="F14" i="1447" a="1"/>
  <c r="AA39" i="1447" a="1"/>
  <c r="D78" i="1447" a="1"/>
  <c r="AO23" i="1447" a="1"/>
  <c r="D55" i="1447" a="1"/>
  <c r="AH54" i="1447" a="1"/>
  <c r="CK9" i="1447" a="1"/>
  <c r="BG50" i="1447" a="1"/>
  <c r="BN47" i="1447" a="1"/>
  <c r="AI23" i="1447" a="1"/>
  <c r="AZ25" i="1447" a="1"/>
  <c r="AI70" i="1447" a="1"/>
  <c r="CD40" i="1447" a="1"/>
  <c r="CD24" i="1447" a="1"/>
  <c r="K22" i="1447" a="1"/>
  <c r="K12" i="1447" a="1"/>
  <c r="BG23" i="1447" a="1"/>
  <c r="AH52" i="1447" a="1"/>
  <c r="AA87" i="1447" a="1"/>
  <c r="AJ38" i="1447" a="1"/>
  <c r="BG18" i="1447" a="1"/>
  <c r="CD75" i="1447" a="1"/>
  <c r="AA13" i="1447" a="1"/>
  <c r="CK81" i="1447" a="1"/>
  <c r="K47" i="1447" a="1"/>
  <c r="BN15" i="1447" a="1"/>
  <c r="CD53" i="1447" a="1"/>
  <c r="AA52" i="1447" a="1"/>
  <c r="BW83" i="1447" a="1"/>
  <c r="K24" i="1447" a="1"/>
  <c r="BW22" i="1447" a="1"/>
  <c r="BW10" i="1447" a="1"/>
  <c r="CK69" i="1447" a="1"/>
  <c r="AK6" i="1447" a="1"/>
  <c r="BG81" i="1447" a="1"/>
  <c r="AQ77" i="1447" a="1"/>
  <c r="CK16" i="1447" a="1"/>
  <c r="AO82" i="1447" a="1"/>
  <c r="BG12" i="1447" a="1"/>
  <c r="BY45" i="1447" a="1"/>
  <c r="BG54" i="1447" a="1"/>
  <c r="F19" i="1447" a="1"/>
  <c r="AO81" i="1447" a="1"/>
  <c r="AH70" i="1447" a="1"/>
  <c r="AO46" i="1447" a="1"/>
  <c r="F86" i="1447" a="1"/>
  <c r="CK77" i="1447" a="1"/>
  <c r="L86" i="1447" a="1"/>
  <c r="AA47" i="1447" a="1"/>
  <c r="AQ47" i="1447" a="1"/>
  <c r="BX44" i="1447" a="1"/>
  <c r="AH48" i="1447" a="1"/>
  <c r="BW21" i="1447" a="1"/>
  <c r="BA78" i="1447" a="1"/>
  <c r="CD69" i="1447" a="1"/>
  <c r="BW72" i="1447" a="1"/>
  <c r="K56" i="1447" a="1"/>
  <c r="BN49" i="1447" a="1"/>
  <c r="BW51" i="1447" a="1"/>
  <c r="BW20" i="1447" a="1"/>
  <c r="BA76" i="1447" a="1"/>
  <c r="AA17" i="1447" a="1"/>
  <c r="D73" i="1447" a="1"/>
  <c r="L25" i="1447" a="1"/>
  <c r="AZ20" i="1447" a="1"/>
  <c r="D22" i="1447" a="1"/>
  <c r="AH84" i="1447" a="1"/>
  <c r="F11" i="1447" a="1"/>
  <c r="AA10" i="1447" a="1"/>
  <c r="D6" i="1447" a="1"/>
  <c r="BN78" i="1447" a="1"/>
  <c r="CD51" i="1447" a="1"/>
  <c r="D15" i="1447" a="1"/>
  <c r="BW80" i="1447" a="1"/>
  <c r="D10" i="1447" a="1"/>
  <c r="CK23" i="1447" a="1"/>
  <c r="D85" i="1447" a="1"/>
  <c r="R16" i="1447" a="1"/>
  <c r="R87" i="1447" a="1"/>
  <c r="BG83" i="1447" a="1"/>
  <c r="AZ73" i="1447" a="1"/>
  <c r="AB76" i="1447" a="1"/>
  <c r="D19" i="1447" a="1"/>
  <c r="CK54" i="1447" a="1"/>
  <c r="CK49" i="1447" a="1"/>
  <c r="BA17" i="1447" a="1"/>
  <c r="AH24" i="1447" a="1"/>
  <c r="AZ75" i="1447" a="1"/>
  <c r="BN43" i="1447" a="1"/>
  <c r="CD54" i="1447" a="1"/>
  <c r="AZ83" i="1447" a="1"/>
  <c r="K75" i="1447" a="1"/>
  <c r="BN38" i="1447" a="1"/>
  <c r="AQ71" i="1447" a="1"/>
  <c r="AB83" i="1447" a="1"/>
  <c r="BW49" i="1447" a="1"/>
  <c r="AH73" i="1447" a="1"/>
  <c r="AZ48" i="1447" a="1"/>
  <c r="BN45" i="1447" a="1"/>
  <c r="BN77" i="1447" a="1"/>
  <c r="R48" i="1447" a="1"/>
  <c r="BN6" i="1447" a="1"/>
  <c r="R25" i="1447" a="1"/>
  <c r="BY19" i="1447" a="1"/>
  <c r="R53" i="1447" a="1"/>
  <c r="CK86" i="1447" a="1"/>
  <c r="BW17" i="1447" a="1"/>
  <c r="AO38" i="1447" a="1"/>
  <c r="CD83" i="1447" a="1"/>
  <c r="AJ15" i="1447" a="1"/>
  <c r="K72" i="1447" a="1"/>
  <c r="BA83" i="1447" a="1"/>
  <c r="AH21" i="1447" a="1"/>
  <c r="AZ18" i="1447" a="1"/>
  <c r="AH83" i="1447" a="1"/>
  <c r="BG8" i="1447" a="1"/>
  <c r="CK18" i="1447" a="1"/>
  <c r="BW73" i="1447" a="1"/>
  <c r="D8" i="1447" a="1"/>
  <c r="CL45" i="1447" a="1"/>
  <c r="CL74" i="1447" a="1"/>
  <c r="AO76" i="1447" a="1"/>
  <c r="BG82" i="1447" a="1"/>
  <c r="D42" i="1447" a="1"/>
  <c r="F82" i="1447" a="1"/>
  <c r="BP24" i="1447" a="1"/>
  <c r="R38" i="1447" a="1"/>
  <c r="AO10" i="1447" a="1"/>
  <c r="AO45" i="1447" a="1"/>
  <c r="R24" i="1447" a="1"/>
  <c r="AJ84" i="1447" a="1"/>
  <c r="K71" i="1447" a="1"/>
  <c r="AH13" i="1447" a="1"/>
  <c r="F48" i="1447" a="1"/>
  <c r="L82" i="1447" a="1"/>
  <c r="AH47" i="1447" a="1"/>
  <c r="AZ79" i="1447" a="1"/>
  <c r="D46" i="1447" a="1"/>
  <c r="D48" i="1447" a="1"/>
  <c r="AZ8" i="1447" a="1"/>
  <c r="AB40" i="1447" a="1"/>
  <c r="R77" i="1447" a="1"/>
  <c r="BA84" i="1447" a="1"/>
  <c r="BW53" i="1447" a="1"/>
  <c r="BW23" i="1447" a="1"/>
  <c r="BH41" i="1447" a="1"/>
  <c r="BA9" i="1447" a="1"/>
  <c r="BQ12" i="1447" a="1"/>
  <c r="CD19" i="1447" a="1"/>
  <c r="AO55" i="1447" a="1"/>
  <c r="K83" i="1447" a="1"/>
  <c r="BG86" i="1447" a="1"/>
  <c r="AI22" i="1447" a="1"/>
  <c r="R37" i="1447" a="1"/>
  <c r="AJ80" i="1447" a="1"/>
  <c r="BG21" i="1447" a="1"/>
  <c r="CK72" i="1447" a="1"/>
  <c r="AA43" i="1447" a="1"/>
  <c r="BW46" i="1447" a="1"/>
  <c r="BH50" i="1447" a="1"/>
  <c r="CK21" i="1447" a="1"/>
  <c r="S72" i="1447" a="1"/>
  <c r="BI45" i="1447" a="1"/>
  <c r="G44" i="1447" a="1"/>
  <c r="AA20" i="1447" a="1"/>
  <c r="CK17" i="1447" a="1"/>
  <c r="AZ9" i="1447" a="1"/>
  <c r="M12" i="1447" a="1"/>
  <c r="S47" i="1447" a="1"/>
  <c r="AZ55" i="1447" a="1"/>
  <c r="G87" i="1447" a="1"/>
  <c r="AH72" i="1447" a="1"/>
  <c r="AH7" i="1447" a="1"/>
  <c r="BO72" i="1447" a="1"/>
  <c r="S83" i="1447" a="1"/>
  <c r="AA79" i="1447" a="1"/>
  <c r="AA73" i="1447" a="1"/>
  <c r="AZ16" i="1447" a="1"/>
  <c r="AB85" i="1447" a="1"/>
  <c r="BO56" i="1447" a="1"/>
  <c r="AI25" i="1447" a="1"/>
  <c r="F23" i="1447" a="1"/>
  <c r="BP15" i="1447" a="1"/>
  <c r="E45" i="1447" a="1"/>
  <c r="BG87" i="1447" a="1"/>
  <c r="BW47" i="1447" a="1"/>
  <c r="AP6" i="1447" a="1"/>
  <c r="D54" i="1447" a="1"/>
  <c r="BQ56" i="1447" a="1"/>
  <c r="AO40" i="1447" a="1"/>
  <c r="R75" i="1447" a="1"/>
  <c r="BX69" i="1447" a="1"/>
  <c r="AB16" i="1447" a="1"/>
  <c r="AI87" i="1447" a="1"/>
  <c r="R86" i="1447" a="1"/>
  <c r="AO70" i="1447" a="1"/>
  <c r="L17" i="1447" a="1"/>
  <c r="AC10" i="1447" a="1"/>
  <c r="D41" i="1447" a="1"/>
  <c r="AJ24" i="1447" a="1"/>
  <c r="M51" i="1447" a="1"/>
  <c r="K86" i="1447" a="1"/>
  <c r="AQ25" i="1447" a="1"/>
  <c r="R23" i="1447" a="1"/>
  <c r="BP37" i="1447" a="1"/>
  <c r="CK80" i="1447" a="1"/>
  <c r="G7" i="1447" a="1"/>
  <c r="BX54" i="1447" a="1"/>
  <c r="AP51" i="1447" a="1"/>
  <c r="BX9" i="1447" a="1"/>
  <c r="CD43" i="1447" a="1"/>
  <c r="BH77" i="1447" a="1"/>
  <c r="AO80" i="1447" a="1"/>
  <c r="AP41" i="1447" a="1"/>
  <c r="M37" i="1447" a="1"/>
  <c r="AA9" i="1447" a="1"/>
  <c r="AA76" i="1447" a="1"/>
  <c r="AA72" i="1447" a="1"/>
  <c r="BA87" i="1447" a="1"/>
  <c r="BQ68" i="1447" a="1"/>
  <c r="AJ79" i="1447" a="1"/>
  <c r="AP14" i="1447" a="1"/>
  <c r="CL37" i="1447" a="1"/>
  <c r="L83" i="1447" a="1"/>
  <c r="BY73" i="1447" a="1"/>
  <c r="AP53" i="1447" a="1"/>
  <c r="CL39" i="1447" a="1"/>
  <c r="AZ15" i="1447" a="1"/>
  <c r="K37" i="1447" a="1"/>
  <c r="AZ49" i="1447" a="1"/>
  <c r="BW19" i="1447" a="1"/>
  <c r="BA40" i="1447" a="1"/>
  <c r="AP75" i="1447" a="1"/>
  <c r="AH22" i="1447" a="1"/>
  <c r="CL13" i="1447" a="1"/>
  <c r="BO74" i="1447" a="1"/>
  <c r="L44" i="1447" a="1"/>
  <c r="AM46" i="1447" a="1"/>
  <c r="AP42" i="1447" a="1"/>
  <c r="AI24" i="1447" a="1"/>
  <c r="AP20" i="1447" a="1"/>
  <c r="AZ22" i="1447" a="1"/>
  <c r="AA24" i="1447" a="1"/>
  <c r="BQ77" i="1447" a="1"/>
  <c r="D75" i="1447" a="1"/>
  <c r="BG71" i="1447" a="1"/>
  <c r="AP78" i="1447" a="1"/>
  <c r="BA43" i="1447" a="1"/>
  <c r="K78" i="1447" a="1"/>
  <c r="R40" i="1447" a="1"/>
  <c r="AO69" i="1447" a="1"/>
  <c r="BN18" i="1447" a="1"/>
  <c r="BN74" i="1447" a="1"/>
  <c r="K20" i="1447" a="1"/>
  <c r="BN22" i="1447" a="1"/>
  <c r="BW14" i="1447" a="1"/>
  <c r="AQ50" i="1447" a="1"/>
  <c r="AZ19" i="1447" a="1"/>
  <c r="BW74" i="1447" a="1"/>
  <c r="M39" i="1447" a="1"/>
  <c r="AO85" i="1447" a="1"/>
  <c r="BA6" i="1447" a="1"/>
  <c r="BQ40" i="1447" a="1"/>
  <c r="AH87" i="1447" a="1"/>
  <c r="AK15" i="1447" a="1"/>
  <c r="L75" i="1447" a="1"/>
  <c r="AK12" i="1447" a="1"/>
  <c r="AH85" i="1447" a="1"/>
  <c r="AZ43" i="1447" a="1"/>
  <c r="AO83" i="1447" a="1"/>
  <c r="CD7" i="1447" a="1"/>
  <c r="AO20" i="1447" a="1"/>
  <c r="AQ22" i="1447" a="1"/>
  <c r="R8" i="1447" a="1"/>
  <c r="AA80" i="1447" a="1"/>
  <c r="AO48" i="1447" a="1"/>
  <c r="S25" i="1447" a="1"/>
  <c r="AI49" i="1447" a="1"/>
  <c r="AB25" i="1447" a="1"/>
  <c r="AB8" i="1447" a="1"/>
  <c r="AI77" i="1447" a="1"/>
  <c r="BN37" i="1447" a="1"/>
  <c r="D7" i="1447" a="1"/>
  <c r="AA71" i="1447" a="1"/>
  <c r="AK38" i="1447" a="1"/>
  <c r="CD14" i="1447" a="1"/>
  <c r="BN46" i="1447" a="1"/>
  <c r="CK79" i="1447" a="1"/>
  <c r="AJ20" i="1447" a="1"/>
  <c r="CD86" i="1447" a="1"/>
  <c r="CL43" i="1447" a="1"/>
  <c r="CK41" i="1447" a="1"/>
  <c r="AO84" i="1447" a="1"/>
  <c r="CD39" i="1447" a="1"/>
  <c r="AP87" i="1447" a="1"/>
  <c r="S7" i="1447" a="1"/>
  <c r="G80" i="1447" a="1"/>
  <c r="E80" i="1447" a="1"/>
  <c r="BO51" i="1447" a="1"/>
  <c r="K19" i="1447" a="1"/>
  <c r="AI9" i="1447" a="1"/>
  <c r="AQ80" i="1447" a="1"/>
  <c r="S79" i="1447" a="1"/>
  <c r="AQ52" i="1447" a="1"/>
  <c r="BH18" i="1447" a="1"/>
  <c r="BN54" i="1447" a="1"/>
  <c r="L39" i="1447" a="1"/>
  <c r="BP11" i="1447" a="1"/>
  <c r="AZ17" i="1447" a="1"/>
  <c r="BG52" i="1447" a="1"/>
  <c r="G11" i="1447" a="1"/>
  <c r="AA48" i="1447" a="1"/>
  <c r="CK39" i="1447" a="1"/>
  <c r="AA85" i="1447" a="1"/>
  <c r="BG7" i="1447" a="1"/>
  <c r="AB80" i="1447" a="1"/>
  <c r="CD74" i="1447" a="1"/>
  <c r="R43" i="1447" a="1"/>
  <c r="R78" i="1447" a="1"/>
  <c r="CE77" i="1447" a="1"/>
  <c r="BP77" i="1447" a="1"/>
  <c r="BX14" i="1447" a="1"/>
  <c r="BB47" i="1447" a="1"/>
  <c r="CD72" i="1447" a="1"/>
  <c r="BG24" i="1447" a="1"/>
  <c r="AQ72" i="1447" a="1"/>
  <c r="CD79" i="1447" a="1"/>
  <c r="AJ40" i="1447" a="1"/>
  <c r="AP54" i="1447" a="1"/>
  <c r="BA70" i="1447" a="1"/>
  <c r="CD49" i="1447" a="1"/>
  <c r="BP76" i="1447" a="1"/>
  <c r="BX86" i="1447" a="1"/>
  <c r="AA11" i="1447" a="1"/>
  <c r="AO11" i="1447" a="1"/>
  <c r="BA11" i="1447" a="1"/>
  <c r="AA54" i="1447" a="1"/>
  <c r="BY46" i="1447" a="1"/>
  <c r="L18" i="1447" a="1"/>
  <c r="AK37" i="1447" a="1"/>
  <c r="BS81" i="1447" a="1"/>
  <c r="K85" i="1447" a="1"/>
  <c r="R47" i="1447" a="1"/>
  <c r="AB15" i="1447" a="1"/>
  <c r="AO54" i="1447" a="1"/>
  <c r="BO25" i="1447" a="1"/>
  <c r="CK51" i="1447" a="1"/>
  <c r="BP85" i="1447" a="1"/>
  <c r="BW16" i="1447" a="1"/>
  <c r="CL77" i="1447" a="1"/>
  <c r="M86" i="1447" a="1"/>
  <c r="CE40" i="1447" a="1"/>
  <c r="BY8" i="1447" a="1"/>
  <c r="CK13" i="1447" a="1"/>
  <c r="CL14" i="1447" a="1"/>
  <c r="AJ13" i="1447" a="1"/>
  <c r="L70" i="1447" a="1"/>
  <c r="BO87" i="1447" a="1"/>
  <c r="AO71" i="1447" a="1"/>
  <c r="D80" i="1447" a="1"/>
  <c r="AI73" i="1447" a="1"/>
  <c r="AP23" i="1447" a="1"/>
  <c r="D69" i="1447" a="1"/>
  <c r="M8" i="1447" a="1"/>
  <c r="CE13" i="1447" a="1"/>
  <c r="AH44" i="1447" a="1"/>
  <c r="BG69" i="1447" a="1"/>
  <c r="BG45" i="1447" a="1"/>
  <c r="BW7" i="1447" a="1"/>
  <c r="BO83" i="1447" a="1"/>
  <c r="BH73" i="1447" a="1"/>
  <c r="AZ76" i="1447" a="1"/>
  <c r="CL11" i="1447" a="1"/>
  <c r="E22" i="1447" a="1"/>
  <c r="AA46" i="1447" a="1"/>
  <c r="AH12" i="1447" a="1"/>
  <c r="AA38" i="1447" a="1"/>
  <c r="BN13" i="1447" a="1"/>
  <c r="AH55" i="1447" a="1"/>
  <c r="BP8" i="1447" a="1"/>
  <c r="BN55" i="1447" a="1"/>
  <c r="R19" i="1447" a="1"/>
  <c r="BX55" i="1447" a="1"/>
  <c r="R69" i="1447" a="1"/>
  <c r="BN82" i="1447" a="1"/>
  <c r="CL15" i="1447" a="1"/>
  <c r="T25" i="1447" a="1"/>
  <c r="BP47" i="1447" a="1"/>
  <c r="AH10" i="1447" a="1"/>
  <c r="AZ12" i="1447" a="1"/>
  <c r="AA56" i="1447" a="1"/>
  <c r="BQ48" i="1447" a="1"/>
  <c r="F25" i="1447" a="1"/>
  <c r="AI53" i="1447" a="1"/>
  <c r="F7" i="1447" a="1"/>
  <c r="R81" i="1447" a="1"/>
  <c r="BX16" i="1447" a="1"/>
  <c r="BP54" i="1447" a="1"/>
  <c r="AI79" i="1447" a="1"/>
  <c r="AJ55" i="1447" a="1"/>
  <c r="AQ87" i="1447" a="1"/>
  <c r="BW71" i="1447" a="1"/>
  <c r="AK25" i="1447" a="1"/>
  <c r="BG47" i="1447" a="1"/>
  <c r="BQ23" i="1447" a="1"/>
  <c r="BY37" i="1447" a="1"/>
  <c r="BG42" i="1447" a="1"/>
  <c r="E84" i="1447" a="1"/>
  <c r="G69" i="1447" a="1"/>
  <c r="R54" i="1447" a="1"/>
  <c r="AQ40" i="1447" a="1"/>
  <c r="BX23" i="1447" a="1"/>
  <c r="AK10" i="1447" a="1"/>
  <c r="AZ85" i="1447" a="1"/>
  <c r="BP25" i="1447" a="1"/>
  <c r="AZ21" i="1447" a="1"/>
  <c r="F24" i="1447" a="1"/>
  <c r="AA15" i="1447" a="1"/>
  <c r="K6" i="1447" a="1"/>
  <c r="AA23" i="1447" a="1"/>
  <c r="CL76" i="1447" a="1"/>
  <c r="AK73" i="1447" a="1"/>
  <c r="K49" i="1447" a="1"/>
  <c r="M75" i="1447" a="1"/>
  <c r="AK81" i="1447" a="1"/>
  <c r="AA77" i="1447" a="1"/>
  <c r="CK25" i="1447" a="1"/>
  <c r="BW12" i="1447" a="1"/>
  <c r="AO6" i="1447" a="1"/>
  <c r="BH79" i="1447" a="1"/>
  <c r="AI45" i="1447" a="1"/>
  <c r="AO25" i="1447" a="1"/>
  <c r="BZ37" i="1447" a="1"/>
  <c r="BG25" i="1447" a="1"/>
  <c r="K74" i="1447" a="1"/>
  <c r="BA82" i="1447" a="1"/>
  <c r="F81" i="1447" a="1"/>
  <c r="F56" i="1447" a="1"/>
  <c r="AK55" i="1447" a="1"/>
  <c r="CE10" i="1447" a="1"/>
  <c r="K76" i="1447" a="1"/>
  <c r="AK53" i="1447" a="1"/>
  <c r="AK75" i="1447" a="1"/>
  <c r="AZ13" i="1447" a="1"/>
  <c r="AI76" i="1447" a="1"/>
  <c r="AK50" i="1447" a="1"/>
  <c r="K84" i="1447" a="1"/>
  <c r="S68" i="1447" a="1"/>
  <c r="BX20" i="1447" a="1"/>
  <c r="AO9" i="1447" a="1"/>
  <c r="G48" i="1447" a="1"/>
  <c r="CD6" i="1447" a="1"/>
  <c r="CE73" i="1447" a="1"/>
  <c r="BG37" i="1447" a="1"/>
  <c r="CD77" i="1447" a="1"/>
  <c r="BN7" i="1447" a="1"/>
  <c r="S12" i="1447" a="1"/>
  <c r="AO68" i="1447" a="1"/>
  <c r="CK6" i="1447" a="1"/>
  <c r="S8" i="1447" a="1"/>
  <c r="AQ46" i="1447" a="1"/>
  <c r="AA74" i="1447" a="1"/>
  <c r="E7" i="1447" a="1"/>
  <c r="BS55" i="1447" a="1"/>
  <c r="L15" i="1447" a="1"/>
  <c r="AH15" i="1447" a="1"/>
  <c r="M17" i="1447" a="1"/>
  <c r="AP38" i="1447" a="1"/>
  <c r="L78" i="1447" a="1"/>
  <c r="AH82" i="1447" a="1"/>
  <c r="AJ10" i="1447" a="1"/>
  <c r="BQ37" i="1447" a="1"/>
  <c r="AB10" i="1447" a="1"/>
  <c r="CL25" i="1447" a="1"/>
  <c r="BP56" i="1447" a="1"/>
  <c r="AO78" i="1447" a="1"/>
  <c r="BX37" i="1447" a="1"/>
  <c r="F42" i="1447" a="1"/>
  <c r="AK9" i="1447" a="1"/>
  <c r="BH43" i="1447" a="1"/>
  <c r="AA6" i="1447" a="1"/>
  <c r="BY13" i="1447" a="1"/>
  <c r="BP72" i="1447" a="1"/>
  <c r="BX42" i="1447" a="1"/>
  <c r="CE74" i="1447" a="1"/>
  <c r="CD13" i="1447" a="1"/>
  <c r="R45" i="1447" a="1"/>
  <c r="BO23" i="1447" a="1"/>
  <c r="AO50" i="1447" a="1"/>
  <c r="BW11" i="1447" a="1"/>
  <c r="L8" i="1447" a="1"/>
  <c r="AZ78" i="1447" a="1"/>
  <c r="BP79" i="1447" a="1"/>
  <c r="CD44" i="1447" a="1"/>
  <c r="BI6" i="1447" a="1"/>
  <c r="AP10" i="1447" a="1"/>
  <c r="CK78" i="1447" a="1"/>
  <c r="S13" i="1447" a="1"/>
  <c r="CK83" i="1447" a="1"/>
  <c r="BN72" i="1447" a="1"/>
  <c r="CK70" i="1447" a="1"/>
  <c r="AP73" i="1447" a="1"/>
  <c r="AQ19" i="1447" a="1"/>
  <c r="CE82" i="1447" a="1"/>
  <c r="R70" i="1447" a="1"/>
  <c r="R85" i="1447" a="1"/>
  <c r="BO80" i="1447" a="1"/>
  <c r="K13" i="1447" a="1"/>
  <c r="AA70" i="1447" a="1"/>
  <c r="BO52" i="1447" a="1"/>
  <c r="L7" i="1447" a="1"/>
  <c r="F47" i="1447" a="1"/>
  <c r="BP53" i="1447" a="1"/>
  <c r="CD25" i="1447" a="1"/>
  <c r="BW15" i="1447" a="1"/>
  <c r="CD9" i="1447" a="1"/>
  <c r="BP52" i="1447" a="1"/>
  <c r="BQ25" i="1447" a="1"/>
  <c r="S41" i="1447" a="1"/>
  <c r="BY21" i="1447" a="1"/>
  <c r="R82" i="1447" a="1"/>
  <c r="D86" i="1447" a="1"/>
  <c r="F43" i="1447" a="1"/>
  <c r="D20" i="1447" a="1"/>
  <c r="BQ14" i="1447" a="1"/>
  <c r="BA21" i="1447" a="1"/>
  <c r="BW55" i="1447" a="1"/>
  <c r="AK11" i="1447" a="1"/>
  <c r="AQ53" i="1447" a="1"/>
  <c r="F55" i="1447" a="1"/>
  <c r="AJ7" i="1447" a="1"/>
  <c r="BW69" i="1447" a="1"/>
  <c r="R41" i="1447" a="1"/>
  <c r="CK7" i="1447" a="1"/>
  <c r="AZ87" i="1447" a="1"/>
  <c r="AR38" i="1447" a="1"/>
  <c r="CK10" i="1447" a="1"/>
  <c r="AM78" i="1447" a="1"/>
  <c r="BA39" i="1447" a="1"/>
  <c r="L41" i="1447" a="1"/>
  <c r="AH20" i="1447" a="1"/>
  <c r="S71" i="1447" a="1"/>
  <c r="AO16" i="1447" a="1"/>
  <c r="CE69" i="1447" a="1"/>
  <c r="CB14" i="1447" a="1"/>
  <c r="R83" i="1447" a="1"/>
  <c r="BP16" i="1447" a="1"/>
  <c r="CE42" i="1447" a="1"/>
  <c r="BN23" i="1447" a="1"/>
  <c r="D25" i="1447" a="1"/>
  <c r="AQ51" i="1447" a="1"/>
  <c r="S86" i="1447" a="1"/>
  <c r="G75" i="1447" a="1"/>
  <c r="AQ18" i="1447" a="1"/>
  <c r="BY78" i="1447" a="1"/>
  <c r="BW76" i="1447" a="1"/>
  <c r="F87" i="1447" a="1"/>
  <c r="E8" i="1447" a="1"/>
  <c r="CK68" i="1447" a="1"/>
  <c r="AO39" i="1447" a="1"/>
  <c r="F40" i="1447" a="1"/>
  <c r="G76" i="1447" a="1"/>
  <c r="D68" i="1447" a="1"/>
  <c r="AA7" i="1447" a="1"/>
  <c r="BS71" i="1447" a="1"/>
  <c r="AA8" i="1447" a="1"/>
  <c r="F37" i="1447" a="1"/>
  <c r="BN12" i="1447" a="1"/>
  <c r="BQ19" i="1447" a="1"/>
  <c r="BQ11" i="1447" a="1"/>
  <c r="BQ73" i="1447" a="1"/>
  <c r="CD16" i="1447" a="1"/>
  <c r="M83" i="1447" a="1"/>
  <c r="CL53" i="1447" a="1"/>
  <c r="K10" i="1447" a="1"/>
  <c r="CE14" i="1447" a="1"/>
  <c r="AK43" i="1447" a="1"/>
  <c r="G13" i="1447" a="1"/>
  <c r="AK85" i="1447" a="1"/>
  <c r="D79" i="1447" a="1"/>
  <c r="L20" i="1447" a="1"/>
  <c r="AI46" i="1447" a="1"/>
  <c r="G72" i="1447" a="1"/>
  <c r="BG39" i="1447" a="1"/>
  <c r="R56" i="1447" a="1"/>
  <c r="E47" i="1447" a="1"/>
  <c r="I24" i="1447" a="1"/>
  <c r="BO41" i="1447" a="1"/>
  <c r="S18" i="1447" a="1"/>
  <c r="AZ46" i="1447" a="1"/>
  <c r="R68" i="1447" a="1"/>
  <c r="AA53" i="1447" a="1"/>
  <c r="F74" i="1447" a="1"/>
  <c r="S23" i="1447" a="1"/>
  <c r="CD76" i="1447" a="1"/>
  <c r="BB11" i="1447" a="1"/>
  <c r="AA41" i="1447" a="1"/>
  <c r="E51" i="1447" a="1"/>
  <c r="BX74" i="1447" a="1"/>
  <c r="AK42" i="1447" a="1"/>
  <c r="BO81" i="1447" a="1"/>
  <c r="AA78" i="1447" a="1"/>
  <c r="CE87" i="1447" a="1"/>
  <c r="AH79" i="1447" a="1"/>
  <c r="CD46" i="1447" a="1"/>
  <c r="M14" i="1447" a="1"/>
  <c r="D45" i="1447" a="1"/>
  <c r="BW86" i="1447" a="1"/>
  <c r="BX81" i="1447" a="1"/>
  <c r="AB56" i="1447" a="1"/>
  <c r="BX83" i="1447" a="1"/>
  <c r="BP87" i="1447" a="1"/>
  <c r="AB68" i="1447" a="1"/>
  <c r="AO17" i="1447" a="1"/>
  <c r="BO38" i="1447" a="1"/>
  <c r="CK46" i="1447" a="1"/>
  <c r="CM80" i="1447" a="1"/>
  <c r="E9" i="1447" a="1"/>
  <c r="BN69" i="1447" a="1"/>
  <c r="AI80" i="1447" a="1"/>
  <c r="CE76" i="1447" a="1"/>
  <c r="BH54" i="1447" a="1"/>
  <c r="E86" i="1447" a="1"/>
  <c r="K68" i="1447" a="1"/>
  <c r="AQ78" i="1447" a="1"/>
  <c r="AR37" i="1447" a="1"/>
  <c r="AJ85" i="1447" a="1"/>
  <c r="AB54" i="1447" a="1"/>
  <c r="R42" i="1447" a="1"/>
  <c r="AO52" i="1447" a="1"/>
  <c r="BS41" i="1447" a="1"/>
  <c r="E19" i="1447" a="1"/>
  <c r="AZ56" i="1447" a="1"/>
  <c r="R13" i="1447" a="1"/>
  <c r="BG70" i="1447" a="1"/>
  <c r="AO19" i="1447" a="1"/>
  <c r="E52" i="1447" a="1"/>
  <c r="BH47" i="1447" a="1"/>
  <c r="AQ44" i="1447" a="1"/>
  <c r="E38" i="1447" a="1"/>
  <c r="E42" i="1447" a="1"/>
  <c r="BQ21" i="1447" a="1"/>
  <c r="BQ76" i="1447" a="1"/>
  <c r="F46" i="1447" a="1"/>
  <c r="BY6" i="1447" a="1"/>
  <c r="M69" i="1447" a="1"/>
  <c r="CE75" i="1447" a="1"/>
  <c r="AZ24" i="1447" a="1"/>
  <c r="AB19" i="1447" a="1"/>
  <c r="M78" i="1447" a="1"/>
  <c r="AA49" i="1447" a="1"/>
  <c r="AK13" i="1447" a="1"/>
  <c r="BQ20" i="1447" a="1"/>
  <c r="BN79" i="1447" a="1"/>
  <c r="CL51" i="1447" a="1"/>
  <c r="AQ37" i="1447" a="1"/>
  <c r="F22" i="1447" a="1"/>
  <c r="BG38" i="1447" a="1"/>
  <c r="AA12" i="1447" a="1"/>
  <c r="CL78" i="1447" a="1"/>
  <c r="AH86" i="1447" a="1"/>
  <c r="BW40" i="1447" a="1"/>
  <c r="AJ45" i="1447" a="1"/>
  <c r="F69" i="1447" a="1"/>
  <c r="I74" i="1447" a="1"/>
  <c r="CE41" i="1447" a="1"/>
  <c r="M23" i="1447" a="1"/>
  <c r="BZ68" i="1447" a="1"/>
  <c r="BZ75" i="1447" a="1"/>
  <c r="CK24" i="1447" a="1"/>
  <c r="BG77" i="1447" a="1"/>
  <c r="AZ47" i="1447" a="1"/>
  <c r="L12" i="1447" a="1"/>
  <c r="BY44" i="1447" a="1"/>
  <c r="AQ83" i="1447" a="1"/>
  <c r="U69" i="1447" a="1"/>
  <c r="AC15" i="1447" a="1"/>
  <c r="BX7" i="1447" a="1"/>
  <c r="CE17" i="1447" a="1"/>
  <c r="BO49" i="1447" a="1"/>
  <c r="AC17" i="1447" a="1"/>
  <c r="AP7" i="1447" a="1"/>
  <c r="AK24" i="1447" a="1"/>
  <c r="AP84" i="1447" a="1"/>
  <c r="CE16" i="1447" a="1"/>
  <c r="BY81" i="1447" a="1"/>
  <c r="AI13" i="1447" a="1"/>
  <c r="AQ42" i="1447" a="1"/>
  <c r="BG74" i="1447" a="1"/>
  <c r="CD45" i="1447" a="1"/>
  <c r="AA68" i="1447" a="1"/>
  <c r="BO48" i="1447" a="1"/>
  <c r="BW8" i="1447" a="1"/>
  <c r="CD84" i="1447" a="1"/>
  <c r="BQ51" i="1447" a="1"/>
  <c r="BH44" i="1447" a="1"/>
  <c r="I20" i="1447" a="1"/>
  <c r="L87" i="1447" a="1"/>
  <c r="BO44" i="1447" a="1"/>
  <c r="CE20" i="1447" a="1"/>
  <c r="CL50" i="1447" a="1"/>
  <c r="CK55" i="1447" a="1"/>
  <c r="BQ80" i="1447" a="1"/>
  <c r="E74" i="1447" a="1"/>
  <c r="E72" i="1447" a="1"/>
  <c r="L24" i="1447" a="1"/>
  <c r="N22" i="1447" a="1"/>
  <c r="R79" i="1447" a="1"/>
  <c r="D81" i="1447" a="1"/>
  <c r="CK15" i="1447" a="1"/>
  <c r="AO79" i="1447" a="1"/>
  <c r="AK19" i="1447" a="1"/>
  <c r="K80" i="1447" a="1"/>
  <c r="BQ18" i="1447" a="1"/>
  <c r="BG84" i="1447" a="1"/>
  <c r="BH71" i="1447" a="1"/>
  <c r="T14" i="1447" a="1"/>
  <c r="AP70" i="1447" a="1"/>
  <c r="AZ11" i="1447" a="1"/>
  <c r="AQ7" i="1447" a="1"/>
  <c r="BQ46" i="1447" a="1"/>
  <c r="D43" i="1447" a="1"/>
  <c r="K18" i="1447" a="1"/>
  <c r="CK20" i="1447" a="1"/>
  <c r="R55" i="1447" a="1"/>
  <c r="G40" i="1447" a="1"/>
  <c r="BX13" i="1447" a="1"/>
  <c r="BI78" i="1447" a="1"/>
  <c r="BB77" i="1447" a="1"/>
  <c r="BY71" i="1447" a="1"/>
  <c r="BH48" i="1447" a="1"/>
  <c r="BX22" i="1447" a="1"/>
  <c r="CD68" i="1447" a="1"/>
  <c r="R10" i="1447" a="1"/>
  <c r="CE45" i="1447" a="1"/>
  <c r="BY85" i="1447" a="1"/>
  <c r="BH84" i="1447" a="1"/>
  <c r="BW75" i="1447" a="1"/>
  <c r="BW13" i="1447" a="1"/>
  <c r="AB23" i="1447" a="1"/>
  <c r="BA79" i="1447" a="1"/>
  <c r="G43" i="1447" a="1"/>
  <c r="AO12" i="1447" a="1"/>
  <c r="E15" i="1447" a="1"/>
  <c r="BH10" i="1447" a="1"/>
  <c r="F15" i="1447" a="1"/>
  <c r="AA50" i="1447" a="1"/>
  <c r="CK14" i="1447" a="1"/>
  <c r="G77" i="1447" a="1"/>
  <c r="E79" i="1447" a="1"/>
  <c r="AQ23" i="1447" a="1"/>
  <c r="AB55" i="1447" a="1"/>
  <c r="G50" i="1447" a="1"/>
  <c r="BY82" i="1447" a="1"/>
  <c r="AB70" i="1447" a="1"/>
  <c r="BA19" i="1447" a="1"/>
  <c r="G6" i="1447" a="1"/>
  <c r="CG16" i="1447" a="1"/>
  <c r="BW44" i="1447" a="1"/>
  <c r="BP7" i="1447" a="1"/>
  <c r="BX68" i="1447" a="1"/>
  <c r="AP83" i="1447" a="1"/>
  <c r="CK11" i="1447" a="1"/>
  <c r="BB24" i="1447" a="1"/>
  <c r="BO45" i="1447" a="1"/>
  <c r="CB53" i="1447" a="1"/>
  <c r="BO24" i="1447" a="1"/>
  <c r="F84" i="1447" a="1"/>
  <c r="S76" i="1447" a="1"/>
  <c r="CE37" i="1447" a="1"/>
  <c r="M53" i="1447" a="1"/>
  <c r="BO68" i="1447" a="1"/>
  <c r="AH23" i="1447" a="1"/>
  <c r="F80" i="1447" a="1"/>
  <c r="AQ13" i="1447" a="1"/>
  <c r="CE38" i="1447" a="1"/>
  <c r="BW48" i="1447" a="1"/>
  <c r="I40" i="1447" a="1"/>
  <c r="AZ41" i="1447" a="1"/>
  <c r="CL20" i="1447" a="1"/>
  <c r="BG9" i="1447" a="1"/>
  <c r="G9" i="1447" a="1"/>
  <c r="F39" i="1447" a="1"/>
  <c r="BP13" i="1447" a="1"/>
  <c r="S40" i="1447" a="1"/>
  <c r="R51" i="1447" a="1"/>
  <c r="G52" i="1447" a="1"/>
  <c r="BA71" i="1447" a="1"/>
  <c r="CD48" i="1447" a="1"/>
  <c r="R17" i="1447" a="1"/>
  <c r="BY50" i="1447" a="1"/>
  <c r="CG69" i="1447" a="1"/>
  <c r="CE8" i="1447" a="1"/>
  <c r="AQ38" i="1447" a="1"/>
  <c r="AP43" i="1447" a="1"/>
  <c r="AJ17" i="1447" a="1"/>
  <c r="K53" i="1447" a="1"/>
  <c r="BG49" i="1447" a="1"/>
  <c r="R73" i="1447" a="1"/>
  <c r="BG85" i="1447" a="1"/>
  <c r="R12" i="1447" a="1"/>
  <c r="M41" i="1447" a="1"/>
  <c r="AJ78" i="1447" a="1"/>
  <c r="CM42" i="1447" a="1"/>
  <c r="L23" i="1447" a="1"/>
  <c r="BX56" i="1447" a="1"/>
  <c r="BP70" i="1447" a="1"/>
  <c r="CL52" i="1447" a="1"/>
  <c r="G70" i="1447" a="1"/>
  <c r="BZ8" i="1447" a="1"/>
  <c r="BY22" i="1447" a="1"/>
  <c r="AQ12" i="1447" a="1"/>
  <c r="L73" i="1447" a="1"/>
  <c r="AB79" i="1447" a="1"/>
  <c r="BH46" i="1447" a="1"/>
  <c r="AH41" i="1447" a="1"/>
  <c r="BH38" i="1447" a="1"/>
  <c r="L19" i="1447" a="1"/>
  <c r="BQ43" i="1447" a="1"/>
  <c r="BP42" i="1447" a="1"/>
  <c r="BN83" i="1447" a="1"/>
  <c r="CL17" i="1447" a="1"/>
  <c r="CL19" i="1447" a="1"/>
  <c r="E25" i="1447" a="1"/>
  <c r="BH15" i="1447" a="1"/>
  <c r="BP45" i="1447" a="1"/>
  <c r="AZ45" i="1447" a="1"/>
  <c r="E70" i="1447" a="1"/>
  <c r="AB46" i="1447" a="1"/>
  <c r="BW82" i="1447" a="1"/>
  <c r="I56" i="1447" a="1"/>
  <c r="AZ84" i="1447" a="1"/>
  <c r="K51" i="1447" a="1"/>
  <c r="L69" i="1447" a="1"/>
  <c r="BA44" i="1447" a="1"/>
  <c r="CL18" i="1447" a="1"/>
  <c r="BI54" i="1447" a="1"/>
  <c r="CD70" i="1447" a="1"/>
  <c r="AK39" i="1447" a="1"/>
  <c r="E40" i="1447" a="1"/>
  <c r="BQ50" i="1447" a="1"/>
  <c r="CL70" i="1447" a="1"/>
  <c r="AZ50" i="1447" a="1"/>
  <c r="AJ19" i="1447" a="1"/>
  <c r="AJ51" i="1447" a="1"/>
  <c r="BN70" i="1447" a="1"/>
  <c r="F77" i="1447" a="1"/>
  <c r="BG46" i="1447" a="1"/>
  <c r="K17" i="1447" a="1"/>
  <c r="L71" i="1447" a="1"/>
  <c r="AP52" i="1447" a="1"/>
  <c r="BP81" i="1447" a="1"/>
  <c r="AP49" i="1447" a="1"/>
  <c r="AK14" i="1447" a="1"/>
  <c r="BH80" i="1447" a="1"/>
  <c r="BH9" i="1447" a="1"/>
  <c r="CL56" i="1447" a="1"/>
  <c r="AO41" i="1447" a="1"/>
  <c r="BH81" i="1447" a="1"/>
  <c r="BY75" i="1447" a="1"/>
  <c r="BH75" i="1447" a="1"/>
  <c r="AB53" i="1447" a="1"/>
  <c r="AJ9" i="1447" a="1"/>
  <c r="K21" i="1447" a="1"/>
  <c r="BQ38" i="1447" a="1"/>
  <c r="AK80" i="1447" a="1"/>
  <c r="R21" i="1447" a="1"/>
  <c r="BN20" i="1447" a="1"/>
  <c r="D83" i="1447" a="1"/>
  <c r="BQ87" i="1447" a="1"/>
  <c r="AA51" i="1447" a="1"/>
  <c r="CK37" i="1447" a="1"/>
  <c r="BP41" i="1447" a="1"/>
  <c r="BH14" i="1447" a="1"/>
  <c r="I39" i="1447" a="1"/>
  <c r="BN16" i="1447" a="1"/>
  <c r="BN19" i="1447" a="1"/>
  <c r="AK49" i="1447" a="1"/>
  <c r="AA16" i="1447" a="1"/>
  <c r="AB42" i="1447" a="1"/>
  <c r="G22" i="1447" a="1"/>
  <c r="BY87" i="1447" a="1"/>
  <c r="L21" i="1447" a="1"/>
  <c r="BG48" i="1447" a="1"/>
  <c r="BO6" i="1447" a="1"/>
  <c r="D14" i="1447" a="1"/>
  <c r="AO8" i="1447" a="1"/>
  <c r="L85" i="1447" a="1"/>
  <c r="R22" i="1447" a="1"/>
  <c r="AI7" i="1447" a="1"/>
  <c r="AO87" i="1447" a="1"/>
  <c r="AH37" i="1447" a="1"/>
  <c r="BX24" i="1447" a="1"/>
  <c r="L79" i="1447" a="1"/>
  <c r="CE19" i="1447" a="1"/>
  <c r="AM50" i="1447" a="1"/>
  <c r="K15" i="1447" a="1"/>
  <c r="G47" i="1447" a="1"/>
  <c r="BO8" i="1447" a="1"/>
  <c r="CK82" i="1447" a="1"/>
  <c r="AO51" i="1447" a="1"/>
  <c r="N17" i="1447" a="1"/>
  <c r="BG10" i="1447" a="1"/>
  <c r="AZ54" i="1447" a="1"/>
  <c r="BQ54" i="1447" a="1"/>
  <c r="L13" i="1447" a="1"/>
  <c r="BG14" i="1447" a="1"/>
  <c r="AA75" i="1447" a="1"/>
  <c r="BY40" i="1447" a="1"/>
  <c r="AC69" i="1447" a="1"/>
  <c r="CL79" i="1447" a="1"/>
  <c r="BS86" i="1447" a="1"/>
  <c r="M73" i="1447" a="1"/>
  <c r="M82" i="1447" a="1"/>
  <c r="BO42" i="1447" a="1"/>
  <c r="BO73" i="1447" a="1"/>
  <c r="CD8" i="1447" a="1"/>
  <c r="E55" i="1447" a="1"/>
  <c r="AH81" i="1447" a="1"/>
  <c r="AO15" i="1447" a="1"/>
  <c r="E48" i="1447" a="1"/>
  <c r="BX19" i="1447" a="1"/>
  <c r="M15" i="1447" a="1"/>
  <c r="BA54" i="1447" a="1"/>
  <c r="AH40" i="1447" a="1"/>
  <c r="AQ68" i="1447" a="1"/>
  <c r="F78" i="1447" a="1"/>
  <c r="AZ52" i="1447" a="1"/>
  <c r="BP18" i="1447" a="1"/>
  <c r="BN68" i="1447" a="1"/>
  <c r="AZ6" i="1447" a="1"/>
  <c r="BY38" i="1447" a="1"/>
  <c r="E56" i="1447" a="1"/>
  <c r="BO86" i="1447" a="1"/>
  <c r="BY86" i="1447" a="1"/>
  <c r="S74" i="1447" a="1"/>
  <c r="AZ80" i="1447" a="1"/>
  <c r="AK16" i="1447" a="1"/>
  <c r="F41" i="1447" a="1"/>
  <c r="BP83" i="1447" a="1"/>
  <c r="AP24" i="1447" a="1"/>
  <c r="CL71" i="1447" a="1"/>
  <c r="BZ38" i="1447" a="1"/>
  <c r="K77" i="1447" a="1"/>
  <c r="BY49" i="1447" a="1"/>
  <c r="BA86" i="1447" a="1"/>
  <c r="BI82" i="1447" a="1"/>
  <c r="AH9" i="1447" a="1"/>
  <c r="BW52" i="1447" a="1"/>
  <c r="CD17" i="1447" a="1"/>
  <c r="G78" i="1447" a="1"/>
  <c r="L48" i="1447" a="1"/>
  <c r="BB72" i="1447" a="1"/>
  <c r="CL75" i="1447" a="1"/>
  <c r="CL85" i="1447" a="1"/>
  <c r="BY17" i="1447" a="1"/>
  <c r="CM48" i="1447" a="1"/>
  <c r="CE51" i="1447" a="1"/>
  <c r="AJ68" i="1447" a="1"/>
  <c r="AP9" i="1447" a="1"/>
  <c r="BW18" i="1447" a="1"/>
  <c r="BX39" i="1447" a="1"/>
  <c r="BA38" i="1447" a="1"/>
  <c r="BG15" i="1447" a="1"/>
  <c r="AM47" i="1447" a="1"/>
  <c r="BA80" i="1447" a="1"/>
  <c r="CL12" i="1447" a="1"/>
  <c r="E16" i="1447" a="1"/>
  <c r="F70" i="1447" a="1"/>
  <c r="AQ69" i="1447" a="1"/>
  <c r="S77" i="1447" a="1"/>
  <c r="R39" i="1447" a="1"/>
  <c r="BQ10" i="1447" a="1"/>
  <c r="CL38" i="1447" a="1"/>
  <c r="BO16" i="1447" a="1"/>
  <c r="BO11" i="1447" a="1"/>
  <c r="M24" i="1447" a="1"/>
  <c r="BO69" i="1447" a="1"/>
  <c r="AM23" i="1447" a="1"/>
  <c r="BH76" i="1447" a="1"/>
  <c r="BY80" i="1447" a="1"/>
  <c r="AQ9" i="1447" a="1"/>
  <c r="AJ49" i="1447" a="1"/>
  <c r="S78" i="1447" a="1"/>
  <c r="BY68" i="1447" a="1"/>
  <c r="S10" i="1447" a="1"/>
  <c r="AC80" i="1447" a="1"/>
  <c r="BT17" i="1447" a="1"/>
  <c r="CL22" i="1447" a="1"/>
  <c r="I86" i="1447" a="1"/>
  <c r="CF77" i="1447" a="1"/>
  <c r="BH83" i="1447" a="1"/>
  <c r="T43" i="1447" a="1"/>
  <c r="BH51" i="1447" a="1"/>
  <c r="BG80" i="1447" a="1"/>
  <c r="G42" i="1447" a="1"/>
  <c r="K43" i="1447" a="1"/>
  <c r="I25" i="1447" a="1"/>
  <c r="BA74" i="1447" a="1"/>
  <c r="BO20" i="1447" a="1"/>
  <c r="K7" i="1447" a="1"/>
  <c r="L42" i="1447" a="1"/>
  <c r="M47" i="1447" a="1"/>
  <c r="F16" i="1447" a="1"/>
  <c r="CD78" i="1447" a="1"/>
  <c r="R9" i="1447" a="1"/>
  <c r="BW85" i="1447" a="1"/>
  <c r="BA85" i="1447" a="1"/>
  <c r="AZ39" i="1447" a="1"/>
  <c r="CD82" i="1447" a="1"/>
  <c r="CL49" i="1447" a="1"/>
  <c r="CL46" i="1447" a="1"/>
  <c r="L76" i="1447" a="1"/>
  <c r="AM8" i="1447" a="1"/>
  <c r="T80" i="1447" a="1"/>
  <c r="K39" i="1447" a="1"/>
  <c r="BX70" i="1447" a="1"/>
  <c r="F49" i="1447" a="1"/>
  <c r="BN10" i="1447" a="1"/>
  <c r="BQ74" i="1447" a="1"/>
  <c r="M70" i="1447" a="1"/>
  <c r="CE84" i="1447" a="1"/>
  <c r="S49" i="1447" a="1"/>
  <c r="BQ7" i="1447" a="1"/>
  <c r="AC11" i="1447" a="1"/>
  <c r="BH21" i="1447" a="1"/>
  <c r="BB7" i="1447" a="1"/>
  <c r="BH45" i="1447" a="1"/>
  <c r="BG22" i="1447" a="1"/>
  <c r="AZ40" i="1447" a="1"/>
  <c r="BN75" i="1447" a="1"/>
  <c r="AI68" i="1447" a="1"/>
  <c r="S6" i="1447" a="1"/>
  <c r="CL48" i="1447" a="1"/>
  <c r="D71" i="1447" a="1"/>
  <c r="AK7" i="1447" a="1"/>
  <c r="BG56" i="1447" a="1"/>
  <c r="N10" i="1447" a="1"/>
  <c r="AP68" i="1447" a="1"/>
  <c r="AZ74" i="1447" a="1"/>
  <c r="BA13" i="1447" a="1"/>
  <c r="AQ86" i="1447" a="1"/>
  <c r="AB13" i="1447" a="1"/>
  <c r="K44" i="1447" a="1"/>
  <c r="CL68" i="1447" a="1"/>
  <c r="CE21" i="1447" a="1"/>
  <c r="BH72" i="1447" a="1"/>
  <c r="CE53" i="1447" a="1"/>
  <c r="BX53" i="1447" a="1"/>
  <c r="CM11" i="1447" a="1"/>
  <c r="CL73" i="1447" a="1"/>
  <c r="BS16" i="1447" a="1"/>
  <c r="BZ25" i="1447" a="1"/>
  <c r="BX78" i="1447" a="1"/>
  <c r="AI44" i="1447" a="1"/>
  <c r="CL6" i="1447" a="1"/>
  <c r="L50" i="1447" a="1"/>
  <c r="K38" i="1447" a="1"/>
  <c r="BA7" i="1447" a="1"/>
  <c r="BQ16" i="1447" a="1"/>
  <c r="K14" i="1447" a="1"/>
  <c r="CK47" i="1447" a="1"/>
  <c r="CB6" i="1447" a="1"/>
  <c r="AJ74" i="1447" a="1"/>
  <c r="S51" i="1447" a="1"/>
  <c r="CD81" i="1447" a="1"/>
  <c r="BH12" i="1447" a="1"/>
  <c r="CL9" i="1447" a="1"/>
  <c r="AP71" i="1447" a="1"/>
  <c r="AB48" i="1447" a="1"/>
  <c r="AB7" i="1447" a="1"/>
  <c r="BH11" i="1447" a="1"/>
  <c r="AA69" i="1447" a="1"/>
  <c r="BX80" i="1447" a="1"/>
  <c r="AI52" i="1447" a="1"/>
  <c r="S50" i="1447" a="1"/>
  <c r="AK76" i="1447" a="1"/>
  <c r="AR78" i="1447" a="1"/>
  <c r="AH25" i="1447" a="1"/>
  <c r="K48" i="1447" a="1"/>
  <c r="BW39" i="1447" a="1"/>
  <c r="AI86" i="1447" a="1"/>
  <c r="E69" i="1447" a="1"/>
  <c r="BP14" i="1447" a="1"/>
  <c r="AQ16" i="1447" a="1"/>
  <c r="AB52" i="1447" a="1"/>
  <c r="BX12" i="1447" a="1"/>
  <c r="AP48" i="1447" a="1"/>
  <c r="BH24" i="1447" a="1"/>
  <c r="BP68" i="1447" a="1"/>
  <c r="AI42" i="1447" a="1"/>
  <c r="D13" i="1447" a="1"/>
  <c r="CD11" i="1447" a="1"/>
  <c r="AK69" i="1447" a="1"/>
  <c r="BS43" i="1447" a="1"/>
  <c r="AH14" i="1447" a="1"/>
  <c r="BO21" i="1447" a="1"/>
  <c r="F71" i="1447" a="1"/>
  <c r="E44" i="1447" a="1"/>
  <c r="BX85" i="1447" a="1"/>
  <c r="J22" i="1447" a="1"/>
  <c r="G81" i="1447" a="1"/>
  <c r="BO19" i="1447" a="1"/>
  <c r="BQ78" i="1447" a="1"/>
  <c r="BB15" i="1447" a="1"/>
  <c r="BW54" i="1447" a="1"/>
  <c r="BO84" i="1447" a="1"/>
  <c r="F52" i="1447" a="1"/>
  <c r="AH69" i="1447" a="1"/>
  <c r="BS23" i="1447" a="1"/>
  <c r="CK53" i="1447" a="1"/>
  <c r="AO22" i="1447" a="1"/>
  <c r="CK42" i="1447" a="1"/>
  <c r="AP81" i="1447" a="1"/>
  <c r="BO7" i="1447" a="1"/>
  <c r="BZ53" i="1447" a="1"/>
  <c r="AI78" i="1447" a="1"/>
  <c r="AJ23" i="1447" a="1"/>
  <c r="BX46" i="1447" a="1"/>
  <c r="L46" i="1447" a="1"/>
  <c r="BN52" i="1447" a="1"/>
  <c r="AH42" i="1447" a="1"/>
  <c r="F45" i="1447" a="1"/>
  <c r="R84" i="1447" a="1"/>
  <c r="CE46" i="1447" a="1"/>
  <c r="AH80" i="1447" a="1"/>
  <c r="AQ82" i="1447" a="1"/>
  <c r="D74" i="1447" a="1"/>
  <c r="BY23" i="1447" a="1"/>
  <c r="E78" i="1447" a="1"/>
  <c r="D9" i="1447" a="1"/>
  <c r="L53" i="1447" a="1"/>
  <c r="D77" i="1447" a="1"/>
  <c r="F44" i="1447" a="1"/>
  <c r="Q10" i="1447" a="1"/>
  <c r="AI19" i="1447" a="1"/>
  <c r="AC13" i="1447" a="1"/>
  <c r="BY39" i="1447" a="1"/>
  <c r="E87" i="1447" a="1"/>
  <c r="AP56" i="1447" a="1"/>
  <c r="BG79" i="1447" a="1"/>
  <c r="AO47" i="1447" a="1"/>
  <c r="BZ80" i="1447" a="1"/>
  <c r="K46" i="1447" a="1"/>
  <c r="S45" i="1447" a="1"/>
  <c r="BX11" i="1447" a="1"/>
  <c r="AB78" i="1447" a="1"/>
  <c r="G86" i="1447" a="1"/>
  <c r="BN41" i="1447" a="1"/>
  <c r="BG75" i="1447" a="1"/>
  <c r="BA53" i="1447" a="1"/>
  <c r="D39" i="1447" a="1"/>
  <c r="CG13" i="1447" a="1"/>
  <c r="BP22" i="1447" a="1"/>
  <c r="AO43" i="1447" a="1"/>
  <c r="BQ9" i="1447" a="1"/>
  <c r="L80" i="1447" a="1"/>
  <c r="CL82" i="1447" a="1"/>
  <c r="BX49" i="1447" a="1"/>
  <c r="S48" i="1447" a="1"/>
  <c r="AI20" i="1447" a="1"/>
  <c r="F83" i="1447" a="1"/>
  <c r="AZ86" i="1447" a="1"/>
  <c r="L40" i="1447" a="1"/>
  <c r="BY16" i="1447" a="1"/>
  <c r="BP20" i="1447" a="1"/>
  <c r="AJ43" i="1447" a="1"/>
  <c r="G46" i="1447" a="1"/>
  <c r="AI41" i="1447" a="1"/>
  <c r="G39" i="1447" a="1"/>
  <c r="AN53" i="1447" a="1"/>
  <c r="CE43" i="1447" a="1"/>
  <c r="E81" i="1447" a="1"/>
  <c r="D16" i="1447" a="1"/>
  <c r="G41" i="1447" a="1"/>
  <c r="AP22" i="1447" a="1"/>
  <c r="BY12" i="1447" a="1"/>
  <c r="BH40" i="1447" a="1"/>
  <c r="E23" i="1447" a="1"/>
  <c r="AC7" i="1447" a="1"/>
  <c r="CL86" i="1447" a="1"/>
  <c r="K54" i="1447" a="1"/>
  <c r="S20" i="1447" a="1"/>
  <c r="AQ74" i="1447" a="1"/>
  <c r="G85" i="1447" a="1"/>
  <c r="AK72" i="1447" a="1"/>
  <c r="BW87" i="1447" a="1"/>
  <c r="I80" i="1447" a="1"/>
  <c r="F10" i="1447" a="1"/>
  <c r="F51" i="1447" a="1"/>
  <c r="BO71" i="1447" a="1"/>
  <c r="BS14" i="1447" a="1"/>
  <c r="L49" i="1447" a="1"/>
  <c r="S54" i="1447" a="1"/>
  <c r="BA73" i="1447" a="1"/>
  <c r="CK71" i="1447" a="1"/>
  <c r="R50" i="1447" a="1"/>
  <c r="G73" i="1447" a="1"/>
  <c r="CF47" i="1447" a="1"/>
  <c r="U82" i="1447" a="1"/>
  <c r="G18" i="1447" a="1"/>
  <c r="K81" i="1447" a="1"/>
  <c r="K8" i="1447" a="1"/>
  <c r="BN9" i="1447" a="1"/>
  <c r="AI82" i="1447" a="1"/>
  <c r="BS40" i="1447" a="1"/>
  <c r="BI11" i="1447" a="1"/>
  <c r="CL23" i="1447" a="1"/>
  <c r="BA46" i="1447" a="1"/>
  <c r="I85" i="1447" a="1"/>
  <c r="AZ14" i="1447" a="1"/>
  <c r="BO55" i="1447" a="1"/>
  <c r="CK22" i="1447" a="1"/>
  <c r="AC42" i="1447" a="1"/>
  <c r="BS74" i="1447" a="1"/>
  <c r="AB74" i="1447" a="1"/>
  <c r="T73" i="1447" a="1"/>
  <c r="BJ11" i="1447" a="1"/>
  <c r="L55" i="1447" a="1"/>
  <c r="BZ55" i="1447" a="1"/>
  <c r="AJ52" i="1447" a="1"/>
  <c r="L74" i="1447" a="1"/>
  <c r="AO24" i="1447" a="1"/>
  <c r="AB21" i="1447" a="1"/>
  <c r="S15" i="1447" a="1"/>
  <c r="E50" i="1447" a="1"/>
  <c r="AP12" i="1447" a="1"/>
  <c r="BP46" i="1447" a="1"/>
  <c r="AH17" i="1447" a="1"/>
  <c r="CM25" i="1447" a="1"/>
  <c r="CE9" i="1447" a="1"/>
  <c r="BA22" i="1447" a="1"/>
  <c r="AP82" i="1447" a="1"/>
  <c r="AB37" i="1447" a="1"/>
  <c r="I75" i="1447" a="1"/>
  <c r="CK19" i="1447" a="1"/>
  <c r="AP74" i="1447" a="1"/>
  <c r="CF15" i="1447" a="1"/>
  <c r="BH16" i="1447" a="1"/>
  <c r="N45" i="1447" a="1"/>
  <c r="AD84" i="1447" a="1"/>
  <c r="BO9" i="1447" a="1"/>
  <c r="AC41" i="1447" a="1"/>
  <c r="AJ18" i="1447" a="1"/>
  <c r="CD50" i="1447" a="1"/>
  <c r="BP6" i="1447" a="1"/>
  <c r="AB44" i="1447" a="1"/>
  <c r="BY9" i="1447" a="1"/>
  <c r="AP13" i="1447" a="1"/>
  <c r="BS52" i="1447" a="1"/>
  <c r="S56" i="1447" a="1"/>
  <c r="E39" i="1447" a="1"/>
  <c r="N56" i="1447" a="1"/>
  <c r="BW9" i="1447" a="1"/>
  <c r="BW77" i="1447" a="1"/>
  <c r="CL42" i="1447" a="1"/>
  <c r="BW43" i="1447" a="1"/>
  <c r="AB22" i="1447" a="1"/>
  <c r="I47" i="1447" a="1"/>
  <c r="N54" i="1447" a="1"/>
  <c r="BP51" i="1447" a="1"/>
  <c r="AJ16" i="1447" a="1"/>
  <c r="BA72" i="1447" a="1"/>
  <c r="AJ54" i="1447" a="1"/>
  <c r="CD21" i="1447" a="1"/>
  <c r="BX17" i="1447" a="1"/>
  <c r="BH56" i="1447" a="1"/>
  <c r="AP17" i="1447" a="1"/>
  <c r="T85" i="1447" a="1"/>
  <c r="CF51" i="1447" a="1"/>
  <c r="AJ82" i="1447" a="1"/>
  <c r="AA22" i="1447" a="1"/>
  <c r="BO70" i="1447" a="1"/>
  <c r="AQ24" i="1447" a="1"/>
  <c r="AC75" i="1447" a="1"/>
  <c r="T15" i="1447" a="1"/>
  <c r="AK46" i="1447" a="1"/>
  <c r="AR81" i="1447" a="1"/>
  <c r="T68" i="1447" a="1"/>
  <c r="CL83" i="1447" a="1"/>
  <c r="BI77" i="1447" a="1"/>
  <c r="J16" i="1447" a="1"/>
  <c r="AC56" i="1447" a="1"/>
  <c r="CE50" i="1447" a="1"/>
  <c r="AP76" i="1447" a="1"/>
  <c r="AR79" i="1447" a="1"/>
  <c r="T81" i="1447" a="1"/>
  <c r="BY72" i="1447" a="1"/>
  <c r="E76" i="1447" a="1"/>
  <c r="BS72" i="1447" a="1"/>
  <c r="K73" i="1447" a="1"/>
  <c r="N84" i="1447" a="1"/>
  <c r="BI13" i="1447" a="1"/>
  <c r="BA23" i="1447" a="1"/>
  <c r="CE18" i="1447" a="1"/>
  <c r="AP45" i="1447" a="1"/>
  <c r="BO78" i="1447" a="1"/>
  <c r="M40" i="1447" a="1"/>
  <c r="AI81" i="1447" a="1"/>
  <c r="AA44" i="1447" a="1"/>
  <c r="BQ44" i="1447" a="1"/>
  <c r="BI20" i="1447" a="1"/>
  <c r="K41" i="1447" a="1"/>
  <c r="CE86" i="1447" a="1"/>
  <c r="BG43" i="1447" a="1"/>
  <c r="I53" i="1447" a="1"/>
  <c r="BW45" i="1447" a="1"/>
  <c r="N25" i="1447" a="1"/>
  <c r="AH78" i="1447" a="1"/>
  <c r="AQ49" i="1447" a="1"/>
  <c r="AJ70" i="1447" a="1"/>
  <c r="G51" i="1447" a="1"/>
  <c r="K45" i="1447" a="1"/>
  <c r="BQ72" i="1447" a="1"/>
  <c r="BX76" i="1447" a="1"/>
  <c r="BO46" i="1447" a="1"/>
  <c r="BH86" i="1447" a="1"/>
  <c r="E21" i="1447" a="1"/>
  <c r="BA69" i="1447" a="1"/>
  <c r="S75" i="1447" a="1"/>
  <c r="BA75" i="1447" a="1"/>
  <c r="AM69" i="1447" a="1"/>
  <c r="S80" i="1447" a="1"/>
  <c r="AI83" i="1447" a="1"/>
  <c r="AQ41" i="1447" a="1"/>
  <c r="E77" i="1447" a="1"/>
  <c r="AJ22" i="1447" a="1"/>
  <c r="BY48" i="1447" a="1"/>
  <c r="BY54" i="1447" a="1"/>
  <c r="D24" i="1447" a="1"/>
  <c r="CL80" i="1447" a="1"/>
  <c r="CE12" i="1447" a="1"/>
  <c r="AO18" i="1447" a="1"/>
  <c r="S39" i="1447" a="1"/>
  <c r="BG20" i="1447" a="1"/>
  <c r="D87" i="1447" a="1"/>
  <c r="AP46" i="1447" a="1"/>
  <c r="AQ15" i="1447" a="1"/>
  <c r="L77" i="1447" a="1"/>
  <c r="CD85" i="1447" a="1"/>
  <c r="AH6" i="1447" a="1"/>
  <c r="E37" i="1447" a="1"/>
  <c r="CL44" i="1447" a="1"/>
  <c r="AK17" i="1447" a="1"/>
  <c r="F18" i="1447" a="1"/>
  <c r="AJ14" i="1447" a="1"/>
  <c r="T6" i="1447" a="1"/>
  <c r="AJ87" i="1447" a="1"/>
  <c r="BP43" i="1447" a="1"/>
  <c r="BX77" i="1447" a="1"/>
  <c r="CE83" i="1447" a="1"/>
  <c r="G19" i="1447" a="1"/>
  <c r="BZ52" i="1447" a="1"/>
  <c r="BH39" i="1447" a="1"/>
  <c r="BB6" i="1447" a="1"/>
  <c r="BN84" i="1447" a="1"/>
  <c r="G49" i="1447" a="1"/>
  <c r="BN21" i="1447" a="1"/>
  <c r="BP44" i="1447" a="1"/>
  <c r="AP77" i="1447" a="1"/>
  <c r="R49" i="1447" a="1"/>
  <c r="CN86" i="1447" a="1"/>
  <c r="BS15" i="1447" a="1"/>
  <c r="CF18" i="1447" a="1"/>
  <c r="AM73" i="1447" a="1"/>
  <c r="S73" i="1447" a="1"/>
  <c r="BS22" i="1447" a="1"/>
  <c r="BW41" i="1447" a="1"/>
  <c r="M84" i="1447" a="1"/>
  <c r="BZ82" i="1447" a="1"/>
  <c r="CL72" i="1447" a="1"/>
  <c r="S84" i="1447" a="1"/>
  <c r="CE49" i="1447" a="1"/>
  <c r="CK85" i="1447" a="1"/>
  <c r="BB18" i="1447" a="1"/>
  <c r="BY53" i="1447" a="1"/>
  <c r="AC46" i="1447" a="1"/>
  <c r="CD47" i="1447" a="1"/>
  <c r="AB6" i="1447" a="1"/>
  <c r="E6" i="1447" a="1"/>
  <c r="AN77" i="1447" a="1"/>
  <c r="BW56" i="1447" a="1"/>
  <c r="T10" i="1447" a="1"/>
  <c r="M76" i="1447" a="1"/>
  <c r="BX21" i="1447" a="1"/>
  <c r="AN18" i="1447" a="1"/>
  <c r="BZ42" i="1447" a="1"/>
  <c r="BG17" i="1447" a="1"/>
  <c r="BQ42" i="1447" a="1"/>
  <c r="BA81" i="1447" a="1"/>
  <c r="CD12" i="1447" a="1"/>
  <c r="G84" i="1447" a="1"/>
  <c r="AQ54" i="1447" a="1"/>
  <c r="L81" i="1447" a="1"/>
  <c r="M55" i="1447" a="1"/>
  <c r="AH11" i="1447" a="1"/>
  <c r="R74" i="1447" a="1"/>
  <c r="AM52" i="1447" a="1"/>
  <c r="AZ53" i="1447" a="1"/>
  <c r="T51" i="1447" a="1"/>
  <c r="AZ70" i="1447" a="1"/>
  <c r="S21" i="1447" a="1"/>
  <c r="CE70" i="1447" a="1"/>
  <c r="CL8" i="1447" a="1"/>
  <c r="K82" i="1447" a="1"/>
  <c r="M56" i="1447" a="1"/>
  <c r="AI16" i="1447" a="1"/>
  <c r="CC11" i="1447" a="1"/>
  <c r="AC49" i="1447" a="1"/>
  <c r="CB56" i="1447" a="1"/>
  <c r="BN53" i="1447" a="1"/>
  <c r="CC73" i="1447" a="1"/>
  <c r="CM18" i="1447" a="1"/>
  <c r="CG20" i="1447" a="1"/>
  <c r="AQ14" i="1447" a="1"/>
  <c r="F72" i="1447" a="1"/>
  <c r="AJ75" i="1447" a="1"/>
  <c r="N43" i="1447" a="1"/>
  <c r="BQ49" i="1447" a="1"/>
  <c r="BY74" i="1447" a="1"/>
  <c r="BH25" i="1447" a="1"/>
  <c r="CD42" i="1447" a="1"/>
  <c r="AM40" i="1447" a="1"/>
  <c r="M10" i="1447" a="1"/>
  <c r="AC81" i="1447" a="1"/>
  <c r="AJ76" i="1447" a="1"/>
  <c r="BS82" i="1447" a="1"/>
  <c r="I21" i="1447" a="1"/>
  <c r="AZ82" i="1447" a="1"/>
  <c r="D76" i="1447" a="1"/>
  <c r="AZ68" i="1447" a="1"/>
  <c r="CK75" i="1447" a="1"/>
  <c r="BH23" i="1447" a="1"/>
  <c r="AQ21" i="1447" a="1"/>
  <c r="CD80" i="1447" a="1"/>
  <c r="AC24" i="1447" a="1"/>
  <c r="N77" i="1447" a="1"/>
  <c r="S22" i="1447" a="1"/>
  <c r="AQ8" i="1447" a="1"/>
  <c r="AQ45" i="1447" a="1"/>
  <c r="R14" i="1447" a="1"/>
  <c r="R71" i="1447" a="1"/>
  <c r="CF70" i="1447" a="1"/>
  <c r="AJ25" i="1447" a="1"/>
  <c r="CD10" i="1447" a="1"/>
  <c r="CL41" i="1447" a="1"/>
  <c r="AH53" i="1447" a="1"/>
  <c r="S37" i="1447" a="1"/>
  <c r="AJ72" i="1447" a="1"/>
  <c r="AC43" i="1447" a="1"/>
  <c r="AO13" i="1447" a="1"/>
  <c r="AB14" i="1447" a="1"/>
  <c r="M44" i="1447" a="1"/>
  <c r="L14" i="1447" a="1"/>
  <c r="AQ56" i="1447" a="1"/>
  <c r="E53" i="1447" a="1"/>
  <c r="CN9" i="1447" a="1"/>
  <c r="BB74" i="1447" a="1"/>
  <c r="CE72" i="1447" a="1"/>
  <c r="E85" i="1447" a="1"/>
  <c r="AA82" i="1447" a="1"/>
  <c r="BQ24" i="1447" a="1"/>
  <c r="CF9" i="1447" a="1"/>
  <c r="BA8" i="1447" a="1"/>
  <c r="AR49" i="1447" a="1"/>
  <c r="CL54" i="1447" a="1"/>
  <c r="AC72" i="1447" a="1"/>
  <c r="AG86" i="1447" a="1"/>
  <c r="AR44" i="1447" a="1"/>
  <c r="CI76" i="1447" a="1"/>
  <c r="CK38" i="1447" a="1"/>
  <c r="AB11" i="1447" a="1"/>
  <c r="G12" i="1447" a="1"/>
  <c r="BH13" i="1447" a="1"/>
  <c r="CD52" i="1447" a="1"/>
  <c r="BB17" i="1447" a="1"/>
  <c r="BX84" i="1447" a="1"/>
  <c r="AP69" i="1447" a="1"/>
  <c r="E68" i="1447" a="1"/>
  <c r="AC73" i="1447" a="1"/>
  <c r="CK43" i="1447" a="1"/>
  <c r="CM15" i="1447" a="1"/>
  <c r="L45" i="1447" a="1"/>
  <c r="AI54" i="1447" a="1"/>
  <c r="BX48" i="1447" a="1"/>
  <c r="U72" i="1447" a="1"/>
  <c r="M48" i="1447" a="1"/>
  <c r="M22" i="1447" a="1"/>
  <c r="CE47" i="1447" a="1"/>
  <c r="BX45" i="1447" a="1"/>
  <c r="M54" i="1447" a="1"/>
  <c r="G54" i="1447" a="1"/>
  <c r="BB75" i="1447" a="1"/>
  <c r="E83" i="1447" a="1"/>
  <c r="CN51" i="1447" a="1"/>
  <c r="T54" i="1447" a="1"/>
  <c r="AK84" i="1447" a="1"/>
  <c r="BB76" i="1447" a="1"/>
  <c r="AO72" i="1447" a="1"/>
  <c r="CG75" i="1447" a="1"/>
  <c r="E75" i="1447" a="1"/>
  <c r="AA84" i="1447" a="1"/>
  <c r="E20" i="1447" a="1"/>
  <c r="S55" i="1447" a="1"/>
  <c r="T44" i="1447" a="1"/>
  <c r="CN41" i="1447" a="1"/>
  <c r="BS11" i="1447" a="1"/>
  <c r="AM37" i="1447" a="1"/>
  <c r="BJ16" i="1447" a="1"/>
  <c r="AB75" i="1447" a="1"/>
  <c r="CE7" i="1447" a="1"/>
  <c r="AI47" i="1447" a="1"/>
  <c r="CB22" i="1447" a="1"/>
  <c r="AR77" i="1447" a="1"/>
  <c r="AI43" i="1447" a="1"/>
  <c r="J49" i="1447" a="1"/>
  <c r="N50" i="1447" a="1"/>
  <c r="AR9" i="1447" a="1"/>
  <c r="BO17" i="1447" a="1"/>
  <c r="CI23" i="1447" a="1"/>
  <c r="J50" i="1447" a="1"/>
  <c r="BX6" i="1447" a="1"/>
  <c r="BL12" i="1447" a="1"/>
  <c r="BW70" i="1447" a="1"/>
  <c r="CG10" i="1447" a="1"/>
  <c r="L9" i="1447" a="1"/>
  <c r="T38" i="1447" a="1"/>
  <c r="AM41" i="1447" a="1"/>
  <c r="CF22" i="1447" a="1"/>
  <c r="AN54" i="1447" a="1"/>
  <c r="P45" i="1447" a="1"/>
  <c r="AZ7" i="1447" a="1"/>
  <c r="CG70" i="1447" a="1"/>
  <c r="AH56" i="1447" a="1"/>
  <c r="BG6" i="1447" a="1"/>
  <c r="AP50" i="1447" a="1"/>
  <c r="BL41" i="1447" a="1"/>
  <c r="G79" i="1447" a="1"/>
  <c r="AB72" i="1447" a="1"/>
  <c r="BY25" i="1447" a="1"/>
  <c r="BC49" i="1447" a="1"/>
  <c r="BX47" i="1447" a="1"/>
  <c r="AO21" i="1447" a="1"/>
  <c r="BP12" i="1447" a="1"/>
  <c r="BZ85" i="1447" a="1"/>
  <c r="AB18" i="1447" a="1"/>
  <c r="AR68" i="1447" a="1"/>
  <c r="AP25" i="1447" a="1"/>
  <c r="BH37" i="1447" a="1"/>
  <c r="CG40" i="1447" a="1"/>
  <c r="AM45" i="1447" a="1"/>
  <c r="BN87" i="1447" a="1"/>
  <c r="W11" i="1447" a="1"/>
  <c r="AK40" i="1447" a="1"/>
  <c r="N78" i="1447" a="1"/>
  <c r="E82" i="1447" a="1"/>
  <c r="CM13" i="1447" a="1"/>
  <c r="S44" i="1447" a="1"/>
  <c r="CP10" i="1447" a="1"/>
  <c r="AR50" i="1447" a="1"/>
  <c r="AK77" i="1447" a="1"/>
  <c r="M19" i="1447" a="1"/>
  <c r="AB50" i="1447" a="1"/>
  <c r="BZ74" i="1447" a="1"/>
  <c r="AF86" i="1447" a="1"/>
  <c r="AP55" i="1447" a="1"/>
  <c r="CM24" i="1447" a="1"/>
  <c r="W75" i="1447" a="1"/>
  <c r="BH6" i="1447" a="1"/>
  <c r="CD37" i="1447" a="1"/>
  <c r="N44" i="1447" a="1"/>
  <c r="N87" i="1447" a="1"/>
  <c r="AJ50" i="1447" a="1"/>
  <c r="BO14" i="1447" a="1"/>
  <c r="AF68" i="1447" a="1"/>
  <c r="F21" i="1447" a="1"/>
  <c r="BO18" i="1447" a="1"/>
  <c r="AR71" i="1447" a="1"/>
  <c r="I70" i="1447" a="1"/>
  <c r="M16" i="1447" a="1"/>
  <c r="BY18" i="1447" a="1"/>
  <c r="BA49" i="1447" a="1"/>
  <c r="AM75" i="1447" a="1"/>
  <c r="BB23" i="1447" a="1"/>
  <c r="T50" i="1447" a="1"/>
  <c r="BM52" i="1447" a="1"/>
  <c r="BQ13" i="1447" a="1"/>
  <c r="CE6" i="1447" a="1"/>
  <c r="AB82" i="1447" a="1"/>
  <c r="CN75" i="1447" a="1"/>
  <c r="T87" i="1447" a="1"/>
  <c r="CL69" i="1447" a="1"/>
  <c r="W38" i="1447" a="1"/>
  <c r="CM23" i="1447" a="1"/>
  <c r="BX40" i="1447" a="1"/>
  <c r="BY7" i="1447" a="1"/>
  <c r="BB78" i="1447" a="1"/>
  <c r="BG72" i="1447" a="1"/>
  <c r="J46" i="1447" a="1"/>
  <c r="BS76" i="1447" a="1"/>
  <c r="CM37" i="1447" a="1"/>
  <c r="BQ55" i="1447" a="1"/>
  <c r="AI51" i="1447" a="1"/>
  <c r="CG12" i="1447" a="1"/>
  <c r="N37" i="1447" a="1"/>
  <c r="U18" i="1447" a="1"/>
  <c r="AG82" i="1447" a="1"/>
  <c r="AK18" i="1447" a="1"/>
  <c r="I23" i="1447" a="1"/>
  <c r="E54" i="1447" a="1"/>
  <c r="BA15" i="1447" a="1"/>
  <c r="E71" i="1447" a="1"/>
  <c r="AI40" i="1447" a="1"/>
  <c r="BB38" i="1447" a="1"/>
  <c r="BN73" i="1447" a="1"/>
  <c r="CG53" i="1447" a="1"/>
  <c r="CG85" i="1447" a="1"/>
  <c r="D84" i="1447" a="1"/>
  <c r="CJ81" i="1447" a="1"/>
  <c r="AT19" i="1447" a="1"/>
  <c r="BT12" i="1447" a="1"/>
  <c r="G37" i="1447" a="1"/>
  <c r="BS9" i="1447" a="1"/>
  <c r="AB41" i="1447" a="1"/>
  <c r="CL87" i="1447" a="1"/>
  <c r="BA37" i="1447" a="1"/>
  <c r="AB81" i="1447" a="1"/>
  <c r="BQ83" i="1447" a="1"/>
  <c r="AK48" i="1447" a="1"/>
  <c r="AT78" i="1447" a="1"/>
  <c r="BA51" i="1447" a="1"/>
  <c r="AA25" i="1447" a="1"/>
  <c r="AO7" i="1447" a="1"/>
  <c r="BX52" i="1447" a="1"/>
  <c r="BJ21" i="1447" a="1"/>
  <c r="CE44" i="1447" a="1"/>
  <c r="N13" i="1447" a="1"/>
  <c r="G14" i="1447" a="1"/>
  <c r="BI69" i="1447" a="1"/>
  <c r="E18" i="1447" a="1"/>
  <c r="G17" i="1447" a="1"/>
  <c r="N51" i="1447" a="1"/>
  <c r="AP72" i="1447" a="1"/>
  <c r="CF45" i="1447" a="1"/>
  <c r="BO53" i="1447" a="1"/>
  <c r="CN44" i="1447" a="1"/>
  <c r="N86" i="1447" a="1"/>
  <c r="AN38" i="1447" a="1"/>
  <c r="AM38" i="1447" a="1"/>
  <c r="CM12" i="1447" a="1"/>
  <c r="AM7" i="1447" a="1"/>
  <c r="BA50" i="1447" a="1"/>
  <c r="BP73" i="1447" a="1"/>
  <c r="AJ39" i="1447" a="1"/>
  <c r="F68" i="1447" a="1"/>
  <c r="CM55" i="1447" a="1"/>
  <c r="AI71" i="1447" a="1"/>
  <c r="BA12" i="1447" a="1"/>
  <c r="G74" i="1447" a="1"/>
  <c r="BH87" i="1447" a="1"/>
  <c r="AJ41" i="1447" a="1"/>
  <c r="AJ86" i="1447" a="1"/>
  <c r="M77" i="1447" a="1"/>
  <c r="N47" i="1447" a="1"/>
  <c r="BF39" i="1447" a="1"/>
  <c r="AP85" i="1447" a="1"/>
  <c r="K23" i="1447" a="1"/>
  <c r="BS17" i="1447" a="1"/>
  <c r="F38" i="1447" a="1"/>
  <c r="AI74" i="1447" a="1"/>
  <c r="E49" i="1447" a="1"/>
  <c r="BY52" i="1447" a="1"/>
  <c r="CF23" i="1447" a="1"/>
  <c r="E73" i="1447" a="1"/>
  <c r="T53" i="1447" a="1"/>
  <c r="BI7" i="1447" a="1"/>
  <c r="CD22" i="1447" a="1"/>
  <c r="AA40" i="1447" a="1"/>
  <c r="BB25" i="1447" a="1"/>
  <c r="BZ69" i="1447" a="1"/>
  <c r="BS13" i="1447" a="1"/>
  <c r="BN8" i="1447" a="1"/>
  <c r="BP48" i="1447" a="1"/>
  <c r="AB51" i="1447" a="1"/>
  <c r="BX50" i="1447" a="1"/>
  <c r="G15" i="1447" a="1"/>
  <c r="CD15" i="1447" a="1"/>
  <c r="BP55" i="1447" a="1"/>
  <c r="M74" i="1447" a="1"/>
  <c r="AH46" i="1447" a="1"/>
  <c r="T49" i="1447" a="1"/>
  <c r="BH42" i="1447" a="1"/>
  <c r="CF38" i="1447" a="1"/>
  <c r="CQ10" i="1447" a="1"/>
  <c r="AH68" i="1447" a="1"/>
  <c r="BC69" i="1447" a="1"/>
  <c r="BT24" i="1447" a="1"/>
  <c r="BI75" i="1447" a="1"/>
  <c r="I87" i="1447" a="1"/>
  <c r="BN80" i="1447" a="1"/>
  <c r="BJ75" i="1447" a="1"/>
  <c r="F17" i="1447" a="1"/>
  <c r="CE85" i="1447" a="1"/>
  <c r="AI55" i="1447" a="1"/>
  <c r="AZ51" i="1447" a="1"/>
  <c r="AP11" i="1447" a="1"/>
  <c r="AR72" i="1447" a="1"/>
  <c r="BN39" i="1447" a="1"/>
  <c r="AK74" i="1447" a="1"/>
  <c r="AK54" i="1447" a="1"/>
  <c r="M9" i="1447" a="1"/>
  <c r="BY56" i="1447" a="1"/>
  <c r="BI44" i="1447" a="1"/>
  <c r="BW37" i="1447" a="1"/>
  <c r="CK12" i="1447" a="1"/>
  <c r="AM85" i="1447" a="1"/>
  <c r="BQ6" i="1447" a="1"/>
  <c r="BI86" i="1447" a="1"/>
  <c r="D37" i="1447" a="1"/>
  <c r="S42" i="1447" a="1"/>
  <c r="CE55" i="1447" a="1"/>
  <c r="BN17" i="1447" a="1"/>
  <c r="BZ49" i="1447" a="1"/>
  <c r="CF52" i="1447" a="1"/>
  <c r="N49" i="1447" a="1"/>
  <c r="BZ18" i="1447" a="1"/>
  <c r="CB23" i="1447" a="1"/>
  <c r="BO79" i="1447" a="1"/>
  <c r="E14" i="1447" a="1"/>
  <c r="AG39" i="1447" a="1"/>
  <c r="M72" i="1447" a="1"/>
  <c r="CE25" i="1447" a="1"/>
  <c r="BP9" i="1447" a="1"/>
  <c r="BI22" i="1447" a="1"/>
  <c r="BL53" i="1447" a="1"/>
  <c r="BW38" i="1447" a="1"/>
  <c r="BB41" i="1447" a="1"/>
  <c r="CB19" i="1447" a="1"/>
  <c r="BI23" i="1447" a="1"/>
  <c r="G55" i="1447" a="1"/>
  <c r="AP37" i="1447" a="1"/>
  <c r="CG23" i="1447" a="1"/>
  <c r="L43" i="1447" a="1"/>
  <c r="T16" i="1447" a="1"/>
  <c r="BA18" i="1447" a="1"/>
  <c r="BI8" i="1447" a="1"/>
  <c r="D53" i="1447" a="1"/>
  <c r="AF76" i="1447" a="1"/>
  <c r="K16" i="1447" a="1"/>
  <c r="T46" i="1447" a="1"/>
  <c r="AR74" i="1447" a="1"/>
  <c r="W81" i="1447" a="1"/>
  <c r="AK20" i="1447" a="1"/>
  <c r="J9" i="1447" a="1"/>
  <c r="BA41" i="1447" a="1"/>
  <c r="AD46" i="1447" a="1"/>
  <c r="BP49" i="1447" a="1"/>
  <c r="BP75" i="1447" a="1"/>
  <c r="K25" i="1447" a="1"/>
  <c r="AQ84" i="1447" a="1"/>
  <c r="S87" i="1447" a="1"/>
  <c r="E10" i="1447" a="1"/>
  <c r="BQ81" i="1447" a="1"/>
  <c r="BG19" i="1447" a="1"/>
  <c r="AI10" i="1447" a="1"/>
  <c r="D52" i="1447" a="1"/>
  <c r="AI17" i="1447" a="1"/>
  <c r="D40" i="1447" a="1"/>
  <c r="BZ50" i="1447" a="1"/>
  <c r="BA24" i="1447" a="1"/>
  <c r="BN51" i="1447" a="1"/>
  <c r="BP40" i="1447" a="1"/>
  <c r="BP80" i="1447" a="1"/>
  <c r="CL47" i="1447" a="1"/>
  <c r="AD83" i="1447" a="1"/>
  <c r="BL49" i="1447" a="1"/>
  <c r="BB49" i="1447" a="1"/>
  <c r="AM49" i="1447" a="1"/>
  <c r="AP21" i="1447" a="1"/>
  <c r="L11" i="1447" a="1"/>
  <c r="M6" i="1447" a="1"/>
  <c r="CE22" i="1447" a="1"/>
  <c r="BO76" i="1447" a="1"/>
  <c r="BZ44" i="1447" a="1"/>
  <c r="S11" i="1447" a="1"/>
  <c r="CL81" i="1447" a="1"/>
  <c r="AJ21" i="1447" a="1"/>
  <c r="N15" i="1447" a="1"/>
  <c r="AK82" i="1447" a="1"/>
  <c r="CD87" i="1447" a="1"/>
  <c r="CM79" i="1447" a="1"/>
  <c r="BY77" i="1447" a="1"/>
  <c r="CF55" i="1447" a="1"/>
  <c r="AJ53" i="1447" a="1"/>
  <c r="BG16" i="1447" a="1"/>
  <c r="CF16" i="1447" a="1"/>
  <c r="AR23" i="1447" a="1"/>
  <c r="R76" i="1447" a="1"/>
  <c r="AM55" i="1447" a="1"/>
  <c r="CF71" i="1447" a="1"/>
  <c r="BO75" i="1447" a="1"/>
  <c r="BX51" i="1447" a="1"/>
  <c r="BZ11" i="1447" a="1"/>
  <c r="BS69" i="1447" a="1"/>
  <c r="CM7" i="1447" a="1"/>
  <c r="T72" i="1447" a="1"/>
  <c r="CM51" i="1447" a="1"/>
  <c r="D11" i="1447" a="1"/>
  <c r="BJ48" i="1447" a="1"/>
  <c r="AP15" i="1447" a="1"/>
  <c r="BB9" i="1447" a="1"/>
  <c r="M38" i="1447" a="1"/>
  <c r="BP84" i="1447" a="1"/>
  <c r="CG49" i="1447" a="1"/>
  <c r="BN71" i="1447" a="1"/>
  <c r="BB10" i="1447" a="1"/>
  <c r="AM77" i="1447" a="1"/>
  <c r="BO82" i="1447" a="1"/>
  <c r="G23" i="1447" a="1"/>
  <c r="CL21" i="1447" a="1"/>
  <c r="CK84" i="1447" a="1"/>
  <c r="BY51" i="1447" a="1"/>
  <c r="BH19" i="1447" a="1"/>
  <c r="M46" i="1447" a="1"/>
  <c r="AM79" i="1447" a="1"/>
  <c r="BO47" i="1447" a="1"/>
  <c r="BJ42" i="1447" a="1"/>
  <c r="BX25" i="1447" a="1"/>
  <c r="BI25" i="1447" a="1"/>
  <c r="AM43" i="1447" a="1"/>
  <c r="M18" i="1447" a="1"/>
  <c r="AQ39" i="1447" a="1"/>
  <c r="AM20" i="1447" a="1"/>
  <c r="M79" i="1447" a="1"/>
  <c r="AC77" i="1447" a="1"/>
  <c r="AR16" i="1447" a="1"/>
  <c r="AD69" i="1447" a="1"/>
  <c r="CG37" i="1447" a="1"/>
  <c r="AP80" i="1447" a="1"/>
  <c r="K40" i="1447" a="1"/>
  <c r="M52" i="1447" a="1"/>
  <c r="CF37" i="1447" a="1"/>
  <c r="U71" i="1447" a="1"/>
  <c r="J70" i="1447" a="1"/>
  <c r="AK45" i="1447" a="1"/>
  <c r="U56" i="1447" a="1"/>
  <c r="AK87" i="1447" a="1"/>
  <c r="BB52" i="1447" a="1"/>
  <c r="CB10" i="1447" a="1"/>
  <c r="P40" i="1447" a="1"/>
  <c r="AT54" i="1447" a="1"/>
  <c r="AI56" i="1447" a="1"/>
  <c r="AQ73" i="1447" a="1"/>
  <c r="BB81" i="1447" a="1"/>
  <c r="CF40" i="1447" a="1"/>
  <c r="S16" i="1447" a="1"/>
  <c r="CB47" i="1447" a="1"/>
  <c r="BX87" i="1447" a="1"/>
  <c r="AB38" i="1447" a="1"/>
  <c r="J25" i="1447" a="1"/>
  <c r="BI17" i="1447" a="1"/>
  <c r="BB86" i="1447" a="1"/>
  <c r="BA52" i="1447" a="1"/>
  <c r="CF84" i="1447" a="1"/>
  <c r="AD21" i="1447" a="1"/>
  <c r="AH74" i="1447" a="1"/>
  <c r="L72" i="1447" a="1"/>
  <c r="BS39" i="1447" a="1"/>
  <c r="BB44" i="1447" a="1"/>
  <c r="M11" i="1447" a="1"/>
  <c r="BA68" i="1447" a="1"/>
  <c r="BG78" i="1447" a="1"/>
  <c r="BC13" i="1447" a="1"/>
  <c r="AJ81" i="1447" a="1"/>
  <c r="AK41" i="1447" a="1"/>
  <c r="R18" i="1447" a="1"/>
  <c r="CE78" i="1447" a="1"/>
  <c r="BE45" i="1447" a="1"/>
  <c r="T76" i="1447" a="1"/>
  <c r="AB69" i="1447" a="1"/>
  <c r="N85" i="1447" a="1"/>
  <c r="U73" i="1447" a="1"/>
  <c r="BQ17" i="1447" a="1"/>
  <c r="AC48" i="1447" a="1"/>
  <c r="CG25" i="1447" a="1"/>
  <c r="P37" i="1447" a="1"/>
  <c r="BO43" i="1447" a="1"/>
  <c r="CF76" i="1447" a="1"/>
  <c r="Q56" i="1447" a="1"/>
  <c r="BB68" i="1447" a="1"/>
  <c r="BZ22" i="1447" a="1"/>
  <c r="Q24" i="1447" a="1"/>
  <c r="CP68" i="1447" a="1"/>
  <c r="CM6" i="1447" a="1"/>
  <c r="AD86" i="1447" a="1"/>
  <c r="AF14" i="1447" a="1"/>
  <c r="BF42" i="1447" a="1"/>
  <c r="N73" i="1447" a="1"/>
  <c r="CN8" i="1447" a="1"/>
  <c r="N83" i="1447" a="1"/>
  <c r="CN21" i="1447" a="1"/>
  <c r="U86" i="1447" a="1"/>
  <c r="N53" i="1447" a="1"/>
  <c r="AC85" i="1447" a="1"/>
  <c r="BC8" i="1447" a="1"/>
  <c r="K52" i="1447" a="1"/>
  <c r="BX15" i="1447" a="1"/>
  <c r="BE13" i="1447" a="1"/>
  <c r="T86" i="1447" a="1"/>
  <c r="X24" i="1447" a="1"/>
  <c r="J87" i="1447" a="1"/>
  <c r="BS48" i="1447" a="1"/>
  <c r="AM84" i="1447" a="1"/>
  <c r="M45" i="1447" a="1"/>
  <c r="AB47" i="1447" a="1"/>
  <c r="AM72" i="1447" a="1"/>
  <c r="BH82" i="1447" a="1"/>
  <c r="CB81" i="1447" a="1"/>
  <c r="U24" i="1447" a="1"/>
  <c r="Q25" i="1447" a="1"/>
  <c r="CI18" i="1447" a="1"/>
  <c r="J79" i="1447" a="1"/>
  <c r="CM76" i="1447" a="1"/>
  <c r="BB43" i="1447" a="1"/>
  <c r="AR54" i="1447" a="1"/>
  <c r="BF17" i="1447" a="1"/>
  <c r="AB49" i="1447" a="1"/>
  <c r="BS75" i="1447" a="1"/>
  <c r="CP50" i="1447" a="1"/>
  <c r="BB39" i="1447" a="1"/>
  <c r="J45" i="1447" a="1"/>
  <c r="AG9" i="1447" a="1"/>
  <c r="BE46" i="1447" a="1"/>
  <c r="BY14" i="1447" a="1"/>
  <c r="BO40" i="1447" a="1"/>
  <c r="BQ45" i="1447" a="1"/>
  <c r="BP19" i="1447" a="1"/>
  <c r="AP39" i="1447" a="1"/>
  <c r="T17" i="1447" a="1"/>
  <c r="BI80" i="1447" a="1"/>
  <c r="CF39" i="1447" a="1"/>
  <c r="BZ51" i="1447" a="1"/>
  <c r="BQ53" i="1447" a="1"/>
  <c r="E17" i="1447" a="1"/>
  <c r="BI73" i="1447" a="1"/>
  <c r="BQ8" i="1447" a="1"/>
  <c r="AJ11" i="1447" a="1"/>
  <c r="CB85" i="1447" a="1"/>
  <c r="BO13" i="1447" a="1"/>
  <c r="AC51" i="1447" a="1"/>
  <c r="CM70" i="1447" a="1"/>
  <c r="T56" i="1447" a="1"/>
  <c r="BB50" i="1447" a="1"/>
  <c r="J10" i="1447" a="1"/>
  <c r="CL84" i="1447" a="1"/>
  <c r="AC68" i="1447" a="1"/>
  <c r="BS79" i="1447" a="1"/>
  <c r="BA42" i="1447" a="1"/>
  <c r="BP74" i="1447" a="1"/>
  <c r="CM81" i="1447" a="1"/>
  <c r="CN52" i="1447" a="1"/>
  <c r="AN8" i="1447" a="1"/>
  <c r="BX10" i="1447" a="1"/>
  <c r="CC12" i="1447" a="1"/>
  <c r="BI46" i="1447" a="1"/>
  <c r="CF7" i="1447" a="1"/>
  <c r="U11" i="1447" a="1"/>
  <c r="BG13" i="1447" a="1"/>
  <c r="BX79" i="1447" a="1"/>
  <c r="BH78" i="1447" a="1"/>
  <c r="AK22" i="1447" a="1"/>
  <c r="U25" i="1447" a="1"/>
  <c r="I45" i="1447" a="1"/>
  <c r="T70" i="1447" a="1"/>
  <c r="BZ24" i="1447" a="1"/>
  <c r="CJ83" i="1447" a="1"/>
  <c r="AM39" i="1447" a="1"/>
  <c r="AQ79" i="1447" a="1"/>
  <c r="CM49" i="1447" a="1"/>
  <c r="U79" i="1447" a="1"/>
  <c r="AC16" i="1447" a="1"/>
  <c r="AR43" i="1447" a="1"/>
  <c r="AM11" i="1447" a="1"/>
  <c r="AR22" i="1447" a="1"/>
  <c r="AG19" i="1447" a="1"/>
  <c r="P79" i="1447" a="1"/>
  <c r="BA20" i="1447" a="1"/>
  <c r="AT8" i="1447" a="1"/>
  <c r="AI37" i="1447" a="1"/>
  <c r="Q82" i="1447" a="1"/>
  <c r="CI10" i="1447" a="1"/>
  <c r="BY15" i="1447" a="1"/>
  <c r="CI86" i="1447" a="1"/>
  <c r="BY42" i="1447" a="1"/>
  <c r="AI38" i="1447" a="1"/>
  <c r="BO39" i="1447" a="1"/>
  <c r="T37" i="1447" a="1"/>
  <c r="M13" i="1447" a="1"/>
  <c r="BP69" i="1447" a="1"/>
  <c r="G24" i="1447" a="1"/>
  <c r="BB55" i="1447" a="1"/>
  <c r="CL55" i="1447" a="1"/>
  <c r="CE54" i="1447" a="1"/>
  <c r="L6" i="1447" a="1"/>
  <c r="BB42" i="1447" a="1"/>
  <c r="AI12" i="1447" a="1"/>
  <c r="CB8" i="1447" a="1"/>
  <c r="BB70" i="1447" a="1"/>
  <c r="I42" i="1447" a="1"/>
  <c r="BP38" i="1447" a="1"/>
  <c r="AT18" i="1447" a="1"/>
  <c r="AM13" i="1447" a="1"/>
  <c r="AI39" i="1447" a="1"/>
  <c r="CL24" i="1447" a="1"/>
  <c r="BS25" i="1447" a="1"/>
  <c r="BY84" i="1447" a="1"/>
  <c r="CI19" i="1447" a="1"/>
  <c r="BO37" i="1447" a="1"/>
  <c r="AK23" i="1447" a="1"/>
  <c r="T7" i="1447" a="1"/>
  <c r="F53" i="1447" a="1"/>
  <c r="BS73" i="1447" a="1"/>
  <c r="AI18" i="1447" a="1"/>
  <c r="U37" i="1447" a="1"/>
  <c r="CM21" i="1447" a="1"/>
  <c r="G45" i="1447" a="1"/>
  <c r="AM15" i="1447" a="1"/>
  <c r="AF11" i="1447" a="1"/>
  <c r="BA16" i="1447" a="1"/>
  <c r="U74" i="1447" a="1"/>
  <c r="AH77" i="1447" a="1"/>
  <c r="AD22" i="1447" a="1"/>
  <c r="CJ16" i="1447" a="1"/>
  <c r="CE11" i="1447" a="1"/>
  <c r="CM16" i="1447" a="1"/>
  <c r="BS68" i="1447" a="1"/>
  <c r="P72" i="1447" a="1"/>
  <c r="I81" i="1447" a="1"/>
  <c r="AT86" i="1447" a="1"/>
  <c r="CE80" i="1447" a="1"/>
  <c r="BG44" i="1447" a="1"/>
  <c r="BP86" i="1447" a="1"/>
  <c r="J47" i="1447" a="1"/>
  <c r="BY11" i="1447" a="1"/>
  <c r="CP83" i="1447" a="1"/>
  <c r="Q50" i="1447" a="1"/>
  <c r="CQ18" i="1447" a="1"/>
  <c r="BY83" i="1447" a="1"/>
  <c r="CG83" i="1447" a="1"/>
  <c r="AR41" i="1447" a="1"/>
  <c r="AJ69" i="1447" a="1"/>
  <c r="AP40" i="1447" a="1"/>
  <c r="AP79" i="1447" a="1"/>
  <c r="T24" i="1447" a="1"/>
  <c r="T23" i="1447" a="1"/>
  <c r="BL18" i="1447" a="1"/>
  <c r="P44" i="1447" a="1"/>
  <c r="BC82" i="1447" a="1"/>
  <c r="Q49" i="1447" a="1"/>
  <c r="AT69" i="1447" a="1"/>
  <c r="AU13" i="1447" a="1"/>
  <c r="CJ9" i="1447" a="1"/>
  <c r="CD71" i="1447" a="1"/>
  <c r="BX72" i="1447" a="1"/>
  <c r="F50" i="1447" a="1"/>
  <c r="BL42" i="1447" a="1"/>
  <c r="D47" i="1447" a="1"/>
  <c r="BZ10" i="1447" a="1"/>
  <c r="BB20" i="1447" a="1"/>
  <c r="AJ48" i="1447" a="1"/>
  <c r="BZ17" i="1447" a="1"/>
  <c r="L84" i="1447" a="1"/>
  <c r="N82" i="1447" a="1"/>
  <c r="BW50" i="1447" a="1"/>
  <c r="M7" i="1447" a="1"/>
  <c r="BJ43" i="1447" a="1"/>
  <c r="AR45" i="1447" a="1"/>
  <c r="AI8" i="1447" a="1"/>
  <c r="S19" i="1447" a="1"/>
  <c r="CC77" i="1447" a="1"/>
  <c r="AB71" i="1447" a="1"/>
  <c r="U80" i="1447" a="1"/>
  <c r="BS84" i="1447" a="1"/>
  <c r="AK21" i="1447" a="1"/>
  <c r="CF44" i="1447" a="1"/>
  <c r="BY10" i="1447" a="1"/>
  <c r="AQ76" i="1447" a="1"/>
  <c r="BC86" i="1447" a="1"/>
  <c r="BT14" i="1447" a="1"/>
  <c r="BL78" i="1447" a="1"/>
  <c r="AD52" i="1447" a="1"/>
  <c r="CP82" i="1447" a="1"/>
  <c r="AB9" i="1447" a="1"/>
  <c r="AI72" i="1447" a="1"/>
  <c r="CN87" i="1447" a="1"/>
  <c r="BN25" i="1447" a="1"/>
  <c r="F13" i="1447" a="1"/>
  <c r="AQ20" i="1447" a="1"/>
  <c r="BB14" i="1447" a="1"/>
  <c r="AR8" i="1447" a="1"/>
  <c r="CM73" i="1447" a="1"/>
  <c r="CM50" i="1447" a="1"/>
  <c r="BE71" i="1447" a="1"/>
  <c r="CM14" i="1447" a="1"/>
  <c r="G68" i="1447" a="1"/>
  <c r="CN40" i="1447" a="1"/>
  <c r="CM86" i="1447" a="1"/>
  <c r="BT10" i="1447" a="1"/>
  <c r="P70" i="1447" a="1"/>
  <c r="AD81" i="1447" a="1"/>
  <c r="AC55" i="1447" a="1"/>
  <c r="CG78" i="1447" a="1"/>
  <c r="AT41" i="1447" a="1"/>
  <c r="W14" i="1447" a="1"/>
  <c r="Q21" i="1447" a="1"/>
  <c r="Q54" i="1447" a="1"/>
  <c r="BT19" i="1447" a="1"/>
  <c r="CJ46" i="1447" a="1"/>
  <c r="BZ45" i="1447" a="1"/>
  <c r="I76" i="1447" a="1"/>
  <c r="W70" i="1447" a="1"/>
  <c r="AT47" i="1447" a="1"/>
  <c r="X17" i="1447" a="1"/>
  <c r="CG87" i="1447" a="1"/>
  <c r="BT9" i="1447" a="1"/>
  <c r="BQ75" i="1447" a="1"/>
  <c r="AT68" i="1447" a="1"/>
  <c r="AF25" i="1447" a="1"/>
  <c r="AC19" i="1447" a="1"/>
  <c r="BM43" i="1447" a="1"/>
  <c r="BM86" i="1447" a="1"/>
  <c r="AN22" i="1447" a="1"/>
  <c r="AD17" i="1447" a="1"/>
  <c r="AR40" i="1447" a="1"/>
  <c r="BS7" i="1447" a="1"/>
  <c r="BF15" i="1447" a="1"/>
  <c r="BC10" i="1447" a="1"/>
  <c r="AR18" i="1447" a="1"/>
  <c r="BJ10" i="1447" a="1"/>
  <c r="AN6" i="1447" a="1"/>
  <c r="AN17" i="1447" a="1"/>
  <c r="AM44" i="1447" a="1"/>
  <c r="CC45" i="1447" a="1"/>
  <c r="I9" i="1447" a="1"/>
  <c r="BH22" i="1447" a="1"/>
  <c r="BQ70" i="1447" a="1"/>
  <c r="CP69" i="1447" a="1"/>
  <c r="M25" i="1447" a="1"/>
  <c r="S38" i="1447" a="1"/>
  <c r="AM10" i="1447" a="1"/>
  <c r="BH20" i="1447" a="1"/>
  <c r="D38" i="1447" a="1"/>
  <c r="CM19" i="1447" a="1"/>
  <c r="BH49" i="1447" a="1"/>
  <c r="BZ41" i="1447" a="1"/>
  <c r="S69" i="1447" a="1"/>
  <c r="AD49" i="1447" a="1"/>
  <c r="BQ86" i="1447" a="1"/>
  <c r="BI76" i="1447" a="1"/>
  <c r="AD50" i="1447" a="1"/>
  <c r="CF81" i="1447" a="1"/>
  <c r="CF80" i="1447" a="1"/>
  <c r="BI19" i="1447" a="1"/>
  <c r="BY24" i="1447" a="1"/>
  <c r="L56" i="1447" a="1"/>
  <c r="T39" i="1447" a="1"/>
  <c r="BZ6" i="1447" a="1"/>
  <c r="BP23" i="1447" a="1"/>
  <c r="AU10" i="1447" a="1"/>
  <c r="J18" i="1447" a="1"/>
  <c r="BO10" i="1447" a="1"/>
  <c r="CB20" i="1447" a="1"/>
  <c r="BP78" i="1447" a="1"/>
  <c r="BJ9" i="1447" a="1"/>
  <c r="AO77" i="1447" a="1"/>
  <c r="AK86" i="1447" a="1"/>
  <c r="N21" i="1447" a="1"/>
  <c r="AR25" i="1447" a="1"/>
  <c r="BA45" i="1447" a="1"/>
  <c r="BC21" i="1447" a="1"/>
  <c r="CJ12" i="1447" a="1"/>
  <c r="CB48" i="1447" a="1"/>
  <c r="BS87" i="1447" a="1"/>
  <c r="AK79" i="1447" a="1"/>
  <c r="AP44" i="1447" a="1"/>
  <c r="AN79" i="1447" a="1"/>
  <c r="AT9" i="1447" a="1"/>
  <c r="BS38" i="1447" a="1"/>
  <c r="AI21" i="1447" a="1"/>
  <c r="CJ80" i="1447" a="1"/>
  <c r="AR24" i="1447" a="1"/>
  <c r="AT76" i="1447" a="1"/>
  <c r="CP53" i="1447" a="1"/>
  <c r="J52" i="1447" a="1"/>
  <c r="CF11" i="1447" a="1"/>
  <c r="CF10" i="1447" a="1"/>
  <c r="AJ56" i="1447" a="1"/>
  <c r="AC50" i="1447" a="1"/>
  <c r="AG83" i="1447" a="1"/>
  <c r="BF50" i="1447" a="1"/>
  <c r="AU15" i="1447" a="1"/>
  <c r="CJ39" i="1447" a="1"/>
  <c r="CK40" i="1447" a="1"/>
  <c r="AR73" i="1447" a="1"/>
  <c r="CG77" i="1447" a="1"/>
  <c r="BY76" i="1447" a="1"/>
  <c r="CF13" i="1447" a="1"/>
  <c r="BQ85" i="1447" a="1"/>
  <c r="AH50" i="1447" a="1"/>
  <c r="R11" i="1447" a="1"/>
  <c r="E43" i="1447" a="1"/>
  <c r="BO85" i="1447" a="1"/>
  <c r="AK78" i="1447" a="1"/>
  <c r="N20" i="1447" a="1"/>
  <c r="BB79" i="1447" a="1"/>
  <c r="AJ44" i="1447" a="1"/>
  <c r="CE79" i="1447" a="1"/>
  <c r="AT43" i="1447" a="1"/>
  <c r="CE39" i="1447" a="1"/>
  <c r="BJ82" i="1447" a="1"/>
  <c r="BZ79" i="1447" a="1"/>
  <c r="CK50" i="1447" a="1"/>
  <c r="AI75" i="1447" a="1"/>
  <c r="BG41" i="1447" a="1"/>
  <c r="BB87" i="1447" a="1"/>
  <c r="CC10" i="1447" a="1"/>
  <c r="J53" i="1447" a="1"/>
  <c r="CN73" i="1447" a="1"/>
  <c r="U16" i="1447" a="1"/>
  <c r="I7" i="1447" a="1"/>
  <c r="CC76" i="1447" a="1"/>
  <c r="BY79" i="1447" a="1"/>
  <c r="BO22" i="1447" a="1"/>
  <c r="BQ71" i="1447" a="1"/>
  <c r="G10" i="1447" a="1"/>
  <c r="BL20" i="1447" a="1"/>
  <c r="I78" i="1447" a="1"/>
  <c r="AP19" i="1447" a="1"/>
  <c r="CF54" i="1447" a="1"/>
  <c r="I72" i="1447" a="1"/>
  <c r="N41" i="1447" a="1"/>
  <c r="AG68" i="1447" a="1"/>
  <c r="AI15" i="1447" a="1"/>
  <c r="BL45" i="1447" a="1"/>
  <c r="AR13" i="1447" a="1"/>
  <c r="CB52" i="1447" a="1"/>
  <c r="AF46" i="1447" a="1"/>
  <c r="Q9" i="1447" a="1"/>
  <c r="CJ7" i="1447" a="1"/>
  <c r="W87" i="1447" a="1"/>
  <c r="BC39" i="1447" a="1"/>
  <c r="AM16" i="1447" a="1"/>
  <c r="Q53" i="1447" a="1"/>
  <c r="CP77" i="1447" a="1"/>
  <c r="T8" i="1447" a="1"/>
  <c r="AT75" i="1447" a="1"/>
  <c r="S14" i="1447" a="1"/>
  <c r="BN14" i="1447" a="1"/>
  <c r="BL69" i="1447" a="1"/>
  <c r="BF75" i="1447" a="1"/>
  <c r="BZ77" i="1447" a="1"/>
  <c r="BL21" i="1447" a="1"/>
  <c r="AK71" i="1447" a="1"/>
  <c r="CN72" i="1447" a="1"/>
  <c r="CM10" i="1447" a="1"/>
  <c r="BS18" i="1447" a="1"/>
  <c r="CM77" i="1447" a="1"/>
  <c r="P25" i="1447" a="1"/>
  <c r="BB21" i="1447" a="1"/>
  <c r="BJ6" i="1447" a="1"/>
  <c r="S24" i="1447" a="1"/>
  <c r="AJ83" i="1447" a="1"/>
  <c r="CB11" i="1447" a="1"/>
  <c r="CP51" i="1447" a="1"/>
  <c r="CF83" i="1447" a="1"/>
  <c r="M21" i="1447" a="1"/>
  <c r="M80" i="1447" a="1"/>
  <c r="CL7" i="1447" a="1"/>
  <c r="BL19" i="1447" a="1"/>
  <c r="CB25" i="1447" a="1"/>
  <c r="AJ47" i="1447" a="1"/>
  <c r="CC42" i="1447" a="1"/>
  <c r="L37" i="1447" a="1"/>
  <c r="BJ76" i="1447" a="1"/>
  <c r="AN70" i="1447" a="1"/>
  <c r="W44" i="1447" a="1"/>
  <c r="CM72" i="1447" a="1"/>
  <c r="BE19" i="1447" a="1"/>
  <c r="L68" i="1447" a="1"/>
  <c r="AB12" i="1447" a="1"/>
  <c r="BI16" i="1447" a="1"/>
  <c r="I15" i="1447" a="1"/>
  <c r="CG55" i="1447" a="1"/>
  <c r="AM22" i="1447" a="1"/>
  <c r="L52" i="1447" a="1"/>
  <c r="BQ79" i="1447" a="1"/>
  <c r="BG51" i="1447" a="1"/>
  <c r="AR76" i="1447" a="1"/>
  <c r="AD10" i="1447" a="1"/>
  <c r="CD56" i="1447" a="1"/>
  <c r="F12" i="1447" a="1"/>
  <c r="Q78" i="1447" a="1"/>
  <c r="AR80" i="1447" a="1"/>
  <c r="CB15" i="1447" a="1"/>
  <c r="AT72" i="1447" a="1"/>
  <c r="W23" i="1447" a="1"/>
  <c r="BH8" i="1447" a="1"/>
  <c r="AC82" i="1447" a="1"/>
  <c r="AA37" i="1447" a="1"/>
  <c r="BX38" i="1447" a="1"/>
  <c r="E12" i="1447" a="1"/>
  <c r="BN86" i="1447" a="1"/>
  <c r="U45" i="1447" a="1"/>
  <c r="AD78" i="1447" a="1"/>
  <c r="BI71" i="1447" a="1"/>
  <c r="G16" i="1447" a="1"/>
  <c r="AG14" i="1447" a="1"/>
  <c r="I43" i="1447" a="1"/>
  <c r="CF69" i="1447" a="1"/>
  <c r="AD48" i="1447" a="1"/>
  <c r="BH69" i="1447" a="1"/>
  <c r="BQ47" i="1447" a="1"/>
  <c r="CF12" i="1447" a="1"/>
  <c r="F79" i="1447" a="1"/>
  <c r="U39" i="1447" a="1"/>
  <c r="CJ19" i="1447" a="1"/>
  <c r="AQ70" i="1447" a="1"/>
  <c r="BT7" i="1447" a="1"/>
  <c r="BQ39" i="1447" a="1"/>
  <c r="BS19" i="1447" a="1"/>
  <c r="BJ47" i="1447" a="1"/>
  <c r="AT50" i="1447" a="1"/>
  <c r="AI50" i="1447" a="1"/>
  <c r="BO15" i="1447" a="1"/>
  <c r="I37" i="1447" a="1"/>
  <c r="BS20" i="1447" a="1"/>
  <c r="AO73" i="1447" a="1"/>
  <c r="BH74" i="1447" a="1"/>
  <c r="AO86" i="1447" a="1"/>
  <c r="AG75" i="1447" a="1"/>
  <c r="AR11" i="1447" a="1"/>
  <c r="BP10" i="1447" a="1"/>
  <c r="AT39" i="1447" a="1"/>
  <c r="N72" i="1447" a="1"/>
  <c r="AZ77" i="1447" a="1"/>
  <c r="Q70" i="1447" a="1"/>
  <c r="AT40" i="1447" a="1"/>
  <c r="BQ52" i="1447" a="1"/>
  <c r="E24" i="1447" a="1"/>
  <c r="CF25" i="1447" a="1"/>
  <c r="BZ70" i="1447" a="1"/>
  <c r="CP79" i="1447" a="1"/>
  <c r="I12" i="1447" a="1"/>
  <c r="D12" i="1447" a="1"/>
  <c r="AD85" i="1447" a="1"/>
  <c r="BM68" i="1447" a="1"/>
  <c r="AH75" i="1447" a="1"/>
  <c r="AC78" i="1447" a="1"/>
  <c r="BQ15" i="1447" a="1"/>
  <c r="AI11" i="1447" a="1"/>
  <c r="CC46" i="1447" a="1"/>
  <c r="AA81" i="1447" a="1"/>
  <c r="BL73" i="1447" a="1"/>
  <c r="G53" i="1447" a="1"/>
  <c r="X8" i="1447" a="1"/>
  <c r="BC52" i="1447" a="1"/>
  <c r="CG82" i="1447" a="1"/>
  <c r="BC80" i="1447" a="1"/>
  <c r="S43" i="1447" a="1"/>
  <c r="T78" i="1447" a="1"/>
  <c r="BZ15" i="1447" a="1"/>
  <c r="CJ73" i="1447" a="1"/>
  <c r="CG81" i="1447" a="1"/>
  <c r="P6" i="1447" a="1"/>
  <c r="CN71" i="1447" a="1"/>
  <c r="AJ37" i="1447" a="1"/>
  <c r="CG19" i="1447" a="1"/>
  <c r="CD20" i="1447" a="1"/>
  <c r="BS77" i="1447" a="1"/>
  <c r="BC85" i="1447" a="1"/>
  <c r="AT70" i="1447" a="1"/>
  <c r="BF14" i="1447" a="1"/>
  <c r="AC74" i="1447" a="1"/>
  <c r="CC48" i="1447" a="1"/>
  <c r="BF37" i="1447" a="1"/>
  <c r="X6" i="1447" a="1"/>
  <c r="AC20" i="1447" a="1"/>
  <c r="BE38" i="1447" a="1"/>
  <c r="AN52" i="1447" a="1"/>
  <c r="BZ20" i="1447" a="1"/>
  <c r="AF10" i="1447" a="1"/>
  <c r="AJ77" i="1447" a="1"/>
  <c r="BQ69" i="1447" a="1"/>
  <c r="BF13" i="1447" a="1"/>
  <c r="AC12" i="1447" a="1"/>
  <c r="CI53" i="1447" a="1"/>
  <c r="BI38" i="1447" a="1"/>
  <c r="BB83" i="1447" a="1"/>
  <c r="BI72" i="1447" a="1"/>
  <c r="AM70" i="1447" a="1"/>
  <c r="AO53" i="1447" a="1"/>
  <c r="AR6" i="1447" a="1"/>
  <c r="AC40" i="1447" a="1"/>
  <c r="BP17" i="1447" a="1"/>
  <c r="CF24" i="1447" a="1"/>
  <c r="CG71" i="1447" a="1"/>
  <c r="BX73" i="1447" a="1"/>
  <c r="AP47" i="1447" a="1"/>
  <c r="J38" i="1447" a="1"/>
  <c r="AN56" i="1447" a="1"/>
  <c r="CQ14" i="1447" a="1"/>
  <c r="L47" i="1447" a="1"/>
  <c r="AM6" i="1447" a="1"/>
  <c r="BE69" i="1447" a="1"/>
  <c r="CF79" i="1447" a="1"/>
  <c r="CC40" i="1447" a="1"/>
  <c r="CB83" i="1447" a="1"/>
  <c r="CJ10" i="1447" a="1"/>
  <c r="CF56" i="1447" a="1"/>
  <c r="I18" i="1447" a="1"/>
  <c r="P71" i="1447" a="1"/>
  <c r="BN50" i="1447" a="1"/>
  <c r="X12" i="1447" a="1"/>
  <c r="BC51" i="1447" a="1"/>
  <c r="BC56" i="1447" a="1"/>
  <c r="CB80" i="1447" a="1"/>
  <c r="U38" i="1447" a="1"/>
  <c r="U22" i="1447" a="1"/>
  <c r="AD19" i="1447" a="1"/>
  <c r="AP86" i="1447" a="1"/>
  <c r="I51" i="1447" a="1"/>
  <c r="CB7" i="1447" a="1"/>
  <c r="CJ53" i="1447" a="1"/>
  <c r="T55" i="1447" a="1"/>
  <c r="CQ8" i="1447" a="1"/>
  <c r="BM55" i="1447" a="1"/>
  <c r="BT25" i="1447" a="1"/>
  <c r="BC73" i="1447" a="1"/>
  <c r="BZ14" i="1447" a="1"/>
  <c r="BZ54" i="1447" a="1"/>
  <c r="BI51" i="1447" a="1"/>
  <c r="T84" i="1447" a="1"/>
  <c r="E41" i="1447" a="1"/>
  <c r="BT23" i="1447" a="1"/>
  <c r="CN56" i="1447" a="1"/>
  <c r="BC75" i="1447" a="1"/>
  <c r="BF23" i="1447" a="1"/>
  <c r="AN48" i="1447" a="1"/>
  <c r="J74" i="1447" a="1"/>
  <c r="AG76" i="1447" a="1"/>
  <c r="U68" i="1447" a="1"/>
  <c r="BZ83" i="1447" a="1"/>
  <c r="CI20" i="1447" a="1"/>
  <c r="I73" i="1447" a="1"/>
  <c r="BM85" i="1447" a="1"/>
  <c r="BH55" i="1447" a="1"/>
  <c r="BF51" i="1447" a="1"/>
  <c r="BX71" i="1447" a="1"/>
  <c r="AM56" i="1447" a="1"/>
  <c r="CI15" i="1447" a="1"/>
  <c r="T20" i="1447" a="1"/>
  <c r="BT21" i="1447" a="1"/>
  <c r="AG55" i="1447" a="1"/>
  <c r="AD76" i="1447" a="1"/>
  <c r="BC77" i="1447" a="1"/>
  <c r="BC38" i="1447" a="1"/>
  <c r="S46" i="1447" a="1"/>
  <c r="BM73" i="1447" a="1"/>
  <c r="AN85" i="1447" a="1"/>
  <c r="N8" i="1447" a="1"/>
  <c r="U23" i="1447" a="1"/>
  <c r="Q81" i="1447" a="1"/>
  <c r="CM56" i="1447" a="1"/>
  <c r="AT49" i="1447" a="1"/>
  <c r="E13" i="1447" a="1"/>
  <c r="I14" i="1447" a="1"/>
  <c r="CC55" i="1447" a="1"/>
  <c r="T12" i="1447" a="1"/>
  <c r="I38" i="1447" a="1"/>
  <c r="X23" i="1447" a="1"/>
  <c r="BI50" i="1447" a="1"/>
  <c r="BI14" i="1447" a="1"/>
  <c r="BE42" i="1447" a="1"/>
  <c r="CM43" i="1447" a="1"/>
  <c r="F20" i="1447" a="1"/>
  <c r="AM19" i="1447" a="1"/>
  <c r="BJ44" i="1447" a="1"/>
  <c r="BE85" i="1447" a="1"/>
  <c r="AF50" i="1447" a="1"/>
  <c r="BF56" i="1447" a="1"/>
  <c r="AT11" i="1447" a="1"/>
  <c r="BI56" i="1447" a="1"/>
  <c r="AT45" i="1447" a="1"/>
  <c r="BI83" i="1447" a="1"/>
  <c r="I83" i="1447" a="1"/>
  <c r="BC78" i="1447" a="1"/>
  <c r="T18" i="1447" a="1"/>
  <c r="F75" i="1447" a="1"/>
  <c r="CC82" i="1447" a="1"/>
  <c r="BJ87" i="1447" a="1"/>
  <c r="W55" i="1447" a="1"/>
  <c r="J83" i="1447" a="1"/>
  <c r="BJ54" i="1447" a="1"/>
  <c r="AJ46" i="1447" a="1"/>
  <c r="T71" i="1447" a="1"/>
  <c r="CP43" i="1447" a="1"/>
  <c r="I10" i="1447" a="1"/>
  <c r="BL17" i="1447" a="1"/>
  <c r="CL16" i="1447" a="1"/>
  <c r="BJ84" i="1447" a="1"/>
  <c r="AQ81" i="1447" a="1"/>
  <c r="AI48" i="1447" a="1"/>
  <c r="CP46" i="1447" a="1"/>
  <c r="CN76" i="1447" a="1"/>
  <c r="Q39" i="1447" a="1"/>
  <c r="AN40" i="1447" a="1"/>
  <c r="BO50" i="1447" a="1"/>
  <c r="CG68" i="1447" a="1"/>
  <c r="AN55" i="1447" a="1"/>
  <c r="CQ7" i="1447" a="1"/>
  <c r="AQ6" i="1447" a="1"/>
  <c r="I17" i="1447" a="1"/>
  <c r="CN10" i="1447" a="1"/>
  <c r="CJ38" i="1447" a="1"/>
  <c r="AF42" i="1447" a="1"/>
  <c r="AG11" i="1447" a="1"/>
  <c r="J82" i="1447" a="1"/>
  <c r="BT22" i="1447" a="1"/>
  <c r="AG54" i="1447" a="1"/>
  <c r="BC16" i="1447" a="1"/>
  <c r="AT55" i="1447" a="1"/>
  <c r="AN87" i="1447" a="1"/>
  <c r="CF48" i="1447" a="1"/>
  <c r="BJ13" i="1447" a="1"/>
  <c r="CJ68" i="1447" a="1"/>
  <c r="BC84" i="1447" a="1"/>
  <c r="AD41" i="1447" a="1"/>
  <c r="CC41" i="1447" a="1"/>
  <c r="N16" i="1447" a="1"/>
  <c r="AN23" i="1447" a="1"/>
  <c r="AU12" i="1447" a="1"/>
  <c r="BZ16" i="1447" a="1"/>
  <c r="BM22" i="1447" a="1"/>
  <c r="AG51" i="1447" a="1"/>
  <c r="P55" i="1447" a="1"/>
  <c r="T42" i="1447" a="1"/>
  <c r="BJ17" i="1447" a="1"/>
  <c r="M87" i="1447" a="1"/>
  <c r="AF39" i="1447" a="1"/>
  <c r="CN7" i="1447" a="1"/>
  <c r="Q45" i="1447" a="1"/>
  <c r="CD38" i="1447" a="1"/>
  <c r="J77" i="1447" a="1"/>
  <c r="AN42" i="1447" a="1"/>
  <c r="BX41" i="1447" a="1"/>
  <c r="BC46" i="1447" a="1"/>
  <c r="BC45" i="1447" a="1"/>
  <c r="P10" i="1447" a="1"/>
  <c r="CC8" i="1447" a="1"/>
  <c r="AN81" i="1447" a="1"/>
  <c r="CI40" i="1447" a="1"/>
  <c r="BJ49" i="1447" a="1"/>
  <c r="BF6" i="1447" a="1"/>
  <c r="BF86" i="1447" a="1"/>
  <c r="AD56" i="1447" a="1"/>
  <c r="CP86" i="1447" a="1"/>
  <c r="AD68" i="1447" a="1"/>
  <c r="CI45" i="1447" a="1"/>
  <c r="BC72" i="1447" a="1"/>
  <c r="I19" i="1447" a="1"/>
  <c r="G38" i="1447" a="1"/>
  <c r="AD73" i="1447" a="1"/>
  <c r="AC87" i="1447" a="1"/>
  <c r="S82" i="1447" a="1"/>
  <c r="CD18" i="1447" a="1"/>
  <c r="AC21" i="1447" a="1"/>
  <c r="BI40" i="1447" a="1"/>
  <c r="BF79" i="1447" a="1"/>
  <c r="X20" i="1447" a="1"/>
  <c r="AR14" i="1447" a="1"/>
  <c r="E46" i="1447" a="1"/>
  <c r="BB40" i="1447" a="1"/>
  <c r="BH70" i="1447" a="1"/>
  <c r="CI50" i="1447" a="1"/>
  <c r="CE52" i="1447" a="1"/>
  <c r="I84" i="1447" a="1"/>
  <c r="BC14" i="1447" a="1"/>
  <c r="CJ41" i="1447" a="1"/>
  <c r="BS56" i="1447" a="1"/>
  <c r="CM45" i="1447" a="1"/>
  <c r="AD13" i="1447" a="1"/>
  <c r="CI21" i="1447" a="1"/>
  <c r="BE50" i="1447" a="1"/>
  <c r="L16" i="1447" a="1"/>
  <c r="BL85" i="1447" a="1"/>
  <c r="BI42" i="1447" a="1"/>
  <c r="W17" i="1447" a="1"/>
  <c r="BI74" i="1447" a="1"/>
  <c r="AG16" i="1447" a="1"/>
  <c r="BM9" i="1447" a="1"/>
  <c r="AT14" i="1447" a="1"/>
  <c r="CB46" i="1447" a="1"/>
  <c r="CM85" i="1447" a="1"/>
  <c r="BJ25" i="1447" a="1"/>
  <c r="I71" i="1447" a="1"/>
  <c r="AR75" i="1447" a="1"/>
  <c r="P52" i="1447" a="1"/>
  <c r="BL68" i="1447" a="1"/>
  <c r="BJ71" i="1447" a="1"/>
  <c r="BM47" i="1447" a="1"/>
  <c r="BC74" i="1447" a="1"/>
  <c r="AG85" i="1447" a="1"/>
  <c r="M81" i="1447" a="1"/>
  <c r="AU19" i="1447" a="1"/>
  <c r="CI43" i="1447" a="1"/>
  <c r="BX18" i="1447" a="1"/>
  <c r="X25" i="1447" a="1"/>
  <c r="BJ55" i="1447" a="1"/>
  <c r="AC71" i="1447" a="1"/>
  <c r="CB75" i="1447" a="1"/>
  <c r="U12" i="1447" a="1"/>
  <c r="CJ25" i="1447" a="1"/>
  <c r="AF75" i="1447" a="1"/>
  <c r="L22" i="1447" a="1"/>
  <c r="Q83" i="1447" a="1"/>
  <c r="AG23" i="1447" a="1"/>
  <c r="AG79" i="1447" a="1"/>
  <c r="BZ43" i="1447" a="1"/>
  <c r="AH8" i="1447" a="1"/>
  <c r="BA77" i="1447" a="1"/>
  <c r="AU14" i="1447" a="1"/>
  <c r="BS10" i="1447" a="1"/>
  <c r="P73" i="1447" a="1"/>
  <c r="AN44" i="1447" a="1"/>
  <c r="CB68" i="1447" a="1"/>
  <c r="AU9" i="1447" a="1"/>
  <c r="CC84" i="1447" a="1"/>
  <c r="M43" i="1447" a="1"/>
  <c r="AK47" i="1447" a="1"/>
  <c r="BJ73" i="1447" a="1"/>
  <c r="CP7" i="1447" a="1"/>
  <c r="G20" i="1447" a="1"/>
  <c r="BL16" i="1447" a="1"/>
  <c r="S17" i="1447" a="1"/>
  <c r="AQ75" i="1447" a="1"/>
  <c r="CC74" i="1447" a="1"/>
  <c r="AT51" i="1447" a="1"/>
  <c r="CG11" i="1447" a="1"/>
  <c r="CP70" i="1447" a="1"/>
  <c r="CF19" i="1447" a="1"/>
  <c r="P49" i="1447" a="1"/>
  <c r="BF22" i="1447" a="1"/>
  <c r="BY41" i="1447" a="1"/>
  <c r="CN24" i="1447" a="1"/>
  <c r="BM18" i="1447" a="1"/>
  <c r="AM80" i="1447" a="1"/>
  <c r="CG76" i="1447" a="1"/>
  <c r="W56" i="1447" a="1"/>
  <c r="U47" i="1447" a="1"/>
  <c r="I50" i="1447" a="1"/>
  <c r="Q84" i="1447" a="1"/>
  <c r="CN79" i="1447" a="1"/>
  <c r="J24" i="1447" a="1"/>
  <c r="CP81" i="1447" a="1"/>
  <c r="CM8" i="1447" a="1"/>
  <c r="W77" i="1447" a="1"/>
  <c r="CC50" i="1447" a="1"/>
  <c r="CM54" i="1447" a="1"/>
  <c r="BS8" i="1447" a="1"/>
  <c r="J14" i="1447" a="1"/>
  <c r="AI84" i="1447" a="1"/>
  <c r="N19" i="1447" a="1"/>
  <c r="BH85" i="1447" a="1"/>
  <c r="CM78" i="1447" a="1"/>
  <c r="G25" i="1447" a="1"/>
  <c r="X15" i="1447" a="1"/>
  <c r="CN85" i="1447" a="1"/>
  <c r="AT7" i="1447" a="1"/>
  <c r="CG50" i="1447" a="1"/>
  <c r="M68" i="1447" a="1"/>
  <c r="P8" i="1447" a="1"/>
  <c r="AR47" i="1447" a="1"/>
  <c r="CM9" i="1447" a="1"/>
  <c r="AF73" i="1447" a="1"/>
  <c r="Q11" i="1447" a="1"/>
  <c r="CN13" i="1447" a="1"/>
  <c r="CM46" i="1447" a="1"/>
  <c r="CN84" i="1447" a="1"/>
  <c r="AF7" i="1447" a="1"/>
  <c r="AR12" i="1447" a="1"/>
  <c r="AK83" i="1447" a="1"/>
  <c r="CN81" i="1447" a="1"/>
  <c r="BT6" i="1447" a="1"/>
  <c r="W45" i="1447" a="1"/>
  <c r="BM80" i="1447" a="1"/>
  <c r="BC19" i="1447" a="1"/>
  <c r="BL50" i="1447" a="1"/>
  <c r="CB69" i="1447" a="1"/>
  <c r="BB53" i="1447" a="1"/>
  <c r="AF69" i="1447" a="1"/>
  <c r="AR86" i="1447" a="1"/>
  <c r="AQ85" i="1447" a="1"/>
  <c r="BF38" i="1447" a="1"/>
  <c r="BI18" i="1447" a="1"/>
  <c r="BJ7" i="1447" a="1"/>
  <c r="AM83" i="1447" a="1"/>
  <c r="CI16" i="1447" a="1"/>
  <c r="CE24" i="1447" a="1"/>
  <c r="AF44" i="1447" a="1"/>
  <c r="BB48" i="1447" a="1"/>
  <c r="AR84" i="1447" a="1"/>
  <c r="BM77" i="1447" a="1"/>
  <c r="AM76" i="1447" a="1"/>
  <c r="BJ20" i="1447" a="1"/>
  <c r="N52" i="1447" a="1"/>
  <c r="P14" i="1447" a="1"/>
  <c r="Q44" i="1447" a="1"/>
  <c r="BM50" i="1447" a="1"/>
  <c r="W78" i="1447" a="1"/>
  <c r="U17" i="1447" a="1"/>
  <c r="AB77" i="1447" a="1"/>
  <c r="F76" i="1447" a="1"/>
  <c r="CF53" i="1447" a="1"/>
  <c r="CC80" i="1447" a="1"/>
  <c r="CP56" i="1447" a="1"/>
  <c r="AR51" i="1447" a="1"/>
  <c r="P15" i="1447" a="1"/>
  <c r="CJ8" i="1447" a="1"/>
  <c r="BP21" i="1447" a="1"/>
  <c r="CP80" i="1447" a="1"/>
  <c r="BE21" i="1447" a="1"/>
  <c r="BY43" i="1447" a="1"/>
  <c r="G82" i="1447" a="1"/>
  <c r="M20" i="1447" a="1"/>
  <c r="AN14" i="1447" a="1"/>
  <c r="CN38" i="1447" a="1"/>
  <c r="L54" i="1447" a="1"/>
  <c r="CP47" i="1447" a="1"/>
  <c r="AK8" i="1447" a="1"/>
  <c r="BJ77" i="1447" a="1"/>
  <c r="CI68" i="1447" a="1"/>
  <c r="BY70" i="1447" a="1"/>
  <c r="N46" i="1447" a="1"/>
  <c r="BM53" i="1447" a="1"/>
  <c r="AN46" i="1447" a="1"/>
  <c r="BE40" i="1447" a="1"/>
  <c r="AB17" i="1447" a="1"/>
  <c r="Q73" i="1447" a="1"/>
  <c r="AN74" i="1447" a="1"/>
  <c r="AC44" i="1447" a="1"/>
  <c r="AM18" i="1447" a="1"/>
  <c r="BE56" i="1447" a="1"/>
  <c r="CC7" i="1447" a="1"/>
  <c r="CF17" i="1447" a="1"/>
  <c r="BL86" i="1447" a="1"/>
  <c r="CP49" i="1447" a="1"/>
  <c r="W6" i="1447" a="1"/>
  <c r="CF85" i="1447" a="1"/>
  <c r="AB24" i="1447" a="1"/>
  <c r="N48" i="1447" a="1"/>
  <c r="P54" i="1447" a="1"/>
  <c r="BB69" i="1447" a="1"/>
  <c r="BI21" i="1447" a="1"/>
  <c r="T11" i="1447" a="1"/>
  <c r="U77" i="1447" a="1"/>
  <c r="W68" i="1447" a="1"/>
  <c r="BZ9" i="1447" a="1"/>
  <c r="BZ46" i="1447" a="1"/>
  <c r="U41" i="1447" a="1"/>
  <c r="CJ48" i="1447" a="1"/>
  <c r="AD9" i="1447" a="1"/>
  <c r="BH68" i="1447" a="1"/>
  <c r="Q19" i="1447" a="1"/>
  <c r="CN74" i="1447" a="1"/>
  <c r="BZ73" i="1447" a="1"/>
  <c r="AC6" i="1447" a="1"/>
  <c r="CI38" i="1447" a="1"/>
  <c r="CC37" i="1447" a="1"/>
  <c r="BL46" i="1447" a="1"/>
  <c r="AD75" i="1447" a="1"/>
  <c r="AN37" i="1447" a="1"/>
  <c r="AG72" i="1447" a="1"/>
  <c r="BJ38" i="1447" a="1"/>
  <c r="BM16" i="1447" a="1"/>
  <c r="Q6" i="1447" a="1"/>
  <c r="CF42" i="1447" a="1"/>
  <c r="CN37" i="1447" a="1"/>
  <c r="AM12" i="1447" a="1"/>
  <c r="X9" i="1447" a="1"/>
  <c r="AT13" i="1447" a="1"/>
  <c r="CF14" i="1447" a="1"/>
  <c r="CQ9" i="1447" a="1"/>
  <c r="G8" i="1447" a="1"/>
  <c r="CN25" i="1447" a="1"/>
  <c r="W13" i="1447" a="1"/>
  <c r="I41" i="1447" a="1"/>
  <c r="U84" i="1447" a="1"/>
  <c r="AF82" i="1447" a="1"/>
  <c r="CN18" i="1447" a="1"/>
  <c r="CC56" i="1447" a="1"/>
  <c r="BM19" i="1447" a="1"/>
  <c r="BF40" i="1447" a="1"/>
  <c r="BQ41" i="1447" a="1"/>
  <c r="AB45" i="1447" a="1"/>
  <c r="AC83" i="1447" a="1"/>
  <c r="N18" i="1447" a="1"/>
  <c r="CP87" i="1447" a="1"/>
  <c r="P13" i="1447" a="1"/>
  <c r="CN45" i="1447" a="1"/>
  <c r="AF18" i="1447" a="1"/>
  <c r="BF11" i="1447" a="1"/>
  <c r="P42" i="1447" a="1"/>
  <c r="CI12" i="1447" a="1"/>
  <c r="AG50" i="1447" a="1"/>
  <c r="CP25" i="1447" a="1"/>
  <c r="CM53" i="1447" a="1"/>
  <c r="BB84" i="1447" a="1"/>
  <c r="BC53" i="1447" a="1"/>
  <c r="CB44" i="1447" a="1"/>
  <c r="AB20" i="1447" a="1"/>
  <c r="BL75" i="1447" a="1"/>
  <c r="N40" i="1447" a="1"/>
  <c r="I22" i="1447" a="1"/>
  <c r="J76" i="1447" a="1"/>
  <c r="CN53" i="1447" a="1"/>
  <c r="AP16" i="1447" a="1"/>
  <c r="F85" i="1447" a="1"/>
  <c r="BC50" i="1447" a="1"/>
  <c r="AD55" i="1447" a="1"/>
  <c r="P82" i="1447" a="1"/>
  <c r="CM74" i="1447" a="1"/>
  <c r="BM74" i="1447" a="1"/>
  <c r="BP82" i="1447" a="1"/>
  <c r="BQ22" i="1447" a="1"/>
  <c r="AD82" i="1447" a="1"/>
  <c r="J41" i="1447" a="1"/>
  <c r="BC41" i="1447" a="1"/>
  <c r="AR21" i="1447" a="1"/>
  <c r="CQ22" i="1447" a="1"/>
  <c r="CN43" i="1447" a="1"/>
  <c r="BM54" i="1447" a="1"/>
  <c r="BJ12" i="1447" a="1"/>
  <c r="CG44" i="1447" a="1"/>
  <c r="BN40" i="1447" a="1"/>
  <c r="AD15" i="1447" a="1"/>
  <c r="AC79" i="1447" a="1"/>
  <c r="CQ16" i="1447" a="1"/>
  <c r="AN11" i="1447" a="1"/>
  <c r="AJ42" i="1447" a="1"/>
  <c r="I68" i="1447" a="1"/>
  <c r="BE20" i="1447" a="1"/>
  <c r="CI42" i="1447" a="1"/>
  <c r="BA48" i="1447" a="1"/>
  <c r="BG55" i="1447" a="1"/>
  <c r="CB54" i="1447" a="1"/>
  <c r="W39" i="1447" a="1"/>
  <c r="BE84" i="1447" a="1"/>
  <c r="AT38" i="1447" a="1"/>
  <c r="AM21" i="1447" a="1"/>
  <c r="CC24" i="1447" a="1"/>
  <c r="CF75" i="1447" a="1"/>
  <c r="AD87" i="1447" a="1"/>
  <c r="CN50" i="1447" a="1"/>
  <c r="AM9" i="1447" a="1"/>
  <c r="AD6" i="1447" a="1"/>
  <c r="AF56" i="1447" a="1"/>
  <c r="P11" i="1447" a="1"/>
  <c r="CP37" i="1447" a="1"/>
  <c r="BF48" i="1447" a="1"/>
  <c r="W84" i="1447" a="1"/>
  <c r="AB73" i="1447" a="1"/>
  <c r="P41" i="1447" a="1"/>
  <c r="AF20" i="1447" a="1"/>
  <c r="CP74" i="1447" a="1"/>
  <c r="AM14" i="1447" a="1"/>
  <c r="CB86" i="1447" a="1"/>
  <c r="CM38" i="1447" a="1"/>
  <c r="U81" i="1447" a="1"/>
  <c r="CG48" i="1447" a="1"/>
  <c r="BL14" i="1447" a="1"/>
  <c r="AT83" i="1447" a="1"/>
  <c r="BF72" i="1447" a="1"/>
  <c r="U7" i="1447" a="1"/>
  <c r="BL11" i="1447" a="1"/>
  <c r="BI41" i="1447" a="1"/>
  <c r="W52" i="1447" a="1"/>
  <c r="CJ77" i="1447" a="1"/>
  <c r="BM71" i="1447" a="1"/>
  <c r="CI8" i="1447" a="1"/>
  <c r="P7" i="1447" a="1"/>
  <c r="CB77" i="1447" a="1"/>
  <c r="CJ45" i="1447" a="1"/>
  <c r="AD70" i="1447" a="1"/>
  <c r="BM42" i="1447" a="1"/>
  <c r="N39" i="1447" a="1"/>
  <c r="BZ39" i="1447" a="1"/>
  <c r="CI13" i="1447" a="1"/>
  <c r="BF80" i="1447" a="1"/>
  <c r="AC18" i="1447" a="1"/>
  <c r="CJ54" i="1447" a="1"/>
  <c r="D72" i="1447" a="1"/>
  <c r="CG80" i="1447" a="1"/>
  <c r="BX82" i="1447" a="1"/>
  <c r="Q55" i="1447" a="1"/>
  <c r="AM82" i="1447" a="1"/>
  <c r="U21" i="1447" a="1"/>
  <c r="CG52" i="1447" a="1"/>
  <c r="Q86" i="1447" a="1"/>
  <c r="L38" i="1447" a="1"/>
  <c r="BH52" i="1447" a="1"/>
  <c r="CC83" i="1447" a="1"/>
  <c r="AC45" i="1447" a="1"/>
  <c r="N55" i="1447" a="1"/>
  <c r="BF53" i="1447" a="1"/>
  <c r="U9" i="1447" a="1"/>
  <c r="AD38" i="1447" a="1"/>
  <c r="BL8" i="1447" a="1"/>
  <c r="AT85" i="1447" a="1"/>
  <c r="BI15" i="1447" a="1"/>
  <c r="CI82" i="1447" a="1"/>
  <c r="AN39" i="1447" a="1"/>
  <c r="G83" i="1447" a="1"/>
  <c r="I54" i="1447" a="1"/>
  <c r="AN13" i="1447" a="1"/>
  <c r="F8" i="1447" a="1"/>
  <c r="N76" i="1447" a="1"/>
  <c r="BC18" i="1447" a="1"/>
  <c r="CI54" i="1447" a="1"/>
  <c r="P68" i="1447" a="1"/>
  <c r="BE68" i="1447" a="1"/>
  <c r="F73" i="1447" a="1"/>
  <c r="AJ73" i="1447" a="1"/>
  <c r="BI47" i="1447" a="1"/>
  <c r="BH53" i="1447" a="1"/>
  <c r="U15" i="1447" a="1"/>
  <c r="CM39" i="1447" a="1"/>
  <c r="AK51" i="1447" a="1"/>
  <c r="CP45" i="1447" a="1"/>
  <c r="CN16" i="1447" a="1"/>
  <c r="J12" i="1447" a="1"/>
  <c r="J75" i="1447" a="1"/>
  <c r="P21" i="1447" a="1"/>
  <c r="N23" i="1447" a="1"/>
  <c r="G71" i="1447" a="1"/>
  <c r="AD24" i="1447" a="1"/>
  <c r="AR70" i="1447" a="1"/>
  <c r="AI69" i="1447" a="1"/>
  <c r="U51" i="1447" a="1"/>
  <c r="BE87" i="1447" a="1"/>
  <c r="AN16" i="1447" a="1"/>
  <c r="BL51" i="1447" a="1"/>
  <c r="BL10" i="1447" a="1"/>
  <c r="BJ70" i="1447" a="1"/>
  <c r="BJ81" i="1447" a="1"/>
  <c r="AN68" i="1447" a="1"/>
  <c r="CJ18" i="1447" a="1"/>
  <c r="J85" i="1447" a="1"/>
  <c r="BZ72" i="1447" a="1"/>
  <c r="BI87" i="1447" a="1"/>
  <c r="AT23" i="1447" a="1"/>
  <c r="AG46" i="1447" a="1"/>
  <c r="J86" i="1447" a="1"/>
  <c r="CI22" i="1447" a="1"/>
  <c r="BO77" i="1447" a="1"/>
  <c r="CC68" i="1447" a="1"/>
  <c r="AR85" i="1447" a="1"/>
  <c r="U87" i="1447" a="1"/>
  <c r="W72" i="1447" a="1"/>
  <c r="N70" i="1447" a="1"/>
  <c r="CJ6" i="1447" a="1"/>
  <c r="CJ74" i="1447" a="1"/>
  <c r="BM87" i="1447" a="1"/>
  <c r="CP38" i="1447" a="1"/>
  <c r="AC39" i="1447" a="1"/>
  <c r="BF71" i="1447" a="1"/>
  <c r="BE54" i="1447" a="1"/>
  <c r="CJ15" i="1447" a="1"/>
  <c r="AM74" i="1447" a="1"/>
  <c r="CG54" i="1447" a="1"/>
  <c r="BA56" i="1447" a="1"/>
  <c r="AF21" i="1447" a="1"/>
  <c r="CC86" i="1447" a="1"/>
  <c r="AM68" i="1447" a="1"/>
  <c r="T48" i="1447" a="1"/>
  <c r="BF52" i="1447" a="1"/>
  <c r="AN86" i="1447" a="1"/>
  <c r="BZ87" i="1447" a="1"/>
  <c r="BE81" i="1447" a="1"/>
  <c r="CC72" i="1447" a="1"/>
  <c r="CP21" i="1447" a="1"/>
  <c r="X16" i="1447" a="1"/>
  <c r="BJ45" i="1447" a="1"/>
  <c r="Q48" i="1447" a="1"/>
  <c r="U43" i="1447" a="1"/>
  <c r="U19" i="1447" a="1"/>
  <c r="Q42" i="1447" a="1"/>
  <c r="BJ74" i="1447" a="1"/>
  <c r="BL56" i="1447" a="1"/>
  <c r="BS53" i="1447" a="1"/>
  <c r="CC69" i="1447" a="1"/>
  <c r="U78" i="1447" a="1"/>
  <c r="CP19" i="1447" a="1"/>
  <c r="BM21" i="1447" a="1"/>
  <c r="AF78" i="1447" a="1"/>
  <c r="AG6" i="1447" a="1"/>
  <c r="Q13" i="1447" a="1"/>
  <c r="BA10" i="1447" a="1"/>
  <c r="BS49" i="1447" a="1"/>
  <c r="BL82" i="1447" a="1"/>
  <c r="I77" i="1447" a="1"/>
  <c r="AT71" i="1447" a="1"/>
  <c r="BC40" i="1447" a="1"/>
  <c r="AD11" i="1447" a="1"/>
  <c r="W69" i="1447" a="1"/>
  <c r="CJ44" i="1447" a="1"/>
  <c r="AD42" i="1447" a="1"/>
  <c r="CP85" i="1447" a="1"/>
  <c r="T40" i="1447" a="1"/>
  <c r="CE15" i="1447" a="1"/>
  <c r="AF79" i="1447" a="1"/>
  <c r="BG11" i="1447" a="1"/>
  <c r="J37" i="1447" a="1"/>
  <c r="AB84" i="1447" a="1"/>
  <c r="CM82" i="1447" a="1"/>
  <c r="BO54" i="1447" a="1"/>
  <c r="BS70" i="1447" a="1"/>
  <c r="CE81" i="1447" a="1"/>
  <c r="Q72" i="1447" a="1"/>
  <c r="CG56" i="1447" a="1"/>
  <c r="BF20" i="1447" a="1"/>
  <c r="AF12" i="1447" a="1"/>
  <c r="CF20" i="1447" a="1"/>
  <c r="CE56" i="1447" a="1"/>
  <c r="CI80" i="1447" a="1"/>
  <c r="J39" i="1447" a="1"/>
  <c r="P38" i="1447" a="1"/>
  <c r="AN19" i="1447" a="1"/>
  <c r="BH7" i="1447" a="1"/>
  <c r="CG15" i="1447" a="1"/>
  <c r="AP18" i="1447" a="1"/>
  <c r="AC14" i="1447" a="1"/>
  <c r="P78" i="1447" a="1"/>
  <c r="AG22" i="1447" a="1"/>
  <c r="BJ19" i="1447" a="1"/>
  <c r="AG10" i="1447" a="1"/>
  <c r="W73" i="1447" a="1"/>
  <c r="BE48" i="1447" a="1"/>
  <c r="BM79" i="1447" a="1"/>
  <c r="CB78" i="1447" a="1"/>
  <c r="CN78" i="1447" a="1"/>
  <c r="BS80" i="1447" a="1"/>
  <c r="BC15" i="1447" a="1"/>
  <c r="BZ47" i="1447" a="1"/>
  <c r="BI39" i="1447" a="1"/>
  <c r="BL44" i="1447" a="1"/>
  <c r="J48" i="1447" a="1"/>
  <c r="P87" i="1447" a="1"/>
  <c r="BS6" i="1447" a="1"/>
  <c r="AU6" i="1447" a="1"/>
  <c r="BL38" i="1447" a="1"/>
  <c r="AT42" i="1447" a="1"/>
  <c r="CI51" i="1447" a="1"/>
  <c r="AM48" i="1447" a="1"/>
  <c r="BZ86" i="1447" a="1"/>
  <c r="CC21" i="1447" a="1"/>
  <c r="BE16" i="1447" a="1"/>
  <c r="CP44" i="1447" a="1"/>
  <c r="CF6" i="1447" a="1"/>
  <c r="BI55" i="1447" a="1"/>
  <c r="CC70" i="1447" a="1"/>
  <c r="BI85" i="1447" a="1"/>
  <c r="N81" i="1447" a="1"/>
  <c r="BT8" i="1447" a="1"/>
  <c r="CP16" i="1447" a="1"/>
  <c r="BZ23" i="1447" a="1"/>
  <c r="BS51" i="1447" a="1"/>
  <c r="AD16" i="1447" a="1"/>
  <c r="BB80" i="1447" a="1"/>
  <c r="W79" i="1447" a="1"/>
  <c r="J72" i="1447" a="1"/>
  <c r="AT25" i="1447" a="1"/>
  <c r="BS47" i="1447" a="1"/>
  <c r="AN75" i="1447" a="1"/>
  <c r="BI37" i="1447" a="1"/>
  <c r="AU25" i="1447" a="1"/>
  <c r="CF78" i="1447" a="1"/>
  <c r="U50" i="1447" a="1"/>
  <c r="CI14" i="1447" a="1"/>
  <c r="CI17" i="1447" a="1"/>
  <c r="U70" i="1447" a="1"/>
  <c r="P85" i="1447" a="1"/>
  <c r="CJ75" i="1447" a="1"/>
  <c r="AT82" i="1447" a="1"/>
  <c r="T13" i="1447" a="1"/>
  <c r="CC51" i="1447" a="1"/>
  <c r="BS85" i="1447" a="1"/>
  <c r="AN51" i="1447" a="1"/>
  <c r="CF46" i="1447" a="1"/>
  <c r="AF87" i="1447" a="1"/>
  <c r="BS78" i="1447" a="1"/>
  <c r="AG45" i="1447" a="1"/>
  <c r="CJ78" i="1447" a="1"/>
  <c r="BJ79" i="1447" a="1"/>
  <c r="W41" i="1447" a="1"/>
  <c r="J43" i="1447" a="1"/>
  <c r="BF81" i="1447" a="1"/>
  <c r="CC22" i="1447" a="1"/>
  <c r="CG72" i="1447" a="1"/>
  <c r="BL15" i="1447" a="1"/>
  <c r="CG6" i="1447" a="1"/>
  <c r="AF6" i="1447" a="1"/>
  <c r="BE23" i="1447" a="1"/>
  <c r="P24" i="1447" a="1"/>
  <c r="CM75" i="1447" a="1"/>
  <c r="AF8" i="1447" a="1"/>
  <c r="BC48" i="1447" a="1"/>
  <c r="W8" i="1447" a="1"/>
  <c r="AG70" i="1447" a="1"/>
  <c r="N7" i="1447" a="1"/>
  <c r="BL25" i="1447" a="1"/>
  <c r="AD53" i="1447" a="1"/>
  <c r="J68" i="1447" a="1"/>
  <c r="U13" i="1447" a="1"/>
  <c r="BF45" i="1447" a="1"/>
  <c r="CF73" i="1447" a="1"/>
  <c r="CC15" i="1447" a="1"/>
  <c r="W43" i="1447" a="1"/>
  <c r="AT17" i="1447" a="1"/>
  <c r="CJ23" i="1447" a="1"/>
  <c r="BT15" i="1447" a="1"/>
  <c r="BZ40" i="1447" a="1"/>
  <c r="BM14" i="1447" a="1"/>
  <c r="CQ21" i="1447" a="1"/>
  <c r="P43" i="1447" a="1"/>
  <c r="X11" i="1447" a="1"/>
  <c r="T22" i="1447" a="1"/>
  <c r="J7" i="1447" a="1"/>
  <c r="CI25" i="1447" a="1"/>
  <c r="CJ76" i="1447" a="1"/>
  <c r="W80" i="1447" a="1"/>
  <c r="BE43" i="1447" a="1"/>
  <c r="BF49" i="1447" a="1"/>
  <c r="AR83" i="1447" a="1"/>
  <c r="CQ12" i="1447" a="1"/>
  <c r="Q75" i="1447" a="1"/>
  <c r="BP39" i="1447" a="1"/>
  <c r="AU20" i="1447" a="1"/>
  <c r="BC11" i="1447" a="1"/>
  <c r="CQ15" i="1447" a="1"/>
  <c r="BC12" i="1447" a="1"/>
  <c r="CG79" i="1447" a="1"/>
  <c r="BE39" i="1447" a="1"/>
  <c r="BS46" i="1447" a="1"/>
  <c r="BC44" i="1447" a="1"/>
  <c r="BM48" i="1447" a="1"/>
  <c r="AG80" i="1447" a="1"/>
  <c r="CI79" i="1447" a="1"/>
  <c r="AR52" i="1447" a="1"/>
  <c r="CB51" i="1447" a="1"/>
  <c r="U54" i="1447" a="1"/>
  <c r="AF16" i="1447" a="1"/>
  <c r="BM70" i="1447" a="1"/>
  <c r="BC79" i="1447" a="1"/>
  <c r="AN24" i="1447" a="1"/>
  <c r="CJ24" i="1447" a="1"/>
  <c r="BY47" i="1447" a="1"/>
  <c r="AD51" i="1447" a="1"/>
  <c r="BC76" i="1447" a="1"/>
  <c r="BZ84" i="1447" a="1"/>
  <c r="AG37" i="1447" a="1"/>
  <c r="CN39" i="1447" a="1"/>
  <c r="N75" i="1447" a="1"/>
  <c r="U55" i="1447" a="1"/>
  <c r="CJ42" i="1447" a="1"/>
  <c r="I82" i="1447" a="1"/>
  <c r="BF46" i="1447" a="1"/>
  <c r="BE10" i="1447" a="1"/>
  <c r="BZ19" i="1447" a="1"/>
  <c r="BL43" i="1447" a="1"/>
  <c r="CQ17" i="1447" a="1"/>
  <c r="CE48" i="1447" a="1"/>
  <c r="W24" i="1447" a="1"/>
  <c r="AG24" i="1447" a="1"/>
  <c r="CJ55" i="1447" a="1"/>
  <c r="BZ13" i="1447" a="1"/>
  <c r="AG42" i="1447" a="1"/>
  <c r="CN82" i="1447" a="1"/>
  <c r="CC75" i="1447" a="1"/>
  <c r="N12" i="1447" a="1"/>
  <c r="J20" i="1447" a="1"/>
  <c r="BE76" i="1447" a="1"/>
  <c r="T47" i="1447" a="1"/>
  <c r="CM40" i="1447" a="1"/>
  <c r="AT84" i="1447" a="1"/>
  <c r="BC25" i="1447" a="1"/>
  <c r="CG46" i="1447" a="1"/>
  <c r="BB22" i="1447" a="1"/>
  <c r="BE41" i="1447" a="1"/>
  <c r="CP24" i="1447" a="1"/>
  <c r="CG21" i="1447" a="1"/>
  <c r="I55" i="1447" a="1"/>
  <c r="CJ50" i="1447" a="1"/>
  <c r="BZ12" i="1447" a="1"/>
  <c r="CP52" i="1447" a="1"/>
  <c r="BL52" i="1447" a="1"/>
  <c r="AF15" i="1447" a="1"/>
  <c r="BB51" i="1447" a="1"/>
  <c r="J84" i="1447" a="1"/>
  <c r="CL10" i="1447" a="1"/>
  <c r="CG7" i="1447" a="1"/>
  <c r="CB9" i="1447" a="1"/>
  <c r="AF53" i="1447" a="1"/>
  <c r="W71" i="1447" a="1"/>
  <c r="CG43" i="1447" a="1"/>
  <c r="CC6" i="1447" a="1"/>
  <c r="BE75" i="1447" a="1"/>
  <c r="CF82" i="1447" a="1"/>
  <c r="AT22" i="1447" a="1"/>
  <c r="AG40" i="1447" a="1"/>
  <c r="BM11" i="1447" a="1"/>
  <c r="CP72" i="1447" a="1"/>
  <c r="CI87" i="1447" a="1"/>
  <c r="P75" i="1447" a="1"/>
  <c r="BL77" i="1447" a="1"/>
  <c r="CI75" i="1447" a="1"/>
  <c r="W25" i="1447" a="1"/>
  <c r="BE15" i="1447" a="1"/>
  <c r="Q47" i="1447" a="1"/>
  <c r="BY69" i="1447" a="1"/>
  <c r="AG21" i="1447" a="1"/>
  <c r="AM81" i="1447" a="1"/>
  <c r="BT13" i="1447" a="1"/>
  <c r="AM42" i="1447" a="1"/>
  <c r="AR7" i="1447" a="1"/>
  <c r="BJ18" i="1447" a="1"/>
  <c r="Q23" i="1447" a="1"/>
  <c r="BM23" i="1447" a="1"/>
  <c r="AN7" i="1447" a="1"/>
  <c r="CF49" i="1447" a="1"/>
  <c r="BF85" i="1447" a="1"/>
  <c r="X22" i="1447" a="1"/>
  <c r="J56" i="1447" a="1"/>
  <c r="BB12" i="1447" a="1"/>
  <c r="CC87" i="1447" a="1"/>
  <c r="Q15" i="1447" a="1"/>
  <c r="CJ79" i="1447" a="1"/>
  <c r="CE23" i="1447" a="1"/>
  <c r="BL22" i="1447" a="1"/>
  <c r="P16" i="1447" a="1"/>
  <c r="N69" i="1447" a="1"/>
  <c r="AM25" i="1447" a="1"/>
  <c r="P86" i="1447" a="1"/>
  <c r="CB71" i="1447" a="1"/>
  <c r="AD14" i="1447" a="1"/>
  <c r="BX8" i="1447" a="1"/>
  <c r="AD44" i="1447" a="1"/>
  <c r="BJ83" i="1447" a="1"/>
  <c r="I49" i="1447" a="1"/>
  <c r="G21" i="1447" a="1"/>
  <c r="AQ43" i="1447" a="1"/>
  <c r="AT74" i="1447" a="1"/>
  <c r="AM71" i="1447" a="1"/>
  <c r="BL39" i="1447" a="1"/>
  <c r="X10" i="1447" a="1"/>
  <c r="BF47" i="1447" a="1"/>
  <c r="P47" i="1447" a="1"/>
  <c r="CN6" i="1447" a="1"/>
  <c r="AT12" i="1447" a="1"/>
  <c r="BH17" i="1447" a="1"/>
  <c r="AF70" i="1447" a="1"/>
  <c r="T75" i="1447" a="1"/>
  <c r="BM46" i="1447" a="1"/>
  <c r="AC22" i="1447" a="1"/>
  <c r="AN45" i="1447" a="1"/>
  <c r="BF69" i="1447" a="1"/>
  <c r="BJ46" i="1447" a="1"/>
  <c r="BF78" i="1447" a="1"/>
  <c r="AR15" i="1447" a="1"/>
  <c r="BF87" i="1447" a="1"/>
  <c r="BZ56" i="1447" a="1"/>
  <c r="BZ7" i="1447" a="1"/>
  <c r="Q14" i="1447" a="1"/>
  <c r="T45" i="1447" a="1"/>
  <c r="BB19" i="1447" a="1"/>
  <c r="U76" i="1447" a="1"/>
  <c r="BY55" i="1447" a="1"/>
  <c r="S9" i="1447" a="1"/>
  <c r="BI10" i="1447" a="1"/>
  <c r="BB54" i="1447" a="1"/>
  <c r="P69" i="1447" a="1"/>
  <c r="BI48" i="1447" a="1"/>
  <c r="BC47" i="1447" a="1"/>
  <c r="BT20" i="1447" a="1"/>
  <c r="G56" i="1447" a="1"/>
  <c r="J69" i="1447" a="1"/>
  <c r="BF68" i="1447" a="1"/>
  <c r="CC53" i="1447" a="1"/>
  <c r="AR87" i="1447" a="1"/>
  <c r="Q20" i="1447" a="1"/>
  <c r="CM47" i="1447" a="1"/>
  <c r="BC6" i="1447" a="1"/>
  <c r="BC68" i="1447" a="1"/>
  <c r="BE18" i="1447" a="1"/>
  <c r="I52" i="1447" a="1"/>
  <c r="BN11" i="1447" a="1"/>
  <c r="BL40" i="1447" a="1"/>
  <c r="AN10" i="1447" a="1"/>
  <c r="CP76" i="1447" a="1"/>
  <c r="CP41" i="1447" a="1"/>
  <c r="U46" i="1447" a="1"/>
  <c r="CJ40" i="1447" a="1"/>
  <c r="CJ56" i="1447" a="1"/>
  <c r="CJ82" i="1447" a="1"/>
  <c r="BS44" i="1447" a="1"/>
  <c r="CM84" i="1447" a="1"/>
  <c r="CP40" i="1447" a="1"/>
  <c r="I13" i="1447" a="1"/>
  <c r="BB13" i="1447" a="1"/>
  <c r="BJ37" i="1447" a="1"/>
  <c r="W40" i="1447" a="1"/>
  <c r="AG48" i="1447" a="1"/>
  <c r="BZ48" i="1447" a="1"/>
  <c r="CP78" i="1447" a="1"/>
  <c r="AG73" i="1447" a="1"/>
  <c r="X13" i="1447" a="1"/>
  <c r="P50" i="1447" a="1"/>
  <c r="AU17" i="1447" a="1"/>
  <c r="BM7" i="1447" a="1"/>
  <c r="BE25" i="1447" a="1"/>
  <c r="CJ21" i="1447" a="1"/>
  <c r="AU24" i="1447" a="1"/>
  <c r="N24" i="1447" a="1"/>
  <c r="AC76" i="1447" a="1"/>
  <c r="BB82" i="1447" a="1"/>
  <c r="BI43" i="1447" a="1"/>
  <c r="CF87" i="1447" a="1"/>
  <c r="J44" i="1447" a="1"/>
  <c r="BE72" i="1447" a="1"/>
  <c r="BL55" i="1447" a="1"/>
  <c r="BE79" i="1447" a="1"/>
  <c r="Q41" i="1447" a="1"/>
  <c r="J23" i="1447" a="1"/>
  <c r="N71" i="1447" a="1"/>
  <c r="AR53" i="1447" a="1"/>
  <c r="W37" i="1447" a="1"/>
  <c r="Q51" i="1447" a="1"/>
  <c r="W85" i="1447" a="1"/>
  <c r="BF43" i="1447" a="1"/>
  <c r="AN20" i="1447" a="1"/>
  <c r="BZ78" i="1447" a="1"/>
  <c r="AN47" i="1447" a="1"/>
  <c r="CF68" i="1447" a="1"/>
  <c r="BZ76" i="1447" a="1"/>
  <c r="I6" i="1447" a="1"/>
  <c r="P76" i="1447" a="1"/>
  <c r="T9" i="1447" a="1"/>
  <c r="AR10" i="1447" a="1"/>
  <c r="CG73" i="1447" a="1"/>
  <c r="AG7" i="1447" a="1"/>
  <c r="N14" i="1447" a="1"/>
  <c r="BJ22" i="1447" a="1"/>
  <c r="BM10" i="1447" a="1"/>
  <c r="CG74" i="1447" a="1"/>
  <c r="AF49" i="1447" a="1"/>
  <c r="CI52" i="1447" a="1"/>
  <c r="CI44" i="1447" a="1"/>
  <c r="CB38" i="1447" a="1"/>
  <c r="AM87" i="1447" a="1"/>
  <c r="P80" i="1447" a="1"/>
  <c r="AK56" i="1447" a="1"/>
  <c r="AD12" i="1447" a="1"/>
  <c r="CJ84" i="1447" a="1"/>
  <c r="BJ68" i="1447" a="1"/>
  <c r="AD71" i="1447" a="1"/>
  <c r="BM75" i="1447" a="1"/>
  <c r="J11" i="1447" a="1"/>
  <c r="AT53" i="1447" a="1"/>
  <c r="CI9" i="1447" a="1"/>
  <c r="BT18" i="1447" a="1"/>
  <c r="W83" i="1447" a="1"/>
  <c r="AC86" i="1447" a="1"/>
  <c r="I8" i="1447" a="1"/>
  <c r="BF83" i="1447" a="1"/>
  <c r="BL83" i="1447" a="1"/>
  <c r="CQ23" i="1447" a="1"/>
  <c r="AC38" i="1447" a="1"/>
  <c r="Q43" i="1447" a="1"/>
  <c r="CB70" i="1447" a="1"/>
  <c r="AC54" i="1447" a="1"/>
  <c r="AG18" i="1447" a="1"/>
  <c r="T77" i="1447" a="1"/>
  <c r="W74" i="1447" a="1"/>
  <c r="AF13" i="1447" a="1"/>
  <c r="CG39" i="1447" a="1"/>
  <c r="CI49" i="1447" a="1"/>
  <c r="CP18" i="1447" a="1"/>
  <c r="P48" i="1447" a="1"/>
  <c r="T83" i="1447" a="1"/>
  <c r="CF72" i="1447" a="1"/>
  <c r="BI9" i="1447" a="1"/>
  <c r="U8" i="1447" a="1"/>
  <c r="CG22" i="1447" a="1"/>
  <c r="BC24" i="1447" a="1"/>
  <c r="BE78" i="1447" a="1"/>
  <c r="CB87" i="1447" a="1"/>
  <c r="P83" i="1447" a="1"/>
  <c r="BS24" i="1447" a="1"/>
  <c r="BJ53" i="1447" a="1"/>
  <c r="CJ51" i="1447" a="1"/>
  <c r="BJ40" i="1447" a="1"/>
  <c r="AN21" i="1447" a="1"/>
  <c r="CJ17" i="1447" a="1"/>
  <c r="AD43" i="1447" a="1"/>
  <c r="N6" i="1447" a="1"/>
  <c r="CP55" i="1447" a="1"/>
  <c r="AC70" i="1447" a="1"/>
  <c r="AR46" i="1447" a="1"/>
  <c r="CJ85" i="1447" a="1"/>
  <c r="CP73" i="1447" a="1"/>
  <c r="AT44" i="1447" a="1"/>
  <c r="BF84" i="1447" a="1"/>
  <c r="BM72" i="1447" a="1"/>
  <c r="AD25" i="1447" a="1"/>
  <c r="I16" i="1447" a="1"/>
  <c r="CP11" i="1447" a="1"/>
  <c r="CC13" i="1447" a="1"/>
  <c r="Q46" i="1447" a="1"/>
  <c r="AG53" i="1447" a="1"/>
  <c r="BF76" i="1447" a="1"/>
  <c r="AN49" i="1447" a="1"/>
  <c r="BE11" i="1447" a="1"/>
  <c r="AD39" i="1447" a="1"/>
  <c r="P74" i="1447" a="1"/>
  <c r="Q22" i="1447" a="1"/>
  <c r="CB13" i="1447" a="1"/>
  <c r="CJ47" i="1447" a="1"/>
  <c r="CM41" i="1447" a="1"/>
  <c r="CJ72" i="1447" a="1"/>
  <c r="CC20" i="1447" a="1"/>
  <c r="CQ11" i="1447" a="1"/>
  <c r="CB24" i="1447" a="1"/>
  <c r="BL24" i="1447" a="1"/>
  <c r="CM69" i="1447" a="1"/>
  <c r="J42" i="1447" a="1"/>
  <c r="S81" i="1447" a="1"/>
  <c r="W49" i="1447" a="1"/>
  <c r="U53" i="1447" a="1"/>
  <c r="CI77" i="1447" a="1"/>
  <c r="BE7" i="1447" a="1"/>
  <c r="BM24" i="1447" a="1"/>
  <c r="BI84" i="1447" a="1"/>
  <c r="CC25" i="1447" a="1"/>
  <c r="BZ21" i="1447" a="1"/>
  <c r="CC14" i="1447" a="1"/>
  <c r="U10" i="1447" a="1"/>
  <c r="AU7" i="1447" a="1"/>
  <c r="BJ23" i="1447" a="1"/>
  <c r="I69" i="1447" a="1"/>
  <c r="I79" i="1447" a="1"/>
  <c r="P17" i="1447" a="1"/>
  <c r="CB76" i="1447" a="1"/>
  <c r="BF12" i="1447" a="1"/>
  <c r="AN80" i="1447" a="1"/>
  <c r="BJ80" i="1447" a="1"/>
  <c r="BJ85" i="1447" a="1"/>
  <c r="CB73" i="1447" a="1"/>
  <c r="BE74" i="1447" a="1"/>
  <c r="CB16" i="1447" a="1"/>
  <c r="P39" i="1447" a="1"/>
  <c r="BC70" i="1447" a="1"/>
  <c r="AC53" i="1447" a="1"/>
  <c r="AG77" i="1447" a="1"/>
  <c r="AG44" i="1447" a="1"/>
  <c r="CM17" i="1447" a="1"/>
  <c r="U85" i="1447" a="1"/>
  <c r="BM78" i="1447" a="1"/>
  <c r="Q38" i="1447" a="1"/>
  <c r="CI83" i="1447" a="1"/>
  <c r="U6" i="1447" a="1"/>
  <c r="BM38" i="1447" a="1"/>
  <c r="Q68" i="1447" a="1"/>
  <c r="BB85" i="1447" a="1"/>
  <c r="CJ13" i="1447" a="1"/>
  <c r="AM17" i="1447" a="1"/>
  <c r="CM87" i="1447" a="1"/>
  <c r="AC23" i="1447" a="1"/>
  <c r="CC19" i="1447" a="1"/>
  <c r="CN14" i="1447" a="1"/>
  <c r="U14" i="1447" a="1"/>
  <c r="AR39" i="1447" a="1"/>
  <c r="BM83" i="1447" a="1"/>
  <c r="AC37" i="1447" a="1"/>
  <c r="W51" i="1447" a="1"/>
  <c r="CC43" i="1447" a="1"/>
  <c r="AG81" i="1447" a="1"/>
  <c r="AR19" i="1447" a="1"/>
  <c r="BS54" i="1447" a="1"/>
  <c r="CI55" i="1447" a="1"/>
  <c r="BJ86" i="1447" a="1"/>
  <c r="BJ50" i="1447" a="1"/>
  <c r="BF19" i="1447" a="1"/>
  <c r="X14" i="1447" a="1"/>
  <c r="AB87" i="1447" a="1"/>
  <c r="CN19" i="1447" a="1"/>
  <c r="CN77" i="1447" a="1"/>
  <c r="W12" i="1447" a="1"/>
  <c r="BM81" i="1447" a="1"/>
  <c r="CG41" i="1447" a="1"/>
  <c r="T74" i="1447" a="1"/>
  <c r="CP14" i="1447" a="1"/>
  <c r="J55" i="1447" a="1"/>
  <c r="AT56" i="1447" a="1"/>
  <c r="J17" i="1447" a="1"/>
  <c r="CB18" i="1447" a="1"/>
  <c r="CG38" i="1447" a="1"/>
  <c r="BF21" i="1447" a="1"/>
  <c r="CN48" i="1447" a="1"/>
  <c r="S52" i="1447" a="1"/>
  <c r="BE12" i="1447" a="1"/>
  <c r="BY20" i="1447" a="1"/>
  <c r="BF18" i="1447" a="1"/>
  <c r="J81" i="1447" a="1"/>
  <c r="AT24" i="1447" a="1"/>
  <c r="BJ69" i="1447" a="1"/>
  <c r="BF44" i="1447" a="1"/>
  <c r="AG49" i="1447" a="1"/>
  <c r="BE77" i="1447" a="1"/>
  <c r="BL72" i="1447" a="1"/>
  <c r="CC79" i="1447" a="1"/>
  <c r="CB79" i="1447" a="1"/>
  <c r="AT52" i="1447" a="1"/>
  <c r="AG52" i="1447" a="1"/>
  <c r="AC47" i="1447" a="1"/>
  <c r="BL74" i="1447" a="1"/>
  <c r="CM68" i="1447" a="1"/>
  <c r="AF81" i="1447" a="1"/>
  <c r="AU23" i="1447" a="1"/>
  <c r="Q16" i="1447" a="1"/>
  <c r="CB41" i="1447" a="1"/>
  <c r="AN84" i="1447" a="1"/>
  <c r="AB43" i="1447" a="1"/>
  <c r="BM51" i="1447" a="1"/>
  <c r="BI24" i="1447" a="1"/>
  <c r="CF86" i="1447" a="1"/>
  <c r="AD80" i="1447" a="1"/>
  <c r="BS37" i="1447" a="1"/>
  <c r="BM12" i="1447" a="1"/>
  <c r="W48" i="1447" a="1"/>
  <c r="BZ81" i="1447" a="1"/>
  <c r="BJ24" i="1447" a="1"/>
  <c r="CG42" i="1447" a="1"/>
  <c r="AF24" i="1447" a="1"/>
  <c r="BF41" i="1447" a="1"/>
  <c r="CC52" i="1447" a="1"/>
  <c r="AN41" i="1447" a="1"/>
  <c r="AQ48" i="1447" a="1"/>
  <c r="AF19" i="1447" a="1"/>
  <c r="AT87" i="1447" a="1"/>
  <c r="BC23" i="1447" a="1"/>
  <c r="CG84" i="1447" a="1"/>
  <c r="AG87" i="1447" a="1"/>
  <c r="W50" i="1447" a="1"/>
  <c r="AG8" i="1447" a="1"/>
  <c r="AG38" i="1447" a="1"/>
  <c r="CL40" i="1447" a="1"/>
  <c r="J54" i="1447" a="1"/>
  <c r="CC17" i="1447" a="1"/>
  <c r="BL6" i="1447" a="1"/>
  <c r="BC9" i="1447" a="1"/>
  <c r="P77" i="1447" a="1"/>
  <c r="CI70" i="1447" a="1"/>
  <c r="AD37" i="1447" a="1"/>
  <c r="AF51" i="1447" a="1"/>
  <c r="BJ56" i="1447" a="1"/>
  <c r="CP39" i="1447" a="1"/>
  <c r="J71" i="1447" a="1"/>
  <c r="AF38" i="1447" a="1"/>
  <c r="AF45" i="1447" a="1"/>
  <c r="AC84" i="1447" a="1"/>
  <c r="BM76" i="1447" a="1"/>
  <c r="BJ14" i="1447" a="1"/>
  <c r="AD7" i="1447" a="1"/>
  <c r="CJ52" i="1447" a="1"/>
  <c r="J40" i="1447" a="1"/>
  <c r="BF16" i="1447" a="1"/>
  <c r="BT11" i="1447" a="1"/>
  <c r="AF48" i="1447" a="1"/>
  <c r="AF41" i="1447" a="1"/>
  <c r="BC43" i="1447" a="1"/>
  <c r="P53" i="1447" a="1"/>
  <c r="BE83" i="1447" a="1"/>
  <c r="CN17" i="1447" a="1"/>
  <c r="CJ69" i="1447" a="1"/>
  <c r="AN12" i="1447" a="1"/>
  <c r="BL9" i="1447" a="1"/>
  <c r="CM20" i="1447" a="1"/>
  <c r="BB8" i="1447" a="1"/>
  <c r="CG8" i="1447" a="1"/>
  <c r="AP8" i="1447" a="1"/>
  <c r="J51" i="1447" a="1"/>
  <c r="AG20" i="1447" a="1"/>
  <c r="I44" i="1447" a="1"/>
  <c r="W7" i="1447" a="1"/>
  <c r="W21" i="1447" a="1"/>
  <c r="AR48" i="1447" a="1"/>
  <c r="AN50" i="1447" a="1"/>
  <c r="BC54" i="1447" a="1"/>
  <c r="CF43" i="1447" a="1"/>
  <c r="X19" i="1447" a="1"/>
  <c r="CN80" i="1447" a="1"/>
  <c r="BT16" i="1447" a="1"/>
  <c r="CP23" i="1447" a="1"/>
  <c r="U52" i="1447" a="1"/>
  <c r="AI14" i="1447" a="1"/>
  <c r="BE47" i="1447" a="1"/>
  <c r="CN15" i="1447" a="1"/>
  <c r="BF8" i="1447" a="1"/>
  <c r="AQ11" i="1447" a="1"/>
  <c r="CC49" i="1447" a="1"/>
  <c r="CG24" i="1447" a="1"/>
  <c r="BI12" i="1447" a="1"/>
  <c r="Q80" i="1447" a="1"/>
  <c r="P9" i="1447" a="1"/>
  <c r="CB55" i="1447" a="1"/>
  <c r="CM83" i="1447" a="1"/>
  <c r="CJ71" i="1447" a="1"/>
  <c r="BS42" i="1447" a="1"/>
  <c r="BC81" i="1447" a="1"/>
  <c r="J78" i="1447" a="1"/>
  <c r="CB43" i="1447" a="1"/>
  <c r="BL80" i="1447" a="1"/>
  <c r="Q87" i="1447" a="1"/>
  <c r="CI41" i="1447" a="1"/>
  <c r="CI78" i="1447" a="1"/>
  <c r="BP50" i="1447" a="1"/>
  <c r="W76" i="1447" a="1"/>
  <c r="W86" i="1447" a="1"/>
  <c r="Q8" i="1447" a="1"/>
  <c r="CP8" i="1447" a="1"/>
  <c r="BB71" i="1447" a="1"/>
  <c r="BF70" i="1447" a="1"/>
  <c r="AM51" i="1447" a="1"/>
  <c r="BC20" i="1447" a="1"/>
  <c r="BS21" i="1447" a="1"/>
  <c r="AT10" i="1447" a="1"/>
  <c r="CQ6" i="1447" a="1"/>
  <c r="AG17" i="1447" a="1"/>
  <c r="Q74" i="1447" a="1"/>
  <c r="W9" i="1447" a="1"/>
  <c r="BI52" i="1447" a="1"/>
  <c r="N9" i="1447" a="1"/>
  <c r="AF22" i="1447" a="1"/>
  <c r="BM82" i="1447" a="1"/>
  <c r="AT37" i="1447" a="1"/>
  <c r="BC37" i="1447" a="1"/>
  <c r="CP54" i="1447" a="1"/>
  <c r="CI74" i="1447" a="1"/>
  <c r="AG84" i="1447" a="1"/>
  <c r="BB37" i="1447" a="1"/>
  <c r="I11" i="1447" a="1"/>
  <c r="CN20" i="1447" a="1"/>
  <c r="BS12" i="1447" a="1"/>
  <c r="Q12" i="1447" a="1"/>
  <c r="CJ37" i="1447" a="1"/>
  <c r="AF85" i="1447" a="1"/>
  <c r="CN54" i="1447" a="1"/>
  <c r="T19" i="1447" a="1"/>
  <c r="AQ55" i="1447" a="1"/>
  <c r="AD8" i="1447" a="1"/>
  <c r="AD77" i="1447" a="1"/>
  <c r="S70" i="1447" a="1"/>
  <c r="D50" i="1447" a="1"/>
  <c r="AB39" i="1447" a="1"/>
  <c r="CI81" i="1447" a="1"/>
  <c r="AM86" i="1447" a="1"/>
  <c r="J15" i="1447" a="1"/>
  <c r="CI46" i="1447" a="1"/>
  <c r="M85" i="1447" a="1"/>
  <c r="BA25" i="1447" a="1"/>
  <c r="BA47" i="1447" a="1"/>
  <c r="CN55" i="1447" a="1"/>
  <c r="AD40" i="1447" a="1"/>
  <c r="BE70" i="1447" a="1"/>
  <c r="CP20" i="1447" a="1"/>
  <c r="BL47" i="1447" a="1"/>
  <c r="AG71" i="1447" a="1"/>
  <c r="BE53" i="1447" a="1"/>
  <c r="CB49" i="1447" a="1"/>
  <c r="BF10" i="1447" a="1"/>
  <c r="BE52" i="1447" a="1"/>
  <c r="AT6" i="1447" a="1"/>
  <c r="AN9" i="1447" a="1"/>
  <c r="AT80" i="1447" a="1"/>
  <c r="I46" i="1447" a="1"/>
  <c r="BL54" i="1447" a="1"/>
  <c r="BA14" i="1447" a="1"/>
  <c r="BI70" i="1447" a="1"/>
  <c r="BI81" i="1447" a="1"/>
  <c r="AD23" i="1447" a="1"/>
  <c r="BF77" i="1447" a="1"/>
  <c r="CP48" i="1447" a="1"/>
  <c r="BI79" i="1447" a="1"/>
  <c r="AG47" i="1447" a="1"/>
  <c r="BS50" i="1447" a="1"/>
  <c r="AR17" i="1447" a="1"/>
  <c r="CN12" i="1447" a="1"/>
  <c r="U49" i="1447" a="1"/>
  <c r="P18" i="1447" a="1"/>
  <c r="CI56" i="1447" a="1"/>
  <c r="BJ52" i="1447" a="1"/>
  <c r="AN73" i="1447" a="1"/>
  <c r="P51" i="1447" a="1"/>
  <c r="W22" i="1447" a="1"/>
  <c r="AF23" i="1447" a="1"/>
  <c r="BF24" i="1447" a="1"/>
  <c r="J21" i="1447" a="1"/>
  <c r="BL7" i="1447" a="1"/>
  <c r="M49" i="1447" a="1"/>
  <c r="W16" i="1447" a="1"/>
  <c r="AN76" i="1447" a="1"/>
  <c r="CJ87" i="1447" a="1"/>
  <c r="BJ39" i="1447" a="1"/>
  <c r="AK44" i="1447" a="1"/>
  <c r="BC55" i="1447" a="1"/>
  <c r="U83" i="1447" a="1"/>
  <c r="CI24" i="1447" a="1"/>
  <c r="CJ49" i="1447" a="1"/>
  <c r="Q40" i="1447" a="1"/>
  <c r="BF73" i="1447" a="1"/>
  <c r="CI71" i="1447" a="1"/>
  <c r="P23" i="1447" a="1"/>
  <c r="CC16" i="1447" a="1"/>
  <c r="CF50" i="1447" a="1"/>
  <c r="BF9" i="1447" a="1"/>
  <c r="BC83" i="1447" a="1"/>
  <c r="CJ20" i="1447" a="1"/>
  <c r="AT79" i="1447" a="1"/>
  <c r="CC81" i="1447" a="1"/>
  <c r="CI47" i="1447" a="1"/>
  <c r="BS83" i="1447" a="1"/>
  <c r="CP75" i="1447" a="1"/>
  <c r="AF71" i="1447" a="1"/>
  <c r="CM52" i="1447" a="1"/>
  <c r="BM8" i="1447" a="1"/>
  <c r="Q37" i="1447" a="1"/>
  <c r="BE80" i="1447" a="1"/>
  <c r="AD20" i="1447" a="1"/>
  <c r="U40" i="1447" a="1"/>
  <c r="BM40" i="1447" a="1"/>
  <c r="CG14" i="1447" a="1"/>
  <c r="BG80" i="560" a="1"/>
  <c r="P15" i="132" a="1"/>
  <c r="S44" i="560" a="1"/>
  <c r="AK74" i="560" a="1"/>
  <c r="E72" i="560" a="1"/>
  <c r="CP18" i="560" a="1"/>
  <c r="BJ24" i="560" a="1"/>
  <c r="D55" i="560" a="1"/>
  <c r="BI22" i="560" a="1"/>
  <c r="BE42" i="560" a="1"/>
  <c r="AP84" i="560" a="1"/>
  <c r="Q75" i="560" a="1"/>
  <c r="AO48" i="560" a="1"/>
  <c r="BC6" i="560" a="1"/>
  <c r="BI81" i="560" a="1"/>
  <c r="CP37" i="560" a="1"/>
  <c r="BX50" i="560" a="1"/>
  <c r="Z18" i="132" a="1"/>
  <c r="BP14" i="560" a="1"/>
  <c r="CK11" i="560" a="1"/>
  <c r="AA56" i="560" a="1"/>
  <c r="CE83" i="560" a="1"/>
  <c r="AB80" i="560" a="1"/>
  <c r="BY43" i="560" a="1"/>
  <c r="CB43" i="560" a="1"/>
  <c r="CK44" i="560" a="1"/>
  <c r="AP46" i="560" a="1"/>
  <c r="AZ45" i="560" a="1"/>
  <c r="AZ23" i="560" a="1"/>
  <c r="BL79" i="560" a="1"/>
  <c r="AP70" i="560" a="1"/>
  <c r="BH49" i="560" a="1"/>
  <c r="BJ78" i="560" a="1"/>
  <c r="M23" i="560" a="1"/>
  <c r="L16" i="132" a="1"/>
  <c r="BP87" i="560" a="1"/>
  <c r="BF9" i="560" a="1"/>
  <c r="BC14" i="560" a="1"/>
  <c r="CB80" i="560" a="1"/>
  <c r="AA7" i="132" a="1"/>
  <c r="M20" i="560" a="1"/>
  <c r="CI9" i="560" a="1"/>
  <c r="BQ84" i="560" a="1"/>
  <c r="CD16" i="560" a="1"/>
  <c r="AP47" i="560" a="1"/>
  <c r="U72" i="560" a="1"/>
  <c r="BW41" i="560" a="1"/>
  <c r="M55" i="560" a="1"/>
  <c r="AM24" i="132" a="1"/>
  <c r="BS12" i="560" a="1"/>
  <c r="AZ40" i="560" a="1"/>
  <c r="AM42" i="560" a="1"/>
  <c r="CB25" i="560" a="1"/>
  <c r="K38" i="560" a="1"/>
  <c r="BI79" i="560" a="1"/>
  <c r="AR16" i="560" a="1"/>
  <c r="I40" i="560" a="1"/>
  <c r="G38" i="560" a="1"/>
  <c r="BA76" i="560" a="1"/>
  <c r="D74" i="560" a="1"/>
  <c r="AO24" i="560" a="1"/>
  <c r="AF82" i="560" a="1"/>
  <c r="CB74" i="560" a="1"/>
  <c r="BL41" i="560" a="1"/>
  <c r="CB23" i="560" a="1"/>
  <c r="AQ85" i="560" a="1"/>
  <c r="AN54" i="560" a="1"/>
  <c r="BM75" i="560" a="1"/>
  <c r="AR81" i="560" a="1"/>
  <c r="AT24" i="560" a="1"/>
  <c r="L21" i="560" a="1"/>
  <c r="AT6" i="560" a="1"/>
  <c r="N16" i="560" a="1"/>
  <c r="D18" i="560" a="1"/>
  <c r="AA51" i="560" a="1"/>
  <c r="BZ49" i="560" a="1"/>
  <c r="M24" i="132" a="1"/>
  <c r="AF84" i="560" a="1"/>
  <c r="BZ74" i="560" a="1"/>
  <c r="BA18" i="560" a="1"/>
  <c r="BA55" i="560" a="1"/>
  <c r="P24" i="132" a="1"/>
  <c r="BZ53" i="560" a="1"/>
  <c r="F74" i="560" a="1"/>
  <c r="AA37" i="560" a="1"/>
  <c r="AI46" i="560" a="1"/>
  <c r="BL50" i="560" a="1"/>
  <c r="F82" i="560" a="1"/>
  <c r="CN6" i="560" a="1"/>
  <c r="CE49" i="560" a="1"/>
  <c r="P56" i="560" a="1"/>
  <c r="AM49" i="560" a="1"/>
  <c r="BQ68" i="560" a="1"/>
  <c r="CJ75" i="560" a="1"/>
  <c r="BY11" i="560" a="1"/>
  <c r="BI74" i="560" a="1"/>
  <c r="Q41" i="560" a="1"/>
  <c r="AA8" i="560" a="1"/>
  <c r="CK13" i="560" a="1"/>
  <c r="P73" i="560" a="1"/>
  <c r="BX77" i="560" a="1"/>
  <c r="BN82" i="560" a="1"/>
  <c r="CF76" i="560" a="1"/>
  <c r="L76" i="560" a="1"/>
  <c r="CG24" i="560" a="1"/>
  <c r="BP40" i="560" a="1"/>
  <c r="CP12" i="560" a="1"/>
  <c r="AD80" i="560" a="1"/>
  <c r="CF75" i="560" a="1"/>
  <c r="CQ14" i="560" a="1"/>
  <c r="CC19" i="560" a="1"/>
  <c r="CK52" i="560" a="1"/>
  <c r="U26" i="132" a="1"/>
  <c r="BJ41" i="560" a="1"/>
  <c r="AM8" i="560" a="1"/>
  <c r="BH78" i="560" a="1"/>
  <c r="AF17" i="560" a="1"/>
  <c r="I55" i="560" a="1"/>
  <c r="D24" i="560" a="1"/>
  <c r="M41" i="560" a="1"/>
  <c r="AP14" i="560" a="1"/>
  <c r="BE44" i="560" a="1"/>
  <c r="AB85" i="560" a="1"/>
  <c r="AM11" i="560" a="1"/>
  <c r="Z23" i="132" a="1"/>
  <c r="D9" i="560" a="1"/>
  <c r="G16" i="132" a="1"/>
  <c r="AA75" i="560" a="1"/>
  <c r="Q85" i="560" a="1"/>
  <c r="AU9" i="560" a="1"/>
  <c r="BC74" i="560" a="1"/>
  <c r="F38" i="560" a="1"/>
  <c r="Q13" i="560" a="1"/>
  <c r="AT76" i="560" a="1"/>
  <c r="CK82" i="560" a="1"/>
  <c r="F26" i="132" a="1"/>
  <c r="CL39" i="560" a="1"/>
  <c r="X6" i="560" a="1"/>
  <c r="AI7" i="560" a="1"/>
  <c r="BQ82" i="560" a="1"/>
  <c r="E54" i="560" a="1"/>
  <c r="BN69" i="560" a="1"/>
  <c r="BY77" i="560" a="1"/>
  <c r="BC9" i="560" a="1"/>
  <c r="BG24" i="560" a="1"/>
  <c r="CD74" i="560" a="1"/>
  <c r="BE72" i="560" a="1"/>
  <c r="V10" i="132" a="1"/>
  <c r="U8" i="560" a="1"/>
  <c r="CL83" i="560" a="1"/>
  <c r="AD23" i="560" a="1"/>
  <c r="Q40" i="560" a="1"/>
  <c r="N74" i="560" a="1"/>
  <c r="CC76" i="560" a="1"/>
  <c r="CM84" i="560" a="1"/>
  <c r="AN70" i="560" a="1"/>
  <c r="G55" i="560" a="1"/>
  <c r="P37" i="560" a="1"/>
  <c r="BW14" i="560" a="1"/>
  <c r="AR69" i="560" a="1"/>
  <c r="G73" i="560" a="1"/>
  <c r="L52" i="560" a="1"/>
  <c r="CC8" i="560" a="1"/>
  <c r="BN49" i="560" a="1"/>
  <c r="Q24" i="560" a="1"/>
  <c r="AP54" i="560" a="1"/>
  <c r="M18" i="132" a="1"/>
  <c r="J47" i="560" a="1"/>
  <c r="AR24" i="560" a="1"/>
  <c r="W84" i="560" a="1"/>
  <c r="BQ85" i="560" a="1"/>
  <c r="AQ49" i="560" a="1"/>
  <c r="AG24" i="132" a="1"/>
  <c r="BB21" i="560" a="1"/>
  <c r="BH8" i="560" a="1"/>
  <c r="AR21" i="560" a="1"/>
  <c r="AN80" i="560" a="1"/>
  <c r="Q80" i="560" a="1"/>
  <c r="CE86" i="560" a="1"/>
  <c r="AG16" i="560" a="1"/>
  <c r="E45" i="560" a="1"/>
  <c r="AN75" i="560" a="1"/>
  <c r="BN84" i="560" a="1"/>
  <c r="AR12" i="560" a="1"/>
  <c r="CC39" i="560" a="1"/>
  <c r="AT85" i="560" a="1"/>
  <c r="F37" i="560" a="1"/>
  <c r="CD50" i="560" a="1"/>
  <c r="W8" i="560" a="1"/>
  <c r="CE24" i="560" a="1"/>
  <c r="CK18" i="560" a="1"/>
  <c r="E46" i="560" a="1"/>
  <c r="F76" i="560" a="1"/>
  <c r="R87" i="560" a="1"/>
  <c r="G71" i="560" a="1"/>
  <c r="W53" i="560" a="1"/>
  <c r="K83" i="560" a="1"/>
  <c r="CN85" i="560" a="1"/>
  <c r="CD45" i="560" a="1"/>
  <c r="CC15" i="560" a="1"/>
  <c r="AI81" i="560" a="1"/>
  <c r="BM45" i="560" a="1"/>
  <c r="L70" i="560" a="1"/>
  <c r="AJ77" i="560" a="1"/>
  <c r="CP24" i="560" a="1"/>
  <c r="BY78" i="560" a="1"/>
  <c r="L11" i="560" a="1"/>
  <c r="AC81" i="560" a="1"/>
  <c r="AF39" i="560" a="1"/>
  <c r="N86" i="560" a="1"/>
  <c r="U43" i="560" a="1"/>
  <c r="J54" i="560" a="1"/>
  <c r="AC38" i="560" a="1"/>
  <c r="BX37" i="560" a="1"/>
  <c r="CM6" i="560" a="1"/>
  <c r="CJ38" i="560" a="1"/>
  <c r="CC10" i="560" a="1"/>
  <c r="P40" i="560" a="1"/>
  <c r="BB37" i="560" a="1"/>
  <c r="CJ47" i="560" a="1"/>
  <c r="BW40" i="560" a="1"/>
  <c r="AB77" i="560" a="1"/>
  <c r="BM7" i="560" a="1"/>
  <c r="AG21" i="560" a="1"/>
  <c r="AG24" i="560" a="1"/>
  <c r="AB22" i="560" a="1"/>
  <c r="AO83" i="560" a="1"/>
  <c r="BE53" i="560" a="1"/>
  <c r="R8" i="560" a="1"/>
  <c r="K11" i="560" a="1"/>
  <c r="CP50" i="560" a="1"/>
  <c r="BF42" i="560" a="1"/>
  <c r="BX9" i="560" a="1"/>
  <c r="T49" i="560" a="1"/>
  <c r="U16" i="132" a="1"/>
  <c r="BG37" i="560" a="1"/>
  <c r="CM45" i="560" a="1"/>
  <c r="BN81" i="560" a="1"/>
  <c r="L45" i="560" a="1"/>
  <c r="BQ87" i="560" a="1"/>
  <c r="BG38" i="560" a="1"/>
  <c r="BY41" i="560" a="1"/>
  <c r="BN83" i="560" a="1"/>
  <c r="AG8" i="560" a="1"/>
  <c r="Q38" i="560" a="1"/>
  <c r="AT17" i="560" a="1"/>
  <c r="BJ70" i="560" a="1"/>
  <c r="AI75" i="560" a="1"/>
  <c r="K37" i="560" a="1"/>
  <c r="S43" i="560" a="1"/>
  <c r="AI24" i="132" a="1"/>
  <c r="CM81" i="560" a="1"/>
  <c r="K44" i="560" a="1"/>
  <c r="D19" i="560" a="1"/>
  <c r="S77" i="560" a="1"/>
  <c r="BO86" i="560" a="1"/>
  <c r="AN14" i="560" a="1"/>
  <c r="J7" i="560" a="1"/>
  <c r="BI25" i="560" a="1"/>
  <c r="CM55" i="560" a="1"/>
  <c r="J81" i="560" a="1"/>
  <c r="AK48" i="560" a="1"/>
  <c r="BM46" i="560" a="1"/>
  <c r="AT52" i="560" a="1"/>
  <c r="BS17" i="560" a="1"/>
  <c r="BP17" i="560" a="1"/>
  <c r="AI70" i="560" a="1"/>
  <c r="N45" i="560" a="1"/>
  <c r="CG44" i="560" a="1"/>
  <c r="AC76" i="560" a="1"/>
  <c r="BF83" i="560" a="1"/>
  <c r="AP49" i="560" a="1"/>
  <c r="BL47" i="560" a="1"/>
  <c r="AF23" i="560" a="1"/>
  <c r="CB71" i="560" a="1"/>
  <c r="AK18" i="560" a="1"/>
  <c r="AH44" i="560" a="1"/>
  <c r="F49" i="560" a="1"/>
  <c r="AH70" i="560" a="1"/>
  <c r="G20" i="560" a="1"/>
  <c r="AC49" i="560" a="1"/>
  <c r="BC84" i="560" a="1"/>
  <c r="CF41" i="560" a="1"/>
  <c r="BN44" i="560" a="1"/>
  <c r="G51" i="560" a="1"/>
  <c r="CF24" i="560" a="1"/>
  <c r="BS45" i="560" a="1"/>
  <c r="BB79" i="560" a="1"/>
  <c r="R14" i="560" a="1"/>
  <c r="AG26" i="132" a="1"/>
  <c r="CM85" i="560" a="1"/>
  <c r="CQ8" i="560" a="1"/>
  <c r="BW23" i="560" a="1"/>
  <c r="AQ8" i="560" a="1"/>
  <c r="P17" i="560" a="1"/>
  <c r="CM54" i="560" a="1"/>
  <c r="AZ69" i="560" a="1"/>
  <c r="BM15" i="560" a="1"/>
  <c r="I8" i="132" a="1"/>
  <c r="U13" i="560" a="1"/>
  <c r="L8" i="560" a="1"/>
  <c r="BY86" i="560" a="1"/>
  <c r="J23" i="560" a="1"/>
  <c r="BL39" i="560" a="1"/>
  <c r="AJ71" i="560" a="1"/>
  <c r="BN39" i="560" a="1"/>
  <c r="AG74" i="560" a="1"/>
  <c r="BT12" i="560" a="1"/>
  <c r="AF80" i="560" a="1"/>
  <c r="F70" i="560" a="1"/>
  <c r="J52" i="560" a="1"/>
  <c r="S41" i="560" a="1"/>
  <c r="BQ69" i="560" a="1"/>
  <c r="D14" i="560" a="1"/>
  <c r="CF22" i="560" a="1"/>
  <c r="BY40" i="560" a="1"/>
  <c r="AQ53" i="560" a="1"/>
  <c r="U10" i="560" a="1"/>
  <c r="BH52" i="560" a="1"/>
  <c r="AH56" i="560" a="1"/>
  <c r="CI40" i="560" a="1"/>
  <c r="CC9" i="560" a="1"/>
  <c r="AI26" i="132" a="1"/>
  <c r="CE6" i="560" a="1"/>
  <c r="M37" i="560" a="1"/>
  <c r="AJ75" i="560" a="1"/>
  <c r="BY73" i="560" a="1"/>
  <c r="CB37" i="560" a="1"/>
  <c r="J85" i="560" a="1"/>
  <c r="CG8" i="560" a="1"/>
  <c r="BM38" i="560" a="1"/>
  <c r="AD26" i="132" a="1"/>
  <c r="T10" i="560" a="1"/>
  <c r="BM22" i="560" a="1"/>
  <c r="P19" i="560" a="1"/>
  <c r="P20" i="560" a="1"/>
  <c r="AQ69" i="560" a="1"/>
  <c r="CL17" i="560" a="1"/>
  <c r="K7" i="560" a="1"/>
  <c r="BT8" i="560" a="1"/>
  <c r="D39" i="560" a="1"/>
  <c r="AA17" i="560" a="1"/>
  <c r="BL55" i="560" a="1"/>
  <c r="AC8" i="132" a="1"/>
  <c r="BO10" i="560" a="1"/>
  <c r="CD42" i="560" a="1"/>
  <c r="AB12" i="560" a="1"/>
  <c r="BI15" i="560" a="1"/>
  <c r="BC87" i="560" a="1"/>
  <c r="AT55" i="560" a="1"/>
  <c r="CB56" i="560" a="1"/>
  <c r="BA87" i="560" a="1"/>
  <c r="CM53" i="560" a="1"/>
  <c r="AI45" i="560" a="1"/>
  <c r="AA70" i="560" a="1"/>
  <c r="Q78" i="560" a="1"/>
  <c r="AM7" i="132" a="1"/>
  <c r="F42" i="560" a="1"/>
  <c r="AF73" i="560" a="1"/>
  <c r="Q81" i="560" a="1"/>
  <c r="BG10" i="560" a="1"/>
  <c r="CB19" i="560" a="1"/>
  <c r="Q23" i="560" a="1"/>
  <c r="BZ10" i="560" a="1"/>
  <c r="CL14" i="560" a="1"/>
  <c r="BA69" i="560" a="1"/>
  <c r="BJ80" i="560" a="1"/>
  <c r="BX46" i="560" a="1"/>
  <c r="AH6" i="560" a="1"/>
  <c r="CD68" i="560" a="1"/>
  <c r="CG14" i="560" a="1"/>
  <c r="CB39" i="560" a="1"/>
  <c r="AP56" i="560" a="1"/>
  <c r="CE56" i="560" a="1"/>
  <c r="AK19" i="560" a="1"/>
  <c r="AG43" i="560" a="1"/>
  <c r="AF18" i="560" a="1"/>
  <c r="AA18" i="560" a="1"/>
  <c r="BJ72" i="560" a="1"/>
  <c r="CI75" i="560" a="1"/>
  <c r="D51" i="560" a="1"/>
  <c r="BM69" i="560" a="1"/>
  <c r="BA39" i="560" a="1"/>
  <c r="K10" i="560" a="1"/>
  <c r="BB9" i="560" a="1"/>
  <c r="F77" i="560" a="1"/>
  <c r="S18" i="132" a="1"/>
  <c r="AM46" i="560" a="1"/>
  <c r="BT19" i="560" a="1"/>
  <c r="BJ79" i="560" a="1"/>
  <c r="E40" i="560" a="1"/>
  <c r="CE17" i="560" a="1"/>
  <c r="BW12" i="560" a="1"/>
  <c r="AN50" i="560" a="1"/>
  <c r="CB49" i="560" a="1"/>
  <c r="CD13" i="560" a="1"/>
  <c r="P46" i="560" a="1"/>
  <c r="BB71" i="560" a="1"/>
  <c r="E44" i="560" a="1"/>
  <c r="AO20" i="560" a="1"/>
  <c r="CE77" i="560" a="1"/>
  <c r="M83" i="560" a="1"/>
  <c r="CP11" i="560" a="1"/>
  <c r="CJ56" i="560" a="1"/>
  <c r="BA42" i="560" a="1"/>
  <c r="T39" i="560" a="1"/>
  <c r="BA71" i="560" a="1"/>
  <c r="BC40" i="560" a="1"/>
  <c r="BL24" i="560" a="1"/>
  <c r="BA82" i="560" a="1"/>
  <c r="BQ22" i="560" a="1"/>
  <c r="BG48" i="560" a="1"/>
  <c r="BY52" i="560" a="1"/>
  <c r="BX82" i="560" a="1"/>
  <c r="BP18" i="560" a="1"/>
  <c r="BQ38" i="560" a="1"/>
  <c r="CL51" i="560" a="1"/>
  <c r="AJ81" i="560" a="1"/>
  <c r="T48" i="560" a="1"/>
  <c r="CD18" i="560" a="1"/>
  <c r="BZ11" i="560" a="1"/>
  <c r="T73" i="560" a="1"/>
  <c r="CP56" i="560" a="1"/>
  <c r="AB25" i="560" a="1"/>
  <c r="BY16" i="560" a="1"/>
  <c r="P85" i="560" a="1"/>
  <c r="AZ19" i="560" a="1"/>
  <c r="AQ78" i="560" a="1"/>
  <c r="AC84" i="560" a="1"/>
  <c r="BF22" i="560" a="1"/>
  <c r="CF78" i="560" a="1"/>
  <c r="CM71" i="560" a="1"/>
  <c r="CM50" i="560" a="1"/>
  <c r="AG53" i="560" a="1"/>
  <c r="CJ68" i="560" a="1"/>
  <c r="AH19" i="560" a="1"/>
  <c r="BM68" i="560" a="1"/>
  <c r="BZ47" i="560" a="1"/>
  <c r="CE76" i="560" a="1"/>
  <c r="BJ56" i="560" a="1"/>
  <c r="BI38" i="560" a="1"/>
  <c r="AK22" i="560" a="1"/>
  <c r="CD69" i="560" a="1"/>
  <c r="BS75" i="560" a="1"/>
  <c r="CN15" i="560" a="1"/>
  <c r="AN45" i="560" a="1"/>
  <c r="CC84" i="560" a="1"/>
  <c r="BC49" i="560" a="1"/>
  <c r="CN53" i="560" a="1"/>
  <c r="AG51" i="560" a="1"/>
  <c r="CI11" i="560" a="1"/>
  <c r="BE55" i="560" a="1"/>
  <c r="R15" i="560" a="1"/>
  <c r="BW70" i="560" a="1"/>
  <c r="BB69" i="560" a="1"/>
  <c r="CD20" i="560" a="1"/>
  <c r="D83" i="560" a="1"/>
  <c r="CK37" i="560" a="1"/>
  <c r="CP49" i="560" a="1"/>
  <c r="P8" i="560" a="1"/>
  <c r="K40" i="560" a="1"/>
  <c r="Q50" i="560" a="1"/>
  <c r="AI49" i="560" a="1"/>
  <c r="CJ14" i="560" a="1"/>
  <c r="M12" i="560" a="1"/>
  <c r="X24" i="560" a="1"/>
  <c r="BL10" i="560" a="1"/>
  <c r="BG85" i="560" a="1"/>
  <c r="BO11" i="560" a="1"/>
  <c r="AP13" i="560" a="1"/>
  <c r="K21" i="560" a="1"/>
  <c r="AP25" i="560" a="1"/>
  <c r="I49" i="560" a="1"/>
  <c r="N73" i="560" a="1"/>
  <c r="BH82" i="560" a="1"/>
  <c r="Q37" i="560" a="1"/>
  <c r="BS54" i="560" a="1"/>
  <c r="AM56" i="560" a="1"/>
  <c r="BW52" i="560" a="1"/>
  <c r="CK19" i="560" a="1"/>
  <c r="L38" i="560" a="1"/>
  <c r="BL13" i="560" a="1"/>
  <c r="AU25" i="560" a="1"/>
  <c r="U12" i="560" a="1"/>
  <c r="BQ18" i="560" a="1"/>
  <c r="AM38" i="560" a="1"/>
  <c r="AB54" i="560" a="1"/>
  <c r="BT23" i="560" a="1"/>
  <c r="I15" i="560" a="1"/>
  <c r="CK49" i="560" a="1"/>
  <c r="AD45" i="560" a="1"/>
  <c r="AR23" i="560" a="1"/>
  <c r="AR22" i="560" a="1"/>
  <c r="AI80" i="560" a="1"/>
  <c r="AU15" i="560" a="1"/>
  <c r="BW71" i="560" a="1"/>
  <c r="I25" i="560" a="1"/>
  <c r="CF85" i="560" a="1"/>
  <c r="BM13" i="560" a="1"/>
  <c r="CK69" i="560" a="1"/>
  <c r="P70" i="560" a="1"/>
  <c r="L26" i="132" a="1"/>
  <c r="BJ42" i="560" a="1"/>
  <c r="AQ12" i="560" a="1"/>
  <c r="S56" i="560" a="1"/>
  <c r="BF6" i="560" a="1"/>
  <c r="CJ16" i="560" a="1"/>
  <c r="CQ24" i="560" a="1"/>
  <c r="M26" i="132" a="1"/>
  <c r="BF84" i="560" a="1"/>
  <c r="AN17" i="560" a="1"/>
  <c r="CB55" i="560" a="1"/>
  <c r="BW72" i="560" a="1"/>
  <c r="BH77" i="560" a="1"/>
  <c r="AP78" i="560" a="1"/>
  <c r="BL52" i="560" a="1"/>
  <c r="W41" i="560" a="1"/>
  <c r="AR70" i="560" a="1"/>
  <c r="CM79" i="560" a="1"/>
  <c r="AB10" i="560" a="1"/>
  <c r="CL40" i="560" a="1"/>
  <c r="CF72" i="560" a="1"/>
  <c r="CK50" i="560" a="1"/>
  <c r="BX20" i="560" a="1"/>
  <c r="AO42" i="560" a="1"/>
  <c r="AI76" i="560" a="1"/>
  <c r="AC50" i="560" a="1"/>
  <c r="BF19" i="560" a="1"/>
  <c r="I23" i="560" a="1"/>
  <c r="AP38" i="560" a="1"/>
  <c r="CF48" i="560" a="1"/>
  <c r="I76" i="560" a="1"/>
  <c r="F41" i="560" a="1"/>
  <c r="G54" i="560" a="1"/>
  <c r="BX74" i="560" a="1"/>
  <c r="AH20" i="560" a="1"/>
  <c r="AM23" i="560" a="1"/>
  <c r="CK12" i="560" a="1"/>
  <c r="AP85" i="560" a="1"/>
  <c r="BO56" i="560" a="1"/>
  <c r="G12" i="560" a="1"/>
  <c r="S52" i="560" a="1"/>
  <c r="AD76" i="560" a="1"/>
  <c r="BW76" i="560" a="1"/>
  <c r="BO9" i="560" a="1"/>
  <c r="BC39" i="560" a="1"/>
  <c r="E70" i="560" a="1"/>
  <c r="CE80" i="560" a="1"/>
  <c r="BC72" i="560" a="1"/>
  <c r="CF7" i="560" a="1"/>
  <c r="I70" i="560" a="1"/>
  <c r="J8" i="132" a="1"/>
  <c r="AT9" i="560" a="1"/>
  <c r="CC18" i="560" a="1"/>
  <c r="CC45" i="560" a="1"/>
  <c r="BW69" i="560" a="1"/>
  <c r="CB40" i="560" a="1"/>
  <c r="L51" i="560" a="1"/>
  <c r="I21" i="560" a="1"/>
  <c r="CD77" i="560" a="1"/>
  <c r="M86" i="560" a="1"/>
  <c r="BZ15" i="560" a="1"/>
  <c r="BY70" i="560" a="1"/>
  <c r="AM87" i="560" a="1"/>
  <c r="K46" i="560" a="1"/>
  <c r="AK16" i="560" a="1"/>
  <c r="AH23" i="560" a="1"/>
  <c r="BC44" i="560" a="1"/>
  <c r="AK86" i="560" a="1"/>
  <c r="CG75" i="560" a="1"/>
  <c r="AQ11" i="560" a="1"/>
  <c r="BM24" i="560" a="1"/>
  <c r="G17" i="560" a="1"/>
  <c r="CF20" i="560" a="1"/>
  <c r="N53" i="560" a="1"/>
  <c r="CG47" i="560" a="1"/>
  <c r="BH51" i="560" a="1"/>
  <c r="AO18" i="132" a="1"/>
  <c r="BP52" i="560" a="1"/>
  <c r="X13" i="560" a="1"/>
  <c r="P74" i="560" a="1"/>
  <c r="BN54" i="560" a="1"/>
  <c r="BQ70" i="560" a="1"/>
  <c r="BE37" i="560" a="1"/>
  <c r="AG39" i="560" a="1"/>
  <c r="AQ24" i="560" a="1"/>
  <c r="AH74" i="560" a="1"/>
  <c r="BJ15" i="560" a="1"/>
  <c r="CI45" i="560" a="1"/>
  <c r="BQ16" i="560" a="1"/>
  <c r="CP83" i="560" a="1"/>
  <c r="T85" i="560" a="1"/>
  <c r="CP81" i="560" a="1"/>
  <c r="AP73" i="560" a="1"/>
  <c r="S85" i="560" a="1"/>
  <c r="S40" i="560" a="1"/>
  <c r="CK20" i="560" a="1"/>
  <c r="BG9" i="560" a="1"/>
  <c r="G14" i="560" a="1"/>
  <c r="D80" i="560" a="1"/>
  <c r="AP53" i="560" a="1"/>
  <c r="T74" i="560" a="1"/>
  <c r="CK74" i="560" a="1"/>
  <c r="AP7" i="560" a="1"/>
  <c r="AM16" i="132" a="1"/>
  <c r="W37" i="560" a="1"/>
  <c r="BB11" i="560" a="1"/>
  <c r="BN74" i="560" a="1"/>
  <c r="T55" i="560" a="1"/>
  <c r="BZ38" i="560" a="1"/>
  <c r="BZ56" i="560" a="1"/>
  <c r="V15" i="132" a="1"/>
  <c r="F51" i="560" a="1"/>
  <c r="N50" i="560" a="1"/>
  <c r="R51" i="560" a="1"/>
  <c r="AD77" i="560" a="1"/>
  <c r="J83" i="560" a="1"/>
  <c r="BB24" i="560" a="1"/>
  <c r="BN37" i="560" a="1"/>
  <c r="U52" i="560" a="1"/>
  <c r="Q51" i="560" a="1"/>
  <c r="BA21" i="560" a="1"/>
  <c r="BO72" i="560" a="1"/>
  <c r="M7" i="132" a="1"/>
  <c r="CK40" i="560" a="1"/>
  <c r="I24" i="560" a="1"/>
  <c r="BE17" i="560" a="1"/>
  <c r="CI54" i="560" a="1"/>
  <c r="CP20" i="560" a="1"/>
  <c r="BQ14" i="560" a="1"/>
  <c r="CK9" i="560" a="1"/>
  <c r="AA22" i="560" a="1"/>
  <c r="BN10" i="560" a="1"/>
  <c r="BF45" i="560" a="1"/>
  <c r="BS80" i="560" a="1"/>
  <c r="BH74" i="560" a="1"/>
  <c r="N9" i="560" a="1"/>
  <c r="AM55" i="560" a="1"/>
  <c r="BW13" i="560" a="1"/>
  <c r="BP81" i="560" a="1"/>
  <c r="BW49" i="560" a="1"/>
  <c r="CJ24" i="560" a="1"/>
  <c r="AQ73" i="560" a="1"/>
  <c r="J76" i="560" a="1"/>
  <c r="AH77" i="560" a="1"/>
  <c r="E15" i="560" a="1"/>
  <c r="G22" i="560" a="1"/>
  <c r="BM19" i="560" a="1"/>
  <c r="AR71" i="560" a="1"/>
  <c r="CP44" i="560" a="1"/>
  <c r="CG19" i="560" a="1"/>
  <c r="AN19" i="560" a="1"/>
  <c r="CG74" i="560" a="1"/>
  <c r="BF13" i="560" a="1"/>
  <c r="BB40" i="560" a="1"/>
  <c r="BI21" i="560" a="1"/>
  <c r="T6" i="560" a="1"/>
  <c r="W47" i="560" a="1"/>
  <c r="S46" i="560" a="1"/>
  <c r="BQ42" i="560" a="1"/>
  <c r="D41" i="560" a="1"/>
  <c r="CI79" i="560" a="1"/>
  <c r="W39" i="560" a="1"/>
  <c r="BJ74" i="560" a="1"/>
  <c r="M47" i="560" a="1"/>
  <c r="M15" i="560" a="1"/>
  <c r="BZ7" i="560" a="1"/>
  <c r="I83" i="560" a="1"/>
  <c r="AN21" i="560" a="1"/>
  <c r="BX24" i="560" a="1"/>
  <c r="CB47" i="560" a="1"/>
  <c r="CP53" i="560" a="1"/>
  <c r="CI23" i="560" a="1"/>
  <c r="L87" i="560" a="1"/>
  <c r="M11" i="560" a="1"/>
  <c r="BE82" i="560" a="1"/>
  <c r="E12" i="560" a="1"/>
  <c r="U6" i="560" a="1"/>
  <c r="AT22" i="560" a="1"/>
  <c r="AM71" i="560" a="1"/>
  <c r="M52" i="560" a="1"/>
  <c r="AO55" i="560" a="1"/>
  <c r="BE12" i="560" a="1"/>
  <c r="AN49" i="560" a="1"/>
  <c r="BG75" i="560" a="1"/>
  <c r="E6" i="560" a="1"/>
  <c r="AJ52" i="560" a="1"/>
  <c r="AM18" i="560" a="1"/>
  <c r="AI82" i="560" a="1"/>
  <c r="K54" i="560" a="1"/>
  <c r="BC80" i="560" a="1"/>
  <c r="S14" i="560" a="1"/>
  <c r="BP7" i="560" a="1"/>
  <c r="AF56" i="560" a="1"/>
  <c r="BY85" i="560" a="1"/>
  <c r="E56" i="560" a="1"/>
  <c r="BA81" i="560" a="1"/>
  <c r="AF38" i="560" a="1"/>
  <c r="CJ11" i="560" a="1"/>
  <c r="BM9" i="560" a="1"/>
  <c r="CF84" i="560" a="1"/>
  <c r="BP9" i="560" a="1"/>
  <c r="AQ25" i="560" a="1"/>
  <c r="BE52" i="560" a="1"/>
  <c r="X12" i="560" a="1"/>
  <c r="AZ14" i="560" a="1"/>
  <c r="AF26" i="132" a="1"/>
  <c r="AO53" i="560" a="1"/>
  <c r="BY17" i="560" a="1"/>
  <c r="CN76" i="560" a="1"/>
  <c r="AT54" i="560" a="1"/>
  <c r="T9" i="560" a="1"/>
  <c r="BB54" i="560" a="1"/>
  <c r="CD81" i="560" a="1"/>
  <c r="J20" i="560" a="1"/>
  <c r="AN56" i="560" a="1"/>
  <c r="BO12" i="560" a="1"/>
  <c r="L23" i="132" a="1"/>
  <c r="J21" i="560" a="1"/>
  <c r="G44" i="560" a="1"/>
  <c r="R47" i="560" a="1"/>
  <c r="T22" i="560" a="1"/>
  <c r="BO55" i="560" a="1"/>
  <c r="AB38" i="560" a="1"/>
  <c r="BT14" i="560" a="1"/>
  <c r="AF51" i="560" a="1"/>
  <c r="CL52" i="560" a="1"/>
  <c r="AA79" i="560" a="1"/>
  <c r="AK69" i="560" a="1"/>
  <c r="M39" i="560" a="1"/>
  <c r="BS24" i="560" a="1"/>
  <c r="AG12" i="560" a="1"/>
  <c r="AA16" i="132" a="1"/>
  <c r="L19" i="560" a="1"/>
  <c r="BG87" i="560" a="1"/>
  <c r="AH18" i="560" a="1"/>
  <c r="G11" i="560" a="1"/>
  <c r="AQ42" i="560" a="1"/>
  <c r="AG47" i="560" a="1"/>
  <c r="U78" i="560" a="1"/>
  <c r="BQ15" i="560" a="1"/>
  <c r="BX87" i="560" a="1"/>
  <c r="AF11" i="560" a="1"/>
  <c r="AM10" i="560" a="1"/>
  <c r="CK38" i="560" a="1"/>
  <c r="CB15" i="560" a="1"/>
  <c r="BZ72" i="560" a="1"/>
  <c r="AJ15" i="560" a="1"/>
  <c r="BS23" i="560" a="1"/>
  <c r="BN73" i="560" a="1"/>
  <c r="AN13" i="560" a="1"/>
  <c r="Q86" i="560" a="1"/>
  <c r="D11" i="560" a="1"/>
  <c r="CN87" i="560" a="1"/>
  <c r="BQ73" i="560" a="1"/>
  <c r="CC46" i="560" a="1"/>
  <c r="CB77" i="560" a="1"/>
  <c r="O7" i="132" a="1"/>
  <c r="CG40" i="560" a="1"/>
  <c r="J41" i="560" a="1"/>
  <c r="AP83" i="560" a="1"/>
  <c r="AZ56" i="560" a="1"/>
  <c r="M56" i="560" a="1"/>
  <c r="AT25" i="560" a="1"/>
  <c r="W44" i="560" a="1"/>
  <c r="BB10" i="560" a="1"/>
  <c r="W49" i="560" a="1"/>
  <c r="CP47" i="560" a="1"/>
  <c r="AP79" i="560" a="1"/>
  <c r="BG16" i="560" a="1"/>
  <c r="AP87" i="560" a="1"/>
  <c r="CN18" i="560" a="1"/>
  <c r="AC10" i="132" a="1"/>
  <c r="BH46" i="560" a="1"/>
  <c r="J73" i="560" a="1"/>
  <c r="BZ83" i="560" a="1"/>
  <c r="I43" i="560" a="1"/>
  <c r="BF74" i="560" a="1"/>
  <c r="AQ80" i="560" a="1"/>
  <c r="T52" i="560" a="1"/>
  <c r="Q70" i="560" a="1"/>
  <c r="AF25" i="560" a="1"/>
  <c r="CN21" i="560" a="1"/>
  <c r="AN85" i="560" a="1"/>
  <c r="BC12" i="560" a="1"/>
  <c r="M76" i="560" a="1"/>
  <c r="T75" i="560" a="1"/>
  <c r="BF71" i="560" a="1"/>
  <c r="S23" i="560" a="1"/>
  <c r="S16" i="560" a="1"/>
  <c r="X18" i="560" a="1"/>
  <c r="P71" i="560" a="1"/>
  <c r="BE16" i="560" a="1"/>
  <c r="CK23" i="560" a="1"/>
  <c r="CJ9" i="560" a="1"/>
  <c r="AB69" i="560" a="1"/>
  <c r="AR83" i="560" a="1"/>
  <c r="M16" i="560" a="1"/>
  <c r="BO48" i="560" a="1"/>
  <c r="J19" i="1447" a="1"/>
  <c r="BB85" i="560" a="1"/>
  <c r="AN16" i="560" a="1"/>
  <c r="BM70" i="560" a="1"/>
  <c r="AR38" i="560" a="1"/>
  <c r="U15" i="132" a="1"/>
  <c r="R41" i="560" a="1"/>
  <c r="BJ25" i="560" a="1"/>
  <c r="I9" i="560" a="1"/>
  <c r="J23" i="132" a="1"/>
  <c r="BI37" i="560" a="1"/>
  <c r="BE13" i="560" a="1"/>
  <c r="BP68" i="560" a="1"/>
  <c r="BA72" i="560" a="1"/>
  <c r="CP51" i="560" a="1"/>
  <c r="AA44" i="560" a="1"/>
  <c r="CC78" i="560" a="1"/>
  <c r="CF54" i="560" a="1"/>
  <c r="BJ83" i="560" a="1"/>
  <c r="S23" i="132" a="1"/>
  <c r="CM23" i="560" a="1"/>
  <c r="AC48" i="560" a="1"/>
  <c r="CF12" i="560" a="1"/>
  <c r="BQ10" i="560" a="1"/>
  <c r="T50" i="560" a="1"/>
  <c r="CP7" i="560" a="1"/>
  <c r="CC25" i="560" a="1"/>
  <c r="AM9" i="560" a="1"/>
  <c r="BW55" i="560" a="1"/>
  <c r="CP14" i="560" a="1"/>
  <c r="CM87" i="560" a="1"/>
  <c r="CF18" i="560" a="1"/>
  <c r="AU18" i="560" a="1"/>
  <c r="BJ87" i="560" a="1"/>
  <c r="AZ8" i="560" a="1"/>
  <c r="O15" i="132" a="1"/>
  <c r="U19" i="560" a="1"/>
  <c r="P6" i="560" a="1"/>
  <c r="D49" i="560" a="1"/>
  <c r="M15" i="132" a="1"/>
  <c r="BI11" i="560" a="1"/>
  <c r="AL8" i="132" a="1"/>
  <c r="AG40" i="560" a="1"/>
  <c r="AP75" i="560" a="1"/>
  <c r="AM50" i="560" a="1"/>
  <c r="AD24" i="560" a="1"/>
  <c r="M8" i="560" a="1"/>
  <c r="AA43" i="560" a="1"/>
  <c r="BL74" i="560" a="1"/>
  <c r="L49" i="560" a="1"/>
  <c r="BP42" i="560" a="1"/>
  <c r="I14" i="560" a="1"/>
  <c r="F72" i="560" a="1"/>
  <c r="AZ47" i="560" a="1"/>
  <c r="AR13" i="560" a="1"/>
  <c r="AI6" i="560" a="1"/>
  <c r="BE80" i="560" a="1"/>
  <c r="BG20" i="560" a="1"/>
  <c r="N19" i="560" a="1"/>
  <c r="AG7" i="132" a="1"/>
  <c r="I73" i="560" a="1"/>
  <c r="BH19" i="560" a="1"/>
  <c r="BS20" i="560" a="1"/>
  <c r="AJ87" i="560" a="1"/>
  <c r="AR79" i="560" a="1"/>
  <c r="AR8" i="560" a="1"/>
  <c r="AT16" i="560" a="1"/>
  <c r="AD85" i="560" a="1"/>
  <c r="AB39" i="560" a="1"/>
  <c r="AN48" i="560" a="1"/>
  <c r="AI71" i="560" a="1"/>
  <c r="BP56" i="560" a="1"/>
  <c r="CF14" i="560" a="1"/>
  <c r="AK72" i="560" a="1"/>
  <c r="CN70" i="560" a="1"/>
  <c r="CN38" i="560" a="1"/>
  <c r="AA26" i="132" a="1"/>
  <c r="CQ11" i="560" a="1"/>
  <c r="R23" i="132" a="1"/>
  <c r="AT83" i="560" a="1"/>
  <c r="BE46" i="560" a="1"/>
  <c r="BE9" i="560" a="1"/>
  <c r="BB46" i="560" a="1"/>
  <c r="N23" i="560" a="1"/>
  <c r="AC54" i="560" a="1"/>
  <c r="CQ17" i="560" a="1"/>
  <c r="U79" i="560" a="1"/>
  <c r="L48" i="560" a="1"/>
  <c r="CJ6" i="560" a="1"/>
  <c r="CJ21" i="560" a="1"/>
  <c r="M46" i="560" a="1"/>
  <c r="AR18" i="560" a="1"/>
  <c r="CE46" i="560" a="1"/>
  <c r="BX8" i="560" a="1"/>
  <c r="CG72" i="560" a="1"/>
  <c r="BN78" i="560" a="1"/>
  <c r="G52" i="560" a="1"/>
  <c r="CG78" i="560" a="1"/>
  <c r="CG20" i="560" a="1"/>
  <c r="W51" i="560" a="1"/>
  <c r="AG78" i="560" a="1"/>
  <c r="AN83" i="560" a="1"/>
  <c r="BP72" i="560" a="1"/>
  <c r="T25" i="560" a="1"/>
  <c r="U48" i="560" a="1"/>
  <c r="CF46" i="560" a="1"/>
  <c r="BZ84" i="560" a="1"/>
  <c r="AH21" i="560" a="1"/>
  <c r="AH14" i="560" a="1"/>
  <c r="AJ72" i="560" a="1"/>
  <c r="AO76" i="560" a="1"/>
  <c r="CC87" i="560" a="1"/>
  <c r="BS6" i="560" a="1"/>
  <c r="CG53" i="560" a="1"/>
  <c r="R85" i="560" a="1"/>
  <c r="AI37" i="560" a="1"/>
  <c r="CG12" i="560" a="1"/>
  <c r="Q52" i="560" a="1"/>
  <c r="CN51" i="560" a="1"/>
  <c r="AK56" i="560" a="1"/>
  <c r="AO50" i="560" a="1"/>
  <c r="BQ40" i="560" a="1"/>
  <c r="AK52" i="560" a="1"/>
  <c r="BS37" i="560" a="1"/>
  <c r="BI7" i="560" a="1"/>
  <c r="BB68" i="560" a="1"/>
  <c r="I75" i="560" a="1"/>
  <c r="BN17" i="560" a="1"/>
  <c r="CB12" i="560" a="1"/>
  <c r="F45" i="560" a="1"/>
  <c r="AC10" i="560" a="1"/>
  <c r="BQ8" i="560" a="1"/>
  <c r="AM18" i="132" a="1"/>
  <c r="CF45" i="560" a="1"/>
  <c r="CJ39" i="560" a="1"/>
  <c r="AQ17" i="560" a="1"/>
  <c r="Q7" i="560" a="1"/>
  <c r="CD7" i="560" a="1"/>
  <c r="AF20" i="560" a="1"/>
  <c r="BM69" i="1447" a="1"/>
  <c r="AR42" i="1447" a="1"/>
  <c r="I48" i="1447" a="1"/>
  <c r="CN47" i="1447" a="1"/>
  <c r="CN49" i="1447" a="1"/>
  <c r="CQ25" i="1447" a="1"/>
  <c r="CI84" i="1447" a="1"/>
  <c r="Q18" i="1447" a="1"/>
  <c r="AU18" i="1447" a="1"/>
  <c r="BB45" i="1447" a="1"/>
  <c r="BE44" i="1447" a="1"/>
  <c r="U20" i="1447" a="1"/>
  <c r="W18" i="1447" a="1"/>
  <c r="AF77" i="1447" a="1"/>
  <c r="CC9" i="1447" a="1"/>
  <c r="CC85" i="1447" a="1"/>
  <c r="CB50" i="1447" a="1"/>
  <c r="BF25" i="1447" a="1"/>
  <c r="P20" i="1447" a="1"/>
  <c r="AT21" i="1447" a="1"/>
  <c r="AN71" i="1447" a="1"/>
  <c r="CG47" i="1447" a="1"/>
  <c r="CF8" i="1447" a="1"/>
  <c r="Q17" i="1447" a="1"/>
  <c r="M71" i="1447" a="1"/>
  <c r="BL37" i="1447" a="1"/>
  <c r="AU22" i="1447" a="1"/>
  <c r="CI48" i="1447" a="1"/>
  <c r="CI85" i="1447" a="1"/>
  <c r="AR69" i="1447" a="1"/>
  <c r="CG9" i="1447" a="1"/>
  <c r="AF55" i="1447" a="1"/>
  <c r="AD47" i="1447" a="1"/>
  <c r="BE55" i="1447" a="1"/>
  <c r="CF41" i="1447" a="1"/>
  <c r="AF54" i="1447" a="1"/>
  <c r="BN76" i="1447" a="1"/>
  <c r="J80" i="1447" a="1"/>
  <c r="CJ86" i="1447" a="1"/>
  <c r="BJ41" i="1447" a="1"/>
  <c r="AC25" i="1447" a="1"/>
  <c r="U75" i="1447" a="1"/>
  <c r="U44" i="1447" a="1"/>
  <c r="AG69" i="1447" a="1"/>
  <c r="CB72" i="1447" a="1"/>
  <c r="CG37" i="560" a="1"/>
  <c r="S54" i="560" a="1"/>
  <c r="P13" i="560" a="1"/>
  <c r="BP24" i="560" a="1"/>
  <c r="BL80" i="560" a="1"/>
  <c r="BW7" i="560" a="1"/>
  <c r="O18" i="132" a="1"/>
  <c r="BZ48" i="560" a="1"/>
  <c r="BH79" i="560" a="1"/>
  <c r="CJ52" i="560" a="1"/>
  <c r="AR14" i="560" a="1"/>
  <c r="Z15" i="132" a="1"/>
  <c r="BS70" i="560" a="1"/>
  <c r="BA51" i="560" a="1"/>
  <c r="BO47" i="560" a="1"/>
  <c r="CP25" i="560" a="1"/>
  <c r="CJ7" i="560" a="1"/>
  <c r="W42" i="560" a="1"/>
  <c r="BL51" i="560" a="1"/>
  <c r="AD9" i="560" a="1"/>
  <c r="N71" i="560" a="1"/>
  <c r="AN15" i="560" a="1"/>
  <c r="CQ10" i="560" a="1"/>
  <c r="L77" i="560" a="1"/>
  <c r="L16" i="560" a="1"/>
  <c r="CF53" i="560" a="1"/>
  <c r="AR68" i="560" a="1"/>
  <c r="AH68" i="560" a="1"/>
  <c r="I71" i="560" a="1"/>
  <c r="BH75" i="560" a="1"/>
  <c r="AF7" i="132" a="1"/>
  <c r="BP6" i="560" a="1"/>
  <c r="BB43" i="560" a="1"/>
  <c r="AC25" i="560" a="1"/>
  <c r="CI43" i="560" a="1"/>
  <c r="AH17" i="560" a="1"/>
  <c r="BH43" i="560" a="1"/>
  <c r="AI12" i="560" a="1"/>
  <c r="CE82" i="560" a="1"/>
  <c r="W17" i="560" a="1"/>
  <c r="BN53" i="560" a="1"/>
  <c r="BA46" i="560" a="1"/>
  <c r="AD73" i="560" a="1"/>
  <c r="CB87" i="560" a="1"/>
  <c r="S10" i="560" a="1"/>
  <c r="BS53" i="560" a="1"/>
  <c r="J48" i="560" a="1"/>
  <c r="AF40" i="560" a="1"/>
  <c r="BZ82" i="560" a="1"/>
  <c r="Q48" i="560" a="1"/>
  <c r="K14" i="560" a="1"/>
  <c r="E16" i="560" a="1"/>
  <c r="U73" i="560" a="1"/>
  <c r="BE45" i="560" a="1"/>
  <c r="AD42" i="560" a="1"/>
  <c r="BZ75" i="560" a="1"/>
  <c r="CE11" i="560" a="1"/>
  <c r="AA24" i="132" a="1"/>
  <c r="AM45" i="560" a="1"/>
  <c r="S16" i="132" a="1"/>
  <c r="P52" i="560" a="1"/>
  <c r="CI74" i="560" a="1"/>
  <c r="CJ19" i="560" a="1"/>
  <c r="AD15" i="132" a="1"/>
  <c r="BW80" i="560" a="1"/>
  <c r="BF77" i="560" a="1"/>
  <c r="E39" i="560" a="1"/>
  <c r="BQ72" i="560" a="1"/>
  <c r="CL41" i="560" a="1"/>
  <c r="AA54" i="560" a="1"/>
  <c r="BY72" i="560" a="1"/>
  <c r="BH7" i="560" a="1"/>
  <c r="BB45" i="560" a="1"/>
  <c r="CL77" i="560" a="1"/>
  <c r="BC51" i="560" a="1"/>
  <c r="BC13" i="560" a="1"/>
  <c r="P22" i="560" a="1"/>
  <c r="U15" i="560" a="1"/>
  <c r="BQ21" i="560" a="1"/>
  <c r="AJ47" i="560" a="1"/>
  <c r="AZ22" i="560" a="1"/>
  <c r="BM18" i="560" a="1"/>
  <c r="CM13" i="560" a="1"/>
  <c r="BW50" i="560" a="1"/>
  <c r="AO12" i="560" a="1"/>
  <c r="CJ76" i="560" a="1"/>
  <c r="AF18" i="132" a="1"/>
  <c r="R79" i="560" a="1"/>
  <c r="W55" i="560" a="1"/>
  <c r="BS84" i="560" a="1"/>
  <c r="BF38" i="560" a="1"/>
  <c r="BX23" i="560" a="1"/>
  <c r="AP80" i="560" a="1"/>
  <c r="AK20" i="560" a="1"/>
  <c r="G24" i="560" a="1"/>
  <c r="I74" i="560" a="1"/>
  <c r="AZ38" i="560" a="1"/>
  <c r="AA20" i="560" a="1"/>
  <c r="S37" i="560" a="1"/>
  <c r="R49" i="560" a="1"/>
  <c r="G24" i="132" a="1"/>
  <c r="BQ50" i="560" a="1"/>
  <c r="W14" i="560" a="1"/>
  <c r="AR6" i="560" a="1"/>
  <c r="AO45" i="560" a="1"/>
  <c r="S9" i="560" a="1"/>
  <c r="AK71" i="560" a="1"/>
  <c r="BX22" i="560" a="1"/>
  <c r="BX42" i="560" a="1"/>
  <c r="W81" i="560" a="1"/>
  <c r="AZ20" i="560" a="1"/>
  <c r="BZ18" i="560" a="1"/>
  <c r="BN79" i="560" a="1"/>
  <c r="CI81" i="560" a="1"/>
  <c r="AF48" i="560" a="1"/>
  <c r="T11" i="560" a="1"/>
  <c r="R26" i="132" a="1"/>
  <c r="CB18" i="560" a="1"/>
  <c r="AM25" i="560" a="1"/>
  <c r="BL46" i="560" a="1"/>
  <c r="J75" i="560" a="1"/>
  <c r="BW45" i="560" a="1"/>
  <c r="U76" i="560" a="1"/>
  <c r="CI77" i="560" a="1"/>
  <c r="CI86" i="560" a="1"/>
  <c r="BG43" i="560" a="1"/>
  <c r="BZ40" i="560" a="1"/>
  <c r="BZ44" i="560" a="1"/>
  <c r="M81" i="560" a="1"/>
  <c r="BB22" i="560" a="1"/>
  <c r="AJ41" i="560" a="1"/>
  <c r="K77" i="560" a="1"/>
  <c r="AP37" i="560" a="1"/>
  <c r="AO7" i="560" a="1"/>
  <c r="AN24" i="560" a="1"/>
  <c r="BN8" i="560" a="1"/>
  <c r="S39" i="560" a="1"/>
  <c r="BL25" i="560" a="1"/>
  <c r="P41" i="560" a="1"/>
  <c r="K69" i="560" a="1"/>
  <c r="CC49" i="560" a="1"/>
  <c r="CM52" i="560" a="1"/>
  <c r="F24" i="132" a="1"/>
  <c r="CP15" i="560" a="1"/>
  <c r="AT46" i="560" a="1"/>
  <c r="AG77" i="560" a="1"/>
  <c r="W86" i="560" a="1"/>
  <c r="CM56" i="560" a="1"/>
  <c r="AD22" i="560" a="1"/>
  <c r="BM16" i="560" a="1"/>
  <c r="BJ21" i="560" a="1"/>
  <c r="M75" i="560" a="1"/>
  <c r="AA73" i="560" a="1"/>
  <c r="CF13" i="560" a="1"/>
  <c r="AF42" i="560" a="1"/>
  <c r="BI52" i="560" a="1"/>
  <c r="O23" i="132" a="1"/>
  <c r="AH80" i="560" a="1"/>
  <c r="CP10" i="560" a="1"/>
  <c r="AG48" i="560" a="1"/>
  <c r="J6" i="560" a="1"/>
  <c r="F83" i="560" a="1"/>
  <c r="CC23" i="560" a="1"/>
  <c r="BO50" i="560" a="1"/>
  <c r="R72" i="560" a="1"/>
  <c r="BF24" i="560" a="1"/>
  <c r="P44" i="560" a="1"/>
  <c r="AZ75" i="560" a="1"/>
  <c r="BL7" i="560" a="1"/>
  <c r="CC68" i="560" a="1"/>
  <c r="D12" i="560" a="1"/>
  <c r="BX13" i="560" a="1"/>
  <c r="M7" i="560" a="1"/>
  <c r="CG81" i="560" a="1"/>
  <c r="BX43" i="560" a="1"/>
  <c r="M24" i="560" a="1"/>
  <c r="E81" i="560" a="1"/>
  <c r="BC53" i="560" a="1"/>
  <c r="R39" i="560" a="1"/>
  <c r="AN18" i="560" a="1"/>
  <c r="CE68" i="560" a="1"/>
  <c r="AD47" i="560" a="1"/>
  <c r="F16" i="560" a="1"/>
  <c r="F80" i="560" a="1"/>
  <c r="AJ7" i="560" a="1"/>
  <c r="AM39" i="560" a="1"/>
  <c r="CM44" i="560" a="1"/>
  <c r="BC43" i="560" a="1"/>
  <c r="AZ39" i="560" a="1"/>
  <c r="BS73" i="560" a="1"/>
  <c r="BQ55" i="560" a="1"/>
  <c r="P8" i="132" a="1"/>
  <c r="AB52" i="560" a="1"/>
  <c r="CG87" i="560" a="1"/>
  <c r="BA6" i="560" a="1"/>
  <c r="CJ13" i="560" a="1"/>
  <c r="BN52" i="560" a="1"/>
  <c r="R71" i="560" a="1"/>
  <c r="N42" i="560" a="1"/>
  <c r="BI12" i="560" a="1"/>
  <c r="R18" i="132" a="1"/>
  <c r="AC85" i="560" a="1"/>
  <c r="BJ18" i="560" a="1"/>
  <c r="P68" i="560" a="1"/>
  <c r="AQ55" i="560" a="1"/>
  <c r="X7" i="560" a="1"/>
  <c r="BF80" i="560" a="1"/>
  <c r="I10" i="560" a="1"/>
  <c r="BB15" i="560" a="1"/>
  <c r="CL50" i="560" a="1"/>
  <c r="CJ50" i="560" a="1"/>
  <c r="AM10" i="132" a="1"/>
  <c r="I54" i="560" a="1"/>
  <c r="P24" i="560" a="1"/>
  <c r="BN70" i="560" a="1"/>
  <c r="CG6" i="560" a="1"/>
  <c r="CI47" i="560" a="1"/>
  <c r="AH13" i="560" a="1"/>
  <c r="AB19" i="560" a="1"/>
  <c r="R50" i="560" a="1"/>
  <c r="BQ78" i="560" a="1"/>
  <c r="BC78" i="560" a="1"/>
  <c r="CI10" i="560" a="1"/>
  <c r="BC10" i="560" a="1"/>
  <c r="W40" i="560" a="1"/>
  <c r="M42" i="560" a="1"/>
  <c r="AJ86" i="560" a="1"/>
  <c r="BL78" i="560" a="1"/>
  <c r="Q53" i="560" a="1"/>
  <c r="AO19" i="560" a="1"/>
  <c r="AN77" i="560" a="1"/>
  <c r="CN49" i="560" a="1"/>
  <c r="BM81" i="560" a="1"/>
  <c r="CI44" i="560" a="1"/>
  <c r="K52" i="560" a="1"/>
  <c r="F7" i="560" a="1"/>
  <c r="CF15" i="560" a="1"/>
  <c r="BX80" i="560" a="1"/>
  <c r="AN43" i="560" a="1"/>
  <c r="CL8" i="560" a="1"/>
  <c r="BZ12" i="560" a="1"/>
  <c r="S50" i="560" a="1"/>
  <c r="M9" i="560" a="1"/>
  <c r="N18" i="560" a="1"/>
  <c r="F23" i="132" a="1"/>
  <c r="G75" i="560" a="1"/>
  <c r="S69" i="560" a="1"/>
  <c r="CB72" i="560" a="1"/>
  <c r="I47" i="560" a="1"/>
  <c r="L15" i="132" a="1"/>
  <c r="AP55" i="560" a="1"/>
  <c r="W82" i="560" a="1"/>
  <c r="P86" i="560" a="1"/>
  <c r="BM49" i="560" a="1"/>
  <c r="AC72" i="560" a="1"/>
  <c r="AZ43" i="560" a="1"/>
  <c r="BX56" i="560" a="1"/>
  <c r="AN44" i="560" a="1"/>
  <c r="AD16" i="132" a="1"/>
  <c r="AP6" i="560" a="1"/>
  <c r="E71" i="560" a="1"/>
  <c r="CI72" i="560" a="1"/>
  <c r="AP18" i="132" a="1"/>
  <c r="AJ12" i="560" a="1"/>
  <c r="CG46" i="560" a="1"/>
  <c r="BI55" i="560" a="1"/>
  <c r="AA83" i="560" a="1"/>
  <c r="AG80" i="560" a="1"/>
  <c r="CB13" i="560" a="1"/>
  <c r="BW74" i="560" a="1"/>
  <c r="D54" i="560" a="1"/>
  <c r="AJ76" i="560" a="1"/>
  <c r="BP13" i="560" a="1"/>
  <c r="S12" i="560" a="1"/>
  <c r="AN10" i="560" a="1"/>
  <c r="AO46" i="560" a="1"/>
  <c r="CG42" i="560" a="1"/>
  <c r="BM54" i="560" a="1"/>
  <c r="CB52" i="560" a="1"/>
  <c r="BS50" i="560" a="1"/>
  <c r="G50" i="560" a="1"/>
  <c r="BN16" i="560" a="1"/>
  <c r="BH72" i="560" a="1"/>
  <c r="I15" i="132" a="1"/>
  <c r="D8" i="560" a="1"/>
  <c r="CM41" i="560" a="1"/>
  <c r="BF12" i="560" a="1"/>
  <c r="CC21" i="560" a="1"/>
  <c r="CP42" i="560" a="1"/>
  <c r="AB86" i="560" a="1"/>
  <c r="AB44" i="560" a="1"/>
  <c r="AK10" i="560" a="1"/>
  <c r="AG44" i="560" a="1"/>
  <c r="AH42" i="560" a="1"/>
  <c r="AN84" i="560" a="1"/>
  <c r="BF55" i="1447" a="1"/>
  <c r="CC78" i="1447" a="1"/>
  <c r="BE22" i="1447" a="1"/>
  <c r="BC7" i="1447" a="1"/>
  <c r="P84" i="1447" a="1"/>
  <c r="AT20" i="1447" a="1"/>
  <c r="AI84" i="560" a="1"/>
  <c r="CB44" i="560" a="1"/>
  <c r="J79" i="560" a="1"/>
  <c r="CK72" i="560" a="1"/>
  <c r="CF44" i="560" a="1"/>
  <c r="BP15" i="560" a="1"/>
  <c r="L53" i="560" a="1"/>
  <c r="Q45" i="560" a="1"/>
  <c r="BE49" i="560" a="1"/>
  <c r="AI10" i="132" a="1"/>
  <c r="AD18" i="560" a="1"/>
  <c r="BN15" i="560" a="1"/>
  <c r="CI17" i="560" a="1"/>
  <c r="W75" i="560" a="1"/>
  <c r="CG45" i="560" a="1"/>
  <c r="CC75" i="560" a="1"/>
  <c r="CM24" i="560" a="1"/>
  <c r="BC16" i="560" a="1"/>
  <c r="Q39" i="560" a="1"/>
  <c r="BW81" i="560" a="1"/>
  <c r="BY87" i="560" a="1"/>
  <c r="M13" i="560" a="1"/>
  <c r="AI21" i="560" a="1"/>
  <c r="CJ73" i="560" a="1"/>
  <c r="CD14" i="560" a="1"/>
  <c r="BA38" i="560" a="1"/>
  <c r="BC86" i="560" a="1"/>
  <c r="BO77" i="560" a="1"/>
  <c r="AT48" i="560" a="1"/>
  <c r="G7" i="560" a="1"/>
  <c r="AA53" i="560" a="1"/>
  <c r="K78" i="560" a="1"/>
  <c r="CB24" i="560" a="1"/>
  <c r="J10" i="132" a="1"/>
  <c r="BG40" i="560" a="1"/>
  <c r="X16" i="560" a="1"/>
  <c r="BH87" i="560" a="1"/>
  <c r="BJ8" i="560" a="1"/>
  <c r="CG77" i="560" a="1"/>
  <c r="BS55" i="560" a="1"/>
  <c r="G83" i="560" a="1"/>
  <c r="AU24" i="560" a="1"/>
  <c r="CC72" i="560" a="1"/>
  <c r="AQ18" i="560" a="1"/>
  <c r="AP20" i="560" a="1"/>
  <c r="BM14" i="560" a="1"/>
  <c r="CP23" i="560" a="1"/>
  <c r="AD11" i="560" a="1"/>
  <c r="BI42" i="560" a="1"/>
  <c r="G9" i="560" a="1"/>
  <c r="BG50" i="560" a="1"/>
  <c r="BC77" i="560" a="1"/>
  <c r="AA82" i="560" a="1"/>
  <c r="AA76" i="560" a="1"/>
  <c r="M10" i="132" a="1"/>
  <c r="P84" i="560" a="1"/>
  <c r="BW21" i="560" a="1"/>
  <c r="T86" i="560" a="1"/>
  <c r="BL83" i="560" a="1"/>
  <c r="BW6" i="560" a="1"/>
  <c r="BJ82" i="560" a="1"/>
  <c r="CC81" i="560" a="1"/>
  <c r="CB11" i="560" a="1"/>
  <c r="CN55" i="560" a="1"/>
  <c r="BC42" i="560" a="1"/>
  <c r="CN12" i="560" a="1"/>
  <c r="F85" i="560" a="1"/>
  <c r="CE81" i="560" a="1"/>
  <c r="G56" i="560" a="1"/>
  <c r="BE87" i="560" a="1"/>
  <c r="M10" i="560" a="1"/>
  <c r="CL10" i="560" a="1"/>
  <c r="BQ11" i="560" a="1"/>
  <c r="L15" i="560" a="1"/>
  <c r="BH54" i="560" a="1"/>
  <c r="AM84" i="560" a="1"/>
  <c r="BC46" i="560" a="1"/>
  <c r="AC87" i="560" a="1"/>
  <c r="BX85" i="560" a="1"/>
  <c r="AG13" i="560" a="1"/>
  <c r="CC73" i="560" a="1"/>
  <c r="AG37" i="560" a="1"/>
  <c r="AN81" i="560" a="1"/>
  <c r="BI83" i="560" a="1"/>
  <c r="BE48" i="560" a="1"/>
  <c r="CE74" i="560" a="1"/>
  <c r="AK40" i="560" a="1"/>
  <c r="CN41" i="560" a="1"/>
  <c r="AA41" i="560" a="1"/>
  <c r="CL6" i="560" a="1"/>
  <c r="AU12" i="560" a="1"/>
  <c r="K72" i="560" a="1"/>
  <c r="BJ69" i="560" a="1"/>
  <c r="CG69" i="560" a="1"/>
  <c r="CE45" i="560" a="1"/>
  <c r="AT72" i="560" a="1"/>
  <c r="AA68" i="560" a="1"/>
  <c r="BH55" i="560" a="1"/>
  <c r="BF20" i="560" a="1"/>
  <c r="CI56" i="560" a="1"/>
  <c r="L18" i="132" a="1"/>
  <c r="CM9" i="560" a="1"/>
  <c r="CC56" i="560" a="1"/>
  <c r="BG83" i="560" a="1"/>
  <c r="BI20" i="560" a="1"/>
  <c r="P23" i="560" a="1"/>
  <c r="S74" i="560" a="1"/>
  <c r="BA74" i="560" a="1"/>
  <c r="AP77" i="560" a="1"/>
  <c r="AR53" i="560" a="1"/>
  <c r="BX81" i="560" a="1"/>
  <c r="AA38" i="560" a="1"/>
  <c r="AR19" i="560" a="1"/>
  <c r="E21" i="560" a="1"/>
  <c r="CE43" i="560" a="1"/>
  <c r="BZ21" i="560" a="1"/>
  <c r="AI16" i="132" a="1"/>
  <c r="S68" i="560" a="1"/>
  <c r="AZ6" i="560" a="1"/>
  <c r="N21" i="560" a="1"/>
  <c r="F6" i="560" a="1"/>
  <c r="CB8" i="560" a="1"/>
  <c r="AF49" i="560" a="1"/>
  <c r="M68" i="560" a="1"/>
  <c r="CN22" i="560" a="1"/>
  <c r="N83" i="560" a="1"/>
  <c r="R84" i="560" a="1"/>
  <c r="CL84" i="560" a="1"/>
  <c r="AM69" i="560" a="1"/>
  <c r="AZ10" i="560" a="1"/>
  <c r="AM54" i="560" a="1"/>
  <c r="BQ45" i="560" a="1"/>
  <c r="M70" i="560" a="1"/>
  <c r="D25" i="560" a="1"/>
  <c r="CK78" i="560" a="1"/>
  <c r="M16" i="132" a="1"/>
  <c r="CL44" i="560" a="1"/>
  <c r="E73" i="560" a="1"/>
  <c r="F11" i="560" a="1"/>
  <c r="BZ46" i="560" a="1"/>
  <c r="BJ44" i="560" a="1"/>
  <c r="BL21" i="560" a="1"/>
  <c r="BZ52" i="560" a="1"/>
  <c r="X23" i="560" a="1"/>
  <c r="BB84" i="560" a="1"/>
  <c r="AD48" i="560" a="1"/>
  <c r="W19" i="560" a="1"/>
  <c r="BS14" i="560" a="1"/>
  <c r="BE17" i="1447" a="1"/>
  <c r="BL76" i="1447" a="1"/>
  <c r="CJ14" i="1447" a="1"/>
  <c r="N80" i="1447" a="1"/>
  <c r="BE8" i="1447" a="1"/>
  <c r="AR82" i="1447" a="1"/>
  <c r="CB17" i="1447" a="1"/>
  <c r="BE37" i="1447" a="1"/>
  <c r="AN83" i="1447" a="1"/>
  <c r="F9" i="1447" a="1"/>
  <c r="P46" i="1447" a="1"/>
  <c r="BI68" i="1447" a="1"/>
  <c r="BI49" i="1447" a="1"/>
  <c r="AR55" i="1447" a="1"/>
  <c r="AM54" i="1447" a="1"/>
  <c r="BE51" i="1447" a="1"/>
  <c r="CP9" i="1447" a="1"/>
  <c r="P56" i="1447" a="1"/>
  <c r="CN11" i="1447" a="1"/>
  <c r="CB40" i="1447" a="1"/>
  <c r="J6" i="1447" a="1"/>
  <c r="Q69" i="1447" a="1"/>
  <c r="CC47" i="1447" a="1"/>
  <c r="AT81" i="1447" a="1"/>
  <c r="CJ43" i="1447" a="1"/>
  <c r="CN23" i="1447" a="1"/>
  <c r="W82" i="1447" a="1"/>
  <c r="BL48" i="1447" a="1"/>
  <c r="AR56" i="1447" a="1"/>
  <c r="BE6" i="1447" a="1"/>
  <c r="AK52" i="1447" a="1"/>
  <c r="BM17" i="1447" a="1"/>
  <c r="AD45" i="1447" a="1"/>
  <c r="AG43" i="1447" a="1"/>
  <c r="BL81" i="1447" a="1"/>
  <c r="AF40" i="1447" a="1"/>
  <c r="CM71" i="1447" a="1"/>
  <c r="CM44" i="1447" a="1"/>
  <c r="Q77" i="1447" a="1"/>
  <c r="CJ70" i="1447" a="1"/>
  <c r="CQ20" i="1447" a="1"/>
  <c r="BE73" i="1447" a="1"/>
  <c r="CB42" i="1447" a="1"/>
  <c r="AR20" i="1447" a="1"/>
  <c r="BM39" i="1447" a="1"/>
  <c r="AM82" i="560" a="1"/>
  <c r="W48" i="560" a="1"/>
  <c r="BO18" i="560" a="1"/>
  <c r="CJ40" i="560" a="1"/>
  <c r="BT18" i="560" a="1"/>
  <c r="AJ17" i="560" a="1"/>
  <c r="CP69" i="560" a="1"/>
  <c r="CD72" i="560" a="1"/>
  <c r="CN77" i="560" a="1"/>
  <c r="CJ74" i="560" a="1"/>
  <c r="L83" i="560" a="1"/>
  <c r="BC55" i="560" a="1"/>
  <c r="AN8" i="560" a="1"/>
  <c r="BH81" i="560" a="1"/>
  <c r="U16" i="560" a="1"/>
  <c r="CD87" i="560" a="1"/>
  <c r="BQ71" i="560" a="1"/>
  <c r="F24" i="560" a="1"/>
  <c r="T37" i="560" a="1"/>
  <c r="CD56" i="560" a="1"/>
  <c r="AF10" i="132" a="1"/>
  <c r="AI8" i="560" a="1"/>
  <c r="R76" i="560" a="1"/>
  <c r="E82" i="560" a="1"/>
  <c r="CE73" i="560" a="1"/>
  <c r="CP40" i="560" a="1"/>
  <c r="BI14" i="560" a="1"/>
  <c r="G86" i="560" a="1"/>
  <c r="CD54" i="560" a="1"/>
  <c r="CF21" i="560" a="1"/>
  <c r="L71" i="560" a="1"/>
  <c r="AQ83" i="560" a="1"/>
  <c r="F13" i="560" a="1"/>
  <c r="CL11" i="560" a="1"/>
  <c r="BC52" i="560" a="1"/>
  <c r="U49" i="560" a="1"/>
  <c r="G49" i="560" a="1"/>
  <c r="BJ7" i="560" a="1"/>
  <c r="W52" i="560" a="1"/>
  <c r="AP52" i="560" a="1"/>
  <c r="Q56" i="560" a="1"/>
  <c r="AT68" i="560" a="1"/>
  <c r="N17" i="560" a="1"/>
  <c r="AJ18" i="560" a="1"/>
  <c r="AD7" i="132" a="1"/>
  <c r="BA9" i="560" a="1"/>
  <c r="AB56" i="560" a="1"/>
  <c r="CI18" i="560" a="1"/>
  <c r="CD79" i="560" a="1"/>
  <c r="W70" i="560" a="1"/>
  <c r="AK39" i="560" a="1"/>
  <c r="U51" i="560" a="1"/>
  <c r="BN25" i="560" a="1"/>
  <c r="BS43" i="560" a="1"/>
  <c r="K51" i="560" a="1"/>
  <c r="BB86" i="560" a="1"/>
  <c r="J37" i="560" a="1"/>
  <c r="T15" i="560" a="1"/>
  <c r="G80" i="560" a="1"/>
  <c r="BM37" i="560" a="1"/>
  <c r="E20" i="560" a="1"/>
  <c r="CP16" i="560" a="1"/>
  <c r="CE44" i="560" a="1"/>
  <c r="J45" i="560" a="1"/>
  <c r="BG7" i="560" a="1"/>
  <c r="AJ82" i="560" a="1"/>
  <c r="D69" i="560" a="1"/>
  <c r="AK45" i="560" a="1"/>
  <c r="AR73" i="560" a="1"/>
  <c r="T77" i="560" a="1"/>
  <c r="K17" i="560" a="1"/>
  <c r="BL45" i="560" a="1"/>
  <c r="CK79" i="560" a="1"/>
  <c r="CN10" i="560" a="1"/>
  <c r="W54" i="560" a="1"/>
  <c r="Z8" i="132" a="1"/>
  <c r="BI86" i="560" a="1"/>
  <c r="BF69" i="560" a="1"/>
  <c r="CC82" i="560" a="1"/>
  <c r="BJ17" i="560" a="1"/>
  <c r="BP53" i="560" a="1"/>
  <c r="AT53" i="560" a="1"/>
  <c r="K20" i="560" a="1"/>
  <c r="CN16" i="560" a="1"/>
  <c r="F20" i="560" a="1"/>
  <c r="BC11" i="560" a="1"/>
  <c r="BL15" i="560" a="1"/>
  <c r="AN7" i="560" a="1"/>
  <c r="I6" i="560" a="1"/>
  <c r="AZ41" i="560" a="1"/>
  <c r="BC81" i="560" a="1"/>
  <c r="R86" i="560" a="1"/>
  <c r="K71" i="560" a="1"/>
  <c r="W73" i="560" a="1"/>
  <c r="BC76" i="560" a="1"/>
  <c r="BW86" i="560" a="1"/>
  <c r="CQ23" i="560" a="1"/>
  <c r="AD46" i="560" a="1"/>
  <c r="P53" i="560" a="1"/>
  <c r="BQ37" i="560" a="1"/>
  <c r="E77" i="560" a="1"/>
  <c r="CM75" i="560" a="1"/>
  <c r="CG13" i="560" a="1"/>
  <c r="Q72" i="560" a="1"/>
  <c r="AB42" i="560" a="1"/>
  <c r="W22" i="560" a="1"/>
  <c r="BM39" i="560" a="1"/>
  <c r="BI9" i="560" a="1"/>
  <c r="AC68" i="560" a="1"/>
  <c r="AR46" i="560" a="1"/>
  <c r="BC71" i="560" a="1"/>
  <c r="AO38" i="560" a="1"/>
  <c r="AJ40" i="560" a="1"/>
  <c r="CB20" i="560" a="1"/>
  <c r="BH83" i="560" a="1"/>
  <c r="M51" i="560" a="1"/>
  <c r="AJ48" i="560" a="1"/>
  <c r="L81" i="560" a="1"/>
  <c r="N49" i="560" a="1"/>
  <c r="AI13" i="560" a="1"/>
  <c r="CB84" i="560" a="1"/>
  <c r="BJ23" i="560" a="1"/>
  <c r="I44" i="560" a="1"/>
  <c r="AK23" i="560" a="1"/>
  <c r="E49" i="560" a="1"/>
  <c r="BE84" i="560" a="1"/>
  <c r="U11" i="560" a="1"/>
  <c r="Z24" i="132" a="1"/>
  <c r="AN71" i="560" a="1"/>
  <c r="BT22" i="560" a="1"/>
  <c r="D73" i="560" a="1"/>
  <c r="AJ79" i="560" a="1"/>
  <c r="J44" i="560" a="1"/>
  <c r="U50" i="560" a="1"/>
  <c r="BX76" i="560" a="1"/>
  <c r="AK37" i="560" a="1"/>
  <c r="AH83" i="560" a="1"/>
  <c r="AF16" i="132" a="1"/>
  <c r="CC22" i="560" a="1"/>
  <c r="BM8" i="560" a="1"/>
  <c r="AR42" i="560" a="1"/>
  <c r="R17" i="560" a="1"/>
  <c r="CB6" i="560" a="1"/>
  <c r="Q87" i="560" a="1"/>
  <c r="BH44" i="560" a="1"/>
  <c r="BC56" i="560" a="1"/>
  <c r="D78" i="560" a="1"/>
  <c r="BG51" i="560" a="1"/>
  <c r="AF72" i="1447" a="1"/>
  <c r="CP42" i="1447" a="1"/>
  <c r="AU11" i="1447" a="1"/>
  <c r="CB84" i="1447" a="1"/>
  <c r="N11" i="1447" a="1"/>
  <c r="CG86" i="1447" a="1"/>
  <c r="L51" i="1447" a="1"/>
  <c r="BZ71" i="1447" a="1"/>
  <c r="AT46" i="1447" a="1"/>
  <c r="BM56" i="1447" a="1"/>
  <c r="AN15" i="1447" a="1"/>
  <c r="X18" i="1447" a="1"/>
  <c r="AD74" i="1447" a="1"/>
  <c r="CC54" i="1447" a="1"/>
  <c r="BB16" i="1447" a="1"/>
  <c r="X21" i="1447" a="1"/>
  <c r="BM15" i="1447" a="1"/>
  <c r="CB45" i="1447" a="1"/>
  <c r="W54" i="1447" a="1"/>
  <c r="BC42" i="1447" a="1"/>
  <c r="AD54" i="1447" a="1"/>
  <c r="AF74" i="1447" a="1"/>
  <c r="CP17" i="1447" a="1"/>
  <c r="M50" i="1447" a="1"/>
  <c r="CN68" i="1447" a="1"/>
  <c r="W19" i="1447" a="1"/>
  <c r="BE9" i="1447" a="1"/>
  <c r="AJ18" i="132" a="1"/>
  <c r="CI6" i="560" a="1"/>
  <c r="CD55" i="560" a="1"/>
  <c r="AJ80" i="560" a="1"/>
  <c r="J8" i="560" a="1"/>
  <c r="AO14" i="560" a="1"/>
  <c r="CC80" i="560" a="1"/>
  <c r="E80" i="560" a="1"/>
  <c r="AP8" i="560" a="1"/>
  <c r="M19" i="560" a="1"/>
  <c r="BN76" i="560" a="1"/>
  <c r="CM73" i="560" a="1"/>
  <c r="BX55" i="560" a="1"/>
  <c r="I84" i="560" a="1"/>
  <c r="BG72" i="560" a="1"/>
  <c r="F44" i="560" a="1"/>
  <c r="AR75" i="560" a="1"/>
  <c r="I22" i="560" a="1"/>
  <c r="CI51" i="560" a="1"/>
  <c r="AK53" i="560" a="1"/>
  <c r="BF76" i="560" a="1"/>
  <c r="BA23" i="560" a="1"/>
  <c r="AK17" i="560" a="1"/>
  <c r="AH82" i="560" a="1"/>
  <c r="S73" i="560" a="1"/>
  <c r="CL19" i="560" a="1"/>
  <c r="AI69" i="560" a="1"/>
  <c r="BC19" i="560" a="1"/>
  <c r="G43" i="560" a="1"/>
  <c r="BW44" i="560" a="1"/>
  <c r="R81" i="560" a="1"/>
  <c r="AA77" i="560" a="1"/>
  <c r="BG76" i="560" a="1"/>
  <c r="CP76" i="560" a="1"/>
  <c r="K70" i="560" a="1"/>
  <c r="P45" i="560" a="1"/>
  <c r="CC14" i="560" a="1"/>
  <c r="AQ39" i="560" a="1"/>
  <c r="AT69" i="560" a="1"/>
  <c r="U20" i="560" a="1"/>
  <c r="R69" i="560" a="1"/>
  <c r="BX49" i="560" a="1"/>
  <c r="AA39" i="560" a="1"/>
  <c r="G45" i="560" a="1"/>
  <c r="I42" i="560" a="1"/>
  <c r="U40" i="560" a="1"/>
  <c r="CJ15" i="560" a="1"/>
  <c r="F21" i="560" a="1"/>
  <c r="AD79" i="560" a="1"/>
  <c r="AH43" i="560" a="1"/>
  <c r="CN80" i="560" a="1"/>
  <c r="P16" i="132" a="1"/>
  <c r="AJ23" i="560" a="1"/>
  <c r="AA23" i="132" a="1"/>
  <c r="CK42" i="560" a="1"/>
  <c r="BX51" i="560" a="1"/>
  <c r="BQ23" i="560" a="1"/>
  <c r="BQ6" i="560" a="1"/>
  <c r="G76" i="560" a="1"/>
  <c r="BI19" i="560" a="1"/>
  <c r="CE40" i="560" a="1"/>
  <c r="K22" i="560" a="1"/>
  <c r="K55" i="560" a="1"/>
  <c r="AK44" i="560" a="1"/>
  <c r="AC15" i="560" a="1"/>
  <c r="BJ19" i="560" a="1"/>
  <c r="CC40" i="560" a="1"/>
  <c r="AR86" i="560" a="1"/>
  <c r="BW56" i="560" a="1"/>
  <c r="AM7" i="560" a="1"/>
  <c r="BJ54" i="560" a="1"/>
  <c r="BG56" i="560" a="1"/>
  <c r="G13" i="560" a="1"/>
  <c r="BG79" i="560" a="1"/>
  <c r="AG55" i="560" a="1"/>
  <c r="BM17" i="560" a="1"/>
  <c r="AK41" i="560" a="1"/>
  <c r="CI71" i="560" a="1"/>
  <c r="CG23" i="560" a="1"/>
  <c r="CK76" i="560" a="1"/>
  <c r="AB73" i="560" a="1"/>
  <c r="AP39" i="560" a="1"/>
  <c r="AC11" i="560" a="1"/>
  <c r="AO26" i="132" a="1"/>
  <c r="BB75" i="560" a="1"/>
  <c r="U21" i="560" a="1"/>
  <c r="AA48" i="560" a="1"/>
  <c r="J16" i="132" a="1"/>
  <c r="CC20" i="560" a="1"/>
  <c r="AR9" i="560" a="1"/>
  <c r="AZ24" i="560" a="1"/>
  <c r="CJ81" i="560" a="1"/>
  <c r="G46" i="560" a="1"/>
  <c r="AI74" i="560" a="1"/>
  <c r="CE9" i="560" a="1"/>
  <c r="AR51" i="560" a="1"/>
  <c r="CL24" i="560" a="1"/>
  <c r="BI41" i="560" a="1"/>
  <c r="AR84" i="560" a="1"/>
  <c r="BB76" i="560" a="1"/>
  <c r="CK75" i="560" a="1"/>
  <c r="AD49" i="560" a="1"/>
  <c r="BQ74" i="560" a="1"/>
  <c r="CL79" i="560" a="1"/>
  <c r="BS49" i="560" a="1"/>
  <c r="BH6" i="560" a="1"/>
  <c r="K39" i="560" a="1"/>
  <c r="BH17" i="560" a="1"/>
  <c r="AA19" i="560" a="1"/>
  <c r="AO52" i="560" a="1"/>
  <c r="BO23" i="560" a="1"/>
  <c r="AH72" i="560" a="1"/>
  <c r="CL42" i="560" a="1"/>
  <c r="BW37" i="560" a="1"/>
  <c r="CJ8" i="560" a="1"/>
  <c r="X10" i="560" a="1"/>
  <c r="CN9" i="560" a="1"/>
  <c r="J39" i="560" a="1"/>
  <c r="AG50" i="560" a="1"/>
  <c r="R83" i="560" a="1"/>
  <c r="AN76" i="560" a="1"/>
  <c r="AI50" i="560" a="1"/>
  <c r="T79" i="560" a="1"/>
  <c r="AD20" i="560" a="1"/>
  <c r="AR77" i="560" a="1"/>
  <c r="G78" i="560" a="1"/>
  <c r="CL70" i="560" a="1"/>
  <c r="K74" i="560" a="1"/>
  <c r="CD83" i="560" a="1"/>
  <c r="J18" i="132" a="1"/>
  <c r="BB7" i="560" a="1"/>
  <c r="BJ49" i="560" a="1"/>
  <c r="I19" i="560" a="1"/>
  <c r="CL43" i="560" a="1"/>
  <c r="BN14" i="560" a="1"/>
  <c r="Q79" i="560" a="1"/>
  <c r="AN51" i="560" a="1"/>
  <c r="I11" i="560" a="1"/>
  <c r="BO81" i="560" a="1"/>
  <c r="BF56" i="560" a="1"/>
  <c r="BE51" i="560" a="1"/>
  <c r="CB38" i="560" a="1"/>
  <c r="AH38" i="560" a="1"/>
  <c r="J46" i="560" a="1"/>
  <c r="CN44" i="560" a="1"/>
  <c r="BB8" i="560" a="1"/>
  <c r="BC73" i="560" a="1"/>
  <c r="AM72" i="560" a="1"/>
  <c r="CK81" i="560" a="1"/>
  <c r="U18" i="132" a="1"/>
  <c r="BC20" i="560" a="1"/>
  <c r="BJ14" i="560" a="1"/>
  <c r="BA80" i="560" a="1"/>
  <c r="S24" i="132" a="1"/>
  <c r="AQ22" i="560" a="1"/>
  <c r="CD84" i="560" a="1"/>
  <c r="BC69" i="560" a="1"/>
  <c r="AF70" i="560" a="1"/>
  <c r="W68" i="560" a="1"/>
  <c r="AI10" i="560" a="1"/>
  <c r="G25" i="560" a="1"/>
  <c r="BH23" i="560" a="1"/>
  <c r="CF9" i="560" a="1"/>
  <c r="CQ20" i="560" a="1"/>
  <c r="T7" i="560" a="1"/>
  <c r="AI43" i="560" a="1"/>
  <c r="P38" i="560" a="1"/>
  <c r="AD25" i="560" a="1"/>
  <c r="CI76" i="560" a="1"/>
  <c r="BB39" i="560" a="1"/>
  <c r="AD74" i="560" a="1"/>
  <c r="CE18" i="560" a="1"/>
  <c r="BY8" i="560" a="1"/>
  <c r="AK6" i="560" a="1"/>
  <c r="AH76" i="560" a="1"/>
  <c r="BO37" i="560" a="1"/>
  <c r="S21" i="560" a="1"/>
  <c r="AM77" i="560" a="1"/>
  <c r="BC75" i="560" a="1"/>
  <c r="AJ45" i="560" a="1"/>
  <c r="E68" i="560" a="1"/>
  <c r="AC23" i="560" a="1"/>
  <c r="AK85" i="560" a="1"/>
  <c r="CL13" i="560" a="1"/>
  <c r="AU16" i="560" a="1"/>
  <c r="F18" i="560" a="1"/>
  <c r="E51" i="560" a="1"/>
  <c r="E52" i="560" a="1"/>
  <c r="BQ80" i="560" a="1"/>
  <c r="BM41" i="560" a="1"/>
  <c r="N85" i="560" a="1"/>
  <c r="BW68" i="560" a="1"/>
  <c r="AG15" i="132" a="1"/>
  <c r="BM6" i="560" a="1"/>
  <c r="BN46" i="560" a="1"/>
  <c r="AM74" i="560" a="1"/>
  <c r="AP23" i="560" a="1"/>
  <c r="BA54" i="560" a="1"/>
  <c r="Z10" i="132" a="1"/>
  <c r="CF73" i="560" a="1"/>
  <c r="W43" i="560" a="1"/>
  <c r="L50" i="560" a="1"/>
  <c r="AC53" i="560" a="1"/>
  <c r="AP12" i="560" a="1"/>
  <c r="BP16" i="560" a="1"/>
  <c r="M17" i="560" a="1"/>
  <c r="E43" i="560" a="1"/>
  <c r="S8" i="132" a="1"/>
  <c r="CM74" i="560" a="1"/>
  <c r="CN8" i="560" a="1"/>
  <c r="AO75" i="560" a="1"/>
  <c r="D75" i="560" a="1"/>
  <c r="X8" i="560" a="1"/>
  <c r="AC43" i="560" a="1"/>
  <c r="K53" i="560" a="1"/>
  <c r="J43" i="560" a="1"/>
  <c r="N11" i="560" a="1"/>
  <c r="BQ7" i="560" a="1"/>
  <c r="BZ39" i="560" a="1"/>
  <c r="L12" i="560" a="1"/>
  <c r="BG77" i="560" a="1"/>
  <c r="AO37" i="560" a="1"/>
  <c r="J42" i="560" a="1"/>
  <c r="BW87" i="560" a="1"/>
  <c r="BQ54" i="560" a="1"/>
  <c r="CB41" i="560" a="1"/>
  <c r="AN78" i="560" a="1"/>
  <c r="AJ70" i="560" a="1"/>
  <c r="AD71" i="560" a="1"/>
  <c r="AM17" i="560" a="1"/>
  <c r="G84" i="560" a="1"/>
  <c r="AA25" i="560" a="1"/>
  <c r="BH56" i="560" a="1"/>
  <c r="J69" i="560" a="1"/>
  <c r="AI42" i="560" a="1"/>
  <c r="CG82" i="560" a="1"/>
  <c r="BH11" i="560" a="1"/>
  <c r="CJ10" i="560" a="1"/>
  <c r="AK49" i="560" a="1"/>
  <c r="U10" i="132" a="1"/>
  <c r="AT82" i="560" a="1"/>
  <c r="BC24" i="560" a="1"/>
  <c r="AF72" i="560" a="1"/>
  <c r="BS38" i="560" a="1"/>
  <c r="CE23" i="560" a="1"/>
  <c r="G26" i="132" a="1"/>
  <c r="CM51" i="560" a="1"/>
  <c r="AP44" i="560" a="1"/>
  <c r="BQ47" i="560" a="1"/>
  <c r="CC11" i="560" a="1"/>
  <c r="BS18" i="560" a="1"/>
  <c r="AC52" i="560" a="1"/>
  <c r="AP16" i="132" a="1"/>
  <c r="AP22" i="560" a="1"/>
  <c r="Q71" i="560" a="1"/>
  <c r="CP74" i="560" a="1"/>
  <c r="AP76" i="560" a="1"/>
  <c r="AC8" i="560" a="1"/>
  <c r="AF54" i="560" a="1"/>
  <c r="AT81" i="560" a="1"/>
  <c r="BA10" i="560" a="1"/>
  <c r="BJ16" i="560" a="1"/>
  <c r="CD44" i="560" a="1"/>
  <c r="E17" i="560" a="1"/>
  <c r="AI86" i="560" a="1"/>
  <c r="T53" i="560" a="1"/>
  <c r="BX84" i="560" a="1"/>
  <c r="L24" i="132" a="1"/>
  <c r="BC7" i="560" a="1"/>
  <c r="CL45" i="560" a="1"/>
  <c r="BB13" i="560" a="1"/>
  <c r="CM11" i="560" a="1"/>
  <c r="AZ17" i="560" a="1"/>
  <c r="CJ86" i="560" a="1"/>
  <c r="I26" i="132" a="1"/>
  <c r="CN69" i="560" a="1"/>
  <c r="K41" i="560" a="1"/>
  <c r="BE10" i="560" a="1"/>
  <c r="L18" i="560" a="1"/>
  <c r="R16" i="560" a="1"/>
  <c r="J50" i="560" a="1"/>
  <c r="BY38" i="560" a="1"/>
  <c r="BN71" i="560" a="1"/>
  <c r="D37" i="560" a="1"/>
  <c r="M22" i="560" a="1"/>
  <c r="F10" i="560" a="1"/>
  <c r="U39" i="560" a="1"/>
  <c r="L43" i="560" a="1"/>
  <c r="AM13" i="560" a="1"/>
  <c r="AJ51" i="560" a="1"/>
  <c r="L8" i="132" a="1"/>
  <c r="AG11" i="560" a="1"/>
  <c r="CN39" i="560" a="1"/>
  <c r="AG15" i="560" a="1"/>
  <c r="M54" i="560" a="1"/>
  <c r="J26" i="132" a="1"/>
  <c r="CI14" i="560" a="1"/>
  <c r="BZ73" i="560" a="1"/>
  <c r="BI18" i="560" a="1"/>
  <c r="AJ24" i="132" a="1"/>
  <c r="BZ25" i="560" a="1"/>
  <c r="BZ16" i="560" a="1"/>
  <c r="R7" i="560" a="1"/>
  <c r="CQ22" i="560" a="1"/>
  <c r="BP71" i="560" a="1"/>
  <c r="CC53" i="560" a="1"/>
  <c r="T17" i="560" a="1"/>
  <c r="CM7" i="560" a="1"/>
  <c r="BH41" i="560" a="1"/>
  <c r="AI72" i="560" a="1"/>
  <c r="AC16" i="560" a="1"/>
  <c r="CN73" i="560" a="1"/>
  <c r="CN54" i="560" a="1"/>
  <c r="CG9" i="560" a="1"/>
  <c r="CI52" i="560" a="1"/>
  <c r="S15" i="132" a="1"/>
  <c r="AP72" i="560" a="1"/>
  <c r="AJ25" i="560" a="1"/>
  <c r="BB19" i="560" a="1"/>
  <c r="AZ7" i="560" a="1"/>
  <c r="AF46" i="560" a="1"/>
  <c r="CE10" i="560" a="1"/>
  <c r="BF50" i="560" a="1"/>
  <c r="AJ20" i="560" a="1"/>
  <c r="BX71" i="560" a="1"/>
  <c r="D47" i="560" a="1"/>
  <c r="AC69" i="560" a="1"/>
  <c r="BC50" i="560" a="1"/>
  <c r="AO49" i="560" a="1"/>
  <c r="BH86" i="560" a="1"/>
  <c r="AM6" i="560" a="1"/>
  <c r="BJ75" i="560" a="1"/>
  <c r="CC74" i="560" a="1"/>
  <c r="CG56" i="560" a="1"/>
  <c r="BA79" i="560" a="1"/>
  <c r="T69" i="560" a="1"/>
  <c r="AA21" i="560" a="1"/>
  <c r="P76" i="560" a="1"/>
  <c r="AA15" i="560" a="1"/>
  <c r="BO53" i="560" a="1"/>
  <c r="W77" i="560" a="1"/>
  <c r="BH85" i="560" a="1"/>
  <c r="CK53" i="560" a="1"/>
  <c r="CP54" i="560" a="1"/>
  <c r="AO40" i="560" a="1"/>
  <c r="E9" i="560" a="1"/>
  <c r="CQ12" i="560" a="1"/>
  <c r="AB6" i="560" a="1"/>
  <c r="BP55" i="560" a="1"/>
  <c r="T70" i="560" a="1"/>
  <c r="BM72" i="560" a="1"/>
  <c r="BP48" i="560" a="1"/>
  <c r="AI51" i="560" a="1"/>
  <c r="AO81" i="560" a="1"/>
  <c r="BE50" i="560" a="1"/>
  <c r="Q9" i="560" a="1"/>
  <c r="AF83" i="560" a="1"/>
  <c r="BB53" i="560" a="1"/>
  <c r="BY50" i="560" a="1"/>
  <c r="AO86" i="560" a="1"/>
  <c r="L24" i="560" a="1"/>
  <c r="BA83" i="560" a="1"/>
  <c r="CB21" i="560" a="1"/>
  <c r="Q22" i="560" a="1"/>
  <c r="AT23" i="560" a="1"/>
  <c r="AQ46" i="560" a="1"/>
  <c r="BA53" i="560" a="1"/>
  <c r="BM82" i="560" a="1"/>
  <c r="AF13" i="560" a="1"/>
  <c r="P18" i="560" a="1"/>
  <c r="U68" i="560" a="1"/>
  <c r="BM50" i="560" a="1"/>
  <c r="M78" i="560" a="1"/>
  <c r="AR25" i="560" a="1"/>
  <c r="CJ85" i="560" a="1"/>
  <c r="BN56" i="560" a="1"/>
  <c r="AP15" i="560" a="1"/>
  <c r="BY69" i="560" a="1"/>
  <c r="BX14" i="560" a="1"/>
  <c r="R44" i="560" a="1"/>
  <c r="G69" i="560" a="1"/>
  <c r="BX7" i="560" a="1"/>
  <c r="BH71" i="560" a="1"/>
  <c r="BM71" i="560" a="1"/>
  <c r="CL38" i="560" a="1"/>
  <c r="BN24" i="560" a="1"/>
  <c r="AO8" i="560" a="1"/>
  <c r="K80" i="560" a="1"/>
  <c r="N41" i="560" a="1"/>
  <c r="BL8" i="560" a="1"/>
  <c r="BA56" i="560" a="1"/>
  <c r="P7" i="132" a="1"/>
  <c r="E86" i="560" a="1"/>
  <c r="BE14" i="560" a="1"/>
  <c r="BP38" i="560" a="1"/>
  <c r="BF15" i="560" a="1"/>
  <c r="CB81" i="560" a="1"/>
  <c r="AC26" i="132" a="1"/>
  <c r="T51" i="560" a="1"/>
  <c r="CJ70" i="560" a="1"/>
  <c r="AD81" i="560" a="1"/>
  <c r="CN24" i="560" a="1"/>
  <c r="Q25" i="560" a="1"/>
  <c r="R8" i="132" a="1"/>
  <c r="AB68" i="560" a="1"/>
  <c r="AP10" i="560" a="1"/>
  <c r="BW75" i="560" a="1"/>
  <c r="Q10" i="560" a="1"/>
  <c r="BL48" i="560" a="1"/>
  <c r="J9" i="560" a="1"/>
  <c r="AZ86" i="560" a="1"/>
  <c r="I17" i="560" a="1"/>
  <c r="BW25" i="560" a="1"/>
  <c r="F81" i="560" a="1"/>
  <c r="AF44" i="560" a="1"/>
  <c r="AP81" i="560" a="1"/>
  <c r="AP9" i="560" a="1"/>
  <c r="CD47" i="560" a="1"/>
  <c r="L73" i="560" a="1"/>
  <c r="BO40" i="560" a="1"/>
  <c r="CJ43" i="560" a="1"/>
  <c r="BG78" i="560" a="1"/>
  <c r="AQ44" i="560" a="1"/>
  <c r="BW20" i="560" a="1"/>
  <c r="BE23" i="560" a="1"/>
  <c r="AN37" i="560" a="1"/>
  <c r="AQ15" i="560" a="1"/>
  <c r="W79" i="560" a="1"/>
  <c r="AB87" i="560" a="1"/>
  <c r="BT25" i="560" a="1"/>
  <c r="BN20" i="560" a="1"/>
  <c r="BI77" i="560" a="1"/>
  <c r="V7" i="132" a="1"/>
  <c r="BL77" i="560" a="1"/>
  <c r="CJ82" i="560" a="1"/>
  <c r="AG71" i="560" a="1"/>
  <c r="S13" i="560" a="1"/>
  <c r="CF86" i="560" a="1"/>
  <c r="BB73" i="560" a="1"/>
  <c r="AQ72" i="560" a="1"/>
  <c r="N24" i="560" a="1"/>
  <c r="AO79" i="560" a="1"/>
  <c r="BJ85" i="560" a="1"/>
  <c r="AK46" i="560" a="1"/>
  <c r="BL87" i="560" a="1"/>
  <c r="G18" i="132" a="1"/>
  <c r="CC24" i="560" a="1"/>
  <c r="I12" i="560" a="1"/>
  <c r="CQ21" i="560" a="1"/>
  <c r="BN41" i="560" a="1"/>
  <c r="BM12" i="560" a="1"/>
  <c r="CK85" i="560" a="1"/>
  <c r="CC79" i="560" a="1"/>
  <c r="AM15" i="560" a="1"/>
  <c r="AO21" i="560" a="1"/>
  <c r="BS69" i="560" a="1"/>
  <c r="CI46" i="560" a="1"/>
  <c r="BG52" i="560" a="1"/>
  <c r="AQ10" i="560" a="1"/>
  <c r="AB82" i="560" a="1"/>
  <c r="N56" i="560" a="1"/>
  <c r="AB23" i="560" a="1"/>
  <c r="AR80" i="560" a="1"/>
  <c r="R70" i="560" a="1"/>
  <c r="F75" i="560" a="1"/>
  <c r="CQ15" i="560" a="1"/>
  <c r="AZ37" i="560" a="1"/>
  <c r="BE68" i="560" a="1"/>
  <c r="CG39" i="560" a="1"/>
  <c r="BJ55" i="560" a="1"/>
  <c r="X19" i="560" a="1"/>
  <c r="AU10" i="560" a="1"/>
  <c r="U84" i="560" a="1"/>
  <c r="CJ44" i="560" a="1"/>
  <c r="M53" i="560" a="1"/>
  <c r="BX78" i="560" a="1"/>
  <c r="AP45" i="560" a="1"/>
  <c r="E85" i="560" a="1"/>
  <c r="BE47" i="560" a="1"/>
  <c r="BE75" i="560" a="1"/>
  <c r="BW83" i="560" a="1"/>
  <c r="AD72" i="560" a="1"/>
  <c r="AG20" i="560" a="1"/>
  <c r="AF79" i="560" a="1"/>
  <c r="N22" i="560" a="1"/>
  <c r="BO84" i="560" a="1"/>
  <c r="BX25" i="560" a="1"/>
  <c r="U74" i="560" a="1"/>
  <c r="BQ24" i="560" a="1"/>
  <c r="BH47" i="560" a="1"/>
  <c r="CF39" i="560" a="1"/>
  <c r="CI41" i="560" a="1"/>
  <c r="CM37" i="560" a="1"/>
  <c r="CD37" i="560" a="1"/>
  <c r="BI51" i="560" a="1"/>
  <c r="BZ37" i="560" a="1"/>
  <c r="BI45" i="560" a="1"/>
  <c r="AZ68" i="560" a="1"/>
  <c r="AB43" i="560" a="1"/>
  <c r="AG8" i="132" a="1"/>
  <c r="BN42" i="560" a="1"/>
  <c r="AZ13" i="560" a="1"/>
  <c r="BE39" i="560" a="1"/>
  <c r="BE69" i="560" a="1"/>
  <c r="Q14" i="560" a="1"/>
  <c r="CB75" i="560" a="1"/>
  <c r="N54" i="560" a="1"/>
  <c r="CD10" i="560" a="1"/>
  <c r="BQ46" i="560" a="1"/>
  <c r="K43" i="560" a="1"/>
  <c r="BW38" i="560" a="1"/>
  <c r="CJ22" i="560" a="1"/>
  <c r="CG17" i="560" a="1"/>
  <c r="AT80" i="560" a="1"/>
  <c r="BA47" i="560" a="1"/>
  <c r="AR49" i="560" a="1"/>
  <c r="CG16" i="560" a="1"/>
  <c r="M18" i="560" a="1"/>
  <c r="AZ9" i="560" a="1"/>
  <c r="I18" i="560" a="1"/>
  <c r="AO87" i="560" a="1"/>
  <c r="S25" i="560" a="1"/>
  <c r="AI68" i="560" a="1"/>
  <c r="G79" i="560" a="1"/>
  <c r="D71" i="560" a="1"/>
  <c r="CI39" i="560" a="1"/>
  <c r="CN79" i="560" a="1"/>
  <c r="CL87" i="560" a="1"/>
  <c r="BC82" i="560" a="1"/>
  <c r="CI69" i="560" a="1"/>
  <c r="BL56" i="560" a="1"/>
  <c r="BB23" i="560" a="1"/>
  <c r="BA48" i="560" a="1"/>
  <c r="BM44" i="560" a="1"/>
  <c r="CI53" i="560" a="1"/>
  <c r="AA13" i="560" a="1"/>
  <c r="CI12" i="560" a="1"/>
  <c r="AD82" i="560" a="1"/>
  <c r="BF16" i="560" a="1"/>
  <c r="K68" i="560" a="1"/>
  <c r="BY71" i="560" a="1"/>
  <c r="D6" i="560" a="1"/>
  <c r="AT45" i="560" a="1"/>
  <c r="BM84" i="560" a="1"/>
  <c r="CC85" i="560" a="1"/>
  <c r="AA78" i="560" a="1"/>
  <c r="M44" i="560" a="1"/>
  <c r="BC71" i="1447" a="1"/>
  <c r="AU21" i="1447" a="1"/>
  <c r="W53" i="1447" a="1"/>
  <c r="BF7" i="1447" a="1"/>
  <c r="CG45" i="1447" a="1"/>
  <c r="AN72" i="1447" a="1"/>
  <c r="CG51" i="1447" a="1"/>
  <c r="CI69" i="1447" a="1"/>
  <c r="P19" i="1447" a="1"/>
  <c r="Q76" i="1447" a="1"/>
  <c r="BL70" i="1447" a="1"/>
  <c r="BI53" i="1447" a="1"/>
  <c r="CP84" i="1447" a="1"/>
  <c r="BC17" i="1447" a="1"/>
  <c r="AF17" i="1447" a="1"/>
  <c r="AC8" i="1447" a="1"/>
  <c r="BE82" i="1447" a="1"/>
  <c r="AG56" i="1447" a="1"/>
  <c r="CQ19" i="1447" a="1"/>
  <c r="BF74" i="1447" a="1"/>
  <c r="CN83" i="1447" a="1"/>
  <c r="CN69" i="1447" a="1"/>
  <c r="AT15" i="1447" a="1"/>
  <c r="BM84" i="1447" a="1"/>
  <c r="W10" i="1447" a="1"/>
  <c r="AT77" i="1447" a="1"/>
  <c r="BL84" i="1447" a="1"/>
  <c r="AJ6" i="1447" a="1"/>
  <c r="BL87" i="1447" a="1"/>
  <c r="BL23" i="1447" a="1"/>
  <c r="X7" i="1447" a="1"/>
  <c r="AD79" i="1447" a="1"/>
  <c r="CQ13" i="1447" a="1"/>
  <c r="AN82" i="1447" a="1"/>
  <c r="AN43" i="1447" a="1"/>
  <c r="AN25" i="1447" a="1"/>
  <c r="CF74" i="1447" a="1"/>
  <c r="U48" i="1447" a="1"/>
  <c r="BL71" i="1447" a="1"/>
  <c r="BY24" i="560" a="1"/>
  <c r="P75" i="560" a="1"/>
  <c r="U75" i="560" a="1"/>
  <c r="T41" i="560" a="1"/>
  <c r="AZ85" i="560" a="1"/>
  <c r="L7" i="132" a="1"/>
  <c r="AD18" i="132" a="1"/>
  <c r="AT40" i="560" a="1"/>
  <c r="I68" i="560" a="1"/>
  <c r="BM11" i="560" a="1"/>
  <c r="N7" i="560" a="1"/>
  <c r="AI44" i="560" a="1"/>
  <c r="AR17" i="560" a="1"/>
  <c r="CL69" i="560" a="1"/>
  <c r="AF87" i="560" a="1"/>
  <c r="BH69" i="560" a="1"/>
  <c r="AH55" i="560" a="1"/>
  <c r="CB79" i="560" a="1"/>
  <c r="AP15" i="132" a="1"/>
  <c r="BY39" i="560" a="1"/>
  <c r="AO54" i="560" a="1"/>
  <c r="AB81" i="560" a="1"/>
  <c r="BG42" i="560" a="1"/>
  <c r="AF16" i="560" a="1"/>
  <c r="CB48" i="560" a="1"/>
  <c r="AM19" i="560" a="1"/>
  <c r="CI25" i="560" a="1"/>
  <c r="CG83" i="560" a="1"/>
  <c r="BG19" i="560" a="1"/>
  <c r="R12" i="560" a="1"/>
  <c r="AC75" i="560" a="1"/>
  <c r="AF14" i="560" a="1"/>
  <c r="BH12" i="560" a="1"/>
  <c r="AF76" i="560" a="1"/>
  <c r="CM86" i="560" a="1"/>
  <c r="BZ68" i="560" a="1"/>
  <c r="Q46" i="560" a="1"/>
  <c r="AC71" i="560" a="1"/>
  <c r="P69" i="560" a="1"/>
  <c r="CQ13" i="560" a="1"/>
  <c r="E75" i="560" a="1"/>
  <c r="BZ8" i="560" a="1"/>
  <c r="J87" i="560" a="1"/>
  <c r="CB82" i="560" a="1"/>
  <c r="CK80" i="560" a="1"/>
  <c r="AF53" i="560" a="1"/>
  <c r="J53" i="560" a="1"/>
  <c r="P18" i="132" a="1"/>
  <c r="E53" i="560" a="1"/>
  <c r="AT12" i="560" a="1"/>
  <c r="AN42" i="560" a="1"/>
  <c r="BP41" i="560" a="1"/>
  <c r="AJ74" i="560" a="1"/>
  <c r="CL55" i="560" a="1"/>
  <c r="AQ86" i="560" a="1"/>
  <c r="AI18" i="560" a="1"/>
  <c r="G10" i="132" a="1"/>
  <c r="AM76" i="560" a="1"/>
  <c r="CC83" i="560" a="1"/>
  <c r="G23" i="132" a="1"/>
  <c r="AK82" i="560" a="1"/>
  <c r="BT16" i="560" a="1"/>
  <c r="BM83" i="560" a="1"/>
  <c r="BF53" i="560" a="1"/>
  <c r="AN47" i="560" a="1"/>
  <c r="BZ20" i="560" a="1"/>
  <c r="R19" i="560" a="1"/>
  <c r="BA17" i="560" a="1"/>
  <c r="BO24" i="560" a="1"/>
  <c r="AF68" i="560" a="1"/>
  <c r="CL23" i="560" a="1"/>
  <c r="L46" i="560" a="1"/>
  <c r="K12" i="560" a="1"/>
  <c r="BB25" i="560" a="1"/>
  <c r="Z16" i="132" a="1"/>
  <c r="T45" i="560" a="1"/>
  <c r="AO74" i="560" a="1"/>
  <c r="AB15" i="560" a="1"/>
  <c r="BX6" i="560" a="1"/>
  <c r="W80" i="560" a="1"/>
  <c r="AG25" i="560" a="1"/>
  <c r="J22" i="560" a="1"/>
  <c r="BC37" i="560" a="1"/>
  <c r="AD10" i="132" a="1"/>
  <c r="BH14" i="560" a="1"/>
  <c r="BO25" i="560" a="1"/>
  <c r="BJ84" i="560" a="1"/>
  <c r="BS72" i="560" a="1"/>
  <c r="AP41" i="560" a="1"/>
  <c r="BS47" i="560" a="1"/>
  <c r="AC39" i="560" a="1"/>
  <c r="D82" i="560" a="1"/>
  <c r="CD15" i="560" a="1"/>
  <c r="AN46" i="560" a="1"/>
  <c r="M49" i="560" a="1"/>
  <c r="CI70" i="560" a="1"/>
  <c r="P83" i="560" a="1"/>
  <c r="BL81" i="560" a="1"/>
  <c r="CC17" i="560" a="1"/>
  <c r="CE14" i="560" a="1"/>
  <c r="M80" i="560" a="1"/>
  <c r="CP79" i="560" a="1"/>
  <c r="BC21" i="560" a="1"/>
  <c r="D15" i="560" a="1"/>
  <c r="W71" i="560" a="1"/>
  <c r="BS71" i="560" a="1"/>
  <c r="K84" i="560" a="1"/>
  <c r="CP85" i="560" a="1"/>
  <c r="BQ51" i="560" a="1"/>
  <c r="CF38" i="560" a="1"/>
  <c r="Q82" i="560" a="1"/>
  <c r="BW78" i="560" a="1"/>
  <c r="AK55" i="560" a="1"/>
  <c r="BZ86" i="560" a="1"/>
  <c r="R23" i="560" a="1"/>
  <c r="P43" i="560" a="1"/>
  <c r="AA80" i="560" a="1"/>
  <c r="R42" i="560" a="1"/>
  <c r="CP84" i="560" a="1"/>
  <c r="BQ86" i="560" a="1"/>
  <c r="BP43" i="560" a="1"/>
  <c r="BL11" i="560" a="1"/>
  <c r="BW46" i="560" a="1"/>
  <c r="BX38" i="560" a="1"/>
  <c r="BI50" i="560" a="1"/>
  <c r="CF49" i="560" a="1"/>
  <c r="P7" i="560" a="1"/>
  <c r="BG71" i="560" a="1"/>
  <c r="BX70" i="560" a="1"/>
  <c r="CM42" i="560" a="1"/>
  <c r="CF16" i="560" a="1"/>
  <c r="CI73" i="560" a="1"/>
  <c r="BT20" i="560" a="1"/>
  <c r="CN71" i="560" a="1"/>
  <c r="CN81" i="560" a="1"/>
  <c r="CL80" i="560" a="1"/>
  <c r="AJ16" i="560" a="1"/>
  <c r="CP43" i="560" a="1"/>
  <c r="K24" i="560" a="1"/>
  <c r="BG68" i="560" a="1"/>
  <c r="AT18" i="560" a="1"/>
  <c r="CC47" i="560" a="1"/>
  <c r="AB53" i="560" a="1"/>
  <c r="S7" i="560" a="1"/>
  <c r="CC38" i="560" a="1"/>
  <c r="AC56" i="560" a="1"/>
  <c r="AG9" i="560" a="1"/>
  <c r="AF21" i="560" a="1"/>
  <c r="D84" i="560" a="1"/>
  <c r="S83" i="560" a="1"/>
  <c r="AM73" i="560" a="1"/>
  <c r="BG18" i="560" a="1"/>
  <c r="K81" i="560" a="1"/>
  <c r="AP82" i="560" a="1"/>
  <c r="AU19" i="560" a="1"/>
  <c r="AQ79" i="560" a="1"/>
  <c r="CK55" i="560" a="1"/>
  <c r="AJ6" i="560" a="1"/>
  <c r="G15" i="132" a="1"/>
  <c r="AM23" i="132" a="1"/>
  <c r="BW10" i="560" a="1"/>
  <c r="CF17" i="560" a="1"/>
  <c r="BE21" i="560" a="1"/>
  <c r="I20" i="560" a="1"/>
  <c r="CD85" i="560" a="1"/>
  <c r="BI10" i="560" a="1"/>
  <c r="Q12" i="560" a="1"/>
  <c r="BO80" i="560" a="1"/>
  <c r="BQ39" i="560" a="1"/>
  <c r="CI15" i="560" a="1"/>
  <c r="BA16" i="560" a="1"/>
  <c r="AO39" i="560" a="1"/>
  <c r="AZ83" i="560" a="1"/>
  <c r="K9" i="560" a="1"/>
  <c r="AG84" i="560" a="1"/>
  <c r="N82" i="560" a="1"/>
  <c r="D72" i="560" a="1"/>
  <c r="W20" i="560" a="1"/>
  <c r="F52" i="560" a="1"/>
  <c r="BE56" i="560" a="1"/>
  <c r="CQ6" i="560" a="1"/>
  <c r="AD68" i="560" a="1"/>
  <c r="S71" i="560" a="1"/>
  <c r="AK51" i="560" a="1"/>
  <c r="AQ87" i="560" a="1"/>
  <c r="BF85" i="560" a="1"/>
  <c r="CF11" i="560" a="1"/>
  <c r="AI16" i="560" a="1"/>
  <c r="BJ43" i="560" a="1"/>
  <c r="BO54" i="560" a="1"/>
  <c r="R21" i="560" a="1"/>
  <c r="S81" i="560" a="1"/>
  <c r="BZ80" i="560" a="1"/>
  <c r="CL68" i="560" a="1"/>
  <c r="I13" i="560" a="1"/>
  <c r="CN84" i="560" a="1"/>
  <c r="BA12" i="560" a="1"/>
  <c r="AC7" i="132" a="1"/>
  <c r="BN19" i="560" a="1"/>
  <c r="AN79" i="560" a="1"/>
  <c r="T71" i="560" a="1"/>
  <c r="M74" i="560" a="1"/>
  <c r="AF71" i="560" a="1"/>
  <c r="CN48" i="560" a="1"/>
  <c r="S24" i="560" a="1"/>
  <c r="Q55" i="560" a="1"/>
  <c r="BW39" i="560" a="1"/>
  <c r="S18" i="560" a="1"/>
  <c r="CN78" i="560" a="1"/>
  <c r="L79" i="560" a="1"/>
  <c r="CD40" i="560" a="1"/>
  <c r="W76" i="560" a="1"/>
  <c r="AQ37" i="560" a="1"/>
  <c r="E13" i="560" a="1"/>
  <c r="G19" i="560" a="1"/>
  <c r="AL24" i="132" a="1"/>
  <c r="AA69" i="560" a="1"/>
  <c r="BX17" i="560" a="1"/>
  <c r="CQ25" i="560" a="1"/>
  <c r="BQ25" i="560" a="1"/>
  <c r="AL15" i="132" a="1"/>
  <c r="CJ48" i="560" a="1"/>
  <c r="CK24" i="560" a="1"/>
  <c r="AM85" i="560" a="1"/>
  <c r="CE53" i="560" a="1"/>
  <c r="AR37" i="560" a="1"/>
  <c r="E47" i="560" a="1"/>
  <c r="AM53" i="560" a="1"/>
  <c r="M48" i="560" a="1"/>
  <c r="S11" i="560" a="1"/>
  <c r="CC43" i="560" a="1"/>
  <c r="AK43" i="560" a="1"/>
  <c r="BY14" i="560" a="1"/>
  <c r="CD49" i="560" a="1"/>
  <c r="BN45" i="560" a="1"/>
  <c r="D13" i="560" a="1"/>
  <c r="BM10" i="560" a="1"/>
  <c r="BH9" i="560" a="1"/>
  <c r="CK39" i="560" a="1"/>
  <c r="AT73" i="560" a="1"/>
  <c r="M50" i="560" a="1"/>
  <c r="L14" i="560" a="1"/>
  <c r="BI48" i="560" a="1"/>
  <c r="AZ55" i="560" a="1"/>
  <c r="BN51" i="560" a="1"/>
  <c r="BY83" i="560" a="1"/>
  <c r="AO22" i="560" a="1"/>
  <c r="N52" i="560" a="1"/>
  <c r="AT86" i="560" a="1"/>
  <c r="BB51" i="560" a="1"/>
  <c r="U82" i="560" a="1"/>
  <c r="AJ49" i="560" a="1"/>
  <c r="AG41" i="560" a="1"/>
  <c r="AM21" i="560" a="1"/>
  <c r="AD50" i="560" a="1"/>
  <c r="AT20" i="560" a="1"/>
  <c r="AN72" i="560" a="1"/>
  <c r="AJ10" i="132" a="1"/>
  <c r="CN40" i="560" a="1"/>
  <c r="AP42" i="560" a="1"/>
  <c r="T13" i="560" a="1"/>
  <c r="U45" i="560" a="1"/>
  <c r="BW48" i="560" a="1"/>
  <c r="BF8" i="560" a="1"/>
  <c r="G10" i="560" a="1"/>
  <c r="T83" i="560" a="1"/>
  <c r="AA11" i="560" a="1"/>
  <c r="AM40" i="560" a="1"/>
  <c r="CF71" i="560" a="1"/>
  <c r="M82" i="560" a="1"/>
  <c r="CF70" i="560" a="1"/>
  <c r="BP50" i="560" a="1"/>
  <c r="P50" i="560" a="1"/>
  <c r="AJ8" i="560" a="1"/>
  <c r="G18" i="560" a="1"/>
  <c r="BA40" i="560" a="1"/>
  <c r="CE15" i="560" a="1"/>
  <c r="S84" i="560" a="1"/>
  <c r="AH7" i="560" a="1"/>
  <c r="BJ6" i="560" a="1"/>
  <c r="AA47" i="560" a="1"/>
  <c r="P25" i="560" a="1"/>
  <c r="U7" i="560" a="1"/>
  <c r="X14" i="560" a="1"/>
  <c r="CF43" i="560" a="1"/>
  <c r="BG54" i="560" a="1"/>
  <c r="CI22" i="560" a="1"/>
  <c r="R16" i="132" a="1"/>
  <c r="N84" i="560" a="1"/>
  <c r="BE70" i="560" a="1"/>
  <c r="F17" i="560" a="1"/>
  <c r="BW85" i="560" a="1"/>
  <c r="AR47" i="560" a="1"/>
  <c r="BS15" i="560" a="1"/>
  <c r="BG8" i="560" a="1"/>
  <c r="AK68" i="560" a="1"/>
  <c r="CM15" i="560" a="1"/>
  <c r="BS19" i="560" a="1"/>
  <c r="AQ19" i="560" a="1"/>
  <c r="AO85" i="560" a="1"/>
  <c r="AI22" i="560" a="1"/>
  <c r="AP17" i="560" a="1"/>
  <c r="R43" i="560" a="1"/>
  <c r="BY81" i="560" a="1"/>
  <c r="CN45" i="560" a="1"/>
  <c r="BG21" i="560" a="1"/>
  <c r="AK25" i="560" a="1"/>
  <c r="CB68" i="560" a="1"/>
  <c r="CB83" i="560" a="1"/>
  <c r="AZ77" i="560" a="1"/>
  <c r="BQ13" i="560" a="1"/>
  <c r="BE78" i="560" a="1"/>
  <c r="F48" i="560" a="1"/>
  <c r="BF23" i="560" a="1"/>
  <c r="L47" i="560" a="1"/>
  <c r="BO87" i="560" a="1"/>
  <c r="BW18" i="560" a="1"/>
  <c r="CN86" i="560" a="1"/>
  <c r="W11" i="560" a="1"/>
  <c r="CB9" i="560" a="1"/>
  <c r="AN6" i="560" a="1"/>
  <c r="CP68" i="560" a="1"/>
  <c r="CG48" i="560" a="1"/>
  <c r="AD53" i="560" a="1"/>
  <c r="AA87" i="560" a="1"/>
  <c r="BG55" i="560" a="1"/>
  <c r="AJ42" i="560" a="1"/>
  <c r="AC13" i="560" a="1"/>
  <c r="AA71" i="560" a="1"/>
  <c r="BN7" i="560" a="1"/>
  <c r="CF25" i="560" a="1"/>
  <c r="BZ87" i="560" a="1"/>
  <c r="CM16" i="560" a="1"/>
  <c r="F47" i="560" a="1"/>
  <c r="BY54" i="560" a="1"/>
  <c r="BS7" i="560" a="1"/>
  <c r="CD21" i="560" a="1"/>
  <c r="CI24" i="560" a="1"/>
  <c r="AK77" i="560" a="1"/>
  <c r="CP45" i="560" a="1"/>
  <c r="CJ83" i="560" a="1"/>
  <c r="CP87" i="560" a="1"/>
  <c r="CL53" i="560" a="1"/>
  <c r="BX21" i="560" a="1"/>
  <c r="BG14" i="560" a="1"/>
  <c r="K86" i="560" a="1"/>
  <c r="AO56" i="560" a="1"/>
  <c r="AD41" i="560" a="1"/>
  <c r="CF82" i="560" a="1"/>
  <c r="AD24" i="132" a="1"/>
  <c r="BL84" i="560" a="1"/>
  <c r="AH37" i="560" a="1"/>
  <c r="AC80" i="560" a="1"/>
  <c r="BN43" i="560" a="1"/>
  <c r="D23" i="560" a="1"/>
  <c r="S80" i="560" a="1"/>
  <c r="R80" i="560" a="1"/>
  <c r="AA14" i="560" a="1"/>
  <c r="AG38" i="560" a="1"/>
  <c r="CQ19" i="560" a="1"/>
  <c r="BA45" i="560" a="1"/>
  <c r="CC50" i="560" a="1"/>
  <c r="L25" i="560" a="1"/>
  <c r="BW22" i="560" a="1"/>
  <c r="F87" i="560" a="1"/>
  <c r="CM17" i="560" a="1"/>
  <c r="W10" i="560" a="1"/>
  <c r="CP52" i="560" a="1"/>
  <c r="BZ79" i="560" a="1"/>
  <c r="AC40" i="560" a="1"/>
  <c r="CC48" i="560" a="1"/>
  <c r="BY13" i="560" a="1"/>
  <c r="BX15" i="560" a="1"/>
  <c r="L75" i="560" a="1"/>
  <c r="BJ71" i="560" a="1"/>
  <c r="CJ46" i="560" a="1"/>
  <c r="S78" i="560" a="1"/>
  <c r="CG86" i="560" a="1"/>
  <c r="BL54" i="560" a="1"/>
  <c r="BH70" i="560" a="1"/>
  <c r="BE73" i="560" a="1"/>
  <c r="BX72" i="560" a="1"/>
  <c r="CE41" i="560" a="1"/>
  <c r="AB7" i="560" a="1"/>
  <c r="M45" i="560" a="1"/>
  <c r="BC25" i="560" a="1"/>
  <c r="BP21" i="560" a="1"/>
  <c r="G7" i="132" a="1"/>
  <c r="BM86" i="560" a="1"/>
  <c r="X15" i="560" a="1"/>
  <c r="CG22" i="560" a="1"/>
  <c r="CN42" i="560" a="1"/>
  <c r="T21" i="560" a="1"/>
  <c r="AM78" i="560" a="1"/>
  <c r="AA52" i="560" a="1"/>
  <c r="BJ46" i="560" a="1"/>
  <c r="Q8" i="560" a="1"/>
  <c r="AK14" i="560" a="1"/>
  <c r="J70" i="560" a="1"/>
  <c r="W38" i="560" a="1"/>
  <c r="BP10" i="560" a="1"/>
  <c r="CK22" i="560" a="1"/>
  <c r="AH24" i="560" a="1"/>
  <c r="L42" i="560" a="1"/>
  <c r="BZ24" i="560" a="1"/>
  <c r="AI11" i="560" a="1"/>
  <c r="M6" i="560" a="1"/>
  <c r="BP45" i="560" a="1"/>
  <c r="D10" i="560" a="1"/>
  <c r="AJ21" i="560" a="1"/>
  <c r="T56" i="560" a="1"/>
  <c r="BY55" i="560" a="1"/>
  <c r="CG54" i="560" a="1"/>
  <c r="BO68" i="560" a="1"/>
  <c r="W15" i="560" a="1"/>
  <c r="BO75" i="560" a="1"/>
  <c r="AM80" i="560" a="1"/>
  <c r="AB84" i="560" a="1"/>
  <c r="CJ18" i="560" a="1"/>
  <c r="K8" i="560" a="1"/>
  <c r="W25" i="560" a="1"/>
  <c r="BO51" i="560" a="1"/>
  <c r="CN47" i="560" a="1"/>
  <c r="S48" i="560" a="1"/>
  <c r="R13" i="560" a="1"/>
  <c r="BF51" i="560" a="1"/>
  <c r="AP48" i="560" a="1"/>
  <c r="AH10" i="560" a="1"/>
  <c r="CP75" i="560" a="1"/>
  <c r="AG23" i="132" a="1"/>
  <c r="E48" i="560" a="1"/>
  <c r="CB51" i="560" a="1"/>
  <c r="BA75" i="560" a="1"/>
  <c r="BS40" i="560" a="1"/>
  <c r="BE24" i="560" a="1"/>
  <c r="J17" i="560" a="1"/>
  <c r="BA70" i="560" a="1"/>
  <c r="I85" i="560" a="1"/>
  <c r="BL20" i="560" a="1"/>
  <c r="R53" i="560" a="1"/>
  <c r="BS13" i="560" a="1"/>
  <c r="BM78" i="560" a="1"/>
  <c r="F54" i="560" a="1"/>
  <c r="BB38" i="560" a="1"/>
  <c r="AQ6" i="560" a="1"/>
  <c r="J25" i="560" a="1"/>
  <c r="AA16" i="560" a="1"/>
  <c r="AA18" i="132" a="1"/>
  <c r="BW24" i="560" a="1"/>
  <c r="CM10" i="560" a="1"/>
  <c r="BA85" i="560" a="1"/>
  <c r="AG54" i="560" a="1"/>
  <c r="BC38" i="560" a="1"/>
  <c r="J24" i="560" a="1"/>
  <c r="AG49" i="560" a="1"/>
  <c r="CD75" i="560" a="1"/>
  <c r="AN38" i="560" a="1"/>
  <c r="AJ46" i="560" a="1"/>
  <c r="BN12" i="560" a="1"/>
  <c r="CF19" i="560" a="1"/>
  <c r="BP69" i="560" a="1"/>
  <c r="CM48" i="560" a="1"/>
  <c r="AM48" i="560" a="1"/>
  <c r="BZ43" i="560" a="1"/>
  <c r="BL72" i="560" a="1"/>
  <c r="R56" i="560" a="1"/>
  <c r="BO71" i="560" a="1"/>
  <c r="AT21" i="560" a="1"/>
  <c r="AF78" i="560" a="1"/>
  <c r="P10" i="132" a="1"/>
  <c r="AH22" i="560" a="1"/>
  <c r="BB78" i="560" a="1"/>
  <c r="BI23" i="560" a="1"/>
  <c r="BC18" i="560" a="1"/>
  <c r="BH84" i="560" a="1"/>
  <c r="AI55" i="560" a="1"/>
  <c r="I80" i="560" a="1"/>
  <c r="AR82" i="560" a="1"/>
  <c r="CK48" i="560" a="1"/>
  <c r="CC37" i="560" a="1"/>
  <c r="BY7" i="560" a="1"/>
  <c r="AH81" i="560" a="1"/>
  <c r="AQ9" i="560" a="1"/>
  <c r="AM26" i="132" a="1"/>
  <c r="F39" i="560" a="1"/>
  <c r="BB44" i="560" a="1"/>
  <c r="AT44" i="560" a="1"/>
  <c r="M69" i="560" a="1"/>
  <c r="BX75" i="560" a="1"/>
  <c r="E38" i="560" a="1"/>
  <c r="F9" i="560" a="1"/>
  <c r="BQ49" i="560" a="1"/>
  <c r="CQ18" i="560" a="1"/>
  <c r="CB42" i="560" a="1"/>
  <c r="F8" i="560" a="1"/>
  <c r="CK56" i="560" a="1"/>
  <c r="T80" i="560" a="1"/>
  <c r="J11" i="560" a="1"/>
  <c r="CB76" i="560" a="1"/>
  <c r="AH84" i="560" a="1"/>
  <c r="Q44" i="560" a="1"/>
  <c r="AC41" i="560" a="1"/>
  <c r="BH39" i="560" a="1"/>
  <c r="G72" i="560" a="1"/>
  <c r="AO9" i="560" a="1"/>
  <c r="D76" i="560" a="1"/>
  <c r="BN55" i="560" a="1"/>
  <c r="BO22" i="560" a="1"/>
  <c r="BO8" i="560" a="1"/>
  <c r="CE84" i="560" a="1"/>
  <c r="BF86" i="560" a="1"/>
  <c r="AP50" i="560" a="1"/>
  <c r="CL82" i="560" a="1"/>
  <c r="V8" i="132" a="1"/>
  <c r="R10" i="132" a="1"/>
  <c r="K42" i="560" a="1"/>
  <c r="AG42" i="560" a="1"/>
  <c r="CN74" i="560" a="1"/>
  <c r="CB70" i="560" a="1"/>
  <c r="R22" i="560" a="1"/>
  <c r="E11" i="560" a="1"/>
  <c r="BY23" i="560" a="1"/>
  <c r="N77" i="560" a="1"/>
  <c r="BJ10" i="560" a="1"/>
  <c r="AP69" i="560" a="1"/>
  <c r="T72" i="560" a="1"/>
  <c r="BE41" i="560" a="1"/>
  <c r="E84" i="560" a="1"/>
  <c r="BS10" i="560" a="1"/>
  <c r="AJ24" i="560" a="1"/>
  <c r="BN80" i="560" a="1"/>
  <c r="T44" i="560" a="1"/>
  <c r="S20" i="560" a="1"/>
  <c r="E8" i="560" a="1"/>
  <c r="S51" i="560" a="1"/>
  <c r="BX41" i="560" a="1"/>
  <c r="AI20" i="560" a="1"/>
  <c r="D7" i="560" a="1"/>
  <c r="N68" i="560" a="1"/>
  <c r="Q74" i="560" a="1"/>
  <c r="AC47" i="560" a="1"/>
  <c r="BX54" i="560" a="1"/>
  <c r="CK71" i="560" a="1"/>
  <c r="AR50" i="560" a="1"/>
  <c r="BF18" i="560" a="1"/>
  <c r="D44" i="560" a="1"/>
  <c r="Q49" i="560" a="1"/>
  <c r="BG86" i="560" a="1"/>
  <c r="F15" i="560" a="1"/>
  <c r="BI44" i="560" a="1"/>
  <c r="BO19" i="560" a="1"/>
  <c r="AM24" i="560" a="1"/>
  <c r="CF87" i="560" a="1"/>
  <c r="BO45" i="560" a="1"/>
  <c r="AK87" i="560" a="1"/>
  <c r="CM72" i="560" a="1"/>
  <c r="D70" i="560" a="1"/>
  <c r="CG50" i="560" a="1"/>
  <c r="AH40" i="560" a="1"/>
  <c r="CI13" i="560" a="1"/>
  <c r="I82" i="560" a="1"/>
  <c r="BZ78" i="560" a="1"/>
  <c r="BH37" i="560" a="1"/>
  <c r="AI53" i="560" a="1"/>
  <c r="E87" i="560" a="1"/>
  <c r="U83" i="560" a="1"/>
  <c r="CK54" i="560" a="1"/>
  <c r="BW82" i="560" a="1"/>
  <c r="BY19" i="560" a="1"/>
  <c r="BI8" i="560" a="1"/>
  <c r="G74" i="560" a="1"/>
  <c r="BP39" i="560" a="1"/>
  <c r="CK25" i="560" a="1"/>
  <c r="AI8" i="132" a="1"/>
  <c r="AF24" i="560" a="1"/>
  <c r="AI15" i="132" a="1"/>
  <c r="BP25" i="560" a="1"/>
  <c r="BI70" i="560" a="1"/>
  <c r="CD25" i="560" a="1"/>
  <c r="BG74" i="560" a="1"/>
  <c r="AB71" i="560" a="1"/>
  <c r="BO73" i="560" a="1"/>
  <c r="AK13" i="560" a="1"/>
  <c r="S47" i="560" a="1"/>
  <c r="BS79" i="560" a="1"/>
  <c r="U41" i="560" a="1"/>
  <c r="CD11" i="560" a="1"/>
  <c r="L54" i="560" a="1"/>
  <c r="E23" i="560" a="1"/>
  <c r="CC77" i="560" a="1"/>
  <c r="AZ71" i="560" a="1"/>
  <c r="AO6" i="560" a="1"/>
  <c r="BF87" i="560" a="1"/>
  <c r="AG18" i="560" a="1"/>
  <c r="CD39" i="560" a="1"/>
  <c r="BX45" i="560" a="1"/>
  <c r="AP71" i="560" a="1"/>
  <c r="AZ11" i="560" a="1"/>
  <c r="AO71" i="560" a="1"/>
  <c r="CB54" i="560" a="1"/>
  <c r="AA7" i="560" a="1"/>
  <c r="AP26" i="132" a="1"/>
  <c r="AM12" i="560" a="1"/>
  <c r="AO15" i="132" a="1"/>
  <c r="BJ76" i="560" a="1"/>
  <c r="BG46" i="560" a="1"/>
  <c r="AT43" i="560" a="1"/>
  <c r="AO7" i="132" a="1"/>
  <c r="P10" i="560" a="1"/>
  <c r="BE18" i="560" a="1"/>
  <c r="BS44" i="560" a="1"/>
  <c r="O8" i="132" a="1"/>
  <c r="CG41" i="560" a="1"/>
  <c r="P39" i="560" a="1"/>
  <c r="E79" i="560" a="1"/>
  <c r="BY45" i="560" a="1"/>
  <c r="AD8" i="132" a="1"/>
  <c r="BL44" i="560" a="1"/>
  <c r="AK38" i="560" a="1"/>
  <c r="AU14" i="560" a="1"/>
  <c r="BS85" i="560" a="1"/>
  <c r="BS16" i="560" a="1"/>
  <c r="CD78" i="560" a="1"/>
  <c r="BI71" i="560" a="1"/>
  <c r="BH53" i="560" a="1"/>
  <c r="CM69" i="560" a="1"/>
  <c r="BL82" i="560" a="1"/>
  <c r="F79" i="560" a="1"/>
  <c r="BH15" i="560" a="1"/>
  <c r="AT50" i="560" a="1"/>
  <c r="BZ69" i="560" a="1"/>
  <c r="CF23" i="560" a="1"/>
  <c r="BP8" i="560" a="1"/>
  <c r="N79" i="560" a="1"/>
  <c r="N13" i="560" a="1"/>
  <c r="BZ14" i="560" a="1"/>
  <c r="L78" i="560" a="1"/>
  <c r="CK43" i="560" a="1"/>
  <c r="R45" i="560" a="1"/>
  <c r="BJ68" i="560" a="1"/>
  <c r="CL21" i="560" a="1"/>
  <c r="W12" i="560" a="1"/>
  <c r="J7" i="132" a="1"/>
  <c r="BE15" i="560" a="1"/>
  <c r="CJ84" i="560" a="1"/>
  <c r="AC7" i="560" a="1"/>
  <c r="AJ38" i="560" a="1"/>
  <c r="AG46" i="560" a="1"/>
  <c r="BO76" i="560" a="1"/>
  <c r="AD84" i="560" a="1"/>
  <c r="D43" i="560" a="1"/>
  <c r="AR15" i="560" a="1"/>
  <c r="AQ20" i="560" a="1"/>
  <c r="CG11" i="560" a="1"/>
  <c r="N10" i="560" a="1"/>
  <c r="BY21" i="560" a="1"/>
  <c r="BO17" i="560" a="1"/>
  <c r="U53" i="560" a="1"/>
  <c r="AZ76" i="560" a="1"/>
  <c r="CF68" i="560" a="1"/>
  <c r="AG17" i="560" a="1"/>
  <c r="AQ23" i="560" a="1"/>
  <c r="AO73" i="560" a="1"/>
  <c r="U9" i="560" a="1"/>
  <c r="S75" i="560" a="1"/>
  <c r="AH71" i="560" a="1"/>
  <c r="AM47" i="560" a="1"/>
  <c r="AH48" i="560" a="1"/>
  <c r="CG85" i="560" a="1"/>
  <c r="L20" i="560" a="1"/>
  <c r="AC77" i="560" a="1"/>
  <c r="BS22" i="560" a="1"/>
  <c r="AA72" i="560" a="1"/>
  <c r="AJ83" i="560" a="1"/>
  <c r="BC79" i="560" a="1"/>
  <c r="BA37" i="560" a="1"/>
  <c r="I56" i="560" a="1"/>
  <c r="BF43" i="560" a="1"/>
  <c r="BL68" i="560" a="1"/>
  <c r="BO13" i="560" a="1"/>
  <c r="AH47" i="560" a="1"/>
  <c r="CG38" i="560" a="1"/>
  <c r="BI40" i="560" a="1"/>
  <c r="F56" i="560" a="1"/>
  <c r="AT7" i="560" a="1"/>
  <c r="AJ23" i="132" a="1"/>
  <c r="AT10" i="560" a="1"/>
  <c r="G48" i="560" a="1"/>
  <c r="CG15" i="560" a="1"/>
  <c r="AO23" i="560" a="1"/>
  <c r="AD75" i="560" a="1"/>
  <c r="I78" i="560" a="1"/>
  <c r="CE75" i="560" a="1"/>
  <c r="AN9" i="560" a="1"/>
  <c r="BB50" i="560" a="1"/>
  <c r="BE54" i="560" a="1"/>
  <c r="AJ73" i="560" a="1"/>
  <c r="BP19" i="560" a="1"/>
  <c r="BX10" i="560" a="1"/>
  <c r="BY9" i="560" a="1"/>
  <c r="AO68" i="560" a="1"/>
  <c r="T82" i="560" a="1"/>
  <c r="AJ37" i="560" a="1"/>
  <c r="X21" i="560" a="1"/>
  <c r="AJ26" i="132" a="1"/>
  <c r="F15" i="132" a="1"/>
  <c r="AM52" i="560" a="1"/>
  <c r="CK47" i="560" a="1"/>
  <c r="U23" i="132" a="1"/>
  <c r="AG82" i="560" a="1"/>
  <c r="AF52" i="560" a="1"/>
  <c r="R25" i="560" a="1"/>
  <c r="BO49" i="560" a="1"/>
  <c r="CJ23" i="560" a="1"/>
  <c r="AQ77" i="560" a="1"/>
  <c r="AM16" i="560" a="1"/>
  <c r="CM49" i="560" a="1"/>
  <c r="AO23" i="132" a="1"/>
  <c r="BE85" i="560" a="1"/>
  <c r="AC6" i="560" a="1"/>
  <c r="CM20" i="560" a="1"/>
  <c r="BB87" i="560" a="1"/>
  <c r="CM83" i="560" a="1"/>
  <c r="BL37" i="560" a="1"/>
  <c r="D17" i="560" a="1"/>
  <c r="AZ53" i="560" a="1"/>
  <c r="AP18" i="560" a="1"/>
  <c r="AB83" i="560" a="1"/>
  <c r="BF14" i="560" a="1"/>
  <c r="BL12" i="560" a="1"/>
  <c r="BP12" i="560" a="1"/>
  <c r="AR10" i="560" a="1"/>
  <c r="AZ48" i="560" a="1"/>
  <c r="P55" i="560" a="1"/>
  <c r="L39" i="560" a="1"/>
  <c r="BE81" i="560" a="1"/>
  <c r="AG52" i="560" a="1"/>
  <c r="AT79" i="560" a="1"/>
  <c r="BO52" i="560" a="1"/>
  <c r="BL16" i="560" a="1"/>
  <c r="F78" i="560" a="1"/>
  <c r="AT37" i="560" a="1"/>
  <c r="AZ25" i="560" a="1"/>
  <c r="BQ43" i="560" a="1"/>
  <c r="BI16" i="560" a="1"/>
  <c r="AG19" i="560" a="1"/>
  <c r="CD73" i="560" a="1"/>
  <c r="S87" i="560" a="1"/>
  <c r="AH78" i="560" a="1"/>
  <c r="BJ77" i="560" a="1"/>
  <c r="AN69" i="560" a="1"/>
  <c r="O24" i="132" a="1"/>
  <c r="CN13" i="560" a="1"/>
  <c r="AK78" i="560" a="1"/>
  <c r="AQ81" i="560" a="1"/>
  <c r="AK50" i="560" a="1"/>
  <c r="T16" i="560" a="1"/>
  <c r="AA15" i="132" a="1"/>
  <c r="F69" i="560" a="1"/>
  <c r="AC42" i="560" a="1"/>
  <c r="BC54" i="560" a="1"/>
  <c r="AH50" i="560" a="1"/>
  <c r="AN55" i="560" a="1"/>
  <c r="AZ79" i="560" a="1"/>
  <c r="CL18" i="560" a="1"/>
  <c r="D52" i="560" a="1"/>
  <c r="V24" i="132" a="1"/>
  <c r="AF75" i="560" a="1"/>
  <c r="AF10" i="560" a="1"/>
  <c r="E25" i="560" a="1"/>
  <c r="AT71" i="560" a="1"/>
  <c r="BB48" i="560" a="1"/>
  <c r="AT75" i="560" a="1"/>
  <c r="I16" i="560" a="1"/>
  <c r="BS25" i="560" a="1"/>
  <c r="BG11" i="560" a="1"/>
  <c r="AN12" i="560" a="1"/>
  <c r="BH48" i="560" a="1"/>
  <c r="CK17" i="560" a="1"/>
  <c r="AK83" i="560" a="1"/>
  <c r="BS39" i="560" a="1"/>
  <c r="CE50" i="560" a="1"/>
  <c r="L6" i="560" a="1"/>
  <c r="BH73" i="560" a="1"/>
  <c r="I23" i="132" a="1"/>
  <c r="F7" i="132" a="1"/>
  <c r="AC73" i="560" a="1"/>
  <c r="O16" i="132" a="1"/>
  <c r="D86" i="560" a="1"/>
  <c r="CJ87" i="560" a="1"/>
  <c r="AB48" i="560" a="1"/>
  <c r="BY68" i="560" a="1"/>
  <c r="AC24" i="560" a="1"/>
  <c r="AQ56" i="560" a="1"/>
  <c r="CQ7" i="560" a="1"/>
  <c r="BB81" i="560" a="1"/>
  <c r="BX40" i="560" a="1"/>
  <c r="CB17" i="560" a="1"/>
  <c r="BL76" i="560" a="1"/>
  <c r="L17" i="560" a="1"/>
  <c r="R11" i="560" a="1"/>
  <c r="U24" i="560" a="1"/>
  <c r="P78" i="560" a="1"/>
  <c r="BE7" i="560" a="1"/>
  <c r="N69" i="560" a="1"/>
  <c r="AQ71" i="560" a="1"/>
  <c r="M40" i="560" a="1"/>
  <c r="BN50" i="560" a="1"/>
  <c r="AN73" i="560" a="1"/>
  <c r="P47" i="560" a="1"/>
  <c r="BQ17" i="560" a="1"/>
  <c r="BA77" i="560" a="1"/>
  <c r="G85" i="560" a="1"/>
  <c r="CL71" i="560" a="1"/>
  <c r="BH80" i="560" a="1"/>
  <c r="K45" i="560" a="1"/>
  <c r="CJ41" i="560" a="1"/>
  <c r="CN83" i="560" a="1"/>
  <c r="AI52" i="560" a="1"/>
  <c r="AB13" i="560" a="1"/>
  <c r="AI14" i="560" a="1"/>
  <c r="BE25" i="560" a="1"/>
  <c r="AI78" i="560" a="1"/>
  <c r="AT74" i="560" a="1"/>
  <c r="AM51" i="560" a="1"/>
  <c r="CE22" i="560" a="1"/>
  <c r="BN87" i="560" a="1"/>
  <c r="BP79" i="560" a="1"/>
  <c r="BG15" i="560" a="1"/>
  <c r="AD16" i="560" a="1"/>
  <c r="CJ25" i="560" a="1"/>
  <c r="CE39" i="560" a="1"/>
  <c r="AK24" i="560" a="1"/>
  <c r="BG41" i="560" a="1"/>
  <c r="AJ39" i="560" a="1"/>
  <c r="AK79" i="560" a="1"/>
  <c r="M72" i="560" a="1"/>
  <c r="AU23" i="560" a="1"/>
  <c r="BS52" i="560" a="1"/>
  <c r="CD46" i="560" a="1"/>
  <c r="L72" i="560" a="1"/>
  <c r="I53" i="560" a="1"/>
  <c r="K87" i="560" a="1"/>
  <c r="BG23" i="560" a="1"/>
  <c r="BY49" i="560" a="1"/>
  <c r="BO79" i="560" a="1"/>
  <c r="CF47" i="560" a="1"/>
  <c r="AZ73" i="560" a="1"/>
  <c r="AA40" i="560" a="1"/>
  <c r="N38" i="560" a="1"/>
  <c r="BH10" i="560" a="1"/>
  <c r="L56" i="560" a="1"/>
  <c r="J24" i="132" a="1"/>
  <c r="AG16" i="132" a="1"/>
  <c r="AP40" i="560" a="1"/>
  <c r="L22" i="560" a="1"/>
  <c r="AH41" i="560" a="1"/>
  <c r="BP20" i="560" a="1"/>
  <c r="CK6" i="560" a="1"/>
  <c r="J19" i="560" a="1"/>
  <c r="AD51" i="560" a="1"/>
  <c r="BW77" i="560" a="1"/>
  <c r="AQ84" i="560" a="1"/>
  <c r="I16" i="132" a="1"/>
  <c r="BY12" i="560" a="1"/>
  <c r="M21" i="560" a="1"/>
  <c r="AK80" i="560" a="1"/>
  <c r="AQ76" i="560" a="1"/>
  <c r="E7" i="560" a="1"/>
  <c r="AQ54" i="560" a="1"/>
  <c r="CG49" i="560" a="1"/>
  <c r="AI39" i="560" a="1"/>
  <c r="AU13" i="560" a="1"/>
  <c r="AP68" i="560" a="1"/>
  <c r="J86" i="560" a="1"/>
  <c r="J71" i="560" a="1"/>
  <c r="BN47" i="560" a="1"/>
  <c r="AC51" i="560" a="1"/>
  <c r="AH75" i="560" a="1"/>
  <c r="CE72" i="560" a="1"/>
  <c r="BJ86" i="560" a="1"/>
  <c r="R24" i="132" a="1"/>
  <c r="BX69" i="560" a="1"/>
  <c r="CD70" i="560" a="1"/>
  <c r="AB51" i="560" a="1"/>
  <c r="CL56" i="560" a="1"/>
  <c r="AG10" i="132" a="1"/>
  <c r="BM80" i="560" a="1"/>
  <c r="R15" i="132" a="1"/>
  <c r="AQ45" i="560" a="1"/>
  <c r="K48" i="560" a="1"/>
  <c r="BB77" i="560" a="1"/>
  <c r="BA78" i="560" a="1"/>
  <c r="BQ75" i="560" a="1"/>
  <c r="BP54" i="560" a="1"/>
  <c r="AC45" i="560" a="1"/>
  <c r="BZ42" i="560" a="1"/>
  <c r="AH49" i="560" a="1"/>
  <c r="CP38" i="560" a="1"/>
  <c r="CN11" i="560" a="1"/>
  <c r="AN20" i="560" a="1"/>
  <c r="BS76" i="560" a="1"/>
  <c r="T76" i="560" a="1"/>
  <c r="AB45" i="560" a="1"/>
  <c r="AK70" i="560" a="1"/>
  <c r="G53" i="560" a="1"/>
  <c r="P12" i="560" a="1"/>
  <c r="CJ37" i="560" a="1"/>
  <c r="CJ79" i="560" a="1"/>
  <c r="CE79" i="560" a="1"/>
  <c r="CI48" i="560" a="1"/>
  <c r="BP82" i="560" a="1"/>
  <c r="BM73" i="560" a="1"/>
  <c r="N12" i="560" a="1"/>
  <c r="BX79" i="560" a="1"/>
  <c r="BH50" i="560" a="1"/>
  <c r="P49" i="560" a="1"/>
  <c r="BE20" i="560" a="1"/>
  <c r="CE7" i="560" a="1"/>
  <c r="BM21" i="560" a="1"/>
  <c r="CL75" i="560" a="1"/>
  <c r="BQ20" i="560" a="1"/>
  <c r="E19" i="560" a="1"/>
  <c r="AQ50" i="560" a="1"/>
  <c r="BX47" i="560" a="1"/>
  <c r="AL23" i="132" a="1"/>
  <c r="J72" i="560" a="1"/>
  <c r="BQ56" i="560" a="1"/>
  <c r="BS74" i="560" a="1"/>
  <c r="R55" i="560" a="1"/>
  <c r="AQ75" i="560" a="1"/>
  <c r="BM43" i="560" a="1"/>
  <c r="BJ48" i="560" a="1"/>
  <c r="BQ81" i="560" a="1"/>
  <c r="CG70" i="560" a="1"/>
  <c r="D87" i="560" a="1"/>
  <c r="N37" i="560" a="1"/>
  <c r="BS21" i="560" a="1"/>
  <c r="AR56" i="560" a="1"/>
  <c r="AM75" i="560" a="1"/>
  <c r="Q43" i="560" a="1"/>
  <c r="L69" i="560" a="1"/>
  <c r="AJ10" i="560" a="1"/>
  <c r="K75" i="560" a="1"/>
  <c r="U55" i="560" a="1"/>
  <c r="W24" i="560" a="1"/>
  <c r="CD23" i="560" a="1"/>
  <c r="R82" i="560" a="1"/>
  <c r="AG22" i="560" a="1"/>
  <c r="BL86" i="560" a="1"/>
  <c r="P77" i="560" a="1"/>
  <c r="AB50" i="560" a="1"/>
  <c r="BN6" i="560" a="1"/>
  <c r="CL73" i="560" a="1"/>
  <c r="N44" i="560" a="1"/>
  <c r="BW19" i="560" a="1"/>
  <c r="CM70" i="560" a="1"/>
  <c r="CE55" i="560" a="1"/>
  <c r="AQ74" i="560" a="1"/>
  <c r="CP39" i="560" a="1"/>
  <c r="Z7" i="132" a="1"/>
  <c r="AZ50" i="560" a="1"/>
  <c r="CP73" i="560" a="1"/>
  <c r="BG22" i="560" a="1"/>
  <c r="AO24" i="132" a="1"/>
  <c r="BB70" i="560" a="1"/>
  <c r="BE74" i="560" a="1"/>
  <c r="I18" i="132" a="1"/>
  <c r="BI13" i="560" a="1"/>
  <c r="BQ53" i="560" a="1"/>
  <c r="BN23" i="560" a="1"/>
  <c r="BP51" i="560" a="1"/>
  <c r="D85" i="560" a="1"/>
  <c r="T43" i="560" a="1"/>
  <c r="BB47" i="560" a="1"/>
  <c r="X9" i="560" a="1"/>
  <c r="E55" i="560" a="1"/>
  <c r="L37" i="560" a="1"/>
  <c r="AA85" i="560" a="1"/>
  <c r="I77" i="560" a="1"/>
  <c r="T24" i="560" a="1"/>
  <c r="BE40" i="560" a="1"/>
  <c r="AJ8" i="132" a="1"/>
  <c r="AC19" i="560" a="1"/>
  <c r="BS68" i="560" a="1"/>
  <c r="BI54" i="560" a="1"/>
  <c r="S38" i="560" a="1"/>
  <c r="AG68" i="560" a="1"/>
  <c r="AG70" i="560" a="1"/>
  <c r="BE11" i="560" a="1"/>
  <c r="CD76" i="560" a="1"/>
  <c r="U54" i="560" a="1"/>
  <c r="M77" i="560" a="1"/>
  <c r="BP37" i="560" a="1"/>
  <c r="BF48" i="560" a="1"/>
  <c r="BI53" i="560" a="1"/>
  <c r="BY48" i="560" a="1"/>
  <c r="AC86" i="560" a="1"/>
  <c r="D46" i="560" a="1"/>
  <c r="T38" i="560" a="1"/>
  <c r="CE47" i="560" a="1"/>
  <c r="BX52" i="560" a="1"/>
  <c r="V23" i="132" a="1"/>
  <c r="N40" i="560" a="1"/>
  <c r="BB55" i="560" a="1"/>
  <c r="CI82" i="560" a="1"/>
  <c r="CN82" i="560" a="1"/>
  <c r="AP86" i="560" a="1"/>
  <c r="U80" i="560" a="1"/>
  <c r="AZ15" i="560" a="1"/>
  <c r="AD69" i="560" a="1"/>
  <c r="AF81" i="560" a="1"/>
  <c r="V16" i="132" a="1"/>
  <c r="N8" i="560" a="1"/>
  <c r="D48" i="560" a="1"/>
  <c r="BW42" i="560" a="1"/>
  <c r="AG10" i="560" a="1"/>
  <c r="CE87" i="560" a="1"/>
  <c r="AB8" i="560" a="1"/>
  <c r="S55" i="560" a="1"/>
  <c r="D68" i="560" a="1"/>
  <c r="CM82" i="560" a="1"/>
  <c r="I24" i="132" a="1"/>
  <c r="AG18" i="132" a="1"/>
  <c r="BB56" i="560" a="1"/>
  <c r="G21" i="560" a="1"/>
  <c r="AR39" i="560" a="1"/>
  <c r="T18" i="560" a="1"/>
  <c r="CI38" i="560" a="1"/>
  <c r="I7" i="132" a="1"/>
  <c r="D79" i="560" a="1"/>
  <c r="BB80" i="560" a="1"/>
  <c r="BF55" i="560" a="1"/>
  <c r="BY22" i="560" a="1"/>
  <c r="L80" i="560" a="1"/>
  <c r="BI75" i="560" a="1"/>
  <c r="N6" i="560" a="1"/>
  <c r="CL20" i="560" a="1"/>
  <c r="CG21" i="560" a="1"/>
  <c r="CM39" i="560" a="1"/>
  <c r="CI37" i="1447" a="1"/>
  <c r="CP12" i="1447" a="1"/>
  <c r="BJ78" i="1447" a="1"/>
  <c r="CC39" i="1447" a="1"/>
  <c r="AF37" i="1447" a="1"/>
  <c r="AF43" i="1447" a="1"/>
  <c r="T82" i="1447" a="1"/>
  <c r="AG13" i="1447" a="1"/>
  <c r="T69" i="1447" a="1"/>
  <c r="N38" i="1447" a="1"/>
  <c r="CB12" i="1447" a="1"/>
  <c r="CG18" i="1447" a="1"/>
  <c r="BB46" i="1447" a="1"/>
  <c r="AG41" i="1447" a="1"/>
  <c r="AI85" i="1447" a="1"/>
  <c r="CM22" i="1447" a="1"/>
  <c r="W42" i="1447" a="1"/>
  <c r="CP22" i="1447" a="1"/>
  <c r="BM49" i="1447" a="1"/>
  <c r="AU8" i="1447" a="1"/>
  <c r="BM20" i="1447" a="1"/>
  <c r="T41" i="1447" a="1"/>
  <c r="AF47" i="1447" a="1"/>
  <c r="J8" i="1447" a="1"/>
  <c r="CI39" i="1447" a="1"/>
  <c r="BM25" i="1447" a="1"/>
  <c r="BB56" i="1447" a="1"/>
  <c r="N79" i="1447" a="1"/>
  <c r="AN69" i="1447" a="1"/>
  <c r="T79" i="1447" a="1"/>
  <c r="BL79" i="1447" a="1"/>
  <c r="CN42" i="1447" a="1"/>
  <c r="N74" i="1447" a="1"/>
  <c r="BJ15" i="1447" a="1"/>
  <c r="T52" i="1447" a="1"/>
  <c r="AT51" i="560" a="1"/>
  <c r="CI20" i="560" a="1"/>
  <c r="P54" i="560" a="1"/>
  <c r="BN21" i="560" a="1"/>
  <c r="AD7" i="560" a="1"/>
  <c r="R24" i="560" a="1"/>
  <c r="BB42" i="560" a="1"/>
  <c r="R38" i="560" a="1"/>
  <c r="BZ19" i="560" a="1"/>
  <c r="BH16" i="560" a="1"/>
  <c r="J55" i="560" a="1"/>
  <c r="AP10" i="132" a="1"/>
  <c r="CJ42" i="560" a="1"/>
  <c r="CP82" i="560" a="1"/>
  <c r="AO11" i="560" a="1"/>
  <c r="CF74" i="560" a="1"/>
  <c r="BI84" i="560" a="1"/>
  <c r="AF6" i="560" a="1"/>
  <c r="BP77" i="560" a="1"/>
  <c r="T46" i="560" a="1"/>
  <c r="AZ12" i="560" a="1"/>
  <c r="AA8" i="132" a="1"/>
  <c r="AF22" i="560" a="1"/>
  <c r="AT38" i="560" a="1"/>
  <c r="BP44" i="560" a="1"/>
  <c r="X11" i="560" a="1"/>
  <c r="CB86" i="560" a="1"/>
  <c r="CF10" i="560" a="1"/>
  <c r="AC18" i="560" a="1"/>
  <c r="BL17" i="560" a="1"/>
  <c r="G87" i="560" a="1"/>
  <c r="S76" i="560" a="1"/>
  <c r="AH9" i="560" a="1"/>
  <c r="N70" i="560" a="1"/>
  <c r="CI83" i="560" a="1"/>
  <c r="BY18" i="560" a="1"/>
  <c r="K13" i="560" a="1"/>
  <c r="AT13" i="560" a="1"/>
  <c r="AO18" i="560" a="1"/>
  <c r="CK87" i="560" a="1"/>
  <c r="CC51" i="560" a="1"/>
  <c r="BM47" i="560" a="1"/>
  <c r="BH22" i="560" a="1"/>
  <c r="R68" i="560" a="1"/>
  <c r="AR41" i="560" a="1"/>
  <c r="AB46" i="560" a="1"/>
  <c r="AI56" i="560" a="1"/>
  <c r="BA43" i="560" a="1"/>
  <c r="F55" i="560" a="1"/>
  <c r="BG44" i="560" a="1"/>
  <c r="AC79" i="560" a="1"/>
  <c r="BG25" i="560" a="1"/>
  <c r="CN17" i="560" a="1"/>
  <c r="F73" i="560" a="1"/>
  <c r="AD21" i="560" a="1"/>
  <c r="AC24" i="132" a="1"/>
  <c r="BO69" i="560" a="1"/>
  <c r="AN87" i="560" a="1"/>
  <c r="BE22" i="560" a="1"/>
  <c r="BY37" i="560" a="1"/>
  <c r="BF11" i="560" a="1"/>
  <c r="BY10" i="560" a="1"/>
  <c r="Q54" i="560" a="1"/>
  <c r="AK47" i="560" a="1"/>
  <c r="AJ68" i="560" a="1"/>
  <c r="K16" i="560" a="1"/>
  <c r="AH73" i="560" a="1"/>
  <c r="CK21" i="560" a="1"/>
  <c r="CI68" i="560" a="1"/>
  <c r="CC13" i="560" a="1"/>
  <c r="CK46" i="560" a="1"/>
  <c r="AG14" i="560" a="1"/>
  <c r="G81" i="560" a="1"/>
  <c r="BW17" i="560" a="1"/>
  <c r="CM25" i="560" a="1"/>
  <c r="K56" i="560" a="1"/>
  <c r="I87" i="560" a="1"/>
  <c r="E10" i="560" a="1"/>
  <c r="G68" i="560" a="1"/>
  <c r="CL12" i="560" a="1"/>
  <c r="BZ76" i="560" a="1"/>
  <c r="CL81" i="560" a="1"/>
  <c r="BF25" i="560" a="1"/>
  <c r="CC7" i="560" a="1"/>
  <c r="AR72" i="560" a="1"/>
  <c r="BJ9" i="560" a="1"/>
  <c r="BI78" i="560" a="1"/>
  <c r="BY56" i="560" a="1"/>
  <c r="AG75" i="560" a="1"/>
  <c r="S79" i="560" a="1"/>
  <c r="T42" i="560" a="1"/>
  <c r="BC83" i="560" a="1"/>
  <c r="BP23" i="560" a="1"/>
  <c r="BG6" i="560" a="1"/>
  <c r="AJ53" i="560" a="1"/>
  <c r="AM83" i="560" a="1"/>
  <c r="S82" i="560" a="1"/>
  <c r="AK15" i="560" a="1"/>
  <c r="CB45" i="560" a="1"/>
  <c r="AR43" i="560" a="1"/>
  <c r="CE70" i="560" a="1"/>
  <c r="AO80" i="560" a="1"/>
  <c r="AN53" i="560" a="1"/>
  <c r="AH85" i="560" a="1"/>
  <c r="CE25" i="560" a="1"/>
  <c r="CN50" i="560" a="1"/>
  <c r="AZ81" i="560" a="1"/>
  <c r="BJ52" i="560" a="1"/>
  <c r="AO43" i="560" a="1"/>
  <c r="CC69" i="560" a="1"/>
  <c r="BL38" i="560" a="1"/>
  <c r="BQ76" i="560" a="1"/>
  <c r="F18" i="132" a="1"/>
  <c r="BN13" i="560" a="1"/>
  <c r="F53" i="560" a="1"/>
  <c r="K82" i="560" a="1"/>
  <c r="AM86" i="560" a="1"/>
  <c r="AT78" i="560" a="1"/>
  <c r="BA84" i="560" a="1"/>
  <c r="AP51" i="560" a="1"/>
  <c r="CC6" i="560" a="1"/>
  <c r="J38" i="560" a="1"/>
  <c r="CB78" i="560" a="1"/>
  <c r="AF77" i="560" a="1"/>
  <c r="BB74" i="560" a="1"/>
  <c r="BA41" i="560" a="1"/>
  <c r="BN85" i="560" a="1"/>
  <c r="K79" i="560" a="1"/>
  <c r="CJ20" i="560" a="1"/>
  <c r="BO15" i="560" a="1"/>
  <c r="BX19" i="560" a="1"/>
  <c r="AQ43" i="560" a="1"/>
  <c r="CL85" i="560" a="1"/>
  <c r="CL74" i="560" a="1"/>
  <c r="BN38" i="560" a="1"/>
  <c r="F71" i="560" a="1"/>
  <c r="BP47" i="560" a="1"/>
  <c r="T20" i="560" a="1"/>
  <c r="AF8" i="132" a="1"/>
  <c r="BF68" i="560" a="1"/>
  <c r="BE43" i="560" a="1"/>
  <c r="G8" i="560" a="1"/>
  <c r="BZ13" i="560" a="1"/>
  <c r="E69" i="560" a="1"/>
  <c r="AI38" i="560" a="1"/>
  <c r="AA81" i="560" a="1"/>
  <c r="AP74" i="560" a="1"/>
  <c r="AK12" i="560" a="1"/>
  <c r="CM14" i="560" a="1"/>
  <c r="AC15" i="132" a="1"/>
  <c r="Q15" i="560" a="1"/>
  <c r="F12" i="560" a="1"/>
  <c r="BM42" i="560" a="1"/>
  <c r="AL7" i="132" a="1"/>
  <c r="N14" i="560" a="1"/>
  <c r="BL71" i="560" a="1"/>
  <c r="BT21" i="560" a="1"/>
  <c r="CJ49" i="560" a="1"/>
  <c r="AF47" i="560" a="1"/>
  <c r="AD87" i="560" a="1"/>
  <c r="E22" i="560" a="1"/>
  <c r="P72" i="560" a="1"/>
  <c r="CJ54" i="560" a="1"/>
  <c r="AB70" i="560" a="1"/>
  <c r="BI43" i="560" a="1"/>
  <c r="CJ80" i="560" a="1"/>
  <c r="BI69" i="560" a="1"/>
  <c r="AR87" i="560" a="1"/>
  <c r="BJ50" i="560" a="1"/>
  <c r="BE38" i="560" a="1"/>
  <c r="BA20" i="560" a="1"/>
  <c r="N43" i="560" a="1"/>
  <c r="AC9" i="560" a="1"/>
  <c r="U24" i="132" a="1"/>
  <c r="CD17" i="560" a="1"/>
  <c r="AB24" i="560" a="1"/>
  <c r="E76" i="560" a="1"/>
  <c r="BP78" i="560" a="1"/>
  <c r="CK7" i="560" a="1"/>
  <c r="AH15" i="560" a="1"/>
  <c r="BQ41" i="560" a="1"/>
  <c r="E74" i="560" a="1"/>
  <c r="Q42" i="560" a="1"/>
  <c r="AF85" i="560" a="1"/>
  <c r="AB55" i="560" a="1"/>
  <c r="R7" i="132" a="1"/>
  <c r="J56" i="560" a="1"/>
  <c r="AC14" i="560" a="1"/>
  <c r="R73" i="560" a="1"/>
  <c r="L84" i="560" a="1"/>
  <c r="AR20" i="560" a="1"/>
  <c r="AZ44" i="560" a="1"/>
  <c r="CP72" i="560" a="1"/>
  <c r="BJ39" i="560" a="1"/>
  <c r="BZ45" i="560" a="1"/>
  <c r="AQ47" i="560" a="1"/>
  <c r="AL26" i="132" a="1"/>
  <c r="BL18" i="560" a="1"/>
  <c r="BY46" i="560" a="1"/>
  <c r="CN37" i="560" a="1"/>
  <c r="U70" i="560" a="1"/>
  <c r="CL86" i="560" a="1"/>
  <c r="N87" i="560" a="1"/>
  <c r="AD40" i="560" a="1"/>
  <c r="L40" i="560" a="1"/>
  <c r="BC85" i="560" a="1"/>
  <c r="AJ15" i="132" a="1"/>
  <c r="CP41" i="560" a="1"/>
  <c r="U38" i="560" a="1"/>
  <c r="BW54" i="560" a="1"/>
  <c r="BO14" i="560" a="1"/>
  <c r="CL9" i="560" a="1"/>
  <c r="S17" i="560" a="1"/>
  <c r="AI25" i="560" a="1"/>
  <c r="AC23" i="132" a="1"/>
  <c r="AC70" i="560" a="1"/>
  <c r="BC23" i="560" a="1"/>
  <c r="BQ83" i="560" a="1"/>
  <c r="BY84" i="560" a="1"/>
  <c r="BO74" i="560" a="1"/>
  <c r="CM80" i="560" a="1"/>
  <c r="BX39" i="560" a="1"/>
  <c r="AI23" i="132" a="1"/>
  <c r="CQ9" i="560" a="1"/>
  <c r="BI76" i="560" a="1"/>
  <c r="J13" i="560" a="1"/>
  <c r="AJ44" i="560" a="1"/>
  <c r="BZ41" i="560" a="1"/>
  <c r="AN11" i="560" a="1"/>
  <c r="BF47" i="560" a="1"/>
  <c r="CG79" i="560" a="1"/>
  <c r="AH39" i="560" a="1"/>
  <c r="CK70" i="560" a="1"/>
  <c r="W21" i="560" a="1"/>
  <c r="CG73" i="560" a="1"/>
  <c r="BX73" i="560" a="1"/>
  <c r="AF74" i="560" a="1"/>
  <c r="N15" i="560" a="1"/>
  <c r="AA84" i="560" a="1"/>
  <c r="BF81" i="560" a="1"/>
  <c r="I38" i="560" a="1"/>
  <c r="S72" i="560" a="1"/>
  <c r="CN43" i="560" a="1"/>
  <c r="BJ11" i="560" a="1"/>
  <c r="CK41" i="560" a="1"/>
  <c r="AR40" i="560" a="1"/>
  <c r="CM46" i="560" a="1"/>
  <c r="CM12" i="560" a="1"/>
  <c r="W9" i="560" a="1"/>
  <c r="AF15" i="560" a="1"/>
  <c r="L82" i="560" a="1"/>
  <c r="S70" i="560" a="1"/>
  <c r="CJ45" i="560" a="1"/>
  <c r="J15" i="560" a="1"/>
  <c r="AI9" i="560" a="1"/>
  <c r="R37" i="560" a="1"/>
  <c r="AQ13" i="560" a="1"/>
  <c r="S6" i="560" a="1"/>
  <c r="N72" i="560" a="1"/>
  <c r="K73" i="560" a="1"/>
  <c r="CG80" i="560" a="1"/>
  <c r="AI83" i="560" a="1"/>
  <c r="M8" i="132" a="1"/>
  <c r="AZ74" i="560" a="1"/>
  <c r="U17" i="560" a="1"/>
  <c r="AD44" i="560" a="1"/>
  <c r="AJ85" i="560" a="1"/>
  <c r="Q17" i="560" a="1"/>
  <c r="CP48" i="560" a="1"/>
  <c r="N39" i="560" a="1"/>
  <c r="CI49" i="560" a="1"/>
  <c r="BE86" i="560" a="1"/>
  <c r="BA25" i="560" a="1"/>
  <c r="BF72" i="560" a="1"/>
  <c r="CF80" i="560" a="1"/>
  <c r="AK76" i="560" a="1"/>
  <c r="BI72" i="560" a="1"/>
  <c r="BZ81" i="560" a="1"/>
  <c r="Q16" i="560" a="1"/>
  <c r="BG45" i="560" a="1"/>
  <c r="U85" i="560" a="1"/>
  <c r="F46" i="560" a="1"/>
  <c r="AF19" i="560" a="1"/>
  <c r="S8" i="560" a="1"/>
  <c r="BI49" i="560" a="1"/>
  <c r="BS46" i="560" a="1"/>
  <c r="AO69" i="560" a="1"/>
  <c r="D20" i="560" a="1"/>
  <c r="BX16" i="560" a="1"/>
  <c r="AU17" i="560" a="1"/>
  <c r="M87" i="560" a="1"/>
  <c r="CJ17" i="560" a="1"/>
  <c r="R54" i="560" a="1"/>
  <c r="I37" i="560" a="1"/>
  <c r="CM8" i="560" a="1"/>
  <c r="BB41" i="560" a="1"/>
  <c r="AK42" i="560" a="1"/>
  <c r="AD52" i="560" a="1"/>
  <c r="E24" i="560" a="1"/>
  <c r="G70" i="560" a="1"/>
  <c r="T54" i="560" a="1"/>
  <c r="CD51" i="560" a="1"/>
  <c r="AM37" i="560" a="1"/>
  <c r="L74" i="560" a="1"/>
  <c r="BM56" i="560" a="1"/>
  <c r="AR78" i="560" a="1"/>
  <c r="CB16" i="560" a="1"/>
  <c r="CI84" i="560" a="1"/>
  <c r="AZ54" i="560" a="1"/>
  <c r="BO82" i="560" a="1"/>
  <c r="AI85" i="560" a="1"/>
  <c r="CB10" i="560" a="1"/>
  <c r="G37" i="560" a="1"/>
  <c r="BE19" i="560" a="1"/>
  <c r="BM79" i="560" a="1"/>
  <c r="BH40" i="560" a="1"/>
  <c r="AU11" i="560" a="1"/>
  <c r="AO82" i="560" a="1"/>
  <c r="AJ13" i="560" a="1"/>
  <c r="BW73" i="560" a="1"/>
  <c r="I7" i="560" a="1"/>
  <c r="BW15" i="560" a="1"/>
  <c r="CN20" i="560" a="1"/>
  <c r="AF43" i="560" a="1"/>
  <c r="L10" i="132" a="1"/>
  <c r="AB41" i="560" a="1"/>
  <c r="J68" i="560" a="1"/>
  <c r="AD38" i="560" a="1"/>
  <c r="CB85" i="560" a="1"/>
  <c r="AB47" i="560" a="1"/>
  <c r="BH76" i="560" a="1"/>
  <c r="BO44" i="560" a="1"/>
  <c r="AI73" i="560" a="1"/>
  <c r="I50" i="560" a="1"/>
  <c r="CP46" i="560" a="1"/>
  <c r="CP6" i="560" a="1"/>
  <c r="CJ55" i="560" a="1"/>
  <c r="T47" i="560" a="1"/>
  <c r="AT70" i="560" a="1"/>
  <c r="BB18" i="560" a="1"/>
  <c r="BF41" i="560" a="1"/>
  <c r="AF69" i="560" a="1"/>
  <c r="BZ85" i="560" a="1"/>
  <c r="CG68" i="560" a="1"/>
  <c r="M14" i="560" a="1"/>
  <c r="U8" i="132" a="1"/>
  <c r="CG51" i="560" a="1"/>
  <c r="AN82" i="560" a="1"/>
  <c r="AH79" i="560" a="1"/>
  <c r="T78" i="560" a="1"/>
  <c r="AH12" i="560" a="1"/>
  <c r="AD6" i="560" a="1"/>
  <c r="BJ37" i="560" a="1"/>
  <c r="W56" i="560" a="1"/>
  <c r="L55" i="560" a="1"/>
  <c r="AH51" i="560" a="1"/>
  <c r="AI87" i="560" a="1"/>
  <c r="BW79" i="560" a="1"/>
  <c r="AB37" i="560" a="1"/>
  <c r="E41" i="560" a="1"/>
  <c r="CF37" i="560" a="1"/>
  <c r="CC52" i="560" a="1"/>
  <c r="N20" i="560" a="1"/>
  <c r="BG69" i="560" a="1"/>
  <c r="CD43" i="560" a="1"/>
  <c r="AF8" i="560" a="1"/>
  <c r="AR44" i="560" a="1"/>
  <c r="CL54" i="560" a="1"/>
  <c r="AJ14" i="560" a="1"/>
  <c r="D16" i="560" a="1"/>
  <c r="BJ13" i="560" a="1"/>
  <c r="BO43" i="560" a="1"/>
  <c r="BA44" i="560" a="1"/>
  <c r="CD80" i="560" a="1"/>
  <c r="AC22" i="560" a="1"/>
  <c r="BG84" i="560" a="1"/>
  <c r="CD9" i="560" a="1"/>
  <c r="BP83" i="560" a="1"/>
  <c r="AH45" i="560" a="1"/>
  <c r="CC44" i="560" a="1"/>
  <c r="BF75" i="560" a="1"/>
  <c r="AP24" i="560" a="1"/>
  <c r="AA55" i="560" a="1"/>
  <c r="F23" i="560" a="1"/>
  <c r="CE38" i="560" a="1"/>
  <c r="CE85" i="560" a="1"/>
  <c r="CF52" i="560" a="1"/>
  <c r="BF49" i="560" a="1"/>
  <c r="AM43" i="560" a="1"/>
  <c r="AO70" i="560" a="1"/>
  <c r="BT13" i="560" a="1"/>
  <c r="AG81" i="560" a="1"/>
  <c r="Q20" i="560" a="1"/>
  <c r="R78" i="560" a="1"/>
  <c r="Q47" i="560" a="1"/>
  <c r="U87" i="560" a="1"/>
  <c r="AF15" i="132" a="1"/>
  <c r="BF52" i="560" a="1"/>
  <c r="W23" i="560" a="1"/>
  <c r="BG53" i="560" a="1"/>
  <c r="AD43" i="560" a="1"/>
  <c r="AQ82" i="560" a="1"/>
  <c r="CJ69" i="560" a="1"/>
  <c r="CF40" i="560" a="1"/>
  <c r="E14" i="560" a="1"/>
  <c r="AT77" i="560" a="1"/>
  <c r="CK73" i="560" a="1"/>
  <c r="CB53" i="560" a="1"/>
  <c r="J10" i="560" a="1"/>
  <c r="CB50" i="560" a="1"/>
  <c r="CI85" i="560" a="1"/>
  <c r="BW16" i="560" a="1"/>
  <c r="W13" i="560" a="1"/>
  <c r="BH18" i="560" a="1"/>
  <c r="BT24" i="560" a="1"/>
  <c r="AD10" i="560" a="1"/>
  <c r="BI39" i="560" a="1"/>
  <c r="O10" i="132" a="1"/>
  <c r="BB6" i="560" a="1"/>
  <c r="BN68" i="560" a="1"/>
  <c r="BT10" i="560" a="1"/>
  <c r="BA8" i="560" a="1"/>
  <c r="AD19" i="560" a="1"/>
  <c r="P82" i="560" a="1"/>
  <c r="CD19" i="560" a="1"/>
  <c r="CD71" i="560" a="1"/>
  <c r="BO85" i="560" a="1"/>
  <c r="M38" i="560" a="1"/>
  <c r="F68" i="560" a="1"/>
  <c r="BJ20" i="560" a="1"/>
  <c r="U42" i="560" a="1"/>
  <c r="CG52" i="560" a="1"/>
  <c r="AT84" i="560" a="1"/>
  <c r="AL16" i="132" a="1"/>
  <c r="CD41" i="560" a="1"/>
  <c r="BE6" i="560" a="1"/>
  <c r="AR76" i="560" a="1"/>
  <c r="CB73" i="560" a="1"/>
  <c r="CK83" i="560" a="1"/>
  <c r="BH68" i="560" a="1"/>
  <c r="AT87" i="560" a="1"/>
  <c r="P81" i="560" a="1"/>
  <c r="BN22" i="560" a="1"/>
  <c r="BP22" i="560" a="1"/>
  <c r="BO41" i="560" a="1"/>
  <c r="CP70" i="560" a="1"/>
  <c r="D56" i="560" a="1"/>
  <c r="CK16" i="560" a="1"/>
  <c r="AP11" i="560" a="1"/>
  <c r="CM40" i="560" a="1"/>
  <c r="AF86" i="560" a="1"/>
  <c r="F22" i="560" a="1"/>
  <c r="BF17" i="560" a="1"/>
  <c r="F43" i="560" a="1"/>
  <c r="AB21" i="560" a="1"/>
  <c r="AA49" i="560" a="1"/>
  <c r="AU22" i="560" a="1"/>
  <c r="AZ21" i="560" a="1"/>
  <c r="BB16" i="560" a="1"/>
  <c r="BO6" i="560" a="1"/>
  <c r="W45" i="560" a="1"/>
  <c r="M71" i="560" a="1"/>
  <c r="BY74" i="560" a="1"/>
  <c r="BG13" i="560" a="1"/>
  <c r="L86" i="560" a="1"/>
  <c r="BY53" i="560" a="1"/>
  <c r="AJ55" i="560" a="1"/>
  <c r="Q52" i="1447" a="1"/>
  <c r="T21" i="1447" a="1"/>
  <c r="P81" i="1447" a="1"/>
  <c r="P12" i="1447" a="1"/>
  <c r="AT73" i="1447" a="1"/>
  <c r="CJ11" i="1447" a="1"/>
  <c r="BS45" i="1447" a="1"/>
  <c r="BE86" i="1447" a="1"/>
  <c r="AG25" i="1447" a="1"/>
  <c r="CQ24" i="1447" a="1"/>
  <c r="W15" i="1447" a="1"/>
  <c r="CP6" i="1447" a="1"/>
  <c r="CB21" i="1447" a="1"/>
  <c r="CC71" i="1447" a="1"/>
  <c r="W47" i="1447" a="1"/>
  <c r="AF52" i="1447" a="1"/>
  <c r="Q71" i="1447" a="1"/>
  <c r="BJ8" i="1447" a="1"/>
  <c r="AD72" i="1447" a="1"/>
  <c r="BM13" i="1447" a="1"/>
  <c r="AF9" i="1447" a="1"/>
  <c r="BC22" i="1447" a="1"/>
  <c r="W20" i="1447" a="1"/>
  <c r="CI73" i="1447" a="1"/>
  <c r="AG12" i="1447" a="1"/>
  <c r="CB37" i="1447" a="1"/>
  <c r="CC18" i="1447" a="1"/>
  <c r="CP13" i="1447" a="1"/>
  <c r="BM45" i="1447" a="1"/>
  <c r="BM41" i="1447" a="1"/>
  <c r="BE24" i="1447" a="1"/>
  <c r="CB82" i="1447" a="1"/>
  <c r="AG15" i="1447" a="1"/>
  <c r="BC87" i="1447" a="1"/>
  <c r="AF83" i="1447" a="1"/>
  <c r="AF84" i="1447" a="1"/>
  <c r="AM53" i="1447" a="1"/>
  <c r="AG76" i="560" a="1"/>
  <c r="AL10" i="132" a="1"/>
  <c r="V18" i="132" a="1"/>
  <c r="BB82" i="560" a="1"/>
  <c r="CM68" i="560" a="1"/>
  <c r="CB22" i="560" a="1"/>
  <c r="AG83" i="560" a="1"/>
  <c r="CE16" i="560" a="1"/>
  <c r="AH16" i="560" a="1"/>
  <c r="AM41" i="560" a="1"/>
  <c r="AF45" i="560" a="1"/>
  <c r="AB14" i="560" a="1"/>
  <c r="BF21" i="560" a="1"/>
  <c r="BE71" i="560" a="1"/>
  <c r="N51" i="560" a="1"/>
  <c r="AN74" i="560" a="1"/>
  <c r="AN23" i="560" a="1"/>
  <c r="BZ70" i="560" a="1"/>
  <c r="R20" i="560" a="1"/>
  <c r="AA12" i="560" a="1"/>
  <c r="AH86" i="560" a="1"/>
  <c r="L10" i="560" a="1"/>
  <c r="AZ80" i="560" a="1"/>
  <c r="CD52" i="560" a="1"/>
  <c r="AT42" i="560" a="1"/>
  <c r="G40" i="560" a="1"/>
  <c r="AA74" i="560" a="1"/>
  <c r="AD13" i="560" a="1"/>
  <c r="CF69" i="560" a="1"/>
  <c r="J51" i="560" a="1"/>
  <c r="AT49" i="560" a="1"/>
  <c r="AI54" i="560" a="1"/>
  <c r="BB83" i="560" a="1"/>
  <c r="BQ77" i="560" a="1"/>
  <c r="AK73" i="560" a="1"/>
  <c r="CN72" i="560" a="1"/>
  <c r="BF37" i="560" a="1"/>
  <c r="AH8" i="560" a="1"/>
  <c r="AO41" i="560" a="1"/>
  <c r="BB52" i="560" a="1"/>
  <c r="AO10" i="560" a="1"/>
  <c r="AR7" i="560" a="1"/>
  <c r="BX53" i="560" a="1"/>
  <c r="J12" i="560" a="1"/>
  <c r="AP19" i="560" a="1"/>
  <c r="W85" i="560" a="1"/>
  <c r="AG69" i="560" a="1"/>
  <c r="BL22" i="560" a="1"/>
  <c r="AT11" i="560" a="1"/>
  <c r="BP49" i="560" a="1"/>
  <c r="AM14" i="560" a="1"/>
  <c r="BN9" i="560" a="1"/>
  <c r="BM51" i="560" a="1"/>
  <c r="AB16" i="560" a="1"/>
  <c r="CI55" i="560" a="1"/>
  <c r="U18" i="560" a="1"/>
  <c r="AO47" i="560" a="1"/>
  <c r="BY44" i="560" a="1"/>
  <c r="BM74" i="560" a="1"/>
  <c r="E83" i="560" a="1"/>
  <c r="BT11" i="560" a="1"/>
  <c r="AH11" i="560" a="1"/>
  <c r="AO8" i="132" a="1"/>
  <c r="CE51" i="560" a="1"/>
  <c r="BM76" i="560" a="1"/>
  <c r="D45" i="560" a="1"/>
  <c r="AN52" i="560" a="1"/>
  <c r="CF42" i="560" a="1"/>
  <c r="BQ19" i="560" a="1"/>
  <c r="AB79" i="560" a="1"/>
  <c r="BW11" i="560" a="1"/>
  <c r="CB7" i="560" a="1"/>
  <c r="P9" i="560" a="1"/>
  <c r="AM81" i="560" a="1"/>
  <c r="AD8" i="560" a="1"/>
  <c r="BI6" i="560" a="1"/>
  <c r="AM20" i="560" a="1"/>
  <c r="BS86" i="560" a="1"/>
  <c r="J49" i="560" a="1"/>
  <c r="BN72" i="560" a="1"/>
  <c r="G82" i="560" a="1"/>
  <c r="BX86" i="560" a="1"/>
  <c r="CD24" i="560" a="1"/>
  <c r="W72" i="560" a="1"/>
  <c r="U23" i="560" a="1"/>
  <c r="AG86" i="560" a="1"/>
  <c r="AJ19" i="560" a="1"/>
  <c r="BI73" i="560" a="1"/>
  <c r="AA9" i="560" a="1"/>
  <c r="AM8" i="132" a="1"/>
  <c r="AQ21" i="560" a="1"/>
  <c r="CP17" i="560" a="1"/>
  <c r="N76" i="560" a="1"/>
  <c r="AH46" i="560" a="1"/>
  <c r="CK86" i="560" a="1"/>
  <c r="S26" i="132" a="1"/>
  <c r="BL75" i="560" a="1"/>
  <c r="Q6" i="560" a="1"/>
  <c r="AI24" i="560" a="1"/>
  <c r="P14" i="560" a="1"/>
  <c r="J80" i="560" a="1"/>
  <c r="AA24" i="560" a="1"/>
  <c r="AK84" i="560" a="1"/>
  <c r="AR55" i="560" a="1"/>
  <c r="CC41" i="560" a="1"/>
  <c r="CJ72" i="560" a="1"/>
  <c r="BA22" i="560" a="1"/>
  <c r="AT15" i="560" a="1"/>
  <c r="BI46" i="560" a="1"/>
  <c r="AZ52" i="560" a="1"/>
  <c r="CP21" i="560" a="1"/>
  <c r="BE8" i="560" a="1"/>
  <c r="I52" i="560" a="1"/>
  <c r="AI79" i="560" a="1"/>
  <c r="AM15" i="132" a="1"/>
  <c r="BY79" i="560" a="1"/>
  <c r="AQ52" i="560" a="1"/>
  <c r="BG12" i="560" a="1"/>
  <c r="AM68" i="560" a="1"/>
  <c r="CK68" i="560" a="1"/>
  <c r="AB11" i="560" a="1"/>
  <c r="AC18" i="132" a="1"/>
  <c r="CD6" i="560" a="1"/>
  <c r="CN68" i="560" a="1"/>
  <c r="BW9" i="560" a="1"/>
  <c r="CE48" i="560" a="1"/>
  <c r="AZ51" i="560" a="1"/>
  <c r="BI47" i="560" a="1"/>
  <c r="BN11" i="560" a="1"/>
  <c r="AA23" i="560" a="1"/>
  <c r="BA52" i="560" a="1"/>
  <c r="AP21" i="560" a="1"/>
  <c r="W46" i="560" a="1"/>
  <c r="T87" i="560" a="1"/>
  <c r="AT19" i="560" a="1"/>
  <c r="CE13" i="560" a="1"/>
  <c r="CD38" i="560" a="1"/>
  <c r="N78" i="560" a="1"/>
  <c r="G77" i="560" a="1"/>
  <c r="BM77" i="560" a="1"/>
  <c r="J18" i="560" a="1"/>
  <c r="W87" i="560" a="1"/>
  <c r="BG73" i="560" a="1"/>
  <c r="BC47" i="560" a="1"/>
  <c r="AC82" i="560" a="1"/>
  <c r="K47" i="560" a="1"/>
  <c r="CC70" i="560" a="1"/>
  <c r="U56" i="560" a="1"/>
  <c r="T68" i="560" a="1"/>
  <c r="Q11" i="560" a="1"/>
  <c r="AZ87" i="560" a="1"/>
  <c r="CK45" i="560" a="1"/>
  <c r="BM85" i="560" a="1"/>
  <c r="R48" i="560" a="1"/>
  <c r="BQ79" i="560" a="1"/>
  <c r="CD8" i="560" a="1"/>
  <c r="AI41" i="560" a="1"/>
  <c r="AM79" i="560" a="1"/>
  <c r="AQ41" i="560" a="1"/>
  <c r="BZ6" i="560" a="1"/>
  <c r="BA19" i="560" a="1"/>
  <c r="CF56" i="560" a="1"/>
  <c r="BS8" i="560" a="1"/>
  <c r="AA10" i="560" a="1"/>
  <c r="AC20" i="560" a="1"/>
  <c r="AG73" i="560" a="1"/>
  <c r="AB78" i="560" a="1"/>
  <c r="CL72" i="560" a="1"/>
  <c r="N47" i="560" a="1"/>
  <c r="BH25" i="560" a="1"/>
  <c r="I69" i="560" a="1"/>
  <c r="BZ71" i="560" a="1"/>
  <c r="CK10" i="560" a="1"/>
  <c r="CN14" i="560" a="1"/>
  <c r="W6" i="560" a="1"/>
  <c r="AN86" i="560" a="1"/>
  <c r="BL70" i="560" a="1"/>
  <c r="BE76" i="560" a="1"/>
  <c r="BY42" i="560" a="1"/>
  <c r="R18" i="560" a="1"/>
  <c r="BL40" i="560" a="1"/>
  <c r="D40" i="560" a="1"/>
  <c r="AO51" i="560" a="1"/>
  <c r="K50" i="560" a="1"/>
  <c r="AT14" i="560" a="1"/>
  <c r="BG39" i="560" a="1"/>
  <c r="U47" i="560" a="1"/>
  <c r="I51" i="560" a="1"/>
  <c r="AU21" i="560" a="1"/>
  <c r="CJ53" i="560" a="1"/>
  <c r="Q21" i="560" a="1"/>
  <c r="AU7" i="560" a="1"/>
  <c r="P79" i="560" a="1"/>
  <c r="AR45" i="560" a="1"/>
  <c r="AZ16" i="560" a="1"/>
  <c r="BL6" i="560" a="1"/>
  <c r="CJ77" i="560" a="1"/>
  <c r="S86" i="560" a="1"/>
  <c r="F84" i="560" a="1"/>
  <c r="BL43" i="560" a="1"/>
  <c r="W50" i="560" a="1"/>
  <c r="I41" i="560" a="1"/>
  <c r="AO77" i="560" a="1"/>
  <c r="BC70" i="560" a="1"/>
  <c r="F16" i="132" a="1"/>
  <c r="R10" i="560" a="1"/>
  <c r="BL69" i="560" a="1"/>
  <c r="AO78" i="560" a="1"/>
  <c r="I46" i="560" a="1"/>
  <c r="AI23" i="560" a="1"/>
  <c r="N25" i="560" a="1"/>
  <c r="W83" i="560" a="1"/>
  <c r="AB74" i="560" a="1"/>
  <c r="CF83" i="560" a="1"/>
  <c r="CP55" i="560" a="1"/>
  <c r="I86" i="560" a="1"/>
  <c r="N46" i="560" a="1"/>
  <c r="W7" i="560" a="1"/>
  <c r="AO84" i="560" a="1"/>
  <c r="BF40" i="560" a="1"/>
  <c r="E50" i="560" a="1"/>
  <c r="CP77" i="560" a="1"/>
  <c r="BY47" i="560" a="1"/>
  <c r="CJ12" i="560" a="1"/>
  <c r="AR11" i="560" a="1"/>
  <c r="CK51" i="560" a="1"/>
  <c r="R6" i="560" a="1"/>
  <c r="CP13" i="560" a="1"/>
  <c r="AG79" i="560" a="1"/>
  <c r="CK77" i="560" a="1"/>
  <c r="BL19" i="560" a="1"/>
  <c r="L41" i="560" a="1"/>
  <c r="P87" i="560" a="1"/>
  <c r="M84" i="560" a="1"/>
  <c r="CB69" i="560" a="1"/>
  <c r="CI7" i="560" a="1"/>
  <c r="BQ48" i="560" a="1"/>
  <c r="AC21" i="560" a="1"/>
  <c r="CC12" i="560" a="1"/>
  <c r="BA68" i="560" a="1"/>
  <c r="AC78" i="560" a="1"/>
  <c r="AA50" i="560" a="1"/>
  <c r="AZ84" i="560" a="1"/>
  <c r="G8" i="132" a="1"/>
  <c r="T23" i="560" a="1"/>
  <c r="CJ51" i="560" a="1"/>
  <c r="AK81" i="560" a="1"/>
  <c r="F14" i="560" a="1"/>
  <c r="CE42" i="560" a="1"/>
  <c r="BY76" i="560" a="1"/>
  <c r="E18" i="560" a="1"/>
  <c r="AP8" i="132" a="1"/>
  <c r="AN39" i="560" a="1"/>
  <c r="BA15" i="560" a="1"/>
  <c r="BL14" i="560" a="1"/>
  <c r="CN75" i="560" a="1"/>
  <c r="AT39" i="560" a="1"/>
  <c r="S7" i="132" a="1"/>
  <c r="Q69" i="560" a="1"/>
  <c r="D50" i="560" a="1"/>
  <c r="CD48" i="560" a="1"/>
  <c r="I79" i="560" a="1"/>
  <c r="BZ23" i="560" a="1"/>
  <c r="CF51" i="560" a="1"/>
  <c r="CG7" i="560" a="1"/>
  <c r="AK11" i="560" a="1"/>
  <c r="BT9" i="560" a="1"/>
  <c r="BG49" i="560" a="1"/>
  <c r="BN77" i="560" a="1"/>
  <c r="K23" i="560" a="1"/>
  <c r="BG81" i="560" a="1"/>
  <c r="T14" i="560" a="1"/>
  <c r="BH24" i="560" a="1"/>
  <c r="CI80" i="560" a="1"/>
  <c r="AP24" i="132" a="1"/>
  <c r="AZ18" i="560" a="1"/>
  <c r="BF10" i="560" a="1"/>
  <c r="CI42" i="560" a="1"/>
  <c r="BP46" i="560" a="1"/>
  <c r="Q19" i="560" a="1"/>
  <c r="V26" i="132" a="1"/>
  <c r="BJ12" i="560" a="1"/>
  <c r="AU20" i="560" a="1"/>
  <c r="AM70" i="560" a="1"/>
  <c r="CM21" i="560" a="1"/>
  <c r="AI15" i="560" a="1"/>
  <c r="AU8" i="560" a="1"/>
  <c r="BP85" i="560" a="1"/>
  <c r="E78" i="560" a="1"/>
  <c r="CE52" i="560" a="1"/>
  <c r="AF23" i="132" a="1"/>
  <c r="BZ54" i="560" a="1"/>
  <c r="S10" i="132" a="1"/>
  <c r="I81" i="560" a="1"/>
  <c r="BB20" i="560" a="1"/>
  <c r="BO38" i="560" a="1"/>
  <c r="R46" i="560" a="1"/>
  <c r="R52" i="560" a="1"/>
  <c r="AJ78" i="560" a="1"/>
  <c r="D77" i="560" a="1"/>
  <c r="AB75" i="560" a="1"/>
  <c r="AI7" i="132" a="1"/>
  <c r="BN48" i="560" a="1"/>
  <c r="BJ53" i="560" a="1"/>
  <c r="BW43" i="560" a="1"/>
  <c r="AG7" i="560" a="1"/>
  <c r="CM22" i="560" a="1"/>
  <c r="BL53" i="560" a="1"/>
  <c r="BM87" i="560" a="1"/>
  <c r="L13" i="560" a="1"/>
  <c r="S45" i="560" a="1"/>
  <c r="N55" i="560" a="1"/>
  <c r="CM78" i="560" a="1"/>
  <c r="CL76" i="560" a="1"/>
  <c r="F19" i="560" a="1"/>
  <c r="BA11" i="560" a="1"/>
  <c r="CN25" i="560" a="1"/>
  <c r="BM23" i="560" a="1"/>
  <c r="P21" i="560" a="1"/>
  <c r="W69" i="560" a="1"/>
  <c r="AJ54" i="560" a="1"/>
  <c r="AC17" i="560" a="1"/>
  <c r="CD82" i="560" a="1"/>
  <c r="BX18" i="560" a="1"/>
  <c r="AD86" i="560" a="1"/>
  <c r="CI37" i="560" a="1"/>
  <c r="BM52" i="560" a="1"/>
  <c r="AK21" i="560" a="1"/>
  <c r="BG82" i="560" a="1"/>
  <c r="AD70" i="560" a="1"/>
  <c r="CE54" i="560" a="1"/>
  <c r="AG85" i="560" a="1"/>
  <c r="BS83" i="560" a="1"/>
  <c r="T40" i="560" a="1"/>
  <c r="CE71" i="560" a="1"/>
  <c r="G23" i="560" a="1"/>
  <c r="AJ56" i="560" a="1"/>
  <c r="BO46" i="560" a="1"/>
  <c r="CL48" i="560" a="1"/>
  <c r="AB49" i="560" a="1"/>
  <c r="AK54" i="560" a="1"/>
  <c r="P11" i="560" a="1"/>
  <c r="AT41" i="560" a="1"/>
  <c r="CP78" i="560" a="1"/>
  <c r="W16" i="560" a="1"/>
  <c r="T8" i="560" a="1"/>
  <c r="U14" i="560" a="1"/>
  <c r="AN68" i="560" a="1"/>
  <c r="P51" i="560" a="1"/>
  <c r="BY75" i="560" a="1"/>
  <c r="BB73" i="1447" a="1"/>
  <c r="BF82" i="1447" a="1"/>
  <c r="CN70" i="1447" a="1"/>
  <c r="J13" i="1447" a="1"/>
  <c r="AU16" i="1447" a="1"/>
  <c r="BQ82" i="1447" a="1"/>
  <c r="CF21" i="1447" a="1"/>
  <c r="AT48" i="1447" a="1"/>
  <c r="AD18" i="1447" a="1"/>
  <c r="U42" i="1447" a="1"/>
  <c r="BJ72" i="1447" a="1"/>
  <c r="BM44" i="1447" a="1"/>
  <c r="Q85" i="1447" a="1"/>
  <c r="CB74" i="1447" a="1"/>
  <c r="W46" i="1447" a="1"/>
  <c r="N42" i="1447" a="1"/>
  <c r="BL13" i="1447" a="1"/>
  <c r="CE71" i="1447" a="1"/>
  <c r="AN78" i="1447" a="1"/>
  <c r="AG74" i="1447" a="1"/>
  <c r="CJ22" i="1447" a="1"/>
  <c r="CI7" i="1447" a="1"/>
  <c r="BM6" i="1447" a="1"/>
  <c r="AQ17" i="1447" a="1"/>
  <c r="AT16" i="1447" a="1"/>
  <c r="CP15" i="1447" a="1"/>
  <c r="CC23" i="1447" a="1"/>
  <c r="AM24" i="1447" a="1"/>
  <c r="CG17" i="1447" a="1"/>
  <c r="BF54" i="1447" a="1"/>
  <c r="N68" i="1447" a="1"/>
  <c r="CI72" i="1447" a="1"/>
  <c r="AG78" i="1447" a="1"/>
  <c r="CI6" i="1447" a="1"/>
  <c r="BJ51" i="1447" a="1"/>
  <c r="BE14" i="1447" a="1"/>
  <c r="BE49" i="1447" a="1"/>
  <c r="CI11" i="1447" a="1"/>
  <c r="CB39" i="1447" a="1"/>
  <c r="CP71" i="1447" a="1"/>
  <c r="AF80" i="1447" a="1"/>
  <c r="CC38" i="1447" a="1"/>
  <c r="CN22" i="1447" a="1"/>
  <c r="AC52" i="1447" a="1"/>
  <c r="Q79" i="1447" a="1"/>
  <c r="Q7" i="1447" a="1"/>
  <c r="CN46" i="1447" a="1"/>
  <c r="CC44" i="1447" a="1"/>
  <c r="P22" i="1447" a="1"/>
  <c r="AC9" i="1447" a="1"/>
  <c r="BM37" i="1447" a="1"/>
  <c r="J73" i="1447" a="1"/>
  <c r="AQ48" i="560" a="1"/>
  <c r="AD12" i="560" a="1"/>
  <c r="BN75" i="560" a="1"/>
  <c r="BL42" i="560" a="1"/>
  <c r="BI80" i="560" a="1"/>
  <c r="BY82" i="560" a="1"/>
  <c r="BS9" i="560" a="1"/>
  <c r="U37" i="560" a="1"/>
  <c r="CC16" i="560" a="1"/>
  <c r="Z26" i="132" a="1"/>
  <c r="BA24" i="560" a="1"/>
  <c r="CI19" i="560" a="1"/>
  <c r="AO16" i="132" a="1"/>
  <c r="BF46" i="560" a="1"/>
  <c r="CK84" i="560" a="1"/>
  <c r="CM76" i="560" a="1"/>
  <c r="T81" i="560" a="1"/>
  <c r="CL22" i="560" a="1"/>
  <c r="T84" i="560" a="1"/>
  <c r="BM25" i="560" a="1"/>
  <c r="BN40" i="560" a="1"/>
  <c r="AD37" i="560" a="1"/>
  <c r="E42" i="560" a="1"/>
  <c r="BB14" i="560" a="1"/>
  <c r="D22" i="560" a="1"/>
  <c r="CG71" i="560" a="1"/>
  <c r="AN22" i="560" a="1"/>
  <c r="AF24" i="132" a="1"/>
  <c r="BX48" i="560" a="1"/>
  <c r="CM77" i="560" a="1"/>
  <c r="BO16" i="560" a="1"/>
  <c r="BW47" i="560" a="1"/>
  <c r="AR85" i="560" a="1"/>
  <c r="M25" i="560" a="1"/>
  <c r="BX68" i="560" a="1"/>
  <c r="X25" i="560" a="1"/>
  <c r="CC55" i="560" a="1"/>
  <c r="AB40" i="560" a="1"/>
  <c r="AC12" i="560" a="1"/>
  <c r="CD53" i="560" a="1"/>
  <c r="BT6" i="560" a="1"/>
  <c r="P48" i="560" a="1"/>
  <c r="AT56" i="560" a="1"/>
  <c r="BC41" i="560" a="1"/>
  <c r="S42" i="560" a="1"/>
  <c r="CL46" i="560" a="1"/>
  <c r="AM44" i="560" a="1"/>
  <c r="BF7" i="560" a="1"/>
  <c r="N81" i="560" a="1"/>
  <c r="BP70" i="560" a="1"/>
  <c r="F8" i="132" a="1"/>
  <c r="J84" i="560" a="1"/>
  <c r="BS41" i="560" a="1"/>
  <c r="CL25" i="560" a="1"/>
  <c r="BH42" i="560" a="1"/>
  <c r="CL49" i="560" a="1"/>
  <c r="BZ22" i="560" a="1"/>
  <c r="CJ71" i="560" a="1"/>
  <c r="CE37" i="560" a="1"/>
  <c r="BS87" i="560" a="1"/>
  <c r="AG87" i="560" a="1"/>
  <c r="CF79" i="560" a="1"/>
  <c r="CE12" i="560" a="1"/>
  <c r="CM43" i="560" a="1"/>
  <c r="BF78" i="560" a="1"/>
  <c r="U46" i="560" a="1"/>
  <c r="L9" i="560" a="1"/>
  <c r="AB76" i="560" a="1"/>
  <c r="BZ50" i="560" a="1"/>
  <c r="BH21" i="560" a="1"/>
  <c r="P42" i="560" a="1"/>
  <c r="AQ40" i="560" a="1"/>
  <c r="AC46" i="560" a="1"/>
  <c r="AZ78" i="560" a="1"/>
  <c r="BJ38" i="560" a="1"/>
  <c r="U71" i="560" a="1"/>
  <c r="S15" i="560" a="1"/>
  <c r="AF9" i="560" a="1"/>
  <c r="U22" i="560" a="1"/>
  <c r="BA7" i="560" a="1"/>
  <c r="BO83" i="560" a="1"/>
  <c r="K19" i="560" a="1"/>
  <c r="BX12" i="560" a="1"/>
  <c r="CE21" i="560" a="1"/>
  <c r="AO17" i="560" a="1"/>
  <c r="CP22" i="560" a="1"/>
  <c r="CI16" i="560" a="1"/>
  <c r="BE77" i="560" a="1"/>
  <c r="CE20" i="560" a="1"/>
  <c r="AO25" i="560" a="1"/>
  <c r="W74" i="560" a="1"/>
  <c r="AQ16" i="560" a="1"/>
  <c r="BN18" i="560" a="1"/>
  <c r="BQ12" i="560" a="1"/>
  <c r="L85" i="560" a="1"/>
  <c r="G42" i="560" a="1"/>
  <c r="I45" i="560" a="1"/>
  <c r="I39" i="560" a="1"/>
  <c r="P26" i="132" a="1"/>
  <c r="AO15" i="560" a="1"/>
  <c r="BA13" i="560" a="1"/>
  <c r="CP19" i="560" a="1"/>
  <c r="F50" i="560" a="1"/>
  <c r="D81" i="560" a="1"/>
  <c r="AM22" i="560" a="1"/>
  <c r="AK9" i="560" a="1"/>
  <c r="BF54" i="560" a="1"/>
  <c r="CC42" i="560" a="1"/>
  <c r="AQ38" i="560" a="1"/>
  <c r="BA50" i="560" a="1"/>
  <c r="M23" i="132" a="1"/>
  <c r="AN25" i="560" a="1"/>
  <c r="BO42" i="560" a="1"/>
  <c r="G6" i="560" a="1"/>
  <c r="CF77" i="560" a="1"/>
  <c r="AP7" i="132" a="1"/>
  <c r="CE8" i="560" a="1"/>
  <c r="K85" i="560" a="1"/>
  <c r="BH13" i="560" a="1"/>
  <c r="K49" i="560" a="1"/>
  <c r="BM20" i="560" a="1"/>
  <c r="K15" i="560" a="1"/>
  <c r="CP9" i="560" a="1"/>
  <c r="F10" i="132" a="1"/>
  <c r="AH69" i="560" a="1"/>
  <c r="CE69" i="560" a="1"/>
  <c r="BP84" i="560" a="1"/>
  <c r="J78" i="560" a="1"/>
  <c r="CL7" i="560" a="1"/>
  <c r="W18" i="560" a="1"/>
  <c r="AA46" i="560" a="1"/>
  <c r="CI50" i="560" a="1"/>
  <c r="J16" i="560" a="1"/>
  <c r="T19" i="560" a="1"/>
  <c r="CM19" i="560" a="1"/>
  <c r="BB12" i="560" a="1"/>
  <c r="AQ70" i="560" a="1"/>
  <c r="AZ49" i="560" a="1"/>
  <c r="AD14" i="560" a="1"/>
  <c r="CF8" i="560" a="1"/>
  <c r="BT15" i="560" a="1"/>
  <c r="AQ7" i="560" a="1"/>
  <c r="BL23" i="560" a="1"/>
  <c r="L23" i="560" a="1"/>
  <c r="AG45" i="560" a="1"/>
  <c r="AJ9" i="560" a="1"/>
  <c r="AI17" i="560" a="1"/>
  <c r="AB18" i="560" a="1"/>
  <c r="AO44" i="560" a="1"/>
  <c r="G41" i="560" a="1"/>
  <c r="CP71" i="560" a="1"/>
  <c r="BI68" i="560" a="1"/>
  <c r="Q77" i="560" a="1"/>
  <c r="AG6" i="560" a="1"/>
  <c r="CN23" i="560" a="1"/>
  <c r="AD56" i="560" a="1"/>
  <c r="BA86" i="560" a="1"/>
  <c r="Q18" i="560" a="1"/>
  <c r="BM48" i="560" a="1"/>
  <c r="E37" i="560" a="1"/>
  <c r="AL18" i="132" a="1"/>
  <c r="F40" i="560" a="1"/>
  <c r="BS56" i="560" a="1"/>
  <c r="CP8" i="560" a="1"/>
  <c r="BW84" i="560" a="1"/>
  <c r="BA14" i="560" a="1"/>
  <c r="AD39" i="560" a="1"/>
  <c r="BI56" i="560" a="1"/>
  <c r="U69" i="560" a="1"/>
  <c r="AA86" i="560" a="1"/>
  <c r="BZ77" i="560" a="1"/>
  <c r="CG18" i="560" a="1"/>
  <c r="CF50" i="560" a="1"/>
  <c r="BS81" i="560" a="1"/>
  <c r="CE19" i="560" a="1"/>
  <c r="BJ47" i="560" a="1"/>
  <c r="CL16" i="560" a="1"/>
  <c r="CQ16" i="560" a="1"/>
  <c r="BZ17" i="560" a="1"/>
  <c r="BB72" i="560" a="1"/>
  <c r="AF50" i="560" a="1"/>
  <c r="BH38" i="560" a="1"/>
  <c r="AC55" i="560" a="1"/>
  <c r="AJ43" i="560" a="1"/>
  <c r="Q76" i="560" a="1"/>
  <c r="AD17" i="560" a="1"/>
  <c r="BJ73" i="560" a="1"/>
  <c r="BN86" i="560" a="1"/>
  <c r="AC44" i="560" a="1"/>
  <c r="AA10" i="132" a="1"/>
  <c r="BP75" i="560" a="1"/>
  <c r="BS48" i="560" a="1"/>
  <c r="U25" i="560" a="1"/>
  <c r="AO10" i="132" a="1"/>
  <c r="S22" i="560" a="1"/>
  <c r="CC86" i="560" a="1"/>
  <c r="BM55" i="560" a="1"/>
  <c r="BB17" i="560" a="1"/>
  <c r="BY20" i="560" a="1"/>
  <c r="AK7" i="560" a="1"/>
  <c r="BM40" i="560" a="1"/>
  <c r="AJ16" i="132" a="1"/>
  <c r="CC54" i="560" a="1"/>
  <c r="BQ44" i="560" a="1"/>
  <c r="R77" i="560" a="1"/>
  <c r="P16" i="560" a="1"/>
  <c r="BP86" i="560" a="1"/>
  <c r="AF37" i="560" a="1"/>
  <c r="CG25" i="560" a="1"/>
  <c r="AC16" i="132" a="1"/>
  <c r="AB72" i="560" a="1"/>
  <c r="AU6" i="560" a="1"/>
  <c r="AB17" i="560" a="1"/>
  <c r="I10" i="132" a="1"/>
  <c r="F25" i="560" a="1"/>
  <c r="AD78" i="560" a="1"/>
  <c r="BJ40" i="560" a="1"/>
  <c r="R9" i="560" a="1"/>
  <c r="G15" i="560" a="1"/>
  <c r="AR48" i="560" a="1"/>
  <c r="AD15" i="560" a="1"/>
  <c r="J74" i="560" a="1"/>
  <c r="K18" i="560" a="1"/>
  <c r="X17" i="560" a="1"/>
  <c r="CP80" i="560" a="1"/>
  <c r="AJ22" i="560" a="1"/>
  <c r="CN46" i="560" a="1"/>
  <c r="CI21" i="560" a="1"/>
  <c r="BO39" i="560" a="1"/>
  <c r="AK75" i="560" a="1"/>
  <c r="BY6" i="560" a="1"/>
  <c r="BZ51" i="560" a="1"/>
  <c r="BP11" i="560" a="1"/>
  <c r="CL47" i="560" a="1"/>
  <c r="BL49" i="560" a="1"/>
  <c r="AH25" i="560" a="1"/>
  <c r="AI19" i="560" a="1"/>
  <c r="BO70" i="560" a="1"/>
  <c r="N80" i="560" a="1"/>
  <c r="AO16" i="560" a="1"/>
  <c r="CF81" i="560" a="1"/>
  <c r="Q68" i="560" a="1"/>
  <c r="AF41" i="560" a="1"/>
  <c r="BL85" i="560" a="1"/>
  <c r="G47" i="560" a="1"/>
  <c r="CK15" i="560" a="1"/>
  <c r="CD12" i="560" a="1"/>
  <c r="T12" i="560" a="1"/>
  <c r="CM47" i="560" a="1"/>
  <c r="BF82" i="560" a="1"/>
  <c r="CF55" i="560" a="1"/>
  <c r="BC48" i="560" a="1"/>
  <c r="AC74" i="560" a="1"/>
  <c r="AH52" i="560" a="1"/>
  <c r="L44" i="560" a="1"/>
  <c r="BS42" i="560" a="1"/>
  <c r="BS11" i="560" a="1"/>
  <c r="G16" i="560" a="1"/>
  <c r="AH87" i="560" a="1"/>
  <c r="CF6" i="560" a="1"/>
  <c r="AQ51" i="560" a="1"/>
  <c r="BW8" i="560" a="1"/>
  <c r="AC37" i="560" a="1"/>
  <c r="BJ51" i="560" a="1"/>
  <c r="BC8" i="560" a="1"/>
  <c r="BY51" i="560" a="1"/>
  <c r="U77" i="560" a="1"/>
  <c r="CD86" i="560" a="1"/>
  <c r="R40" i="560" a="1"/>
  <c r="BZ9" i="560" a="1"/>
  <c r="CI87" i="560" a="1"/>
  <c r="CM38" i="560" a="1"/>
  <c r="AI18" i="132" a="1"/>
  <c r="CJ78" i="560" a="1"/>
  <c r="BC17" i="560" a="1"/>
  <c r="CK14" i="560" a="1"/>
  <c r="CN19" i="560" a="1"/>
  <c r="BZ55" i="560" a="1"/>
  <c r="CD22" i="560" a="1"/>
  <c r="AR74" i="560" a="1"/>
  <c r="BT7" i="560" a="1"/>
  <c r="BE83" i="560" a="1"/>
  <c r="BJ81" i="560" a="1"/>
  <c r="BT17" i="560" a="1"/>
  <c r="AN41" i="560" a="1"/>
  <c r="R74" i="560" a="1"/>
  <c r="CI8" i="560" a="1"/>
  <c r="AC83" i="560" a="1"/>
  <c r="W78" i="560" a="1"/>
  <c r="N75" i="560" a="1"/>
  <c r="BX83" i="560" a="1"/>
  <c r="AA6" i="560" a="1"/>
  <c r="BE79" i="560" a="1"/>
  <c r="BW51" i="560" a="1"/>
  <c r="AZ70" i="560" a="1"/>
  <c r="M43" i="560" a="1"/>
  <c r="BP73" i="560" a="1"/>
  <c r="M79" i="560" a="1"/>
  <c r="K6" i="560" a="1"/>
  <c r="BP80" i="560" a="1"/>
  <c r="AD55" i="560" a="1"/>
  <c r="AJ84" i="560" a="1"/>
  <c r="BF39" i="560" a="1"/>
  <c r="BC45" i="560" a="1"/>
  <c r="CG10" i="560" a="1"/>
  <c r="AG56" i="560" a="1"/>
  <c r="BB49" i="560" a="1"/>
  <c r="BO21" i="560" a="1"/>
  <c r="CN52" i="560" a="1"/>
  <c r="BF44" i="560" a="1"/>
  <c r="CG76" i="560" a="1"/>
  <c r="N48" i="560" a="1"/>
  <c r="BS51" i="560" a="1"/>
  <c r="AI77" i="560" a="1"/>
  <c r="BC15" i="560" a="1"/>
  <c r="Q73" i="560" a="1"/>
  <c r="D53" i="560" a="1"/>
  <c r="CK8" i="560" a="1"/>
  <c r="S53" i="560" a="1"/>
  <c r="U7" i="132" a="1"/>
  <c r="BH20" i="560" a="1"/>
  <c r="P15" i="560" a="1"/>
  <c r="BL73" i="560" a="1"/>
  <c r="J14" i="560" a="1"/>
  <c r="P80" i="560" a="1"/>
  <c r="BF79" i="560" a="1"/>
  <c r="AA45" i="560" a="1"/>
  <c r="J77" i="560" a="1"/>
  <c r="BP74" i="560" a="1"/>
  <c r="AA42" i="560" a="1"/>
  <c r="BG47" i="560" a="1"/>
  <c r="AZ42" i="560" a="1"/>
  <c r="M73" i="560" a="1"/>
  <c r="I8" i="560" a="1"/>
  <c r="AJ11" i="560" a="1"/>
  <c r="CB46" i="560" a="1"/>
  <c r="AI48" i="560" a="1"/>
  <c r="AH53" i="560" a="1"/>
  <c r="AP43" i="560" a="1"/>
  <c r="BC22" i="560" a="1"/>
  <c r="AD83" i="560" a="1"/>
  <c r="CN56" i="560" a="1"/>
  <c r="Q83" i="560" a="1"/>
  <c r="AT8" i="560" a="1"/>
  <c r="AK8" i="560" a="1"/>
  <c r="L7" i="560" a="1"/>
  <c r="L68" i="560" a="1"/>
  <c r="BO7" i="560" a="1"/>
  <c r="AD23" i="132" a="1"/>
  <c r="CB14" i="560" a="1"/>
  <c r="BA49" i="560" a="1"/>
  <c r="BI82" i="560" a="1"/>
  <c r="BQ9" i="560" a="1"/>
  <c r="CE78" i="560" a="1"/>
  <c r="AI40" i="560" a="1"/>
  <c r="AB20" i="560" a="1"/>
  <c r="CL78" i="560" a="1"/>
  <c r="S49" i="560" a="1"/>
  <c r="F86" i="560" a="1"/>
  <c r="AD54" i="560" a="1"/>
  <c r="M85" i="560" a="1"/>
  <c r="G39" i="560" a="1"/>
  <c r="J82" i="560" a="1"/>
  <c r="BY80" i="560" a="1"/>
  <c r="K76" i="560" a="1"/>
  <c r="AF12" i="560" a="1"/>
  <c r="CG55" i="560" a="1"/>
  <c r="BI24" i="560" a="1"/>
  <c r="BY15" i="560" a="1"/>
  <c r="BM53" i="560" a="1"/>
  <c r="P23" i="132" a="1"/>
  <c r="CL15" i="560" a="1"/>
  <c r="BQ52" i="560" a="1"/>
  <c r="D21" i="560" a="1"/>
  <c r="D38" i="560" a="1"/>
  <c r="X20" i="560" a="1"/>
  <c r="CL37" i="560" a="1"/>
  <c r="AQ68" i="560" a="1"/>
  <c r="X22" i="560" a="1"/>
  <c r="AP16" i="560" a="1"/>
  <c r="BG70" i="560" a="1"/>
  <c r="BJ45" i="560" a="1"/>
  <c r="I72" i="560" a="1"/>
  <c r="BC68" i="560" a="1"/>
  <c r="BS78" i="560" a="1"/>
  <c r="BI85" i="560" a="1"/>
  <c r="CP86" i="560" a="1"/>
  <c r="AZ82" i="560" a="1"/>
  <c r="AQ14" i="560" a="1"/>
  <c r="AR52" i="560" a="1"/>
  <c r="CG43" i="560" a="1"/>
  <c r="I48" i="560" a="1"/>
  <c r="AF55" i="560" a="1"/>
  <c r="BI87" i="560" a="1"/>
  <c r="AF7" i="560" a="1"/>
  <c r="AJ7" i="132" a="1"/>
  <c r="U86" i="560" a="1"/>
  <c r="U44" i="560" a="1"/>
  <c r="BX11" i="560" a="1"/>
  <c r="CC71" i="560" a="1"/>
  <c r="BH45" i="560" a="1"/>
  <c r="AI47" i="560" a="1"/>
  <c r="AZ72" i="560" a="1"/>
  <c r="O26" i="132" a="1"/>
  <c r="BO20" i="560" a="1"/>
  <c r="AP23" i="132" a="1"/>
  <c r="AT47" i="560" a="1"/>
  <c r="BL9" i="560" a="1"/>
  <c r="BF70" i="560" a="1"/>
  <c r="AZ46" i="560" a="1"/>
  <c r="Q84" i="560" a="1"/>
  <c r="AJ69" i="560" a="1"/>
  <c r="J40" i="560" a="1"/>
  <c r="AG23" i="560" a="1"/>
  <c r="AO13" i="560" a="1"/>
  <c r="AJ50" i="560" a="1"/>
  <c r="U81" i="560" a="1"/>
  <c r="BX44" i="560" a="1"/>
  <c r="CM18" i="560" a="1"/>
  <c r="AG72" i="560" a="1"/>
  <c r="K25" i="560" a="1"/>
  <c r="S19" i="560" a="1"/>
  <c r="BW53" i="560" a="1"/>
  <c r="BS82" i="560" a="1"/>
  <c r="CI78" i="560" a="1"/>
  <c r="CG84" i="560" a="1"/>
  <c r="AR54" i="560" a="1"/>
  <c r="BI17" i="560" a="1"/>
  <c r="BS77" i="560" a="1"/>
  <c r="BF73" i="560" a="1"/>
  <c r="BJ22" i="560" a="1"/>
  <c r="J15" i="132" a="1"/>
  <c r="BY25" i="560" a="1"/>
  <c r="BP76" i="560" a="1"/>
  <c r="BA73" i="560" a="1"/>
  <c r="AH54" i="560" a="1"/>
  <c r="AN40" i="560" a="1"/>
  <c r="BO78" i="560" a="1"/>
  <c r="BG17" i="560" a="1"/>
  <c r="R75" i="560" a="1"/>
  <c r="CN7" i="560" a="1"/>
  <c r="AO72" i="560" a="1"/>
  <c r="D42" i="560" a="1"/>
  <c r="AB9" i="560" a="1"/>
  <c r="X93" i="916"/>
  <c r="CF123" i="916"/>
  <c r="BX75" i="916"/>
  <c r="X75" i="916"/>
  <c r="DB13" i="916"/>
  <c r="CF24" i="916"/>
  <c r="AL74" i="916"/>
  <c r="CT115" i="916"/>
  <c r="BX64" i="916"/>
  <c r="AL135" i="916"/>
  <c r="DB143" i="916"/>
  <c r="BX75" i="1035"/>
  <c r="CF75" i="1035"/>
  <c r="CT74" i="916"/>
  <c r="P94" i="916"/>
  <c r="BB125" i="916"/>
  <c r="X95" i="916"/>
  <c r="CF72" i="1035"/>
  <c r="DJ64" i="1035"/>
  <c r="DB24" i="1035"/>
  <c r="DJ64" i="916"/>
  <c r="AL124" i="916"/>
  <c r="CT41" i="916"/>
  <c r="AL23" i="1035"/>
  <c r="AL84" i="916"/>
  <c r="P43" i="916"/>
  <c r="BX74" i="916"/>
  <c r="AT44" i="916"/>
  <c r="DB95" i="916"/>
  <c r="BB72" i="916"/>
  <c r="BX145" i="916"/>
  <c r="DJ143" i="916"/>
  <c r="CT123" i="916"/>
  <c r="CF74" i="1035"/>
  <c r="DJ13" i="1035"/>
  <c r="BB62" i="1035"/>
  <c r="DB123" i="916"/>
  <c r="X125" i="916"/>
  <c r="P123" i="916"/>
  <c r="CF22" i="916"/>
  <c r="CT124" i="1035"/>
  <c r="AL64" i="1035"/>
  <c r="CF126" i="1035"/>
  <c r="P145" i="916"/>
  <c r="X11" i="916"/>
  <c r="CT73" i="916"/>
  <c r="AT145" i="916"/>
  <c r="AL125" i="916"/>
  <c r="DB145" i="916"/>
  <c r="P126" i="916"/>
  <c r="DJ73" i="1035"/>
  <c r="X24" i="916"/>
  <c r="BB44" i="916"/>
  <c r="CF125" i="916"/>
  <c r="P123" i="1035"/>
  <c r="DB41" i="916"/>
  <c r="X73" i="916"/>
  <c r="BX146" i="916"/>
  <c r="CT113" i="916"/>
  <c r="CF124" i="1035"/>
  <c r="BB123" i="1035"/>
  <c r="CF64" i="1035"/>
  <c r="AL95" i="916"/>
  <c r="BX113" i="916"/>
  <c r="AL33" i="916"/>
  <c r="BB22" i="916"/>
  <c r="P126" i="1035"/>
  <c r="DB84" i="916"/>
  <c r="P125" i="1035"/>
  <c r="CT145" i="916"/>
  <c r="BB113" i="916"/>
  <c r="CF22" i="1035"/>
  <c r="X33" i="916"/>
  <c r="AT43" i="916"/>
  <c r="CT72" i="1035"/>
  <c r="CF23" i="916"/>
  <c r="P62" i="1035"/>
  <c r="AL41" i="916"/>
  <c r="BB33" i="916"/>
  <c r="BX115" i="916"/>
  <c r="P64" i="1035"/>
  <c r="CT23" i="916"/>
  <c r="DB113" i="916"/>
  <c r="DJ11" i="916"/>
  <c r="BB42" i="916"/>
  <c r="AT143" i="916"/>
  <c r="DB124" i="1035"/>
  <c r="P84" i="916"/>
  <c r="P73" i="1035"/>
  <c r="DB113" i="1035"/>
  <c r="DB75" i="916"/>
  <c r="CF24" i="1035"/>
  <c r="AL74" i="1035"/>
  <c r="DJ125" i="916"/>
  <c r="DJ145" i="916"/>
  <c r="CT43" i="916"/>
  <c r="CF144" i="916"/>
  <c r="AL23" i="916"/>
  <c r="P115" i="916"/>
  <c r="DJ73" i="916"/>
  <c r="CT22" i="916"/>
  <c r="CF74" i="916"/>
  <c r="X22" i="916"/>
  <c r="BB94" i="916"/>
  <c r="DB11" i="916"/>
  <c r="X72" i="1035"/>
  <c r="BX13" i="916"/>
  <c r="BB13" i="1035"/>
  <c r="X64" i="916"/>
  <c r="DB23" i="916"/>
  <c r="X73" i="1035"/>
  <c r="DJ92" i="916"/>
  <c r="BX24" i="916"/>
  <c r="CT115" i="1035"/>
  <c r="DB13" i="1035"/>
  <c r="P115" i="1035"/>
  <c r="AL11" i="916"/>
  <c r="DB21" i="1035"/>
  <c r="CT73" i="1035"/>
  <c r="AL93" i="916"/>
  <c r="P72" i="1035"/>
  <c r="BX72" i="1035"/>
  <c r="X44" i="916"/>
  <c r="CT72" i="916"/>
  <c r="BB22" i="1035"/>
  <c r="BX23" i="1035"/>
  <c r="CT135" i="916"/>
  <c r="BX124" i="1035"/>
  <c r="BB41" i="916"/>
  <c r="BB21" i="916"/>
  <c r="X64" i="1035"/>
  <c r="DB64" i="916"/>
  <c r="AL43" i="916"/>
  <c r="P13" i="916"/>
  <c r="BX24" i="1035"/>
  <c r="BX95" i="916"/>
  <c r="CT75" i="1035"/>
  <c r="X74" i="916"/>
  <c r="DJ41" i="916"/>
  <c r="DJ75" i="1035"/>
  <c r="BX123" i="1035"/>
  <c r="DB44" i="916"/>
  <c r="AL145" i="916"/>
  <c r="AT33" i="916"/>
  <c r="DJ33" i="916"/>
  <c r="CT24" i="916"/>
  <c r="DB126" i="916"/>
  <c r="X43" i="916"/>
  <c r="P41" i="916"/>
  <c r="BP22" i="916"/>
  <c r="AL11" i="1035"/>
  <c r="BB145" i="916"/>
  <c r="X22" i="1035"/>
  <c r="BB124" i="1035"/>
  <c r="BB75" i="1035"/>
  <c r="AL42" i="916"/>
  <c r="BP21" i="916"/>
  <c r="X13" i="1035"/>
  <c r="P146" i="916"/>
  <c r="DJ21" i="916"/>
  <c r="DJ13" i="916"/>
  <c r="X41" i="916"/>
  <c r="AL125" i="1035"/>
  <c r="P74" i="1035"/>
  <c r="CF124" i="916"/>
  <c r="DB42" i="916"/>
  <c r="P42" i="916"/>
  <c r="DJ144" i="916"/>
  <c r="AL92" i="916"/>
  <c r="DB62" i="916"/>
  <c r="DB23" i="1035"/>
  <c r="BB74" i="1035"/>
  <c r="BB143" i="916"/>
  <c r="DJ94" i="916"/>
  <c r="CT94" i="916"/>
  <c r="DB126" i="1035"/>
  <c r="BB24" i="1035"/>
  <c r="CT74" i="1035"/>
  <c r="BX84" i="916"/>
  <c r="BB43" i="916"/>
  <c r="CF123" i="1035"/>
  <c r="BB21" i="1035"/>
  <c r="AL126" i="1035"/>
  <c r="CT124" i="916"/>
  <c r="DJ44" i="916"/>
  <c r="P23" i="916"/>
  <c r="CT123" i="1035"/>
  <c r="AL94" i="916"/>
  <c r="CT64" i="1035"/>
  <c r="CT93" i="916"/>
  <c r="DB43" i="916"/>
  <c r="BB24" i="916"/>
  <c r="DB93" i="916"/>
  <c r="P21" i="1035"/>
  <c r="CT21" i="916"/>
  <c r="BB11" i="916"/>
  <c r="BX22" i="1035"/>
  <c r="CF126" i="916"/>
  <c r="X144" i="916"/>
  <c r="P124" i="1035"/>
  <c r="CF94" i="916"/>
  <c r="AL73" i="1035"/>
  <c r="DB64" i="1035"/>
  <c r="CF72" i="916"/>
  <c r="BX13" i="1035"/>
  <c r="X92" i="916"/>
  <c r="P143" i="916"/>
  <c r="DJ74" i="1035"/>
  <c r="CF73" i="916"/>
  <c r="X23" i="916"/>
  <c r="X143" i="916"/>
  <c r="CF113" i="1035"/>
  <c r="DB123" i="1035"/>
  <c r="P13" i="1035"/>
  <c r="BX21" i="1035"/>
  <c r="AL113" i="1035"/>
  <c r="CT126" i="916"/>
  <c r="DJ126" i="916"/>
  <c r="P22" i="916"/>
  <c r="DJ124" i="1035"/>
  <c r="P11" i="1035"/>
  <c r="DB135" i="916"/>
  <c r="BB93" i="916"/>
  <c r="P75" i="916"/>
  <c r="BX124" i="916"/>
  <c r="DB74" i="1035"/>
  <c r="AL13" i="1035"/>
  <c r="DJ23" i="916"/>
  <c r="BB73" i="916"/>
  <c r="BB95" i="916"/>
  <c r="AL124" i="1035"/>
  <c r="CF62" i="1035"/>
  <c r="AL21" i="916"/>
  <c r="BP22" i="1035"/>
  <c r="CF73" i="1035"/>
  <c r="CF23" i="1035"/>
  <c r="P125" i="916"/>
  <c r="P24" i="916"/>
  <c r="DJ24" i="1035"/>
  <c r="X21" i="916"/>
  <c r="X115" i="916"/>
  <c r="CF13" i="916"/>
  <c r="AL144" i="916"/>
  <c r="DJ115" i="916"/>
  <c r="DJ93" i="916"/>
  <c r="X125" i="1035"/>
  <c r="P24" i="1035"/>
  <c r="DB144" i="916"/>
  <c r="DJ72" i="1035"/>
  <c r="CT44" i="916"/>
  <c r="DJ123" i="916"/>
  <c r="DJ22" i="1035"/>
  <c r="X115" i="1035"/>
  <c r="BX11" i="916"/>
  <c r="AL115" i="916"/>
  <c r="X62" i="916"/>
  <c r="P92" i="916"/>
  <c r="X124" i="1035"/>
  <c r="BX23" i="916"/>
  <c r="DB22" i="1035"/>
  <c r="DJ24" i="916"/>
  <c r="BP13" i="1035"/>
  <c r="CF21" i="916"/>
  <c r="CF92" i="916"/>
  <c r="BP23" i="916"/>
  <c r="BB75" i="916"/>
  <c r="X72" i="916"/>
  <c r="DJ84" i="916"/>
  <c r="DJ62" i="916"/>
  <c r="CF13" i="1035"/>
  <c r="DJ72" i="916"/>
  <c r="DB72" i="916"/>
  <c r="BX143" i="916"/>
  <c r="DB115" i="1035"/>
  <c r="BP24" i="1035"/>
  <c r="AT42" i="916"/>
  <c r="DB72" i="1035"/>
  <c r="P113" i="1035"/>
  <c r="DJ124" i="916"/>
  <c r="CF145" i="916"/>
  <c r="BX21" i="916"/>
  <c r="AL62" i="1035"/>
  <c r="BX94" i="916"/>
  <c r="BB74" i="916"/>
  <c r="BB124" i="916"/>
  <c r="X123" i="1035"/>
  <c r="BX126" i="1035"/>
  <c r="AL24" i="916"/>
  <c r="BX144" i="916"/>
  <c r="DB146" i="916"/>
  <c r="DJ42" i="916"/>
  <c r="CF143" i="916"/>
  <c r="DJ74" i="916"/>
  <c r="DJ21" i="1035"/>
  <c r="X124" i="916"/>
  <c r="DB75" i="1035"/>
  <c r="CT22" i="1035"/>
  <c r="AL123" i="916"/>
  <c r="DB73" i="1035"/>
  <c r="P75" i="1035"/>
  <c r="P11" i="916"/>
  <c r="P33" i="916"/>
  <c r="BX62" i="916"/>
  <c r="AL72" i="916"/>
  <c r="BX115" i="1035"/>
  <c r="BB126" i="1035"/>
  <c r="BB123" i="916"/>
  <c r="AT146" i="916"/>
  <c r="BB72" i="1035"/>
  <c r="AL73" i="916"/>
  <c r="P62" i="916"/>
  <c r="CT13" i="1035"/>
  <c r="BB84" i="916"/>
  <c r="CT11" i="1035"/>
  <c r="P23" i="1035"/>
  <c r="BB144" i="916"/>
  <c r="BX125" i="1035"/>
  <c r="BB23" i="1035"/>
  <c r="BB115" i="916"/>
  <c r="P124" i="916"/>
  <c r="CF11" i="1035"/>
  <c r="CT62" i="1035"/>
  <c r="BB13" i="916"/>
  <c r="BX62" i="1035"/>
  <c r="DB94" i="916"/>
  <c r="AL146" i="916"/>
  <c r="DB74" i="916"/>
  <c r="AL64" i="916"/>
  <c r="X113" i="1035"/>
  <c r="CF146" i="916"/>
  <c r="AL72" i="1035"/>
  <c r="CT143" i="916"/>
  <c r="X23" i="1035"/>
  <c r="CT95" i="916"/>
  <c r="X135" i="916"/>
  <c r="CT75" i="916"/>
  <c r="AL13" i="916"/>
  <c r="DB21" i="916"/>
  <c r="BB64" i="916"/>
  <c r="DJ146" i="916"/>
  <c r="DJ43" i="916"/>
  <c r="BX92" i="916"/>
  <c r="BP24" i="916"/>
  <c r="P135" i="916"/>
  <c r="DJ22" i="916"/>
  <c r="P72" i="916"/>
  <c r="X74" i="1035"/>
  <c r="DB115" i="916"/>
  <c r="BB135" i="916"/>
  <c r="P64" i="916"/>
  <c r="DB22" i="916"/>
  <c r="CT24" i="1035"/>
  <c r="CF115" i="916"/>
  <c r="P113" i="916"/>
  <c r="CT146" i="916"/>
  <c r="CT126" i="1035"/>
  <c r="CT125" i="1035"/>
  <c r="BB73" i="1035"/>
  <c r="DJ126" i="1035"/>
  <c r="CT113" i="1035"/>
  <c r="X126" i="1035"/>
  <c r="CF11" i="916"/>
  <c r="BX93" i="916"/>
  <c r="X145" i="916"/>
  <c r="AL62" i="916"/>
  <c r="BX72" i="916"/>
  <c r="X146" i="916"/>
  <c r="DJ23" i="1035"/>
  <c r="AL126" i="916"/>
  <c r="DB125" i="1035"/>
  <c r="BX11" i="1035"/>
  <c r="BB125" i="1035"/>
  <c r="BB64" i="1035"/>
  <c r="CT144" i="916"/>
  <c r="X94" i="916"/>
  <c r="CF21" i="1035"/>
  <c r="CT33" i="916"/>
  <c r="CT125" i="916"/>
  <c r="DJ75" i="916"/>
  <c r="DJ125" i="1035"/>
  <c r="AL75" i="1035"/>
  <c r="X126" i="916"/>
  <c r="DB33" i="916"/>
  <c r="CF135" i="916"/>
  <c r="DB11" i="1035"/>
  <c r="AT41" i="916"/>
  <c r="P74" i="916"/>
  <c r="DB92" i="916"/>
  <c r="X21" i="1035"/>
  <c r="CT92" i="916"/>
  <c r="X123" i="916"/>
  <c r="BP11" i="1035"/>
  <c r="BB113" i="1035"/>
  <c r="DJ95" i="916"/>
  <c r="BP23" i="1035"/>
  <c r="CT64" i="916"/>
  <c r="DJ115" i="1035"/>
  <c r="BX135" i="916"/>
  <c r="AL22" i="916"/>
  <c r="AT144" i="916"/>
  <c r="X13" i="916"/>
  <c r="AL44" i="916"/>
  <c r="CF75" i="916"/>
  <c r="DB124" i="916"/>
  <c r="BX73" i="1035"/>
  <c r="CF93" i="916"/>
  <c r="P95" i="916"/>
  <c r="CT23" i="1035"/>
  <c r="BB115" i="1035"/>
  <c r="BB126" i="916"/>
  <c r="CT84" i="916"/>
  <c r="BX74" i="1035"/>
  <c r="X84" i="916"/>
  <c r="BX125" i="916"/>
  <c r="X62" i="1035"/>
  <c r="BX73" i="916"/>
  <c r="BX123" i="916"/>
  <c r="AL75" i="916"/>
  <c r="DB125" i="916"/>
  <c r="BB146" i="916"/>
  <c r="CT42" i="916"/>
  <c r="DJ62" i="1035"/>
  <c r="BP13" i="916"/>
  <c r="X24" i="1035"/>
  <c r="AT135" i="916"/>
  <c r="DJ113" i="1035"/>
  <c r="P93" i="916"/>
  <c r="P144" i="916"/>
  <c r="CF115" i="1035"/>
  <c r="CF84" i="916"/>
  <c r="BX126" i="916"/>
  <c r="CF95" i="916"/>
  <c r="AL143" i="916"/>
  <c r="CT21" i="1035"/>
  <c r="AL115" i="1035"/>
  <c r="X42" i="916"/>
  <c r="CF125" i="1035"/>
  <c r="P73" i="916"/>
  <c r="P21" i="916"/>
  <c r="BX22" i="916"/>
  <c r="CF62" i="916"/>
  <c r="P44" i="916"/>
  <c r="P22" i="1035"/>
  <c r="DB73" i="916"/>
  <c r="CT62" i="916"/>
  <c r="CT13" i="916"/>
  <c r="DJ123" i="1035"/>
  <c r="X75" i="1035"/>
  <c r="AL24" i="1035"/>
  <c r="AL123" i="1035"/>
  <c r="AL21" i="1035"/>
  <c r="DJ135" i="916"/>
  <c r="BB23" i="916"/>
  <c r="BX64" i="1035"/>
  <c r="BP21" i="1035"/>
  <c r="BB92" i="916"/>
  <c r="DB24" i="916"/>
  <c r="CF64" i="916"/>
  <c r="AL22" i="1035"/>
  <c r="AB9" i="560" l="1"/>
  <c r="D42" i="560"/>
  <c r="AO72" i="560"/>
  <c r="CN7" i="560"/>
  <c r="R75" i="560"/>
  <c r="BG17" i="560"/>
  <c r="BO78" i="560"/>
  <c r="AN40" i="560"/>
  <c r="AH54" i="560"/>
  <c r="BA73" i="560"/>
  <c r="BP76" i="560"/>
  <c r="BR76" i="560" s="1"/>
  <c r="BY25" i="560"/>
  <c r="CA25" i="560" s="1"/>
  <c r="J15" i="132"/>
  <c r="BJ22" i="560"/>
  <c r="BF73" i="560"/>
  <c r="BS77" i="560"/>
  <c r="BI17" i="560"/>
  <c r="BK17" i="560" s="1"/>
  <c r="AR54" i="560"/>
  <c r="CG84" i="560"/>
  <c r="CI78" i="560"/>
  <c r="CG90" i="560" s="1"/>
  <c r="BS82" i="560"/>
  <c r="BW53" i="560"/>
  <c r="S19" i="560"/>
  <c r="K25" i="560"/>
  <c r="AG72" i="560"/>
  <c r="CM18" i="560"/>
  <c r="CO18" i="560" s="1"/>
  <c r="BX44" i="560"/>
  <c r="U81" i="560"/>
  <c r="AJ50" i="560"/>
  <c r="AL50" i="560" s="1"/>
  <c r="AO13" i="560"/>
  <c r="AG23" i="560"/>
  <c r="J40" i="560"/>
  <c r="AJ69" i="560"/>
  <c r="AL69" i="560" s="1"/>
  <c r="Q84" i="560"/>
  <c r="AZ46" i="560"/>
  <c r="BF70" i="560"/>
  <c r="BL9" i="560"/>
  <c r="AT47" i="560"/>
  <c r="AR59" i="560" s="1"/>
  <c r="AP23" i="132"/>
  <c r="BO20" i="560"/>
  <c r="O26" i="132"/>
  <c r="AZ72" i="560"/>
  <c r="AI47" i="560"/>
  <c r="BH45" i="560"/>
  <c r="CC71" i="560"/>
  <c r="BX11" i="560"/>
  <c r="U44" i="560"/>
  <c r="U86" i="560"/>
  <c r="AJ7" i="132"/>
  <c r="AF7" i="560"/>
  <c r="BI87" i="560"/>
  <c r="BK87" i="560" s="1"/>
  <c r="AF55" i="560"/>
  <c r="I48" i="560"/>
  <c r="CG43" i="560"/>
  <c r="AR52" i="560"/>
  <c r="AQ14" i="560"/>
  <c r="AS14" i="560" s="1"/>
  <c r="AZ82" i="560"/>
  <c r="CP86" i="560"/>
  <c r="BI85" i="560"/>
  <c r="BK85" i="560" s="1"/>
  <c r="BS78" i="560"/>
  <c r="BQ90" i="560" s="1"/>
  <c r="BC68" i="560"/>
  <c r="BB89" i="560" s="1"/>
  <c r="BV69" i="560" s="1"/>
  <c r="I72" i="560"/>
  <c r="BJ45" i="560"/>
  <c r="BG70" i="560"/>
  <c r="AP16" i="560"/>
  <c r="X22" i="560"/>
  <c r="AQ68" i="560"/>
  <c r="CL37" i="560"/>
  <c r="X20" i="560"/>
  <c r="D38" i="560"/>
  <c r="D21" i="560"/>
  <c r="BQ52" i="560"/>
  <c r="CL15" i="560"/>
  <c r="P23" i="132"/>
  <c r="BM53" i="560"/>
  <c r="BY15" i="560"/>
  <c r="CA15" i="560" s="1"/>
  <c r="BI24" i="560"/>
  <c r="BK24" i="560" s="1"/>
  <c r="CG55" i="560"/>
  <c r="AF12" i="560"/>
  <c r="K76" i="560"/>
  <c r="BY80" i="560"/>
  <c r="CA80" i="560" s="1"/>
  <c r="J82" i="560"/>
  <c r="G39" i="560"/>
  <c r="M85" i="560"/>
  <c r="O85" i="560" s="1"/>
  <c r="AD54" i="560"/>
  <c r="F86" i="560"/>
  <c r="H86" i="560" s="1"/>
  <c r="S49" i="560"/>
  <c r="CL78" i="560"/>
  <c r="AB20" i="560"/>
  <c r="AI40" i="560"/>
  <c r="CE78" i="560"/>
  <c r="BQ9" i="560"/>
  <c r="BI82" i="560"/>
  <c r="BK82" i="560" s="1"/>
  <c r="BA49" i="560"/>
  <c r="CB14" i="560"/>
  <c r="AD23" i="132"/>
  <c r="BO7" i="560"/>
  <c r="L68" i="560"/>
  <c r="L7" i="560"/>
  <c r="AK8" i="560"/>
  <c r="AT8" i="560"/>
  <c r="Q83" i="560"/>
  <c r="CN56" i="560"/>
  <c r="AD83" i="560"/>
  <c r="BC22" i="560"/>
  <c r="AP43" i="560"/>
  <c r="AH53" i="560"/>
  <c r="AI48" i="560"/>
  <c r="CB46" i="560"/>
  <c r="AJ11" i="560"/>
  <c r="AL11" i="560" s="1"/>
  <c r="I8" i="560"/>
  <c r="M73" i="560"/>
  <c r="O73" i="560" s="1"/>
  <c r="AZ42" i="560"/>
  <c r="BG47" i="560"/>
  <c r="AA42" i="560"/>
  <c r="BP74" i="560"/>
  <c r="BR74" i="560" s="1"/>
  <c r="J77" i="560"/>
  <c r="AA45" i="560"/>
  <c r="BF79" i="560"/>
  <c r="P80" i="560"/>
  <c r="J14" i="560"/>
  <c r="BL73" i="560"/>
  <c r="P15" i="560"/>
  <c r="BH20" i="560"/>
  <c r="U7" i="132"/>
  <c r="S53" i="560"/>
  <c r="CK8" i="560"/>
  <c r="D53" i="560"/>
  <c r="Q73" i="560"/>
  <c r="BC15" i="560"/>
  <c r="AI77" i="560"/>
  <c r="BS51" i="560"/>
  <c r="N48" i="560"/>
  <c r="CG76" i="560"/>
  <c r="BF44" i="560"/>
  <c r="CN52" i="560"/>
  <c r="BO21" i="560"/>
  <c r="BB49" i="560"/>
  <c r="BD49" i="560" s="1"/>
  <c r="AG56" i="560"/>
  <c r="CG10" i="560"/>
  <c r="BC45" i="560"/>
  <c r="BF39" i="560"/>
  <c r="AJ84" i="560"/>
  <c r="AL84" i="560" s="1"/>
  <c r="AD55" i="560"/>
  <c r="BP80" i="560"/>
  <c r="BR80" i="560" s="1"/>
  <c r="K6" i="560"/>
  <c r="M79" i="560"/>
  <c r="O79" i="560" s="1"/>
  <c r="BP73" i="560"/>
  <c r="BR73" i="560" s="1"/>
  <c r="M43" i="560"/>
  <c r="O43" i="560" s="1"/>
  <c r="AZ70" i="560"/>
  <c r="BW51" i="560"/>
  <c r="BE79" i="560"/>
  <c r="AA6" i="560"/>
  <c r="BX83" i="560"/>
  <c r="N75" i="560"/>
  <c r="W78" i="560"/>
  <c r="U90" i="560" s="1"/>
  <c r="AC83" i="560"/>
  <c r="AE83" i="560" s="1"/>
  <c r="CI8" i="560"/>
  <c r="R74" i="560"/>
  <c r="AN41" i="560"/>
  <c r="BT17" i="560"/>
  <c r="BJ81" i="560"/>
  <c r="BE83" i="560"/>
  <c r="BT7" i="560"/>
  <c r="AR74" i="560"/>
  <c r="CD22" i="560"/>
  <c r="BZ55" i="560"/>
  <c r="CN19" i="560"/>
  <c r="CK14" i="560"/>
  <c r="BC17" i="560"/>
  <c r="CJ78" i="560"/>
  <c r="AI18" i="132"/>
  <c r="CM38" i="560"/>
  <c r="CO38" i="560" s="1"/>
  <c r="CI87" i="560"/>
  <c r="BZ9" i="560"/>
  <c r="R40" i="560"/>
  <c r="CD86" i="560"/>
  <c r="U77" i="560"/>
  <c r="BY51" i="560"/>
  <c r="CA51" i="560" s="1"/>
  <c r="BC8" i="560"/>
  <c r="BJ51" i="560"/>
  <c r="AC37" i="560"/>
  <c r="BW8" i="560"/>
  <c r="AQ51" i="560"/>
  <c r="AS51" i="560" s="1"/>
  <c r="CF6" i="560"/>
  <c r="AH87" i="560"/>
  <c r="G16" i="560"/>
  <c r="F28" i="560" s="1"/>
  <c r="BS11" i="560"/>
  <c r="BS42" i="560"/>
  <c r="L44" i="560"/>
  <c r="AH52" i="560"/>
  <c r="AC74" i="560"/>
  <c r="AE74" i="560" s="1"/>
  <c r="BC48" i="560"/>
  <c r="CF55" i="560"/>
  <c r="CH55" i="560" s="1"/>
  <c r="BF82" i="560"/>
  <c r="CM47" i="560"/>
  <c r="T12" i="560"/>
  <c r="V12" i="560" s="1"/>
  <c r="CD12" i="560"/>
  <c r="CK15" i="560"/>
  <c r="G47" i="560"/>
  <c r="F59" i="560" s="1"/>
  <c r="F62" i="560" s="1"/>
  <c r="BL85" i="560"/>
  <c r="AF41" i="560"/>
  <c r="Q68" i="560"/>
  <c r="CF81" i="560"/>
  <c r="CH81" i="560" s="1"/>
  <c r="AO16" i="560"/>
  <c r="N80" i="560"/>
  <c r="BO70" i="560"/>
  <c r="AI19" i="560"/>
  <c r="AH25" i="560"/>
  <c r="BL49" i="560"/>
  <c r="CL47" i="560"/>
  <c r="BP11" i="560"/>
  <c r="BR11" i="560" s="1"/>
  <c r="BZ51" i="560"/>
  <c r="BY6" i="560"/>
  <c r="AK75" i="560"/>
  <c r="BO39" i="560"/>
  <c r="CI21" i="560"/>
  <c r="CN46" i="560"/>
  <c r="AJ22" i="560"/>
  <c r="AL22" i="560" s="1"/>
  <c r="CP80" i="560"/>
  <c r="X17" i="560"/>
  <c r="K18" i="560"/>
  <c r="J74" i="560"/>
  <c r="AD15" i="560"/>
  <c r="AR48" i="560"/>
  <c r="G15" i="560"/>
  <c r="R9" i="560"/>
  <c r="BJ40" i="560"/>
  <c r="AD78" i="560"/>
  <c r="AC90" i="560" s="1"/>
  <c r="F25" i="560"/>
  <c r="H25" i="560" s="1"/>
  <c r="I10" i="132"/>
  <c r="AB17" i="560"/>
  <c r="AU6" i="560"/>
  <c r="AB72" i="560"/>
  <c r="AC16" i="132"/>
  <c r="CG25" i="560"/>
  <c r="AF37" i="560"/>
  <c r="AD58" i="560" s="1"/>
  <c r="AW43" i="560" s="1"/>
  <c r="BP86" i="560"/>
  <c r="BR86" i="560" s="1"/>
  <c r="P16" i="560"/>
  <c r="N28" i="560" s="1"/>
  <c r="R77" i="560"/>
  <c r="BQ44" i="560"/>
  <c r="CC54" i="560"/>
  <c r="AJ16" i="132"/>
  <c r="BM40" i="560"/>
  <c r="AK7" i="560"/>
  <c r="BY20" i="560"/>
  <c r="CA20" i="560" s="1"/>
  <c r="BB17" i="560"/>
  <c r="BD17" i="560" s="1"/>
  <c r="BM55" i="560"/>
  <c r="CC86" i="560"/>
  <c r="S22" i="560"/>
  <c r="AO10" i="132"/>
  <c r="U25" i="560"/>
  <c r="BS48" i="560"/>
  <c r="BP75" i="560"/>
  <c r="BR75" i="560" s="1"/>
  <c r="AA10" i="132"/>
  <c r="AC44" i="560"/>
  <c r="AE44" i="560" s="1"/>
  <c r="BN86" i="560"/>
  <c r="BJ73" i="560"/>
  <c r="AD17" i="560"/>
  <c r="Q76" i="560"/>
  <c r="AJ43" i="560"/>
  <c r="AL43" i="560" s="1"/>
  <c r="AC55" i="560"/>
  <c r="AE55" i="560" s="1"/>
  <c r="BH38" i="560"/>
  <c r="AF50" i="560"/>
  <c r="BB72" i="560"/>
  <c r="BD72" i="560" s="1"/>
  <c r="BZ17" i="560"/>
  <c r="CQ16" i="560"/>
  <c r="CL16" i="560"/>
  <c r="BJ47" i="560"/>
  <c r="BI59" i="560" s="1"/>
  <c r="CE19" i="560"/>
  <c r="BS81" i="560"/>
  <c r="CF50" i="560"/>
  <c r="CH50" i="560" s="1"/>
  <c r="CG18" i="560"/>
  <c r="BZ77" i="560"/>
  <c r="AA86" i="560"/>
  <c r="U69" i="560"/>
  <c r="BI56" i="560"/>
  <c r="BK56" i="560" s="1"/>
  <c r="AD39" i="560"/>
  <c r="BA14" i="560"/>
  <c r="BW84" i="560"/>
  <c r="CP8" i="560"/>
  <c r="BS56" i="560"/>
  <c r="F40" i="560"/>
  <c r="H40" i="560" s="1"/>
  <c r="AL18" i="132"/>
  <c r="E37" i="560"/>
  <c r="BM48" i="560"/>
  <c r="Q18" i="560"/>
  <c r="BA86" i="560"/>
  <c r="AD56" i="560"/>
  <c r="CN23" i="560"/>
  <c r="AG6" i="560"/>
  <c r="Q77" i="560"/>
  <c r="BI68" i="560"/>
  <c r="CP71" i="560"/>
  <c r="G41" i="560"/>
  <c r="AO44" i="560"/>
  <c r="AB18" i="560"/>
  <c r="AI17" i="560"/>
  <c r="AJ9" i="560"/>
  <c r="AL9" i="560" s="1"/>
  <c r="AG45" i="560"/>
  <c r="L23" i="560"/>
  <c r="BL23" i="560"/>
  <c r="AQ7" i="560"/>
  <c r="AS7" i="560" s="1"/>
  <c r="BT15" i="560"/>
  <c r="CF8" i="560"/>
  <c r="CH8" i="560" s="1"/>
  <c r="AD14" i="560"/>
  <c r="AZ49" i="560"/>
  <c r="AQ70" i="560"/>
  <c r="AS70" i="560" s="1"/>
  <c r="BB12" i="560"/>
  <c r="BD12" i="560" s="1"/>
  <c r="CM19" i="560"/>
  <c r="CO19" i="560" s="1"/>
  <c r="T19" i="560"/>
  <c r="V19" i="560" s="1"/>
  <c r="J16" i="560"/>
  <c r="CI50" i="560"/>
  <c r="AA46" i="560"/>
  <c r="W18" i="560"/>
  <c r="CL7" i="560"/>
  <c r="J78" i="560"/>
  <c r="BP84" i="560"/>
  <c r="BR84" i="560" s="1"/>
  <c r="CE69" i="560"/>
  <c r="AH69" i="560"/>
  <c r="F10" i="132"/>
  <c r="CP9" i="560"/>
  <c r="K15" i="560"/>
  <c r="BM20" i="560"/>
  <c r="K49" i="560"/>
  <c r="BH13" i="560"/>
  <c r="K85" i="560"/>
  <c r="CE8" i="560"/>
  <c r="AP7" i="132"/>
  <c r="CF77" i="560"/>
  <c r="CH77" i="560" s="1"/>
  <c r="G6" i="560"/>
  <c r="F27" i="560" s="1"/>
  <c r="BO42" i="560"/>
  <c r="AN25" i="560"/>
  <c r="M23" i="132"/>
  <c r="BA50" i="560"/>
  <c r="AQ38" i="560"/>
  <c r="AS38" i="560" s="1"/>
  <c r="CC42" i="560"/>
  <c r="BF54" i="560"/>
  <c r="AK9" i="560"/>
  <c r="AM22" i="560"/>
  <c r="D81" i="560"/>
  <c r="F50" i="560"/>
  <c r="H50" i="560" s="1"/>
  <c r="CP19" i="560"/>
  <c r="BA13" i="560"/>
  <c r="AO15" i="560"/>
  <c r="P26" i="132"/>
  <c r="I39" i="560"/>
  <c r="I45" i="560"/>
  <c r="G42" i="560"/>
  <c r="L85" i="560"/>
  <c r="BQ12" i="560"/>
  <c r="BN18" i="560"/>
  <c r="AQ16" i="560"/>
  <c r="W74" i="560"/>
  <c r="AO25" i="560"/>
  <c r="CE20" i="560"/>
  <c r="BE77" i="560"/>
  <c r="CI16" i="560"/>
  <c r="CG28" i="560" s="1"/>
  <c r="CP22" i="560"/>
  <c r="AO17" i="560"/>
  <c r="CE21" i="560"/>
  <c r="BX12" i="560"/>
  <c r="K19" i="560"/>
  <c r="BO83" i="560"/>
  <c r="BA7" i="560"/>
  <c r="U22" i="560"/>
  <c r="AF9" i="560"/>
  <c r="S15" i="560"/>
  <c r="U71" i="560"/>
  <c r="BJ38" i="560"/>
  <c r="AZ78" i="560"/>
  <c r="AC46" i="560"/>
  <c r="AE46" i="560" s="1"/>
  <c r="AQ40" i="560"/>
  <c r="AS40" i="560" s="1"/>
  <c r="P42" i="560"/>
  <c r="BH21" i="560"/>
  <c r="BZ50" i="560"/>
  <c r="AB76" i="560"/>
  <c r="L9" i="560"/>
  <c r="U46" i="560"/>
  <c r="BF78" i="560"/>
  <c r="CM43" i="560"/>
  <c r="CO43" i="560" s="1"/>
  <c r="CE12" i="560"/>
  <c r="CF79" i="560"/>
  <c r="CH79" i="560" s="1"/>
  <c r="AG87" i="560"/>
  <c r="BS87" i="560"/>
  <c r="CE37" i="560"/>
  <c r="CJ71" i="560"/>
  <c r="BZ22" i="560"/>
  <c r="CL49" i="560"/>
  <c r="BH42" i="560"/>
  <c r="CL25" i="560"/>
  <c r="BS41" i="560"/>
  <c r="J84" i="560"/>
  <c r="F8" i="132"/>
  <c r="BP70" i="560"/>
  <c r="BR70" i="560" s="1"/>
  <c r="N81" i="560"/>
  <c r="BF7" i="560"/>
  <c r="AM44" i="560"/>
  <c r="CL46" i="560"/>
  <c r="S42" i="560"/>
  <c r="BC41" i="560"/>
  <c r="AT56" i="560"/>
  <c r="P48" i="560"/>
  <c r="BT6" i="560"/>
  <c r="CD53" i="560"/>
  <c r="AC12" i="560"/>
  <c r="AE12" i="560" s="1"/>
  <c r="AB40" i="560"/>
  <c r="CC55" i="560"/>
  <c r="X25" i="560"/>
  <c r="BX68" i="560"/>
  <c r="M25" i="560"/>
  <c r="O25" i="560" s="1"/>
  <c r="AR85" i="560"/>
  <c r="BW47" i="560"/>
  <c r="BO16" i="560"/>
  <c r="CM77" i="560"/>
  <c r="CO77" i="560" s="1"/>
  <c r="BX48" i="560"/>
  <c r="AF24" i="132"/>
  <c r="AN22" i="560"/>
  <c r="CG71" i="560"/>
  <c r="D22" i="560"/>
  <c r="BB14" i="560"/>
  <c r="BD14" i="560" s="1"/>
  <c r="E42" i="560"/>
  <c r="AD37" i="560"/>
  <c r="AC58" i="560" s="1"/>
  <c r="AW38" i="560" s="1"/>
  <c r="BN40" i="560"/>
  <c r="BM25" i="560"/>
  <c r="T84" i="560"/>
  <c r="V84" i="560" s="1"/>
  <c r="CL22" i="560"/>
  <c r="T81" i="560"/>
  <c r="V81" i="560" s="1"/>
  <c r="CM76" i="560"/>
  <c r="CO76" i="560" s="1"/>
  <c r="CK84" i="560"/>
  <c r="BF46" i="560"/>
  <c r="AO16" i="132"/>
  <c r="CI19" i="560"/>
  <c r="BA24" i="560"/>
  <c r="Z26" i="132"/>
  <c r="CC16" i="560"/>
  <c r="U37" i="560"/>
  <c r="T58" i="560" s="1"/>
  <c r="BS9" i="560"/>
  <c r="BY82" i="560"/>
  <c r="CA82" i="560" s="1"/>
  <c r="BI80" i="560"/>
  <c r="BK80" i="560" s="1"/>
  <c r="BL42" i="560"/>
  <c r="BN75" i="560"/>
  <c r="AD12" i="560"/>
  <c r="AQ48" i="560"/>
  <c r="AS48" i="560" s="1"/>
  <c r="J73" i="1447"/>
  <c r="BM37" i="1447"/>
  <c r="AC9" i="1447"/>
  <c r="AE9" i="1447" s="1"/>
  <c r="P22" i="1447"/>
  <c r="CC44" i="1447"/>
  <c r="CN46" i="1447"/>
  <c r="Q7" i="1447"/>
  <c r="Q79" i="1447"/>
  <c r="AC52" i="1447"/>
  <c r="AE52" i="1447" s="1"/>
  <c r="CN22" i="1447"/>
  <c r="CC38" i="1447"/>
  <c r="AF80" i="1447"/>
  <c r="CP71" i="1447"/>
  <c r="CB39" i="1447"/>
  <c r="CI11" i="1447"/>
  <c r="BE49" i="1447"/>
  <c r="BE14" i="1447"/>
  <c r="BJ51" i="1447"/>
  <c r="CI6" i="1447"/>
  <c r="CG27" i="1447" s="1"/>
  <c r="AG78" i="1447"/>
  <c r="CI72" i="1447"/>
  <c r="N68" i="1447"/>
  <c r="M89" i="1447" s="1"/>
  <c r="BF54" i="1447"/>
  <c r="CG17" i="1447"/>
  <c r="AM24" i="1447"/>
  <c r="CC23" i="1447"/>
  <c r="CP15" i="1447"/>
  <c r="AT16" i="1447"/>
  <c r="AR28" i="1447" s="1"/>
  <c r="AQ17" i="1447"/>
  <c r="AS17" i="1447" s="1"/>
  <c r="BM6" i="1447"/>
  <c r="CI7" i="1447"/>
  <c r="CJ22" i="1447"/>
  <c r="AG74" i="1447"/>
  <c r="AN78" i="1447"/>
  <c r="CE71" i="1447"/>
  <c r="BL13" i="1447"/>
  <c r="N42" i="1447"/>
  <c r="W46" i="1447"/>
  <c r="CB74" i="1447"/>
  <c r="Q85" i="1447"/>
  <c r="BM44" i="1447"/>
  <c r="BJ72" i="1447"/>
  <c r="U42" i="1447"/>
  <c r="AD18" i="1447"/>
  <c r="AT48" i="1447"/>
  <c r="CF21" i="1447"/>
  <c r="CH21" i="1447" s="1"/>
  <c r="BQ82" i="1447"/>
  <c r="AU16" i="1447"/>
  <c r="J13" i="1447"/>
  <c r="CN70" i="1447"/>
  <c r="BF82" i="1447"/>
  <c r="BB73" i="1447"/>
  <c r="BD73" i="1447" s="1"/>
  <c r="BY75" i="560"/>
  <c r="CA75" i="560" s="1"/>
  <c r="P51" i="560"/>
  <c r="AN68" i="560"/>
  <c r="U14" i="560"/>
  <c r="T8" i="560"/>
  <c r="V8" i="560" s="1"/>
  <c r="W16" i="560"/>
  <c r="U28" i="560" s="1"/>
  <c r="CP78" i="560"/>
  <c r="CN90" i="560" s="1"/>
  <c r="AT41" i="560"/>
  <c r="P11" i="560"/>
  <c r="AK54" i="560"/>
  <c r="AB49" i="560"/>
  <c r="CL48" i="560"/>
  <c r="BO46" i="560"/>
  <c r="AJ56" i="560"/>
  <c r="AL56" i="560" s="1"/>
  <c r="G23" i="560"/>
  <c r="CE71" i="560"/>
  <c r="T40" i="560"/>
  <c r="V40" i="560" s="1"/>
  <c r="BS83" i="560"/>
  <c r="AG85" i="560"/>
  <c r="CE54" i="560"/>
  <c r="AD70" i="560"/>
  <c r="BG82" i="560"/>
  <c r="AK21" i="560"/>
  <c r="BM52" i="560"/>
  <c r="CI37" i="560"/>
  <c r="CG58" i="560" s="1"/>
  <c r="AD86" i="560"/>
  <c r="BX18" i="560"/>
  <c r="CD82" i="560"/>
  <c r="AC17" i="560"/>
  <c r="AE17" i="560" s="1"/>
  <c r="AJ54" i="560"/>
  <c r="AL54" i="560" s="1"/>
  <c r="W69" i="560"/>
  <c r="P21" i="560"/>
  <c r="BM23" i="560"/>
  <c r="CN25" i="560"/>
  <c r="BA11" i="560"/>
  <c r="F19" i="560"/>
  <c r="H19" i="560" s="1"/>
  <c r="CL76" i="560"/>
  <c r="CM78" i="560"/>
  <c r="N55" i="560"/>
  <c r="S45" i="560"/>
  <c r="L13" i="560"/>
  <c r="BM87" i="560"/>
  <c r="BL53" i="560"/>
  <c r="CM22" i="560"/>
  <c r="CO22" i="560" s="1"/>
  <c r="AG7" i="560"/>
  <c r="BW43" i="560"/>
  <c r="BJ53" i="560"/>
  <c r="BN48" i="560"/>
  <c r="AI7" i="132"/>
  <c r="AB75" i="560"/>
  <c r="D77" i="560"/>
  <c r="AJ78" i="560"/>
  <c r="R52" i="560"/>
  <c r="R46" i="560"/>
  <c r="BO38" i="560"/>
  <c r="BB20" i="560"/>
  <c r="BD20" i="560" s="1"/>
  <c r="I81" i="560"/>
  <c r="S10" i="132"/>
  <c r="BZ54" i="560"/>
  <c r="AF23" i="132"/>
  <c r="CE52" i="560"/>
  <c r="E78" i="560"/>
  <c r="BP85" i="560"/>
  <c r="BR85" i="560" s="1"/>
  <c r="AU8" i="560"/>
  <c r="AI15" i="560"/>
  <c r="CM21" i="560"/>
  <c r="CO21" i="560" s="1"/>
  <c r="AM70" i="560"/>
  <c r="AU20" i="560"/>
  <c r="BJ12" i="560"/>
  <c r="V26" i="132"/>
  <c r="Q19" i="560"/>
  <c r="BP46" i="560"/>
  <c r="BR46" i="560" s="1"/>
  <c r="CI42" i="560"/>
  <c r="BF10" i="560"/>
  <c r="AZ18" i="560"/>
  <c r="AP24" i="132"/>
  <c r="CI80" i="560"/>
  <c r="BH24" i="560"/>
  <c r="T14" i="560"/>
  <c r="V14" i="560" s="1"/>
  <c r="BG81" i="560"/>
  <c r="K23" i="560"/>
  <c r="BN77" i="560"/>
  <c r="BG49" i="560"/>
  <c r="BT9" i="560"/>
  <c r="AK11" i="560"/>
  <c r="CG7" i="560"/>
  <c r="CF51" i="560"/>
  <c r="CH51" i="560" s="1"/>
  <c r="BZ23" i="560"/>
  <c r="I79" i="560"/>
  <c r="CD48" i="560"/>
  <c r="D50" i="560"/>
  <c r="Q69" i="560"/>
  <c r="S7" i="132"/>
  <c r="AT39" i="560"/>
  <c r="CN75" i="560"/>
  <c r="BL14" i="560"/>
  <c r="BA15" i="560"/>
  <c r="AN39" i="560"/>
  <c r="AP8" i="132"/>
  <c r="E18" i="560"/>
  <c r="BY76" i="560"/>
  <c r="CA76" i="560" s="1"/>
  <c r="CE42" i="560"/>
  <c r="F14" i="560"/>
  <c r="H14" i="560" s="1"/>
  <c r="AK81" i="560"/>
  <c r="CJ51" i="560"/>
  <c r="T23" i="560"/>
  <c r="V23" i="560" s="1"/>
  <c r="G8" i="132"/>
  <c r="AZ84" i="560"/>
  <c r="AA50" i="560"/>
  <c r="AC78" i="560"/>
  <c r="BA68" i="560"/>
  <c r="CC12" i="560"/>
  <c r="AC21" i="560"/>
  <c r="AE21" i="560" s="1"/>
  <c r="BQ48" i="560"/>
  <c r="CI7" i="560"/>
  <c r="CB69" i="560"/>
  <c r="M84" i="560"/>
  <c r="O84" i="560" s="1"/>
  <c r="P87" i="560"/>
  <c r="L41" i="560"/>
  <c r="BL19" i="560"/>
  <c r="CK77" i="560"/>
  <c r="AG79" i="560"/>
  <c r="CP13" i="560"/>
  <c r="R6" i="560"/>
  <c r="CK51" i="560"/>
  <c r="AR11" i="560"/>
  <c r="CJ12" i="560"/>
  <c r="BY47" i="560"/>
  <c r="CA47" i="560" s="1"/>
  <c r="CP77" i="560"/>
  <c r="E50" i="560"/>
  <c r="BF40" i="560"/>
  <c r="AO84" i="560"/>
  <c r="W7" i="560"/>
  <c r="N46" i="560"/>
  <c r="I86" i="560"/>
  <c r="CP55" i="560"/>
  <c r="CF83" i="560"/>
  <c r="CH83" i="560" s="1"/>
  <c r="AB74" i="560"/>
  <c r="W83" i="560"/>
  <c r="N25" i="560"/>
  <c r="AI23" i="560"/>
  <c r="I46" i="560"/>
  <c r="AO78" i="560"/>
  <c r="BL69" i="560"/>
  <c r="R10" i="560"/>
  <c r="F16" i="132"/>
  <c r="BC70" i="560"/>
  <c r="AO77" i="560"/>
  <c r="I41" i="560"/>
  <c r="W50" i="560"/>
  <c r="BL43" i="560"/>
  <c r="F84" i="560"/>
  <c r="H84" i="560" s="1"/>
  <c r="S86" i="560"/>
  <c r="CJ77" i="560"/>
  <c r="BL6" i="560"/>
  <c r="BJ27" i="560" s="1"/>
  <c r="AZ16" i="560"/>
  <c r="AR45" i="560"/>
  <c r="P79" i="560"/>
  <c r="AU7" i="560"/>
  <c r="Q21" i="560"/>
  <c r="CJ53" i="560"/>
  <c r="AU21" i="560"/>
  <c r="I51" i="560"/>
  <c r="U47" i="560"/>
  <c r="T59" i="560" s="1"/>
  <c r="BG39" i="560"/>
  <c r="AT14" i="560"/>
  <c r="K50" i="560"/>
  <c r="AO51" i="560"/>
  <c r="D40" i="560"/>
  <c r="BL40" i="560"/>
  <c r="R18" i="560"/>
  <c r="BY42" i="560"/>
  <c r="CA42" i="560" s="1"/>
  <c r="BE76" i="560"/>
  <c r="BL70" i="560"/>
  <c r="AN86" i="560"/>
  <c r="W6" i="560"/>
  <c r="U27" i="560" s="1"/>
  <c r="CN14" i="560"/>
  <c r="CK10" i="560"/>
  <c r="BZ71" i="560"/>
  <c r="I69" i="560"/>
  <c r="BH25" i="560"/>
  <c r="N47" i="560"/>
  <c r="M59" i="560" s="1"/>
  <c r="CL72" i="560"/>
  <c r="AB78" i="560"/>
  <c r="AG73" i="560"/>
  <c r="AC20" i="560"/>
  <c r="AE20" i="560" s="1"/>
  <c r="AA10" i="560"/>
  <c r="BS8" i="560"/>
  <c r="CF56" i="560"/>
  <c r="CH56" i="560" s="1"/>
  <c r="BA19" i="560"/>
  <c r="BZ6" i="560"/>
  <c r="BY27" i="560" s="1"/>
  <c r="CS7" i="560" s="1"/>
  <c r="AQ41" i="560"/>
  <c r="AS41" i="560" s="1"/>
  <c r="AM79" i="560"/>
  <c r="AI41" i="560"/>
  <c r="CD8" i="560"/>
  <c r="BQ79" i="560"/>
  <c r="R48" i="560"/>
  <c r="BM85" i="560"/>
  <c r="CK45" i="560"/>
  <c r="AZ87" i="560"/>
  <c r="Q11" i="560"/>
  <c r="T68" i="560"/>
  <c r="U56" i="560"/>
  <c r="CC70" i="560"/>
  <c r="K47" i="560"/>
  <c r="AC82" i="560"/>
  <c r="AE82" i="560" s="1"/>
  <c r="BC47" i="560"/>
  <c r="BB59" i="560" s="1"/>
  <c r="BG73" i="560"/>
  <c r="W87" i="560"/>
  <c r="J18" i="560"/>
  <c r="BM77" i="560"/>
  <c r="G77" i="560"/>
  <c r="N78" i="560"/>
  <c r="M90" i="560" s="1"/>
  <c r="CD38" i="560"/>
  <c r="CE13" i="560"/>
  <c r="AT19" i="560"/>
  <c r="T87" i="560"/>
  <c r="V87" i="560" s="1"/>
  <c r="W46" i="560"/>
  <c r="AP21" i="560"/>
  <c r="BA52" i="560"/>
  <c r="AA23" i="560"/>
  <c r="BN11" i="560"/>
  <c r="BI47" i="560"/>
  <c r="AZ51" i="560"/>
  <c r="CE48" i="560"/>
  <c r="BW9" i="560"/>
  <c r="CN68" i="560"/>
  <c r="CM89" i="560" s="1"/>
  <c r="CD6" i="560"/>
  <c r="AC18" i="132"/>
  <c r="AB11" i="560"/>
  <c r="CK68" i="560"/>
  <c r="AM68" i="560"/>
  <c r="AK89" i="560" s="1"/>
  <c r="BG12" i="560"/>
  <c r="AQ52" i="560"/>
  <c r="AS52" i="560" s="1"/>
  <c r="BY79" i="560"/>
  <c r="CA79" i="560" s="1"/>
  <c r="AM15" i="132"/>
  <c r="AI79" i="560"/>
  <c r="I52" i="560"/>
  <c r="BE8" i="560"/>
  <c r="CP21" i="560"/>
  <c r="AZ52" i="560"/>
  <c r="BI46" i="560"/>
  <c r="BK46" i="560" s="1"/>
  <c r="AT15" i="560"/>
  <c r="BA22" i="560"/>
  <c r="CJ72" i="560"/>
  <c r="CC41" i="560"/>
  <c r="AR55" i="560"/>
  <c r="AK84" i="560"/>
  <c r="AA24" i="560"/>
  <c r="J80" i="560"/>
  <c r="P14" i="560"/>
  <c r="AI24" i="560"/>
  <c r="Q6" i="560"/>
  <c r="BL75" i="560"/>
  <c r="S26" i="132"/>
  <c r="CK86" i="560"/>
  <c r="AH46" i="560"/>
  <c r="N76" i="560"/>
  <c r="CP17" i="560"/>
  <c r="AQ21" i="560"/>
  <c r="AS21" i="560" s="1"/>
  <c r="AM8" i="132"/>
  <c r="AA9" i="560"/>
  <c r="BI73" i="560"/>
  <c r="BK73" i="560" s="1"/>
  <c r="AJ19" i="560"/>
  <c r="AL19" i="560" s="1"/>
  <c r="AG86" i="560"/>
  <c r="U23" i="560"/>
  <c r="W72" i="560"/>
  <c r="CD24" i="560"/>
  <c r="BX86" i="560"/>
  <c r="G82" i="560"/>
  <c r="BN72" i="560"/>
  <c r="J49" i="560"/>
  <c r="BS86" i="560"/>
  <c r="AM20" i="560"/>
  <c r="BI6" i="560"/>
  <c r="AD8" i="560"/>
  <c r="AM81" i="560"/>
  <c r="P9" i="560"/>
  <c r="CB7" i="560"/>
  <c r="BW11" i="560"/>
  <c r="AB79" i="560"/>
  <c r="BQ19" i="560"/>
  <c r="CF42" i="560"/>
  <c r="CH42" i="560" s="1"/>
  <c r="AN52" i="560"/>
  <c r="D45" i="560"/>
  <c r="BM76" i="560"/>
  <c r="CE51" i="560"/>
  <c r="AO8" i="132"/>
  <c r="AH11" i="560"/>
  <c r="BT11" i="560"/>
  <c r="E83" i="560"/>
  <c r="BM74" i="560"/>
  <c r="BY44" i="560"/>
  <c r="CA44" i="560" s="1"/>
  <c r="AO47" i="560"/>
  <c r="U18" i="560"/>
  <c r="CI55" i="560"/>
  <c r="AB16" i="560"/>
  <c r="BM51" i="560"/>
  <c r="BN9" i="560"/>
  <c r="AM14" i="560"/>
  <c r="BP49" i="560"/>
  <c r="BR49" i="560" s="1"/>
  <c r="AT11" i="560"/>
  <c r="BL22" i="560"/>
  <c r="AG69" i="560"/>
  <c r="W85" i="560"/>
  <c r="AP19" i="560"/>
  <c r="J12" i="560"/>
  <c r="BX53" i="560"/>
  <c r="AR7" i="560"/>
  <c r="AO10" i="560"/>
  <c r="BB52" i="560"/>
  <c r="BD52" i="560" s="1"/>
  <c r="AO41" i="560"/>
  <c r="AH8" i="560"/>
  <c r="BF37" i="560"/>
  <c r="CN72" i="560"/>
  <c r="AK73" i="560"/>
  <c r="BQ77" i="560"/>
  <c r="BB83" i="560"/>
  <c r="BD83" i="560" s="1"/>
  <c r="AI54" i="560"/>
  <c r="AT49" i="560"/>
  <c r="J51" i="560"/>
  <c r="CF69" i="560"/>
  <c r="CH69" i="560" s="1"/>
  <c r="AD13" i="560"/>
  <c r="AA74" i="560"/>
  <c r="G40" i="560"/>
  <c r="AT42" i="560"/>
  <c r="CD52" i="560"/>
  <c r="AZ80" i="560"/>
  <c r="L10" i="560"/>
  <c r="AH86" i="560"/>
  <c r="AA12" i="560"/>
  <c r="R20" i="560"/>
  <c r="BZ70" i="560"/>
  <c r="AN23" i="560"/>
  <c r="AN74" i="560"/>
  <c r="N51" i="560"/>
  <c r="BE71" i="560"/>
  <c r="BF21" i="560"/>
  <c r="AB14" i="560"/>
  <c r="AF45" i="560"/>
  <c r="AM41" i="560"/>
  <c r="AH16" i="560"/>
  <c r="CE16" i="560"/>
  <c r="AG83" i="560"/>
  <c r="CB22" i="560"/>
  <c r="CM68" i="560"/>
  <c r="BB82" i="560"/>
  <c r="BD82" i="560" s="1"/>
  <c r="V18" i="132"/>
  <c r="AL10" i="132"/>
  <c r="AG76" i="560"/>
  <c r="AM53" i="1447"/>
  <c r="AF84" i="1447"/>
  <c r="AF83" i="1447"/>
  <c r="BC87" i="1447"/>
  <c r="AG15" i="1447"/>
  <c r="CB82" i="1447"/>
  <c r="BE24" i="1447"/>
  <c r="BM41" i="1447"/>
  <c r="BM45" i="1447"/>
  <c r="CP13" i="1447"/>
  <c r="CC18" i="1447"/>
  <c r="CB37" i="1447"/>
  <c r="BZ58" i="1447" s="1"/>
  <c r="CS43" i="1447" s="1"/>
  <c r="AG12" i="1447"/>
  <c r="CI73" i="1447"/>
  <c r="W20" i="1447"/>
  <c r="BC22" i="1447"/>
  <c r="AF9" i="1447"/>
  <c r="BM13" i="1447"/>
  <c r="AD72" i="1447"/>
  <c r="BJ8" i="1447"/>
  <c r="Q71" i="1447"/>
  <c r="AF52" i="1447"/>
  <c r="W47" i="1447"/>
  <c r="U59" i="1447" s="1"/>
  <c r="CC71" i="1447"/>
  <c r="CB21" i="1447"/>
  <c r="CP6" i="1447"/>
  <c r="CN27" i="1447" s="1"/>
  <c r="W15" i="1447"/>
  <c r="CQ24" i="1447"/>
  <c r="AG25" i="1447"/>
  <c r="BE86" i="1447"/>
  <c r="BS45" i="1447"/>
  <c r="CJ11" i="1447"/>
  <c r="AT73" i="1447"/>
  <c r="P12" i="1447"/>
  <c r="P81" i="1447"/>
  <c r="T21" i="1447"/>
  <c r="V21" i="1447" s="1"/>
  <c r="Q52" i="1447"/>
  <c r="AJ55" i="560"/>
  <c r="AL55" i="560" s="1"/>
  <c r="BY53" i="560"/>
  <c r="CA53" i="560" s="1"/>
  <c r="L86" i="560"/>
  <c r="BG13" i="560"/>
  <c r="BY74" i="560"/>
  <c r="CA74" i="560" s="1"/>
  <c r="M71" i="560"/>
  <c r="O71" i="560" s="1"/>
  <c r="W45" i="560"/>
  <c r="BO6" i="560"/>
  <c r="BB16" i="560"/>
  <c r="AZ21" i="560"/>
  <c r="AU22" i="560"/>
  <c r="AA49" i="560"/>
  <c r="AB21" i="560"/>
  <c r="F43" i="560"/>
  <c r="H43" i="560" s="1"/>
  <c r="BF17" i="560"/>
  <c r="F22" i="560"/>
  <c r="H22" i="560" s="1"/>
  <c r="AF86" i="560"/>
  <c r="CM40" i="560"/>
  <c r="CO40" i="560" s="1"/>
  <c r="AP11" i="560"/>
  <c r="CK16" i="560"/>
  <c r="D56" i="560"/>
  <c r="CP70" i="560"/>
  <c r="BO41" i="560"/>
  <c r="BP22" i="560"/>
  <c r="BR22" i="560" s="1"/>
  <c r="BN22" i="560"/>
  <c r="P81" i="560"/>
  <c r="AT87" i="560"/>
  <c r="BH68" i="560"/>
  <c r="CK83" i="560"/>
  <c r="CB73" i="560"/>
  <c r="AR76" i="560"/>
  <c r="BE6" i="560"/>
  <c r="BC27" i="560" s="1"/>
  <c r="BV12" i="560" s="1"/>
  <c r="CD41" i="560"/>
  <c r="AL16" i="132"/>
  <c r="AT84" i="560"/>
  <c r="CG52" i="560"/>
  <c r="U42" i="560"/>
  <c r="BJ20" i="560"/>
  <c r="F68" i="560"/>
  <c r="M38" i="560"/>
  <c r="O38" i="560" s="1"/>
  <c r="BO85" i="560"/>
  <c r="CD71" i="560"/>
  <c r="CD19" i="560"/>
  <c r="P82" i="560"/>
  <c r="AD19" i="560"/>
  <c r="BA8" i="560"/>
  <c r="BT10" i="560"/>
  <c r="BN68" i="560"/>
  <c r="BB6" i="560"/>
  <c r="O10" i="132"/>
  <c r="BI39" i="560"/>
  <c r="BK39" i="560" s="1"/>
  <c r="AD10" i="560"/>
  <c r="BT24" i="560"/>
  <c r="BH18" i="560"/>
  <c r="W13" i="560"/>
  <c r="BW16" i="560"/>
  <c r="CI85" i="560"/>
  <c r="CB50" i="560"/>
  <c r="J10" i="560"/>
  <c r="CB53" i="560"/>
  <c r="CK73" i="560"/>
  <c r="AT77" i="560"/>
  <c r="E14" i="560"/>
  <c r="CF40" i="560"/>
  <c r="CH40" i="560" s="1"/>
  <c r="CJ69" i="560"/>
  <c r="AQ82" i="560"/>
  <c r="AS82" i="560" s="1"/>
  <c r="AD43" i="560"/>
  <c r="BG53" i="560"/>
  <c r="W23" i="560"/>
  <c r="BF52" i="560"/>
  <c r="AF15" i="132"/>
  <c r="U87" i="560"/>
  <c r="Q47" i="560"/>
  <c r="R78" i="560"/>
  <c r="Q20" i="560"/>
  <c r="AG81" i="560"/>
  <c r="BT13" i="560"/>
  <c r="AO70" i="560"/>
  <c r="AM43" i="560"/>
  <c r="BF49" i="560"/>
  <c r="CF52" i="560"/>
  <c r="CH52" i="560" s="1"/>
  <c r="CE85" i="560"/>
  <c r="CE38" i="560"/>
  <c r="F23" i="560"/>
  <c r="H23" i="560" s="1"/>
  <c r="AA55" i="560"/>
  <c r="AP24" i="560"/>
  <c r="BF75" i="560"/>
  <c r="CC44" i="560"/>
  <c r="AH45" i="560"/>
  <c r="BP83" i="560"/>
  <c r="BR83" i="560" s="1"/>
  <c r="CD9" i="560"/>
  <c r="BG84" i="560"/>
  <c r="AC22" i="560"/>
  <c r="AE22" i="560" s="1"/>
  <c r="CD80" i="560"/>
  <c r="BA44" i="560"/>
  <c r="BO43" i="560"/>
  <c r="BJ13" i="560"/>
  <c r="D16" i="560"/>
  <c r="AJ14" i="560"/>
  <c r="AL14" i="560" s="1"/>
  <c r="CL54" i="560"/>
  <c r="AR44" i="560"/>
  <c r="AF8" i="560"/>
  <c r="CD43" i="560"/>
  <c r="BG69" i="560"/>
  <c r="N20" i="560"/>
  <c r="CC52" i="560"/>
  <c r="CF37" i="560"/>
  <c r="E41" i="560"/>
  <c r="AB37" i="560"/>
  <c r="AD108" i="560" s="1"/>
  <c r="AW62" i="560" s="1"/>
  <c r="BW79" i="560"/>
  <c r="AI87" i="560"/>
  <c r="AH51" i="560"/>
  <c r="L55" i="560"/>
  <c r="W56" i="560"/>
  <c r="BJ37" i="560"/>
  <c r="BI58" i="560" s="1"/>
  <c r="AD6" i="560"/>
  <c r="AC27" i="560" s="1"/>
  <c r="AW7" i="560" s="1"/>
  <c r="AH12" i="560"/>
  <c r="T78" i="560"/>
  <c r="AH79" i="560"/>
  <c r="AN82" i="560"/>
  <c r="CG51" i="560"/>
  <c r="U8" i="132"/>
  <c r="M14" i="560"/>
  <c r="O14" i="560" s="1"/>
  <c r="CG68" i="560"/>
  <c r="CF89" i="560" s="1"/>
  <c r="BZ85" i="560"/>
  <c r="AF69" i="560"/>
  <c r="BF41" i="560"/>
  <c r="BB18" i="560"/>
  <c r="BD18" i="560" s="1"/>
  <c r="AT70" i="560"/>
  <c r="T47" i="560"/>
  <c r="CJ55" i="560"/>
  <c r="CP6" i="560"/>
  <c r="CN27" i="560" s="1"/>
  <c r="CP46" i="560"/>
  <c r="I50" i="560"/>
  <c r="AI73" i="560"/>
  <c r="BO44" i="560"/>
  <c r="BH76" i="560"/>
  <c r="AB47" i="560"/>
  <c r="CB85" i="560"/>
  <c r="AD38" i="560"/>
  <c r="J68" i="560"/>
  <c r="AB41" i="560"/>
  <c r="L10" i="132"/>
  <c r="AF43" i="560"/>
  <c r="CN20" i="560"/>
  <c r="BW15" i="560"/>
  <c r="I7" i="560"/>
  <c r="BW73" i="560"/>
  <c r="AJ13" i="560"/>
  <c r="AL13" i="560" s="1"/>
  <c r="AO82" i="560"/>
  <c r="AU11" i="560"/>
  <c r="BH40" i="560"/>
  <c r="BM79" i="560"/>
  <c r="BE19" i="560"/>
  <c r="G37" i="560"/>
  <c r="F58" i="560" s="1"/>
  <c r="CB10" i="560"/>
  <c r="AI85" i="560"/>
  <c r="BO82" i="560"/>
  <c r="AZ54" i="560"/>
  <c r="CI84" i="560"/>
  <c r="CB16" i="560"/>
  <c r="BZ28" i="560" s="1"/>
  <c r="AR78" i="560"/>
  <c r="AQ90" i="560" s="1"/>
  <c r="BM56" i="560"/>
  <c r="L74" i="560"/>
  <c r="AM37" i="560"/>
  <c r="AK58" i="560" s="1"/>
  <c r="CD51" i="560"/>
  <c r="T54" i="560"/>
  <c r="V54" i="560" s="1"/>
  <c r="G70" i="560"/>
  <c r="E24" i="560"/>
  <c r="AD52" i="560"/>
  <c r="AK42" i="560"/>
  <c r="BB41" i="560"/>
  <c r="BD41" i="560" s="1"/>
  <c r="CM8" i="560"/>
  <c r="CO8" i="560" s="1"/>
  <c r="I37" i="560"/>
  <c r="G58" i="560" s="1"/>
  <c r="R54" i="560"/>
  <c r="CJ17" i="560"/>
  <c r="M87" i="560"/>
  <c r="O87" i="560" s="1"/>
  <c r="AU17" i="560"/>
  <c r="BX16" i="560"/>
  <c r="D20" i="560"/>
  <c r="AO69" i="560"/>
  <c r="BS46" i="560"/>
  <c r="BI49" i="560"/>
  <c r="BK49" i="560" s="1"/>
  <c r="S8" i="560"/>
  <c r="AF19" i="560"/>
  <c r="F46" i="560"/>
  <c r="H46" i="560" s="1"/>
  <c r="U85" i="560"/>
  <c r="BG45" i="560"/>
  <c r="Q16" i="560"/>
  <c r="BZ81" i="560"/>
  <c r="BI72" i="560"/>
  <c r="BK72" i="560" s="1"/>
  <c r="AK76" i="560"/>
  <c r="CF80" i="560"/>
  <c r="CH80" i="560" s="1"/>
  <c r="BF72" i="560"/>
  <c r="BA25" i="560"/>
  <c r="BE86" i="560"/>
  <c r="CI49" i="560"/>
  <c r="N39" i="560"/>
  <c r="CP48" i="560"/>
  <c r="Q17" i="560"/>
  <c r="AJ85" i="560"/>
  <c r="AL85" i="560" s="1"/>
  <c r="AD44" i="560"/>
  <c r="U17" i="560"/>
  <c r="AZ74" i="560"/>
  <c r="M8" i="132"/>
  <c r="AI83" i="560"/>
  <c r="CG80" i="560"/>
  <c r="K73" i="560"/>
  <c r="N72" i="560"/>
  <c r="S6" i="560"/>
  <c r="AQ13" i="560"/>
  <c r="AS13" i="560" s="1"/>
  <c r="R37" i="560"/>
  <c r="AI9" i="560"/>
  <c r="J15" i="560"/>
  <c r="CJ45" i="560"/>
  <c r="S70" i="560"/>
  <c r="L82" i="560"/>
  <c r="AF15" i="560"/>
  <c r="W9" i="560"/>
  <c r="CM12" i="560"/>
  <c r="CO12" i="560" s="1"/>
  <c r="CM46" i="560"/>
  <c r="CO46" i="560" s="1"/>
  <c r="AR40" i="560"/>
  <c r="CK41" i="560"/>
  <c r="BJ11" i="560"/>
  <c r="CN43" i="560"/>
  <c r="S72" i="560"/>
  <c r="I38" i="560"/>
  <c r="BF81" i="560"/>
  <c r="AA84" i="560"/>
  <c r="N15" i="560"/>
  <c r="AF74" i="560"/>
  <c r="BX73" i="560"/>
  <c r="CG73" i="560"/>
  <c r="W21" i="560"/>
  <c r="CK70" i="560"/>
  <c r="AH39" i="560"/>
  <c r="CG79" i="560"/>
  <c r="BF47" i="560"/>
  <c r="AN11" i="560"/>
  <c r="BZ41" i="560"/>
  <c r="AJ44" i="560"/>
  <c r="AL44" i="560" s="1"/>
  <c r="J13" i="560"/>
  <c r="BI76" i="560"/>
  <c r="BK76" i="560" s="1"/>
  <c r="CQ9" i="560"/>
  <c r="AI23" i="132"/>
  <c r="BX39" i="560"/>
  <c r="CM80" i="560"/>
  <c r="CO80" i="560" s="1"/>
  <c r="BO74" i="560"/>
  <c r="BY84" i="560"/>
  <c r="CA84" i="560" s="1"/>
  <c r="BQ83" i="560"/>
  <c r="BC23" i="560"/>
  <c r="AC70" i="560"/>
  <c r="AE70" i="560" s="1"/>
  <c r="AC23" i="132"/>
  <c r="AI25" i="560"/>
  <c r="S17" i="560"/>
  <c r="CL9" i="560"/>
  <c r="BO14" i="560"/>
  <c r="BW54" i="560"/>
  <c r="U38" i="560"/>
  <c r="CP41" i="560"/>
  <c r="AJ15" i="132"/>
  <c r="BC85" i="560"/>
  <c r="L40" i="560"/>
  <c r="AD40" i="560"/>
  <c r="N87" i="560"/>
  <c r="CL86" i="560"/>
  <c r="U70" i="560"/>
  <c r="CN37" i="560"/>
  <c r="CM58" i="560" s="1"/>
  <c r="BY46" i="560"/>
  <c r="CA46" i="560" s="1"/>
  <c r="BL18" i="560"/>
  <c r="AL26" i="132"/>
  <c r="AQ47" i="560"/>
  <c r="BZ45" i="560"/>
  <c r="BJ39" i="560"/>
  <c r="CP72" i="560"/>
  <c r="AZ44" i="560"/>
  <c r="AR20" i="560"/>
  <c r="L84" i="560"/>
  <c r="R73" i="560"/>
  <c r="AC14" i="560"/>
  <c r="AE14" i="560" s="1"/>
  <c r="J56" i="560"/>
  <c r="R7" i="132"/>
  <c r="AB55" i="560"/>
  <c r="AF85" i="560"/>
  <c r="Q42" i="560"/>
  <c r="E74" i="560"/>
  <c r="BQ41" i="560"/>
  <c r="AH15" i="560"/>
  <c r="CK7" i="560"/>
  <c r="BP78" i="560"/>
  <c r="E76" i="560"/>
  <c r="AB24" i="560"/>
  <c r="CD17" i="560"/>
  <c r="U24" i="132"/>
  <c r="AC9" i="560"/>
  <c r="AE9" i="560" s="1"/>
  <c r="N43" i="560"/>
  <c r="BA20" i="560"/>
  <c r="BE38" i="560"/>
  <c r="BJ50" i="560"/>
  <c r="AR87" i="560"/>
  <c r="BI69" i="560"/>
  <c r="BK69" i="560" s="1"/>
  <c r="CJ80" i="560"/>
  <c r="BI43" i="560"/>
  <c r="BK43" i="560" s="1"/>
  <c r="AB70" i="560"/>
  <c r="CJ54" i="560"/>
  <c r="P72" i="560"/>
  <c r="E22" i="560"/>
  <c r="AD87" i="560"/>
  <c r="AF47" i="560"/>
  <c r="AD59" i="560" s="1"/>
  <c r="AW44" i="560" s="1"/>
  <c r="AW45" i="560" s="1"/>
  <c r="CJ49" i="560"/>
  <c r="BT21" i="560"/>
  <c r="BL71" i="560"/>
  <c r="N14" i="560"/>
  <c r="AL7" i="132"/>
  <c r="BM42" i="560"/>
  <c r="F12" i="560"/>
  <c r="H12" i="560" s="1"/>
  <c r="Q15" i="560"/>
  <c r="AC15" i="132"/>
  <c r="CM14" i="560"/>
  <c r="CO14" i="560" s="1"/>
  <c r="AK12" i="560"/>
  <c r="AP74" i="560"/>
  <c r="AA81" i="560"/>
  <c r="AI38" i="560"/>
  <c r="E69" i="560"/>
  <c r="BZ13" i="560"/>
  <c r="G8" i="560"/>
  <c r="BE43" i="560"/>
  <c r="BF68" i="560"/>
  <c r="AF8" i="132"/>
  <c r="T20" i="560"/>
  <c r="V20" i="560" s="1"/>
  <c r="BP47" i="560"/>
  <c r="F71" i="560"/>
  <c r="H71" i="560" s="1"/>
  <c r="BN38" i="560"/>
  <c r="CL74" i="560"/>
  <c r="CL85" i="560"/>
  <c r="AQ43" i="560"/>
  <c r="AS43" i="560" s="1"/>
  <c r="BX19" i="560"/>
  <c r="BO15" i="560"/>
  <c r="CJ20" i="560"/>
  <c r="K79" i="560"/>
  <c r="BN85" i="560"/>
  <c r="BA41" i="560"/>
  <c r="BB74" i="560"/>
  <c r="BD74" i="560" s="1"/>
  <c r="AF77" i="560"/>
  <c r="CB78" i="560"/>
  <c r="BZ90" i="560" s="1"/>
  <c r="J38" i="560"/>
  <c r="CC6" i="560"/>
  <c r="AP51" i="560"/>
  <c r="BA84" i="560"/>
  <c r="AT78" i="560"/>
  <c r="AR90" i="560" s="1"/>
  <c r="AM86" i="560"/>
  <c r="K82" i="560"/>
  <c r="F53" i="560"/>
  <c r="H53" i="560" s="1"/>
  <c r="BN13" i="560"/>
  <c r="F18" i="132"/>
  <c r="BQ76" i="560"/>
  <c r="BL38" i="560"/>
  <c r="CC69" i="560"/>
  <c r="AO43" i="560"/>
  <c r="BJ52" i="560"/>
  <c r="AZ81" i="560"/>
  <c r="CN50" i="560"/>
  <c r="CE25" i="560"/>
  <c r="AH85" i="560"/>
  <c r="AN53" i="560"/>
  <c r="AO80" i="560"/>
  <c r="CE70" i="560"/>
  <c r="AR43" i="560"/>
  <c r="CB45" i="560"/>
  <c r="AK15" i="560"/>
  <c r="S82" i="560"/>
  <c r="AM83" i="560"/>
  <c r="AJ53" i="560"/>
  <c r="AL53" i="560" s="1"/>
  <c r="BG6" i="560"/>
  <c r="BP23" i="560"/>
  <c r="BR23" i="560" s="1"/>
  <c r="BC83" i="560"/>
  <c r="T42" i="560"/>
  <c r="V42" i="560" s="1"/>
  <c r="S79" i="560"/>
  <c r="AG75" i="560"/>
  <c r="BY56" i="560"/>
  <c r="CA56" i="560" s="1"/>
  <c r="BI78" i="560"/>
  <c r="BJ9" i="560"/>
  <c r="AR72" i="560"/>
  <c r="CC7" i="560"/>
  <c r="BF25" i="560"/>
  <c r="CL81" i="560"/>
  <c r="BZ76" i="560"/>
  <c r="CL12" i="560"/>
  <c r="G68" i="560"/>
  <c r="F89" i="560" s="1"/>
  <c r="E10" i="560"/>
  <c r="I87" i="560"/>
  <c r="K56" i="560"/>
  <c r="CM25" i="560"/>
  <c r="CO25" i="560" s="1"/>
  <c r="BW17" i="560"/>
  <c r="G81" i="560"/>
  <c r="AG14" i="560"/>
  <c r="CK46" i="560"/>
  <c r="CC13" i="560"/>
  <c r="CI68" i="560"/>
  <c r="CG89" i="560" s="1"/>
  <c r="CK21" i="560"/>
  <c r="AH73" i="560"/>
  <c r="K16" i="560"/>
  <c r="AJ68" i="560"/>
  <c r="AK47" i="560"/>
  <c r="AJ59" i="560" s="1"/>
  <c r="Q54" i="560"/>
  <c r="BY10" i="560"/>
  <c r="CA10" i="560" s="1"/>
  <c r="BF11" i="560"/>
  <c r="BY37" i="560"/>
  <c r="BE22" i="560"/>
  <c r="AN87" i="560"/>
  <c r="BO69" i="560"/>
  <c r="AC24" i="132"/>
  <c r="AD21" i="560"/>
  <c r="F73" i="560"/>
  <c r="H73" i="560" s="1"/>
  <c r="CN17" i="560"/>
  <c r="BG25" i="560"/>
  <c r="AC79" i="560"/>
  <c r="AE79" i="560" s="1"/>
  <c r="BG44" i="560"/>
  <c r="F55" i="560"/>
  <c r="H55" i="560" s="1"/>
  <c r="BA43" i="560"/>
  <c r="AI56" i="560"/>
  <c r="AB46" i="560"/>
  <c r="AR41" i="560"/>
  <c r="R68" i="560"/>
  <c r="BH22" i="560"/>
  <c r="BM47" i="560"/>
  <c r="CC51" i="560"/>
  <c r="CK87" i="560"/>
  <c r="AO18" i="560"/>
  <c r="AT13" i="560"/>
  <c r="K13" i="560"/>
  <c r="BY18" i="560"/>
  <c r="CA18" i="560" s="1"/>
  <c r="CI83" i="560"/>
  <c r="N70" i="560"/>
  <c r="AH9" i="560"/>
  <c r="S76" i="560"/>
  <c r="G87" i="560"/>
  <c r="BL17" i="560"/>
  <c r="AC18" i="560"/>
  <c r="AE18" i="560" s="1"/>
  <c r="CF10" i="560"/>
  <c r="CH10" i="560" s="1"/>
  <c r="CB86" i="560"/>
  <c r="X11" i="560"/>
  <c r="BP44" i="560"/>
  <c r="BR44" i="560" s="1"/>
  <c r="AT38" i="560"/>
  <c r="AF22" i="560"/>
  <c r="AA8" i="132"/>
  <c r="AZ12" i="560"/>
  <c r="T46" i="560"/>
  <c r="V46" i="560" s="1"/>
  <c r="BP77" i="560"/>
  <c r="BR77" i="560" s="1"/>
  <c r="AF6" i="560"/>
  <c r="AD27" i="560" s="1"/>
  <c r="AW12" i="560" s="1"/>
  <c r="BI84" i="560"/>
  <c r="BK84" i="560" s="1"/>
  <c r="CF74" i="560"/>
  <c r="CH74" i="560" s="1"/>
  <c r="AO11" i="560"/>
  <c r="CP82" i="560"/>
  <c r="CJ42" i="560"/>
  <c r="AP10" i="132"/>
  <c r="J55" i="560"/>
  <c r="BH16" i="560"/>
  <c r="BZ19" i="560"/>
  <c r="R38" i="560"/>
  <c r="BB42" i="560"/>
  <c r="BD42" i="560" s="1"/>
  <c r="R24" i="560"/>
  <c r="AD7" i="560"/>
  <c r="BN21" i="560"/>
  <c r="P54" i="560"/>
  <c r="CI20" i="560"/>
  <c r="AT51" i="560"/>
  <c r="T52" i="1447"/>
  <c r="V52" i="1447" s="1"/>
  <c r="BJ15" i="1447"/>
  <c r="N74" i="1447"/>
  <c r="CN42" i="1447"/>
  <c r="BL79" i="1447"/>
  <c r="T79" i="1447"/>
  <c r="V79" i="1447" s="1"/>
  <c r="AN69" i="1447"/>
  <c r="N79" i="1447"/>
  <c r="BB56" i="1447"/>
  <c r="BD56" i="1447" s="1"/>
  <c r="BM25" i="1447"/>
  <c r="CI39" i="1447"/>
  <c r="J8" i="1447"/>
  <c r="AF47" i="1447"/>
  <c r="AD59" i="1447" s="1"/>
  <c r="T41" i="1447"/>
  <c r="V41" i="1447" s="1"/>
  <c r="BM20" i="1447"/>
  <c r="AU8" i="1447"/>
  <c r="BM49" i="1447"/>
  <c r="CP22" i="1447"/>
  <c r="W42" i="1447"/>
  <c r="CM22" i="1447"/>
  <c r="CO22" i="1447" s="1"/>
  <c r="AI85" i="1447"/>
  <c r="AG41" i="1447"/>
  <c r="BB46" i="1447"/>
  <c r="BD46" i="1447" s="1"/>
  <c r="CG18" i="1447"/>
  <c r="CB12" i="1447"/>
  <c r="N38" i="1447"/>
  <c r="T69" i="1447"/>
  <c r="V69" i="1447" s="1"/>
  <c r="AG13" i="1447"/>
  <c r="T82" i="1447"/>
  <c r="V82" i="1447" s="1"/>
  <c r="AF43" i="1447"/>
  <c r="AF37" i="1447"/>
  <c r="AD58" i="1447" s="1"/>
  <c r="AW43" i="1447" s="1"/>
  <c r="CC39" i="1447"/>
  <c r="BJ78" i="1447"/>
  <c r="BI90" i="1447" s="1"/>
  <c r="CP12" i="1447"/>
  <c r="CI37" i="1447"/>
  <c r="CG58" i="1447" s="1"/>
  <c r="CM39" i="560"/>
  <c r="CO39" i="560" s="1"/>
  <c r="CG21" i="560"/>
  <c r="CL20" i="560"/>
  <c r="N6" i="560"/>
  <c r="M27" i="560" s="1"/>
  <c r="BI75" i="560"/>
  <c r="BK75" i="560" s="1"/>
  <c r="L80" i="560"/>
  <c r="BY22" i="560"/>
  <c r="CA22" i="560" s="1"/>
  <c r="BF55" i="560"/>
  <c r="BB80" i="560"/>
  <c r="BD80" i="560" s="1"/>
  <c r="D79" i="560"/>
  <c r="I7" i="132"/>
  <c r="CI38" i="560"/>
  <c r="T18" i="560"/>
  <c r="V18" i="560" s="1"/>
  <c r="AR39" i="560"/>
  <c r="G21" i="560"/>
  <c r="BB56" i="560"/>
  <c r="BD56" i="560" s="1"/>
  <c r="AG18" i="132"/>
  <c r="I24" i="132"/>
  <c r="CM82" i="560"/>
  <c r="CO82" i="560" s="1"/>
  <c r="D68" i="560"/>
  <c r="S55" i="560"/>
  <c r="AB8" i="560"/>
  <c r="CE87" i="560"/>
  <c r="AG10" i="560"/>
  <c r="BW42" i="560"/>
  <c r="D48" i="560"/>
  <c r="N8" i="560"/>
  <c r="V16" i="132"/>
  <c r="AF81" i="560"/>
  <c r="AD69" i="560"/>
  <c r="AZ15" i="560"/>
  <c r="U80" i="560"/>
  <c r="AP86" i="560"/>
  <c r="CN82" i="560"/>
  <c r="CI82" i="560"/>
  <c r="BB55" i="560"/>
  <c r="BD55" i="560" s="1"/>
  <c r="N40" i="560"/>
  <c r="V23" i="132"/>
  <c r="BX52" i="560"/>
  <c r="CE47" i="560"/>
  <c r="T38" i="560"/>
  <c r="V38" i="560" s="1"/>
  <c r="D46" i="560"/>
  <c r="AC86" i="560"/>
  <c r="AE86" i="560" s="1"/>
  <c r="BY48" i="560"/>
  <c r="CA48" i="560" s="1"/>
  <c r="BI53" i="560"/>
  <c r="BK53" i="560" s="1"/>
  <c r="BF48" i="560"/>
  <c r="BP37" i="560"/>
  <c r="BR37" i="560" s="1"/>
  <c r="M77" i="560"/>
  <c r="O77" i="560" s="1"/>
  <c r="U54" i="560"/>
  <c r="CD76" i="560"/>
  <c r="BE11" i="560"/>
  <c r="AG70" i="560"/>
  <c r="AG68" i="560"/>
  <c r="S38" i="560"/>
  <c r="BI54" i="560"/>
  <c r="BK54" i="560" s="1"/>
  <c r="BS68" i="560"/>
  <c r="BQ89" i="560" s="1"/>
  <c r="AC19" i="560"/>
  <c r="AE19" i="560" s="1"/>
  <c r="AJ8" i="132"/>
  <c r="BE40" i="560"/>
  <c r="T24" i="560"/>
  <c r="V24" i="560" s="1"/>
  <c r="I77" i="560"/>
  <c r="AA85" i="560"/>
  <c r="L37" i="560"/>
  <c r="E55" i="560"/>
  <c r="X9" i="560"/>
  <c r="BB47" i="560"/>
  <c r="T43" i="560"/>
  <c r="V43" i="560" s="1"/>
  <c r="D85" i="560"/>
  <c r="BP51" i="560"/>
  <c r="BR51" i="560" s="1"/>
  <c r="BN23" i="560"/>
  <c r="BQ53" i="560"/>
  <c r="BI13" i="560"/>
  <c r="BK13" i="560" s="1"/>
  <c r="I18" i="132"/>
  <c r="BE74" i="560"/>
  <c r="BB70" i="560"/>
  <c r="BD70" i="560" s="1"/>
  <c r="AO24" i="132"/>
  <c r="BG22" i="560"/>
  <c r="CP73" i="560"/>
  <c r="AZ50" i="560"/>
  <c r="Z7" i="132"/>
  <c r="CP39" i="560"/>
  <c r="AQ74" i="560"/>
  <c r="AS74" i="560" s="1"/>
  <c r="CE55" i="560"/>
  <c r="CM70" i="560"/>
  <c r="CO70" i="560" s="1"/>
  <c r="BW19" i="560"/>
  <c r="N44" i="560"/>
  <c r="CL73" i="560"/>
  <c r="BN6" i="560"/>
  <c r="AB50" i="560"/>
  <c r="P77" i="560"/>
  <c r="BL86" i="560"/>
  <c r="AG22" i="560"/>
  <c r="R82" i="560"/>
  <c r="CD23" i="560"/>
  <c r="W24" i="560"/>
  <c r="U55" i="560"/>
  <c r="K75" i="560"/>
  <c r="AJ10" i="560"/>
  <c r="AL10" i="560" s="1"/>
  <c r="L69" i="560"/>
  <c r="Q43" i="560"/>
  <c r="AM75" i="560"/>
  <c r="AR56" i="560"/>
  <c r="BS21" i="560"/>
  <c r="N37" i="560"/>
  <c r="M58" i="560" s="1"/>
  <c r="D87" i="560"/>
  <c r="CG70" i="560"/>
  <c r="BQ81" i="560"/>
  <c r="BJ48" i="560"/>
  <c r="BM43" i="560"/>
  <c r="AQ75" i="560"/>
  <c r="AS75" i="560" s="1"/>
  <c r="R55" i="560"/>
  <c r="BS74" i="560"/>
  <c r="BQ56" i="560"/>
  <c r="J72" i="560"/>
  <c r="AL23" i="132"/>
  <c r="BX47" i="560"/>
  <c r="AQ50" i="560"/>
  <c r="AS50" i="560" s="1"/>
  <c r="E19" i="560"/>
  <c r="BQ20" i="560"/>
  <c r="CL75" i="560"/>
  <c r="BM21" i="560"/>
  <c r="CE7" i="560"/>
  <c r="BE20" i="560"/>
  <c r="P49" i="560"/>
  <c r="BH50" i="560"/>
  <c r="BX79" i="560"/>
  <c r="N12" i="560"/>
  <c r="BM73" i="560"/>
  <c r="BP82" i="560"/>
  <c r="BR82" i="560" s="1"/>
  <c r="CI48" i="560"/>
  <c r="CE79" i="560"/>
  <c r="CJ79" i="560"/>
  <c r="CJ37" i="560"/>
  <c r="P12" i="560"/>
  <c r="G53" i="560"/>
  <c r="AK70" i="560"/>
  <c r="AB45" i="560"/>
  <c r="T76" i="560"/>
  <c r="V76" i="560" s="1"/>
  <c r="BS76" i="560"/>
  <c r="AN20" i="560"/>
  <c r="CN11" i="560"/>
  <c r="CP38" i="560"/>
  <c r="AH49" i="560"/>
  <c r="BZ42" i="560"/>
  <c r="AC45" i="560"/>
  <c r="AE45" i="560" s="1"/>
  <c r="BP54" i="560"/>
  <c r="BR54" i="560" s="1"/>
  <c r="BQ75" i="560"/>
  <c r="BA78" i="560"/>
  <c r="BB77" i="560"/>
  <c r="BD77" i="560" s="1"/>
  <c r="K48" i="560"/>
  <c r="AQ45" i="560"/>
  <c r="AS45" i="560" s="1"/>
  <c r="R15" i="132"/>
  <c r="BM80" i="560"/>
  <c r="AG10" i="132"/>
  <c r="CL56" i="560"/>
  <c r="AB51" i="560"/>
  <c r="CD70" i="560"/>
  <c r="BX69" i="560"/>
  <c r="R24" i="132"/>
  <c r="BJ86" i="560"/>
  <c r="CE72" i="560"/>
  <c r="AH75" i="560"/>
  <c r="AC51" i="560"/>
  <c r="AE51" i="560" s="1"/>
  <c r="BN47" i="560"/>
  <c r="J71" i="560"/>
  <c r="J86" i="560"/>
  <c r="AP68" i="560"/>
  <c r="AU13" i="560"/>
  <c r="AI39" i="560"/>
  <c r="CG49" i="560"/>
  <c r="AQ54" i="560"/>
  <c r="AS54" i="560" s="1"/>
  <c r="E7" i="560"/>
  <c r="AQ76" i="560"/>
  <c r="AS76" i="560" s="1"/>
  <c r="AK80" i="560"/>
  <c r="M21" i="560"/>
  <c r="O21" i="560" s="1"/>
  <c r="BY12" i="560"/>
  <c r="CA12" i="560" s="1"/>
  <c r="I16" i="132"/>
  <c r="AQ84" i="560"/>
  <c r="AS84" i="560" s="1"/>
  <c r="BW77" i="560"/>
  <c r="AD51" i="560"/>
  <c r="J19" i="560"/>
  <c r="CK6" i="560"/>
  <c r="BP20" i="560"/>
  <c r="BR20" i="560" s="1"/>
  <c r="AH41" i="560"/>
  <c r="L22" i="560"/>
  <c r="AP40" i="560"/>
  <c r="AG16" i="132"/>
  <c r="J24" i="132"/>
  <c r="L56" i="560"/>
  <c r="BH10" i="560"/>
  <c r="N38" i="560"/>
  <c r="AA40" i="560"/>
  <c r="AZ73" i="560"/>
  <c r="CF47" i="560"/>
  <c r="BO79" i="560"/>
  <c r="BY49" i="560"/>
  <c r="CA49" i="560" s="1"/>
  <c r="BG23" i="560"/>
  <c r="K87" i="560"/>
  <c r="I53" i="560"/>
  <c r="L72" i="560"/>
  <c r="CD46" i="560"/>
  <c r="BS52" i="560"/>
  <c r="AU23" i="560"/>
  <c r="M72" i="560"/>
  <c r="O72" i="560" s="1"/>
  <c r="AK79" i="560"/>
  <c r="AJ39" i="560"/>
  <c r="AL39" i="560" s="1"/>
  <c r="BG41" i="560"/>
  <c r="AK24" i="560"/>
  <c r="CE39" i="560"/>
  <c r="CJ25" i="560"/>
  <c r="AD16" i="560"/>
  <c r="AC28" i="560" s="1"/>
  <c r="AW8" i="560" s="1"/>
  <c r="BG15" i="560"/>
  <c r="BP79" i="560"/>
  <c r="BR79" i="560" s="1"/>
  <c r="BN87" i="560"/>
  <c r="CE22" i="560"/>
  <c r="AM51" i="560"/>
  <c r="AT74" i="560"/>
  <c r="AI78" i="560"/>
  <c r="BE25" i="560"/>
  <c r="AI14" i="560"/>
  <c r="AB13" i="560"/>
  <c r="AI52" i="560"/>
  <c r="CN83" i="560"/>
  <c r="CJ41" i="560"/>
  <c r="K45" i="560"/>
  <c r="BH80" i="560"/>
  <c r="CL71" i="560"/>
  <c r="G85" i="560"/>
  <c r="BA77" i="560"/>
  <c r="BQ17" i="560"/>
  <c r="P47" i="560"/>
  <c r="N59" i="560" s="1"/>
  <c r="AN73" i="560"/>
  <c r="BN50" i="560"/>
  <c r="M40" i="560"/>
  <c r="O40" i="560" s="1"/>
  <c r="AQ71" i="560"/>
  <c r="AS71" i="560" s="1"/>
  <c r="N69" i="560"/>
  <c r="BE7" i="560"/>
  <c r="P78" i="560"/>
  <c r="N90" i="560" s="1"/>
  <c r="U24" i="560"/>
  <c r="R11" i="560"/>
  <c r="L17" i="560"/>
  <c r="BL76" i="560"/>
  <c r="CB17" i="560"/>
  <c r="BX40" i="560"/>
  <c r="BB81" i="560"/>
  <c r="BD81" i="560" s="1"/>
  <c r="CQ7" i="560"/>
  <c r="AQ56" i="560"/>
  <c r="AS56" i="560" s="1"/>
  <c r="AC24" i="560"/>
  <c r="AE24" i="560" s="1"/>
  <c r="BY68" i="560"/>
  <c r="AB48" i="560"/>
  <c r="CJ87" i="560"/>
  <c r="D86" i="560"/>
  <c r="O16" i="132"/>
  <c r="AC73" i="560"/>
  <c r="AE73" i="560" s="1"/>
  <c r="F7" i="132"/>
  <c r="I23" i="132"/>
  <c r="BH73" i="560"/>
  <c r="L6" i="560"/>
  <c r="CE50" i="560"/>
  <c r="BS39" i="560"/>
  <c r="AK83" i="560"/>
  <c r="CK17" i="560"/>
  <c r="BH48" i="560"/>
  <c r="AN12" i="560"/>
  <c r="BG11" i="560"/>
  <c r="BS25" i="560"/>
  <c r="I16" i="560"/>
  <c r="G28" i="560" s="1"/>
  <c r="AT75" i="560"/>
  <c r="BB48" i="560"/>
  <c r="BD48" i="560" s="1"/>
  <c r="AT71" i="560"/>
  <c r="E25" i="560"/>
  <c r="AF10" i="560"/>
  <c r="AF75" i="560"/>
  <c r="V24" i="132"/>
  <c r="D52" i="560"/>
  <c r="CL18" i="560"/>
  <c r="AZ79" i="560"/>
  <c r="AN55" i="560"/>
  <c r="AH50" i="560"/>
  <c r="BC54" i="560"/>
  <c r="AC42" i="560"/>
  <c r="AE42" i="560" s="1"/>
  <c r="F69" i="560"/>
  <c r="H69" i="560" s="1"/>
  <c r="AA15" i="132"/>
  <c r="T16" i="560"/>
  <c r="AK50" i="560"/>
  <c r="AQ81" i="560"/>
  <c r="AS81" i="560" s="1"/>
  <c r="AK78" i="560"/>
  <c r="AJ90" i="560" s="1"/>
  <c r="CN13" i="560"/>
  <c r="O24" i="132"/>
  <c r="AN69" i="560"/>
  <c r="BJ77" i="560"/>
  <c r="AH78" i="560"/>
  <c r="S87" i="560"/>
  <c r="CD73" i="560"/>
  <c r="AG19" i="560"/>
  <c r="BI16" i="560"/>
  <c r="BQ43" i="560"/>
  <c r="AZ25" i="560"/>
  <c r="AT37" i="560"/>
  <c r="AR58" i="560" s="1"/>
  <c r="F78" i="560"/>
  <c r="BL16" i="560"/>
  <c r="BJ28" i="560" s="1"/>
  <c r="BO52" i="560"/>
  <c r="AT79" i="560"/>
  <c r="AG52" i="560"/>
  <c r="BE81" i="560"/>
  <c r="L39" i="560"/>
  <c r="P55" i="560"/>
  <c r="AZ48" i="560"/>
  <c r="AR10" i="560"/>
  <c r="BP12" i="560"/>
  <c r="BR12" i="560" s="1"/>
  <c r="BL12" i="560"/>
  <c r="BF14" i="560"/>
  <c r="AB83" i="560"/>
  <c r="AP18" i="560"/>
  <c r="AZ53" i="560"/>
  <c r="D17" i="560"/>
  <c r="BL37" i="560"/>
  <c r="BJ58" i="560" s="1"/>
  <c r="CM83" i="560"/>
  <c r="CO83" i="560" s="1"/>
  <c r="BB87" i="560"/>
  <c r="BD87" i="560" s="1"/>
  <c r="CM20" i="560"/>
  <c r="CO20" i="560" s="1"/>
  <c r="AC6" i="560"/>
  <c r="BE85" i="560"/>
  <c r="AO23" i="132"/>
  <c r="CM49" i="560"/>
  <c r="CO49" i="560" s="1"/>
  <c r="AM16" i="560"/>
  <c r="AK28" i="560" s="1"/>
  <c r="AQ77" i="560"/>
  <c r="AS77" i="560" s="1"/>
  <c r="CJ23" i="560"/>
  <c r="BO49" i="560"/>
  <c r="R25" i="560"/>
  <c r="AF52" i="560"/>
  <c r="AG82" i="560"/>
  <c r="U23" i="132"/>
  <c r="CK47" i="560"/>
  <c r="AM52" i="560"/>
  <c r="F15" i="132"/>
  <c r="AJ26" i="132"/>
  <c r="X21" i="560"/>
  <c r="AJ37" i="560"/>
  <c r="T82" i="560"/>
  <c r="V82" i="560" s="1"/>
  <c r="AO68" i="560"/>
  <c r="BY9" i="560"/>
  <c r="CA9" i="560" s="1"/>
  <c r="BX10" i="560"/>
  <c r="BP19" i="560"/>
  <c r="BR19" i="560" s="1"/>
  <c r="AJ73" i="560"/>
  <c r="AL73" i="560" s="1"/>
  <c r="BE54" i="560"/>
  <c r="BB50" i="560"/>
  <c r="BD50" i="560" s="1"/>
  <c r="AN9" i="560"/>
  <c r="CE75" i="560"/>
  <c r="I78" i="560"/>
  <c r="G90" i="560" s="1"/>
  <c r="AD75" i="560"/>
  <c r="AO23" i="560"/>
  <c r="CG15" i="560"/>
  <c r="G48" i="560"/>
  <c r="AT10" i="560"/>
  <c r="AJ23" i="132"/>
  <c r="AT7" i="560"/>
  <c r="F56" i="560"/>
  <c r="H56" i="560" s="1"/>
  <c r="BI40" i="560"/>
  <c r="BK40" i="560" s="1"/>
  <c r="CG38" i="560"/>
  <c r="AH47" i="560"/>
  <c r="BO13" i="560"/>
  <c r="BL68" i="560"/>
  <c r="BJ89" i="560" s="1"/>
  <c r="BF43" i="560"/>
  <c r="I56" i="560"/>
  <c r="BA37" i="560"/>
  <c r="BC79" i="560"/>
  <c r="AJ83" i="560"/>
  <c r="AL83" i="560" s="1"/>
  <c r="AA72" i="560"/>
  <c r="BS22" i="560"/>
  <c r="AC77" i="560"/>
  <c r="AE77" i="560" s="1"/>
  <c r="L20" i="560"/>
  <c r="CG85" i="560"/>
  <c r="AH48" i="560"/>
  <c r="AM47" i="560"/>
  <c r="AK59" i="560" s="1"/>
  <c r="AH71" i="560"/>
  <c r="S75" i="560"/>
  <c r="U9" i="560"/>
  <c r="AO73" i="560"/>
  <c r="AQ23" i="560"/>
  <c r="AS23" i="560" s="1"/>
  <c r="AG17" i="560"/>
  <c r="CF68" i="560"/>
  <c r="AZ76" i="560"/>
  <c r="U53" i="560"/>
  <c r="BO17" i="560"/>
  <c r="BY21" i="560"/>
  <c r="CA21" i="560" s="1"/>
  <c r="N10" i="560"/>
  <c r="CG11" i="560"/>
  <c r="AQ20" i="560"/>
  <c r="AS20" i="560" s="1"/>
  <c r="AR15" i="560"/>
  <c r="D43" i="560"/>
  <c r="AD84" i="560"/>
  <c r="BO76" i="560"/>
  <c r="AG46" i="560"/>
  <c r="AJ38" i="560"/>
  <c r="AL38" i="560" s="1"/>
  <c r="AC7" i="560"/>
  <c r="AE7" i="560" s="1"/>
  <c r="CJ84" i="560"/>
  <c r="BE15" i="560"/>
  <c r="J7" i="132"/>
  <c r="W12" i="560"/>
  <c r="CL21" i="560"/>
  <c r="BJ68" i="560"/>
  <c r="BI89" i="560" s="1"/>
  <c r="R45" i="560"/>
  <c r="CK43" i="560"/>
  <c r="L78" i="560"/>
  <c r="BZ14" i="560"/>
  <c r="N13" i="560"/>
  <c r="N79" i="560"/>
  <c r="BP8" i="560"/>
  <c r="BR8" i="560" s="1"/>
  <c r="CF23" i="560"/>
  <c r="CH23" i="560" s="1"/>
  <c r="BZ69" i="560"/>
  <c r="AT50" i="560"/>
  <c r="BH15" i="560"/>
  <c r="F79" i="560"/>
  <c r="H79" i="560" s="1"/>
  <c r="BL82" i="560"/>
  <c r="CM69" i="560"/>
  <c r="CO69" i="560" s="1"/>
  <c r="BH53" i="560"/>
  <c r="BI71" i="560"/>
  <c r="BK71" i="560" s="1"/>
  <c r="CD78" i="560"/>
  <c r="BS16" i="560"/>
  <c r="BQ28" i="560" s="1"/>
  <c r="BS85" i="560"/>
  <c r="AU14" i="560"/>
  <c r="AK38" i="560"/>
  <c r="BL44" i="560"/>
  <c r="AD8" i="132"/>
  <c r="BY45" i="560"/>
  <c r="CA45" i="560" s="1"/>
  <c r="E79" i="560"/>
  <c r="P39" i="560"/>
  <c r="CG41" i="560"/>
  <c r="O8" i="132"/>
  <c r="BS44" i="560"/>
  <c r="BE18" i="560"/>
  <c r="P10" i="560"/>
  <c r="AO7" i="132"/>
  <c r="AT43" i="560"/>
  <c r="BG46" i="560"/>
  <c r="BJ76" i="560"/>
  <c r="AO15" i="132"/>
  <c r="AM12" i="560"/>
  <c r="AP26" i="132"/>
  <c r="AA7" i="560"/>
  <c r="CB54" i="560"/>
  <c r="AO71" i="560"/>
  <c r="AZ11" i="560"/>
  <c r="AP71" i="560"/>
  <c r="BX45" i="560"/>
  <c r="CD39" i="560"/>
  <c r="AG18" i="560"/>
  <c r="BF87" i="560"/>
  <c r="AO6" i="560"/>
  <c r="AZ71" i="560"/>
  <c r="CC77" i="560"/>
  <c r="E23" i="560"/>
  <c r="L54" i="560"/>
  <c r="CD11" i="560"/>
  <c r="U41" i="560"/>
  <c r="BS79" i="560"/>
  <c r="S47" i="560"/>
  <c r="AK13" i="560"/>
  <c r="BO73" i="560"/>
  <c r="AB71" i="560"/>
  <c r="BG74" i="560"/>
  <c r="CD25" i="560"/>
  <c r="BI70" i="560"/>
  <c r="BK70" i="560" s="1"/>
  <c r="BP25" i="560"/>
  <c r="BR25" i="560" s="1"/>
  <c r="AI15" i="132"/>
  <c r="AF24" i="560"/>
  <c r="AI8" i="132"/>
  <c r="CK25" i="560"/>
  <c r="BP39" i="560"/>
  <c r="BR39" i="560" s="1"/>
  <c r="G74" i="560"/>
  <c r="BI8" i="560"/>
  <c r="BK8" i="560" s="1"/>
  <c r="BY19" i="560"/>
  <c r="CA19" i="560" s="1"/>
  <c r="BW82" i="560"/>
  <c r="CK54" i="560"/>
  <c r="U83" i="560"/>
  <c r="E87" i="560"/>
  <c r="AI53" i="560"/>
  <c r="BH37" i="560"/>
  <c r="BZ78" i="560"/>
  <c r="BY90" i="560" s="1"/>
  <c r="I82" i="560"/>
  <c r="CI13" i="560"/>
  <c r="AH40" i="560"/>
  <c r="CG50" i="560"/>
  <c r="D70" i="560"/>
  <c r="CM72" i="560"/>
  <c r="CO72" i="560" s="1"/>
  <c r="AK87" i="560"/>
  <c r="BO45" i="560"/>
  <c r="CF87" i="560"/>
  <c r="CH87" i="560" s="1"/>
  <c r="AM24" i="560"/>
  <c r="BO19" i="560"/>
  <c r="BI44" i="560"/>
  <c r="BK44" i="560" s="1"/>
  <c r="F15" i="560"/>
  <c r="H15" i="560" s="1"/>
  <c r="BG86" i="560"/>
  <c r="Q49" i="560"/>
  <c r="D44" i="560"/>
  <c r="BF18" i="560"/>
  <c r="AR50" i="560"/>
  <c r="CK71" i="560"/>
  <c r="BX54" i="560"/>
  <c r="AC47" i="560"/>
  <c r="Q74" i="560"/>
  <c r="N68" i="560"/>
  <c r="M89" i="560" s="1"/>
  <c r="D7" i="560"/>
  <c r="AI20" i="560"/>
  <c r="BX41" i="560"/>
  <c r="S51" i="560"/>
  <c r="E8" i="560"/>
  <c r="S20" i="560"/>
  <c r="T44" i="560"/>
  <c r="V44" i="560" s="1"/>
  <c r="BN80" i="560"/>
  <c r="AJ24" i="560"/>
  <c r="AL24" i="560" s="1"/>
  <c r="BS10" i="560"/>
  <c r="E84" i="560"/>
  <c r="BE41" i="560"/>
  <c r="T72" i="560"/>
  <c r="V72" i="560" s="1"/>
  <c r="AP69" i="560"/>
  <c r="BJ10" i="560"/>
  <c r="N77" i="560"/>
  <c r="BY23" i="560"/>
  <c r="CA23" i="560" s="1"/>
  <c r="E11" i="560"/>
  <c r="R22" i="560"/>
  <c r="CB70" i="560"/>
  <c r="CN74" i="560"/>
  <c r="AG42" i="560"/>
  <c r="K42" i="560"/>
  <c r="R10" i="132"/>
  <c r="V8" i="132"/>
  <c r="CL82" i="560"/>
  <c r="AP50" i="560"/>
  <c r="BF86" i="560"/>
  <c r="CE84" i="560"/>
  <c r="BO8" i="560"/>
  <c r="BO22" i="560"/>
  <c r="BN55" i="560"/>
  <c r="D76" i="560"/>
  <c r="AO9" i="560"/>
  <c r="G72" i="560"/>
  <c r="BH39" i="560"/>
  <c r="AC41" i="560"/>
  <c r="AE41" i="560" s="1"/>
  <c r="Q44" i="560"/>
  <c r="AH84" i="560"/>
  <c r="CB76" i="560"/>
  <c r="J11" i="560"/>
  <c r="T80" i="560"/>
  <c r="V80" i="560" s="1"/>
  <c r="CK56" i="560"/>
  <c r="F8" i="560"/>
  <c r="H8" i="560" s="1"/>
  <c r="CB42" i="560"/>
  <c r="CQ18" i="560"/>
  <c r="BQ49" i="560"/>
  <c r="F9" i="560"/>
  <c r="H9" i="560" s="1"/>
  <c r="E38" i="560"/>
  <c r="BX75" i="560"/>
  <c r="M69" i="560"/>
  <c r="O69" i="560" s="1"/>
  <c r="AT44" i="560"/>
  <c r="BB44" i="560"/>
  <c r="BD44" i="560" s="1"/>
  <c r="F39" i="560"/>
  <c r="H39" i="560" s="1"/>
  <c r="AM26" i="132"/>
  <c r="AQ9" i="560"/>
  <c r="AS9" i="560" s="1"/>
  <c r="AH81" i="560"/>
  <c r="BY7" i="560"/>
  <c r="CA7" i="560" s="1"/>
  <c r="CC37" i="560"/>
  <c r="CK48" i="560"/>
  <c r="AR82" i="560"/>
  <c r="I80" i="560"/>
  <c r="AI55" i="560"/>
  <c r="BH84" i="560"/>
  <c r="BC18" i="560"/>
  <c r="BI23" i="560"/>
  <c r="BK23" i="560" s="1"/>
  <c r="BB78" i="560"/>
  <c r="AH22" i="560"/>
  <c r="P10" i="132"/>
  <c r="AF78" i="560"/>
  <c r="AD90" i="560" s="1"/>
  <c r="AT21" i="560"/>
  <c r="BO71" i="560"/>
  <c r="R56" i="560"/>
  <c r="BL72" i="560"/>
  <c r="BZ43" i="560"/>
  <c r="AM48" i="560"/>
  <c r="CM48" i="560"/>
  <c r="CO48" i="560" s="1"/>
  <c r="BP69" i="560"/>
  <c r="BR69" i="560" s="1"/>
  <c r="CF19" i="560"/>
  <c r="CH19" i="560" s="1"/>
  <c r="BN12" i="560"/>
  <c r="AJ46" i="560"/>
  <c r="AL46" i="560" s="1"/>
  <c r="AN38" i="560"/>
  <c r="CD75" i="560"/>
  <c r="AG49" i="560"/>
  <c r="J24" i="560"/>
  <c r="BC38" i="560"/>
  <c r="AG54" i="560"/>
  <c r="BA85" i="560"/>
  <c r="CM10" i="560"/>
  <c r="CO10" i="560" s="1"/>
  <c r="BW24" i="560"/>
  <c r="AA18" i="132"/>
  <c r="AA16" i="560"/>
  <c r="J25" i="560"/>
  <c r="AQ6" i="560"/>
  <c r="BB38" i="560"/>
  <c r="BD38" i="560" s="1"/>
  <c r="F54" i="560"/>
  <c r="H54" i="560" s="1"/>
  <c r="BM78" i="560"/>
  <c r="BS13" i="560"/>
  <c r="R53" i="560"/>
  <c r="BL20" i="560"/>
  <c r="I85" i="560"/>
  <c r="BA70" i="560"/>
  <c r="J17" i="560"/>
  <c r="BE24" i="560"/>
  <c r="BS40" i="560"/>
  <c r="BA75" i="560"/>
  <c r="CB51" i="560"/>
  <c r="E48" i="560"/>
  <c r="AG23" i="132"/>
  <c r="CP75" i="560"/>
  <c r="AH10" i="560"/>
  <c r="AP48" i="560"/>
  <c r="BF51" i="560"/>
  <c r="R13" i="560"/>
  <c r="S48" i="560"/>
  <c r="CN47" i="560"/>
  <c r="CM59" i="560" s="1"/>
  <c r="BO51" i="560"/>
  <c r="W25" i="560"/>
  <c r="K8" i="560"/>
  <c r="CJ18" i="560"/>
  <c r="AB84" i="560"/>
  <c r="AM80" i="560"/>
  <c r="BO75" i="560"/>
  <c r="W15" i="560"/>
  <c r="BO68" i="560"/>
  <c r="CG54" i="560"/>
  <c r="BY55" i="560"/>
  <c r="CA55" i="560" s="1"/>
  <c r="T56" i="560"/>
  <c r="V56" i="560" s="1"/>
  <c r="AJ21" i="560"/>
  <c r="AL21" i="560" s="1"/>
  <c r="D10" i="560"/>
  <c r="BP45" i="560"/>
  <c r="BR45" i="560" s="1"/>
  <c r="M6" i="560"/>
  <c r="AI11" i="560"/>
  <c r="BZ24" i="560"/>
  <c r="L42" i="560"/>
  <c r="AH24" i="560"/>
  <c r="CK22" i="560"/>
  <c r="BP10" i="560"/>
  <c r="BR10" i="560" s="1"/>
  <c r="W38" i="560"/>
  <c r="J70" i="560"/>
  <c r="AK14" i="560"/>
  <c r="Q8" i="560"/>
  <c r="BJ46" i="560"/>
  <c r="AA52" i="560"/>
  <c r="AM78" i="560"/>
  <c r="AK90" i="560" s="1"/>
  <c r="AK91" i="560" s="1"/>
  <c r="T21" i="560"/>
  <c r="V21" i="560" s="1"/>
  <c r="CN42" i="560"/>
  <c r="CG22" i="560"/>
  <c r="X15" i="560"/>
  <c r="BM86" i="560"/>
  <c r="G7" i="132"/>
  <c r="BP21" i="560"/>
  <c r="BR21" i="560" s="1"/>
  <c r="BC25" i="560"/>
  <c r="M45" i="560"/>
  <c r="O45" i="560" s="1"/>
  <c r="AB7" i="560"/>
  <c r="CE41" i="560"/>
  <c r="BX72" i="560"/>
  <c r="BE73" i="560"/>
  <c r="BH70" i="560"/>
  <c r="BL54" i="560"/>
  <c r="CG86" i="560"/>
  <c r="S78" i="560"/>
  <c r="CJ46" i="560"/>
  <c r="BJ71" i="560"/>
  <c r="L75" i="560"/>
  <c r="BX15" i="560"/>
  <c r="BY13" i="560"/>
  <c r="CA13" i="560" s="1"/>
  <c r="CC48" i="560"/>
  <c r="AC40" i="560"/>
  <c r="AE40" i="560" s="1"/>
  <c r="BZ79" i="560"/>
  <c r="CP52" i="560"/>
  <c r="W10" i="560"/>
  <c r="CM17" i="560"/>
  <c r="CO17" i="560" s="1"/>
  <c r="F87" i="560"/>
  <c r="H87" i="560" s="1"/>
  <c r="BW22" i="560"/>
  <c r="L25" i="560"/>
  <c r="CC50" i="560"/>
  <c r="BA45" i="560"/>
  <c r="CQ19" i="560"/>
  <c r="AG38" i="560"/>
  <c r="AA14" i="560"/>
  <c r="R80" i="560"/>
  <c r="S80" i="560"/>
  <c r="D23" i="560"/>
  <c r="BN43" i="560"/>
  <c r="AC80" i="560"/>
  <c r="AE80" i="560" s="1"/>
  <c r="AH37" i="560"/>
  <c r="BL84" i="560"/>
  <c r="AD24" i="132"/>
  <c r="CF82" i="560"/>
  <c r="CH82" i="560" s="1"/>
  <c r="AD41" i="560"/>
  <c r="AO56" i="560"/>
  <c r="K86" i="560"/>
  <c r="BG14" i="560"/>
  <c r="BX21" i="560"/>
  <c r="CL53" i="560"/>
  <c r="CP87" i="560"/>
  <c r="CJ83" i="560"/>
  <c r="CP45" i="560"/>
  <c r="AK77" i="560"/>
  <c r="CI24" i="560"/>
  <c r="CD21" i="560"/>
  <c r="BS7" i="560"/>
  <c r="BY54" i="560"/>
  <c r="CA54" i="560" s="1"/>
  <c r="F47" i="560"/>
  <c r="CM16" i="560"/>
  <c r="BZ87" i="560"/>
  <c r="CF25" i="560"/>
  <c r="CH25" i="560" s="1"/>
  <c r="BN7" i="560"/>
  <c r="AA71" i="560"/>
  <c r="AC13" i="560"/>
  <c r="AE13" i="560" s="1"/>
  <c r="AJ42" i="560"/>
  <c r="AL42" i="560" s="1"/>
  <c r="BG55" i="560"/>
  <c r="AA87" i="560"/>
  <c r="AD53" i="560"/>
  <c r="CG48" i="560"/>
  <c r="CP68" i="560"/>
  <c r="CN89" i="560" s="1"/>
  <c r="CN91" i="560" s="1"/>
  <c r="AN6" i="560"/>
  <c r="CB9" i="560"/>
  <c r="W11" i="560"/>
  <c r="CN86" i="560"/>
  <c r="BW18" i="560"/>
  <c r="BO87" i="560"/>
  <c r="L47" i="560"/>
  <c r="BF23" i="560"/>
  <c r="F48" i="560"/>
  <c r="H48" i="560" s="1"/>
  <c r="BE78" i="560"/>
  <c r="BC90" i="560" s="1"/>
  <c r="BQ13" i="560"/>
  <c r="AZ77" i="560"/>
  <c r="CB83" i="560"/>
  <c r="CB68" i="560"/>
  <c r="BZ89" i="560" s="1"/>
  <c r="CS74" i="560" s="1"/>
  <c r="AK25" i="560"/>
  <c r="BG21" i="560"/>
  <c r="CN45" i="560"/>
  <c r="BY81" i="560"/>
  <c r="CA81" i="560" s="1"/>
  <c r="R43" i="560"/>
  <c r="AP17" i="560"/>
  <c r="AI22" i="560"/>
  <c r="AO85" i="560"/>
  <c r="AQ19" i="560"/>
  <c r="AS19" i="560" s="1"/>
  <c r="BS19" i="560"/>
  <c r="CM15" i="560"/>
  <c r="CO15" i="560" s="1"/>
  <c r="AK68" i="560"/>
  <c r="AJ89" i="560" s="1"/>
  <c r="BG8" i="560"/>
  <c r="BS15" i="560"/>
  <c r="AR47" i="560"/>
  <c r="AQ59" i="560" s="1"/>
  <c r="BW85" i="560"/>
  <c r="F17" i="560"/>
  <c r="H17" i="560" s="1"/>
  <c r="BE70" i="560"/>
  <c r="N84" i="560"/>
  <c r="R16" i="132"/>
  <c r="CI22" i="560"/>
  <c r="BG54" i="560"/>
  <c r="CF43" i="560"/>
  <c r="CH43" i="560" s="1"/>
  <c r="X14" i="560"/>
  <c r="U7" i="560"/>
  <c r="P25" i="560"/>
  <c r="AA47" i="560"/>
  <c r="BJ6" i="560"/>
  <c r="BI27" i="560" s="1"/>
  <c r="AH7" i="560"/>
  <c r="S84" i="560"/>
  <c r="CE15" i="560"/>
  <c r="BA40" i="560"/>
  <c r="G18" i="560"/>
  <c r="AJ8" i="560"/>
  <c r="AL8" i="560" s="1"/>
  <c r="P50" i="560"/>
  <c r="BP50" i="560"/>
  <c r="BR50" i="560" s="1"/>
  <c r="CF70" i="560"/>
  <c r="CH70" i="560" s="1"/>
  <c r="M82" i="560"/>
  <c r="O82" i="560" s="1"/>
  <c r="CF71" i="560"/>
  <c r="CH71" i="560" s="1"/>
  <c r="AM40" i="560"/>
  <c r="AA11" i="560"/>
  <c r="T83" i="560"/>
  <c r="V83" i="560" s="1"/>
  <c r="G10" i="560"/>
  <c r="BF8" i="560"/>
  <c r="BW48" i="560"/>
  <c r="U45" i="560"/>
  <c r="T13" i="560"/>
  <c r="V13" i="560" s="1"/>
  <c r="AP42" i="560"/>
  <c r="CN40" i="560"/>
  <c r="AJ10" i="132"/>
  <c r="AN72" i="560"/>
  <c r="AT20" i="560"/>
  <c r="AD50" i="560"/>
  <c r="AM21" i="560"/>
  <c r="AG41" i="560"/>
  <c r="AJ49" i="560"/>
  <c r="AL49" i="560" s="1"/>
  <c r="U82" i="560"/>
  <c r="BB51" i="560"/>
  <c r="BD51" i="560" s="1"/>
  <c r="AT86" i="560"/>
  <c r="N52" i="560"/>
  <c r="AO22" i="560"/>
  <c r="BY83" i="560"/>
  <c r="CA83" i="560" s="1"/>
  <c r="BN51" i="560"/>
  <c r="AZ55" i="560"/>
  <c r="BI48" i="560"/>
  <c r="BK48" i="560" s="1"/>
  <c r="L14" i="560"/>
  <c r="M50" i="560"/>
  <c r="O50" i="560" s="1"/>
  <c r="AT73" i="560"/>
  <c r="CK39" i="560"/>
  <c r="BH9" i="560"/>
  <c r="BM10" i="560"/>
  <c r="D13" i="560"/>
  <c r="BN45" i="560"/>
  <c r="CD49" i="560"/>
  <c r="BY14" i="560"/>
  <c r="CA14" i="560" s="1"/>
  <c r="AK43" i="560"/>
  <c r="CC43" i="560"/>
  <c r="S11" i="560"/>
  <c r="M48" i="560"/>
  <c r="O48" i="560" s="1"/>
  <c r="AM53" i="560"/>
  <c r="E47" i="560"/>
  <c r="AR37" i="560"/>
  <c r="AQ58" i="560" s="1"/>
  <c r="CE53" i="560"/>
  <c r="AM85" i="560"/>
  <c r="CK24" i="560"/>
  <c r="CJ48" i="560"/>
  <c r="AL15" i="132"/>
  <c r="BQ25" i="560"/>
  <c r="CQ25" i="560"/>
  <c r="BX17" i="560"/>
  <c r="AA69" i="560"/>
  <c r="AL24" i="132"/>
  <c r="G19" i="560"/>
  <c r="E13" i="560"/>
  <c r="AQ37" i="560"/>
  <c r="W76" i="560"/>
  <c r="CD40" i="560"/>
  <c r="L79" i="560"/>
  <c r="CN78" i="560"/>
  <c r="CM90" i="560" s="1"/>
  <c r="S18" i="560"/>
  <c r="BW39" i="560"/>
  <c r="Q55" i="560"/>
  <c r="S24" i="560"/>
  <c r="CN48" i="560"/>
  <c r="AF71" i="560"/>
  <c r="M74" i="560"/>
  <c r="O74" i="560" s="1"/>
  <c r="T71" i="560"/>
  <c r="V71" i="560" s="1"/>
  <c r="AN79" i="560"/>
  <c r="BN19" i="560"/>
  <c r="AC7" i="132"/>
  <c r="BA12" i="560"/>
  <c r="CN84" i="560"/>
  <c r="I13" i="560"/>
  <c r="CL68" i="560"/>
  <c r="CM116" i="560" s="1"/>
  <c r="CL89" i="560" s="1"/>
  <c r="BZ80" i="560"/>
  <c r="S81" i="560"/>
  <c r="R21" i="560"/>
  <c r="BO54" i="560"/>
  <c r="BJ43" i="560"/>
  <c r="AI16" i="560"/>
  <c r="CF11" i="560"/>
  <c r="CH11" i="560" s="1"/>
  <c r="BF85" i="560"/>
  <c r="AQ87" i="560"/>
  <c r="AS87" i="560" s="1"/>
  <c r="AK51" i="560"/>
  <c r="S71" i="560"/>
  <c r="AD68" i="560"/>
  <c r="AC89" i="560" s="1"/>
  <c r="AW69" i="560" s="1"/>
  <c r="CQ6" i="560"/>
  <c r="BE56" i="560"/>
  <c r="F52" i="560"/>
  <c r="H52" i="560" s="1"/>
  <c r="W20" i="560"/>
  <c r="D72" i="560"/>
  <c r="N82" i="560"/>
  <c r="AG84" i="560"/>
  <c r="K9" i="560"/>
  <c r="AZ83" i="560"/>
  <c r="AO39" i="560"/>
  <c r="BA16" i="560"/>
  <c r="CI15" i="560"/>
  <c r="BQ39" i="560"/>
  <c r="BO80" i="560"/>
  <c r="Q12" i="560"/>
  <c r="BI10" i="560"/>
  <c r="BK10" i="560" s="1"/>
  <c r="CD85" i="560"/>
  <c r="I20" i="560"/>
  <c r="BE21" i="560"/>
  <c r="CF17" i="560"/>
  <c r="CH17" i="560" s="1"/>
  <c r="BW10" i="560"/>
  <c r="AM23" i="132"/>
  <c r="G15" i="132"/>
  <c r="AJ6" i="560"/>
  <c r="CK55" i="560"/>
  <c r="AQ79" i="560"/>
  <c r="AS79" i="560" s="1"/>
  <c r="AU19" i="560"/>
  <c r="AP82" i="560"/>
  <c r="K81" i="560"/>
  <c r="BG18" i="560"/>
  <c r="AM73" i="560"/>
  <c r="S83" i="560"/>
  <c r="D84" i="560"/>
  <c r="AF21" i="560"/>
  <c r="AG9" i="560"/>
  <c r="AC56" i="560"/>
  <c r="AE56" i="560" s="1"/>
  <c r="CC38" i="560"/>
  <c r="S7" i="560"/>
  <c r="AB53" i="560"/>
  <c r="CC47" i="560"/>
  <c r="AT18" i="560"/>
  <c r="BG68" i="560"/>
  <c r="K24" i="560"/>
  <c r="CP43" i="560"/>
  <c r="AJ16" i="560"/>
  <c r="CL80" i="560"/>
  <c r="CN81" i="560"/>
  <c r="CN71" i="560"/>
  <c r="BT20" i="560"/>
  <c r="CI73" i="560"/>
  <c r="CF16" i="560"/>
  <c r="CM42" i="560"/>
  <c r="CO42" i="560" s="1"/>
  <c r="BX70" i="560"/>
  <c r="BG71" i="560"/>
  <c r="P7" i="560"/>
  <c r="CF49" i="560"/>
  <c r="CH49" i="560" s="1"/>
  <c r="BI50" i="560"/>
  <c r="BK50" i="560" s="1"/>
  <c r="BX38" i="560"/>
  <c r="BW46" i="560"/>
  <c r="BL11" i="560"/>
  <c r="BP43" i="560"/>
  <c r="BR43" i="560" s="1"/>
  <c r="BQ86" i="560"/>
  <c r="CP84" i="560"/>
  <c r="R42" i="560"/>
  <c r="AA80" i="560"/>
  <c r="P43" i="560"/>
  <c r="R23" i="560"/>
  <c r="BZ86" i="560"/>
  <c r="AK55" i="560"/>
  <c r="BW78" i="560"/>
  <c r="Q82" i="560"/>
  <c r="CF38" i="560"/>
  <c r="CH38" i="560" s="1"/>
  <c r="BQ51" i="560"/>
  <c r="CP85" i="560"/>
  <c r="K84" i="560"/>
  <c r="BS71" i="560"/>
  <c r="W71" i="560"/>
  <c r="D15" i="560"/>
  <c r="BC21" i="560"/>
  <c r="CP79" i="560"/>
  <c r="M80" i="560"/>
  <c r="O80" i="560" s="1"/>
  <c r="CE14" i="560"/>
  <c r="CC17" i="560"/>
  <c r="BL81" i="560"/>
  <c r="P83" i="560"/>
  <c r="CI70" i="560"/>
  <c r="M49" i="560"/>
  <c r="O49" i="560" s="1"/>
  <c r="AN46" i="560"/>
  <c r="CD15" i="560"/>
  <c r="D82" i="560"/>
  <c r="AC39" i="560"/>
  <c r="AE39" i="560" s="1"/>
  <c r="BS47" i="560"/>
  <c r="BQ59" i="560" s="1"/>
  <c r="AP41" i="560"/>
  <c r="BS72" i="560"/>
  <c r="BJ84" i="560"/>
  <c r="BO25" i="560"/>
  <c r="BH14" i="560"/>
  <c r="AD10" i="132"/>
  <c r="BC37" i="560"/>
  <c r="BB58" i="560" s="1"/>
  <c r="BV38" i="560" s="1"/>
  <c r="J22" i="560"/>
  <c r="AG25" i="560"/>
  <c r="W80" i="560"/>
  <c r="BX6" i="560"/>
  <c r="AB15" i="560"/>
  <c r="AO74" i="560"/>
  <c r="T45" i="560"/>
  <c r="V45" i="560" s="1"/>
  <c r="Z16" i="132"/>
  <c r="BB25" i="560"/>
  <c r="BD25" i="560" s="1"/>
  <c r="K12" i="560"/>
  <c r="L46" i="560"/>
  <c r="CL23" i="560"/>
  <c r="AF68" i="560"/>
  <c r="AD89" i="560" s="1"/>
  <c r="AW74" i="560" s="1"/>
  <c r="BO24" i="560"/>
  <c r="BA17" i="560"/>
  <c r="R19" i="560"/>
  <c r="BZ20" i="560"/>
  <c r="AN47" i="560"/>
  <c r="BF53" i="560"/>
  <c r="BM83" i="560"/>
  <c r="BT16" i="560"/>
  <c r="AK82" i="560"/>
  <c r="G23" i="132"/>
  <c r="CC83" i="560"/>
  <c r="AM76" i="560"/>
  <c r="G10" i="132"/>
  <c r="AI18" i="560"/>
  <c r="AQ86" i="560"/>
  <c r="AS86" i="560" s="1"/>
  <c r="CL55" i="560"/>
  <c r="AJ74" i="560"/>
  <c r="AL74" i="560" s="1"/>
  <c r="BP41" i="560"/>
  <c r="BR41" i="560" s="1"/>
  <c r="AN42" i="560"/>
  <c r="AT12" i="560"/>
  <c r="E53" i="560"/>
  <c r="P18" i="132"/>
  <c r="J53" i="560"/>
  <c r="AF53" i="560"/>
  <c r="CK80" i="560"/>
  <c r="CB82" i="560"/>
  <c r="J87" i="560"/>
  <c r="BZ8" i="560"/>
  <c r="E75" i="560"/>
  <c r="CQ13" i="560"/>
  <c r="P69" i="560"/>
  <c r="AC71" i="560"/>
  <c r="AE71" i="560" s="1"/>
  <c r="Q46" i="560"/>
  <c r="BZ68" i="560"/>
  <c r="BY89" i="560" s="1"/>
  <c r="CS69" i="560" s="1"/>
  <c r="CM86" i="560"/>
  <c r="CO86" i="560" s="1"/>
  <c r="AF76" i="560"/>
  <c r="BH12" i="560"/>
  <c r="AF14" i="560"/>
  <c r="AC75" i="560"/>
  <c r="AE75" i="560" s="1"/>
  <c r="R12" i="560"/>
  <c r="BG19" i="560"/>
  <c r="CG83" i="560"/>
  <c r="CI25" i="560"/>
  <c r="AM19" i="560"/>
  <c r="CB48" i="560"/>
  <c r="AF16" i="560"/>
  <c r="AD28" i="560" s="1"/>
  <c r="BG42" i="560"/>
  <c r="AB81" i="560"/>
  <c r="AO54" i="560"/>
  <c r="BY39" i="560"/>
  <c r="CA39" i="560" s="1"/>
  <c r="AP15" i="132"/>
  <c r="CB79" i="560"/>
  <c r="AH55" i="560"/>
  <c r="BH69" i="560"/>
  <c r="AF87" i="560"/>
  <c r="CL69" i="560"/>
  <c r="AR17" i="560"/>
  <c r="AI44" i="560"/>
  <c r="N7" i="560"/>
  <c r="BM11" i="560"/>
  <c r="I68" i="560"/>
  <c r="G92" i="560" s="1"/>
  <c r="AT40" i="560"/>
  <c r="AD18" i="132"/>
  <c r="L7" i="132"/>
  <c r="AZ85" i="560"/>
  <c r="T41" i="560"/>
  <c r="V41" i="560" s="1"/>
  <c r="U75" i="560"/>
  <c r="P75" i="560"/>
  <c r="BY24" i="560"/>
  <c r="CA24" i="560" s="1"/>
  <c r="BL71" i="1447"/>
  <c r="U48" i="1447"/>
  <c r="CF74" i="1447"/>
  <c r="CH74" i="1447" s="1"/>
  <c r="AN25" i="1447"/>
  <c r="AN43" i="1447"/>
  <c r="AN82" i="1447"/>
  <c r="CQ13" i="1447"/>
  <c r="AD79" i="1447"/>
  <c r="X7" i="1447"/>
  <c r="BL23" i="1447"/>
  <c r="BL87" i="1447"/>
  <c r="AJ6" i="1447"/>
  <c r="BL84" i="1447"/>
  <c r="AT77" i="1447"/>
  <c r="W10" i="1447"/>
  <c r="BM84" i="1447"/>
  <c r="AT15" i="1447"/>
  <c r="CN69" i="1447"/>
  <c r="CN83" i="1447"/>
  <c r="BF74" i="1447"/>
  <c r="CQ19" i="1447"/>
  <c r="AG56" i="1447"/>
  <c r="BE82" i="1447"/>
  <c r="AC8" i="1447"/>
  <c r="AE8" i="1447" s="1"/>
  <c r="AF17" i="1447"/>
  <c r="BC17" i="1447"/>
  <c r="CP84" i="1447"/>
  <c r="BI53" i="1447"/>
  <c r="BK53" i="1447" s="1"/>
  <c r="BL70" i="1447"/>
  <c r="Q76" i="1447"/>
  <c r="P19" i="1447"/>
  <c r="CI69" i="1447"/>
  <c r="CG51" i="1447"/>
  <c r="AN72" i="1447"/>
  <c r="CG45" i="1447"/>
  <c r="BF7" i="1447"/>
  <c r="W53" i="1447"/>
  <c r="AU21" i="1447"/>
  <c r="BC71" i="1447"/>
  <c r="M44" i="560"/>
  <c r="O44" i="560" s="1"/>
  <c r="AA78" i="560"/>
  <c r="CC85" i="560"/>
  <c r="BM84" i="560"/>
  <c r="AT45" i="560"/>
  <c r="D6" i="560"/>
  <c r="BY71" i="560"/>
  <c r="CA71" i="560" s="1"/>
  <c r="K68" i="560"/>
  <c r="BF16" i="560"/>
  <c r="AD82" i="560"/>
  <c r="CI12" i="560"/>
  <c r="AA13" i="560"/>
  <c r="CI53" i="560"/>
  <c r="BM44" i="560"/>
  <c r="BA48" i="560"/>
  <c r="BB23" i="560"/>
  <c r="BD23" i="560" s="1"/>
  <c r="BL56" i="560"/>
  <c r="CI69" i="560"/>
  <c r="BC82" i="560"/>
  <c r="CL87" i="560"/>
  <c r="CN79" i="560"/>
  <c r="CI39" i="560"/>
  <c r="D71" i="560"/>
  <c r="G79" i="560"/>
  <c r="AI68" i="560"/>
  <c r="S25" i="560"/>
  <c r="AO87" i="560"/>
  <c r="I18" i="560"/>
  <c r="AZ9" i="560"/>
  <c r="M18" i="560"/>
  <c r="O18" i="560" s="1"/>
  <c r="CG16" i="560"/>
  <c r="CF28" i="560" s="1"/>
  <c r="AR49" i="560"/>
  <c r="BA47" i="560"/>
  <c r="AT80" i="560"/>
  <c r="CG17" i="560"/>
  <c r="CJ22" i="560"/>
  <c r="BW38" i="560"/>
  <c r="K43" i="560"/>
  <c r="BQ46" i="560"/>
  <c r="CD10" i="560"/>
  <c r="N54" i="560"/>
  <c r="CB75" i="560"/>
  <c r="Q14" i="560"/>
  <c r="BE69" i="560"/>
  <c r="BE39" i="560"/>
  <c r="AZ13" i="560"/>
  <c r="BN42" i="560"/>
  <c r="AG8" i="132"/>
  <c r="AB43" i="560"/>
  <c r="AZ68" i="560"/>
  <c r="BI45" i="560"/>
  <c r="BK45" i="560" s="1"/>
  <c r="BZ37" i="560"/>
  <c r="BY58" i="560" s="1"/>
  <c r="CS38" i="560" s="1"/>
  <c r="BI51" i="560"/>
  <c r="BK51" i="560" s="1"/>
  <c r="CD37" i="560"/>
  <c r="CM37" i="560"/>
  <c r="CI41" i="560"/>
  <c r="CF39" i="560"/>
  <c r="CH39" i="560" s="1"/>
  <c r="BH47" i="560"/>
  <c r="BQ24" i="560"/>
  <c r="U74" i="560"/>
  <c r="BX25" i="560"/>
  <c r="BO84" i="560"/>
  <c r="N22" i="560"/>
  <c r="AF79" i="560"/>
  <c r="AG20" i="560"/>
  <c r="AD72" i="560"/>
  <c r="BW83" i="560"/>
  <c r="BE75" i="560"/>
  <c r="BE47" i="560"/>
  <c r="BC59" i="560" s="1"/>
  <c r="E85" i="560"/>
  <c r="AP45" i="560"/>
  <c r="BX78" i="560"/>
  <c r="BY117" i="560" s="1"/>
  <c r="CS90" i="560" s="1"/>
  <c r="CS80" i="560" s="1"/>
  <c r="M53" i="560"/>
  <c r="O53" i="560" s="1"/>
  <c r="CJ44" i="560"/>
  <c r="U84" i="560"/>
  <c r="AU10" i="560"/>
  <c r="X19" i="560"/>
  <c r="BJ55" i="560"/>
  <c r="CG39" i="560"/>
  <c r="BE68" i="560"/>
  <c r="BC89" i="560" s="1"/>
  <c r="BV74" i="560" s="1"/>
  <c r="AZ37" i="560"/>
  <c r="CQ15" i="560"/>
  <c r="F75" i="560"/>
  <c r="H75" i="560" s="1"/>
  <c r="R70" i="560"/>
  <c r="AR80" i="560"/>
  <c r="AB23" i="560"/>
  <c r="N56" i="560"/>
  <c r="AB82" i="560"/>
  <c r="AQ10" i="560"/>
  <c r="AS10" i="560" s="1"/>
  <c r="BG52" i="560"/>
  <c r="CI46" i="560"/>
  <c r="BS69" i="560"/>
  <c r="AO21" i="560"/>
  <c r="AM15" i="560"/>
  <c r="CC79" i="560"/>
  <c r="CK85" i="560"/>
  <c r="BM12" i="560"/>
  <c r="BN41" i="560"/>
  <c r="CQ21" i="560"/>
  <c r="I12" i="560"/>
  <c r="CC24" i="560"/>
  <c r="G18" i="132"/>
  <c r="BL87" i="560"/>
  <c r="AK46" i="560"/>
  <c r="BJ85" i="560"/>
  <c r="AO79" i="560"/>
  <c r="N24" i="560"/>
  <c r="AQ72" i="560"/>
  <c r="AS72" i="560" s="1"/>
  <c r="BB73" i="560"/>
  <c r="BD73" i="560" s="1"/>
  <c r="CF86" i="560"/>
  <c r="CH86" i="560" s="1"/>
  <c r="S13" i="560"/>
  <c r="AG71" i="560"/>
  <c r="CJ82" i="560"/>
  <c r="BL77" i="560"/>
  <c r="V7" i="132"/>
  <c r="BI77" i="560"/>
  <c r="BK77" i="560" s="1"/>
  <c r="BN20" i="560"/>
  <c r="BT25" i="560"/>
  <c r="AB87" i="560"/>
  <c r="W79" i="560"/>
  <c r="AQ15" i="560"/>
  <c r="AS15" i="560" s="1"/>
  <c r="AN37" i="560"/>
  <c r="BE23" i="560"/>
  <c r="BW20" i="560"/>
  <c r="AQ44" i="560"/>
  <c r="AS44" i="560" s="1"/>
  <c r="BG78" i="560"/>
  <c r="CJ43" i="560"/>
  <c r="BO40" i="560"/>
  <c r="L73" i="560"/>
  <c r="CD47" i="560"/>
  <c r="AP9" i="560"/>
  <c r="AP81" i="560"/>
  <c r="AF44" i="560"/>
  <c r="F81" i="560"/>
  <c r="H81" i="560" s="1"/>
  <c r="BW25" i="560"/>
  <c r="I17" i="560"/>
  <c r="AZ86" i="560"/>
  <c r="J9" i="560"/>
  <c r="BL48" i="560"/>
  <c r="Q10" i="560"/>
  <c r="BW75" i="560"/>
  <c r="AP10" i="560"/>
  <c r="AB68" i="560"/>
  <c r="R8" i="132"/>
  <c r="Q25" i="560"/>
  <c r="CN24" i="560"/>
  <c r="AD81" i="560"/>
  <c r="CJ70" i="560"/>
  <c r="T51" i="560"/>
  <c r="V51" i="560" s="1"/>
  <c r="AC26" i="132"/>
  <c r="CB81" i="560"/>
  <c r="BF15" i="560"/>
  <c r="BP38" i="560"/>
  <c r="BR38" i="560" s="1"/>
  <c r="BE14" i="560"/>
  <c r="E86" i="560"/>
  <c r="P7" i="132"/>
  <c r="BA56" i="560"/>
  <c r="BL8" i="560"/>
  <c r="N41" i="560"/>
  <c r="K80" i="560"/>
  <c r="AO8" i="560"/>
  <c r="BN24" i="560"/>
  <c r="CL38" i="560"/>
  <c r="BM71" i="560"/>
  <c r="BH71" i="560"/>
  <c r="BX7" i="560"/>
  <c r="G69" i="560"/>
  <c r="R44" i="560"/>
  <c r="BX14" i="560"/>
  <c r="BY69" i="560"/>
  <c r="CA69" i="560" s="1"/>
  <c r="AP15" i="560"/>
  <c r="BN56" i="560"/>
  <c r="CJ85" i="560"/>
  <c r="AR25" i="560"/>
  <c r="M78" i="560"/>
  <c r="BM50" i="560"/>
  <c r="U68" i="560"/>
  <c r="T89" i="560" s="1"/>
  <c r="P18" i="560"/>
  <c r="AF13" i="560"/>
  <c r="BM82" i="560"/>
  <c r="BA53" i="560"/>
  <c r="AQ46" i="560"/>
  <c r="AS46" i="560" s="1"/>
  <c r="AT23" i="560"/>
  <c r="Q22" i="560"/>
  <c r="CB21" i="560"/>
  <c r="BA83" i="560"/>
  <c r="L24" i="560"/>
  <c r="AO86" i="560"/>
  <c r="BY50" i="560"/>
  <c r="CA50" i="560" s="1"/>
  <c r="BB53" i="560"/>
  <c r="BD53" i="560" s="1"/>
  <c r="AF83" i="560"/>
  <c r="Q9" i="560"/>
  <c r="BE50" i="560"/>
  <c r="AO81" i="560"/>
  <c r="AI51" i="560"/>
  <c r="BP48" i="560"/>
  <c r="BR48" i="560" s="1"/>
  <c r="BM72" i="560"/>
  <c r="T70" i="560"/>
  <c r="V70" i="560" s="1"/>
  <c r="BP55" i="560"/>
  <c r="BR55" i="560" s="1"/>
  <c r="AB6" i="560"/>
  <c r="AD100" i="560" s="1"/>
  <c r="AW31" i="560" s="1"/>
  <c r="CQ12" i="560"/>
  <c r="E9" i="560"/>
  <c r="AO40" i="560"/>
  <c r="CP54" i="560"/>
  <c r="CK53" i="560"/>
  <c r="BH85" i="560"/>
  <c r="W77" i="560"/>
  <c r="BO53" i="560"/>
  <c r="AA15" i="560"/>
  <c r="P76" i="560"/>
  <c r="AA21" i="560"/>
  <c r="T69" i="560"/>
  <c r="V69" i="560" s="1"/>
  <c r="BA79" i="560"/>
  <c r="CG56" i="560"/>
  <c r="CC74" i="560"/>
  <c r="BJ75" i="560"/>
  <c r="AM6" i="560"/>
  <c r="AK27" i="560" s="1"/>
  <c r="BH86" i="560"/>
  <c r="AO49" i="560"/>
  <c r="BC50" i="560"/>
  <c r="AC69" i="560"/>
  <c r="AE69" i="560" s="1"/>
  <c r="D47" i="560"/>
  <c r="BX71" i="560"/>
  <c r="AJ20" i="560"/>
  <c r="AL20" i="560" s="1"/>
  <c r="BF50" i="560"/>
  <c r="CE10" i="560"/>
  <c r="AF46" i="560"/>
  <c r="AZ7" i="560"/>
  <c r="BB19" i="560"/>
  <c r="BD19" i="560" s="1"/>
  <c r="AJ25" i="560"/>
  <c r="AL25" i="560" s="1"/>
  <c r="AP72" i="560"/>
  <c r="S15" i="132"/>
  <c r="CI52" i="560"/>
  <c r="CG9" i="560"/>
  <c r="CN54" i="560"/>
  <c r="CN73" i="560"/>
  <c r="AC16" i="560"/>
  <c r="AI72" i="560"/>
  <c r="BH41" i="560"/>
  <c r="CM7" i="560"/>
  <c r="CO7" i="560" s="1"/>
  <c r="T17" i="560"/>
  <c r="V17" i="560" s="1"/>
  <c r="CC53" i="560"/>
  <c r="BP71" i="560"/>
  <c r="BR71" i="560" s="1"/>
  <c r="CQ22" i="560"/>
  <c r="R7" i="560"/>
  <c r="BZ16" i="560"/>
  <c r="BY28" i="560" s="1"/>
  <c r="BZ25" i="560"/>
  <c r="AJ24" i="132"/>
  <c r="BI18" i="560"/>
  <c r="BK18" i="560" s="1"/>
  <c r="BZ73" i="560"/>
  <c r="CI14" i="560"/>
  <c r="J26" i="132"/>
  <c r="M54" i="560"/>
  <c r="O54" i="560" s="1"/>
  <c r="AG15" i="560"/>
  <c r="CN39" i="560"/>
  <c r="AG11" i="560"/>
  <c r="L8" i="132"/>
  <c r="AJ51" i="560"/>
  <c r="AL51" i="560" s="1"/>
  <c r="AM13" i="560"/>
  <c r="L43" i="560"/>
  <c r="U39" i="560"/>
  <c r="F10" i="560"/>
  <c r="H10" i="560" s="1"/>
  <c r="M22" i="560"/>
  <c r="O22" i="560" s="1"/>
  <c r="D37" i="560"/>
  <c r="BN71" i="560"/>
  <c r="BY38" i="560"/>
  <c r="CA38" i="560" s="1"/>
  <c r="J50" i="560"/>
  <c r="R16" i="560"/>
  <c r="L18" i="560"/>
  <c r="BE10" i="560"/>
  <c r="K41" i="560"/>
  <c r="CN69" i="560"/>
  <c r="I26" i="132"/>
  <c r="CJ86" i="560"/>
  <c r="AZ17" i="560"/>
  <c r="CM11" i="560"/>
  <c r="CO11" i="560" s="1"/>
  <c r="BB13" i="560"/>
  <c r="BD13" i="560" s="1"/>
  <c r="CL45" i="560"/>
  <c r="BC7" i="560"/>
  <c r="L24" i="132"/>
  <c r="BX84" i="560"/>
  <c r="T53" i="560"/>
  <c r="V53" i="560" s="1"/>
  <c r="AI86" i="560"/>
  <c r="E17" i="560"/>
  <c r="CD44" i="560"/>
  <c r="BJ16" i="560"/>
  <c r="BI28" i="560" s="1"/>
  <c r="BA10" i="560"/>
  <c r="AT81" i="560"/>
  <c r="AF54" i="560"/>
  <c r="AC8" i="560"/>
  <c r="AE8" i="560" s="1"/>
  <c r="AP76" i="560"/>
  <c r="CP74" i="560"/>
  <c r="Q71" i="560"/>
  <c r="AP22" i="560"/>
  <c r="AP16" i="132"/>
  <c r="AC52" i="560"/>
  <c r="AE52" i="560" s="1"/>
  <c r="BS18" i="560"/>
  <c r="CC11" i="560"/>
  <c r="BQ47" i="560"/>
  <c r="BP59" i="560" s="1"/>
  <c r="AP44" i="560"/>
  <c r="CM51" i="560"/>
  <c r="CO51" i="560" s="1"/>
  <c r="G26" i="132"/>
  <c r="CE23" i="560"/>
  <c r="BS38" i="560"/>
  <c r="AF72" i="560"/>
  <c r="BC24" i="560"/>
  <c r="AT82" i="560"/>
  <c r="U10" i="132"/>
  <c r="AK49" i="560"/>
  <c r="CJ10" i="560"/>
  <c r="BH11" i="560"/>
  <c r="CG82" i="560"/>
  <c r="AI42" i="560"/>
  <c r="J69" i="560"/>
  <c r="BH56" i="560"/>
  <c r="AA25" i="560"/>
  <c r="G84" i="560"/>
  <c r="AM17" i="560"/>
  <c r="AD71" i="560"/>
  <c r="AJ70" i="560"/>
  <c r="AL70" i="560" s="1"/>
  <c r="AN78" i="560"/>
  <c r="CB41" i="560"/>
  <c r="BQ54" i="560"/>
  <c r="BW87" i="560"/>
  <c r="J42" i="560"/>
  <c r="AO37" i="560"/>
  <c r="BG77" i="560"/>
  <c r="L12" i="560"/>
  <c r="BZ39" i="560"/>
  <c r="BQ7" i="560"/>
  <c r="N11" i="560"/>
  <c r="J43" i="560"/>
  <c r="K53" i="560"/>
  <c r="AC43" i="560"/>
  <c r="AE43" i="560" s="1"/>
  <c r="X8" i="560"/>
  <c r="D75" i="560"/>
  <c r="AO75" i="560"/>
  <c r="CN8" i="560"/>
  <c r="CM74" i="560"/>
  <c r="CO74" i="560" s="1"/>
  <c r="S8" i="132"/>
  <c r="E43" i="560"/>
  <c r="M17" i="560"/>
  <c r="O17" i="560" s="1"/>
  <c r="BP16" i="560"/>
  <c r="AP12" i="560"/>
  <c r="AC53" i="560"/>
  <c r="AE53" i="560" s="1"/>
  <c r="L50" i="560"/>
  <c r="W43" i="560"/>
  <c r="CF73" i="560"/>
  <c r="CH73" i="560" s="1"/>
  <c r="Z10" i="132"/>
  <c r="BA54" i="560"/>
  <c r="AP23" i="560"/>
  <c r="AM74" i="560"/>
  <c r="BN46" i="560"/>
  <c r="BM6" i="560"/>
  <c r="AG15" i="132"/>
  <c r="BW68" i="560"/>
  <c r="N85" i="560"/>
  <c r="BM41" i="560"/>
  <c r="BQ80" i="560"/>
  <c r="E52" i="560"/>
  <c r="E51" i="560"/>
  <c r="F18" i="560"/>
  <c r="H18" i="560" s="1"/>
  <c r="AU16" i="560"/>
  <c r="CL13" i="560"/>
  <c r="AK85" i="560"/>
  <c r="AC23" i="560"/>
  <c r="AE23" i="560" s="1"/>
  <c r="E68" i="560"/>
  <c r="AJ45" i="560"/>
  <c r="AL45" i="560" s="1"/>
  <c r="BC75" i="560"/>
  <c r="AM77" i="560"/>
  <c r="S21" i="560"/>
  <c r="BO37" i="560"/>
  <c r="AH76" i="560"/>
  <c r="AK6" i="560"/>
  <c r="AJ27" i="560" s="1"/>
  <c r="BY8" i="560"/>
  <c r="CA8" i="560" s="1"/>
  <c r="CE18" i="560"/>
  <c r="AD74" i="560"/>
  <c r="BB39" i="560"/>
  <c r="BD39" i="560" s="1"/>
  <c r="CI76" i="560"/>
  <c r="AD25" i="560"/>
  <c r="P38" i="560"/>
  <c r="AI43" i="560"/>
  <c r="T7" i="560"/>
  <c r="V7" i="560" s="1"/>
  <c r="CQ20" i="560"/>
  <c r="CF9" i="560"/>
  <c r="CH9" i="560" s="1"/>
  <c r="BH23" i="560"/>
  <c r="G25" i="560"/>
  <c r="AI10" i="560"/>
  <c r="W68" i="560"/>
  <c r="U89" i="560" s="1"/>
  <c r="AF70" i="560"/>
  <c r="BC69" i="560"/>
  <c r="CD84" i="560"/>
  <c r="AQ22" i="560"/>
  <c r="AS22" i="560" s="1"/>
  <c r="S24" i="132"/>
  <c r="BA80" i="560"/>
  <c r="BJ14" i="560"/>
  <c r="BC20" i="560"/>
  <c r="U18" i="132"/>
  <c r="CK81" i="560"/>
  <c r="AM72" i="560"/>
  <c r="BC73" i="560"/>
  <c r="BB8" i="560"/>
  <c r="BD8" i="560" s="1"/>
  <c r="CN44" i="560"/>
  <c r="J46" i="560"/>
  <c r="AH38" i="560"/>
  <c r="CB38" i="560"/>
  <c r="BE51" i="560"/>
  <c r="BF56" i="560"/>
  <c r="BO81" i="560"/>
  <c r="I11" i="560"/>
  <c r="AN51" i="560"/>
  <c r="Q79" i="560"/>
  <c r="BN14" i="560"/>
  <c r="CL43" i="560"/>
  <c r="I19" i="560"/>
  <c r="BJ49" i="560"/>
  <c r="BB7" i="560"/>
  <c r="BD7" i="560" s="1"/>
  <c r="J18" i="132"/>
  <c r="CD83" i="560"/>
  <c r="K74" i="560"/>
  <c r="CL70" i="560"/>
  <c r="G78" i="560"/>
  <c r="F90" i="560" s="1"/>
  <c r="AR77" i="560"/>
  <c r="AD20" i="560"/>
  <c r="T79" i="560"/>
  <c r="V79" i="560" s="1"/>
  <c r="AI50" i="560"/>
  <c r="AN76" i="560"/>
  <c r="R83" i="560"/>
  <c r="AG50" i="560"/>
  <c r="J39" i="560"/>
  <c r="CN9" i="560"/>
  <c r="X10" i="560"/>
  <c r="CJ8" i="560"/>
  <c r="BW37" i="560"/>
  <c r="CL42" i="560"/>
  <c r="AH72" i="560"/>
  <c r="BO23" i="560"/>
  <c r="AO52" i="560"/>
  <c r="AA19" i="560"/>
  <c r="BH17" i="560"/>
  <c r="K39" i="560"/>
  <c r="BH6" i="560"/>
  <c r="BJ100" i="560" s="1"/>
  <c r="BS49" i="560"/>
  <c r="CL79" i="560"/>
  <c r="BQ74" i="560"/>
  <c r="AD49" i="560"/>
  <c r="CK75" i="560"/>
  <c r="BB76" i="560"/>
  <c r="BD76" i="560" s="1"/>
  <c r="AR84" i="560"/>
  <c r="BI41" i="560"/>
  <c r="BK41" i="560" s="1"/>
  <c r="CL24" i="560"/>
  <c r="AR51" i="560"/>
  <c r="CE9" i="560"/>
  <c r="AI74" i="560"/>
  <c r="G46" i="560"/>
  <c r="CJ81" i="560"/>
  <c r="AZ24" i="560"/>
  <c r="AR9" i="560"/>
  <c r="CC20" i="560"/>
  <c r="J16" i="132"/>
  <c r="AA48" i="560"/>
  <c r="U21" i="560"/>
  <c r="BB75" i="560"/>
  <c r="BD75" i="560" s="1"/>
  <c r="AO26" i="132"/>
  <c r="AC11" i="560"/>
  <c r="AE11" i="560" s="1"/>
  <c r="AP39" i="560"/>
  <c r="AB73" i="560"/>
  <c r="CK76" i="560"/>
  <c r="CG23" i="560"/>
  <c r="CI71" i="560"/>
  <c r="AK41" i="560"/>
  <c r="BM17" i="560"/>
  <c r="AG55" i="560"/>
  <c r="BG79" i="560"/>
  <c r="G13" i="560"/>
  <c r="BG56" i="560"/>
  <c r="BJ54" i="560"/>
  <c r="AM7" i="560"/>
  <c r="BW56" i="560"/>
  <c r="AR86" i="560"/>
  <c r="CC40" i="560"/>
  <c r="BJ19" i="560"/>
  <c r="AC15" i="560"/>
  <c r="AE15" i="560" s="1"/>
  <c r="AK44" i="560"/>
  <c r="K55" i="560"/>
  <c r="K22" i="560"/>
  <c r="CE40" i="560"/>
  <c r="BI19" i="560"/>
  <c r="BK19" i="560" s="1"/>
  <c r="G76" i="560"/>
  <c r="BQ6" i="560"/>
  <c r="BP27" i="560" s="1"/>
  <c r="BQ23" i="560"/>
  <c r="BX51" i="560"/>
  <c r="CK42" i="560"/>
  <c r="AA23" i="132"/>
  <c r="AJ23" i="560"/>
  <c r="AL23" i="560" s="1"/>
  <c r="P16" i="132"/>
  <c r="CN80" i="560"/>
  <c r="AH43" i="560"/>
  <c r="AD79" i="560"/>
  <c r="F21" i="560"/>
  <c r="H21" i="560" s="1"/>
  <c r="CJ15" i="560"/>
  <c r="U40" i="560"/>
  <c r="I42" i="560"/>
  <c r="G45" i="560"/>
  <c r="AA39" i="560"/>
  <c r="BX49" i="560"/>
  <c r="R69" i="560"/>
  <c r="U20" i="560"/>
  <c r="AT69" i="560"/>
  <c r="AQ39" i="560"/>
  <c r="AS39" i="560" s="1"/>
  <c r="CC14" i="560"/>
  <c r="P45" i="560"/>
  <c r="K70" i="560"/>
  <c r="CP76" i="560"/>
  <c r="BG76" i="560"/>
  <c r="AA77" i="560"/>
  <c r="R81" i="560"/>
  <c r="BW44" i="560"/>
  <c r="G43" i="560"/>
  <c r="BC19" i="560"/>
  <c r="AI69" i="560"/>
  <c r="CL19" i="560"/>
  <c r="S73" i="560"/>
  <c r="AH82" i="560"/>
  <c r="AK17" i="560"/>
  <c r="BA23" i="560"/>
  <c r="BF76" i="560"/>
  <c r="AK53" i="560"/>
  <c r="CI51" i="560"/>
  <c r="I22" i="560"/>
  <c r="AR75" i="560"/>
  <c r="F44" i="560"/>
  <c r="H44" i="560" s="1"/>
  <c r="BG72" i="560"/>
  <c r="I84" i="560"/>
  <c r="BX55" i="560"/>
  <c r="CM73" i="560"/>
  <c r="CO73" i="560" s="1"/>
  <c r="BN76" i="560"/>
  <c r="M19" i="560"/>
  <c r="O19" i="560" s="1"/>
  <c r="AP8" i="560"/>
  <c r="E80" i="560"/>
  <c r="CC80" i="560"/>
  <c r="AO14" i="560"/>
  <c r="J8" i="560"/>
  <c r="AJ80" i="560"/>
  <c r="AL80" i="560" s="1"/>
  <c r="CD55" i="560"/>
  <c r="CI6" i="560"/>
  <c r="CG27" i="560" s="1"/>
  <c r="AJ18" i="132"/>
  <c r="BE9" i="1447"/>
  <c r="W19" i="1447"/>
  <c r="CN68" i="1447"/>
  <c r="CM89" i="1447" s="1"/>
  <c r="M50" i="1447"/>
  <c r="O50" i="1447" s="1"/>
  <c r="CP17" i="1447"/>
  <c r="AF74" i="1447"/>
  <c r="AD54" i="1447"/>
  <c r="BC42" i="1447"/>
  <c r="W54" i="1447"/>
  <c r="CB45" i="1447"/>
  <c r="BM15" i="1447"/>
  <c r="X21" i="1447"/>
  <c r="BB16" i="1447"/>
  <c r="BD16" i="1447" s="1"/>
  <c r="CC54" i="1447"/>
  <c r="AD74" i="1447"/>
  <c r="X18" i="1447"/>
  <c r="AN15" i="1447"/>
  <c r="BM56" i="1447"/>
  <c r="AT46" i="1447"/>
  <c r="BZ71" i="1447"/>
  <c r="L51" i="1447"/>
  <c r="CG86" i="1447"/>
  <c r="N11" i="1447"/>
  <c r="CB84" i="1447"/>
  <c r="AU11" i="1447"/>
  <c r="CP42" i="1447"/>
  <c r="AF72" i="1447"/>
  <c r="BG51" i="560"/>
  <c r="D78" i="560"/>
  <c r="BC56" i="560"/>
  <c r="BH44" i="560"/>
  <c r="Q87" i="560"/>
  <c r="CB6" i="560"/>
  <c r="BZ27" i="560" s="1"/>
  <c r="CS12" i="560" s="1"/>
  <c r="R17" i="560"/>
  <c r="AR42" i="560"/>
  <c r="BM8" i="560"/>
  <c r="CC22" i="560"/>
  <c r="AF16" i="132"/>
  <c r="AH83" i="560"/>
  <c r="AK37" i="560"/>
  <c r="AJ58" i="560" s="1"/>
  <c r="BX76" i="560"/>
  <c r="U50" i="560"/>
  <c r="J44" i="560"/>
  <c r="AJ79" i="560"/>
  <c r="AL79" i="560" s="1"/>
  <c r="D73" i="560"/>
  <c r="BT22" i="560"/>
  <c r="AN71" i="560"/>
  <c r="Z24" i="132"/>
  <c r="U11" i="560"/>
  <c r="BE84" i="560"/>
  <c r="E49" i="560"/>
  <c r="AK23" i="560"/>
  <c r="I44" i="560"/>
  <c r="BJ23" i="560"/>
  <c r="CB84" i="560"/>
  <c r="AI13" i="560"/>
  <c r="N49" i="560"/>
  <c r="L81" i="560"/>
  <c r="AJ48" i="560"/>
  <c r="AL48" i="560" s="1"/>
  <c r="M51" i="560"/>
  <c r="O51" i="560" s="1"/>
  <c r="BH83" i="560"/>
  <c r="CB20" i="560"/>
  <c r="AJ40" i="560"/>
  <c r="AL40" i="560" s="1"/>
  <c r="AO38" i="560"/>
  <c r="BC71" i="560"/>
  <c r="AR46" i="560"/>
  <c r="AC68" i="560"/>
  <c r="BI9" i="560"/>
  <c r="BK9" i="560" s="1"/>
  <c r="BM39" i="560"/>
  <c r="W22" i="560"/>
  <c r="AB42" i="560"/>
  <c r="Q72" i="560"/>
  <c r="CG13" i="560"/>
  <c r="CM75" i="560"/>
  <c r="CO75" i="560" s="1"/>
  <c r="E77" i="560"/>
  <c r="BQ37" i="560"/>
  <c r="BP58" i="560" s="1"/>
  <c r="P53" i="560"/>
  <c r="AD46" i="560"/>
  <c r="CQ23" i="560"/>
  <c r="BW86" i="560"/>
  <c r="BC76" i="560"/>
  <c r="W73" i="560"/>
  <c r="K71" i="560"/>
  <c r="R86" i="560"/>
  <c r="BC81" i="560"/>
  <c r="AZ41" i="560"/>
  <c r="I6" i="560"/>
  <c r="G27" i="560" s="1"/>
  <c r="AN7" i="560"/>
  <c r="BL15" i="560"/>
  <c r="BC11" i="560"/>
  <c r="F20" i="560"/>
  <c r="H20" i="560" s="1"/>
  <c r="CN16" i="560"/>
  <c r="CM28" i="560" s="1"/>
  <c r="K20" i="560"/>
  <c r="AT53" i="560"/>
  <c r="BP53" i="560"/>
  <c r="BR53" i="560" s="1"/>
  <c r="BJ17" i="560"/>
  <c r="CC82" i="560"/>
  <c r="BF69" i="560"/>
  <c r="BI86" i="560"/>
  <c r="BK86" i="560" s="1"/>
  <c r="Z8" i="132"/>
  <c r="W54" i="560"/>
  <c r="CN10" i="560"/>
  <c r="CK79" i="560"/>
  <c r="BL45" i="560"/>
  <c r="K17" i="560"/>
  <c r="T77" i="560"/>
  <c r="V77" i="560" s="1"/>
  <c r="AR73" i="560"/>
  <c r="AK45" i="560"/>
  <c r="D69" i="560"/>
  <c r="AJ82" i="560"/>
  <c r="AL82" i="560" s="1"/>
  <c r="BG7" i="560"/>
  <c r="J45" i="560"/>
  <c r="CE44" i="560"/>
  <c r="CP16" i="560"/>
  <c r="CN28" i="560" s="1"/>
  <c r="E20" i="560"/>
  <c r="BM37" i="560"/>
  <c r="G80" i="560"/>
  <c r="T15" i="560"/>
  <c r="V15" i="560" s="1"/>
  <c r="J37" i="560"/>
  <c r="BB86" i="560"/>
  <c r="BD86" i="560" s="1"/>
  <c r="K51" i="560"/>
  <c r="BS43" i="560"/>
  <c r="BN25" i="560"/>
  <c r="U51" i="560"/>
  <c r="AK39" i="560"/>
  <c r="W70" i="560"/>
  <c r="CD79" i="560"/>
  <c r="CI18" i="560"/>
  <c r="AB56" i="560"/>
  <c r="BA9" i="560"/>
  <c r="AD7" i="132"/>
  <c r="AJ18" i="560"/>
  <c r="AL18" i="560" s="1"/>
  <c r="N17" i="560"/>
  <c r="AT68" i="560"/>
  <c r="AR89" i="560" s="1"/>
  <c r="Q56" i="560"/>
  <c r="AP52" i="560"/>
  <c r="W52" i="560"/>
  <c r="BJ7" i="560"/>
  <c r="G49" i="560"/>
  <c r="U49" i="560"/>
  <c r="BC52" i="560"/>
  <c r="CL11" i="560"/>
  <c r="F13" i="560"/>
  <c r="H13" i="560" s="1"/>
  <c r="AQ83" i="560"/>
  <c r="AS83" i="560" s="1"/>
  <c r="L71" i="560"/>
  <c r="CF21" i="560"/>
  <c r="CH21" i="560" s="1"/>
  <c r="CD54" i="560"/>
  <c r="G86" i="560"/>
  <c r="BI14" i="560"/>
  <c r="BK14" i="560" s="1"/>
  <c r="CP40" i="560"/>
  <c r="CE73" i="560"/>
  <c r="E82" i="560"/>
  <c r="R76" i="560"/>
  <c r="AI8" i="560"/>
  <c r="AF10" i="132"/>
  <c r="CD56" i="560"/>
  <c r="T37" i="560"/>
  <c r="V37" i="560" s="1"/>
  <c r="F24" i="560"/>
  <c r="H24" i="560" s="1"/>
  <c r="BQ71" i="560"/>
  <c r="CD87" i="560"/>
  <c r="U16" i="560"/>
  <c r="T28" i="560" s="1"/>
  <c r="BH81" i="560"/>
  <c r="AN8" i="560"/>
  <c r="BC55" i="560"/>
  <c r="L83" i="560"/>
  <c r="CJ74" i="560"/>
  <c r="CN77" i="560"/>
  <c r="CD72" i="560"/>
  <c r="CP69" i="560"/>
  <c r="AJ17" i="560"/>
  <c r="AL17" i="560" s="1"/>
  <c r="BT18" i="560"/>
  <c r="CJ40" i="560"/>
  <c r="BO18" i="560"/>
  <c r="W48" i="560"/>
  <c r="AM82" i="560"/>
  <c r="BM39" i="1447"/>
  <c r="AR20" i="1447"/>
  <c r="CB42" i="1447"/>
  <c r="BE73" i="1447"/>
  <c r="CQ20" i="1447"/>
  <c r="CJ70" i="1447"/>
  <c r="Q77" i="1447"/>
  <c r="CM44" i="1447"/>
  <c r="CO44" i="1447" s="1"/>
  <c r="CM71" i="1447"/>
  <c r="CO71" i="1447" s="1"/>
  <c r="AF40" i="1447"/>
  <c r="BL81" i="1447"/>
  <c r="AG43" i="1447"/>
  <c r="AD45" i="1447"/>
  <c r="BM17" i="1447"/>
  <c r="AK52" i="1447"/>
  <c r="BE6" i="1447"/>
  <c r="BC27" i="1447" s="1"/>
  <c r="BV12" i="1447" s="1"/>
  <c r="AR56" i="1447"/>
  <c r="BL48" i="1447"/>
  <c r="W82" i="1447"/>
  <c r="CN23" i="1447"/>
  <c r="CJ43" i="1447"/>
  <c r="AT81" i="1447"/>
  <c r="CC47" i="1447"/>
  <c r="Q69" i="1447"/>
  <c r="J6" i="1447"/>
  <c r="CB40" i="1447"/>
  <c r="CN11" i="1447"/>
  <c r="P56" i="1447"/>
  <c r="CP9" i="1447"/>
  <c r="BE51" i="1447"/>
  <c r="AM54" i="1447"/>
  <c r="AR55" i="1447"/>
  <c r="BI49" i="1447"/>
  <c r="BK49" i="1447" s="1"/>
  <c r="BI68" i="1447"/>
  <c r="P46" i="1447"/>
  <c r="F9" i="1447"/>
  <c r="H9" i="1447" s="1"/>
  <c r="AN83" i="1447"/>
  <c r="BE37" i="1447"/>
  <c r="BC58" i="1447" s="1"/>
  <c r="BV43" i="1447" s="1"/>
  <c r="CB17" i="1447"/>
  <c r="AR82" i="1447"/>
  <c r="BE8" i="1447"/>
  <c r="N80" i="1447"/>
  <c r="CJ14" i="1447"/>
  <c r="BL76" i="1447"/>
  <c r="BE17" i="1447"/>
  <c r="BS14" i="560"/>
  <c r="W19" i="560"/>
  <c r="AD48" i="560"/>
  <c r="BB84" i="560"/>
  <c r="BD84" i="560" s="1"/>
  <c r="X23" i="560"/>
  <c r="BZ52" i="560"/>
  <c r="BL21" i="560"/>
  <c r="BJ44" i="560"/>
  <c r="BZ46" i="560"/>
  <c r="F11" i="560"/>
  <c r="H11" i="560" s="1"/>
  <c r="E73" i="560"/>
  <c r="CL44" i="560"/>
  <c r="M16" i="132"/>
  <c r="CK78" i="560"/>
  <c r="D25" i="560"/>
  <c r="M70" i="560"/>
  <c r="O70" i="560" s="1"/>
  <c r="BQ45" i="560"/>
  <c r="AM54" i="560"/>
  <c r="AZ10" i="560"/>
  <c r="AM69" i="560"/>
  <c r="CL84" i="560"/>
  <c r="R84" i="560"/>
  <c r="N83" i="560"/>
  <c r="CN22" i="560"/>
  <c r="M68" i="560"/>
  <c r="O68" i="560" s="1"/>
  <c r="AF49" i="560"/>
  <c r="CB8" i="560"/>
  <c r="F6" i="560"/>
  <c r="N21" i="560"/>
  <c r="AZ6" i="560"/>
  <c r="S68" i="560"/>
  <c r="AI16" i="132"/>
  <c r="BZ21" i="560"/>
  <c r="CE43" i="560"/>
  <c r="E21" i="560"/>
  <c r="AR19" i="560"/>
  <c r="AA38" i="560"/>
  <c r="BX81" i="560"/>
  <c r="AR53" i="560"/>
  <c r="AP77" i="560"/>
  <c r="BA74" i="560"/>
  <c r="S74" i="560"/>
  <c r="P23" i="560"/>
  <c r="BI20" i="560"/>
  <c r="BK20" i="560" s="1"/>
  <c r="BG83" i="560"/>
  <c r="CC56" i="560"/>
  <c r="CM9" i="560"/>
  <c r="CO9" i="560" s="1"/>
  <c r="L18" i="132"/>
  <c r="CI56" i="560"/>
  <c r="BF20" i="560"/>
  <c r="BH55" i="560"/>
  <c r="AA68" i="560"/>
  <c r="AT72" i="560"/>
  <c r="CE45" i="560"/>
  <c r="CG69" i="560"/>
  <c r="BJ69" i="560"/>
  <c r="K72" i="560"/>
  <c r="AU12" i="560"/>
  <c r="CL6" i="560"/>
  <c r="AA41" i="560"/>
  <c r="CN41" i="560"/>
  <c r="AK40" i="560"/>
  <c r="CE74" i="560"/>
  <c r="BE48" i="560"/>
  <c r="BI83" i="560"/>
  <c r="BK83" i="560" s="1"/>
  <c r="AN81" i="560"/>
  <c r="AG37" i="560"/>
  <c r="CC73" i="560"/>
  <c r="AG13" i="560"/>
  <c r="BX85" i="560"/>
  <c r="AC87" i="560"/>
  <c r="AE87" i="560" s="1"/>
  <c r="BC46" i="560"/>
  <c r="AM84" i="560"/>
  <c r="BH54" i="560"/>
  <c r="L15" i="560"/>
  <c r="BQ11" i="560"/>
  <c r="CL10" i="560"/>
  <c r="M10" i="560"/>
  <c r="O10" i="560" s="1"/>
  <c r="BE87" i="560"/>
  <c r="G56" i="560"/>
  <c r="CE81" i="560"/>
  <c r="F85" i="560"/>
  <c r="H85" i="560" s="1"/>
  <c r="CN12" i="560"/>
  <c r="BC42" i="560"/>
  <c r="CN55" i="560"/>
  <c r="CB11" i="560"/>
  <c r="CC81" i="560"/>
  <c r="BJ82" i="560"/>
  <c r="BW6" i="560"/>
  <c r="BL83" i="560"/>
  <c r="T86" i="560"/>
  <c r="V86" i="560" s="1"/>
  <c r="BW21" i="560"/>
  <c r="P84" i="560"/>
  <c r="M10" i="132"/>
  <c r="AA76" i="560"/>
  <c r="AA82" i="560"/>
  <c r="BC77" i="560"/>
  <c r="BG50" i="560"/>
  <c r="G9" i="560"/>
  <c r="BI42" i="560"/>
  <c r="BK42" i="560" s="1"/>
  <c r="AD11" i="560"/>
  <c r="CP23" i="560"/>
  <c r="BM14" i="560"/>
  <c r="AP20" i="560"/>
  <c r="AQ18" i="560"/>
  <c r="AS18" i="560" s="1"/>
  <c r="CC72" i="560"/>
  <c r="AU24" i="560"/>
  <c r="G83" i="560"/>
  <c r="BS55" i="560"/>
  <c r="CG77" i="560"/>
  <c r="BJ8" i="560"/>
  <c r="BH87" i="560"/>
  <c r="X16" i="560"/>
  <c r="BG40" i="560"/>
  <c r="J10" i="132"/>
  <c r="CB24" i="560"/>
  <c r="K78" i="560"/>
  <c r="AA53" i="560"/>
  <c r="G7" i="560"/>
  <c r="AT48" i="560"/>
  <c r="BO77" i="560"/>
  <c r="BC86" i="560"/>
  <c r="BA38" i="560"/>
  <c r="CD14" i="560"/>
  <c r="CJ73" i="560"/>
  <c r="AI21" i="560"/>
  <c r="M13" i="560"/>
  <c r="O13" i="560" s="1"/>
  <c r="BY87" i="560"/>
  <c r="CA87" i="560" s="1"/>
  <c r="BW81" i="560"/>
  <c r="Q39" i="560"/>
  <c r="BC16" i="560"/>
  <c r="BB28" i="560" s="1"/>
  <c r="CM24" i="560"/>
  <c r="CO24" i="560" s="1"/>
  <c r="CC75" i="560"/>
  <c r="CG45" i="560"/>
  <c r="W75" i="560"/>
  <c r="CI17" i="560"/>
  <c r="BN15" i="560"/>
  <c r="AD18" i="560"/>
  <c r="AI10" i="132"/>
  <c r="BE49" i="560"/>
  <c r="Q45" i="560"/>
  <c r="L53" i="560"/>
  <c r="BP15" i="560"/>
  <c r="BR15" i="560" s="1"/>
  <c r="CF44" i="560"/>
  <c r="CH44" i="560" s="1"/>
  <c r="CK72" i="560"/>
  <c r="J79" i="560"/>
  <c r="CB44" i="560"/>
  <c r="AI84" i="560"/>
  <c r="AT20" i="1447"/>
  <c r="P84" i="1447"/>
  <c r="BC7" i="1447"/>
  <c r="BE22" i="1447"/>
  <c r="CC78" i="1447"/>
  <c r="BF55" i="1447"/>
  <c r="AN84" i="560"/>
  <c r="AH42" i="560"/>
  <c r="AG44" i="560"/>
  <c r="AK10" i="560"/>
  <c r="AB44" i="560"/>
  <c r="AB86" i="560"/>
  <c r="CP42" i="560"/>
  <c r="CC21" i="560"/>
  <c r="BF12" i="560"/>
  <c r="CM41" i="560"/>
  <c r="CO41" i="560" s="1"/>
  <c r="D8" i="560"/>
  <c r="I15" i="132"/>
  <c r="BH72" i="560"/>
  <c r="BN16" i="560"/>
  <c r="G50" i="560"/>
  <c r="BS50" i="560"/>
  <c r="CB52" i="560"/>
  <c r="BM54" i="560"/>
  <c r="CG42" i="560"/>
  <c r="AO46" i="560"/>
  <c r="AN10" i="560"/>
  <c r="S12" i="560"/>
  <c r="BP13" i="560"/>
  <c r="BR13" i="560" s="1"/>
  <c r="AJ76" i="560"/>
  <c r="AL76" i="560" s="1"/>
  <c r="D54" i="560"/>
  <c r="BW74" i="560"/>
  <c r="CB13" i="560"/>
  <c r="AG80" i="560"/>
  <c r="AA83" i="560"/>
  <c r="BI55" i="560"/>
  <c r="BK55" i="560" s="1"/>
  <c r="CG46" i="560"/>
  <c r="AJ12" i="560"/>
  <c r="AL12" i="560" s="1"/>
  <c r="AP18" i="132"/>
  <c r="CI72" i="560"/>
  <c r="E71" i="560"/>
  <c r="AP6" i="560"/>
  <c r="AD16" i="132"/>
  <c r="AN44" i="560"/>
  <c r="BX56" i="560"/>
  <c r="AZ43" i="560"/>
  <c r="AC72" i="560"/>
  <c r="AE72" i="560" s="1"/>
  <c r="BM49" i="560"/>
  <c r="P86" i="560"/>
  <c r="W82" i="560"/>
  <c r="AP55" i="560"/>
  <c r="L15" i="132"/>
  <c r="I47" i="560"/>
  <c r="G59" i="560" s="1"/>
  <c r="G60" i="560" s="1"/>
  <c r="CB72" i="560"/>
  <c r="S69" i="560"/>
  <c r="G75" i="560"/>
  <c r="F23" i="132"/>
  <c r="N18" i="560"/>
  <c r="M9" i="560"/>
  <c r="O9" i="560" s="1"/>
  <c r="S50" i="560"/>
  <c r="BZ12" i="560"/>
  <c r="CL8" i="560"/>
  <c r="AN43" i="560"/>
  <c r="BX80" i="560"/>
  <c r="CF15" i="560"/>
  <c r="CH15" i="560" s="1"/>
  <c r="F7" i="560"/>
  <c r="H7" i="560" s="1"/>
  <c r="K52" i="560"/>
  <c r="CI44" i="560"/>
  <c r="BM81" i="560"/>
  <c r="CN49" i="560"/>
  <c r="AN77" i="560"/>
  <c r="AO19" i="560"/>
  <c r="Q53" i="560"/>
  <c r="BL78" i="560"/>
  <c r="BJ90" i="560" s="1"/>
  <c r="AJ86" i="560"/>
  <c r="AL86" i="560" s="1"/>
  <c r="M42" i="560"/>
  <c r="O42" i="560" s="1"/>
  <c r="W40" i="560"/>
  <c r="BC10" i="560"/>
  <c r="CI10" i="560"/>
  <c r="BC78" i="560"/>
  <c r="BB90" i="560" s="1"/>
  <c r="BQ78" i="560"/>
  <c r="BP90" i="560" s="1"/>
  <c r="R50" i="560"/>
  <c r="AB19" i="560"/>
  <c r="AH13" i="560"/>
  <c r="CI47" i="560"/>
  <c r="CG59" i="560" s="1"/>
  <c r="CG60" i="560" s="1"/>
  <c r="CG6" i="560"/>
  <c r="CF27" i="560" s="1"/>
  <c r="BN70" i="560"/>
  <c r="P24" i="560"/>
  <c r="I54" i="560"/>
  <c r="AM10" i="132"/>
  <c r="CJ50" i="560"/>
  <c r="CL50" i="560"/>
  <c r="BB15" i="560"/>
  <c r="BD15" i="560" s="1"/>
  <c r="I10" i="560"/>
  <c r="BF80" i="560"/>
  <c r="X7" i="560"/>
  <c r="AQ55" i="560"/>
  <c r="AS55" i="560" s="1"/>
  <c r="P68" i="560"/>
  <c r="N89" i="560" s="1"/>
  <c r="BJ18" i="560"/>
  <c r="AC85" i="560"/>
  <c r="AE85" i="560" s="1"/>
  <c r="R18" i="132"/>
  <c r="BI12" i="560"/>
  <c r="BK12" i="560" s="1"/>
  <c r="N42" i="560"/>
  <c r="R71" i="560"/>
  <c r="BN52" i="560"/>
  <c r="CJ13" i="560"/>
  <c r="BA6" i="560"/>
  <c r="CG87" i="560"/>
  <c r="AB52" i="560"/>
  <c r="P8" i="132"/>
  <c r="BQ55" i="560"/>
  <c r="BS73" i="560"/>
  <c r="AZ39" i="560"/>
  <c r="BC43" i="560"/>
  <c r="CM44" i="560"/>
  <c r="CO44" i="560" s="1"/>
  <c r="AM39" i="560"/>
  <c r="AJ7" i="560"/>
  <c r="AL7" i="560" s="1"/>
  <c r="F80" i="560"/>
  <c r="H80" i="560" s="1"/>
  <c r="F16" i="560"/>
  <c r="AD47" i="560"/>
  <c r="AC59" i="560" s="1"/>
  <c r="AW39" i="560" s="1"/>
  <c r="CE68" i="560"/>
  <c r="AN18" i="560"/>
  <c r="R39" i="560"/>
  <c r="BC53" i="560"/>
  <c r="E81" i="560"/>
  <c r="M24" i="560"/>
  <c r="O24" i="560" s="1"/>
  <c r="BX43" i="560"/>
  <c r="CG81" i="560"/>
  <c r="M7" i="560"/>
  <c r="O7" i="560" s="1"/>
  <c r="BX13" i="560"/>
  <c r="D12" i="560"/>
  <c r="CC68" i="560"/>
  <c r="BL7" i="560"/>
  <c r="AZ75" i="560"/>
  <c r="P44" i="560"/>
  <c r="BF24" i="560"/>
  <c r="R72" i="560"/>
  <c r="BO50" i="560"/>
  <c r="CC23" i="560"/>
  <c r="F83" i="560"/>
  <c r="H83" i="560" s="1"/>
  <c r="J6" i="560"/>
  <c r="AG48" i="560"/>
  <c r="CP10" i="560"/>
  <c r="AH80" i="560"/>
  <c r="O23" i="132"/>
  <c r="BI52" i="560"/>
  <c r="BK52" i="560" s="1"/>
  <c r="AF42" i="560"/>
  <c r="CF13" i="560"/>
  <c r="CH13" i="560" s="1"/>
  <c r="AA73" i="560"/>
  <c r="M75" i="560"/>
  <c r="O75" i="560" s="1"/>
  <c r="BJ21" i="560"/>
  <c r="BM16" i="560"/>
  <c r="AD22" i="560"/>
  <c r="CM56" i="560"/>
  <c r="CO56" i="560" s="1"/>
  <c r="W86" i="560"/>
  <c r="AG77" i="560"/>
  <c r="AT46" i="560"/>
  <c r="CP15" i="560"/>
  <c r="F24" i="132"/>
  <c r="CM52" i="560"/>
  <c r="CO52" i="560" s="1"/>
  <c r="CC49" i="560"/>
  <c r="K69" i="560"/>
  <c r="P41" i="560"/>
  <c r="BL25" i="560"/>
  <c r="S39" i="560"/>
  <c r="BN8" i="560"/>
  <c r="AN24" i="560"/>
  <c r="AO7" i="560"/>
  <c r="AP37" i="560"/>
  <c r="K77" i="560"/>
  <c r="AJ41" i="560"/>
  <c r="AL41" i="560" s="1"/>
  <c r="BB22" i="560"/>
  <c r="BD22" i="560" s="1"/>
  <c r="M81" i="560"/>
  <c r="O81" i="560" s="1"/>
  <c r="BZ44" i="560"/>
  <c r="BZ40" i="560"/>
  <c r="BG43" i="560"/>
  <c r="CI86" i="560"/>
  <c r="CI77" i="560"/>
  <c r="U76" i="560"/>
  <c r="BW45" i="560"/>
  <c r="J75" i="560"/>
  <c r="BL46" i="560"/>
  <c r="AM25" i="560"/>
  <c r="CB18" i="560"/>
  <c r="R26" i="132"/>
  <c r="T11" i="560"/>
  <c r="V11" i="560" s="1"/>
  <c r="AF48" i="560"/>
  <c r="CI81" i="560"/>
  <c r="BN79" i="560"/>
  <c r="BZ18" i="560"/>
  <c r="AZ20" i="560"/>
  <c r="W81" i="560"/>
  <c r="BX42" i="560"/>
  <c r="BX22" i="560"/>
  <c r="AK71" i="560"/>
  <c r="S9" i="560"/>
  <c r="AO45" i="560"/>
  <c r="AR6" i="560"/>
  <c r="AQ27" i="560" s="1"/>
  <c r="W14" i="560"/>
  <c r="BQ50" i="560"/>
  <c r="G24" i="132"/>
  <c r="R49" i="560"/>
  <c r="S37" i="560"/>
  <c r="AA20" i="560"/>
  <c r="AZ38" i="560"/>
  <c r="I74" i="560"/>
  <c r="G24" i="560"/>
  <c r="AK20" i="560"/>
  <c r="AP80" i="560"/>
  <c r="BX23" i="560"/>
  <c r="BF38" i="560"/>
  <c r="BS84" i="560"/>
  <c r="W55" i="560"/>
  <c r="R79" i="560"/>
  <c r="AF18" i="132"/>
  <c r="CJ76" i="560"/>
  <c r="AO12" i="560"/>
  <c r="BW50" i="560"/>
  <c r="CM13" i="560"/>
  <c r="CO13" i="560" s="1"/>
  <c r="BM18" i="560"/>
  <c r="AZ22" i="560"/>
  <c r="AJ47" i="560"/>
  <c r="BQ21" i="560"/>
  <c r="U15" i="560"/>
  <c r="P22" i="560"/>
  <c r="BC13" i="560"/>
  <c r="BC51" i="560"/>
  <c r="CL77" i="560"/>
  <c r="BB45" i="560"/>
  <c r="BD45" i="560" s="1"/>
  <c r="BH7" i="560"/>
  <c r="BY72" i="560"/>
  <c r="CA72" i="560" s="1"/>
  <c r="AA54" i="560"/>
  <c r="CL41" i="560"/>
  <c r="BQ72" i="560"/>
  <c r="E39" i="560"/>
  <c r="BF77" i="560"/>
  <c r="BW80" i="560"/>
  <c r="AD15" i="132"/>
  <c r="CJ19" i="560"/>
  <c r="CI74" i="560"/>
  <c r="P52" i="560"/>
  <c r="S16" i="132"/>
  <c r="AM45" i="560"/>
  <c r="AA24" i="132"/>
  <c r="CE11" i="560"/>
  <c r="BZ75" i="560"/>
  <c r="AD42" i="560"/>
  <c r="BE45" i="560"/>
  <c r="U73" i="560"/>
  <c r="E16" i="560"/>
  <c r="K14" i="560"/>
  <c r="Q48" i="560"/>
  <c r="BZ82" i="560"/>
  <c r="AF40" i="560"/>
  <c r="J48" i="560"/>
  <c r="BS53" i="560"/>
  <c r="S10" i="560"/>
  <c r="CB87" i="560"/>
  <c r="AD73" i="560"/>
  <c r="BA46" i="560"/>
  <c r="BN53" i="560"/>
  <c r="W17" i="560"/>
  <c r="CE82" i="560"/>
  <c r="AI12" i="560"/>
  <c r="BH43" i="560"/>
  <c r="AH17" i="560"/>
  <c r="CI43" i="560"/>
  <c r="AC25" i="560"/>
  <c r="AE25" i="560" s="1"/>
  <c r="BB43" i="560"/>
  <c r="BD43" i="560" s="1"/>
  <c r="BP6" i="560"/>
  <c r="AF7" i="132"/>
  <c r="BH75" i="560"/>
  <c r="I71" i="560"/>
  <c r="AH68" i="560"/>
  <c r="AR68" i="560"/>
  <c r="AQ89" i="560" s="1"/>
  <c r="CF53" i="560"/>
  <c r="CH53" i="560" s="1"/>
  <c r="L16" i="560"/>
  <c r="L77" i="560"/>
  <c r="CQ10" i="560"/>
  <c r="AN15" i="560"/>
  <c r="N71" i="560"/>
  <c r="AD9" i="560"/>
  <c r="BL51" i="560"/>
  <c r="W42" i="560"/>
  <c r="CJ7" i="560"/>
  <c r="CP25" i="560"/>
  <c r="BO47" i="560"/>
  <c r="BA51" i="560"/>
  <c r="BS70" i="560"/>
  <c r="Z15" i="132"/>
  <c r="AR14" i="560"/>
  <c r="CJ52" i="560"/>
  <c r="BH79" i="560"/>
  <c r="BZ48" i="560"/>
  <c r="O18" i="132"/>
  <c r="BW7" i="560"/>
  <c r="BL80" i="560"/>
  <c r="BP24" i="560"/>
  <c r="BR24" i="560" s="1"/>
  <c r="P13" i="560"/>
  <c r="S54" i="560"/>
  <c r="CG37" i="560"/>
  <c r="CF58" i="560" s="1"/>
  <c r="CB72" i="1447"/>
  <c r="AG69" i="1447"/>
  <c r="U44" i="1447"/>
  <c r="U75" i="1447"/>
  <c r="AC25" i="1447"/>
  <c r="AE25" i="1447" s="1"/>
  <c r="BJ41" i="1447"/>
  <c r="CJ86" i="1447"/>
  <c r="J80" i="1447"/>
  <c r="BN76" i="1447"/>
  <c r="AF54" i="1447"/>
  <c r="CF41" i="1447"/>
  <c r="CH41" i="1447" s="1"/>
  <c r="BE55" i="1447"/>
  <c r="AD47" i="1447"/>
  <c r="AC59" i="1447" s="1"/>
  <c r="AF55" i="1447"/>
  <c r="CG9" i="1447"/>
  <c r="AR69" i="1447"/>
  <c r="CI85" i="1447"/>
  <c r="CI48" i="1447"/>
  <c r="AU22" i="1447"/>
  <c r="BL37" i="1447"/>
  <c r="BJ58" i="1447" s="1"/>
  <c r="M71" i="1447"/>
  <c r="O71" i="1447" s="1"/>
  <c r="Q17" i="1447"/>
  <c r="CF8" i="1447"/>
  <c r="CH8" i="1447" s="1"/>
  <c r="CG47" i="1447"/>
  <c r="CF59" i="1447" s="1"/>
  <c r="AN71" i="1447"/>
  <c r="AT21" i="1447"/>
  <c r="P20" i="1447"/>
  <c r="BF25" i="1447"/>
  <c r="CB50" i="1447"/>
  <c r="CC85" i="1447"/>
  <c r="CC9" i="1447"/>
  <c r="AF77" i="1447"/>
  <c r="W18" i="1447"/>
  <c r="U20" i="1447"/>
  <c r="BE44" i="1447"/>
  <c r="BB45" i="1447"/>
  <c r="BD45" i="1447" s="1"/>
  <c r="AU18" i="1447"/>
  <c r="Q18" i="1447"/>
  <c r="CI84" i="1447"/>
  <c r="CQ25" i="1447"/>
  <c r="CN49" i="1447"/>
  <c r="CN47" i="1447"/>
  <c r="CM59" i="1447" s="1"/>
  <c r="I48" i="1447"/>
  <c r="AR42" i="1447"/>
  <c r="BM69" i="1447"/>
  <c r="AF20" i="560"/>
  <c r="CD7" i="560"/>
  <c r="Q7" i="560"/>
  <c r="AQ17" i="560"/>
  <c r="AS17" i="560" s="1"/>
  <c r="CJ39" i="560"/>
  <c r="CF45" i="560"/>
  <c r="CH45" i="560" s="1"/>
  <c r="AM18" i="132"/>
  <c r="BQ8" i="560"/>
  <c r="AC10" i="560"/>
  <c r="AE10" i="560" s="1"/>
  <c r="F45" i="560"/>
  <c r="H45" i="560" s="1"/>
  <c r="CB12" i="560"/>
  <c r="BN17" i="560"/>
  <c r="I75" i="560"/>
  <c r="BB68" i="560"/>
  <c r="BI7" i="560"/>
  <c r="BK7" i="560" s="1"/>
  <c r="BS37" i="560"/>
  <c r="BQ58" i="560" s="1"/>
  <c r="AK52" i="560"/>
  <c r="BQ40" i="560"/>
  <c r="AO50" i="560"/>
  <c r="AK56" i="560"/>
  <c r="CN51" i="560"/>
  <c r="Q52" i="560"/>
  <c r="CG12" i="560"/>
  <c r="AI37" i="560"/>
  <c r="R85" i="560"/>
  <c r="CG53" i="560"/>
  <c r="BS6" i="560"/>
  <c r="BQ27" i="560" s="1"/>
  <c r="BQ29" i="560" s="1"/>
  <c r="CC87" i="560"/>
  <c r="AO76" i="560"/>
  <c r="AJ72" i="560"/>
  <c r="AL72" i="560" s="1"/>
  <c r="AH14" i="560"/>
  <c r="AH21" i="560"/>
  <c r="BZ84" i="560"/>
  <c r="CF46" i="560"/>
  <c r="CH46" i="560" s="1"/>
  <c r="U48" i="560"/>
  <c r="T25" i="560"/>
  <c r="V25" i="560" s="1"/>
  <c r="BP72" i="560"/>
  <c r="BR72" i="560" s="1"/>
  <c r="AN83" i="560"/>
  <c r="AG78" i="560"/>
  <c r="W51" i="560"/>
  <c r="CG20" i="560"/>
  <c r="CG78" i="560"/>
  <c r="CF90" i="560" s="1"/>
  <c r="G52" i="560"/>
  <c r="BN78" i="560"/>
  <c r="CG72" i="560"/>
  <c r="BX8" i="560"/>
  <c r="CE46" i="560"/>
  <c r="AR18" i="560"/>
  <c r="M46" i="560"/>
  <c r="O46" i="560" s="1"/>
  <c r="CJ21" i="560"/>
  <c r="CJ6" i="560"/>
  <c r="L48" i="560"/>
  <c r="U79" i="560"/>
  <c r="CQ17" i="560"/>
  <c r="AC54" i="560"/>
  <c r="AE54" i="560" s="1"/>
  <c r="N23" i="560"/>
  <c r="BB46" i="560"/>
  <c r="BD46" i="560" s="1"/>
  <c r="BE9" i="560"/>
  <c r="BE46" i="560"/>
  <c r="AT83" i="560"/>
  <c r="R23" i="132"/>
  <c r="CQ11" i="560"/>
  <c r="AA26" i="132"/>
  <c r="CN38" i="560"/>
  <c r="CN70" i="560"/>
  <c r="AK72" i="560"/>
  <c r="CF14" i="560"/>
  <c r="CH14" i="560" s="1"/>
  <c r="BP56" i="560"/>
  <c r="BR56" i="560" s="1"/>
  <c r="AI71" i="560"/>
  <c r="AN48" i="560"/>
  <c r="AB39" i="560"/>
  <c r="AD85" i="560"/>
  <c r="AT16" i="560"/>
  <c r="AR28" i="560" s="1"/>
  <c r="AR8" i="560"/>
  <c r="AR79" i="560"/>
  <c r="AJ87" i="560"/>
  <c r="AL87" i="560" s="1"/>
  <c r="BS20" i="560"/>
  <c r="BH19" i="560"/>
  <c r="I73" i="560"/>
  <c r="AG7" i="132"/>
  <c r="N19" i="560"/>
  <c r="BG20" i="560"/>
  <c r="BE80" i="560"/>
  <c r="AI6" i="560"/>
  <c r="AR13" i="560"/>
  <c r="AZ47" i="560"/>
  <c r="F72" i="560"/>
  <c r="H72" i="560" s="1"/>
  <c r="I14" i="560"/>
  <c r="BP42" i="560"/>
  <c r="BR42" i="560" s="1"/>
  <c r="L49" i="560"/>
  <c r="BL74" i="560"/>
  <c r="AA43" i="560"/>
  <c r="M8" i="560"/>
  <c r="O8" i="560" s="1"/>
  <c r="AD24" i="560"/>
  <c r="AM50" i="560"/>
  <c r="AP75" i="560"/>
  <c r="AG40" i="560"/>
  <c r="AL8" i="132"/>
  <c r="BI11" i="560"/>
  <c r="BK11" i="560" s="1"/>
  <c r="M15" i="132"/>
  <c r="D49" i="560"/>
  <c r="P6" i="560"/>
  <c r="N27" i="560" s="1"/>
  <c r="U19" i="560"/>
  <c r="O15" i="132"/>
  <c r="AZ8" i="560"/>
  <c r="BJ87" i="560"/>
  <c r="AU18" i="560"/>
  <c r="CF18" i="560"/>
  <c r="CH18" i="560" s="1"/>
  <c r="CM87" i="560"/>
  <c r="CO87" i="560" s="1"/>
  <c r="CP14" i="560"/>
  <c r="BW55" i="560"/>
  <c r="AM9" i="560"/>
  <c r="CC25" i="560"/>
  <c r="CP7" i="560"/>
  <c r="T50" i="560"/>
  <c r="V50" i="560" s="1"/>
  <c r="BQ10" i="560"/>
  <c r="CF12" i="560"/>
  <c r="CH12" i="560" s="1"/>
  <c r="AC48" i="560"/>
  <c r="AE48" i="560" s="1"/>
  <c r="CM23" i="560"/>
  <c r="CO23" i="560" s="1"/>
  <c r="S23" i="132"/>
  <c r="BJ83" i="560"/>
  <c r="CF54" i="560"/>
  <c r="CH54" i="560" s="1"/>
  <c r="CC78" i="560"/>
  <c r="AA44" i="560"/>
  <c r="CP51" i="560"/>
  <c r="BA72" i="560"/>
  <c r="BP68" i="560"/>
  <c r="BE13" i="560"/>
  <c r="BI37" i="560"/>
  <c r="J23" i="132"/>
  <c r="I9" i="560"/>
  <c r="BJ25" i="560"/>
  <c r="R41" i="560"/>
  <c r="U15" i="132"/>
  <c r="AR38" i="560"/>
  <c r="BM70" i="560"/>
  <c r="AN16" i="560"/>
  <c r="BB85" i="560"/>
  <c r="BD85" i="560" s="1"/>
  <c r="J19" i="1447"/>
  <c r="BO48" i="560"/>
  <c r="M16" i="560"/>
  <c r="AR83" i="560"/>
  <c r="AB69" i="560"/>
  <c r="CJ9" i="560"/>
  <c r="CK23" i="560"/>
  <c r="BE16" i="560"/>
  <c r="BC28" i="560" s="1"/>
  <c r="P71" i="560"/>
  <c r="X18" i="560"/>
  <c r="S16" i="560"/>
  <c r="S23" i="560"/>
  <c r="BF71" i="560"/>
  <c r="T75" i="560"/>
  <c r="V75" i="560" s="1"/>
  <c r="M76" i="560"/>
  <c r="O76" i="560" s="1"/>
  <c r="BC12" i="560"/>
  <c r="AN85" i="560"/>
  <c r="CN21" i="560"/>
  <c r="AF25" i="560"/>
  <c r="Q70" i="560"/>
  <c r="T52" i="560"/>
  <c r="V52" i="560" s="1"/>
  <c r="AQ80" i="560"/>
  <c r="AS80" i="560" s="1"/>
  <c r="BF74" i="560"/>
  <c r="I43" i="560"/>
  <c r="BZ83" i="560"/>
  <c r="J73" i="560"/>
  <c r="BH46" i="560"/>
  <c r="AC10" i="132"/>
  <c r="CN18" i="560"/>
  <c r="AP87" i="560"/>
  <c r="BG16" i="560"/>
  <c r="AP79" i="560"/>
  <c r="CP47" i="560"/>
  <c r="CN59" i="560" s="1"/>
  <c r="W49" i="560"/>
  <c r="BB10" i="560"/>
  <c r="BD10" i="560" s="1"/>
  <c r="W44" i="560"/>
  <c r="AT25" i="560"/>
  <c r="M56" i="560"/>
  <c r="O56" i="560" s="1"/>
  <c r="AZ56" i="560"/>
  <c r="AP83" i="560"/>
  <c r="J41" i="560"/>
  <c r="CG40" i="560"/>
  <c r="O7" i="132"/>
  <c r="CB77" i="560"/>
  <c r="CC46" i="560"/>
  <c r="BQ73" i="560"/>
  <c r="CN87" i="560"/>
  <c r="D11" i="560"/>
  <c r="Q86" i="560"/>
  <c r="AN13" i="560"/>
  <c r="BN73" i="560"/>
  <c r="BS23" i="560"/>
  <c r="AJ15" i="560"/>
  <c r="AL15" i="560" s="1"/>
  <c r="BZ72" i="560"/>
  <c r="CB15" i="560"/>
  <c r="CK38" i="560"/>
  <c r="AM10" i="560"/>
  <c r="AF11" i="560"/>
  <c r="BX87" i="560"/>
  <c r="BQ15" i="560"/>
  <c r="U78" i="560"/>
  <c r="T90" i="560" s="1"/>
  <c r="T91" i="560" s="1"/>
  <c r="AG47" i="560"/>
  <c r="AQ42" i="560"/>
  <c r="AS42" i="560" s="1"/>
  <c r="G11" i="560"/>
  <c r="AH18" i="560"/>
  <c r="BG87" i="560"/>
  <c r="L19" i="560"/>
  <c r="AA16" i="132"/>
  <c r="AG12" i="560"/>
  <c r="BS24" i="560"/>
  <c r="M39" i="560"/>
  <c r="O39" i="560" s="1"/>
  <c r="AK69" i="560"/>
  <c r="AA79" i="560"/>
  <c r="CL52" i="560"/>
  <c r="AF51" i="560"/>
  <c r="BT14" i="560"/>
  <c r="AB38" i="560"/>
  <c r="BO55" i="560"/>
  <c r="T22" i="560"/>
  <c r="V22" i="560" s="1"/>
  <c r="R47" i="560"/>
  <c r="G44" i="560"/>
  <c r="J21" i="560"/>
  <c r="L23" i="132"/>
  <c r="BO12" i="560"/>
  <c r="AN56" i="560"/>
  <c r="J20" i="560"/>
  <c r="CD81" i="560"/>
  <c r="BB54" i="560"/>
  <c r="BD54" i="560" s="1"/>
  <c r="T9" i="560"/>
  <c r="V9" i="560" s="1"/>
  <c r="AT54" i="560"/>
  <c r="CN76" i="560"/>
  <c r="BY17" i="560"/>
  <c r="CA17" i="560" s="1"/>
  <c r="AO53" i="560"/>
  <c r="AF26" i="132"/>
  <c r="AZ14" i="560"/>
  <c r="X12" i="560"/>
  <c r="BE52" i="560"/>
  <c r="AQ25" i="560"/>
  <c r="AS25" i="560" s="1"/>
  <c r="BP9" i="560"/>
  <c r="BR9" i="560" s="1"/>
  <c r="CF84" i="560"/>
  <c r="CH84" i="560" s="1"/>
  <c r="BM9" i="560"/>
  <c r="CJ11" i="560"/>
  <c r="AF38" i="560"/>
  <c r="BA81" i="560"/>
  <c r="E56" i="560"/>
  <c r="BY85" i="560"/>
  <c r="CA85" i="560" s="1"/>
  <c r="AF56" i="560"/>
  <c r="BP7" i="560"/>
  <c r="BR7" i="560" s="1"/>
  <c r="S14" i="560"/>
  <c r="BC80" i="560"/>
  <c r="K54" i="560"/>
  <c r="AI82" i="560"/>
  <c r="AM18" i="560"/>
  <c r="AJ52" i="560"/>
  <c r="AL52" i="560" s="1"/>
  <c r="E6" i="560"/>
  <c r="BG75" i="560"/>
  <c r="AN49" i="560"/>
  <c r="BE12" i="560"/>
  <c r="AO55" i="560"/>
  <c r="M52" i="560"/>
  <c r="O52" i="560" s="1"/>
  <c r="AM71" i="560"/>
  <c r="AT22" i="560"/>
  <c r="U6" i="560"/>
  <c r="T27" i="560" s="1"/>
  <c r="E12" i="560"/>
  <c r="BE82" i="560"/>
  <c r="M11" i="560"/>
  <c r="O11" i="560" s="1"/>
  <c r="L87" i="560"/>
  <c r="CI23" i="560"/>
  <c r="CP53" i="560"/>
  <c r="CB47" i="560"/>
  <c r="BZ59" i="560" s="1"/>
  <c r="BX24" i="560"/>
  <c r="AN21" i="560"/>
  <c r="I83" i="560"/>
  <c r="BZ7" i="560"/>
  <c r="M15" i="560"/>
  <c r="O15" i="560" s="1"/>
  <c r="M47" i="560"/>
  <c r="BJ74" i="560"/>
  <c r="W39" i="560"/>
  <c r="CI79" i="560"/>
  <c r="D41" i="560"/>
  <c r="BQ42" i="560"/>
  <c r="S46" i="560"/>
  <c r="W47" i="560"/>
  <c r="U59" i="560" s="1"/>
  <c r="T6" i="560"/>
  <c r="BI21" i="560"/>
  <c r="BK21" i="560" s="1"/>
  <c r="BB40" i="560"/>
  <c r="BD40" i="560" s="1"/>
  <c r="BF13" i="560"/>
  <c r="CG74" i="560"/>
  <c r="AN19" i="560"/>
  <c r="CG19" i="560"/>
  <c r="CP44" i="560"/>
  <c r="AR71" i="560"/>
  <c r="BM19" i="560"/>
  <c r="G22" i="560"/>
  <c r="E15" i="560"/>
  <c r="AH77" i="560"/>
  <c r="J76" i="560"/>
  <c r="AQ73" i="560"/>
  <c r="AS73" i="560" s="1"/>
  <c r="CJ24" i="560"/>
  <c r="BW49" i="560"/>
  <c r="BP81" i="560"/>
  <c r="BR81" i="560" s="1"/>
  <c r="BW13" i="560"/>
  <c r="AM55" i="560"/>
  <c r="N9" i="560"/>
  <c r="BH74" i="560"/>
  <c r="BS80" i="560"/>
  <c r="BF45" i="560"/>
  <c r="BN10" i="560"/>
  <c r="AA22" i="560"/>
  <c r="CK9" i="560"/>
  <c r="BQ14" i="560"/>
  <c r="CP20" i="560"/>
  <c r="CI54" i="560"/>
  <c r="BE17" i="560"/>
  <c r="I24" i="560"/>
  <c r="CK40" i="560"/>
  <c r="M7" i="132"/>
  <c r="BO72" i="560"/>
  <c r="BA21" i="560"/>
  <c r="Q51" i="560"/>
  <c r="U52" i="560"/>
  <c r="BN37" i="560"/>
  <c r="BB24" i="560"/>
  <c r="BD24" i="560" s="1"/>
  <c r="J83" i="560"/>
  <c r="AD77" i="560"/>
  <c r="R51" i="560"/>
  <c r="N50" i="560"/>
  <c r="F51" i="560"/>
  <c r="H51" i="560" s="1"/>
  <c r="V15" i="132"/>
  <c r="BZ56" i="560"/>
  <c r="BZ38" i="560"/>
  <c r="T55" i="560"/>
  <c r="V55" i="560" s="1"/>
  <c r="BN74" i="560"/>
  <c r="BB11" i="560"/>
  <c r="BD11" i="560" s="1"/>
  <c r="W37" i="560"/>
  <c r="U58" i="560" s="1"/>
  <c r="AM16" i="132"/>
  <c r="AP7" i="560"/>
  <c r="CK74" i="560"/>
  <c r="T74" i="560"/>
  <c r="V74" i="560" s="1"/>
  <c r="AP53" i="560"/>
  <c r="D80" i="560"/>
  <c r="G14" i="560"/>
  <c r="BG9" i="560"/>
  <c r="CK20" i="560"/>
  <c r="S40" i="560"/>
  <c r="S85" i="560"/>
  <c r="AP73" i="560"/>
  <c r="CP81" i="560"/>
  <c r="T85" i="560"/>
  <c r="V85" i="560" s="1"/>
  <c r="CP83" i="560"/>
  <c r="BQ16" i="560"/>
  <c r="BP28" i="560" s="1"/>
  <c r="CI45" i="560"/>
  <c r="BJ15" i="560"/>
  <c r="AH74" i="560"/>
  <c r="AQ24" i="560"/>
  <c r="AS24" i="560" s="1"/>
  <c r="AG39" i="560"/>
  <c r="BE37" i="560"/>
  <c r="BC58" i="560" s="1"/>
  <c r="BV43" i="560" s="1"/>
  <c r="BQ70" i="560"/>
  <c r="BN54" i="560"/>
  <c r="P74" i="560"/>
  <c r="X13" i="560"/>
  <c r="BP52" i="560"/>
  <c r="BR52" i="560" s="1"/>
  <c r="AO18" i="132"/>
  <c r="BH51" i="560"/>
  <c r="CG47" i="560"/>
  <c r="CF59" i="560" s="1"/>
  <c r="CF60" i="560" s="1"/>
  <c r="N53" i="560"/>
  <c r="CF20" i="560"/>
  <c r="CH20" i="560" s="1"/>
  <c r="G17" i="560"/>
  <c r="BM24" i="560"/>
  <c r="AQ11" i="560"/>
  <c r="AS11" i="560" s="1"/>
  <c r="CG75" i="560"/>
  <c r="AK86" i="560"/>
  <c r="BC44" i="560"/>
  <c r="AH23" i="560"/>
  <c r="AK16" i="560"/>
  <c r="AJ28" i="560" s="1"/>
  <c r="K46" i="560"/>
  <c r="AM87" i="560"/>
  <c r="BY70" i="560"/>
  <c r="CA70" i="560" s="1"/>
  <c r="BZ15" i="560"/>
  <c r="M86" i="560"/>
  <c r="O86" i="560" s="1"/>
  <c r="CD77" i="560"/>
  <c r="I21" i="560"/>
  <c r="L51" i="560"/>
  <c r="CB40" i="560"/>
  <c r="BW69" i="560"/>
  <c r="CC45" i="560"/>
  <c r="CC18" i="560"/>
  <c r="AT9" i="560"/>
  <c r="J8" i="132"/>
  <c r="I70" i="560"/>
  <c r="CF7" i="560"/>
  <c r="CH7" i="560" s="1"/>
  <c r="BC72" i="560"/>
  <c r="CE80" i="560"/>
  <c r="E70" i="560"/>
  <c r="BC39" i="560"/>
  <c r="BO9" i="560"/>
  <c r="BW76" i="560"/>
  <c r="AD76" i="560"/>
  <c r="S52" i="560"/>
  <c r="G12" i="560"/>
  <c r="BO56" i="560"/>
  <c r="AP85" i="560"/>
  <c r="CK12" i="560"/>
  <c r="AM23" i="560"/>
  <c r="AH20" i="560"/>
  <c r="BX74" i="560"/>
  <c r="G54" i="560"/>
  <c r="F41" i="560"/>
  <c r="H41" i="560" s="1"/>
  <c r="I76" i="560"/>
  <c r="CF48" i="560"/>
  <c r="CH48" i="560" s="1"/>
  <c r="AP38" i="560"/>
  <c r="I23" i="560"/>
  <c r="BF19" i="560"/>
  <c r="AC50" i="560"/>
  <c r="AE50" i="560" s="1"/>
  <c r="AI76" i="560"/>
  <c r="AO42" i="560"/>
  <c r="BX20" i="560"/>
  <c r="CK50" i="560"/>
  <c r="CF72" i="560"/>
  <c r="CH72" i="560" s="1"/>
  <c r="CL40" i="560"/>
  <c r="AB10" i="560"/>
  <c r="CM79" i="560"/>
  <c r="CO79" i="560" s="1"/>
  <c r="AR70" i="560"/>
  <c r="W41" i="560"/>
  <c r="BL52" i="560"/>
  <c r="AP78" i="560"/>
  <c r="BH77" i="560"/>
  <c r="BW72" i="560"/>
  <c r="CB55" i="560"/>
  <c r="AN17" i="560"/>
  <c r="BF84" i="560"/>
  <c r="M26" i="132"/>
  <c r="CQ24" i="560"/>
  <c r="CJ16" i="560"/>
  <c r="BF6" i="560"/>
  <c r="S56" i="560"/>
  <c r="AQ12" i="560"/>
  <c r="AS12" i="560" s="1"/>
  <c r="BJ42" i="560"/>
  <c r="L26" i="132"/>
  <c r="P70" i="560"/>
  <c r="CK69" i="560"/>
  <c r="BM13" i="560"/>
  <c r="CF85" i="560"/>
  <c r="CH85" i="560" s="1"/>
  <c r="I25" i="560"/>
  <c r="BW71" i="560"/>
  <c r="AU15" i="560"/>
  <c r="AI80" i="560"/>
  <c r="AR22" i="560"/>
  <c r="AR23" i="560"/>
  <c r="AD45" i="560"/>
  <c r="CK49" i="560"/>
  <c r="I15" i="560"/>
  <c r="BT23" i="560"/>
  <c r="AB54" i="560"/>
  <c r="AM38" i="560"/>
  <c r="BQ18" i="560"/>
  <c r="U12" i="560"/>
  <c r="AU25" i="560"/>
  <c r="BL13" i="560"/>
  <c r="L38" i="560"/>
  <c r="CK19" i="560"/>
  <c r="BW52" i="560"/>
  <c r="AM56" i="560"/>
  <c r="BS54" i="560"/>
  <c r="Q37" i="560"/>
  <c r="BH82" i="560"/>
  <c r="N73" i="560"/>
  <c r="I49" i="560"/>
  <c r="AP25" i="560"/>
  <c r="K21" i="560"/>
  <c r="AP13" i="560"/>
  <c r="BO11" i="560"/>
  <c r="BG85" i="560"/>
  <c r="BL10" i="560"/>
  <c r="X24" i="560"/>
  <c r="M12" i="560"/>
  <c r="O12" i="560" s="1"/>
  <c r="CJ14" i="560"/>
  <c r="AI49" i="560"/>
  <c r="Q50" i="560"/>
  <c r="K40" i="560"/>
  <c r="P8" i="560"/>
  <c r="CP49" i="560"/>
  <c r="CK37" i="560"/>
  <c r="D83" i="560"/>
  <c r="CD20" i="560"/>
  <c r="BB69" i="560"/>
  <c r="BD69" i="560" s="1"/>
  <c r="BW70" i="560"/>
  <c r="R15" i="560"/>
  <c r="BE55" i="560"/>
  <c r="CI11" i="560"/>
  <c r="AG51" i="560"/>
  <c r="CN53" i="560"/>
  <c r="BC49" i="560"/>
  <c r="CC84" i="560"/>
  <c r="AN45" i="560"/>
  <c r="CN15" i="560"/>
  <c r="BS75" i="560"/>
  <c r="CD69" i="560"/>
  <c r="AK22" i="560"/>
  <c r="BI38" i="560"/>
  <c r="BK38" i="560" s="1"/>
  <c r="BJ56" i="560"/>
  <c r="CE76" i="560"/>
  <c r="BZ47" i="560"/>
  <c r="BY59" i="560" s="1"/>
  <c r="BM68" i="560"/>
  <c r="AH19" i="560"/>
  <c r="CJ68" i="560"/>
  <c r="AG53" i="560"/>
  <c r="CM50" i="560"/>
  <c r="CO50" i="560" s="1"/>
  <c r="CM71" i="560"/>
  <c r="CO71" i="560" s="1"/>
  <c r="CF78" i="560"/>
  <c r="BF22" i="560"/>
  <c r="AC84" i="560"/>
  <c r="AE84" i="560" s="1"/>
  <c r="AQ78" i="560"/>
  <c r="AZ19" i="560"/>
  <c r="P85" i="560"/>
  <c r="BY16" i="560"/>
  <c r="AB25" i="560"/>
  <c r="CP56" i="560"/>
  <c r="T73" i="560"/>
  <c r="V73" i="560" s="1"/>
  <c r="BZ11" i="560"/>
  <c r="CD18" i="560"/>
  <c r="T48" i="560"/>
  <c r="V48" i="560" s="1"/>
  <c r="AJ81" i="560"/>
  <c r="AL81" i="560" s="1"/>
  <c r="CL51" i="560"/>
  <c r="BQ38" i="560"/>
  <c r="BP18" i="560"/>
  <c r="BR18" i="560" s="1"/>
  <c r="BX82" i="560"/>
  <c r="BY52" i="560"/>
  <c r="CA52" i="560" s="1"/>
  <c r="BG48" i="560"/>
  <c r="BQ22" i="560"/>
  <c r="BA82" i="560"/>
  <c r="BL24" i="560"/>
  <c r="BC40" i="560"/>
  <c r="BA71" i="560"/>
  <c r="T39" i="560"/>
  <c r="V39" i="560" s="1"/>
  <c r="BA42" i="560"/>
  <c r="CJ56" i="560"/>
  <c r="CP11" i="560"/>
  <c r="M83" i="560"/>
  <c r="O83" i="560" s="1"/>
  <c r="CE77" i="560"/>
  <c r="AO20" i="560"/>
  <c r="E44" i="560"/>
  <c r="BB71" i="560"/>
  <c r="BD71" i="560" s="1"/>
  <c r="P46" i="560"/>
  <c r="CD13" i="560"/>
  <c r="CB49" i="560"/>
  <c r="AN50" i="560"/>
  <c r="BW12" i="560"/>
  <c r="CE17" i="560"/>
  <c r="E40" i="560"/>
  <c r="BJ79" i="560"/>
  <c r="BT19" i="560"/>
  <c r="AM46" i="560"/>
  <c r="S18" i="132"/>
  <c r="F77" i="560"/>
  <c r="H77" i="560" s="1"/>
  <c r="BB9" i="560"/>
  <c r="BD9" i="560" s="1"/>
  <c r="K10" i="560"/>
  <c r="BA39" i="560"/>
  <c r="BM69" i="560"/>
  <c r="D51" i="560"/>
  <c r="CI75" i="560"/>
  <c r="BJ72" i="560"/>
  <c r="AA18" i="560"/>
  <c r="AF18" i="560"/>
  <c r="AG43" i="560"/>
  <c r="AK19" i="560"/>
  <c r="CE56" i="560"/>
  <c r="AP56" i="560"/>
  <c r="CB39" i="560"/>
  <c r="CG14" i="560"/>
  <c r="CD68" i="560"/>
  <c r="AH6" i="560"/>
  <c r="BX46" i="560"/>
  <c r="BJ80" i="560"/>
  <c r="BA69" i="560"/>
  <c r="CL14" i="560"/>
  <c r="BZ10" i="560"/>
  <c r="Q23" i="560"/>
  <c r="CB19" i="560"/>
  <c r="BG10" i="560"/>
  <c r="Q81" i="560"/>
  <c r="AF73" i="560"/>
  <c r="F42" i="560"/>
  <c r="H42" i="560" s="1"/>
  <c r="AM7" i="132"/>
  <c r="Q78" i="560"/>
  <c r="AA70" i="560"/>
  <c r="AI45" i="560"/>
  <c r="CM53" i="560"/>
  <c r="CO53" i="560" s="1"/>
  <c r="BA87" i="560"/>
  <c r="CB56" i="560"/>
  <c r="AT55" i="560"/>
  <c r="BC87" i="560"/>
  <c r="BI15" i="560"/>
  <c r="BK15" i="560" s="1"/>
  <c r="AB12" i="560"/>
  <c r="CD42" i="560"/>
  <c r="BO10" i="560"/>
  <c r="AC8" i="132"/>
  <c r="BL55" i="560"/>
  <c r="AA17" i="560"/>
  <c r="D39" i="560"/>
  <c r="BT8" i="560"/>
  <c r="K7" i="560"/>
  <c r="CL17" i="560"/>
  <c r="AQ69" i="560"/>
  <c r="AS69" i="560" s="1"/>
  <c r="P20" i="560"/>
  <c r="P19" i="560"/>
  <c r="BM22" i="560"/>
  <c r="T10" i="560"/>
  <c r="V10" i="560" s="1"/>
  <c r="AD26" i="132"/>
  <c r="BM38" i="560"/>
  <c r="CG8" i="560"/>
  <c r="J85" i="560"/>
  <c r="CB37" i="560"/>
  <c r="BZ58" i="560" s="1"/>
  <c r="CS43" i="560" s="1"/>
  <c r="BY73" i="560"/>
  <c r="CA73" i="560" s="1"/>
  <c r="AJ75" i="560"/>
  <c r="AL75" i="560" s="1"/>
  <c r="M37" i="560"/>
  <c r="CE6" i="560"/>
  <c r="AI26" i="132"/>
  <c r="CC9" i="560"/>
  <c r="CI40" i="560"/>
  <c r="AH56" i="560"/>
  <c r="BH52" i="560"/>
  <c r="U10" i="560"/>
  <c r="AQ53" i="560"/>
  <c r="AS53" i="560" s="1"/>
  <c r="BY40" i="560"/>
  <c r="CA40" i="560" s="1"/>
  <c r="CF22" i="560"/>
  <c r="CH22" i="560" s="1"/>
  <c r="D14" i="560"/>
  <c r="BQ69" i="560"/>
  <c r="S41" i="560"/>
  <c r="J52" i="560"/>
  <c r="F70" i="560"/>
  <c r="H70" i="560" s="1"/>
  <c r="AF80" i="560"/>
  <c r="BT12" i="560"/>
  <c r="AG74" i="560"/>
  <c r="BN39" i="560"/>
  <c r="AJ71" i="560"/>
  <c r="AL71" i="560" s="1"/>
  <c r="BL39" i="560"/>
  <c r="J23" i="560"/>
  <c r="BY86" i="560"/>
  <c r="CA86" i="560" s="1"/>
  <c r="L8" i="560"/>
  <c r="U13" i="560"/>
  <c r="I8" i="132"/>
  <c r="BM15" i="560"/>
  <c r="AZ69" i="560"/>
  <c r="CM54" i="560"/>
  <c r="CO54" i="560" s="1"/>
  <c r="P17" i="560"/>
  <c r="AQ8" i="560"/>
  <c r="AS8" i="560" s="1"/>
  <c r="BW23" i="560"/>
  <c r="CQ8" i="560"/>
  <c r="CM85" i="560"/>
  <c r="CO85" i="560" s="1"/>
  <c r="AG26" i="132"/>
  <c r="R14" i="560"/>
  <c r="BB79" i="560"/>
  <c r="BD79" i="560" s="1"/>
  <c r="BS45" i="560"/>
  <c r="CF24" i="560"/>
  <c r="CH24" i="560" s="1"/>
  <c r="G51" i="560"/>
  <c r="BN44" i="560"/>
  <c r="CF41" i="560"/>
  <c r="CH41" i="560" s="1"/>
  <c r="BC84" i="560"/>
  <c r="AC49" i="560"/>
  <c r="AE49" i="560" s="1"/>
  <c r="G20" i="560"/>
  <c r="AH70" i="560"/>
  <c r="F49" i="560"/>
  <c r="H49" i="560" s="1"/>
  <c r="AH44" i="560"/>
  <c r="AK18" i="560"/>
  <c r="CB71" i="560"/>
  <c r="AF23" i="560"/>
  <c r="BL47" i="560"/>
  <c r="BJ59" i="560" s="1"/>
  <c r="AP49" i="560"/>
  <c r="BF83" i="560"/>
  <c r="AC76" i="560"/>
  <c r="AE76" i="560" s="1"/>
  <c r="CG44" i="560"/>
  <c r="N45" i="560"/>
  <c r="AI70" i="560"/>
  <c r="BP17" i="560"/>
  <c r="BR17" i="560" s="1"/>
  <c r="BS17" i="560"/>
  <c r="AT52" i="560"/>
  <c r="BM46" i="560"/>
  <c r="AK48" i="560"/>
  <c r="J81" i="560"/>
  <c r="CM55" i="560"/>
  <c r="CO55" i="560" s="1"/>
  <c r="BI25" i="560"/>
  <c r="BK25" i="560" s="1"/>
  <c r="J7" i="560"/>
  <c r="AN14" i="560"/>
  <c r="BO86" i="560"/>
  <c r="S77" i="560"/>
  <c r="D19" i="560"/>
  <c r="K44" i="560"/>
  <c r="CM81" i="560"/>
  <c r="CO81" i="560" s="1"/>
  <c r="AI24" i="132"/>
  <c r="S43" i="560"/>
  <c r="K37" i="560"/>
  <c r="AI75" i="560"/>
  <c r="BJ70" i="560"/>
  <c r="AT17" i="560"/>
  <c r="Q38" i="560"/>
  <c r="AG8" i="560"/>
  <c r="BN83" i="560"/>
  <c r="BY41" i="560"/>
  <c r="CA41" i="560" s="1"/>
  <c r="BG38" i="560"/>
  <c r="BQ87" i="560"/>
  <c r="L45" i="560"/>
  <c r="BN81" i="560"/>
  <c r="CM45" i="560"/>
  <c r="CO45" i="560" s="1"/>
  <c r="BG37" i="560"/>
  <c r="U16" i="132"/>
  <c r="T49" i="560"/>
  <c r="V49" i="560" s="1"/>
  <c r="BX9" i="560"/>
  <c r="BF42" i="560"/>
  <c r="CP50" i="560"/>
  <c r="K11" i="560"/>
  <c r="R8" i="560"/>
  <c r="BE53" i="560"/>
  <c r="AO83" i="560"/>
  <c r="AB22" i="560"/>
  <c r="AG24" i="560"/>
  <c r="AG21" i="560"/>
  <c r="BM7" i="560"/>
  <c r="AB77" i="560"/>
  <c r="BW40" i="560"/>
  <c r="CJ47" i="560"/>
  <c r="BB37" i="560"/>
  <c r="P40" i="560"/>
  <c r="CC10" i="560"/>
  <c r="CJ38" i="560"/>
  <c r="CM6" i="560"/>
  <c r="BX37" i="560"/>
  <c r="AC38" i="560"/>
  <c r="AE38" i="560" s="1"/>
  <c r="J54" i="560"/>
  <c r="U43" i="560"/>
  <c r="N86" i="560"/>
  <c r="AF39" i="560"/>
  <c r="AC81" i="560"/>
  <c r="AE81" i="560" s="1"/>
  <c r="L11" i="560"/>
  <c r="BY78" i="560"/>
  <c r="CP24" i="560"/>
  <c r="AJ77" i="560"/>
  <c r="AL77" i="560" s="1"/>
  <c r="L70" i="560"/>
  <c r="BM45" i="560"/>
  <c r="AI81" i="560"/>
  <c r="CC15" i="560"/>
  <c r="CD45" i="560"/>
  <c r="CN85" i="560"/>
  <c r="K83" i="560"/>
  <c r="W53" i="560"/>
  <c r="G71" i="560"/>
  <c r="R87" i="560"/>
  <c r="F76" i="560"/>
  <c r="H76" i="560" s="1"/>
  <c r="E46" i="560"/>
  <c r="CK18" i="560"/>
  <c r="CE24" i="560"/>
  <c r="W8" i="560"/>
  <c r="CD50" i="560"/>
  <c r="F37" i="560"/>
  <c r="AT85" i="560"/>
  <c r="CC39" i="560"/>
  <c r="AR12" i="560"/>
  <c r="BN84" i="560"/>
  <c r="AN75" i="560"/>
  <c r="E45" i="560"/>
  <c r="AG16" i="560"/>
  <c r="CE86" i="560"/>
  <c r="Q80" i="560"/>
  <c r="AN80" i="560"/>
  <c r="AR21" i="560"/>
  <c r="BH8" i="560"/>
  <c r="BB21" i="560"/>
  <c r="BD21" i="560" s="1"/>
  <c r="AG24" i="132"/>
  <c r="AQ49" i="560"/>
  <c r="AS49" i="560" s="1"/>
  <c r="BQ85" i="560"/>
  <c r="W84" i="560"/>
  <c r="AR24" i="560"/>
  <c r="J47" i="560"/>
  <c r="M18" i="132"/>
  <c r="AP54" i="560"/>
  <c r="Q24" i="560"/>
  <c r="BN49" i="560"/>
  <c r="CC8" i="560"/>
  <c r="L52" i="560"/>
  <c r="G73" i="560"/>
  <c r="AR69" i="560"/>
  <c r="BW14" i="560"/>
  <c r="P37" i="560"/>
  <c r="N58" i="560" s="1"/>
  <c r="G55" i="560"/>
  <c r="AN70" i="560"/>
  <c r="CM84" i="560"/>
  <c r="CO84" i="560" s="1"/>
  <c r="CC76" i="560"/>
  <c r="N74" i="560"/>
  <c r="Q40" i="560"/>
  <c r="AD23" i="560"/>
  <c r="CL83" i="560"/>
  <c r="U8" i="560"/>
  <c r="V10" i="132"/>
  <c r="BE72" i="560"/>
  <c r="CD74" i="560"/>
  <c r="BG24" i="560"/>
  <c r="BC9" i="560"/>
  <c r="BY77" i="560"/>
  <c r="CA77" i="560" s="1"/>
  <c r="BN69" i="560"/>
  <c r="E54" i="560"/>
  <c r="BQ82" i="560"/>
  <c r="AI7" i="560"/>
  <c r="X6" i="560"/>
  <c r="CL39" i="560"/>
  <c r="F26" i="132"/>
  <c r="CK82" i="560"/>
  <c r="AT76" i="560"/>
  <c r="Q13" i="560"/>
  <c r="F38" i="560"/>
  <c r="H38" i="560" s="1"/>
  <c r="BC74" i="560"/>
  <c r="AU9" i="560"/>
  <c r="Q85" i="560"/>
  <c r="AA75" i="560"/>
  <c r="G16" i="132"/>
  <c r="D9" i="560"/>
  <c r="Z23" i="132"/>
  <c r="AM11" i="560"/>
  <c r="AB85" i="560"/>
  <c r="BE44" i="560"/>
  <c r="AP14" i="560"/>
  <c r="M41" i="560"/>
  <c r="O41" i="560" s="1"/>
  <c r="D24" i="560"/>
  <c r="I55" i="560"/>
  <c r="AF17" i="560"/>
  <c r="BH78" i="560"/>
  <c r="AM8" i="560"/>
  <c r="BJ41" i="560"/>
  <c r="U26" i="132"/>
  <c r="CK52" i="560"/>
  <c r="CC19" i="560"/>
  <c r="CQ14" i="560"/>
  <c r="CF75" i="560"/>
  <c r="CH75" i="560" s="1"/>
  <c r="AD80" i="560"/>
  <c r="CP12" i="560"/>
  <c r="BP40" i="560"/>
  <c r="BR40" i="560" s="1"/>
  <c r="CG24" i="560"/>
  <c r="L76" i="560"/>
  <c r="CF76" i="560"/>
  <c r="CH76" i="560" s="1"/>
  <c r="BN82" i="560"/>
  <c r="BX77" i="560"/>
  <c r="P73" i="560"/>
  <c r="CK13" i="560"/>
  <c r="AA8" i="560"/>
  <c r="Q41" i="560"/>
  <c r="BI74" i="560"/>
  <c r="BK74" i="560" s="1"/>
  <c r="BY11" i="560"/>
  <c r="CA11" i="560" s="1"/>
  <c r="CJ75" i="560"/>
  <c r="BQ68" i="560"/>
  <c r="BP89" i="560" s="1"/>
  <c r="AM49" i="560"/>
  <c r="P56" i="560"/>
  <c r="CE49" i="560"/>
  <c r="CN6" i="560"/>
  <c r="CM27" i="560" s="1"/>
  <c r="F82" i="560"/>
  <c r="H82" i="560" s="1"/>
  <c r="BL50" i="560"/>
  <c r="AI46" i="560"/>
  <c r="AA37" i="560"/>
  <c r="F74" i="560"/>
  <c r="H74" i="560" s="1"/>
  <c r="BZ53" i="560"/>
  <c r="P24" i="132"/>
  <c r="BA55" i="560"/>
  <c r="BA18" i="560"/>
  <c r="BZ74" i="560"/>
  <c r="AF84" i="560"/>
  <c r="M24" i="132"/>
  <c r="BZ49" i="560"/>
  <c r="AA51" i="560"/>
  <c r="D18" i="560"/>
  <c r="N16" i="560"/>
  <c r="M28" i="560" s="1"/>
  <c r="AT6" i="560"/>
  <c r="AR27" i="560" s="1"/>
  <c r="L21" i="560"/>
  <c r="AT24" i="560"/>
  <c r="AR81" i="560"/>
  <c r="BM75" i="560"/>
  <c r="AN54" i="560"/>
  <c r="AQ85" i="560"/>
  <c r="AS85" i="560" s="1"/>
  <c r="CB23" i="560"/>
  <c r="BL41" i="560"/>
  <c r="CB74" i="560"/>
  <c r="AF82" i="560"/>
  <c r="AO24" i="560"/>
  <c r="D74" i="560"/>
  <c r="BA76" i="560"/>
  <c r="G38" i="560"/>
  <c r="I40" i="560"/>
  <c r="AR16" i="560"/>
  <c r="AQ28" i="560" s="1"/>
  <c r="BI79" i="560"/>
  <c r="BK79" i="560" s="1"/>
  <c r="K38" i="560"/>
  <c r="CB25" i="560"/>
  <c r="AM42" i="560"/>
  <c r="AZ40" i="560"/>
  <c r="BS12" i="560"/>
  <c r="AM24" i="132"/>
  <c r="M55" i="560"/>
  <c r="O55" i="560" s="1"/>
  <c r="BW41" i="560"/>
  <c r="U72" i="560"/>
  <c r="AP47" i="560"/>
  <c r="CD16" i="560"/>
  <c r="BQ84" i="560"/>
  <c r="CI9" i="560"/>
  <c r="M20" i="560"/>
  <c r="O20" i="560" s="1"/>
  <c r="AA7" i="132"/>
  <c r="CB80" i="560"/>
  <c r="BC14" i="560"/>
  <c r="BF9" i="560"/>
  <c r="BP87" i="560"/>
  <c r="BR87" i="560" s="1"/>
  <c r="L16" i="132"/>
  <c r="M23" i="560"/>
  <c r="O23" i="560" s="1"/>
  <c r="BJ78" i="560"/>
  <c r="BI90" i="560" s="1"/>
  <c r="BH49" i="560"/>
  <c r="AP70" i="560"/>
  <c r="BL79" i="560"/>
  <c r="AZ23" i="560"/>
  <c r="AZ45" i="560"/>
  <c r="AP46" i="560"/>
  <c r="CK44" i="560"/>
  <c r="CB43" i="560"/>
  <c r="BY43" i="560"/>
  <c r="CA43" i="560" s="1"/>
  <c r="AB80" i="560"/>
  <c r="CE83" i="560"/>
  <c r="AA56" i="560"/>
  <c r="CK11" i="560"/>
  <c r="BP14" i="560"/>
  <c r="BR14" i="560" s="1"/>
  <c r="Z18" i="132"/>
  <c r="BX50" i="560"/>
  <c r="CP37" i="560"/>
  <c r="CN58" i="560" s="1"/>
  <c r="BI81" i="560"/>
  <c r="BK81" i="560" s="1"/>
  <c r="BC6" i="560"/>
  <c r="BB27" i="560" s="1"/>
  <c r="BV7" i="560" s="1"/>
  <c r="AO48" i="560"/>
  <c r="Q75" i="560"/>
  <c r="AP84" i="560"/>
  <c r="BE42" i="560"/>
  <c r="BI22" i="560"/>
  <c r="BK22" i="560" s="1"/>
  <c r="D55" i="560"/>
  <c r="BJ24" i="560"/>
  <c r="CP18" i="560"/>
  <c r="E72" i="560"/>
  <c r="AK74" i="560"/>
  <c r="S44" i="560"/>
  <c r="P15" i="132"/>
  <c r="BG80" i="560"/>
  <c r="CG14" i="1447"/>
  <c r="BM40" i="1447"/>
  <c r="U40" i="1447"/>
  <c r="AD20" i="1447"/>
  <c r="BE80" i="1447"/>
  <c r="Q37" i="1447"/>
  <c r="BM8" i="1447"/>
  <c r="CM52" i="1447"/>
  <c r="CO52" i="1447" s="1"/>
  <c r="AF71" i="1447"/>
  <c r="CP75" i="1447"/>
  <c r="BS83" i="1447"/>
  <c r="CI47" i="1447"/>
  <c r="CG59" i="1447" s="1"/>
  <c r="CC81" i="1447"/>
  <c r="AT79" i="1447"/>
  <c r="CJ20" i="1447"/>
  <c r="BC83" i="1447"/>
  <c r="BF9" i="1447"/>
  <c r="CF50" i="1447"/>
  <c r="CH50" i="1447" s="1"/>
  <c r="CC16" i="1447"/>
  <c r="P23" i="1447"/>
  <c r="CI71" i="1447"/>
  <c r="BF73" i="1447"/>
  <c r="Q40" i="1447"/>
  <c r="CJ49" i="1447"/>
  <c r="CI24" i="1447"/>
  <c r="U83" i="1447"/>
  <c r="BC55" i="1447"/>
  <c r="AK44" i="1447"/>
  <c r="BJ39" i="1447"/>
  <c r="CJ87" i="1447"/>
  <c r="AN76" i="1447"/>
  <c r="W16" i="1447"/>
  <c r="U28" i="1447" s="1"/>
  <c r="M49" i="1447"/>
  <c r="O49" i="1447" s="1"/>
  <c r="BL7" i="1447"/>
  <c r="J21" i="1447"/>
  <c r="BF24" i="1447"/>
  <c r="AF23" i="1447"/>
  <c r="W22" i="1447"/>
  <c r="P51" i="1447"/>
  <c r="AN73" i="1447"/>
  <c r="BJ52" i="1447"/>
  <c r="CI56" i="1447"/>
  <c r="P18" i="1447"/>
  <c r="U49" i="1447"/>
  <c r="CN12" i="1447"/>
  <c r="AR17" i="1447"/>
  <c r="BS50" i="1447"/>
  <c r="AG47" i="1447"/>
  <c r="BI79" i="1447"/>
  <c r="BK79" i="1447" s="1"/>
  <c r="CP48" i="1447"/>
  <c r="BF77" i="1447"/>
  <c r="AD23" i="1447"/>
  <c r="BI81" i="1447"/>
  <c r="BK81" i="1447" s="1"/>
  <c r="BI70" i="1447"/>
  <c r="BK70" i="1447" s="1"/>
  <c r="BA14" i="1447"/>
  <c r="BL54" i="1447"/>
  <c r="I46" i="1447"/>
  <c r="AT80" i="1447"/>
  <c r="AN9" i="1447"/>
  <c r="AT6" i="1447"/>
  <c r="AR27" i="1447" s="1"/>
  <c r="BE52" i="1447"/>
  <c r="BF10" i="1447"/>
  <c r="CB49" i="1447"/>
  <c r="BE53" i="1447"/>
  <c r="AG71" i="1447"/>
  <c r="BL47" i="1447"/>
  <c r="BJ59" i="1447" s="1"/>
  <c r="CP20" i="1447"/>
  <c r="BE70" i="1447"/>
  <c r="AD40" i="1447"/>
  <c r="CN55" i="1447"/>
  <c r="BA47" i="1447"/>
  <c r="BA25" i="1447"/>
  <c r="M85" i="1447"/>
  <c r="O85" i="1447" s="1"/>
  <c r="CI46" i="1447"/>
  <c r="J15" i="1447"/>
  <c r="AM86" i="1447"/>
  <c r="CI81" i="1447"/>
  <c r="AB39" i="1447"/>
  <c r="D50" i="1447"/>
  <c r="S70" i="1447"/>
  <c r="AD77" i="1447"/>
  <c r="AD8" i="1447"/>
  <c r="AQ55" i="1447"/>
  <c r="AS55" i="1447" s="1"/>
  <c r="T19" i="1447"/>
  <c r="V19" i="1447" s="1"/>
  <c r="CN54" i="1447"/>
  <c r="AF85" i="1447"/>
  <c r="CJ37" i="1447"/>
  <c r="Q12" i="1447"/>
  <c r="BS12" i="1447"/>
  <c r="CN20" i="1447"/>
  <c r="I11" i="1447"/>
  <c r="BB37" i="1447"/>
  <c r="AG84" i="1447"/>
  <c r="CI74" i="1447"/>
  <c r="CP54" i="1447"/>
  <c r="BC37" i="1447"/>
  <c r="BB58" i="1447" s="1"/>
  <c r="BV38" i="1447" s="1"/>
  <c r="AT37" i="1447"/>
  <c r="AR58" i="1447" s="1"/>
  <c r="BM82" i="1447"/>
  <c r="AF22" i="1447"/>
  <c r="N9" i="1447"/>
  <c r="BI52" i="1447"/>
  <c r="BK52" i="1447" s="1"/>
  <c r="W9" i="1447"/>
  <c r="Q74" i="1447"/>
  <c r="AG17" i="1447"/>
  <c r="CQ6" i="1447"/>
  <c r="AT10" i="1447"/>
  <c r="BS21" i="1447"/>
  <c r="BC20" i="1447"/>
  <c r="AM51" i="1447"/>
  <c r="BF70" i="1447"/>
  <c r="BB71" i="1447"/>
  <c r="BD71" i="1447" s="1"/>
  <c r="CP8" i="1447"/>
  <c r="Q8" i="1447"/>
  <c r="W86" i="1447"/>
  <c r="W76" i="1447"/>
  <c r="BP50" i="1447"/>
  <c r="BR50" i="1447" s="1"/>
  <c r="CI78" i="1447"/>
  <c r="CG90" i="1447" s="1"/>
  <c r="CI41" i="1447"/>
  <c r="Q87" i="1447"/>
  <c r="BL80" i="1447"/>
  <c r="CB43" i="1447"/>
  <c r="J78" i="1447"/>
  <c r="BC81" i="1447"/>
  <c r="BS42" i="1447"/>
  <c r="CJ71" i="1447"/>
  <c r="CM83" i="1447"/>
  <c r="CO83" i="1447" s="1"/>
  <c r="CB55" i="1447"/>
  <c r="P9" i="1447"/>
  <c r="Q80" i="1447"/>
  <c r="BI12" i="1447"/>
  <c r="BK12" i="1447" s="1"/>
  <c r="CG24" i="1447"/>
  <c r="CC49" i="1447"/>
  <c r="AQ11" i="1447"/>
  <c r="AS11" i="1447" s="1"/>
  <c r="BF8" i="1447"/>
  <c r="CN15" i="1447"/>
  <c r="BE47" i="1447"/>
  <c r="BC59" i="1447" s="1"/>
  <c r="AI14" i="1447"/>
  <c r="U52" i="1447"/>
  <c r="CP23" i="1447"/>
  <c r="BT16" i="1447"/>
  <c r="CN80" i="1447"/>
  <c r="X19" i="1447"/>
  <c r="CF43" i="1447"/>
  <c r="CH43" i="1447" s="1"/>
  <c r="BC54" i="1447"/>
  <c r="AN50" i="1447"/>
  <c r="AR48" i="1447"/>
  <c r="W21" i="1447"/>
  <c r="W7" i="1447"/>
  <c r="I44" i="1447"/>
  <c r="AG20" i="1447"/>
  <c r="J51" i="1447"/>
  <c r="AP8" i="1447"/>
  <c r="CG8" i="1447"/>
  <c r="BB8" i="1447"/>
  <c r="BD8" i="1447" s="1"/>
  <c r="CM20" i="1447"/>
  <c r="CO20" i="1447" s="1"/>
  <c r="BL9" i="1447"/>
  <c r="AN12" i="1447"/>
  <c r="CJ69" i="1447"/>
  <c r="CN17" i="1447"/>
  <c r="BE83" i="1447"/>
  <c r="P53" i="1447"/>
  <c r="BC43" i="1447"/>
  <c r="AF41" i="1447"/>
  <c r="AF48" i="1447"/>
  <c r="BT11" i="1447"/>
  <c r="BF16" i="1447"/>
  <c r="J40" i="1447"/>
  <c r="CJ52" i="1447"/>
  <c r="AD7" i="1447"/>
  <c r="BJ14" i="1447"/>
  <c r="BM76" i="1447"/>
  <c r="AC84" i="1447"/>
  <c r="AE84" i="1447" s="1"/>
  <c r="AF45" i="1447"/>
  <c r="AF38" i="1447"/>
  <c r="J71" i="1447"/>
  <c r="CP39" i="1447"/>
  <c r="BJ56" i="1447"/>
  <c r="AF51" i="1447"/>
  <c r="AD37" i="1447"/>
  <c r="AC58" i="1447" s="1"/>
  <c r="AW38" i="1447" s="1"/>
  <c r="CI70" i="1447"/>
  <c r="P77" i="1447"/>
  <c r="BC9" i="1447"/>
  <c r="BL6" i="1447"/>
  <c r="BJ27" i="1447" s="1"/>
  <c r="CC17" i="1447"/>
  <c r="J54" i="1447"/>
  <c r="CL40" i="1447"/>
  <c r="AG38" i="1447"/>
  <c r="AG8" i="1447"/>
  <c r="W50" i="1447"/>
  <c r="AG87" i="1447"/>
  <c r="CG84" i="1447"/>
  <c r="BC23" i="1447"/>
  <c r="AT87" i="1447"/>
  <c r="AF19" i="1447"/>
  <c r="AQ48" i="1447"/>
  <c r="AS48" i="1447" s="1"/>
  <c r="AN41" i="1447"/>
  <c r="CC52" i="1447"/>
  <c r="BF41" i="1447"/>
  <c r="AF24" i="1447"/>
  <c r="CG42" i="1447"/>
  <c r="BJ24" i="1447"/>
  <c r="BZ81" i="1447"/>
  <c r="W48" i="1447"/>
  <c r="BM12" i="1447"/>
  <c r="BS37" i="1447"/>
  <c r="BQ58" i="1447" s="1"/>
  <c r="AD80" i="1447"/>
  <c r="CF86" i="1447"/>
  <c r="CH86" i="1447" s="1"/>
  <c r="BI24" i="1447"/>
  <c r="BK24" i="1447" s="1"/>
  <c r="BM51" i="1447"/>
  <c r="AB43" i="1447"/>
  <c r="AN84" i="1447"/>
  <c r="CB41" i="1447"/>
  <c r="Q16" i="1447"/>
  <c r="AU23" i="1447"/>
  <c r="AF81" i="1447"/>
  <c r="CM68" i="1447"/>
  <c r="BL74" i="1447"/>
  <c r="AC47" i="1447"/>
  <c r="AE47" i="1447" s="1"/>
  <c r="AG52" i="1447"/>
  <c r="AT52" i="1447"/>
  <c r="CB79" i="1447"/>
  <c r="CC79" i="1447"/>
  <c r="BL72" i="1447"/>
  <c r="BE77" i="1447"/>
  <c r="AG49" i="1447"/>
  <c r="BF44" i="1447"/>
  <c r="BJ69" i="1447"/>
  <c r="AT24" i="1447"/>
  <c r="J81" i="1447"/>
  <c r="BF18" i="1447"/>
  <c r="BY20" i="1447"/>
  <c r="CA20" i="1447" s="1"/>
  <c r="BE12" i="1447"/>
  <c r="S52" i="1447"/>
  <c r="CN48" i="1447"/>
  <c r="BF21" i="1447"/>
  <c r="CG38" i="1447"/>
  <c r="CB18" i="1447"/>
  <c r="J17" i="1447"/>
  <c r="AT56" i="1447"/>
  <c r="J55" i="1447"/>
  <c r="CP14" i="1447"/>
  <c r="T74" i="1447"/>
  <c r="V74" i="1447" s="1"/>
  <c r="CG41" i="1447"/>
  <c r="BM81" i="1447"/>
  <c r="W12" i="1447"/>
  <c r="CN77" i="1447"/>
  <c r="CN19" i="1447"/>
  <c r="AB87" i="1447"/>
  <c r="X14" i="1447"/>
  <c r="BF19" i="1447"/>
  <c r="BJ50" i="1447"/>
  <c r="BJ86" i="1447"/>
  <c r="CI55" i="1447"/>
  <c r="BS54" i="1447"/>
  <c r="AR19" i="1447"/>
  <c r="AG81" i="1447"/>
  <c r="CC43" i="1447"/>
  <c r="W51" i="1447"/>
  <c r="AC37" i="1447"/>
  <c r="BM83" i="1447"/>
  <c r="AR39" i="1447"/>
  <c r="U14" i="1447"/>
  <c r="CN14" i="1447"/>
  <c r="CC19" i="1447"/>
  <c r="AC23" i="1447"/>
  <c r="AE23" i="1447" s="1"/>
  <c r="CM87" i="1447"/>
  <c r="CO87" i="1447" s="1"/>
  <c r="AM17" i="1447"/>
  <c r="CJ13" i="1447"/>
  <c r="BB85" i="1447"/>
  <c r="BD85" i="1447" s="1"/>
  <c r="Q68" i="1447"/>
  <c r="BM38" i="1447"/>
  <c r="U6" i="1447"/>
  <c r="T27" i="1447" s="1"/>
  <c r="CI83" i="1447"/>
  <c r="Q38" i="1447"/>
  <c r="BM78" i="1447"/>
  <c r="U85" i="1447"/>
  <c r="CM17" i="1447"/>
  <c r="CO17" i="1447" s="1"/>
  <c r="AG44" i="1447"/>
  <c r="AG77" i="1447"/>
  <c r="AC53" i="1447"/>
  <c r="AE53" i="1447" s="1"/>
  <c r="BC70" i="1447"/>
  <c r="P39" i="1447"/>
  <c r="CB16" i="1447"/>
  <c r="BZ28" i="1447" s="1"/>
  <c r="BE74" i="1447"/>
  <c r="CB73" i="1447"/>
  <c r="BJ85" i="1447"/>
  <c r="BJ80" i="1447"/>
  <c r="AN80" i="1447"/>
  <c r="BF12" i="1447"/>
  <c r="CB76" i="1447"/>
  <c r="P17" i="1447"/>
  <c r="I79" i="1447"/>
  <c r="I69" i="1447"/>
  <c r="BJ23" i="1447"/>
  <c r="AU7" i="1447"/>
  <c r="U10" i="1447"/>
  <c r="CC14" i="1447"/>
  <c r="BZ21" i="1447"/>
  <c r="CC25" i="1447"/>
  <c r="BI84" i="1447"/>
  <c r="BK84" i="1447" s="1"/>
  <c r="BM24" i="1447"/>
  <c r="BE7" i="1447"/>
  <c r="CI77" i="1447"/>
  <c r="U53" i="1447"/>
  <c r="W49" i="1447"/>
  <c r="S81" i="1447"/>
  <c r="J42" i="1447"/>
  <c r="CM69" i="1447"/>
  <c r="CO69" i="1447" s="1"/>
  <c r="BL24" i="1447"/>
  <c r="CB24" i="1447"/>
  <c r="CQ11" i="1447"/>
  <c r="CC20" i="1447"/>
  <c r="CJ72" i="1447"/>
  <c r="CM41" i="1447"/>
  <c r="CO41" i="1447" s="1"/>
  <c r="CJ47" i="1447"/>
  <c r="CB13" i="1447"/>
  <c r="Q22" i="1447"/>
  <c r="P74" i="1447"/>
  <c r="AD39" i="1447"/>
  <c r="BE11" i="1447"/>
  <c r="AN49" i="1447"/>
  <c r="BF76" i="1447"/>
  <c r="AG53" i="1447"/>
  <c r="Q46" i="1447"/>
  <c r="CC13" i="1447"/>
  <c r="CP11" i="1447"/>
  <c r="I16" i="1447"/>
  <c r="G28" i="1447" s="1"/>
  <c r="AD25" i="1447"/>
  <c r="BM72" i="1447"/>
  <c r="BF84" i="1447"/>
  <c r="AT44" i="1447"/>
  <c r="CP73" i="1447"/>
  <c r="CJ85" i="1447"/>
  <c r="AR46" i="1447"/>
  <c r="AC70" i="1447"/>
  <c r="AE70" i="1447" s="1"/>
  <c r="CP55" i="1447"/>
  <c r="N6" i="1447"/>
  <c r="M27" i="1447" s="1"/>
  <c r="AD43" i="1447"/>
  <c r="CJ17" i="1447"/>
  <c r="AN21" i="1447"/>
  <c r="BJ40" i="1447"/>
  <c r="CJ51" i="1447"/>
  <c r="BJ53" i="1447"/>
  <c r="BS24" i="1447"/>
  <c r="P83" i="1447"/>
  <c r="CB87" i="1447"/>
  <c r="BE78" i="1447"/>
  <c r="BC90" i="1447" s="1"/>
  <c r="BC24" i="1447"/>
  <c r="CG22" i="1447"/>
  <c r="U8" i="1447"/>
  <c r="BI9" i="1447"/>
  <c r="BK9" i="1447" s="1"/>
  <c r="CF72" i="1447"/>
  <c r="CH72" i="1447" s="1"/>
  <c r="T83" i="1447"/>
  <c r="V83" i="1447" s="1"/>
  <c r="P48" i="1447"/>
  <c r="CP18" i="1447"/>
  <c r="CI49" i="1447"/>
  <c r="CG39" i="1447"/>
  <c r="AF13" i="1447"/>
  <c r="W74" i="1447"/>
  <c r="T77" i="1447"/>
  <c r="V77" i="1447" s="1"/>
  <c r="AG18" i="1447"/>
  <c r="AC54" i="1447"/>
  <c r="AE54" i="1447" s="1"/>
  <c r="CB70" i="1447"/>
  <c r="Q43" i="1447"/>
  <c r="AC38" i="1447"/>
  <c r="AE38" i="1447" s="1"/>
  <c r="CQ23" i="1447"/>
  <c r="BL83" i="1447"/>
  <c r="BF83" i="1447"/>
  <c r="I8" i="1447"/>
  <c r="AC86" i="1447"/>
  <c r="AE86" i="1447" s="1"/>
  <c r="W83" i="1447"/>
  <c r="BT18" i="1447"/>
  <c r="CI9" i="1447"/>
  <c r="AT53" i="1447"/>
  <c r="J11" i="1447"/>
  <c r="BM75" i="1447"/>
  <c r="AD71" i="1447"/>
  <c r="BJ68" i="1447"/>
  <c r="BI89" i="1447" s="1"/>
  <c r="CJ84" i="1447"/>
  <c r="AD12" i="1447"/>
  <c r="AK56" i="1447"/>
  <c r="P80" i="1447"/>
  <c r="AM87" i="1447"/>
  <c r="CB38" i="1447"/>
  <c r="CI44" i="1447"/>
  <c r="CI52" i="1447"/>
  <c r="AF49" i="1447"/>
  <c r="CG74" i="1447"/>
  <c r="BM10" i="1447"/>
  <c r="BJ22" i="1447"/>
  <c r="N14" i="1447"/>
  <c r="AG7" i="1447"/>
  <c r="CG73" i="1447"/>
  <c r="AR10" i="1447"/>
  <c r="T9" i="1447"/>
  <c r="V9" i="1447" s="1"/>
  <c r="P76" i="1447"/>
  <c r="I6" i="1447"/>
  <c r="G27" i="1447" s="1"/>
  <c r="BZ76" i="1447"/>
  <c r="CF68" i="1447"/>
  <c r="CH68" i="1447" s="1"/>
  <c r="AN47" i="1447"/>
  <c r="BZ78" i="1447"/>
  <c r="BY90" i="1447" s="1"/>
  <c r="CS70" i="1447" s="1"/>
  <c r="AN20" i="1447"/>
  <c r="BF43" i="1447"/>
  <c r="W85" i="1447"/>
  <c r="Q51" i="1447"/>
  <c r="W37" i="1447"/>
  <c r="U58" i="1447" s="1"/>
  <c r="AR53" i="1447"/>
  <c r="N71" i="1447"/>
  <c r="J23" i="1447"/>
  <c r="Q41" i="1447"/>
  <c r="BE79" i="1447"/>
  <c r="BL55" i="1447"/>
  <c r="BE72" i="1447"/>
  <c r="J44" i="1447"/>
  <c r="CF87" i="1447"/>
  <c r="CH87" i="1447" s="1"/>
  <c r="BI43" i="1447"/>
  <c r="BK43" i="1447" s="1"/>
  <c r="BB82" i="1447"/>
  <c r="BD82" i="1447" s="1"/>
  <c r="AC76" i="1447"/>
  <c r="AE76" i="1447" s="1"/>
  <c r="N24" i="1447"/>
  <c r="AU24" i="1447"/>
  <c r="CJ21" i="1447"/>
  <c r="BE25" i="1447"/>
  <c r="BM7" i="1447"/>
  <c r="AU17" i="1447"/>
  <c r="P50" i="1447"/>
  <c r="X13" i="1447"/>
  <c r="AG73" i="1447"/>
  <c r="CP78" i="1447"/>
  <c r="CN90" i="1447" s="1"/>
  <c r="BZ48" i="1447"/>
  <c r="AG48" i="1447"/>
  <c r="W40" i="1447"/>
  <c r="BJ37" i="1447"/>
  <c r="BI58" i="1447" s="1"/>
  <c r="BB13" i="1447"/>
  <c r="BD13" i="1447" s="1"/>
  <c r="I13" i="1447"/>
  <c r="CP40" i="1447"/>
  <c r="CM84" i="1447"/>
  <c r="CO84" i="1447" s="1"/>
  <c r="BS44" i="1447"/>
  <c r="CJ82" i="1447"/>
  <c r="CJ56" i="1447"/>
  <c r="CJ40" i="1447"/>
  <c r="U46" i="1447"/>
  <c r="CP41" i="1447"/>
  <c r="CP76" i="1447"/>
  <c r="AN10" i="1447"/>
  <c r="BL40" i="1447"/>
  <c r="BN11" i="1447"/>
  <c r="I52" i="1447"/>
  <c r="BE18" i="1447"/>
  <c r="BC68" i="1447"/>
  <c r="BB89" i="1447" s="1"/>
  <c r="BV69" i="1447" s="1"/>
  <c r="BC6" i="1447"/>
  <c r="BB27" i="1447" s="1"/>
  <c r="BV7" i="1447" s="1"/>
  <c r="CM47" i="1447"/>
  <c r="CO47" i="1447" s="1"/>
  <c r="Q20" i="1447"/>
  <c r="AR87" i="1447"/>
  <c r="CC53" i="1447"/>
  <c r="BF68" i="1447"/>
  <c r="J69" i="1447"/>
  <c r="G56" i="1447"/>
  <c r="BT20" i="1447"/>
  <c r="BC47" i="1447"/>
  <c r="BB59" i="1447" s="1"/>
  <c r="BI48" i="1447"/>
  <c r="BK48" i="1447" s="1"/>
  <c r="P69" i="1447"/>
  <c r="BB54" i="1447"/>
  <c r="BD54" i="1447" s="1"/>
  <c r="BI10" i="1447"/>
  <c r="BK10" i="1447" s="1"/>
  <c r="S9" i="1447"/>
  <c r="BY55" i="1447"/>
  <c r="CA55" i="1447" s="1"/>
  <c r="U76" i="1447"/>
  <c r="BB19" i="1447"/>
  <c r="BD19" i="1447" s="1"/>
  <c r="T45" i="1447"/>
  <c r="V45" i="1447" s="1"/>
  <c r="Q14" i="1447"/>
  <c r="BZ7" i="1447"/>
  <c r="BZ56" i="1447"/>
  <c r="BF87" i="1447"/>
  <c r="AR15" i="1447"/>
  <c r="BF78" i="1447"/>
  <c r="BJ46" i="1447"/>
  <c r="BF69" i="1447"/>
  <c r="AN45" i="1447"/>
  <c r="AC22" i="1447"/>
  <c r="AE22" i="1447" s="1"/>
  <c r="BM46" i="1447"/>
  <c r="T75" i="1447"/>
  <c r="V75" i="1447" s="1"/>
  <c r="AF70" i="1447"/>
  <c r="BH17" i="1447"/>
  <c r="AT12" i="1447"/>
  <c r="CN6" i="1447"/>
  <c r="CM27" i="1447" s="1"/>
  <c r="P47" i="1447"/>
  <c r="N59" i="1447" s="1"/>
  <c r="BF47" i="1447"/>
  <c r="X10" i="1447"/>
  <c r="BL39" i="1447"/>
  <c r="AM71" i="1447"/>
  <c r="AT74" i="1447"/>
  <c r="AQ43" i="1447"/>
  <c r="AS43" i="1447" s="1"/>
  <c r="G21" i="1447"/>
  <c r="I49" i="1447"/>
  <c r="BJ83" i="1447"/>
  <c r="AD44" i="1447"/>
  <c r="BX8" i="1447"/>
  <c r="AD14" i="1447"/>
  <c r="CB71" i="1447"/>
  <c r="P86" i="1447"/>
  <c r="AM25" i="1447"/>
  <c r="N69" i="1447"/>
  <c r="P16" i="1447"/>
  <c r="N28" i="1447" s="1"/>
  <c r="BL22" i="1447"/>
  <c r="CE23" i="1447"/>
  <c r="CJ79" i="1447"/>
  <c r="Q15" i="1447"/>
  <c r="CC87" i="1447"/>
  <c r="BB12" i="1447"/>
  <c r="BD12" i="1447" s="1"/>
  <c r="J56" i="1447"/>
  <c r="X22" i="1447"/>
  <c r="BF85" i="1447"/>
  <c r="CF49" i="1447"/>
  <c r="CH49" i="1447" s="1"/>
  <c r="AN7" i="1447"/>
  <c r="BM23" i="1447"/>
  <c r="Q23" i="1447"/>
  <c r="BJ18" i="1447"/>
  <c r="AR7" i="1447"/>
  <c r="AM42" i="1447"/>
  <c r="BT13" i="1447"/>
  <c r="AM81" i="1447"/>
  <c r="AG21" i="1447"/>
  <c r="BY69" i="1447"/>
  <c r="CA69" i="1447" s="1"/>
  <c r="Q47" i="1447"/>
  <c r="BE15" i="1447"/>
  <c r="W25" i="1447"/>
  <c r="CI75" i="1447"/>
  <c r="BL77" i="1447"/>
  <c r="P75" i="1447"/>
  <c r="CI87" i="1447"/>
  <c r="CP72" i="1447"/>
  <c r="BM11" i="1447"/>
  <c r="AG40" i="1447"/>
  <c r="AT22" i="1447"/>
  <c r="CF82" i="1447"/>
  <c r="CH82" i="1447" s="1"/>
  <c r="BE75" i="1447"/>
  <c r="CC6" i="1447"/>
  <c r="CG43" i="1447"/>
  <c r="W71" i="1447"/>
  <c r="AF53" i="1447"/>
  <c r="CB9" i="1447"/>
  <c r="CG7" i="1447"/>
  <c r="CL10" i="1447"/>
  <c r="J84" i="1447"/>
  <c r="BB51" i="1447"/>
  <c r="BD51" i="1447" s="1"/>
  <c r="AF15" i="1447"/>
  <c r="BL52" i="1447"/>
  <c r="CP52" i="1447"/>
  <c r="BZ12" i="1447"/>
  <c r="CJ50" i="1447"/>
  <c r="I55" i="1447"/>
  <c r="CG21" i="1447"/>
  <c r="CP24" i="1447"/>
  <c r="BE41" i="1447"/>
  <c r="BB22" i="1447"/>
  <c r="BD22" i="1447" s="1"/>
  <c r="CG46" i="1447"/>
  <c r="BC25" i="1447"/>
  <c r="AT84" i="1447"/>
  <c r="CM40" i="1447"/>
  <c r="CO40" i="1447" s="1"/>
  <c r="T47" i="1447"/>
  <c r="V47" i="1447" s="1"/>
  <c r="BE76" i="1447"/>
  <c r="J20" i="1447"/>
  <c r="N12" i="1447"/>
  <c r="CC75" i="1447"/>
  <c r="CN82" i="1447"/>
  <c r="AG42" i="1447"/>
  <c r="BZ13" i="1447"/>
  <c r="CJ55" i="1447"/>
  <c r="AG24" i="1447"/>
  <c r="W24" i="1447"/>
  <c r="CE48" i="1447"/>
  <c r="CQ17" i="1447"/>
  <c r="BL43" i="1447"/>
  <c r="BZ19" i="1447"/>
  <c r="BE10" i="1447"/>
  <c r="BF46" i="1447"/>
  <c r="I82" i="1447"/>
  <c r="CJ42" i="1447"/>
  <c r="U55" i="1447"/>
  <c r="N75" i="1447"/>
  <c r="CN39" i="1447"/>
  <c r="AG37" i="1447"/>
  <c r="BZ84" i="1447"/>
  <c r="BC76" i="1447"/>
  <c r="AD51" i="1447"/>
  <c r="BY47" i="1447"/>
  <c r="CA47" i="1447" s="1"/>
  <c r="CJ24" i="1447"/>
  <c r="AN24" i="1447"/>
  <c r="BC79" i="1447"/>
  <c r="BM70" i="1447"/>
  <c r="AF16" i="1447"/>
  <c r="AD28" i="1447" s="1"/>
  <c r="U54" i="1447"/>
  <c r="CB51" i="1447"/>
  <c r="AR52" i="1447"/>
  <c r="CI79" i="1447"/>
  <c r="AG80" i="1447"/>
  <c r="BM48" i="1447"/>
  <c r="BC44" i="1447"/>
  <c r="BS46" i="1447"/>
  <c r="BE39" i="1447"/>
  <c r="CG79" i="1447"/>
  <c r="BC12" i="1447"/>
  <c r="CQ15" i="1447"/>
  <c r="BC11" i="1447"/>
  <c r="AU20" i="1447"/>
  <c r="BP39" i="1447"/>
  <c r="BR39" i="1447" s="1"/>
  <c r="Q75" i="1447"/>
  <c r="CQ12" i="1447"/>
  <c r="AR83" i="1447"/>
  <c r="BF49" i="1447"/>
  <c r="BE43" i="1447"/>
  <c r="W80" i="1447"/>
  <c r="CJ76" i="1447"/>
  <c r="CI25" i="1447"/>
  <c r="J7" i="1447"/>
  <c r="T22" i="1447"/>
  <c r="V22" i="1447" s="1"/>
  <c r="X11" i="1447"/>
  <c r="P43" i="1447"/>
  <c r="CQ21" i="1447"/>
  <c r="BM14" i="1447"/>
  <c r="BZ40" i="1447"/>
  <c r="BT15" i="1447"/>
  <c r="CJ23" i="1447"/>
  <c r="AT17" i="1447"/>
  <c r="W43" i="1447"/>
  <c r="CC15" i="1447"/>
  <c r="CF73" i="1447"/>
  <c r="CH73" i="1447" s="1"/>
  <c r="BF45" i="1447"/>
  <c r="U13" i="1447"/>
  <c r="J68" i="1447"/>
  <c r="AD53" i="1447"/>
  <c r="BL25" i="1447"/>
  <c r="N7" i="1447"/>
  <c r="AG70" i="1447"/>
  <c r="W8" i="1447"/>
  <c r="BC48" i="1447"/>
  <c r="AF8" i="1447"/>
  <c r="CM75" i="1447"/>
  <c r="CO75" i="1447" s="1"/>
  <c r="P24" i="1447"/>
  <c r="BE23" i="1447"/>
  <c r="AF6" i="1447"/>
  <c r="AD27" i="1447" s="1"/>
  <c r="AW12" i="1447" s="1"/>
  <c r="CG6" i="1447"/>
  <c r="CF27" i="1447" s="1"/>
  <c r="BL15" i="1447"/>
  <c r="CG72" i="1447"/>
  <c r="CC22" i="1447"/>
  <c r="BF81" i="1447"/>
  <c r="J43" i="1447"/>
  <c r="W41" i="1447"/>
  <c r="BJ79" i="1447"/>
  <c r="CJ78" i="1447"/>
  <c r="AG45" i="1447"/>
  <c r="BS78" i="1447"/>
  <c r="BQ90" i="1447" s="1"/>
  <c r="AF87" i="1447"/>
  <c r="CF46" i="1447"/>
  <c r="CH46" i="1447" s="1"/>
  <c r="AN51" i="1447"/>
  <c r="BS85" i="1447"/>
  <c r="CC51" i="1447"/>
  <c r="T13" i="1447"/>
  <c r="V13" i="1447" s="1"/>
  <c r="AT82" i="1447"/>
  <c r="CJ75" i="1447"/>
  <c r="P85" i="1447"/>
  <c r="U70" i="1447"/>
  <c r="CI17" i="1447"/>
  <c r="CI14" i="1447"/>
  <c r="U50" i="1447"/>
  <c r="CF78" i="1447"/>
  <c r="AU25" i="1447"/>
  <c r="BI37" i="1447"/>
  <c r="BK37" i="1447" s="1"/>
  <c r="AN75" i="1447"/>
  <c r="BS47" i="1447"/>
  <c r="BQ59" i="1447" s="1"/>
  <c r="BQ60" i="1447" s="1"/>
  <c r="AT25" i="1447"/>
  <c r="J72" i="1447"/>
  <c r="W79" i="1447"/>
  <c r="BB80" i="1447"/>
  <c r="BD80" i="1447" s="1"/>
  <c r="AD16" i="1447"/>
  <c r="AC28" i="1447" s="1"/>
  <c r="BS51" i="1447"/>
  <c r="BZ23" i="1447"/>
  <c r="CP16" i="1447"/>
  <c r="CN28" i="1447" s="1"/>
  <c r="BT8" i="1447"/>
  <c r="N81" i="1447"/>
  <c r="BI85" i="1447"/>
  <c r="BK85" i="1447" s="1"/>
  <c r="CC70" i="1447"/>
  <c r="BI55" i="1447"/>
  <c r="BK55" i="1447" s="1"/>
  <c r="CF6" i="1447"/>
  <c r="CH6" i="1447" s="1"/>
  <c r="CP44" i="1447"/>
  <c r="BE16" i="1447"/>
  <c r="BC28" i="1447" s="1"/>
  <c r="CC21" i="1447"/>
  <c r="BZ86" i="1447"/>
  <c r="AM48" i="1447"/>
  <c r="CI51" i="1447"/>
  <c r="AT42" i="1447"/>
  <c r="BL38" i="1447"/>
  <c r="AU6" i="1447"/>
  <c r="BS6" i="1447"/>
  <c r="BQ27" i="1447" s="1"/>
  <c r="P87" i="1447"/>
  <c r="J48" i="1447"/>
  <c r="BL44" i="1447"/>
  <c r="BI39" i="1447"/>
  <c r="BK39" i="1447" s="1"/>
  <c r="BZ47" i="1447"/>
  <c r="BY59" i="1447" s="1"/>
  <c r="BC15" i="1447"/>
  <c r="BS80" i="1447"/>
  <c r="CN78" i="1447"/>
  <c r="CM90" i="1447" s="1"/>
  <c r="CB78" i="1447"/>
  <c r="BZ90" i="1447" s="1"/>
  <c r="BM79" i="1447"/>
  <c r="BE48" i="1447"/>
  <c r="W73" i="1447"/>
  <c r="AG10" i="1447"/>
  <c r="BJ19" i="1447"/>
  <c r="AG22" i="1447"/>
  <c r="P78" i="1447"/>
  <c r="N90" i="1447" s="1"/>
  <c r="AC14" i="1447"/>
  <c r="AE14" i="1447" s="1"/>
  <c r="AP18" i="1447"/>
  <c r="CG15" i="1447"/>
  <c r="BH7" i="1447"/>
  <c r="AN19" i="1447"/>
  <c r="P38" i="1447"/>
  <c r="J39" i="1447"/>
  <c r="CI80" i="1447"/>
  <c r="CE56" i="1447"/>
  <c r="CF20" i="1447"/>
  <c r="CH20" i="1447" s="1"/>
  <c r="AF12" i="1447"/>
  <c r="BF20" i="1447"/>
  <c r="CG56" i="1447"/>
  <c r="Q72" i="1447"/>
  <c r="CE81" i="1447"/>
  <c r="BS70" i="1447"/>
  <c r="BO54" i="1447"/>
  <c r="CM82" i="1447"/>
  <c r="CO82" i="1447" s="1"/>
  <c r="AB84" i="1447"/>
  <c r="J37" i="1447"/>
  <c r="BG11" i="1447"/>
  <c r="AF79" i="1447"/>
  <c r="CE15" i="1447"/>
  <c r="T40" i="1447"/>
  <c r="V40" i="1447" s="1"/>
  <c r="CP85" i="1447"/>
  <c r="AD42" i="1447"/>
  <c r="CJ44" i="1447"/>
  <c r="W69" i="1447"/>
  <c r="AD11" i="1447"/>
  <c r="BC40" i="1447"/>
  <c r="AT71" i="1447"/>
  <c r="I77" i="1447"/>
  <c r="BL82" i="1447"/>
  <c r="BS49" i="1447"/>
  <c r="BA10" i="1447"/>
  <c r="Q13" i="1447"/>
  <c r="AG6" i="1447"/>
  <c r="AF78" i="1447"/>
  <c r="AD90" i="1447" s="1"/>
  <c r="BM21" i="1447"/>
  <c r="CP19" i="1447"/>
  <c r="U78" i="1447"/>
  <c r="T90" i="1447" s="1"/>
  <c r="CC69" i="1447"/>
  <c r="BS53" i="1447"/>
  <c r="BL56" i="1447"/>
  <c r="BJ74" i="1447"/>
  <c r="Q42" i="1447"/>
  <c r="U19" i="1447"/>
  <c r="U43" i="1447"/>
  <c r="Q48" i="1447"/>
  <c r="BJ45" i="1447"/>
  <c r="X16" i="1447"/>
  <c r="CP21" i="1447"/>
  <c r="CC72" i="1447"/>
  <c r="BE81" i="1447"/>
  <c r="BZ87" i="1447"/>
  <c r="AN86" i="1447"/>
  <c r="BF52" i="1447"/>
  <c r="T48" i="1447"/>
  <c r="V48" i="1447" s="1"/>
  <c r="AM68" i="1447"/>
  <c r="AK89" i="1447" s="1"/>
  <c r="CC86" i="1447"/>
  <c r="AF21" i="1447"/>
  <c r="BA56" i="1447"/>
  <c r="CG54" i="1447"/>
  <c r="AM74" i="1447"/>
  <c r="CJ15" i="1447"/>
  <c r="BE54" i="1447"/>
  <c r="BF71" i="1447"/>
  <c r="AC39" i="1447"/>
  <c r="AE39" i="1447" s="1"/>
  <c r="CP38" i="1447"/>
  <c r="BM87" i="1447"/>
  <c r="CJ74" i="1447"/>
  <c r="CJ6" i="1447"/>
  <c r="N70" i="1447"/>
  <c r="W72" i="1447"/>
  <c r="U87" i="1447"/>
  <c r="AR85" i="1447"/>
  <c r="CC68" i="1447"/>
  <c r="BO77" i="1447"/>
  <c r="CI22" i="1447"/>
  <c r="J86" i="1447"/>
  <c r="AG46" i="1447"/>
  <c r="AT23" i="1447"/>
  <c r="BI87" i="1447"/>
  <c r="BK87" i="1447" s="1"/>
  <c r="BZ72" i="1447"/>
  <c r="J85" i="1447"/>
  <c r="CJ18" i="1447"/>
  <c r="AN68" i="1447"/>
  <c r="BJ81" i="1447"/>
  <c r="BJ70" i="1447"/>
  <c r="BL10" i="1447"/>
  <c r="BL51" i="1447"/>
  <c r="AN16" i="1447"/>
  <c r="BE87" i="1447"/>
  <c r="U51" i="1447"/>
  <c r="AI69" i="1447"/>
  <c r="AR70" i="1447"/>
  <c r="AD24" i="1447"/>
  <c r="G71" i="1447"/>
  <c r="N23" i="1447"/>
  <c r="P21" i="1447"/>
  <c r="J75" i="1447"/>
  <c r="J12" i="1447"/>
  <c r="CN16" i="1447"/>
  <c r="CM28" i="1447" s="1"/>
  <c r="CM29" i="1447" s="1"/>
  <c r="CP45" i="1447"/>
  <c r="AK51" i="1447"/>
  <c r="CM39" i="1447"/>
  <c r="CO39" i="1447" s="1"/>
  <c r="U15" i="1447"/>
  <c r="BH53" i="1447"/>
  <c r="BI47" i="1447"/>
  <c r="BK47" i="1447" s="1"/>
  <c r="AJ73" i="1447"/>
  <c r="AL73" i="1447" s="1"/>
  <c r="F73" i="1447"/>
  <c r="H73" i="1447" s="1"/>
  <c r="BE68" i="1447"/>
  <c r="BC89" i="1447" s="1"/>
  <c r="BV74" i="1447" s="1"/>
  <c r="P68" i="1447"/>
  <c r="N89" i="1447" s="1"/>
  <c r="CI54" i="1447"/>
  <c r="BC18" i="1447"/>
  <c r="N76" i="1447"/>
  <c r="F8" i="1447"/>
  <c r="H8" i="1447" s="1"/>
  <c r="AN13" i="1447"/>
  <c r="I54" i="1447"/>
  <c r="G83" i="1447"/>
  <c r="AN39" i="1447"/>
  <c r="CI82" i="1447"/>
  <c r="BI15" i="1447"/>
  <c r="BK15" i="1447" s="1"/>
  <c r="AT85" i="1447"/>
  <c r="BL8" i="1447"/>
  <c r="AD38" i="1447"/>
  <c r="U9" i="1447"/>
  <c r="BF53" i="1447"/>
  <c r="N55" i="1447"/>
  <c r="AC45" i="1447"/>
  <c r="AE45" i="1447" s="1"/>
  <c r="CC83" i="1447"/>
  <c r="BH52" i="1447"/>
  <c r="L38" i="1447"/>
  <c r="Q86" i="1447"/>
  <c r="CG52" i="1447"/>
  <c r="U21" i="1447"/>
  <c r="AM82" i="1447"/>
  <c r="Q55" i="1447"/>
  <c r="BX82" i="1447"/>
  <c r="CG80" i="1447"/>
  <c r="D72" i="1447"/>
  <c r="CJ54" i="1447"/>
  <c r="AC18" i="1447"/>
  <c r="AE18" i="1447" s="1"/>
  <c r="BF80" i="1447"/>
  <c r="CI13" i="1447"/>
  <c r="BZ39" i="1447"/>
  <c r="N39" i="1447"/>
  <c r="BM42" i="1447"/>
  <c r="AD70" i="1447"/>
  <c r="CJ45" i="1447"/>
  <c r="CB77" i="1447"/>
  <c r="P7" i="1447"/>
  <c r="CI8" i="1447"/>
  <c r="BM71" i="1447"/>
  <c r="CJ77" i="1447"/>
  <c r="W52" i="1447"/>
  <c r="BI41" i="1447"/>
  <c r="BK41" i="1447" s="1"/>
  <c r="BL11" i="1447"/>
  <c r="U7" i="1447"/>
  <c r="BF72" i="1447"/>
  <c r="AT83" i="1447"/>
  <c r="BL14" i="1447"/>
  <c r="CG48" i="1447"/>
  <c r="U81" i="1447"/>
  <c r="CM38" i="1447"/>
  <c r="CO38" i="1447" s="1"/>
  <c r="CB86" i="1447"/>
  <c r="AM14" i="1447"/>
  <c r="CP74" i="1447"/>
  <c r="AF20" i="1447"/>
  <c r="P41" i="1447"/>
  <c r="AB73" i="1447"/>
  <c r="W84" i="1447"/>
  <c r="BF48" i="1447"/>
  <c r="CP37" i="1447"/>
  <c r="CN58" i="1447" s="1"/>
  <c r="P11" i="1447"/>
  <c r="AF56" i="1447"/>
  <c r="AD6" i="1447"/>
  <c r="AC27" i="1447" s="1"/>
  <c r="AW7" i="1447" s="1"/>
  <c r="AM9" i="1447"/>
  <c r="CN50" i="1447"/>
  <c r="AD87" i="1447"/>
  <c r="CF75" i="1447"/>
  <c r="CH75" i="1447" s="1"/>
  <c r="CC24" i="1447"/>
  <c r="AM21" i="1447"/>
  <c r="AT38" i="1447"/>
  <c r="BE84" i="1447"/>
  <c r="W39" i="1447"/>
  <c r="CB54" i="1447"/>
  <c r="BG55" i="1447"/>
  <c r="BA48" i="1447"/>
  <c r="CI42" i="1447"/>
  <c r="BE20" i="1447"/>
  <c r="I68" i="1447"/>
  <c r="AJ42" i="1447"/>
  <c r="AL42" i="1447" s="1"/>
  <c r="AN11" i="1447"/>
  <c r="CQ16" i="1447"/>
  <c r="AC79" i="1447"/>
  <c r="AE79" i="1447" s="1"/>
  <c r="AD15" i="1447"/>
  <c r="BN40" i="1447"/>
  <c r="CG44" i="1447"/>
  <c r="BJ12" i="1447"/>
  <c r="BM54" i="1447"/>
  <c r="CN43" i="1447"/>
  <c r="CQ22" i="1447"/>
  <c r="AR21" i="1447"/>
  <c r="BC41" i="1447"/>
  <c r="J41" i="1447"/>
  <c r="AD82" i="1447"/>
  <c r="BQ22" i="1447"/>
  <c r="BP82" i="1447"/>
  <c r="BR82" i="1447" s="1"/>
  <c r="BM74" i="1447"/>
  <c r="CM74" i="1447"/>
  <c r="CO74" i="1447" s="1"/>
  <c r="P82" i="1447"/>
  <c r="AD55" i="1447"/>
  <c r="BC50" i="1447"/>
  <c r="F85" i="1447"/>
  <c r="H85" i="1447" s="1"/>
  <c r="AP16" i="1447"/>
  <c r="CN53" i="1447"/>
  <c r="J76" i="1447"/>
  <c r="I22" i="1447"/>
  <c r="N40" i="1447"/>
  <c r="BL75" i="1447"/>
  <c r="AB20" i="1447"/>
  <c r="CB44" i="1447"/>
  <c r="BC53" i="1447"/>
  <c r="BB84" i="1447"/>
  <c r="BD84" i="1447" s="1"/>
  <c r="CM53" i="1447"/>
  <c r="CO53" i="1447" s="1"/>
  <c r="CP25" i="1447"/>
  <c r="AG50" i="1447"/>
  <c r="CI12" i="1447"/>
  <c r="P42" i="1447"/>
  <c r="BF11" i="1447"/>
  <c r="AF18" i="1447"/>
  <c r="CN45" i="1447"/>
  <c r="P13" i="1447"/>
  <c r="CP87" i="1447"/>
  <c r="N18" i="1447"/>
  <c r="AC83" i="1447"/>
  <c r="AE83" i="1447" s="1"/>
  <c r="AB45" i="1447"/>
  <c r="BQ41" i="1447"/>
  <c r="BF40" i="1447"/>
  <c r="BM19" i="1447"/>
  <c r="CC56" i="1447"/>
  <c r="CN18" i="1447"/>
  <c r="AF82" i="1447"/>
  <c r="U84" i="1447"/>
  <c r="I41" i="1447"/>
  <c r="W13" i="1447"/>
  <c r="CN25" i="1447"/>
  <c r="G8" i="1447"/>
  <c r="CQ9" i="1447"/>
  <c r="CF14" i="1447"/>
  <c r="CH14" i="1447" s="1"/>
  <c r="AT13" i="1447"/>
  <c r="X9" i="1447"/>
  <c r="AM12" i="1447"/>
  <c r="CN37" i="1447"/>
  <c r="CM58" i="1447" s="1"/>
  <c r="CF42" i="1447"/>
  <c r="CH42" i="1447" s="1"/>
  <c r="Q6" i="1447"/>
  <c r="BM16" i="1447"/>
  <c r="BJ38" i="1447"/>
  <c r="AG72" i="1447"/>
  <c r="AN37" i="1447"/>
  <c r="AD75" i="1447"/>
  <c r="BL46" i="1447"/>
  <c r="CC37" i="1447"/>
  <c r="CI38" i="1447"/>
  <c r="AC6" i="1447"/>
  <c r="AE6" i="1447" s="1"/>
  <c r="BZ73" i="1447"/>
  <c r="CN74" i="1447"/>
  <c r="Q19" i="1447"/>
  <c r="BH68" i="1447"/>
  <c r="AD9" i="1447"/>
  <c r="CJ48" i="1447"/>
  <c r="U41" i="1447"/>
  <c r="BZ46" i="1447"/>
  <c r="BZ9" i="1447"/>
  <c r="W68" i="1447"/>
  <c r="U89" i="1447" s="1"/>
  <c r="U77" i="1447"/>
  <c r="T11" i="1447"/>
  <c r="V11" i="1447" s="1"/>
  <c r="BI21" i="1447"/>
  <c r="BK21" i="1447" s="1"/>
  <c r="BB69" i="1447"/>
  <c r="BD69" i="1447" s="1"/>
  <c r="P54" i="1447"/>
  <c r="N48" i="1447"/>
  <c r="AB24" i="1447"/>
  <c r="CF85" i="1447"/>
  <c r="CH85" i="1447" s="1"/>
  <c r="W6" i="1447"/>
  <c r="U27" i="1447" s="1"/>
  <c r="CP49" i="1447"/>
  <c r="BL86" i="1447"/>
  <c r="CF17" i="1447"/>
  <c r="CH17" i="1447" s="1"/>
  <c r="CC7" i="1447"/>
  <c r="BE56" i="1447"/>
  <c r="AM18" i="1447"/>
  <c r="AC44" i="1447"/>
  <c r="AE44" i="1447" s="1"/>
  <c r="AN74" i="1447"/>
  <c r="Q73" i="1447"/>
  <c r="AB17" i="1447"/>
  <c r="BE40" i="1447"/>
  <c r="AN46" i="1447"/>
  <c r="BM53" i="1447"/>
  <c r="N46" i="1447"/>
  <c r="BY70" i="1447"/>
  <c r="CA70" i="1447" s="1"/>
  <c r="CI68" i="1447"/>
  <c r="CG89" i="1447" s="1"/>
  <c r="BJ77" i="1447"/>
  <c r="AK8" i="1447"/>
  <c r="CP47" i="1447"/>
  <c r="CN59" i="1447" s="1"/>
  <c r="L54" i="1447"/>
  <c r="CN38" i="1447"/>
  <c r="AN14" i="1447"/>
  <c r="M20" i="1447"/>
  <c r="O20" i="1447" s="1"/>
  <c r="G82" i="1447"/>
  <c r="BY43" i="1447"/>
  <c r="CA43" i="1447" s="1"/>
  <c r="BE21" i="1447"/>
  <c r="CP80" i="1447"/>
  <c r="BP21" i="1447"/>
  <c r="BR21" i="1447" s="1"/>
  <c r="CJ8" i="1447"/>
  <c r="P15" i="1447"/>
  <c r="AR51" i="1447"/>
  <c r="CP56" i="1447"/>
  <c r="CC80" i="1447"/>
  <c r="CF53" i="1447"/>
  <c r="CH53" i="1447" s="1"/>
  <c r="F76" i="1447"/>
  <c r="H76" i="1447" s="1"/>
  <c r="AB77" i="1447"/>
  <c r="U17" i="1447"/>
  <c r="W78" i="1447"/>
  <c r="U90" i="1447" s="1"/>
  <c r="BM50" i="1447"/>
  <c r="Q44" i="1447"/>
  <c r="P14" i="1447"/>
  <c r="N52" i="1447"/>
  <c r="BJ20" i="1447"/>
  <c r="AM76" i="1447"/>
  <c r="BM77" i="1447"/>
  <c r="AR84" i="1447"/>
  <c r="BB48" i="1447"/>
  <c r="BD48" i="1447" s="1"/>
  <c r="AF44" i="1447"/>
  <c r="CE24" i="1447"/>
  <c r="CI16" i="1447"/>
  <c r="CG28" i="1447" s="1"/>
  <c r="AM83" i="1447"/>
  <c r="BJ7" i="1447"/>
  <c r="BI18" i="1447"/>
  <c r="BK18" i="1447" s="1"/>
  <c r="BF38" i="1447"/>
  <c r="AQ85" i="1447"/>
  <c r="AS85" i="1447" s="1"/>
  <c r="AR86" i="1447"/>
  <c r="AF69" i="1447"/>
  <c r="BB53" i="1447"/>
  <c r="BD53" i="1447" s="1"/>
  <c r="CB69" i="1447"/>
  <c r="BL50" i="1447"/>
  <c r="BC19" i="1447"/>
  <c r="BM80" i="1447"/>
  <c r="W45" i="1447"/>
  <c r="BT6" i="1447"/>
  <c r="CN81" i="1447"/>
  <c r="AK83" i="1447"/>
  <c r="AR12" i="1447"/>
  <c r="AF7" i="1447"/>
  <c r="CN84" i="1447"/>
  <c r="CM46" i="1447"/>
  <c r="CO46" i="1447" s="1"/>
  <c r="CN13" i="1447"/>
  <c r="Q11" i="1447"/>
  <c r="AF73" i="1447"/>
  <c r="CM9" i="1447"/>
  <c r="CO9" i="1447" s="1"/>
  <c r="AR47" i="1447"/>
  <c r="AQ59" i="1447" s="1"/>
  <c r="P8" i="1447"/>
  <c r="M68" i="1447"/>
  <c r="O68" i="1447" s="1"/>
  <c r="CG50" i="1447"/>
  <c r="AT7" i="1447"/>
  <c r="CN85" i="1447"/>
  <c r="X15" i="1447"/>
  <c r="G25" i="1447"/>
  <c r="CM78" i="1447"/>
  <c r="BH85" i="1447"/>
  <c r="N19" i="1447"/>
  <c r="AI84" i="1447"/>
  <c r="J14" i="1447"/>
  <c r="BS8" i="1447"/>
  <c r="CM54" i="1447"/>
  <c r="CO54" i="1447" s="1"/>
  <c r="CC50" i="1447"/>
  <c r="W77" i="1447"/>
  <c r="CM8" i="1447"/>
  <c r="CO8" i="1447" s="1"/>
  <c r="CP81" i="1447"/>
  <c r="J24" i="1447"/>
  <c r="CN79" i="1447"/>
  <c r="Q84" i="1447"/>
  <c r="I50" i="1447"/>
  <c r="U47" i="1447"/>
  <c r="T59" i="1447" s="1"/>
  <c r="W56" i="1447"/>
  <c r="CG76" i="1447"/>
  <c r="AM80" i="1447"/>
  <c r="BM18" i="1447"/>
  <c r="CN24" i="1447"/>
  <c r="BY41" i="1447"/>
  <c r="CA41" i="1447" s="1"/>
  <c r="BF22" i="1447"/>
  <c r="P49" i="1447"/>
  <c r="CF19" i="1447"/>
  <c r="CH19" i="1447" s="1"/>
  <c r="CP70" i="1447"/>
  <c r="CG11" i="1447"/>
  <c r="AT51" i="1447"/>
  <c r="CC74" i="1447"/>
  <c r="AQ75" i="1447"/>
  <c r="AS75" i="1447" s="1"/>
  <c r="S17" i="1447"/>
  <c r="BL16" i="1447"/>
  <c r="BJ28" i="1447" s="1"/>
  <c r="G20" i="1447"/>
  <c r="CP7" i="1447"/>
  <c r="BJ73" i="1447"/>
  <c r="AK47" i="1447"/>
  <c r="AJ59" i="1447" s="1"/>
  <c r="M43" i="1447"/>
  <c r="O43" i="1447" s="1"/>
  <c r="CC84" i="1447"/>
  <c r="AU9" i="1447"/>
  <c r="CB68" i="1447"/>
  <c r="BZ89" i="1447" s="1"/>
  <c r="CS74" i="1447" s="1"/>
  <c r="AN44" i="1447"/>
  <c r="P73" i="1447"/>
  <c r="BS10" i="1447"/>
  <c r="AU14" i="1447"/>
  <c r="BA77" i="1447"/>
  <c r="AH8" i="1447"/>
  <c r="BZ43" i="1447"/>
  <c r="AG79" i="1447"/>
  <c r="AG23" i="1447"/>
  <c r="Q83" i="1447"/>
  <c r="L22" i="1447"/>
  <c r="AF75" i="1447"/>
  <c r="CJ25" i="1447"/>
  <c r="U12" i="1447"/>
  <c r="CB75" i="1447"/>
  <c r="AC71" i="1447"/>
  <c r="AE71" i="1447" s="1"/>
  <c r="BJ55" i="1447"/>
  <c r="X25" i="1447"/>
  <c r="BX18" i="1447"/>
  <c r="CI43" i="1447"/>
  <c r="AU19" i="1447"/>
  <c r="M81" i="1447"/>
  <c r="O81" i="1447" s="1"/>
  <c r="AG85" i="1447"/>
  <c r="BC74" i="1447"/>
  <c r="BM47" i="1447"/>
  <c r="BJ71" i="1447"/>
  <c r="BL68" i="1447"/>
  <c r="BJ89" i="1447" s="1"/>
  <c r="P52" i="1447"/>
  <c r="AR75" i="1447"/>
  <c r="I71" i="1447"/>
  <c r="BJ25" i="1447"/>
  <c r="CM85" i="1447"/>
  <c r="CO85" i="1447" s="1"/>
  <c r="CB46" i="1447"/>
  <c r="AT14" i="1447"/>
  <c r="BM9" i="1447"/>
  <c r="AG16" i="1447"/>
  <c r="BI74" i="1447"/>
  <c r="BK74" i="1447" s="1"/>
  <c r="W17" i="1447"/>
  <c r="BI42" i="1447"/>
  <c r="BK42" i="1447" s="1"/>
  <c r="BL85" i="1447"/>
  <c r="L16" i="1447"/>
  <c r="BE50" i="1447"/>
  <c r="CI21" i="1447"/>
  <c r="AD13" i="1447"/>
  <c r="CM45" i="1447"/>
  <c r="CO45" i="1447" s="1"/>
  <c r="BS56" i="1447"/>
  <c r="CJ41" i="1447"/>
  <c r="BC14" i="1447"/>
  <c r="I84" i="1447"/>
  <c r="CE52" i="1447"/>
  <c r="CI50" i="1447"/>
  <c r="BH70" i="1447"/>
  <c r="BB40" i="1447"/>
  <c r="BD40" i="1447" s="1"/>
  <c r="E46" i="1447"/>
  <c r="AR14" i="1447"/>
  <c r="X20" i="1447"/>
  <c r="BF79" i="1447"/>
  <c r="BI40" i="1447"/>
  <c r="BK40" i="1447" s="1"/>
  <c r="AC21" i="1447"/>
  <c r="AE21" i="1447" s="1"/>
  <c r="CD18" i="1447"/>
  <c r="S82" i="1447"/>
  <c r="AC87" i="1447"/>
  <c r="AE87" i="1447" s="1"/>
  <c r="AD73" i="1447"/>
  <c r="G38" i="1447"/>
  <c r="I19" i="1447"/>
  <c r="BC72" i="1447"/>
  <c r="CI45" i="1447"/>
  <c r="AD68" i="1447"/>
  <c r="AC89" i="1447" s="1"/>
  <c r="AW69" i="1447" s="1"/>
  <c r="CP86" i="1447"/>
  <c r="AD56" i="1447"/>
  <c r="BF86" i="1447"/>
  <c r="BF6" i="1447"/>
  <c r="BJ49" i="1447"/>
  <c r="CI40" i="1447"/>
  <c r="AN81" i="1447"/>
  <c r="CC8" i="1447"/>
  <c r="P10" i="1447"/>
  <c r="BC45" i="1447"/>
  <c r="BC46" i="1447"/>
  <c r="BX41" i="1447"/>
  <c r="AN42" i="1447"/>
  <c r="J77" i="1447"/>
  <c r="CD38" i="1447"/>
  <c r="Q45" i="1447"/>
  <c r="CN7" i="1447"/>
  <c r="AF39" i="1447"/>
  <c r="M87" i="1447"/>
  <c r="O87" i="1447" s="1"/>
  <c r="BJ17" i="1447"/>
  <c r="T42" i="1447"/>
  <c r="V42" i="1447" s="1"/>
  <c r="P55" i="1447"/>
  <c r="AG51" i="1447"/>
  <c r="BM22" i="1447"/>
  <c r="BZ16" i="1447"/>
  <c r="BY28" i="1447" s="1"/>
  <c r="AU12" i="1447"/>
  <c r="AN23" i="1447"/>
  <c r="N16" i="1447"/>
  <c r="M28" i="1447" s="1"/>
  <c r="CC41" i="1447"/>
  <c r="AD41" i="1447"/>
  <c r="BC84" i="1447"/>
  <c r="CJ68" i="1447"/>
  <c r="BJ13" i="1447"/>
  <c r="CF48" i="1447"/>
  <c r="CH48" i="1447" s="1"/>
  <c r="AN87" i="1447"/>
  <c r="AT55" i="1447"/>
  <c r="BC16" i="1447"/>
  <c r="BB28" i="1447" s="1"/>
  <c r="AG54" i="1447"/>
  <c r="BT22" i="1447"/>
  <c r="J82" i="1447"/>
  <c r="AG11" i="1447"/>
  <c r="AF42" i="1447"/>
  <c r="CJ38" i="1447"/>
  <c r="CN10" i="1447"/>
  <c r="I17" i="1447"/>
  <c r="AQ6" i="1447"/>
  <c r="AS6" i="1447" s="1"/>
  <c r="CQ7" i="1447"/>
  <c r="AN55" i="1447"/>
  <c r="CG68" i="1447"/>
  <c r="CF89" i="1447" s="1"/>
  <c r="BO50" i="1447"/>
  <c r="AN40" i="1447"/>
  <c r="Q39" i="1447"/>
  <c r="CN76" i="1447"/>
  <c r="CP46" i="1447"/>
  <c r="AI48" i="1447"/>
  <c r="AQ81" i="1447"/>
  <c r="AS81" i="1447" s="1"/>
  <c r="BJ84" i="1447"/>
  <c r="CL16" i="1447"/>
  <c r="BL17" i="1447"/>
  <c r="I10" i="1447"/>
  <c r="CP43" i="1447"/>
  <c r="T71" i="1447"/>
  <c r="V71" i="1447" s="1"/>
  <c r="AJ46" i="1447"/>
  <c r="AL46" i="1447" s="1"/>
  <c r="BJ54" i="1447"/>
  <c r="J83" i="1447"/>
  <c r="W55" i="1447"/>
  <c r="BJ87" i="1447"/>
  <c r="CC82" i="1447"/>
  <c r="F75" i="1447"/>
  <c r="H75" i="1447" s="1"/>
  <c r="T18" i="1447"/>
  <c r="V18" i="1447" s="1"/>
  <c r="BC78" i="1447"/>
  <c r="BB90" i="1447" s="1"/>
  <c r="I83" i="1447"/>
  <c r="BI83" i="1447"/>
  <c r="BK83" i="1447" s="1"/>
  <c r="AT45" i="1447"/>
  <c r="BI56" i="1447"/>
  <c r="BK56" i="1447" s="1"/>
  <c r="AT11" i="1447"/>
  <c r="BF56" i="1447"/>
  <c r="AF50" i="1447"/>
  <c r="BE85" i="1447"/>
  <c r="BJ44" i="1447"/>
  <c r="AM19" i="1447"/>
  <c r="F20" i="1447"/>
  <c r="H20" i="1447" s="1"/>
  <c r="CM43" i="1447"/>
  <c r="CO43" i="1447" s="1"/>
  <c r="BE42" i="1447"/>
  <c r="BI14" i="1447"/>
  <c r="BK14" i="1447" s="1"/>
  <c r="BI50" i="1447"/>
  <c r="BK50" i="1447" s="1"/>
  <c r="X23" i="1447"/>
  <c r="I38" i="1447"/>
  <c r="T12" i="1447"/>
  <c r="V12" i="1447" s="1"/>
  <c r="CC55" i="1447"/>
  <c r="I14" i="1447"/>
  <c r="E13" i="1447"/>
  <c r="AT49" i="1447"/>
  <c r="CM56" i="1447"/>
  <c r="CO56" i="1447" s="1"/>
  <c r="Q81" i="1447"/>
  <c r="U23" i="1447"/>
  <c r="N8" i="1447"/>
  <c r="AN85" i="1447"/>
  <c r="BM73" i="1447"/>
  <c r="S46" i="1447"/>
  <c r="BC38" i="1447"/>
  <c r="BC77" i="1447"/>
  <c r="AD76" i="1447"/>
  <c r="AG55" i="1447"/>
  <c r="BT21" i="1447"/>
  <c r="T20" i="1447"/>
  <c r="V20" i="1447" s="1"/>
  <c r="CI15" i="1447"/>
  <c r="AM56" i="1447"/>
  <c r="BX71" i="1447"/>
  <c r="BF51" i="1447"/>
  <c r="BH55" i="1447"/>
  <c r="BM85" i="1447"/>
  <c r="I73" i="1447"/>
  <c r="CI20" i="1447"/>
  <c r="BZ83" i="1447"/>
  <c r="U68" i="1447"/>
  <c r="T89" i="1447" s="1"/>
  <c r="AG76" i="1447"/>
  <c r="J74" i="1447"/>
  <c r="AN48" i="1447"/>
  <c r="BF23" i="1447"/>
  <c r="BC75" i="1447"/>
  <c r="CN56" i="1447"/>
  <c r="BT23" i="1447"/>
  <c r="E41" i="1447"/>
  <c r="T84" i="1447"/>
  <c r="V84" i="1447" s="1"/>
  <c r="BI51" i="1447"/>
  <c r="BK51" i="1447" s="1"/>
  <c r="BZ54" i="1447"/>
  <c r="BZ14" i="1447"/>
  <c r="BC73" i="1447"/>
  <c r="BT25" i="1447"/>
  <c r="BM55" i="1447"/>
  <c r="CQ8" i="1447"/>
  <c r="T55" i="1447"/>
  <c r="V55" i="1447" s="1"/>
  <c r="CJ53" i="1447"/>
  <c r="CB7" i="1447"/>
  <c r="I51" i="1447"/>
  <c r="AP86" i="1447"/>
  <c r="AD19" i="1447"/>
  <c r="U22" i="1447"/>
  <c r="U38" i="1447"/>
  <c r="CB80" i="1447"/>
  <c r="BC56" i="1447"/>
  <c r="BC51" i="1447"/>
  <c r="X12" i="1447"/>
  <c r="BN50" i="1447"/>
  <c r="P71" i="1447"/>
  <c r="I18" i="1447"/>
  <c r="CF56" i="1447"/>
  <c r="CH56" i="1447" s="1"/>
  <c r="CJ10" i="1447"/>
  <c r="CB83" i="1447"/>
  <c r="CC40" i="1447"/>
  <c r="CF79" i="1447"/>
  <c r="CH79" i="1447" s="1"/>
  <c r="BE69" i="1447"/>
  <c r="AM6" i="1447"/>
  <c r="AK27" i="1447" s="1"/>
  <c r="L47" i="1447"/>
  <c r="CQ14" i="1447"/>
  <c r="AN56" i="1447"/>
  <c r="J38" i="1447"/>
  <c r="AP47" i="1447"/>
  <c r="BX73" i="1447"/>
  <c r="CG71" i="1447"/>
  <c r="CF24" i="1447"/>
  <c r="CH24" i="1447" s="1"/>
  <c r="BP17" i="1447"/>
  <c r="BR17" i="1447" s="1"/>
  <c r="AC40" i="1447"/>
  <c r="AE40" i="1447" s="1"/>
  <c r="AR6" i="1447"/>
  <c r="AQ27" i="1447" s="1"/>
  <c r="AO53" i="1447"/>
  <c r="AM70" i="1447"/>
  <c r="BI72" i="1447"/>
  <c r="BK72" i="1447" s="1"/>
  <c r="BB83" i="1447"/>
  <c r="BD83" i="1447" s="1"/>
  <c r="BI38" i="1447"/>
  <c r="BK38" i="1447" s="1"/>
  <c r="CI53" i="1447"/>
  <c r="AC12" i="1447"/>
  <c r="AE12" i="1447" s="1"/>
  <c r="BF13" i="1447"/>
  <c r="BQ69" i="1447"/>
  <c r="AJ77" i="1447"/>
  <c r="AL77" i="1447" s="1"/>
  <c r="AF10" i="1447"/>
  <c r="BZ20" i="1447"/>
  <c r="AN52" i="1447"/>
  <c r="BE38" i="1447"/>
  <c r="AC20" i="1447"/>
  <c r="AE20" i="1447" s="1"/>
  <c r="X6" i="1447"/>
  <c r="BF37" i="1447"/>
  <c r="CC48" i="1447"/>
  <c r="AC74" i="1447"/>
  <c r="AE74" i="1447" s="1"/>
  <c r="BF14" i="1447"/>
  <c r="AT70" i="1447"/>
  <c r="BC85" i="1447"/>
  <c r="BS77" i="1447"/>
  <c r="CD20" i="1447"/>
  <c r="CG19" i="1447"/>
  <c r="AJ37" i="1447"/>
  <c r="CN71" i="1447"/>
  <c r="P6" i="1447"/>
  <c r="N27" i="1447" s="1"/>
  <c r="CG81" i="1447"/>
  <c r="CJ73" i="1447"/>
  <c r="BZ15" i="1447"/>
  <c r="T78" i="1447"/>
  <c r="S43" i="1447"/>
  <c r="BC80" i="1447"/>
  <c r="CG82" i="1447"/>
  <c r="BC52" i="1447"/>
  <c r="X8" i="1447"/>
  <c r="G53" i="1447"/>
  <c r="BL73" i="1447"/>
  <c r="AA81" i="1447"/>
  <c r="CC46" i="1447"/>
  <c r="AI11" i="1447"/>
  <c r="BQ15" i="1447"/>
  <c r="AC78" i="1447"/>
  <c r="AE78" i="1447" s="1"/>
  <c r="AH75" i="1447"/>
  <c r="BM68" i="1447"/>
  <c r="AD85" i="1447"/>
  <c r="D12" i="1447"/>
  <c r="I12" i="1447"/>
  <c r="CP79" i="1447"/>
  <c r="BZ70" i="1447"/>
  <c r="CF25" i="1447"/>
  <c r="CH25" i="1447" s="1"/>
  <c r="E24" i="1447"/>
  <c r="BQ52" i="1447"/>
  <c r="AT40" i="1447"/>
  <c r="Q70" i="1447"/>
  <c r="AZ77" i="1447"/>
  <c r="N72" i="1447"/>
  <c r="AT39" i="1447"/>
  <c r="BP10" i="1447"/>
  <c r="BR10" i="1447" s="1"/>
  <c r="AR11" i="1447"/>
  <c r="AG75" i="1447"/>
  <c r="AO86" i="1447"/>
  <c r="BH74" i="1447"/>
  <c r="AO73" i="1447"/>
  <c r="BS20" i="1447"/>
  <c r="I37" i="1447"/>
  <c r="BO15" i="1447"/>
  <c r="AI50" i="1447"/>
  <c r="AT50" i="1447"/>
  <c r="BJ47" i="1447"/>
  <c r="BI59" i="1447" s="1"/>
  <c r="BS19" i="1447"/>
  <c r="BQ39" i="1447"/>
  <c r="BT7" i="1447"/>
  <c r="AQ70" i="1447"/>
  <c r="AS70" i="1447" s="1"/>
  <c r="CJ19" i="1447"/>
  <c r="U39" i="1447"/>
  <c r="F79" i="1447"/>
  <c r="H79" i="1447" s="1"/>
  <c r="CF12" i="1447"/>
  <c r="CH12" i="1447" s="1"/>
  <c r="BQ47" i="1447"/>
  <c r="BP59" i="1447" s="1"/>
  <c r="BH69" i="1447"/>
  <c r="AD48" i="1447"/>
  <c r="CF69" i="1447"/>
  <c r="CH69" i="1447" s="1"/>
  <c r="I43" i="1447"/>
  <c r="AG14" i="1447"/>
  <c r="G16" i="1447"/>
  <c r="F28" i="1447" s="1"/>
  <c r="BI71" i="1447"/>
  <c r="BK71" i="1447" s="1"/>
  <c r="AD78" i="1447"/>
  <c r="AC90" i="1447" s="1"/>
  <c r="U45" i="1447"/>
  <c r="BN86" i="1447"/>
  <c r="E12" i="1447"/>
  <c r="BX38" i="1447"/>
  <c r="AA37" i="1447"/>
  <c r="AC82" i="1447"/>
  <c r="AE82" i="1447" s="1"/>
  <c r="BH8" i="1447"/>
  <c r="W23" i="1447"/>
  <c r="AT72" i="1447"/>
  <c r="CB15" i="1447"/>
  <c r="AR80" i="1447"/>
  <c r="Q78" i="1447"/>
  <c r="F12" i="1447"/>
  <c r="H12" i="1447" s="1"/>
  <c r="CD56" i="1447"/>
  <c r="AD10" i="1447"/>
  <c r="AR76" i="1447"/>
  <c r="BG51" i="1447"/>
  <c r="BQ79" i="1447"/>
  <c r="L52" i="1447"/>
  <c r="AM22" i="1447"/>
  <c r="CG55" i="1447"/>
  <c r="I15" i="1447"/>
  <c r="BI16" i="1447"/>
  <c r="AB12" i="1447"/>
  <c r="L68" i="1447"/>
  <c r="BE19" i="1447"/>
  <c r="CM72" i="1447"/>
  <c r="CO72" i="1447" s="1"/>
  <c r="W44" i="1447"/>
  <c r="AN70" i="1447"/>
  <c r="BJ76" i="1447"/>
  <c r="L37" i="1447"/>
  <c r="CC42" i="1447"/>
  <c r="AJ47" i="1447"/>
  <c r="CB25" i="1447"/>
  <c r="BL19" i="1447"/>
  <c r="CL7" i="1447"/>
  <c r="M80" i="1447"/>
  <c r="O80" i="1447" s="1"/>
  <c r="M21" i="1447"/>
  <c r="O21" i="1447" s="1"/>
  <c r="CF83" i="1447"/>
  <c r="CH83" i="1447" s="1"/>
  <c r="CP51" i="1447"/>
  <c r="CB11" i="1447"/>
  <c r="AJ83" i="1447"/>
  <c r="AL83" i="1447" s="1"/>
  <c r="S24" i="1447"/>
  <c r="BJ6" i="1447"/>
  <c r="BI27" i="1447" s="1"/>
  <c r="BB21" i="1447"/>
  <c r="BD21" i="1447" s="1"/>
  <c r="P25" i="1447"/>
  <c r="CM77" i="1447"/>
  <c r="CO77" i="1447" s="1"/>
  <c r="BS18" i="1447"/>
  <c r="CM10" i="1447"/>
  <c r="CO10" i="1447" s="1"/>
  <c r="CN72" i="1447"/>
  <c r="AK71" i="1447"/>
  <c r="BL21" i="1447"/>
  <c r="BZ77" i="1447"/>
  <c r="BF75" i="1447"/>
  <c r="BL69" i="1447"/>
  <c r="BN14" i="1447"/>
  <c r="S14" i="1447"/>
  <c r="AT75" i="1447"/>
  <c r="T8" i="1447"/>
  <c r="V8" i="1447" s="1"/>
  <c r="CP77" i="1447"/>
  <c r="Q53" i="1447"/>
  <c r="AM16" i="1447"/>
  <c r="AK28" i="1447" s="1"/>
  <c r="BC39" i="1447"/>
  <c r="W87" i="1447"/>
  <c r="CJ7" i="1447"/>
  <c r="Q9" i="1447"/>
  <c r="AF46" i="1447"/>
  <c r="CB52" i="1447"/>
  <c r="AR13" i="1447"/>
  <c r="BL45" i="1447"/>
  <c r="AI15" i="1447"/>
  <c r="AG68" i="1447"/>
  <c r="N41" i="1447"/>
  <c r="I72" i="1447"/>
  <c r="CF54" i="1447"/>
  <c r="CH54" i="1447" s="1"/>
  <c r="AP19" i="1447"/>
  <c r="I78" i="1447"/>
  <c r="G90" i="1447" s="1"/>
  <c r="BL20" i="1447"/>
  <c r="G10" i="1447"/>
  <c r="BQ71" i="1447"/>
  <c r="BO22" i="1447"/>
  <c r="BY79" i="1447"/>
  <c r="CA79" i="1447" s="1"/>
  <c r="CC76" i="1447"/>
  <c r="I7" i="1447"/>
  <c r="U16" i="1447"/>
  <c r="T28" i="1447" s="1"/>
  <c r="CN73" i="1447"/>
  <c r="J53" i="1447"/>
  <c r="CC10" i="1447"/>
  <c r="BB87" i="1447"/>
  <c r="BD87" i="1447" s="1"/>
  <c r="BG41" i="1447"/>
  <c r="AI75" i="1447"/>
  <c r="CK50" i="1447"/>
  <c r="BZ79" i="1447"/>
  <c r="BJ82" i="1447"/>
  <c r="CE39" i="1447"/>
  <c r="AT43" i="1447"/>
  <c r="CE79" i="1447"/>
  <c r="AJ44" i="1447"/>
  <c r="AL44" i="1447" s="1"/>
  <c r="BB79" i="1447"/>
  <c r="BD79" i="1447" s="1"/>
  <c r="N20" i="1447"/>
  <c r="AK78" i="1447"/>
  <c r="AJ90" i="1447" s="1"/>
  <c r="BO85" i="1447"/>
  <c r="E43" i="1447"/>
  <c r="R11" i="1447"/>
  <c r="AH50" i="1447"/>
  <c r="BQ85" i="1447"/>
  <c r="CF13" i="1447"/>
  <c r="CH13" i="1447" s="1"/>
  <c r="BY76" i="1447"/>
  <c r="CA76" i="1447" s="1"/>
  <c r="CG77" i="1447"/>
  <c r="AR73" i="1447"/>
  <c r="CK40" i="1447"/>
  <c r="CJ39" i="1447"/>
  <c r="AU15" i="1447"/>
  <c r="BF50" i="1447"/>
  <c r="AG83" i="1447"/>
  <c r="AC50" i="1447"/>
  <c r="AE50" i="1447" s="1"/>
  <c r="AJ56" i="1447"/>
  <c r="AL56" i="1447" s="1"/>
  <c r="CF10" i="1447"/>
  <c r="CH10" i="1447" s="1"/>
  <c r="CF11" i="1447"/>
  <c r="CH11" i="1447" s="1"/>
  <c r="J52" i="1447"/>
  <c r="CP53" i="1447"/>
  <c r="AT76" i="1447"/>
  <c r="AR24" i="1447"/>
  <c r="CJ80" i="1447"/>
  <c r="AI21" i="1447"/>
  <c r="BS38" i="1447"/>
  <c r="AT9" i="1447"/>
  <c r="AN79" i="1447"/>
  <c r="AP44" i="1447"/>
  <c r="AK79" i="1447"/>
  <c r="BS87" i="1447"/>
  <c r="CB48" i="1447"/>
  <c r="CJ12" i="1447"/>
  <c r="BC21" i="1447"/>
  <c r="BA45" i="1447"/>
  <c r="AR25" i="1447"/>
  <c r="N21" i="1447"/>
  <c r="AK86" i="1447"/>
  <c r="AO77" i="1447"/>
  <c r="BJ9" i="1447"/>
  <c r="BP78" i="1447"/>
  <c r="BR78" i="1447" s="1"/>
  <c r="CB20" i="1447"/>
  <c r="BO10" i="1447"/>
  <c r="J18" i="1447"/>
  <c r="AU10" i="1447"/>
  <c r="BP23" i="1447"/>
  <c r="BR23" i="1447" s="1"/>
  <c r="BZ6" i="1447"/>
  <c r="BY27" i="1447" s="1"/>
  <c r="CS7" i="1447" s="1"/>
  <c r="T39" i="1447"/>
  <c r="V39" i="1447" s="1"/>
  <c r="L56" i="1447"/>
  <c r="BY24" i="1447"/>
  <c r="CA24" i="1447" s="1"/>
  <c r="BI19" i="1447"/>
  <c r="BK19" i="1447" s="1"/>
  <c r="CF80" i="1447"/>
  <c r="CH80" i="1447" s="1"/>
  <c r="CF81" i="1447"/>
  <c r="CH81" i="1447" s="1"/>
  <c r="AD50" i="1447"/>
  <c r="BI76" i="1447"/>
  <c r="BK76" i="1447" s="1"/>
  <c r="BQ86" i="1447"/>
  <c r="AD49" i="1447"/>
  <c r="S69" i="1447"/>
  <c r="BZ41" i="1447"/>
  <c r="BH49" i="1447"/>
  <c r="CM19" i="1447"/>
  <c r="CO19" i="1447" s="1"/>
  <c r="D38" i="1447"/>
  <c r="BH20" i="1447"/>
  <c r="AM10" i="1447"/>
  <c r="S38" i="1447"/>
  <c r="M25" i="1447"/>
  <c r="O25" i="1447" s="1"/>
  <c r="CP69" i="1447"/>
  <c r="BQ70" i="1447"/>
  <c r="BH22" i="1447"/>
  <c r="I9" i="1447"/>
  <c r="CC45" i="1447"/>
  <c r="AM44" i="1447"/>
  <c r="AN17" i="1447"/>
  <c r="AN6" i="1447"/>
  <c r="BJ10" i="1447"/>
  <c r="AR18" i="1447"/>
  <c r="BC10" i="1447"/>
  <c r="BF15" i="1447"/>
  <c r="BS7" i="1447"/>
  <c r="AR40" i="1447"/>
  <c r="AD17" i="1447"/>
  <c r="AN22" i="1447"/>
  <c r="BM86" i="1447"/>
  <c r="BM43" i="1447"/>
  <c r="AC19" i="1447"/>
  <c r="AE19" i="1447" s="1"/>
  <c r="AF25" i="1447"/>
  <c r="AT68" i="1447"/>
  <c r="AR89" i="1447" s="1"/>
  <c r="BQ75" i="1447"/>
  <c r="BT9" i="1447"/>
  <c r="CG87" i="1447"/>
  <c r="X17" i="1447"/>
  <c r="AT47" i="1447"/>
  <c r="AR59" i="1447" s="1"/>
  <c r="W70" i="1447"/>
  <c r="I76" i="1447"/>
  <c r="BZ45" i="1447"/>
  <c r="CJ46" i="1447"/>
  <c r="BT19" i="1447"/>
  <c r="Q54" i="1447"/>
  <c r="Q21" i="1447"/>
  <c r="W14" i="1447"/>
  <c r="AT41" i="1447"/>
  <c r="CG78" i="1447"/>
  <c r="CF90" i="1447" s="1"/>
  <c r="AC55" i="1447"/>
  <c r="AE55" i="1447" s="1"/>
  <c r="AD81" i="1447"/>
  <c r="P70" i="1447"/>
  <c r="BT10" i="1447"/>
  <c r="CM86" i="1447"/>
  <c r="CO86" i="1447" s="1"/>
  <c r="CN40" i="1447"/>
  <c r="G68" i="1447"/>
  <c r="CM14" i="1447"/>
  <c r="CO14" i="1447" s="1"/>
  <c r="BE71" i="1447"/>
  <c r="CM50" i="1447"/>
  <c r="CO50" i="1447" s="1"/>
  <c r="CM73" i="1447"/>
  <c r="CO73" i="1447" s="1"/>
  <c r="AR8" i="1447"/>
  <c r="BB14" i="1447"/>
  <c r="BD14" i="1447" s="1"/>
  <c r="AQ20" i="1447"/>
  <c r="AS20" i="1447" s="1"/>
  <c r="F13" i="1447"/>
  <c r="H13" i="1447" s="1"/>
  <c r="BN25" i="1447"/>
  <c r="CN87" i="1447"/>
  <c r="AI72" i="1447"/>
  <c r="AB9" i="1447"/>
  <c r="CP82" i="1447"/>
  <c r="AD52" i="1447"/>
  <c r="BL78" i="1447"/>
  <c r="BJ90" i="1447" s="1"/>
  <c r="BT14" i="1447"/>
  <c r="BC86" i="1447"/>
  <c r="AQ76" i="1447"/>
  <c r="AS76" i="1447" s="1"/>
  <c r="BY10" i="1447"/>
  <c r="CA10" i="1447" s="1"/>
  <c r="CF44" i="1447"/>
  <c r="CH44" i="1447" s="1"/>
  <c r="AK21" i="1447"/>
  <c r="BS84" i="1447"/>
  <c r="U80" i="1447"/>
  <c r="AB71" i="1447"/>
  <c r="CC77" i="1447"/>
  <c r="S19" i="1447"/>
  <c r="AI8" i="1447"/>
  <c r="AR45" i="1447"/>
  <c r="BJ43" i="1447"/>
  <c r="M7" i="1447"/>
  <c r="O7" i="1447" s="1"/>
  <c r="BW50" i="1447"/>
  <c r="N82" i="1447"/>
  <c r="L84" i="1447"/>
  <c r="BZ17" i="1447"/>
  <c r="AJ48" i="1447"/>
  <c r="AL48" i="1447" s="1"/>
  <c r="BB20" i="1447"/>
  <c r="BD20" i="1447" s="1"/>
  <c r="BZ10" i="1447"/>
  <c r="D47" i="1447"/>
  <c r="BL42" i="1447"/>
  <c r="F50" i="1447"/>
  <c r="H50" i="1447" s="1"/>
  <c r="BX72" i="1447"/>
  <c r="CD71" i="1447"/>
  <c r="CJ9" i="1447"/>
  <c r="AU13" i="1447"/>
  <c r="AT69" i="1447"/>
  <c r="Q49" i="1447"/>
  <c r="BC82" i="1447"/>
  <c r="P44" i="1447"/>
  <c r="BL18" i="1447"/>
  <c r="T23" i="1447"/>
  <c r="V23" i="1447" s="1"/>
  <c r="T24" i="1447"/>
  <c r="V24" i="1447" s="1"/>
  <c r="AP79" i="1447"/>
  <c r="AP40" i="1447"/>
  <c r="AJ69" i="1447"/>
  <c r="AL69" i="1447" s="1"/>
  <c r="AR41" i="1447"/>
  <c r="CG83" i="1447"/>
  <c r="BY83" i="1447"/>
  <c r="CA83" i="1447" s="1"/>
  <c r="CQ18" i="1447"/>
  <c r="Q50" i="1447"/>
  <c r="CP83" i="1447"/>
  <c r="BY11" i="1447"/>
  <c r="CA11" i="1447" s="1"/>
  <c r="J47" i="1447"/>
  <c r="BP86" i="1447"/>
  <c r="BR86" i="1447" s="1"/>
  <c r="BG44" i="1447"/>
  <c r="CE80" i="1447"/>
  <c r="AT86" i="1447"/>
  <c r="I81" i="1447"/>
  <c r="P72" i="1447"/>
  <c r="BS68" i="1447"/>
  <c r="BQ89" i="1447" s="1"/>
  <c r="CM16" i="1447"/>
  <c r="CE11" i="1447"/>
  <c r="CJ16" i="1447"/>
  <c r="AD22" i="1447"/>
  <c r="AH77" i="1447"/>
  <c r="U74" i="1447"/>
  <c r="BA16" i="1447"/>
  <c r="AF11" i="1447"/>
  <c r="AM15" i="1447"/>
  <c r="G45" i="1447"/>
  <c r="CM21" i="1447"/>
  <c r="CO21" i="1447" s="1"/>
  <c r="U37" i="1447"/>
  <c r="T58" i="1447" s="1"/>
  <c r="AI18" i="1447"/>
  <c r="BS73" i="1447"/>
  <c r="F53" i="1447"/>
  <c r="H53" i="1447" s="1"/>
  <c r="T7" i="1447"/>
  <c r="V7" i="1447" s="1"/>
  <c r="AK23" i="1447"/>
  <c r="BO37" i="1447"/>
  <c r="CI19" i="1447"/>
  <c r="BY84" i="1447"/>
  <c r="CA84" i="1447" s="1"/>
  <c r="BS25" i="1447"/>
  <c r="CL24" i="1447"/>
  <c r="AI39" i="1447"/>
  <c r="AM13" i="1447"/>
  <c r="AT18" i="1447"/>
  <c r="BP38" i="1447"/>
  <c r="BR38" i="1447" s="1"/>
  <c r="I42" i="1447"/>
  <c r="BB70" i="1447"/>
  <c r="BD70" i="1447" s="1"/>
  <c r="CB8" i="1447"/>
  <c r="AI12" i="1447"/>
  <c r="BB42" i="1447"/>
  <c r="BD42" i="1447" s="1"/>
  <c r="L6" i="1447"/>
  <c r="CE54" i="1447"/>
  <c r="CL55" i="1447"/>
  <c r="BB55" i="1447"/>
  <c r="BD55" i="1447" s="1"/>
  <c r="G24" i="1447"/>
  <c r="BP69" i="1447"/>
  <c r="BR69" i="1447" s="1"/>
  <c r="M13" i="1447"/>
  <c r="O13" i="1447" s="1"/>
  <c r="T37" i="1447"/>
  <c r="BO39" i="1447"/>
  <c r="AI38" i="1447"/>
  <c r="BY42" i="1447"/>
  <c r="CA42" i="1447" s="1"/>
  <c r="CI86" i="1447"/>
  <c r="BY15" i="1447"/>
  <c r="CA15" i="1447" s="1"/>
  <c r="CI10" i="1447"/>
  <c r="Q82" i="1447"/>
  <c r="AI37" i="1447"/>
  <c r="AT8" i="1447"/>
  <c r="BA20" i="1447"/>
  <c r="P79" i="1447"/>
  <c r="AG19" i="1447"/>
  <c r="AR22" i="1447"/>
  <c r="AM11" i="1447"/>
  <c r="AR43" i="1447"/>
  <c r="AC16" i="1447"/>
  <c r="U79" i="1447"/>
  <c r="CM49" i="1447"/>
  <c r="CO49" i="1447" s="1"/>
  <c r="AQ79" i="1447"/>
  <c r="AS79" i="1447" s="1"/>
  <c r="AM39" i="1447"/>
  <c r="CJ83" i="1447"/>
  <c r="BZ24" i="1447"/>
  <c r="T70" i="1447"/>
  <c r="V70" i="1447" s="1"/>
  <c r="I45" i="1447"/>
  <c r="U25" i="1447"/>
  <c r="AK22" i="1447"/>
  <c r="BH78" i="1447"/>
  <c r="BX79" i="1447"/>
  <c r="BG13" i="1447"/>
  <c r="U11" i="1447"/>
  <c r="CF7" i="1447"/>
  <c r="CH7" i="1447" s="1"/>
  <c r="BI46" i="1447"/>
  <c r="BK46" i="1447" s="1"/>
  <c r="CC12" i="1447"/>
  <c r="BX10" i="1447"/>
  <c r="AN8" i="1447"/>
  <c r="CN52" i="1447"/>
  <c r="CM81" i="1447"/>
  <c r="CO81" i="1447" s="1"/>
  <c r="BP74" i="1447"/>
  <c r="BR74" i="1447" s="1"/>
  <c r="BA42" i="1447"/>
  <c r="BS79" i="1447"/>
  <c r="AC68" i="1447"/>
  <c r="AE68" i="1447" s="1"/>
  <c r="CL84" i="1447"/>
  <c r="J10" i="1447"/>
  <c r="BB50" i="1447"/>
  <c r="BD50" i="1447" s="1"/>
  <c r="T56" i="1447"/>
  <c r="V56" i="1447" s="1"/>
  <c r="CM70" i="1447"/>
  <c r="CO70" i="1447" s="1"/>
  <c r="AC51" i="1447"/>
  <c r="AE51" i="1447" s="1"/>
  <c r="BO13" i="1447"/>
  <c r="CB85" i="1447"/>
  <c r="AJ11" i="1447"/>
  <c r="AL11" i="1447" s="1"/>
  <c r="BQ8" i="1447"/>
  <c r="BI73" i="1447"/>
  <c r="BK73" i="1447" s="1"/>
  <c r="E17" i="1447"/>
  <c r="BQ53" i="1447"/>
  <c r="BZ51" i="1447"/>
  <c r="CF39" i="1447"/>
  <c r="CH39" i="1447" s="1"/>
  <c r="BI80" i="1447"/>
  <c r="BK80" i="1447" s="1"/>
  <c r="T17" i="1447"/>
  <c r="V17" i="1447" s="1"/>
  <c r="AP39" i="1447"/>
  <c r="BP19" i="1447"/>
  <c r="BR19" i="1447" s="1"/>
  <c r="BQ45" i="1447"/>
  <c r="BO40" i="1447"/>
  <c r="BY14" i="1447"/>
  <c r="CA14" i="1447" s="1"/>
  <c r="BE46" i="1447"/>
  <c r="AG9" i="1447"/>
  <c r="J45" i="1447"/>
  <c r="BB39" i="1447"/>
  <c r="BD39" i="1447" s="1"/>
  <c r="CP50" i="1447"/>
  <c r="BS75" i="1447"/>
  <c r="AB49" i="1447"/>
  <c r="BF17" i="1447"/>
  <c r="AR54" i="1447"/>
  <c r="BB43" i="1447"/>
  <c r="BD43" i="1447" s="1"/>
  <c r="CM76" i="1447"/>
  <c r="CO76" i="1447" s="1"/>
  <c r="J79" i="1447"/>
  <c r="CI18" i="1447"/>
  <c r="Q25" i="1447"/>
  <c r="U24" i="1447"/>
  <c r="CB81" i="1447"/>
  <c r="BH82" i="1447"/>
  <c r="AM72" i="1447"/>
  <c r="AB47" i="1447"/>
  <c r="M45" i="1447"/>
  <c r="O45" i="1447" s="1"/>
  <c r="AM84" i="1447"/>
  <c r="BS48" i="1447"/>
  <c r="J87" i="1447"/>
  <c r="X24" i="1447"/>
  <c r="T86" i="1447"/>
  <c r="V86" i="1447" s="1"/>
  <c r="BE13" i="1447"/>
  <c r="BX15" i="1447"/>
  <c r="K52" i="1447"/>
  <c r="BC8" i="1447"/>
  <c r="AC85" i="1447"/>
  <c r="AE85" i="1447" s="1"/>
  <c r="N53" i="1447"/>
  <c r="U86" i="1447"/>
  <c r="CN21" i="1447"/>
  <c r="N83" i="1447"/>
  <c r="CN8" i="1447"/>
  <c r="N73" i="1447"/>
  <c r="BF42" i="1447"/>
  <c r="AF14" i="1447"/>
  <c r="AD86" i="1447"/>
  <c r="CM6" i="1447"/>
  <c r="CP68" i="1447"/>
  <c r="CN89" i="1447" s="1"/>
  <c r="Q24" i="1447"/>
  <c r="BZ22" i="1447"/>
  <c r="BB68" i="1447"/>
  <c r="BD68" i="1447" s="1"/>
  <c r="Q56" i="1447"/>
  <c r="CF76" i="1447"/>
  <c r="CH76" i="1447" s="1"/>
  <c r="BO43" i="1447"/>
  <c r="P37" i="1447"/>
  <c r="N58" i="1447" s="1"/>
  <c r="CG25" i="1447"/>
  <c r="AC48" i="1447"/>
  <c r="AE48" i="1447" s="1"/>
  <c r="BQ17" i="1447"/>
  <c r="U73" i="1447"/>
  <c r="N85" i="1447"/>
  <c r="AB69" i="1447"/>
  <c r="T76" i="1447"/>
  <c r="V76" i="1447" s="1"/>
  <c r="BE45" i="1447"/>
  <c r="CE78" i="1447"/>
  <c r="R18" i="1447"/>
  <c r="AK41" i="1447"/>
  <c r="AJ81" i="1447"/>
  <c r="AL81" i="1447" s="1"/>
  <c r="BC13" i="1447"/>
  <c r="BG78" i="1447"/>
  <c r="BA68" i="1447"/>
  <c r="M11" i="1447"/>
  <c r="O11" i="1447" s="1"/>
  <c r="BB44" i="1447"/>
  <c r="BD44" i="1447" s="1"/>
  <c r="BS39" i="1447"/>
  <c r="L72" i="1447"/>
  <c r="AH74" i="1447"/>
  <c r="AD21" i="1447"/>
  <c r="CF84" i="1447"/>
  <c r="CH84" i="1447" s="1"/>
  <c r="BA52" i="1447"/>
  <c r="BB86" i="1447"/>
  <c r="BD86" i="1447" s="1"/>
  <c r="BI17" i="1447"/>
  <c r="BK17" i="1447" s="1"/>
  <c r="J25" i="1447"/>
  <c r="AB38" i="1447"/>
  <c r="BX87" i="1447"/>
  <c r="CB47" i="1447"/>
  <c r="BZ59" i="1447" s="1"/>
  <c r="S16" i="1447"/>
  <c r="CF40" i="1447"/>
  <c r="CH40" i="1447" s="1"/>
  <c r="BB81" i="1447"/>
  <c r="BD81" i="1447" s="1"/>
  <c r="AQ73" i="1447"/>
  <c r="AS73" i="1447" s="1"/>
  <c r="AI56" i="1447"/>
  <c r="AT54" i="1447"/>
  <c r="P40" i="1447"/>
  <c r="CB10" i="1447"/>
  <c r="BB52" i="1447"/>
  <c r="BD52" i="1447" s="1"/>
  <c r="AK87" i="1447"/>
  <c r="U56" i="1447"/>
  <c r="AK45" i="1447"/>
  <c r="J70" i="1447"/>
  <c r="U71" i="1447"/>
  <c r="CF37" i="1447"/>
  <c r="CH37" i="1447" s="1"/>
  <c r="M52" i="1447"/>
  <c r="O52" i="1447" s="1"/>
  <c r="K40" i="1447"/>
  <c r="AP80" i="1447"/>
  <c r="CG37" i="1447"/>
  <c r="CF58" i="1447" s="1"/>
  <c r="CF60" i="1447" s="1"/>
  <c r="AD69" i="1447"/>
  <c r="AR16" i="1447"/>
  <c r="AQ28" i="1447" s="1"/>
  <c r="AC77" i="1447"/>
  <c r="AE77" i="1447" s="1"/>
  <c r="M79" i="1447"/>
  <c r="O79" i="1447" s="1"/>
  <c r="AM20" i="1447"/>
  <c r="AQ39" i="1447"/>
  <c r="AS39" i="1447" s="1"/>
  <c r="M18" i="1447"/>
  <c r="O18" i="1447" s="1"/>
  <c r="AM43" i="1447"/>
  <c r="BI25" i="1447"/>
  <c r="BK25" i="1447" s="1"/>
  <c r="BX25" i="1447"/>
  <c r="BJ42" i="1447"/>
  <c r="BO47" i="1447"/>
  <c r="AM79" i="1447"/>
  <c r="M46" i="1447"/>
  <c r="O46" i="1447" s="1"/>
  <c r="BH19" i="1447"/>
  <c r="BY51" i="1447"/>
  <c r="CA51" i="1447" s="1"/>
  <c r="CK84" i="1447"/>
  <c r="CL21" i="1447"/>
  <c r="G23" i="1447"/>
  <c r="BO82" i="1447"/>
  <c r="AM77" i="1447"/>
  <c r="BB10" i="1447"/>
  <c r="BD10" i="1447" s="1"/>
  <c r="BN71" i="1447"/>
  <c r="CG49" i="1447"/>
  <c r="BP84" i="1447"/>
  <c r="BR84" i="1447" s="1"/>
  <c r="M38" i="1447"/>
  <c r="O38" i="1447" s="1"/>
  <c r="BB9" i="1447"/>
  <c r="BD9" i="1447" s="1"/>
  <c r="AP15" i="1447"/>
  <c r="BJ48" i="1447"/>
  <c r="D11" i="1447"/>
  <c r="CM51" i="1447"/>
  <c r="CO51" i="1447" s="1"/>
  <c r="T72" i="1447"/>
  <c r="V72" i="1447" s="1"/>
  <c r="CM7" i="1447"/>
  <c r="CO7" i="1447" s="1"/>
  <c r="BS69" i="1447"/>
  <c r="BZ11" i="1447"/>
  <c r="BX51" i="1447"/>
  <c r="BO75" i="1447"/>
  <c r="CF71" i="1447"/>
  <c r="CH71" i="1447" s="1"/>
  <c r="AM55" i="1447"/>
  <c r="R76" i="1447"/>
  <c r="AR23" i="1447"/>
  <c r="CF16" i="1447"/>
  <c r="BG16" i="1447"/>
  <c r="AJ53" i="1447"/>
  <c r="AL53" i="1447" s="1"/>
  <c r="CF55" i="1447"/>
  <c r="CH55" i="1447" s="1"/>
  <c r="BY77" i="1447"/>
  <c r="CA77" i="1447" s="1"/>
  <c r="CM79" i="1447"/>
  <c r="CO79" i="1447" s="1"/>
  <c r="CD87" i="1447"/>
  <c r="AK82" i="1447"/>
  <c r="N15" i="1447"/>
  <c r="AJ21" i="1447"/>
  <c r="AL21" i="1447" s="1"/>
  <c r="CL81" i="1447"/>
  <c r="S11" i="1447"/>
  <c r="BZ44" i="1447"/>
  <c r="BO76" i="1447"/>
  <c r="CE22" i="1447"/>
  <c r="M6" i="1447"/>
  <c r="O6" i="1447" s="1"/>
  <c r="L11" i="1447"/>
  <c r="AP21" i="1447"/>
  <c r="AM49" i="1447"/>
  <c r="BB49" i="1447"/>
  <c r="BD49" i="1447" s="1"/>
  <c r="BL49" i="1447"/>
  <c r="AD83" i="1447"/>
  <c r="CL47" i="1447"/>
  <c r="BP80" i="1447"/>
  <c r="BR80" i="1447" s="1"/>
  <c r="BP40" i="1447"/>
  <c r="BR40" i="1447" s="1"/>
  <c r="BN51" i="1447"/>
  <c r="BA24" i="1447"/>
  <c r="BZ50" i="1447"/>
  <c r="D40" i="1447"/>
  <c r="AI17" i="1447"/>
  <c r="D52" i="1447"/>
  <c r="AI10" i="1447"/>
  <c r="BG19" i="1447"/>
  <c r="BQ81" i="1447"/>
  <c r="E10" i="1447"/>
  <c r="S87" i="1447"/>
  <c r="AQ84" i="1447"/>
  <c r="AS84" i="1447" s="1"/>
  <c r="K25" i="1447"/>
  <c r="BP75" i="1447"/>
  <c r="BR75" i="1447" s="1"/>
  <c r="BP49" i="1447"/>
  <c r="BR49" i="1447" s="1"/>
  <c r="AD46" i="1447"/>
  <c r="BA41" i="1447"/>
  <c r="J9" i="1447"/>
  <c r="AK20" i="1447"/>
  <c r="W81" i="1447"/>
  <c r="AR74" i="1447"/>
  <c r="T46" i="1447"/>
  <c r="V46" i="1447" s="1"/>
  <c r="K16" i="1447"/>
  <c r="AF76" i="1447"/>
  <c r="D53" i="1447"/>
  <c r="BI8" i="1447"/>
  <c r="BK8" i="1447" s="1"/>
  <c r="BA18" i="1447"/>
  <c r="T16" i="1447"/>
  <c r="L43" i="1447"/>
  <c r="CG23" i="1447"/>
  <c r="AP37" i="1447"/>
  <c r="G55" i="1447"/>
  <c r="BI23" i="1447"/>
  <c r="BK23" i="1447" s="1"/>
  <c r="CB19" i="1447"/>
  <c r="BB41" i="1447"/>
  <c r="BD41" i="1447" s="1"/>
  <c r="BW38" i="1447"/>
  <c r="BL53" i="1447"/>
  <c r="BI22" i="1447"/>
  <c r="BK22" i="1447" s="1"/>
  <c r="BP9" i="1447"/>
  <c r="BR9" i="1447" s="1"/>
  <c r="CE25" i="1447"/>
  <c r="M72" i="1447"/>
  <c r="O72" i="1447" s="1"/>
  <c r="AG39" i="1447"/>
  <c r="E14" i="1447"/>
  <c r="BO79" i="1447"/>
  <c r="CB23" i="1447"/>
  <c r="BZ18" i="1447"/>
  <c r="N49" i="1447"/>
  <c r="CF52" i="1447"/>
  <c r="CH52" i="1447" s="1"/>
  <c r="BZ49" i="1447"/>
  <c r="BN17" i="1447"/>
  <c r="CE55" i="1447"/>
  <c r="S42" i="1447"/>
  <c r="D37" i="1447"/>
  <c r="BI86" i="1447"/>
  <c r="BK86" i="1447" s="1"/>
  <c r="BQ6" i="1447"/>
  <c r="BP27" i="1447" s="1"/>
  <c r="AM85" i="1447"/>
  <c r="CK12" i="1447"/>
  <c r="BW37" i="1447"/>
  <c r="BI44" i="1447"/>
  <c r="BK44" i="1447" s="1"/>
  <c r="BY56" i="1447"/>
  <c r="CA56" i="1447" s="1"/>
  <c r="M9" i="1447"/>
  <c r="O9" i="1447" s="1"/>
  <c r="AK54" i="1447"/>
  <c r="AK74" i="1447"/>
  <c r="BN39" i="1447"/>
  <c r="AR72" i="1447"/>
  <c r="AP11" i="1447"/>
  <c r="AZ51" i="1447"/>
  <c r="AI55" i="1447"/>
  <c r="CE85" i="1447"/>
  <c r="F17" i="1447"/>
  <c r="H17" i="1447" s="1"/>
  <c r="BJ75" i="1447"/>
  <c r="BN80" i="1447"/>
  <c r="I87" i="1447"/>
  <c r="BI75" i="1447"/>
  <c r="BK75" i="1447" s="1"/>
  <c r="BT24" i="1447"/>
  <c r="BC69" i="1447"/>
  <c r="AH68" i="1447"/>
  <c r="CQ10" i="1447"/>
  <c r="CF38" i="1447"/>
  <c r="CH38" i="1447" s="1"/>
  <c r="BH42" i="1447"/>
  <c r="T49" i="1447"/>
  <c r="V49" i="1447" s="1"/>
  <c r="AH46" i="1447"/>
  <c r="M74" i="1447"/>
  <c r="O74" i="1447" s="1"/>
  <c r="BP55" i="1447"/>
  <c r="BR55" i="1447" s="1"/>
  <c r="CD15" i="1447"/>
  <c r="G15" i="1447"/>
  <c r="BX50" i="1447"/>
  <c r="AB51" i="1447"/>
  <c r="BP48" i="1447"/>
  <c r="BR48" i="1447" s="1"/>
  <c r="BN8" i="1447"/>
  <c r="BS13" i="1447"/>
  <c r="BZ69" i="1447"/>
  <c r="BB25" i="1447"/>
  <c r="BD25" i="1447" s="1"/>
  <c r="AA40" i="1447"/>
  <c r="CD22" i="1447"/>
  <c r="BI7" i="1447"/>
  <c r="BK7" i="1447" s="1"/>
  <c r="T53" i="1447"/>
  <c r="V53" i="1447" s="1"/>
  <c r="E73" i="1447"/>
  <c r="CF23" i="1447"/>
  <c r="CH23" i="1447" s="1"/>
  <c r="BY52" i="1447"/>
  <c r="CA52" i="1447" s="1"/>
  <c r="E49" i="1447"/>
  <c r="AI74" i="1447"/>
  <c r="F38" i="1447"/>
  <c r="H38" i="1447" s="1"/>
  <c r="BS17" i="1447"/>
  <c r="K23" i="1447"/>
  <c r="AP85" i="1447"/>
  <c r="BF39" i="1447"/>
  <c r="N47" i="1447"/>
  <c r="M59" i="1447" s="1"/>
  <c r="M77" i="1447"/>
  <c r="O77" i="1447" s="1"/>
  <c r="AJ86" i="1447"/>
  <c r="AL86" i="1447" s="1"/>
  <c r="AJ41" i="1447"/>
  <c r="AL41" i="1447" s="1"/>
  <c r="BH87" i="1447"/>
  <c r="G74" i="1447"/>
  <c r="BA12" i="1447"/>
  <c r="AI71" i="1447"/>
  <c r="CM55" i="1447"/>
  <c r="CO55" i="1447" s="1"/>
  <c r="F68" i="1447"/>
  <c r="H68" i="1447" s="1"/>
  <c r="AJ39" i="1447"/>
  <c r="AL39" i="1447" s="1"/>
  <c r="BP73" i="1447"/>
  <c r="BR73" i="1447" s="1"/>
  <c r="BA50" i="1447"/>
  <c r="AM7" i="1447"/>
  <c r="CM12" i="1447"/>
  <c r="CO12" i="1447" s="1"/>
  <c r="AM38" i="1447"/>
  <c r="AN38" i="1447"/>
  <c r="N86" i="1447"/>
  <c r="CN44" i="1447"/>
  <c r="BO53" i="1447"/>
  <c r="CF45" i="1447"/>
  <c r="CH45" i="1447" s="1"/>
  <c r="AP72" i="1447"/>
  <c r="N51" i="1447"/>
  <c r="G17" i="1447"/>
  <c r="E18" i="1447"/>
  <c r="BI69" i="1447"/>
  <c r="BK69" i="1447" s="1"/>
  <c r="G14" i="1447"/>
  <c r="N13" i="1447"/>
  <c r="CE44" i="1447"/>
  <c r="BJ21" i="1447"/>
  <c r="BX52" i="1447"/>
  <c r="AO7" i="1447"/>
  <c r="AA25" i="1447"/>
  <c r="BA51" i="1447"/>
  <c r="AT78" i="1447"/>
  <c r="AR90" i="1447" s="1"/>
  <c r="AK48" i="1447"/>
  <c r="BQ83" i="1447"/>
  <c r="AB81" i="1447"/>
  <c r="BA37" i="1447"/>
  <c r="CL87" i="1447"/>
  <c r="AB41" i="1447"/>
  <c r="BS9" i="1447"/>
  <c r="G37" i="1447"/>
  <c r="BT12" i="1447"/>
  <c r="AT19" i="1447"/>
  <c r="CJ81" i="1447"/>
  <c r="D84" i="1447"/>
  <c r="CG85" i="1447"/>
  <c r="CG53" i="1447"/>
  <c r="BN73" i="1447"/>
  <c r="BB38" i="1447"/>
  <c r="BD38" i="1447" s="1"/>
  <c r="AI40" i="1447"/>
  <c r="E71" i="1447"/>
  <c r="BA15" i="1447"/>
  <c r="E54" i="1447"/>
  <c r="I23" i="1447"/>
  <c r="AK18" i="1447"/>
  <c r="AG82" i="1447"/>
  <c r="U18" i="1447"/>
  <c r="N37" i="1447"/>
  <c r="M58" i="1447" s="1"/>
  <c r="CG12" i="1447"/>
  <c r="AI51" i="1447"/>
  <c r="BQ55" i="1447"/>
  <c r="CM37" i="1447"/>
  <c r="CO37" i="1447" s="1"/>
  <c r="BS76" i="1447"/>
  <c r="J46" i="1447"/>
  <c r="BG72" i="1447"/>
  <c r="BB78" i="1447"/>
  <c r="BD78" i="1447" s="1"/>
  <c r="BY7" i="1447"/>
  <c r="CA7" i="1447" s="1"/>
  <c r="BX40" i="1447"/>
  <c r="CM23" i="1447"/>
  <c r="CO23" i="1447" s="1"/>
  <c r="W38" i="1447"/>
  <c r="CL69" i="1447"/>
  <c r="T87" i="1447"/>
  <c r="V87" i="1447" s="1"/>
  <c r="CN75" i="1447"/>
  <c r="AB82" i="1447"/>
  <c r="CE6" i="1447"/>
  <c r="BQ13" i="1447"/>
  <c r="BM52" i="1447"/>
  <c r="T50" i="1447"/>
  <c r="V50" i="1447" s="1"/>
  <c r="BB23" i="1447"/>
  <c r="BD23" i="1447" s="1"/>
  <c r="AM75" i="1447"/>
  <c r="BA49" i="1447"/>
  <c r="BY18" i="1447"/>
  <c r="CA18" i="1447" s="1"/>
  <c r="M16" i="1447"/>
  <c r="O16" i="1447" s="1"/>
  <c r="I70" i="1447"/>
  <c r="AR71" i="1447"/>
  <c r="BO18" i="1447"/>
  <c r="F21" i="1447"/>
  <c r="H21" i="1447" s="1"/>
  <c r="AF68" i="1447"/>
  <c r="AD89" i="1447" s="1"/>
  <c r="AW74" i="1447" s="1"/>
  <c r="BO14" i="1447"/>
  <c r="AJ50" i="1447"/>
  <c r="AL50" i="1447" s="1"/>
  <c r="N87" i="1447"/>
  <c r="N44" i="1447"/>
  <c r="CD37" i="1447"/>
  <c r="BH6" i="1447"/>
  <c r="W75" i="1447"/>
  <c r="CM24" i="1447"/>
  <c r="CO24" i="1447" s="1"/>
  <c r="AP55" i="1447"/>
  <c r="AF86" i="1447"/>
  <c r="BZ74" i="1447"/>
  <c r="AB50" i="1447"/>
  <c r="M19" i="1447"/>
  <c r="O19" i="1447" s="1"/>
  <c r="AK77" i="1447"/>
  <c r="AR50" i="1447"/>
  <c r="CP10" i="1447"/>
  <c r="S44" i="1447"/>
  <c r="CM13" i="1447"/>
  <c r="CO13" i="1447" s="1"/>
  <c r="E82" i="1447"/>
  <c r="N78" i="1447"/>
  <c r="M90" i="1447" s="1"/>
  <c r="AK40" i="1447"/>
  <c r="W11" i="1447"/>
  <c r="BN87" i="1447"/>
  <c r="AM45" i="1447"/>
  <c r="CG40" i="1447"/>
  <c r="BH37" i="1447"/>
  <c r="AP25" i="1447"/>
  <c r="AR68" i="1447"/>
  <c r="AQ89" i="1447" s="1"/>
  <c r="AB18" i="1447"/>
  <c r="BZ85" i="1447"/>
  <c r="BP12" i="1447"/>
  <c r="BR12" i="1447" s="1"/>
  <c r="AO21" i="1447"/>
  <c r="BX47" i="1447"/>
  <c r="BC49" i="1447"/>
  <c r="BY25" i="1447"/>
  <c r="CA25" i="1447" s="1"/>
  <c r="AB72" i="1447"/>
  <c r="G79" i="1447"/>
  <c r="BL41" i="1447"/>
  <c r="AP50" i="1447"/>
  <c r="BG6" i="1447"/>
  <c r="AH56" i="1447"/>
  <c r="CG70" i="1447"/>
  <c r="AZ7" i="1447"/>
  <c r="P45" i="1447"/>
  <c r="AN54" i="1447"/>
  <c r="CF22" i="1447"/>
  <c r="CH22" i="1447" s="1"/>
  <c r="AM41" i="1447"/>
  <c r="T38" i="1447"/>
  <c r="V38" i="1447" s="1"/>
  <c r="L9" i="1447"/>
  <c r="CG10" i="1447"/>
  <c r="BW70" i="1447"/>
  <c r="BL12" i="1447"/>
  <c r="BX6" i="1447"/>
  <c r="J50" i="1447"/>
  <c r="CI23" i="1447"/>
  <c r="BO17" i="1447"/>
  <c r="AR9" i="1447"/>
  <c r="N50" i="1447"/>
  <c r="J49" i="1447"/>
  <c r="AI43" i="1447"/>
  <c r="AR77" i="1447"/>
  <c r="CB22" i="1447"/>
  <c r="AI47" i="1447"/>
  <c r="CE7" i="1447"/>
  <c r="AB75" i="1447"/>
  <c r="BJ16" i="1447"/>
  <c r="BI28" i="1447" s="1"/>
  <c r="AM37" i="1447"/>
  <c r="AK58" i="1447" s="1"/>
  <c r="BS11" i="1447"/>
  <c r="CN41" i="1447"/>
  <c r="T44" i="1447"/>
  <c r="V44" i="1447" s="1"/>
  <c r="S55" i="1447"/>
  <c r="E20" i="1447"/>
  <c r="AA84" i="1447"/>
  <c r="E75" i="1447"/>
  <c r="CG75" i="1447"/>
  <c r="AO72" i="1447"/>
  <c r="BB76" i="1447"/>
  <c r="BD76" i="1447" s="1"/>
  <c r="AK84" i="1447"/>
  <c r="T54" i="1447"/>
  <c r="V54" i="1447" s="1"/>
  <c r="CN51" i="1447"/>
  <c r="E83" i="1447"/>
  <c r="BB75" i="1447"/>
  <c r="BD75" i="1447" s="1"/>
  <c r="G54" i="1447"/>
  <c r="M54" i="1447"/>
  <c r="O54" i="1447" s="1"/>
  <c r="BX45" i="1447"/>
  <c r="CE47" i="1447"/>
  <c r="M22" i="1447"/>
  <c r="O22" i="1447" s="1"/>
  <c r="M48" i="1447"/>
  <c r="O48" i="1447" s="1"/>
  <c r="U72" i="1447"/>
  <c r="BX48" i="1447"/>
  <c r="AI54" i="1447"/>
  <c r="L45" i="1447"/>
  <c r="CM15" i="1447"/>
  <c r="CO15" i="1447" s="1"/>
  <c r="CK43" i="1447"/>
  <c r="AC73" i="1447"/>
  <c r="AE73" i="1447" s="1"/>
  <c r="E68" i="1447"/>
  <c r="AP69" i="1447"/>
  <c r="BX84" i="1447"/>
  <c r="BB17" i="1447"/>
  <c r="BD17" i="1447" s="1"/>
  <c r="CD52" i="1447"/>
  <c r="BH13" i="1447"/>
  <c r="G12" i="1447"/>
  <c r="AB11" i="1447"/>
  <c r="CK38" i="1447"/>
  <c r="CI76" i="1447"/>
  <c r="AR44" i="1447"/>
  <c r="AG86" i="1447"/>
  <c r="AC72" i="1447"/>
  <c r="AE72" i="1447" s="1"/>
  <c r="CL54" i="1447"/>
  <c r="AR49" i="1447"/>
  <c r="BA8" i="1447"/>
  <c r="CF9" i="1447"/>
  <c r="CH9" i="1447" s="1"/>
  <c r="BQ24" i="1447"/>
  <c r="AA82" i="1447"/>
  <c r="E85" i="1447"/>
  <c r="CE72" i="1447"/>
  <c r="BB74" i="1447"/>
  <c r="BD74" i="1447" s="1"/>
  <c r="CN9" i="1447"/>
  <c r="E53" i="1447"/>
  <c r="AQ56" i="1447"/>
  <c r="AS56" i="1447" s="1"/>
  <c r="L14" i="1447"/>
  <c r="M44" i="1447"/>
  <c r="O44" i="1447" s="1"/>
  <c r="AB14" i="1447"/>
  <c r="AO13" i="1447"/>
  <c r="AC43" i="1447"/>
  <c r="AE43" i="1447" s="1"/>
  <c r="AJ72" i="1447"/>
  <c r="AL72" i="1447" s="1"/>
  <c r="S37" i="1447"/>
  <c r="AH53" i="1447"/>
  <c r="CL41" i="1447"/>
  <c r="CD10" i="1447"/>
  <c r="AJ25" i="1447"/>
  <c r="AL25" i="1447" s="1"/>
  <c r="CF70" i="1447"/>
  <c r="CH70" i="1447" s="1"/>
  <c r="R71" i="1447"/>
  <c r="R14" i="1447"/>
  <c r="AQ45" i="1447"/>
  <c r="AS45" i="1447" s="1"/>
  <c r="AQ8" i="1447"/>
  <c r="AS8" i="1447" s="1"/>
  <c r="S22" i="1447"/>
  <c r="N77" i="1447"/>
  <c r="AC24" i="1447"/>
  <c r="AE24" i="1447" s="1"/>
  <c r="CD80" i="1447"/>
  <c r="AQ21" i="1447"/>
  <c r="AS21" i="1447" s="1"/>
  <c r="BH23" i="1447"/>
  <c r="CK75" i="1447"/>
  <c r="AZ68" i="1447"/>
  <c r="D76" i="1447"/>
  <c r="AZ82" i="1447"/>
  <c r="I21" i="1447"/>
  <c r="BS82" i="1447"/>
  <c r="AJ76" i="1447"/>
  <c r="AL76" i="1447" s="1"/>
  <c r="AC81" i="1447"/>
  <c r="AE81" i="1447" s="1"/>
  <c r="M10" i="1447"/>
  <c r="O10" i="1447" s="1"/>
  <c r="AM40" i="1447"/>
  <c r="CD42" i="1447"/>
  <c r="BH25" i="1447"/>
  <c r="BY74" i="1447"/>
  <c r="CA74" i="1447" s="1"/>
  <c r="BQ49" i="1447"/>
  <c r="N43" i="1447"/>
  <c r="AJ75" i="1447"/>
  <c r="AL75" i="1447" s="1"/>
  <c r="F72" i="1447"/>
  <c r="H72" i="1447" s="1"/>
  <c r="AQ14" i="1447"/>
  <c r="AS14" i="1447" s="1"/>
  <c r="CG20" i="1447"/>
  <c r="CM18" i="1447"/>
  <c r="CO18" i="1447" s="1"/>
  <c r="CC73" i="1447"/>
  <c r="BN53" i="1447"/>
  <c r="CB56" i="1447"/>
  <c r="AC49" i="1447"/>
  <c r="AE49" i="1447" s="1"/>
  <c r="CC11" i="1447"/>
  <c r="AI16" i="1447"/>
  <c r="M56" i="1447"/>
  <c r="O56" i="1447" s="1"/>
  <c r="K82" i="1447"/>
  <c r="CL8" i="1447"/>
  <c r="CE70" i="1447"/>
  <c r="S21" i="1447"/>
  <c r="AZ70" i="1447"/>
  <c r="T51" i="1447"/>
  <c r="V51" i="1447" s="1"/>
  <c r="AZ53" i="1447"/>
  <c r="AM52" i="1447"/>
  <c r="R74" i="1447"/>
  <c r="AH11" i="1447"/>
  <c r="M55" i="1447"/>
  <c r="O55" i="1447" s="1"/>
  <c r="L81" i="1447"/>
  <c r="AQ54" i="1447"/>
  <c r="AS54" i="1447" s="1"/>
  <c r="G84" i="1447"/>
  <c r="CD12" i="1447"/>
  <c r="BA81" i="1447"/>
  <c r="BQ42" i="1447"/>
  <c r="BG17" i="1447"/>
  <c r="BZ42" i="1447"/>
  <c r="AN18" i="1447"/>
  <c r="BX21" i="1447"/>
  <c r="M76" i="1447"/>
  <c r="O76" i="1447" s="1"/>
  <c r="T10" i="1447"/>
  <c r="V10" i="1447" s="1"/>
  <c r="BW56" i="1447"/>
  <c r="AN77" i="1447"/>
  <c r="E6" i="1447"/>
  <c r="AB6" i="1447"/>
  <c r="CD47" i="1447"/>
  <c r="AC46" i="1447"/>
  <c r="AE46" i="1447" s="1"/>
  <c r="BY53" i="1447"/>
  <c r="CA53" i="1447" s="1"/>
  <c r="BB18" i="1447"/>
  <c r="BD18" i="1447" s="1"/>
  <c r="CK85" i="1447"/>
  <c r="CE49" i="1447"/>
  <c r="S84" i="1447"/>
  <c r="CL72" i="1447"/>
  <c r="BZ82" i="1447"/>
  <c r="M84" i="1447"/>
  <c r="O84" i="1447" s="1"/>
  <c r="BW41" i="1447"/>
  <c r="BS22" i="1447"/>
  <c r="S73" i="1447"/>
  <c r="AM73" i="1447"/>
  <c r="CF18" i="1447"/>
  <c r="CH18" i="1447" s="1"/>
  <c r="BS15" i="1447"/>
  <c r="CN86" i="1447"/>
  <c r="R49" i="1447"/>
  <c r="AP77" i="1447"/>
  <c r="BP44" i="1447"/>
  <c r="BR44" i="1447" s="1"/>
  <c r="BN21" i="1447"/>
  <c r="G49" i="1447"/>
  <c r="BN84" i="1447"/>
  <c r="BB6" i="1447"/>
  <c r="BD6" i="1447" s="1"/>
  <c r="BH39" i="1447"/>
  <c r="BZ52" i="1447"/>
  <c r="G19" i="1447"/>
  <c r="CE83" i="1447"/>
  <c r="BX77" i="1447"/>
  <c r="BP43" i="1447"/>
  <c r="BR43" i="1447" s="1"/>
  <c r="AJ87" i="1447"/>
  <c r="AL87" i="1447" s="1"/>
  <c r="T6" i="1447"/>
  <c r="V6" i="1447" s="1"/>
  <c r="AJ14" i="1447"/>
  <c r="AL14" i="1447" s="1"/>
  <c r="F18" i="1447"/>
  <c r="H18" i="1447" s="1"/>
  <c r="AK17" i="1447"/>
  <c r="CL44" i="1447"/>
  <c r="E37" i="1447"/>
  <c r="AH6" i="1447"/>
  <c r="CD85" i="1447"/>
  <c r="L77" i="1447"/>
  <c r="AQ15" i="1447"/>
  <c r="AS15" i="1447" s="1"/>
  <c r="AP46" i="1447"/>
  <c r="D87" i="1447"/>
  <c r="BG20" i="1447"/>
  <c r="S39" i="1447"/>
  <c r="AO18" i="1447"/>
  <c r="CE12" i="1447"/>
  <c r="CL80" i="1447"/>
  <c r="D24" i="1447"/>
  <c r="BY54" i="1447"/>
  <c r="CA54" i="1447" s="1"/>
  <c r="BY48" i="1447"/>
  <c r="CA48" i="1447" s="1"/>
  <c r="AJ22" i="1447"/>
  <c r="AL22" i="1447" s="1"/>
  <c r="E77" i="1447"/>
  <c r="AQ41" i="1447"/>
  <c r="AS41" i="1447" s="1"/>
  <c r="AI83" i="1447"/>
  <c r="S80" i="1447"/>
  <c r="AM69" i="1447"/>
  <c r="BA75" i="1447"/>
  <c r="S75" i="1447"/>
  <c r="BA69" i="1447"/>
  <c r="E21" i="1447"/>
  <c r="BH86" i="1447"/>
  <c r="BO46" i="1447"/>
  <c r="BX76" i="1447"/>
  <c r="BQ72" i="1447"/>
  <c r="K45" i="1447"/>
  <c r="G51" i="1447"/>
  <c r="AJ70" i="1447"/>
  <c r="AL70" i="1447" s="1"/>
  <c r="AQ49" i="1447"/>
  <c r="AS49" i="1447" s="1"/>
  <c r="AH78" i="1447"/>
  <c r="N25" i="1447"/>
  <c r="BW45" i="1447"/>
  <c r="I53" i="1447"/>
  <c r="BG43" i="1447"/>
  <c r="CE86" i="1447"/>
  <c r="K41" i="1447"/>
  <c r="BI20" i="1447"/>
  <c r="BK20" i="1447" s="1"/>
  <c r="BQ44" i="1447"/>
  <c r="AA44" i="1447"/>
  <c r="AI81" i="1447"/>
  <c r="M40" i="1447"/>
  <c r="O40" i="1447" s="1"/>
  <c r="BO78" i="1447"/>
  <c r="AP45" i="1447"/>
  <c r="CE18" i="1447"/>
  <c r="BA23" i="1447"/>
  <c r="BI13" i="1447"/>
  <c r="BK13" i="1447" s="1"/>
  <c r="N84" i="1447"/>
  <c r="K73" i="1447"/>
  <c r="BS72" i="1447"/>
  <c r="E76" i="1447"/>
  <c r="BY72" i="1447"/>
  <c r="CA72" i="1447" s="1"/>
  <c r="T81" i="1447"/>
  <c r="V81" i="1447" s="1"/>
  <c r="AR79" i="1447"/>
  <c r="AP76" i="1447"/>
  <c r="CE50" i="1447"/>
  <c r="AC56" i="1447"/>
  <c r="AE56" i="1447" s="1"/>
  <c r="J16" i="1447"/>
  <c r="BI77" i="1447"/>
  <c r="BK77" i="1447" s="1"/>
  <c r="CL83" i="1447"/>
  <c r="T68" i="1447"/>
  <c r="V68" i="1447" s="1"/>
  <c r="AR81" i="1447"/>
  <c r="AK46" i="1447"/>
  <c r="T15" i="1447"/>
  <c r="V15" i="1447" s="1"/>
  <c r="AC75" i="1447"/>
  <c r="AE75" i="1447" s="1"/>
  <c r="AQ24" i="1447"/>
  <c r="AS24" i="1447" s="1"/>
  <c r="BO70" i="1447"/>
  <c r="AA22" i="1447"/>
  <c r="AJ82" i="1447"/>
  <c r="AL82" i="1447" s="1"/>
  <c r="CF51" i="1447"/>
  <c r="CH51" i="1447" s="1"/>
  <c r="T85" i="1447"/>
  <c r="V85" i="1447" s="1"/>
  <c r="AP17" i="1447"/>
  <c r="BH56" i="1447"/>
  <c r="BX17" i="1447"/>
  <c r="CD21" i="1447"/>
  <c r="AJ54" i="1447"/>
  <c r="AL54" i="1447" s="1"/>
  <c r="BA72" i="1447"/>
  <c r="AJ16" i="1447"/>
  <c r="AL16" i="1447" s="1"/>
  <c r="BP51" i="1447"/>
  <c r="BR51" i="1447" s="1"/>
  <c r="N54" i="1447"/>
  <c r="I47" i="1447"/>
  <c r="G59" i="1447" s="1"/>
  <c r="AB22" i="1447"/>
  <c r="BW43" i="1447"/>
  <c r="CL42" i="1447"/>
  <c r="BW77" i="1447"/>
  <c r="BW9" i="1447"/>
  <c r="N56" i="1447"/>
  <c r="E39" i="1447"/>
  <c r="S56" i="1447"/>
  <c r="BS52" i="1447"/>
  <c r="AP13" i="1447"/>
  <c r="BY9" i="1447"/>
  <c r="CA9" i="1447" s="1"/>
  <c r="AB44" i="1447"/>
  <c r="BP6" i="1447"/>
  <c r="BR6" i="1447" s="1"/>
  <c r="CD50" i="1447"/>
  <c r="AJ18" i="1447"/>
  <c r="AL18" i="1447" s="1"/>
  <c r="AC41" i="1447"/>
  <c r="AE41" i="1447" s="1"/>
  <c r="BO9" i="1447"/>
  <c r="AD84" i="1447"/>
  <c r="N45" i="1447"/>
  <c r="BH16" i="1447"/>
  <c r="CF15" i="1447"/>
  <c r="CH15" i="1447" s="1"/>
  <c r="AP74" i="1447"/>
  <c r="CK19" i="1447"/>
  <c r="I75" i="1447"/>
  <c r="AB37" i="1447"/>
  <c r="AP82" i="1447"/>
  <c r="BA22" i="1447"/>
  <c r="CE9" i="1447"/>
  <c r="CM25" i="1447"/>
  <c r="CO25" i="1447" s="1"/>
  <c r="AH17" i="1447"/>
  <c r="BP46" i="1447"/>
  <c r="BR46" i="1447" s="1"/>
  <c r="AP12" i="1447"/>
  <c r="E50" i="1447"/>
  <c r="S15" i="1447"/>
  <c r="AB21" i="1447"/>
  <c r="AO24" i="1447"/>
  <c r="L74" i="1447"/>
  <c r="AJ52" i="1447"/>
  <c r="AL52" i="1447" s="1"/>
  <c r="BZ55" i="1447"/>
  <c r="L55" i="1447"/>
  <c r="BJ11" i="1447"/>
  <c r="T73" i="1447"/>
  <c r="V73" i="1447" s="1"/>
  <c r="AB74" i="1447"/>
  <c r="BS74" i="1447"/>
  <c r="AC42" i="1447"/>
  <c r="AE42" i="1447" s="1"/>
  <c r="CK22" i="1447"/>
  <c r="BO55" i="1447"/>
  <c r="AZ14" i="1447"/>
  <c r="I85" i="1447"/>
  <c r="BA46" i="1447"/>
  <c r="CL23" i="1447"/>
  <c r="BI11" i="1447"/>
  <c r="BK11" i="1447" s="1"/>
  <c r="BS40" i="1447"/>
  <c r="AI82" i="1447"/>
  <c r="BN9" i="1447"/>
  <c r="K8" i="1447"/>
  <c r="K81" i="1447"/>
  <c r="G18" i="1447"/>
  <c r="U82" i="1447"/>
  <c r="CF47" i="1447"/>
  <c r="CH47" i="1447" s="1"/>
  <c r="G73" i="1447"/>
  <c r="R50" i="1447"/>
  <c r="CK71" i="1447"/>
  <c r="BA73" i="1447"/>
  <c r="S54" i="1447"/>
  <c r="L49" i="1447"/>
  <c r="BS14" i="1447"/>
  <c r="BO71" i="1447"/>
  <c r="F51" i="1447"/>
  <c r="H51" i="1447" s="1"/>
  <c r="F10" i="1447"/>
  <c r="H10" i="1447" s="1"/>
  <c r="I80" i="1447"/>
  <c r="BW87" i="1447"/>
  <c r="AK72" i="1447"/>
  <c r="G85" i="1447"/>
  <c r="AQ74" i="1447"/>
  <c r="AS74" i="1447" s="1"/>
  <c r="S20" i="1447"/>
  <c r="K54" i="1447"/>
  <c r="CL86" i="1447"/>
  <c r="AC7" i="1447"/>
  <c r="AE7" i="1447" s="1"/>
  <c r="E23" i="1447"/>
  <c r="BH40" i="1447"/>
  <c r="BY12" i="1447"/>
  <c r="CA12" i="1447" s="1"/>
  <c r="AP22" i="1447"/>
  <c r="G41" i="1447"/>
  <c r="D16" i="1447"/>
  <c r="E81" i="1447"/>
  <c r="CE43" i="1447"/>
  <c r="AN53" i="1447"/>
  <c r="G39" i="1447"/>
  <c r="AI41" i="1447"/>
  <c r="G46" i="1447"/>
  <c r="AJ43" i="1447"/>
  <c r="AL43" i="1447" s="1"/>
  <c r="BP20" i="1447"/>
  <c r="BR20" i="1447" s="1"/>
  <c r="BY16" i="1447"/>
  <c r="CA16" i="1447" s="1"/>
  <c r="L40" i="1447"/>
  <c r="AZ86" i="1447"/>
  <c r="F83" i="1447"/>
  <c r="H83" i="1447" s="1"/>
  <c r="AI20" i="1447"/>
  <c r="S48" i="1447"/>
  <c r="BX49" i="1447"/>
  <c r="CL82" i="1447"/>
  <c r="L80" i="1447"/>
  <c r="BQ9" i="1447"/>
  <c r="AO43" i="1447"/>
  <c r="BP22" i="1447"/>
  <c r="BR22" i="1447" s="1"/>
  <c r="CG13" i="1447"/>
  <c r="D39" i="1447"/>
  <c r="BA53" i="1447"/>
  <c r="BG75" i="1447"/>
  <c r="BN41" i="1447"/>
  <c r="G86" i="1447"/>
  <c r="AB78" i="1447"/>
  <c r="BX11" i="1447"/>
  <c r="S45" i="1447"/>
  <c r="K46" i="1447"/>
  <c r="BZ80" i="1447"/>
  <c r="AO47" i="1447"/>
  <c r="BG79" i="1447"/>
  <c r="AP56" i="1447"/>
  <c r="E87" i="1447"/>
  <c r="BY39" i="1447"/>
  <c r="CA39" i="1447" s="1"/>
  <c r="AC13" i="1447"/>
  <c r="AE13" i="1447" s="1"/>
  <c r="AI19" i="1447"/>
  <c r="Q10" i="1447"/>
  <c r="F44" i="1447"/>
  <c r="H44" i="1447" s="1"/>
  <c r="D77" i="1447"/>
  <c r="L53" i="1447"/>
  <c r="D9" i="1447"/>
  <c r="E78" i="1447"/>
  <c r="BY23" i="1447"/>
  <c r="CA23" i="1447" s="1"/>
  <c r="D74" i="1447"/>
  <c r="AQ82" i="1447"/>
  <c r="AS82" i="1447" s="1"/>
  <c r="AH80" i="1447"/>
  <c r="CE46" i="1447"/>
  <c r="R84" i="1447"/>
  <c r="F45" i="1447"/>
  <c r="H45" i="1447" s="1"/>
  <c r="AH42" i="1447"/>
  <c r="BN52" i="1447"/>
  <c r="L46" i="1447"/>
  <c r="BX46" i="1447"/>
  <c r="AJ23" i="1447"/>
  <c r="AL23" i="1447" s="1"/>
  <c r="AI78" i="1447"/>
  <c r="AJ117" i="1447" s="1"/>
  <c r="BZ53" i="1447"/>
  <c r="BO7" i="1447"/>
  <c r="AP81" i="1447"/>
  <c r="CK42" i="1447"/>
  <c r="AO22" i="1447"/>
  <c r="CK53" i="1447"/>
  <c r="BS23" i="1447"/>
  <c r="AH69" i="1447"/>
  <c r="F52" i="1447"/>
  <c r="H52" i="1447" s="1"/>
  <c r="BO84" i="1447"/>
  <c r="BW54" i="1447"/>
  <c r="BB15" i="1447"/>
  <c r="BD15" i="1447" s="1"/>
  <c r="BQ78" i="1447"/>
  <c r="BP90" i="1447" s="1"/>
  <c r="BO19" i="1447"/>
  <c r="G81" i="1447"/>
  <c r="J22" i="1447"/>
  <c r="BX85" i="1447"/>
  <c r="E44" i="1447"/>
  <c r="F71" i="1447"/>
  <c r="H71" i="1447" s="1"/>
  <c r="BO21" i="1447"/>
  <c r="AH14" i="1447"/>
  <c r="BS43" i="1447"/>
  <c r="AK69" i="1447"/>
  <c r="CD11" i="1447"/>
  <c r="D13" i="1447"/>
  <c r="AI42" i="1447"/>
  <c r="BP68" i="1447"/>
  <c r="BR68" i="1447" s="1"/>
  <c r="BH24" i="1447"/>
  <c r="AP48" i="1447"/>
  <c r="BX12" i="1447"/>
  <c r="AB52" i="1447"/>
  <c r="AQ16" i="1447"/>
  <c r="BP14" i="1447"/>
  <c r="BR14" i="1447" s="1"/>
  <c r="E69" i="1447"/>
  <c r="AI86" i="1447"/>
  <c r="BW39" i="1447"/>
  <c r="K48" i="1447"/>
  <c r="AH25" i="1447"/>
  <c r="AR78" i="1447"/>
  <c r="AQ90" i="1447" s="1"/>
  <c r="AQ91" i="1447" s="1"/>
  <c r="AK76" i="1447"/>
  <c r="S50" i="1447"/>
  <c r="AI52" i="1447"/>
  <c r="BX80" i="1447"/>
  <c r="AA69" i="1447"/>
  <c r="BH11" i="1447"/>
  <c r="AB7" i="1447"/>
  <c r="AB48" i="1447"/>
  <c r="AP71" i="1447"/>
  <c r="CL9" i="1447"/>
  <c r="BH12" i="1447"/>
  <c r="CD81" i="1447"/>
  <c r="S51" i="1447"/>
  <c r="AJ74" i="1447"/>
  <c r="AL74" i="1447" s="1"/>
  <c r="CB6" i="1447"/>
  <c r="BZ27" i="1447" s="1"/>
  <c r="CS12" i="1447" s="1"/>
  <c r="CK47" i="1447"/>
  <c r="K14" i="1447"/>
  <c r="BQ16" i="1447"/>
  <c r="BP28" i="1447" s="1"/>
  <c r="BA7" i="1447"/>
  <c r="K38" i="1447"/>
  <c r="L50" i="1447"/>
  <c r="CL6" i="1447"/>
  <c r="AI44" i="1447"/>
  <c r="BX78" i="1447"/>
  <c r="BZ25" i="1447"/>
  <c r="BS16" i="1447"/>
  <c r="BQ28" i="1447" s="1"/>
  <c r="CL73" i="1447"/>
  <c r="CM11" i="1447"/>
  <c r="CO11" i="1447" s="1"/>
  <c r="BX53" i="1447"/>
  <c r="CE53" i="1447"/>
  <c r="BH72" i="1447"/>
  <c r="CE21" i="1447"/>
  <c r="CL68" i="1447"/>
  <c r="K44" i="1447"/>
  <c r="AB13" i="1447"/>
  <c r="AQ86" i="1447"/>
  <c r="AS86" i="1447" s="1"/>
  <c r="BA13" i="1447"/>
  <c r="AZ74" i="1447"/>
  <c r="AP68" i="1447"/>
  <c r="N10" i="1447"/>
  <c r="BG56" i="1447"/>
  <c r="AK7" i="1447"/>
  <c r="D71" i="1447"/>
  <c r="CL48" i="1447"/>
  <c r="S6" i="1447"/>
  <c r="AI68" i="1447"/>
  <c r="BN75" i="1447"/>
  <c r="AZ40" i="1447"/>
  <c r="BG22" i="1447"/>
  <c r="BH45" i="1447"/>
  <c r="BB7" i="1447"/>
  <c r="BD7" i="1447" s="1"/>
  <c r="BH21" i="1447"/>
  <c r="AC11" i="1447"/>
  <c r="AE11" i="1447" s="1"/>
  <c r="BQ7" i="1447"/>
  <c r="S49" i="1447"/>
  <c r="CE84" i="1447"/>
  <c r="M70" i="1447"/>
  <c r="O70" i="1447" s="1"/>
  <c r="BQ74" i="1447"/>
  <c r="BN10" i="1447"/>
  <c r="F49" i="1447"/>
  <c r="H49" i="1447" s="1"/>
  <c r="BX70" i="1447"/>
  <c r="K39" i="1447"/>
  <c r="T80" i="1447"/>
  <c r="V80" i="1447" s="1"/>
  <c r="AM8" i="1447"/>
  <c r="L76" i="1447"/>
  <c r="CL46" i="1447"/>
  <c r="CL49" i="1447"/>
  <c r="CD82" i="1447"/>
  <c r="AZ39" i="1447"/>
  <c r="BA85" i="1447"/>
  <c r="BW85" i="1447"/>
  <c r="R9" i="1447"/>
  <c r="CD78" i="1447"/>
  <c r="F16" i="1447"/>
  <c r="H16" i="1447" s="1"/>
  <c r="M47" i="1447"/>
  <c r="O47" i="1447" s="1"/>
  <c r="L42" i="1447"/>
  <c r="K7" i="1447"/>
  <c r="BO20" i="1447"/>
  <c r="BA74" i="1447"/>
  <c r="I25" i="1447"/>
  <c r="K43" i="1447"/>
  <c r="G42" i="1447"/>
  <c r="BG80" i="1447"/>
  <c r="BH51" i="1447"/>
  <c r="T43" i="1447"/>
  <c r="V43" i="1447" s="1"/>
  <c r="BH83" i="1447"/>
  <c r="CF77" i="1447"/>
  <c r="CH77" i="1447" s="1"/>
  <c r="I86" i="1447"/>
  <c r="CL22" i="1447"/>
  <c r="BT17" i="1447"/>
  <c r="AC80" i="1447"/>
  <c r="AE80" i="1447" s="1"/>
  <c r="S10" i="1447"/>
  <c r="BY68" i="1447"/>
  <c r="CA68" i="1447" s="1"/>
  <c r="S78" i="1447"/>
  <c r="AJ49" i="1447"/>
  <c r="AL49" i="1447" s="1"/>
  <c r="AQ9" i="1447"/>
  <c r="AS9" i="1447" s="1"/>
  <c r="BY80" i="1447"/>
  <c r="CA80" i="1447" s="1"/>
  <c r="BH76" i="1447"/>
  <c r="AM23" i="1447"/>
  <c r="BO69" i="1447"/>
  <c r="M24" i="1447"/>
  <c r="O24" i="1447" s="1"/>
  <c r="BO11" i="1447"/>
  <c r="BO16" i="1447"/>
  <c r="CL38" i="1447"/>
  <c r="BQ10" i="1447"/>
  <c r="R39" i="1447"/>
  <c r="S77" i="1447"/>
  <c r="AQ69" i="1447"/>
  <c r="AS69" i="1447" s="1"/>
  <c r="F70" i="1447"/>
  <c r="H70" i="1447" s="1"/>
  <c r="E16" i="1447"/>
  <c r="CL12" i="1447"/>
  <c r="BA80" i="1447"/>
  <c r="AM47" i="1447"/>
  <c r="AK59" i="1447" s="1"/>
  <c r="BG15" i="1447"/>
  <c r="BA38" i="1447"/>
  <c r="BX39" i="1447"/>
  <c r="BW18" i="1447"/>
  <c r="AP9" i="1447"/>
  <c r="AJ68" i="1447"/>
  <c r="AL68" i="1447" s="1"/>
  <c r="CE51" i="1447"/>
  <c r="CM48" i="1447"/>
  <c r="CO48" i="1447" s="1"/>
  <c r="BY17" i="1447"/>
  <c r="CA17" i="1447" s="1"/>
  <c r="CL85" i="1447"/>
  <c r="CL75" i="1447"/>
  <c r="BB72" i="1447"/>
  <c r="BD72" i="1447" s="1"/>
  <c r="L48" i="1447"/>
  <c r="G78" i="1447"/>
  <c r="F90" i="1447" s="1"/>
  <c r="CD17" i="1447"/>
  <c r="BW52" i="1447"/>
  <c r="AH9" i="1447"/>
  <c r="BI82" i="1447"/>
  <c r="BK82" i="1447" s="1"/>
  <c r="BA86" i="1447"/>
  <c r="BY49" i="1447"/>
  <c r="CA49" i="1447" s="1"/>
  <c r="K77" i="1447"/>
  <c r="BZ38" i="1447"/>
  <c r="CL71" i="1447"/>
  <c r="AP24" i="1447"/>
  <c r="BP83" i="1447"/>
  <c r="BR83" i="1447" s="1"/>
  <c r="F41" i="1447"/>
  <c r="H41" i="1447" s="1"/>
  <c r="AK16" i="1447"/>
  <c r="AJ28" i="1447" s="1"/>
  <c r="AZ80" i="1447"/>
  <c r="S74" i="1447"/>
  <c r="BY86" i="1447"/>
  <c r="CA86" i="1447" s="1"/>
  <c r="BO86" i="1447"/>
  <c r="E56" i="1447"/>
  <c r="BY38" i="1447"/>
  <c r="CA38" i="1447" s="1"/>
  <c r="AZ6" i="1447"/>
  <c r="BN68" i="1447"/>
  <c r="BP18" i="1447"/>
  <c r="BR18" i="1447" s="1"/>
  <c r="AZ52" i="1447"/>
  <c r="F78" i="1447"/>
  <c r="H78" i="1447" s="1"/>
  <c r="AQ68" i="1447"/>
  <c r="AS68" i="1447" s="1"/>
  <c r="AH40" i="1447"/>
  <c r="BA54" i="1447"/>
  <c r="M15" i="1447"/>
  <c r="O15" i="1447" s="1"/>
  <c r="BX19" i="1447"/>
  <c r="E48" i="1447"/>
  <c r="AO15" i="1447"/>
  <c r="AH81" i="1447"/>
  <c r="E55" i="1447"/>
  <c r="CD8" i="1447"/>
  <c r="BO73" i="1447"/>
  <c r="BO42" i="1447"/>
  <c r="M82" i="1447"/>
  <c r="O82" i="1447" s="1"/>
  <c r="M73" i="1447"/>
  <c r="O73" i="1447" s="1"/>
  <c r="BS86" i="1447"/>
  <c r="CL79" i="1447"/>
  <c r="AC69" i="1447"/>
  <c r="AE69" i="1447" s="1"/>
  <c r="BY40" i="1447"/>
  <c r="CA40" i="1447" s="1"/>
  <c r="AA75" i="1447"/>
  <c r="BG14" i="1447"/>
  <c r="L13" i="1447"/>
  <c r="BQ54" i="1447"/>
  <c r="AZ54" i="1447"/>
  <c r="BG10" i="1447"/>
  <c r="N17" i="1447"/>
  <c r="AO51" i="1447"/>
  <c r="CK82" i="1447"/>
  <c r="BO8" i="1447"/>
  <c r="G47" i="1447"/>
  <c r="F59" i="1447" s="1"/>
  <c r="K15" i="1447"/>
  <c r="AM50" i="1447"/>
  <c r="CE19" i="1447"/>
  <c r="L79" i="1447"/>
  <c r="BX24" i="1447"/>
  <c r="AH37" i="1447"/>
  <c r="AO87" i="1447"/>
  <c r="AI7" i="1447"/>
  <c r="R22" i="1447"/>
  <c r="L85" i="1447"/>
  <c r="AO8" i="1447"/>
  <c r="D14" i="1447"/>
  <c r="BO6" i="1447"/>
  <c r="BG48" i="1447"/>
  <c r="L21" i="1447"/>
  <c r="BY87" i="1447"/>
  <c r="CA87" i="1447" s="1"/>
  <c r="G22" i="1447"/>
  <c r="AB42" i="1447"/>
  <c r="AA16" i="1447"/>
  <c r="AK49" i="1447"/>
  <c r="BN19" i="1447"/>
  <c r="BN16" i="1447"/>
  <c r="I39" i="1447"/>
  <c r="BH14" i="1447"/>
  <c r="BP41" i="1447"/>
  <c r="BR41" i="1447" s="1"/>
  <c r="CK37" i="1447"/>
  <c r="AA51" i="1447"/>
  <c r="BQ87" i="1447"/>
  <c r="D83" i="1447"/>
  <c r="BN20" i="1447"/>
  <c r="R21" i="1447"/>
  <c r="AK80" i="1447"/>
  <c r="BQ38" i="1447"/>
  <c r="K21" i="1447"/>
  <c r="AJ9" i="1447"/>
  <c r="AL9" i="1447" s="1"/>
  <c r="AB53" i="1447"/>
  <c r="BH75" i="1447"/>
  <c r="BY75" i="1447"/>
  <c r="CA75" i="1447" s="1"/>
  <c r="BH81" i="1447"/>
  <c r="AO41" i="1447"/>
  <c r="CL56" i="1447"/>
  <c r="BH9" i="1447"/>
  <c r="BH80" i="1447"/>
  <c r="AK14" i="1447"/>
  <c r="AP49" i="1447"/>
  <c r="BP81" i="1447"/>
  <c r="BR81" i="1447" s="1"/>
  <c r="AP52" i="1447"/>
  <c r="L71" i="1447"/>
  <c r="K17" i="1447"/>
  <c r="BG46" i="1447"/>
  <c r="F77" i="1447"/>
  <c r="H77" i="1447" s="1"/>
  <c r="BN70" i="1447"/>
  <c r="AJ51" i="1447"/>
  <c r="AL51" i="1447" s="1"/>
  <c r="AJ19" i="1447"/>
  <c r="AL19" i="1447" s="1"/>
  <c r="AZ50" i="1447"/>
  <c r="CL70" i="1447"/>
  <c r="BQ50" i="1447"/>
  <c r="E40" i="1447"/>
  <c r="AK39" i="1447"/>
  <c r="CD70" i="1447"/>
  <c r="BI54" i="1447"/>
  <c r="BK54" i="1447" s="1"/>
  <c r="CL18" i="1447"/>
  <c r="BA44" i="1447"/>
  <c r="L69" i="1447"/>
  <c r="K51" i="1447"/>
  <c r="AZ84" i="1447"/>
  <c r="I56" i="1447"/>
  <c r="BW82" i="1447"/>
  <c r="AB46" i="1447"/>
  <c r="E70" i="1447"/>
  <c r="AZ45" i="1447"/>
  <c r="BP45" i="1447"/>
  <c r="BR45" i="1447" s="1"/>
  <c r="BH15" i="1447"/>
  <c r="E25" i="1447"/>
  <c r="CL19" i="1447"/>
  <c r="CL17" i="1447"/>
  <c r="BN83" i="1447"/>
  <c r="BP42" i="1447"/>
  <c r="BR42" i="1447" s="1"/>
  <c r="BQ43" i="1447"/>
  <c r="L19" i="1447"/>
  <c r="BH38" i="1447"/>
  <c r="AH41" i="1447"/>
  <c r="BH46" i="1447"/>
  <c r="AB79" i="1447"/>
  <c r="L73" i="1447"/>
  <c r="AQ12" i="1447"/>
  <c r="AS12" i="1447" s="1"/>
  <c r="BY22" i="1447"/>
  <c r="CA22" i="1447" s="1"/>
  <c r="BZ8" i="1447"/>
  <c r="G70" i="1447"/>
  <c r="CL52" i="1447"/>
  <c r="BP70" i="1447"/>
  <c r="BR70" i="1447" s="1"/>
  <c r="BX56" i="1447"/>
  <c r="L23" i="1447"/>
  <c r="CM42" i="1447"/>
  <c r="CO42" i="1447" s="1"/>
  <c r="AJ78" i="1447"/>
  <c r="AL78" i="1447" s="1"/>
  <c r="M41" i="1447"/>
  <c r="O41" i="1447" s="1"/>
  <c r="R12" i="1447"/>
  <c r="BG85" i="1447"/>
  <c r="R73" i="1447"/>
  <c r="BG49" i="1447"/>
  <c r="K53" i="1447"/>
  <c r="AJ17" i="1447"/>
  <c r="AL17" i="1447" s="1"/>
  <c r="AP43" i="1447"/>
  <c r="AQ38" i="1447"/>
  <c r="AS38" i="1447" s="1"/>
  <c r="CE8" i="1447"/>
  <c r="CG69" i="1447"/>
  <c r="BY50" i="1447"/>
  <c r="CA50" i="1447" s="1"/>
  <c r="R17" i="1447"/>
  <c r="CD48" i="1447"/>
  <c r="BA71" i="1447"/>
  <c r="G52" i="1447"/>
  <c r="R51" i="1447"/>
  <c r="S40" i="1447"/>
  <c r="BP13" i="1447"/>
  <c r="BR13" i="1447" s="1"/>
  <c r="F39" i="1447"/>
  <c r="H39" i="1447" s="1"/>
  <c r="G9" i="1447"/>
  <c r="BG9" i="1447"/>
  <c r="CL20" i="1447"/>
  <c r="AZ41" i="1447"/>
  <c r="I40" i="1447"/>
  <c r="BW48" i="1447"/>
  <c r="CE38" i="1447"/>
  <c r="AQ13" i="1447"/>
  <c r="AS13" i="1447" s="1"/>
  <c r="F80" i="1447"/>
  <c r="H80" i="1447" s="1"/>
  <c r="AH23" i="1447"/>
  <c r="BO68" i="1447"/>
  <c r="BQ116" i="1447" s="1"/>
  <c r="M53" i="1447"/>
  <c r="O53" i="1447" s="1"/>
  <c r="CE37" i="1447"/>
  <c r="S76" i="1447"/>
  <c r="F84" i="1447"/>
  <c r="H84" i="1447" s="1"/>
  <c r="BO24" i="1447"/>
  <c r="CB53" i="1447"/>
  <c r="BO45" i="1447"/>
  <c r="BB24" i="1447"/>
  <c r="BD24" i="1447" s="1"/>
  <c r="CK11" i="1447"/>
  <c r="AP83" i="1447"/>
  <c r="BX68" i="1447"/>
  <c r="BZ116" i="1447" s="1"/>
  <c r="CS93" i="1447" s="1"/>
  <c r="BP7" i="1447"/>
  <c r="BR7" i="1447" s="1"/>
  <c r="BW44" i="1447"/>
  <c r="CG16" i="1447"/>
  <c r="CF28" i="1447" s="1"/>
  <c r="CF29" i="1447" s="1"/>
  <c r="G6" i="1447"/>
  <c r="F27" i="1447" s="1"/>
  <c r="BA19" i="1447"/>
  <c r="AB70" i="1447"/>
  <c r="BY82" i="1447"/>
  <c r="CA82" i="1447" s="1"/>
  <c r="G50" i="1447"/>
  <c r="AB55" i="1447"/>
  <c r="AQ23" i="1447"/>
  <c r="AS23" i="1447" s="1"/>
  <c r="E79" i="1447"/>
  <c r="G77" i="1447"/>
  <c r="CK14" i="1447"/>
  <c r="AA50" i="1447"/>
  <c r="F15" i="1447"/>
  <c r="H15" i="1447" s="1"/>
  <c r="BH10" i="1447"/>
  <c r="E15" i="1447"/>
  <c r="AO12" i="1447"/>
  <c r="G43" i="1447"/>
  <c r="BA79" i="1447"/>
  <c r="AB23" i="1447"/>
  <c r="BW13" i="1447"/>
  <c r="BW75" i="1447"/>
  <c r="BH84" i="1447"/>
  <c r="BY85" i="1447"/>
  <c r="CA85" i="1447" s="1"/>
  <c r="CE45" i="1447"/>
  <c r="R10" i="1447"/>
  <c r="CD68" i="1447"/>
  <c r="BX22" i="1447"/>
  <c r="BH48" i="1447"/>
  <c r="BY71" i="1447"/>
  <c r="CA71" i="1447" s="1"/>
  <c r="BB77" i="1447"/>
  <c r="BD77" i="1447" s="1"/>
  <c r="BI78" i="1447"/>
  <c r="BX13" i="1447"/>
  <c r="G40" i="1447"/>
  <c r="R55" i="1447"/>
  <c r="CK20" i="1447"/>
  <c r="K18" i="1447"/>
  <c r="D43" i="1447"/>
  <c r="BQ46" i="1447"/>
  <c r="AQ7" i="1447"/>
  <c r="AS7" i="1447" s="1"/>
  <c r="AZ11" i="1447"/>
  <c r="AP70" i="1447"/>
  <c r="T14" i="1447"/>
  <c r="V14" i="1447" s="1"/>
  <c r="BH71" i="1447"/>
  <c r="BG84" i="1447"/>
  <c r="BQ18" i="1447"/>
  <c r="K80" i="1447"/>
  <c r="AK19" i="1447"/>
  <c r="AO79" i="1447"/>
  <c r="CK15" i="1447"/>
  <c r="D81" i="1447"/>
  <c r="R79" i="1447"/>
  <c r="N22" i="1447"/>
  <c r="L24" i="1447"/>
  <c r="E72" i="1447"/>
  <c r="E74" i="1447"/>
  <c r="BQ80" i="1447"/>
  <c r="CK55" i="1447"/>
  <c r="CL50" i="1447"/>
  <c r="CE20" i="1447"/>
  <c r="BO44" i="1447"/>
  <c r="L87" i="1447"/>
  <c r="I20" i="1447"/>
  <c r="BH44" i="1447"/>
  <c r="BQ51" i="1447"/>
  <c r="CD84" i="1447"/>
  <c r="BW8" i="1447"/>
  <c r="BO48" i="1447"/>
  <c r="AA68" i="1447"/>
  <c r="CD45" i="1447"/>
  <c r="BG74" i="1447"/>
  <c r="AQ42" i="1447"/>
  <c r="AS42" i="1447" s="1"/>
  <c r="AI13" i="1447"/>
  <c r="BY81" i="1447"/>
  <c r="CA81" i="1447" s="1"/>
  <c r="CE16" i="1447"/>
  <c r="AP84" i="1447"/>
  <c r="AK24" i="1447"/>
  <c r="AP7" i="1447"/>
  <c r="AC17" i="1447"/>
  <c r="AE17" i="1447" s="1"/>
  <c r="BO49" i="1447"/>
  <c r="CE17" i="1447"/>
  <c r="BX7" i="1447"/>
  <c r="AC15" i="1447"/>
  <c r="AE15" i="1447" s="1"/>
  <c r="U69" i="1447"/>
  <c r="AQ83" i="1447"/>
  <c r="AS83" i="1447" s="1"/>
  <c r="BY44" i="1447"/>
  <c r="CA44" i="1447" s="1"/>
  <c r="L12" i="1447"/>
  <c r="AZ47" i="1447"/>
  <c r="BG77" i="1447"/>
  <c r="CK24" i="1447"/>
  <c r="BZ75" i="1447"/>
  <c r="BZ68" i="1447"/>
  <c r="BY89" i="1447" s="1"/>
  <c r="CS69" i="1447" s="1"/>
  <c r="M23" i="1447"/>
  <c r="O23" i="1447" s="1"/>
  <c r="CE41" i="1447"/>
  <c r="I74" i="1447"/>
  <c r="F69" i="1447"/>
  <c r="H69" i="1447" s="1"/>
  <c r="AJ45" i="1447"/>
  <c r="AL45" i="1447" s="1"/>
  <c r="BW40" i="1447"/>
  <c r="AH86" i="1447"/>
  <c r="CL78" i="1447"/>
  <c r="AA12" i="1447"/>
  <c r="BG38" i="1447"/>
  <c r="F22" i="1447"/>
  <c r="H22" i="1447" s="1"/>
  <c r="AQ37" i="1447"/>
  <c r="AS37" i="1447" s="1"/>
  <c r="CL51" i="1447"/>
  <c r="BN79" i="1447"/>
  <c r="BQ20" i="1447"/>
  <c r="AK13" i="1447"/>
  <c r="AA49" i="1447"/>
  <c r="M78" i="1447"/>
  <c r="O78" i="1447" s="1"/>
  <c r="AB19" i="1447"/>
  <c r="AZ24" i="1447"/>
  <c r="CE75" i="1447"/>
  <c r="M69" i="1447"/>
  <c r="O69" i="1447" s="1"/>
  <c r="BY6" i="1447"/>
  <c r="F46" i="1447"/>
  <c r="H46" i="1447" s="1"/>
  <c r="BQ76" i="1447"/>
  <c r="BQ21" i="1447"/>
  <c r="E42" i="1447"/>
  <c r="E38" i="1447"/>
  <c r="AQ44" i="1447"/>
  <c r="AS44" i="1447" s="1"/>
  <c r="BH47" i="1447"/>
  <c r="BI109" i="1447" s="1"/>
  <c r="BH59" i="1447" s="1"/>
  <c r="E52" i="1447"/>
  <c r="AO19" i="1447"/>
  <c r="BG70" i="1447"/>
  <c r="R13" i="1447"/>
  <c r="AZ56" i="1447"/>
  <c r="E19" i="1447"/>
  <c r="BS41" i="1447"/>
  <c r="AO52" i="1447"/>
  <c r="R42" i="1447"/>
  <c r="AB54" i="1447"/>
  <c r="AJ85" i="1447"/>
  <c r="AL85" i="1447" s="1"/>
  <c r="AR37" i="1447"/>
  <c r="AQ58" i="1447" s="1"/>
  <c r="AQ60" i="1447" s="1"/>
  <c r="AQ78" i="1447"/>
  <c r="AS78" i="1447" s="1"/>
  <c r="K68" i="1447"/>
  <c r="E86" i="1447"/>
  <c r="BH54" i="1447"/>
  <c r="CE76" i="1447"/>
  <c r="AI80" i="1447"/>
  <c r="BN69" i="1447"/>
  <c r="E9" i="1447"/>
  <c r="CM80" i="1447"/>
  <c r="CO80" i="1447" s="1"/>
  <c r="CK46" i="1447"/>
  <c r="BO38" i="1447"/>
  <c r="AO17" i="1447"/>
  <c r="AB68" i="1447"/>
  <c r="BP87" i="1447"/>
  <c r="BR87" i="1447" s="1"/>
  <c r="BX83" i="1447"/>
  <c r="AB56" i="1447"/>
  <c r="BX81" i="1447"/>
  <c r="BW86" i="1447"/>
  <c r="D45" i="1447"/>
  <c r="M14" i="1447"/>
  <c r="O14" i="1447" s="1"/>
  <c r="CD46" i="1447"/>
  <c r="AH79" i="1447"/>
  <c r="CE87" i="1447"/>
  <c r="AA78" i="1447"/>
  <c r="BO81" i="1447"/>
  <c r="AK42" i="1447"/>
  <c r="BX74" i="1447"/>
  <c r="E51" i="1447"/>
  <c r="AA41" i="1447"/>
  <c r="BB11" i="1447"/>
  <c r="BD11" i="1447" s="1"/>
  <c r="CD76" i="1447"/>
  <c r="S23" i="1447"/>
  <c r="F74" i="1447"/>
  <c r="H74" i="1447" s="1"/>
  <c r="AA53" i="1447"/>
  <c r="R68" i="1447"/>
  <c r="AZ46" i="1447"/>
  <c r="S18" i="1447"/>
  <c r="BO41" i="1447"/>
  <c r="I24" i="1447"/>
  <c r="E47" i="1447"/>
  <c r="F109" i="1447" s="1"/>
  <c r="R56" i="1447"/>
  <c r="BG39" i="1447"/>
  <c r="G72" i="1447"/>
  <c r="AI46" i="1447"/>
  <c r="L20" i="1447"/>
  <c r="D79" i="1447"/>
  <c r="AK85" i="1447"/>
  <c r="G13" i="1447"/>
  <c r="AK43" i="1447"/>
  <c r="CE14" i="1447"/>
  <c r="K10" i="1447"/>
  <c r="CL53" i="1447"/>
  <c r="M83" i="1447"/>
  <c r="O83" i="1447" s="1"/>
  <c r="CD16" i="1447"/>
  <c r="BQ73" i="1447"/>
  <c r="BQ11" i="1447"/>
  <c r="BQ19" i="1447"/>
  <c r="BN12" i="1447"/>
  <c r="F37" i="1447"/>
  <c r="H37" i="1447" s="1"/>
  <c r="AA8" i="1447"/>
  <c r="BS71" i="1447"/>
  <c r="AA7" i="1447"/>
  <c r="D68" i="1447"/>
  <c r="G76" i="1447"/>
  <c r="F40" i="1447"/>
  <c r="H40" i="1447" s="1"/>
  <c r="AO39" i="1447"/>
  <c r="CK68" i="1447"/>
  <c r="E8" i="1447"/>
  <c r="F87" i="1447"/>
  <c r="H87" i="1447" s="1"/>
  <c r="BW76" i="1447"/>
  <c r="BY78" i="1447"/>
  <c r="CA78" i="1447" s="1"/>
  <c r="AQ18" i="1447"/>
  <c r="AS18" i="1447" s="1"/>
  <c r="G75" i="1447"/>
  <c r="S86" i="1447"/>
  <c r="AQ51" i="1447"/>
  <c r="AS51" i="1447" s="1"/>
  <c r="D25" i="1447"/>
  <c r="BN23" i="1447"/>
  <c r="CE42" i="1447"/>
  <c r="BP16" i="1447"/>
  <c r="BR16" i="1447" s="1"/>
  <c r="R83" i="1447"/>
  <c r="CB14" i="1447"/>
  <c r="CE69" i="1447"/>
  <c r="AO16" i="1447"/>
  <c r="S71" i="1447"/>
  <c r="AH20" i="1447"/>
  <c r="L41" i="1447"/>
  <c r="BA39" i="1447"/>
  <c r="AM78" i="1447"/>
  <c r="AK90" i="1447" s="1"/>
  <c r="CK10" i="1447"/>
  <c r="AR38" i="1447"/>
  <c r="AZ87" i="1447"/>
  <c r="CK7" i="1447"/>
  <c r="R41" i="1447"/>
  <c r="BW69" i="1447"/>
  <c r="AJ7" i="1447"/>
  <c r="AL7" i="1447" s="1"/>
  <c r="F55" i="1447"/>
  <c r="H55" i="1447" s="1"/>
  <c r="AQ53" i="1447"/>
  <c r="AS53" i="1447" s="1"/>
  <c r="AK11" i="1447"/>
  <c r="BW55" i="1447"/>
  <c r="BA21" i="1447"/>
  <c r="BQ14" i="1447"/>
  <c r="D20" i="1447"/>
  <c r="F43" i="1447"/>
  <c r="H43" i="1447" s="1"/>
  <c r="D86" i="1447"/>
  <c r="R82" i="1447"/>
  <c r="BY21" i="1447"/>
  <c r="CA21" i="1447" s="1"/>
  <c r="S41" i="1447"/>
  <c r="BQ25" i="1447"/>
  <c r="BP52" i="1447"/>
  <c r="BR52" i="1447" s="1"/>
  <c r="CD9" i="1447"/>
  <c r="BW15" i="1447"/>
  <c r="CD25" i="1447"/>
  <c r="BP53" i="1447"/>
  <c r="BR53" i="1447" s="1"/>
  <c r="F47" i="1447"/>
  <c r="H47" i="1447" s="1"/>
  <c r="L7" i="1447"/>
  <c r="BO52" i="1447"/>
  <c r="AA70" i="1447"/>
  <c r="K13" i="1447"/>
  <c r="BO80" i="1447"/>
  <c r="R85" i="1447"/>
  <c r="R70" i="1447"/>
  <c r="CE82" i="1447"/>
  <c r="AQ19" i="1447"/>
  <c r="AS19" i="1447" s="1"/>
  <c r="AP73" i="1447"/>
  <c r="CK70" i="1447"/>
  <c r="BN72" i="1447"/>
  <c r="CK83" i="1447"/>
  <c r="S13" i="1447"/>
  <c r="CK78" i="1447"/>
  <c r="AP10" i="1447"/>
  <c r="BI6" i="1447"/>
  <c r="BK6" i="1447" s="1"/>
  <c r="CD44" i="1447"/>
  <c r="BP79" i="1447"/>
  <c r="BR79" i="1447" s="1"/>
  <c r="AZ78" i="1447"/>
  <c r="L8" i="1447"/>
  <c r="BW11" i="1447"/>
  <c r="AO50" i="1447"/>
  <c r="BO23" i="1447"/>
  <c r="R45" i="1447"/>
  <c r="CD13" i="1447"/>
  <c r="CE74" i="1447"/>
  <c r="BX42" i="1447"/>
  <c r="BP72" i="1447"/>
  <c r="BR72" i="1447" s="1"/>
  <c r="BY13" i="1447"/>
  <c r="CA13" i="1447" s="1"/>
  <c r="AA6" i="1447"/>
  <c r="BH43" i="1447"/>
  <c r="AK9" i="1447"/>
  <c r="F42" i="1447"/>
  <c r="H42" i="1447" s="1"/>
  <c r="BX37" i="1447"/>
  <c r="AO78" i="1447"/>
  <c r="BP56" i="1447"/>
  <c r="BR56" i="1447" s="1"/>
  <c r="CL25" i="1447"/>
  <c r="AB10" i="1447"/>
  <c r="BQ37" i="1447"/>
  <c r="BP58" i="1447" s="1"/>
  <c r="AJ10" i="1447"/>
  <c r="AL10" i="1447" s="1"/>
  <c r="AH82" i="1447"/>
  <c r="L78" i="1447"/>
  <c r="AP38" i="1447"/>
  <c r="M17" i="1447"/>
  <c r="O17" i="1447" s="1"/>
  <c r="AH15" i="1447"/>
  <c r="L15" i="1447"/>
  <c r="BS55" i="1447"/>
  <c r="E7" i="1447"/>
  <c r="AA74" i="1447"/>
  <c r="AQ46" i="1447"/>
  <c r="AS46" i="1447" s="1"/>
  <c r="S8" i="1447"/>
  <c r="CK6" i="1447"/>
  <c r="AO68" i="1447"/>
  <c r="S12" i="1447"/>
  <c r="BN7" i="1447"/>
  <c r="CD77" i="1447"/>
  <c r="BG37" i="1447"/>
  <c r="CE73" i="1447"/>
  <c r="CD6" i="1447"/>
  <c r="G48" i="1447"/>
  <c r="AO9" i="1447"/>
  <c r="BX20" i="1447"/>
  <c r="S68" i="1447"/>
  <c r="K84" i="1447"/>
  <c r="AK50" i="1447"/>
  <c r="AI76" i="1447"/>
  <c r="AZ13" i="1447"/>
  <c r="AK75" i="1447"/>
  <c r="AK53" i="1447"/>
  <c r="K76" i="1447"/>
  <c r="CE10" i="1447"/>
  <c r="AK55" i="1447"/>
  <c r="F56" i="1447"/>
  <c r="H56" i="1447" s="1"/>
  <c r="F81" i="1447"/>
  <c r="H81" i="1447" s="1"/>
  <c r="BA82" i="1447"/>
  <c r="K74" i="1447"/>
  <c r="BG25" i="1447"/>
  <c r="BZ37" i="1447"/>
  <c r="BY58" i="1447" s="1"/>
  <c r="CS38" i="1447" s="1"/>
  <c r="AO25" i="1447"/>
  <c r="AI45" i="1447"/>
  <c r="BH79" i="1447"/>
  <c r="AO6" i="1447"/>
  <c r="BW12" i="1447"/>
  <c r="CK25" i="1447"/>
  <c r="AA77" i="1447"/>
  <c r="AK81" i="1447"/>
  <c r="M75" i="1447"/>
  <c r="O75" i="1447" s="1"/>
  <c r="K49" i="1447"/>
  <c r="AK73" i="1447"/>
  <c r="CL76" i="1447"/>
  <c r="AA23" i="1447"/>
  <c r="K6" i="1447"/>
  <c r="AA15" i="1447"/>
  <c r="F24" i="1447"/>
  <c r="H24" i="1447" s="1"/>
  <c r="AZ21" i="1447"/>
  <c r="BP25" i="1447"/>
  <c r="BR25" i="1447" s="1"/>
  <c r="AZ85" i="1447"/>
  <c r="AK10" i="1447"/>
  <c r="BX23" i="1447"/>
  <c r="AQ40" i="1447"/>
  <c r="AS40" i="1447" s="1"/>
  <c r="R54" i="1447"/>
  <c r="G69" i="1447"/>
  <c r="E84" i="1447"/>
  <c r="BG42" i="1447"/>
  <c r="BY37" i="1447"/>
  <c r="CA37" i="1447" s="1"/>
  <c r="BQ23" i="1447"/>
  <c r="BG47" i="1447"/>
  <c r="AK25" i="1447"/>
  <c r="BW71" i="1447"/>
  <c r="AQ87" i="1447"/>
  <c r="AS87" i="1447" s="1"/>
  <c r="AJ55" i="1447"/>
  <c r="AL55" i="1447" s="1"/>
  <c r="AI79" i="1447"/>
  <c r="BP54" i="1447"/>
  <c r="BR54" i="1447" s="1"/>
  <c r="BX16" i="1447"/>
  <c r="R81" i="1447"/>
  <c r="F7" i="1447"/>
  <c r="H7" i="1447" s="1"/>
  <c r="AI53" i="1447"/>
  <c r="F25" i="1447"/>
  <c r="H25" i="1447" s="1"/>
  <c r="BQ48" i="1447"/>
  <c r="AA56" i="1447"/>
  <c r="AZ12" i="1447"/>
  <c r="AH10" i="1447"/>
  <c r="BP47" i="1447"/>
  <c r="BR47" i="1447" s="1"/>
  <c r="T25" i="1447"/>
  <c r="V25" i="1447" s="1"/>
  <c r="CL15" i="1447"/>
  <c r="BN82" i="1447"/>
  <c r="R69" i="1447"/>
  <c r="BX55" i="1447"/>
  <c r="R19" i="1447"/>
  <c r="BN55" i="1447"/>
  <c r="BP8" i="1447"/>
  <c r="BR8" i="1447" s="1"/>
  <c r="AH55" i="1447"/>
  <c r="BN13" i="1447"/>
  <c r="AA38" i="1447"/>
  <c r="AH12" i="1447"/>
  <c r="AA46" i="1447"/>
  <c r="E22" i="1447"/>
  <c r="CL11" i="1447"/>
  <c r="AZ76" i="1447"/>
  <c r="BH73" i="1447"/>
  <c r="BO83" i="1447"/>
  <c r="BW7" i="1447"/>
  <c r="BG45" i="1447"/>
  <c r="BG69" i="1447"/>
  <c r="AH44" i="1447"/>
  <c r="CE13" i="1447"/>
  <c r="M8" i="1447"/>
  <c r="O8" i="1447" s="1"/>
  <c r="D69" i="1447"/>
  <c r="AP23" i="1447"/>
  <c r="AI73" i="1447"/>
  <c r="D80" i="1447"/>
  <c r="AO71" i="1447"/>
  <c r="BO87" i="1447"/>
  <c r="L70" i="1447"/>
  <c r="AJ13" i="1447"/>
  <c r="AL13" i="1447" s="1"/>
  <c r="CL14" i="1447"/>
  <c r="CK13" i="1447"/>
  <c r="BY8" i="1447"/>
  <c r="CA8" i="1447" s="1"/>
  <c r="CE40" i="1447"/>
  <c r="M86" i="1447"/>
  <c r="O86" i="1447" s="1"/>
  <c r="CL77" i="1447"/>
  <c r="BW16" i="1447"/>
  <c r="BP85" i="1447"/>
  <c r="BR85" i="1447" s="1"/>
  <c r="CK51" i="1447"/>
  <c r="BO25" i="1447"/>
  <c r="AO54" i="1447"/>
  <c r="AB15" i="1447"/>
  <c r="R47" i="1447"/>
  <c r="K85" i="1447"/>
  <c r="BS81" i="1447"/>
  <c r="AK37" i="1447"/>
  <c r="AJ58" i="1447" s="1"/>
  <c r="L18" i="1447"/>
  <c r="BY46" i="1447"/>
  <c r="CA46" i="1447" s="1"/>
  <c r="AA54" i="1447"/>
  <c r="BA11" i="1447"/>
  <c r="AO11" i="1447"/>
  <c r="AA11" i="1447"/>
  <c r="BX86" i="1447"/>
  <c r="BP76" i="1447"/>
  <c r="BR76" i="1447" s="1"/>
  <c r="CD49" i="1447"/>
  <c r="BA70" i="1447"/>
  <c r="AP54" i="1447"/>
  <c r="AJ40" i="1447"/>
  <c r="AL40" i="1447" s="1"/>
  <c r="CD79" i="1447"/>
  <c r="AQ72" i="1447"/>
  <c r="AS72" i="1447" s="1"/>
  <c r="BG24" i="1447"/>
  <c r="CD72" i="1447"/>
  <c r="BB47" i="1447"/>
  <c r="BD47" i="1447" s="1"/>
  <c r="BX14" i="1447"/>
  <c r="BP77" i="1447"/>
  <c r="BR77" i="1447" s="1"/>
  <c r="CE77" i="1447"/>
  <c r="R78" i="1447"/>
  <c r="R43" i="1447"/>
  <c r="CD74" i="1447"/>
  <c r="AB80" i="1447"/>
  <c r="BG7" i="1447"/>
  <c r="AA85" i="1447"/>
  <c r="CK39" i="1447"/>
  <c r="AA48" i="1447"/>
  <c r="G11" i="1447"/>
  <c r="BG52" i="1447"/>
  <c r="AZ17" i="1447"/>
  <c r="BP11" i="1447"/>
  <c r="BR11" i="1447" s="1"/>
  <c r="L39" i="1447"/>
  <c r="BN54" i="1447"/>
  <c r="BH18" i="1447"/>
  <c r="AQ52" i="1447"/>
  <c r="AS52" i="1447" s="1"/>
  <c r="S79" i="1447"/>
  <c r="AQ80" i="1447"/>
  <c r="AS80" i="1447" s="1"/>
  <c r="AI9" i="1447"/>
  <c r="K19" i="1447"/>
  <c r="BO51" i="1447"/>
  <c r="E80" i="1447"/>
  <c r="G80" i="1447"/>
  <c r="S7" i="1447"/>
  <c r="AP87" i="1447"/>
  <c r="CD39" i="1447"/>
  <c r="AO84" i="1447"/>
  <c r="CK41" i="1447"/>
  <c r="CL43" i="1447"/>
  <c r="CD86" i="1447"/>
  <c r="AJ20" i="1447"/>
  <c r="AL20" i="1447" s="1"/>
  <c r="CK79" i="1447"/>
  <c r="BN46" i="1447"/>
  <c r="CD14" i="1447"/>
  <c r="AK38" i="1447"/>
  <c r="AA71" i="1447"/>
  <c r="D7" i="1447"/>
  <c r="BN37" i="1447"/>
  <c r="AI77" i="1447"/>
  <c r="AB8" i="1447"/>
  <c r="AB25" i="1447"/>
  <c r="AI49" i="1447"/>
  <c r="S25" i="1447"/>
  <c r="AO48" i="1447"/>
  <c r="AA80" i="1447"/>
  <c r="R8" i="1447"/>
  <c r="AQ22" i="1447"/>
  <c r="AS22" i="1447" s="1"/>
  <c r="AO20" i="1447"/>
  <c r="CD7" i="1447"/>
  <c r="AO83" i="1447"/>
  <c r="AZ43" i="1447"/>
  <c r="AH85" i="1447"/>
  <c r="AK12" i="1447"/>
  <c r="L75" i="1447"/>
  <c r="AK15" i="1447"/>
  <c r="AH87" i="1447"/>
  <c r="BQ40" i="1447"/>
  <c r="BA6" i="1447"/>
  <c r="AO85" i="1447"/>
  <c r="M39" i="1447"/>
  <c r="O39" i="1447" s="1"/>
  <c r="BW74" i="1447"/>
  <c r="AZ19" i="1447"/>
  <c r="AQ50" i="1447"/>
  <c r="AS50" i="1447" s="1"/>
  <c r="BW14" i="1447"/>
  <c r="BN22" i="1447"/>
  <c r="K20" i="1447"/>
  <c r="BN74" i="1447"/>
  <c r="BN18" i="1447"/>
  <c r="AO69" i="1447"/>
  <c r="R40" i="1447"/>
  <c r="K78" i="1447"/>
  <c r="BA43" i="1447"/>
  <c r="AP78" i="1447"/>
  <c r="BG71" i="1447"/>
  <c r="D75" i="1447"/>
  <c r="BQ77" i="1447"/>
  <c r="AA24" i="1447"/>
  <c r="AZ22" i="1447"/>
  <c r="AP20" i="1447"/>
  <c r="AI24" i="1447"/>
  <c r="AP42" i="1447"/>
  <c r="AM46" i="1447"/>
  <c r="L44" i="1447"/>
  <c r="BO74" i="1447"/>
  <c r="CL13" i="1447"/>
  <c r="AH22" i="1447"/>
  <c r="AP75" i="1447"/>
  <c r="BA40" i="1447"/>
  <c r="BW19" i="1447"/>
  <c r="AZ49" i="1447"/>
  <c r="K37" i="1447"/>
  <c r="AZ15" i="1447"/>
  <c r="CL39" i="1447"/>
  <c r="AP53" i="1447"/>
  <c r="BY73" i="1447"/>
  <c r="CA73" i="1447" s="1"/>
  <c r="L83" i="1447"/>
  <c r="CL37" i="1447"/>
  <c r="AP14" i="1447"/>
  <c r="AJ79" i="1447"/>
  <c r="AL79" i="1447" s="1"/>
  <c r="BQ68" i="1447"/>
  <c r="BP89" i="1447" s="1"/>
  <c r="BA87" i="1447"/>
  <c r="AA72" i="1447"/>
  <c r="AA76" i="1447"/>
  <c r="AA9" i="1447"/>
  <c r="M37" i="1447"/>
  <c r="AP41" i="1447"/>
  <c r="AO80" i="1447"/>
  <c r="BH77" i="1447"/>
  <c r="CD43" i="1447"/>
  <c r="BX9" i="1447"/>
  <c r="AP51" i="1447"/>
  <c r="BX54" i="1447"/>
  <c r="G7" i="1447"/>
  <c r="CK80" i="1447"/>
  <c r="BP37" i="1447"/>
  <c r="BR37" i="1447" s="1"/>
  <c r="R23" i="1447"/>
  <c r="AQ25" i="1447"/>
  <c r="AS25" i="1447" s="1"/>
  <c r="K86" i="1447"/>
  <c r="M51" i="1447"/>
  <c r="O51" i="1447" s="1"/>
  <c r="AJ24" i="1447"/>
  <c r="AL24" i="1447" s="1"/>
  <c r="D41" i="1447"/>
  <c r="AC10" i="1447"/>
  <c r="AE10" i="1447" s="1"/>
  <c r="L17" i="1447"/>
  <c r="AO70" i="1447"/>
  <c r="R86" i="1447"/>
  <c r="AI87" i="1447"/>
  <c r="AB16" i="1447"/>
  <c r="BX69" i="1447"/>
  <c r="R75" i="1447"/>
  <c r="AO40" i="1447"/>
  <c r="BQ56" i="1447"/>
  <c r="D54" i="1447"/>
  <c r="AP6" i="1447"/>
  <c r="BW47" i="1447"/>
  <c r="BG87" i="1447"/>
  <c r="E45" i="1447"/>
  <c r="BP15" i="1447"/>
  <c r="BR15" i="1447" s="1"/>
  <c r="F23" i="1447"/>
  <c r="H23" i="1447" s="1"/>
  <c r="AI25" i="1447"/>
  <c r="BO56" i="1447"/>
  <c r="AB85" i="1447"/>
  <c r="AZ16" i="1447"/>
  <c r="AA73" i="1447"/>
  <c r="AA79" i="1447"/>
  <c r="S83" i="1447"/>
  <c r="BO72" i="1447"/>
  <c r="AH7" i="1447"/>
  <c r="AH72" i="1447"/>
  <c r="G87" i="1447"/>
  <c r="AZ55" i="1447"/>
  <c r="S47" i="1447"/>
  <c r="T109" i="1447" s="1"/>
  <c r="S59" i="1447" s="1"/>
  <c r="M12" i="1447"/>
  <c r="O12" i="1447" s="1"/>
  <c r="AZ9" i="1447"/>
  <c r="CK17" i="1447"/>
  <c r="AA20" i="1447"/>
  <c r="G44" i="1447"/>
  <c r="BI45" i="1447"/>
  <c r="BK45" i="1447" s="1"/>
  <c r="S72" i="1447"/>
  <c r="CK21" i="1447"/>
  <c r="BH50" i="1447"/>
  <c r="BW46" i="1447"/>
  <c r="AA43" i="1447"/>
  <c r="CK72" i="1447"/>
  <c r="BG21" i="1447"/>
  <c r="AJ80" i="1447"/>
  <c r="AL80" i="1447" s="1"/>
  <c r="R37" i="1447"/>
  <c r="AI22" i="1447"/>
  <c r="BG86" i="1447"/>
  <c r="K83" i="1447"/>
  <c r="AO55" i="1447"/>
  <c r="CD19" i="1447"/>
  <c r="BQ12" i="1447"/>
  <c r="BA9" i="1447"/>
  <c r="BH41" i="1447"/>
  <c r="BW23" i="1447"/>
  <c r="BW53" i="1447"/>
  <c r="BA84" i="1447"/>
  <c r="R77" i="1447"/>
  <c r="AB40" i="1447"/>
  <c r="AZ8" i="1447"/>
  <c r="D48" i="1447"/>
  <c r="D46" i="1447"/>
  <c r="AZ79" i="1447"/>
  <c r="AH47" i="1447"/>
  <c r="L82" i="1447"/>
  <c r="F48" i="1447"/>
  <c r="H48" i="1447" s="1"/>
  <c r="AH13" i="1447"/>
  <c r="K71" i="1447"/>
  <c r="AJ84" i="1447"/>
  <c r="AL84" i="1447" s="1"/>
  <c r="R24" i="1447"/>
  <c r="AO45" i="1447"/>
  <c r="AO10" i="1447"/>
  <c r="R38" i="1447"/>
  <c r="BP24" i="1447"/>
  <c r="BR24" i="1447" s="1"/>
  <c r="F82" i="1447"/>
  <c r="H82" i="1447" s="1"/>
  <c r="D42" i="1447"/>
  <c r="BG82" i="1447"/>
  <c r="AO76" i="1447"/>
  <c r="CL74" i="1447"/>
  <c r="CL45" i="1447"/>
  <c r="D8" i="1447"/>
  <c r="BW73" i="1447"/>
  <c r="CK18" i="1447"/>
  <c r="BG8" i="1447"/>
  <c r="AH83" i="1447"/>
  <c r="AZ18" i="1447"/>
  <c r="AH21" i="1447"/>
  <c r="BA83" i="1447"/>
  <c r="K72" i="1447"/>
  <c r="AJ15" i="1447"/>
  <c r="AL15" i="1447" s="1"/>
  <c r="CD83" i="1447"/>
  <c r="AO38" i="1447"/>
  <c r="BW17" i="1447"/>
  <c r="CK86" i="1447"/>
  <c r="R53" i="1447"/>
  <c r="BY19" i="1447"/>
  <c r="CA19" i="1447" s="1"/>
  <c r="R25" i="1447"/>
  <c r="BN6" i="1447"/>
  <c r="R48" i="1447"/>
  <c r="BN77" i="1447"/>
  <c r="BN45" i="1447"/>
  <c r="AZ48" i="1447"/>
  <c r="AH73" i="1447"/>
  <c r="BW49" i="1447"/>
  <c r="AB83" i="1447"/>
  <c r="AQ71" i="1447"/>
  <c r="AS71" i="1447" s="1"/>
  <c r="BN38" i="1447"/>
  <c r="K75" i="1447"/>
  <c r="AZ83" i="1447"/>
  <c r="CD54" i="1447"/>
  <c r="BN43" i="1447"/>
  <c r="AZ75" i="1447"/>
  <c r="AH24" i="1447"/>
  <c r="BA17" i="1447"/>
  <c r="CK49" i="1447"/>
  <c r="CK54" i="1447"/>
  <c r="D19" i="1447"/>
  <c r="AB76" i="1447"/>
  <c r="AZ73" i="1447"/>
  <c r="BG83" i="1447"/>
  <c r="R87" i="1447"/>
  <c r="R16" i="1447"/>
  <c r="D85" i="1447"/>
  <c r="CK23" i="1447"/>
  <c r="D10" i="1447"/>
  <c r="BW80" i="1447"/>
  <c r="D15" i="1447"/>
  <c r="CD51" i="1447"/>
  <c r="BN78" i="1447"/>
  <c r="D6" i="1447"/>
  <c r="AA10" i="1447"/>
  <c r="F11" i="1447"/>
  <c r="H11" i="1447" s="1"/>
  <c r="AH84" i="1447"/>
  <c r="D22" i="1447"/>
  <c r="AZ20" i="1447"/>
  <c r="L25" i="1447"/>
  <c r="D73" i="1447"/>
  <c r="AA17" i="1447"/>
  <c r="BA76" i="1447"/>
  <c r="BW20" i="1447"/>
  <c r="BW51" i="1447"/>
  <c r="BN49" i="1447"/>
  <c r="K56" i="1447"/>
  <c r="BW72" i="1447"/>
  <c r="CD69" i="1447"/>
  <c r="BA78" i="1447"/>
  <c r="BW21" i="1447"/>
  <c r="AH48" i="1447"/>
  <c r="BX44" i="1447"/>
  <c r="AQ47" i="1447"/>
  <c r="AS47" i="1447" s="1"/>
  <c r="AA47" i="1447"/>
  <c r="L86" i="1447"/>
  <c r="CK77" i="1447"/>
  <c r="F86" i="1447"/>
  <c r="H86" i="1447" s="1"/>
  <c r="AO46" i="1447"/>
  <c r="AH70" i="1447"/>
  <c r="AO81" i="1447"/>
  <c r="F19" i="1447"/>
  <c r="H19" i="1447" s="1"/>
  <c r="BG54" i="1447"/>
  <c r="BY45" i="1447"/>
  <c r="CA45" i="1447" s="1"/>
  <c r="BG12" i="1447"/>
  <c r="AO82" i="1447"/>
  <c r="CK16" i="1447"/>
  <c r="AQ77" i="1447"/>
  <c r="AS77" i="1447" s="1"/>
  <c r="BG81" i="1447"/>
  <c r="AK6" i="1447"/>
  <c r="AJ27" i="1447" s="1"/>
  <c r="AJ29" i="1447" s="1"/>
  <c r="CK69" i="1447"/>
  <c r="BW10" i="1447"/>
  <c r="BW22" i="1447"/>
  <c r="K24" i="1447"/>
  <c r="BW83" i="1447"/>
  <c r="AA52" i="1447"/>
  <c r="CD53" i="1447"/>
  <c r="BN15" i="1447"/>
  <c r="K47" i="1447"/>
  <c r="CK81" i="1447"/>
  <c r="AA13" i="1447"/>
  <c r="CD75" i="1447"/>
  <c r="BG18" i="1447"/>
  <c r="AJ38" i="1447"/>
  <c r="AL38" i="1447" s="1"/>
  <c r="AA87" i="1447"/>
  <c r="AH52" i="1447"/>
  <c r="BG23" i="1447"/>
  <c r="K12" i="1447"/>
  <c r="K22" i="1447"/>
  <c r="CD24" i="1447"/>
  <c r="CD40" i="1447"/>
  <c r="AI70" i="1447"/>
  <c r="AZ25" i="1447"/>
  <c r="AI23" i="1447"/>
  <c r="BN47" i="1447"/>
  <c r="BG50" i="1447"/>
  <c r="CK9" i="1447"/>
  <c r="AH54" i="1447"/>
  <c r="D55" i="1447"/>
  <c r="AO23" i="1447"/>
  <c r="D78" i="1447"/>
  <c r="AA39" i="1447"/>
  <c r="F14" i="1447"/>
  <c r="H14" i="1447" s="1"/>
  <c r="CK56" i="1447"/>
  <c r="BO12" i="1447"/>
  <c r="BX75" i="1447"/>
  <c r="AH19" i="1447"/>
  <c r="S85" i="1447"/>
  <c r="AZ69" i="1447"/>
  <c r="AZ44" i="1447"/>
  <c r="CK45" i="1447"/>
  <c r="F54" i="1447"/>
  <c r="H54" i="1447" s="1"/>
  <c r="AH45" i="1447"/>
  <c r="AB86" i="1447"/>
  <c r="AA18" i="1447"/>
  <c r="AO56" i="1447"/>
  <c r="BW42" i="1447"/>
  <c r="CK73" i="1447"/>
  <c r="R6" i="1447"/>
  <c r="AA19" i="1447"/>
  <c r="AZ72" i="1447"/>
  <c r="CE68" i="1447"/>
  <c r="CF116" i="1447" s="1"/>
  <c r="CK8" i="1447"/>
  <c r="CK74" i="1447"/>
  <c r="AJ8" i="1447"/>
  <c r="AL8" i="1447" s="1"/>
  <c r="K55" i="1447"/>
  <c r="AA21" i="1447"/>
  <c r="R80" i="1447"/>
  <c r="BW25" i="1447"/>
  <c r="R7" i="1447"/>
  <c r="BN85" i="1447"/>
  <c r="AH51" i="1447"/>
  <c r="K79" i="1447"/>
  <c r="BA55" i="1447"/>
  <c r="CK48" i="1447"/>
  <c r="AH18" i="1447"/>
  <c r="AA83" i="1447"/>
  <c r="AH16" i="1447"/>
  <c r="BW78" i="1447"/>
  <c r="D51" i="1447"/>
  <c r="AZ23" i="1447"/>
  <c r="BG76" i="1447"/>
  <c r="AO14" i="1447"/>
  <c r="AO49" i="1447"/>
  <c r="AK68" i="1447"/>
  <c r="AJ89" i="1447" s="1"/>
  <c r="S53" i="1447"/>
  <c r="D82" i="1447"/>
  <c r="AZ10" i="1447"/>
  <c r="R46" i="1447"/>
  <c r="D23" i="1447"/>
  <c r="M42" i="1447"/>
  <c r="O42" i="1447" s="1"/>
  <c r="AA55" i="1447"/>
  <c r="K87" i="1447"/>
  <c r="R44" i="1447"/>
  <c r="BW81" i="1447"/>
  <c r="AJ12" i="1447"/>
  <c r="AL12" i="1447" s="1"/>
  <c r="AO75" i="1447"/>
  <c r="AO42" i="1447"/>
  <c r="D70" i="1447"/>
  <c r="AZ71" i="1447"/>
  <c r="D21" i="1447"/>
  <c r="BP71" i="1447"/>
  <c r="BR71" i="1447" s="1"/>
  <c r="F6" i="1447"/>
  <c r="H6" i="1447" s="1"/>
  <c r="BW68" i="1447"/>
  <c r="AZ37" i="1447"/>
  <c r="K11" i="1447"/>
  <c r="BX43" i="1447"/>
  <c r="R20" i="1447"/>
  <c r="AH76" i="1447"/>
  <c r="D49" i="1447"/>
  <c r="BW79" i="1447"/>
  <c r="CK44" i="1447"/>
  <c r="BQ84" i="1447"/>
  <c r="CD55" i="1447"/>
  <c r="AI6" i="1447"/>
  <c r="AK70" i="1447"/>
  <c r="CK87" i="1447"/>
  <c r="CD73" i="1447"/>
  <c r="BW6" i="1447"/>
  <c r="K50" i="1447"/>
  <c r="BN42" i="1447"/>
  <c r="CD23" i="1447"/>
  <c r="AZ38" i="1447"/>
  <c r="AH49" i="1447"/>
  <c r="AO44" i="1447"/>
  <c r="AA42" i="1447"/>
  <c r="CK76" i="1447"/>
  <c r="AZ42" i="1447"/>
  <c r="D17" i="1447"/>
  <c r="D44" i="1447"/>
  <c r="AJ71" i="1447"/>
  <c r="AL71" i="1447" s="1"/>
  <c r="BW84" i="1447"/>
  <c r="BG40" i="1447"/>
  <c r="K69" i="1447"/>
  <c r="CD41" i="1447"/>
  <c r="BN81" i="1447"/>
  <c r="BN44" i="1447"/>
  <c r="CK52" i="1447"/>
  <c r="AO74" i="1447"/>
  <c r="K9" i="1447"/>
  <c r="AH39" i="1447"/>
  <c r="AH71" i="1447"/>
  <c r="L10" i="1447"/>
  <c r="AA14" i="1447"/>
  <c r="BN48" i="1447"/>
  <c r="AZ81" i="1447"/>
  <c r="BN56" i="1447"/>
  <c r="BW24" i="1447"/>
  <c r="AH38" i="1447"/>
  <c r="K42" i="1447"/>
  <c r="BG53" i="1447"/>
  <c r="AO37" i="1447"/>
  <c r="K70" i="1447"/>
  <c r="R72" i="1447"/>
  <c r="D56" i="1447"/>
  <c r="D18" i="1447"/>
  <c r="BG68" i="1447"/>
  <c r="BN24" i="1447"/>
  <c r="AA45" i="1447"/>
  <c r="AQ10" i="1447"/>
  <c r="AS10" i="1447" s="1"/>
  <c r="E11" i="1447"/>
  <c r="BG73" i="1447"/>
  <c r="AH43" i="1447"/>
  <c r="R52" i="1447"/>
  <c r="AA86" i="1447"/>
  <c r="R15" i="1447"/>
  <c r="BK16" i="1447"/>
  <c r="BD37" i="1447"/>
  <c r="CO16" i="1447"/>
  <c r="AL6" i="1447"/>
  <c r="AL47" i="1447"/>
  <c r="AS16" i="1447"/>
  <c r="CG60" i="1447"/>
  <c r="AE37" i="1447"/>
  <c r="AJ108" i="560"/>
  <c r="AI58" i="560" s="1"/>
  <c r="AR117" i="560"/>
  <c r="BC13" i="916"/>
  <c r="BC13" i="1035"/>
  <c r="AM13" i="1035"/>
  <c r="AM13" i="916"/>
  <c r="BY64" i="1035"/>
  <c r="BY64" i="916"/>
  <c r="AM115" i="916"/>
  <c r="AM115" i="1035"/>
  <c r="BC64" i="916"/>
  <c r="BC64" i="1035"/>
  <c r="CU13" i="916"/>
  <c r="CU13" i="1035"/>
  <c r="DK13" i="1035"/>
  <c r="DK13" i="916"/>
  <c r="BY115" i="916"/>
  <c r="BY115" i="1035"/>
  <c r="Y115" i="1035"/>
  <c r="Y115" i="916"/>
  <c r="Q13" i="1035"/>
  <c r="Q13" i="916"/>
  <c r="DC64" i="916"/>
  <c r="DC64" i="1035"/>
  <c r="CG13" i="1035"/>
  <c r="CG13" i="916"/>
  <c r="Q64" i="916"/>
  <c r="Q64" i="1035"/>
  <c r="Y13" i="1035"/>
  <c r="Y13" i="916"/>
  <c r="DK64" i="1035"/>
  <c r="DK64" i="916"/>
  <c r="CU64" i="1035"/>
  <c r="CU64" i="916"/>
  <c r="AM64" i="1035"/>
  <c r="AM64" i="916"/>
  <c r="BC115" i="1035"/>
  <c r="BC115" i="916"/>
  <c r="Q115" i="1035"/>
  <c r="Q115" i="916"/>
  <c r="DC115" i="916"/>
  <c r="DC115" i="1035"/>
  <c r="DK115" i="1035"/>
  <c r="DK115" i="916"/>
  <c r="BY13" i="1035"/>
  <c r="BY13" i="916"/>
  <c r="CG115" i="1035"/>
  <c r="CG115" i="916"/>
  <c r="CU115" i="1035"/>
  <c r="CU115" i="916"/>
  <c r="Y64" i="1035"/>
  <c r="Y64" i="916"/>
  <c r="BQ13" i="1035"/>
  <c r="BQ13" i="916"/>
  <c r="CG64" i="1035"/>
  <c r="CG64" i="916"/>
  <c r="DC13" i="916"/>
  <c r="DC13" i="1035"/>
  <c r="CG84" i="916"/>
  <c r="BY135" i="916"/>
  <c r="AU33" i="916"/>
  <c r="Y33" i="916"/>
  <c r="Q135" i="916"/>
  <c r="DK135" i="916"/>
  <c r="Q84" i="916"/>
  <c r="DK84" i="916"/>
  <c r="DK33" i="916"/>
  <c r="CU84" i="916"/>
  <c r="Q33" i="916"/>
  <c r="CU33" i="916"/>
  <c r="CG135" i="916"/>
  <c r="BC33" i="916"/>
  <c r="Y135" i="916"/>
  <c r="AM84" i="916"/>
  <c r="BC84" i="916"/>
  <c r="BC135" i="916"/>
  <c r="DC33" i="916"/>
  <c r="BY84" i="916"/>
  <c r="AM33" i="916"/>
  <c r="Y84" i="916"/>
  <c r="CU135" i="916"/>
  <c r="AU135" i="916"/>
  <c r="DC84" i="916"/>
  <c r="AM135" i="916"/>
  <c r="DC135" i="916"/>
  <c r="CG92" i="916"/>
  <c r="CG93" i="916"/>
  <c r="CG95" i="916"/>
  <c r="CG94" i="916"/>
  <c r="BC23" i="916"/>
  <c r="BC21" i="916"/>
  <c r="BC22" i="916"/>
  <c r="BC24" i="916"/>
  <c r="BC21" i="1035"/>
  <c r="BC23" i="1035"/>
  <c r="BC22" i="1035"/>
  <c r="BC24" i="1035"/>
  <c r="AM23" i="1035"/>
  <c r="AM24" i="1035"/>
  <c r="AM22" i="1035"/>
  <c r="AM21" i="1035"/>
  <c r="AM22" i="916"/>
  <c r="AM24" i="916"/>
  <c r="AM23" i="916"/>
  <c r="AM21" i="916"/>
  <c r="BY144" i="916"/>
  <c r="BY143" i="916"/>
  <c r="BY145" i="916"/>
  <c r="BY146" i="916"/>
  <c r="AU41" i="916"/>
  <c r="AU43" i="916"/>
  <c r="AU44" i="916"/>
  <c r="AU42" i="916"/>
  <c r="BY75" i="1035"/>
  <c r="BY74" i="1035"/>
  <c r="BY72" i="1035"/>
  <c r="BY73" i="1035"/>
  <c r="BY74" i="916"/>
  <c r="BY75" i="916"/>
  <c r="BY72" i="916"/>
  <c r="BY73" i="916"/>
  <c r="AM125" i="916"/>
  <c r="AM126" i="916"/>
  <c r="AM124" i="916"/>
  <c r="AM123" i="916"/>
  <c r="AM124" i="1035"/>
  <c r="AM123" i="1035"/>
  <c r="AM126" i="1035"/>
  <c r="AM125" i="1035"/>
  <c r="Y44" i="916"/>
  <c r="Y41" i="916"/>
  <c r="Y43" i="916"/>
  <c r="Y42" i="916"/>
  <c r="BC73" i="916"/>
  <c r="BC74" i="916"/>
  <c r="BC75" i="916"/>
  <c r="BC72" i="916"/>
  <c r="BC73" i="1035"/>
  <c r="BC74" i="1035"/>
  <c r="BC72" i="1035"/>
  <c r="BC75" i="1035"/>
  <c r="CU22" i="916"/>
  <c r="CU24" i="916"/>
  <c r="CU23" i="916"/>
  <c r="CU21" i="916"/>
  <c r="CU22" i="1035"/>
  <c r="CU23" i="1035"/>
  <c r="CU21" i="1035"/>
  <c r="CU24" i="1035"/>
  <c r="Q144" i="916"/>
  <c r="Q146" i="916"/>
  <c r="Q145" i="916"/>
  <c r="Q143" i="916"/>
  <c r="DK21" i="1035"/>
  <c r="DK24" i="1035"/>
  <c r="DK22" i="1035"/>
  <c r="DK23" i="1035"/>
  <c r="DK23" i="916"/>
  <c r="DK21" i="916"/>
  <c r="DK24" i="916"/>
  <c r="DK22" i="916"/>
  <c r="BY123" i="916"/>
  <c r="BY124" i="916"/>
  <c r="BY125" i="916"/>
  <c r="BY126" i="916"/>
  <c r="BY124" i="1035"/>
  <c r="BY126" i="1035"/>
  <c r="BY125" i="1035"/>
  <c r="BY123" i="1035"/>
  <c r="DK146" i="916"/>
  <c r="DK145" i="916"/>
  <c r="DK144" i="916"/>
  <c r="DK143" i="916"/>
  <c r="Y126" i="1035"/>
  <c r="Y123" i="1035"/>
  <c r="Y125" i="1035"/>
  <c r="Y124" i="1035"/>
  <c r="Y123" i="916"/>
  <c r="Y126" i="916"/>
  <c r="Y124" i="916"/>
  <c r="Y125" i="916"/>
  <c r="Q23" i="1035"/>
  <c r="Q22" i="1035"/>
  <c r="Q21" i="1035"/>
  <c r="Q24" i="1035"/>
  <c r="Q24" i="916"/>
  <c r="Q23" i="916"/>
  <c r="Q21" i="916"/>
  <c r="Q22" i="916"/>
  <c r="Q92" i="916"/>
  <c r="Q95" i="916"/>
  <c r="Q93" i="916"/>
  <c r="Q94" i="916"/>
  <c r="DK95" i="916"/>
  <c r="DK93" i="916"/>
  <c r="DK94" i="916"/>
  <c r="DK92" i="916"/>
  <c r="DK44" i="916"/>
  <c r="DK42" i="916"/>
  <c r="DK41" i="916"/>
  <c r="DK43" i="916"/>
  <c r="DC73" i="916"/>
  <c r="DC74" i="916"/>
  <c r="DC75" i="916"/>
  <c r="DC72" i="916"/>
  <c r="DC72" i="1035"/>
  <c r="DC75" i="1035"/>
  <c r="DC74" i="1035"/>
  <c r="DC73" i="1035"/>
  <c r="CG22" i="1035"/>
  <c r="CG23" i="1035"/>
  <c r="CG21" i="1035"/>
  <c r="CG24" i="1035"/>
  <c r="CG21" i="916"/>
  <c r="CG23" i="916"/>
  <c r="CG22" i="916"/>
  <c r="CG24" i="916"/>
  <c r="CU93" i="916"/>
  <c r="CU95" i="916"/>
  <c r="CU94" i="916"/>
  <c r="CU92" i="916"/>
  <c r="Q44" i="916"/>
  <c r="Q42" i="916"/>
  <c r="Q41" i="916"/>
  <c r="Q43" i="916"/>
  <c r="CU41" i="916"/>
  <c r="CU42" i="916"/>
  <c r="CU43" i="916"/>
  <c r="CU44" i="916"/>
  <c r="CG145" i="916"/>
  <c r="CG144" i="916"/>
  <c r="CG146" i="916"/>
  <c r="CG143" i="916"/>
  <c r="BC43" i="916"/>
  <c r="BC44" i="916"/>
  <c r="BC42" i="916"/>
  <c r="BC41" i="916"/>
  <c r="Y145" i="916"/>
  <c r="Y144" i="916"/>
  <c r="Y143" i="916"/>
  <c r="Y146" i="916"/>
  <c r="Q75" i="916"/>
  <c r="Q73" i="916"/>
  <c r="Q72" i="916"/>
  <c r="Q74" i="916"/>
  <c r="Q72" i="1035"/>
  <c r="Q75" i="1035"/>
  <c r="Q73" i="1035"/>
  <c r="Q74" i="1035"/>
  <c r="AM95" i="916"/>
  <c r="AM94" i="916"/>
  <c r="AM93" i="916"/>
  <c r="AM92" i="916"/>
  <c r="Y23" i="1035"/>
  <c r="Y24" i="1035"/>
  <c r="Y22" i="1035"/>
  <c r="Y21" i="1035"/>
  <c r="Y21" i="916"/>
  <c r="Y24" i="916"/>
  <c r="Y23" i="916"/>
  <c r="Y22" i="916"/>
  <c r="DK74" i="1035"/>
  <c r="DK75" i="1035"/>
  <c r="DK73" i="1035"/>
  <c r="DK72" i="1035"/>
  <c r="DK75" i="916"/>
  <c r="DK74" i="916"/>
  <c r="DK72" i="916"/>
  <c r="DK73" i="916"/>
  <c r="BC95" i="916"/>
  <c r="BC93" i="916"/>
  <c r="BC92" i="916"/>
  <c r="BC94" i="916"/>
  <c r="CU73" i="1035"/>
  <c r="CU72" i="1035"/>
  <c r="CU75" i="1035"/>
  <c r="CU74" i="1035"/>
  <c r="CU72" i="916"/>
  <c r="CU73" i="916"/>
  <c r="CU75" i="916"/>
  <c r="CU74" i="916"/>
  <c r="BC143" i="916"/>
  <c r="BC144" i="916"/>
  <c r="BC146" i="916"/>
  <c r="BC145" i="916"/>
  <c r="AM75" i="1035"/>
  <c r="AM74" i="1035"/>
  <c r="AM72" i="1035"/>
  <c r="AM73" i="1035"/>
  <c r="AM75" i="916"/>
  <c r="AM72" i="916"/>
  <c r="AM73" i="916"/>
  <c r="AM74" i="916"/>
  <c r="BC126" i="1035"/>
  <c r="BC125" i="1035"/>
  <c r="BC123" i="1035"/>
  <c r="BC124" i="1035"/>
  <c r="BC123" i="916"/>
  <c r="BC124" i="916"/>
  <c r="BC125" i="916"/>
  <c r="BC126" i="916"/>
  <c r="DC43" i="916"/>
  <c r="DC41" i="916"/>
  <c r="DC44" i="916"/>
  <c r="DC42" i="916"/>
  <c r="BY95" i="916"/>
  <c r="BY92" i="916"/>
  <c r="BY93" i="916"/>
  <c r="BY94" i="916"/>
  <c r="AM42" i="916"/>
  <c r="AM41" i="916"/>
  <c r="AM43" i="916"/>
  <c r="AM44" i="916"/>
  <c r="Y93" i="916"/>
  <c r="Y92" i="916"/>
  <c r="Y94" i="916"/>
  <c r="Y95" i="916"/>
  <c r="CU143" i="916"/>
  <c r="CU144" i="916"/>
  <c r="CU146" i="916"/>
  <c r="CU145" i="916"/>
  <c r="Q125" i="1035"/>
  <c r="Q126" i="1035"/>
  <c r="Q123" i="1035"/>
  <c r="Q124" i="1035"/>
  <c r="Q126" i="916"/>
  <c r="Q123" i="916"/>
  <c r="Q124" i="916"/>
  <c r="Q125" i="916"/>
  <c r="DC124" i="916"/>
  <c r="DC123" i="916"/>
  <c r="DC126" i="916"/>
  <c r="DC125" i="916"/>
  <c r="DC125" i="1035"/>
  <c r="DC124" i="1035"/>
  <c r="DC126" i="1035"/>
  <c r="DC123" i="1035"/>
  <c r="DK126" i="1035"/>
  <c r="DK125" i="1035"/>
  <c r="DK123" i="1035"/>
  <c r="DK124" i="1035"/>
  <c r="DK125" i="916"/>
  <c r="DK123" i="916"/>
  <c r="DK126" i="916"/>
  <c r="DK124" i="916"/>
  <c r="AU143" i="916"/>
  <c r="AU145" i="916"/>
  <c r="AU144" i="916"/>
  <c r="AU146" i="916"/>
  <c r="DC94" i="916"/>
  <c r="DC92" i="916"/>
  <c r="DC95" i="916"/>
  <c r="DC93" i="916"/>
  <c r="BY21" i="1035"/>
  <c r="BY24" i="1035"/>
  <c r="BY22" i="1035"/>
  <c r="BY23" i="1035"/>
  <c r="BY22" i="916"/>
  <c r="BY23" i="916"/>
  <c r="BY24" i="916"/>
  <c r="BY21" i="916"/>
  <c r="CG126" i="1035"/>
  <c r="CG123" i="1035"/>
  <c r="CG125" i="1035"/>
  <c r="CG124" i="1035"/>
  <c r="CG124" i="916"/>
  <c r="CG125" i="916"/>
  <c r="CG126" i="916"/>
  <c r="CG123" i="916"/>
  <c r="AM146" i="916"/>
  <c r="AM145" i="916"/>
  <c r="AM143" i="916"/>
  <c r="AM144" i="916"/>
  <c r="CU123" i="1035"/>
  <c r="CU124" i="1035"/>
  <c r="CU126" i="1035"/>
  <c r="CU125" i="1035"/>
  <c r="CU123" i="916"/>
  <c r="CU125" i="916"/>
  <c r="CU124" i="916"/>
  <c r="CU126" i="916"/>
  <c r="Y75" i="1035"/>
  <c r="Y74" i="1035"/>
  <c r="Y73" i="1035"/>
  <c r="Y72" i="1035"/>
  <c r="Y73" i="916"/>
  <c r="Y72" i="916"/>
  <c r="Y74" i="916"/>
  <c r="Y75" i="916"/>
  <c r="BQ24" i="1035"/>
  <c r="BQ23" i="1035"/>
  <c r="BQ21" i="1035"/>
  <c r="BQ22" i="1035"/>
  <c r="BQ23" i="916"/>
  <c r="BQ24" i="916"/>
  <c r="BQ21" i="916"/>
  <c r="BQ22" i="916"/>
  <c r="DC145" i="916"/>
  <c r="DC144" i="916"/>
  <c r="DC143" i="916"/>
  <c r="DC146" i="916"/>
  <c r="CG75" i="1035"/>
  <c r="CG73" i="1035"/>
  <c r="CG74" i="1035"/>
  <c r="CG72" i="1035"/>
  <c r="CG75" i="916"/>
  <c r="CG74" i="916"/>
  <c r="CG72" i="916"/>
  <c r="CG73" i="916"/>
  <c r="DC22" i="916"/>
  <c r="DC23" i="916"/>
  <c r="DC21" i="916"/>
  <c r="DC24" i="916"/>
  <c r="DC24" i="1035"/>
  <c r="DC23" i="1035"/>
  <c r="DC21" i="1035"/>
  <c r="DC22" i="1035"/>
  <c r="BY62" i="1035"/>
  <c r="AM62" i="1035"/>
  <c r="CU62" i="1035"/>
  <c r="BC62" i="1035"/>
  <c r="CG62" i="1035"/>
  <c r="DK62" i="1035"/>
  <c r="Y62" i="1035"/>
  <c r="Q62" i="1035"/>
  <c r="BY62" i="916"/>
  <c r="AM62" i="916"/>
  <c r="DC62" i="916"/>
  <c r="Y62" i="916"/>
  <c r="Q62" i="916"/>
  <c r="CU62" i="916"/>
  <c r="CG62" i="916"/>
  <c r="DK62" i="916"/>
  <c r="CU113" i="1035"/>
  <c r="Y113" i="1035"/>
  <c r="BC113" i="1035"/>
  <c r="Q113" i="1035"/>
  <c r="DC113" i="1035"/>
  <c r="AM113" i="1035"/>
  <c r="DK113" i="1035"/>
  <c r="CG113" i="1035"/>
  <c r="DC11" i="1035"/>
  <c r="BQ11" i="1035"/>
  <c r="CU11" i="1035"/>
  <c r="AM11" i="1035"/>
  <c r="CG11" i="1035"/>
  <c r="BY11" i="1035"/>
  <c r="Q113" i="916"/>
  <c r="DC11" i="916"/>
  <c r="DK11" i="916"/>
  <c r="BC11" i="916"/>
  <c r="AM11" i="916"/>
  <c r="CG11" i="916"/>
  <c r="BY11" i="916"/>
  <c r="Q11" i="1035"/>
  <c r="CU113" i="916"/>
  <c r="BY113" i="916"/>
  <c r="BC113" i="916"/>
  <c r="DC113" i="916"/>
  <c r="Q11" i="916"/>
  <c r="Y11" i="916"/>
  <c r="BP109" i="560"/>
  <c r="BO59" i="560" s="1"/>
  <c r="G61" i="560"/>
  <c r="N61" i="560" s="1"/>
  <c r="U61" i="560" s="1"/>
  <c r="AD61" i="560" s="1"/>
  <c r="N92" i="560"/>
  <c r="U92" i="560" s="1"/>
  <c r="AD92" i="560" s="1"/>
  <c r="AK92" i="560" s="1"/>
  <c r="AR92" i="560" s="1"/>
  <c r="G89" i="560"/>
  <c r="Z74" i="560" s="1"/>
  <c r="BI117" i="560"/>
  <c r="BH90" i="560" s="1"/>
  <c r="BB117" i="560"/>
  <c r="BV90" i="560" s="1"/>
  <c r="CN117" i="560"/>
  <c r="N116" i="560"/>
  <c r="G116" i="560"/>
  <c r="G119" i="560" s="1"/>
  <c r="BC101" i="560"/>
  <c r="BV32" i="560" s="1"/>
  <c r="CU7" i="560"/>
  <c r="BI116" i="560"/>
  <c r="BH89" i="560" s="1"/>
  <c r="BZ116" i="560"/>
  <c r="CS93" i="560" s="1"/>
  <c r="CG117" i="560"/>
  <c r="BJ109" i="560"/>
  <c r="CG100" i="560"/>
  <c r="M100" i="560"/>
  <c r="L27" i="560" s="1"/>
  <c r="CM109" i="560"/>
  <c r="CL59" i="560" s="1"/>
  <c r="BQ101" i="560"/>
  <c r="CM100" i="560"/>
  <c r="BP116" i="560"/>
  <c r="BO89" i="560" s="1"/>
  <c r="CM101" i="560"/>
  <c r="CL28" i="560" s="1"/>
  <c r="BP117" i="560"/>
  <c r="BO90" i="560" s="1"/>
  <c r="CN101" i="560"/>
  <c r="G100" i="560"/>
  <c r="Z31" i="560" s="1"/>
  <c r="BZ109" i="560"/>
  <c r="CS63" i="560" s="1"/>
  <c r="CU12" i="560"/>
  <c r="CM108" i="560"/>
  <c r="CL58" i="560" s="1"/>
  <c r="AQ109" i="560"/>
  <c r="AP59" i="560" s="1"/>
  <c r="AJ60" i="560"/>
  <c r="BI109" i="560"/>
  <c r="BH59" i="560" s="1"/>
  <c r="T116" i="560"/>
  <c r="S89" i="560" s="1"/>
  <c r="BJ101" i="560"/>
  <c r="F100" i="560"/>
  <c r="E27" i="560" s="1"/>
  <c r="CM91" i="560"/>
  <c r="BC109" i="560"/>
  <c r="BV63" i="560" s="1"/>
  <c r="BP108" i="560"/>
  <c r="BO58" i="560" s="1"/>
  <c r="BJ117" i="560"/>
  <c r="CF29" i="560"/>
  <c r="BJ108" i="560"/>
  <c r="AC109" i="560"/>
  <c r="AB59" i="560" s="1"/>
  <c r="G101" i="560"/>
  <c r="G104" i="560" s="1"/>
  <c r="AC91" i="560"/>
  <c r="CF100" i="560"/>
  <c r="CE27" i="560" s="1"/>
  <c r="BZ100" i="560"/>
  <c r="CS31" i="560" s="1"/>
  <c r="BQ117" i="560"/>
  <c r="BY109" i="560"/>
  <c r="CS59" i="560" s="1"/>
  <c r="CS49" i="560" s="1"/>
  <c r="AR108" i="560"/>
  <c r="G108" i="560"/>
  <c r="G111" i="560" s="1"/>
  <c r="F101" i="560"/>
  <c r="F104" i="560" s="1"/>
  <c r="AW70" i="560"/>
  <c r="AW71" i="560" s="1"/>
  <c r="BY116" i="560"/>
  <c r="BP101" i="560"/>
  <c r="BO28" i="560" s="1"/>
  <c r="AD116" i="560"/>
  <c r="AW93" i="560" s="1"/>
  <c r="F117" i="560"/>
  <c r="Z90" i="560" s="1"/>
  <c r="AK101" i="560"/>
  <c r="CN109" i="560"/>
  <c r="BC100" i="560"/>
  <c r="BV31" i="560" s="1"/>
  <c r="BI100" i="560"/>
  <c r="BH27" i="560" s="1"/>
  <c r="AQ100" i="560"/>
  <c r="AP27" i="560" s="1"/>
  <c r="AC116" i="560"/>
  <c r="AB89" i="560" s="1"/>
  <c r="M117" i="560"/>
  <c r="L90" i="560" s="1"/>
  <c r="BC117" i="560"/>
  <c r="BV94" i="560" s="1"/>
  <c r="AR91" i="560"/>
  <c r="AR101" i="560"/>
  <c r="M109" i="560"/>
  <c r="L59" i="560" s="1"/>
  <c r="T60" i="560"/>
  <c r="T101" i="560"/>
  <c r="CF117" i="560"/>
  <c r="CE90" i="560" s="1"/>
  <c r="U101" i="560"/>
  <c r="BQ116" i="560"/>
  <c r="BI108" i="560"/>
  <c r="BH58" i="560" s="1"/>
  <c r="N117" i="560"/>
  <c r="AQ108" i="560"/>
  <c r="AP58" i="560" s="1"/>
  <c r="BY101" i="560"/>
  <c r="BB101" i="560"/>
  <c r="BV28" i="560" s="1"/>
  <c r="N29" i="560"/>
  <c r="AK29" i="560"/>
  <c r="U116" i="560"/>
  <c r="CG108" i="560"/>
  <c r="BI60" i="560"/>
  <c r="AJ101" i="560"/>
  <c r="AI28" i="560" s="1"/>
  <c r="CN116" i="560"/>
  <c r="F108" i="560"/>
  <c r="E58" i="560" s="1"/>
  <c r="M116" i="560"/>
  <c r="L89" i="560" s="1"/>
  <c r="AJ109" i="560"/>
  <c r="BP91" i="560"/>
  <c r="BJ116" i="560"/>
  <c r="BB100" i="560"/>
  <c r="BA27" i="560" s="1"/>
  <c r="BZ101" i="560"/>
  <c r="CS32" i="560" s="1"/>
  <c r="F61" i="560"/>
  <c r="I58" i="560" s="1"/>
  <c r="AK108" i="560"/>
  <c r="BB116" i="560"/>
  <c r="BA89" i="560" s="1"/>
  <c r="AQ117" i="560"/>
  <c r="CU38" i="560"/>
  <c r="CN100" i="560"/>
  <c r="AK109" i="560"/>
  <c r="BP60" i="560"/>
  <c r="CN29" i="560"/>
  <c r="N100" i="560"/>
  <c r="AJ29" i="560"/>
  <c r="CN60" i="560"/>
  <c r="CU69" i="560"/>
  <c r="AC29" i="560"/>
  <c r="CM117" i="560"/>
  <c r="CL90" i="560" s="1"/>
  <c r="G117" i="560"/>
  <c r="Z94" i="560" s="1"/>
  <c r="CF91" i="560"/>
  <c r="CM29" i="560"/>
  <c r="BJ29" i="560"/>
  <c r="AC60" i="560"/>
  <c r="AE47" i="560"/>
  <c r="AL37" i="560"/>
  <c r="O78" i="560"/>
  <c r="BR68" i="560"/>
  <c r="BN89" i="560"/>
  <c r="O6" i="560"/>
  <c r="V78" i="560"/>
  <c r="CO68" i="560"/>
  <c r="U117" i="560"/>
  <c r="T117" i="560"/>
  <c r="S90" i="560" s="1"/>
  <c r="CS8" i="560"/>
  <c r="CS9" i="560" s="1"/>
  <c r="BY29" i="560"/>
  <c r="BJ91" i="560"/>
  <c r="M60" i="560"/>
  <c r="F31" i="560"/>
  <c r="M31" i="560" s="1"/>
  <c r="F29" i="560"/>
  <c r="Z8" i="560"/>
  <c r="N91" i="560"/>
  <c r="G29" i="560"/>
  <c r="Z13" i="560"/>
  <c r="G31" i="560"/>
  <c r="AS6" i="560"/>
  <c r="BD6" i="560"/>
  <c r="CO78" i="560"/>
  <c r="AS78" i="560"/>
  <c r="V47" i="560"/>
  <c r="AJ117" i="560"/>
  <c r="AJ116" i="560"/>
  <c r="AI89" i="560" s="1"/>
  <c r="F30" i="560"/>
  <c r="I27" i="560" s="1"/>
  <c r="Z7" i="560"/>
  <c r="AY7" i="560" s="1"/>
  <c r="BV44" i="560"/>
  <c r="CS70" i="560"/>
  <c r="CS71" i="560" s="1"/>
  <c r="CS75" i="560"/>
  <c r="CS76" i="560" s="1"/>
  <c r="BZ91" i="560"/>
  <c r="BI91" i="560"/>
  <c r="BV39" i="560"/>
  <c r="BB60" i="560"/>
  <c r="BD68" i="560"/>
  <c r="AS16" i="560"/>
  <c r="BR78" i="560"/>
  <c r="R58" i="560"/>
  <c r="CA16" i="560"/>
  <c r="AK100" i="560"/>
  <c r="AJ100" i="560"/>
  <c r="AI27" i="560" s="1"/>
  <c r="CA78" i="560"/>
  <c r="BW90" i="560"/>
  <c r="BD78" i="560"/>
  <c r="H47" i="560"/>
  <c r="CF109" i="560"/>
  <c r="U109" i="560"/>
  <c r="T109" i="560"/>
  <c r="H68" i="560"/>
  <c r="D89" i="560"/>
  <c r="AL16" i="560"/>
  <c r="H37" i="560"/>
  <c r="BB29" i="560"/>
  <c r="BV8" i="560"/>
  <c r="M91" i="560"/>
  <c r="CG29" i="560"/>
  <c r="M29" i="560"/>
  <c r="BV13" i="560"/>
  <c r="BC29" i="560"/>
  <c r="U60" i="560"/>
  <c r="R28" i="560"/>
  <c r="V16" i="560"/>
  <c r="AH27" i="560"/>
  <c r="AL6" i="560"/>
  <c r="BN58" i="560"/>
  <c r="O37" i="560"/>
  <c r="AE6" i="560"/>
  <c r="O47" i="560"/>
  <c r="CO37" i="560"/>
  <c r="AE68" i="560"/>
  <c r="R89" i="560"/>
  <c r="V68" i="560"/>
  <c r="H16" i="560"/>
  <c r="BR47" i="560"/>
  <c r="O16" i="560"/>
  <c r="U108" i="560"/>
  <c r="T108" i="560"/>
  <c r="S58" i="560" s="1"/>
  <c r="BR6" i="560"/>
  <c r="CH47" i="560"/>
  <c r="AD29" i="560"/>
  <c r="AW13" i="560"/>
  <c r="AW14" i="560" s="1"/>
  <c r="CA37" i="560"/>
  <c r="BW59" i="560"/>
  <c r="BR16" i="560"/>
  <c r="BK37" i="560"/>
  <c r="BG58" i="560"/>
  <c r="BD47" i="560"/>
  <c r="AE78" i="560"/>
  <c r="BK68" i="560"/>
  <c r="CG101" i="560"/>
  <c r="CF101" i="560"/>
  <c r="H6" i="560"/>
  <c r="D27" i="560"/>
  <c r="AL68" i="560"/>
  <c r="F93" i="560"/>
  <c r="M93" i="560" s="1"/>
  <c r="T93" i="560" s="1"/>
  <c r="AC93" i="560" s="1"/>
  <c r="Z70" i="560"/>
  <c r="BD37" i="560"/>
  <c r="AZ58" i="560"/>
  <c r="BV75" i="560"/>
  <c r="CG91" i="560"/>
  <c r="BJ60" i="560"/>
  <c r="AQ91" i="560"/>
  <c r="CA68" i="560"/>
  <c r="AS68" i="560"/>
  <c r="AE37" i="560"/>
  <c r="CH6" i="560"/>
  <c r="CH16" i="560"/>
  <c r="BK6" i="560"/>
  <c r="H78" i="560"/>
  <c r="D90" i="560"/>
  <c r="CH68" i="560"/>
  <c r="CD89" i="560"/>
  <c r="CM60" i="560"/>
  <c r="Z75" i="560"/>
  <c r="G93" i="560"/>
  <c r="BI29" i="560"/>
  <c r="CO47" i="560"/>
  <c r="BK47" i="560"/>
  <c r="BG59" i="560"/>
  <c r="BD16" i="560"/>
  <c r="BK16" i="560"/>
  <c r="AD101" i="560"/>
  <c r="AW32" i="560" s="1"/>
  <c r="AC101" i="560"/>
  <c r="AS37" i="560"/>
  <c r="AO58" i="560"/>
  <c r="AS47" i="560"/>
  <c r="CG116" i="560"/>
  <c r="CF116" i="560"/>
  <c r="CE89" i="560" s="1"/>
  <c r="CO6" i="560"/>
  <c r="CH37" i="560"/>
  <c r="CD58" i="560"/>
  <c r="AL47" i="560"/>
  <c r="AL78" i="560"/>
  <c r="CO16" i="560"/>
  <c r="CK28" i="560"/>
  <c r="CH78" i="560"/>
  <c r="BZ29" i="560"/>
  <c r="CS13" i="560"/>
  <c r="CS14" i="560" s="1"/>
  <c r="AW75" i="560"/>
  <c r="AW76" i="560" s="1"/>
  <c r="AD91" i="560"/>
  <c r="BQ91" i="560"/>
  <c r="AA28" i="560"/>
  <c r="AE16" i="560"/>
  <c r="CA6" i="560"/>
  <c r="BW27" i="560"/>
  <c r="AC117" i="560"/>
  <c r="BY60" i="560"/>
  <c r="CS39" i="560"/>
  <c r="CS40" i="560" s="1"/>
  <c r="BP29" i="560"/>
  <c r="V6" i="560"/>
  <c r="BB91" i="560"/>
  <c r="BV70" i="560"/>
  <c r="AR60" i="560"/>
  <c r="U91" i="560"/>
  <c r="BZ60" i="560"/>
  <c r="CS44" i="560"/>
  <c r="Z12" i="560"/>
  <c r="AY12" i="560" s="1"/>
  <c r="G30" i="560"/>
  <c r="N30" i="560" s="1"/>
  <c r="X158" i="57"/>
  <c r="AW40" i="560"/>
  <c r="AH158" i="57"/>
  <c r="CC158" i="57"/>
  <c r="BI158" i="57"/>
  <c r="CM158" i="57"/>
  <c r="DG158" i="57"/>
  <c r="FH158" i="57"/>
  <c r="FE158" i="57"/>
  <c r="BS158" i="57"/>
  <c r="BV158" i="57"/>
  <c r="FU158" i="57"/>
  <c r="AU158" i="57"/>
  <c r="CI158" i="57"/>
  <c r="FO158" i="57"/>
  <c r="DJ158" i="57"/>
  <c r="BY158" i="57"/>
  <c r="FR158" i="57"/>
  <c r="AR158" i="57"/>
  <c r="AO158" i="57"/>
  <c r="BL158" i="57"/>
  <c r="CP158" i="57"/>
  <c r="CF158" i="57"/>
  <c r="BO158" i="57"/>
  <c r="AW9" i="560"/>
  <c r="Z69" i="560"/>
  <c r="Z43" i="560"/>
  <c r="Z38" i="560"/>
  <c r="AM53" i="132"/>
  <c r="AM55" i="132" s="1"/>
  <c r="AP45" i="132"/>
  <c r="AP53" i="132" s="1"/>
  <c r="AP55" i="132" s="1"/>
  <c r="X86" i="57"/>
  <c r="DJ43" i="57"/>
  <c r="BI122" i="57"/>
  <c r="AK107" i="57"/>
  <c r="EF57" i="57" a="1"/>
  <c r="AO6" i="57"/>
  <c r="AK70" i="57"/>
  <c r="DP85" i="57" a="1"/>
  <c r="X76" i="57"/>
  <c r="DV70" i="57" a="1"/>
  <c r="AK9" i="57"/>
  <c r="DG6" i="57"/>
  <c r="BS124" i="57"/>
  <c r="CC79" i="57"/>
  <c r="DV57" i="57" a="1"/>
  <c r="FR124" i="57"/>
  <c r="DT45" i="57"/>
  <c r="CH12" i="57" a="1"/>
  <c r="AT23" i="57" a="1"/>
  <c r="CI91" i="57"/>
  <c r="X70" i="57"/>
  <c r="H80" i="916" s="1"/>
  <c r="CH118" i="57" a="1"/>
  <c r="DF55" i="57" a="1"/>
  <c r="AJ121" i="57" a="1"/>
  <c r="DT15" i="57"/>
  <c r="AR58" i="57"/>
  <c r="AG17" i="57" a="1"/>
  <c r="FG11" i="57" a="1"/>
  <c r="DZ110" i="57" a="1"/>
  <c r="ED88" i="57"/>
  <c r="FW76" i="57" a="1"/>
  <c r="ED118" i="57"/>
  <c r="CI107" i="57"/>
  <c r="BU14" i="57" a="1"/>
  <c r="EZ45" i="57" a="1"/>
  <c r="AH32" i="57"/>
  <c r="CB54" i="57" a="1"/>
  <c r="ET24" i="57" a="1"/>
  <c r="BI27" i="57"/>
  <c r="CH11" i="57" a="1"/>
  <c r="DS100" i="57" a="1"/>
  <c r="BS9" i="57"/>
  <c r="EA43" i="57"/>
  <c r="EC107" i="57" a="1"/>
  <c r="BT119" i="57" a="1"/>
  <c r="ED54" i="57"/>
  <c r="BJ75" i="57" a="1"/>
  <c r="CB125" i="57" a="1"/>
  <c r="EE88" i="57" a="1"/>
  <c r="ET88" i="57" a="1"/>
  <c r="T15" i="57" a="1"/>
  <c r="CF91" i="57"/>
  <c r="FM27" i="57" a="1"/>
  <c r="X17" i="57"/>
  <c r="X64" i="57"/>
  <c r="FU76" i="57"/>
  <c r="EV69" i="57" a="1"/>
  <c r="EW8" i="57" a="1"/>
  <c r="Y70" i="57" a="1"/>
  <c r="FH55" i="57"/>
  <c r="FA110" i="57"/>
  <c r="BW15" i="57" a="1"/>
  <c r="DP86" i="57" a="1"/>
  <c r="AD89" i="57" a="1"/>
  <c r="AN54" i="57" a="1"/>
  <c r="DJ101" i="57"/>
  <c r="AM106" i="57" a="1"/>
  <c r="DM43" i="57"/>
  <c r="DH69" i="57" a="1"/>
  <c r="DH110" i="57" a="1"/>
  <c r="FF76" i="57" a="1"/>
  <c r="W14" i="57" a="1"/>
  <c r="BI18" i="57"/>
  <c r="BJ63" i="57" a="1"/>
  <c r="AD58" i="57" a="1"/>
  <c r="AM124" i="57" a="1"/>
  <c r="V109" i="57" a="1"/>
  <c r="CI72" i="57"/>
  <c r="FE32" i="57"/>
  <c r="BZ73" i="916"/>
  <c r="AT92" i="916"/>
  <c r="AI46" i="57" a="1"/>
  <c r="FS26" i="57" a="1"/>
  <c r="AD98" i="57" a="1"/>
  <c r="Y33" i="57" a="1"/>
  <c r="H125" i="916"/>
  <c r="U110" i="57"/>
  <c r="AC121" i="57" a="1"/>
  <c r="AW29" i="57" a="1"/>
  <c r="DZ89" i="57" a="1"/>
  <c r="EG75" i="57"/>
  <c r="BR75" i="1035"/>
  <c r="EA110" i="57"/>
  <c r="AW113" i="57" a="1"/>
  <c r="DO98" i="57" a="1"/>
  <c r="Z85" i="57" a="1"/>
  <c r="BR89" i="57" a="1"/>
  <c r="DV45" i="57" a="1"/>
  <c r="FC61" i="57" a="1"/>
  <c r="BW8" i="57" a="1"/>
  <c r="AS107" i="57" a="1"/>
  <c r="BT51" i="57" a="1"/>
  <c r="BZ74" i="1035"/>
  <c r="CK11" i="57" a="1"/>
  <c r="AR82" i="916"/>
  <c r="DR122" i="57" a="1"/>
  <c r="EE9" i="57" a="1"/>
  <c r="EC29" i="57" a="1"/>
  <c r="DP9" i="57" a="1"/>
  <c r="DL112" i="57" a="1"/>
  <c r="BT88" i="57" a="1"/>
  <c r="H95" i="916"/>
  <c r="AQ51" i="57" a="1"/>
  <c r="FC52" i="57" a="1"/>
  <c r="BQ23" i="57" a="1"/>
  <c r="FT76" i="57" a="1"/>
  <c r="BN46" i="57" a="1"/>
  <c r="AR73" i="1035"/>
  <c r="EB81" i="57" a="1"/>
  <c r="AE8" i="57"/>
  <c r="BZ72" i="1035"/>
  <c r="EI23" i="57" a="1"/>
  <c r="FP122" i="57" a="1"/>
  <c r="BR100" i="57" a="1"/>
  <c r="AK61" i="57"/>
  <c r="AC101" i="57" a="1"/>
  <c r="BV107" i="57"/>
  <c r="AF18" i="57" a="1"/>
  <c r="EZ69" i="57" a="1"/>
  <c r="AC100" i="57" a="1"/>
  <c r="FP17" i="57" a="1"/>
  <c r="FW35" i="57" a="1"/>
  <c r="CK121" i="57" a="1"/>
  <c r="AF107" i="57" a="1"/>
  <c r="DK51" i="57" a="1"/>
  <c r="BW75" i="57" a="1"/>
  <c r="EY52" i="57" a="1"/>
  <c r="AE35" i="57"/>
  <c r="AS52" i="57" a="1"/>
  <c r="FM57" i="57" a="1"/>
  <c r="CH64" i="57" a="1"/>
  <c r="FD54" i="57" a="1"/>
  <c r="BT81" i="57" a="1"/>
  <c r="DO12" i="57" a="1"/>
  <c r="BW88" i="57" a="1"/>
  <c r="EX60" i="57"/>
  <c r="V101" i="57" a="1"/>
  <c r="DR70" i="57" a="1"/>
  <c r="EW76" i="57" a="1"/>
  <c r="BR12" i="57" a="1"/>
  <c r="ET92" i="57" a="1"/>
  <c r="EV119" i="57" a="1"/>
  <c r="DR98" i="57" a="1"/>
  <c r="AR124" i="916"/>
  <c r="EV92" i="57" a="1"/>
  <c r="EX32" i="57"/>
  <c r="DO125" i="57" a="1"/>
  <c r="DI42" i="57" a="1"/>
  <c r="CG6" i="57" a="1"/>
  <c r="AW30" i="57" a="1"/>
  <c r="FM89" i="57" a="1"/>
  <c r="BW121" i="57" a="1"/>
  <c r="AT84" i="916"/>
  <c r="H92" i="916"/>
  <c r="BZ135" i="916"/>
  <c r="CG109" i="57" a="1"/>
  <c r="Y61" i="57" a="1"/>
  <c r="FW89" i="57" a="1"/>
  <c r="EC98" i="57" a="1"/>
  <c r="CH125" i="57" a="1"/>
  <c r="EY29" i="57" a="1"/>
  <c r="AN32" i="57" a="1"/>
  <c r="CK33" i="57" a="1"/>
  <c r="EB64" i="57" a="1"/>
  <c r="FW82" i="57" a="1"/>
  <c r="AI82" i="57" a="1"/>
  <c r="CG8" i="57" a="1"/>
  <c r="EE76" i="57" a="1"/>
  <c r="BW29" i="57" a="1"/>
  <c r="EI124" i="57" a="1"/>
  <c r="BX61" i="57" a="1"/>
  <c r="EI122" i="57" a="1"/>
  <c r="FA12" i="57"/>
  <c r="FI122" i="57" a="1"/>
  <c r="BW97" i="57" a="1"/>
  <c r="CG121" i="57" a="1"/>
  <c r="CA72" i="57" a="1"/>
  <c r="FS97" i="57" a="1"/>
  <c r="AP100" i="57" a="1"/>
  <c r="FF107" i="57" a="1"/>
  <c r="BR46" i="57" a="1"/>
  <c r="FI72" i="57" a="1"/>
  <c r="CA98" i="57" a="1"/>
  <c r="Z145" i="916"/>
  <c r="CG29" i="57" a="1"/>
  <c r="V45" i="57" a="1"/>
  <c r="DY51" i="57" a="1"/>
  <c r="CB76" i="57" a="1"/>
  <c r="EX11" i="57"/>
  <c r="X30" i="57"/>
  <c r="AW112" i="57" a="1"/>
  <c r="EW58" i="57" a="1"/>
  <c r="EF98" i="57" a="1"/>
  <c r="FC45" i="57" a="1"/>
  <c r="FD86" i="57" a="1"/>
  <c r="CZ126" i="1035"/>
  <c r="BR81" i="57" a="1"/>
  <c r="AM12" i="57" a="1"/>
  <c r="CK64" i="57" a="1"/>
  <c r="CG12" i="57" a="1"/>
  <c r="AR75" i="916"/>
  <c r="BP62" i="1035"/>
  <c r="EF82" i="57" a="1"/>
  <c r="V76" i="57" a="1"/>
  <c r="AJ36" i="57" a="1"/>
  <c r="DL33" i="916"/>
  <c r="BP124" i="1035"/>
  <c r="BX46" i="57" a="1"/>
  <c r="FT11" i="57" a="1"/>
  <c r="Y73" i="57" a="1"/>
  <c r="BN144" i="916"/>
  <c r="CK110" i="57" a="1"/>
  <c r="DV58" i="57" a="1"/>
  <c r="ET52" i="57" a="1"/>
  <c r="AI23" i="57" a="1"/>
  <c r="AH11" i="57"/>
  <c r="BU72" i="57" a="1"/>
  <c r="EV58" i="57" a="1"/>
  <c r="FE55" i="57"/>
  <c r="V17" i="57" a="1"/>
  <c r="CI113" i="57"/>
  <c r="FF54" i="57" a="1"/>
  <c r="CF15" i="57"/>
  <c r="DV55" i="57" a="1"/>
  <c r="EW100" i="57" a="1"/>
  <c r="FF89" i="57" a="1"/>
  <c r="EI18" i="57" a="1"/>
  <c r="Z106" i="57" a="1"/>
  <c r="FQ88" i="57" a="1"/>
  <c r="U112" i="57"/>
  <c r="CC55" i="57"/>
  <c r="CB88" i="57" a="1"/>
  <c r="CH17" i="57" a="1"/>
  <c r="EU89" i="57"/>
  <c r="Z64" i="57" a="1"/>
  <c r="Y81" i="57" a="1"/>
  <c r="BP94" i="916"/>
  <c r="EA106" i="57"/>
  <c r="CG89" i="57" a="1"/>
  <c r="DY64" i="57" a="1"/>
  <c r="CB124" i="57" a="1"/>
  <c r="FN33" i="57" a="1"/>
  <c r="DH88" i="57" a="1"/>
  <c r="DU91" i="57" a="1"/>
  <c r="FP98" i="57" a="1"/>
  <c r="CF73" i="57"/>
  <c r="EV33" i="57" a="1"/>
  <c r="BP146" i="916"/>
  <c r="AP29" i="57" a="1"/>
  <c r="BP64" i="1035"/>
  <c r="DU46" i="57" a="1"/>
  <c r="BX101" i="57" a="1"/>
  <c r="BV29" i="57"/>
  <c r="EV97" i="57" a="1"/>
  <c r="FP72" i="57" a="1"/>
  <c r="FF61" i="57" a="1"/>
  <c r="CK35" i="57" a="1"/>
  <c r="DP8" i="57" a="1"/>
  <c r="CF81" i="57"/>
  <c r="FM5" i="57" a="1"/>
  <c r="BB62" i="916"/>
  <c r="BX23" i="57" a="1"/>
  <c r="BP115" i="916"/>
  <c r="CV95" i="916"/>
  <c r="H21" i="916"/>
  <c r="V32" i="57" a="1"/>
  <c r="DM101" i="57"/>
  <c r="FD55" i="57" a="1"/>
  <c r="AW89" i="57" a="1"/>
  <c r="AG15" i="57" a="1"/>
  <c r="DK11" i="57" a="1"/>
  <c r="CK42" i="57" a="1"/>
  <c r="EB6" i="57" a="1"/>
  <c r="EY73" i="57" a="1"/>
  <c r="FM17" i="57" a="1"/>
  <c r="EA17" i="57"/>
  <c r="CG43" i="57" a="1"/>
  <c r="AJ89" i="57" a="1"/>
  <c r="AC70" i="57" a="1"/>
  <c r="W109" i="57" a="1"/>
  <c r="EX110" i="57"/>
  <c r="FF72" i="57" a="1"/>
  <c r="AJ69" i="57" a="1"/>
  <c r="CG91" i="57" a="1"/>
  <c r="EY55" i="57" a="1"/>
  <c r="CK5" i="57" a="1"/>
  <c r="FK73" i="57"/>
  <c r="DG101" i="57"/>
  <c r="AQ35" i="57" a="1"/>
  <c r="CG54" i="57" a="1"/>
  <c r="AG88" i="57" a="1"/>
  <c r="BW98" i="57" a="1"/>
  <c r="AM79" i="57" a="1"/>
  <c r="EI92" i="57" a="1"/>
  <c r="AJ29" i="57" a="1"/>
  <c r="AQ91" i="57" a="1"/>
  <c r="FM98" i="57" a="1"/>
  <c r="Z92" i="916"/>
  <c r="FQ11" i="57" a="1"/>
  <c r="AA42" i="57"/>
  <c r="FJ89" i="57" a="1"/>
  <c r="AW35" i="57" a="1"/>
  <c r="FQ76" i="57" a="1"/>
  <c r="V106" i="57" a="1"/>
  <c r="EB63" i="57" a="1"/>
  <c r="AD106" i="57" a="1"/>
  <c r="AC35" i="57" a="1"/>
  <c r="DW46" i="57"/>
  <c r="BR64" i="57" a="1"/>
  <c r="AD97" i="57" a="1"/>
  <c r="AI122" i="57" a="1"/>
  <c r="BT58" i="57" a="1"/>
  <c r="AR144" i="916"/>
  <c r="AT113" i="916"/>
  <c r="EF23" i="57" a="1"/>
  <c r="DO35" i="57" a="1"/>
  <c r="CA73" i="57" a="1"/>
  <c r="DO43" i="57" a="1"/>
  <c r="FG89" i="57" a="1"/>
  <c r="CB46" i="57" a="1"/>
  <c r="ET72" i="57" a="1"/>
  <c r="FN61" i="57" a="1"/>
  <c r="EW97" i="57" a="1"/>
  <c r="W98" i="57" a="1"/>
  <c r="EY112" i="57" a="1"/>
  <c r="FI46" i="57" a="1"/>
  <c r="BH76" i="57" a="1"/>
  <c r="CA35" i="57" a="1"/>
  <c r="CD97" i="57" a="1"/>
  <c r="CV43" i="916"/>
  <c r="BQ35" i="57" a="1"/>
  <c r="DY110" i="57" a="1"/>
  <c r="ET113" i="57" a="1"/>
  <c r="AI86" i="57" a="1"/>
  <c r="EF100" i="57" a="1"/>
  <c r="AM29" i="57" a="1"/>
  <c r="FF100" i="57" a="1"/>
  <c r="CE72" i="57" a="1"/>
  <c r="FS32" i="57" a="1"/>
  <c r="AP26" i="57" a="1"/>
  <c r="AJ52" i="57" a="1"/>
  <c r="DH122" i="57" a="1"/>
  <c r="DO100" i="57" a="1"/>
  <c r="V52" i="57" a="1"/>
  <c r="T11" i="57" a="1"/>
  <c r="BN26" i="57" a="1"/>
  <c r="EB9" i="57" a="1"/>
  <c r="BN21" i="916"/>
  <c r="FN82" i="57" a="1"/>
  <c r="BN113" i="1035"/>
  <c r="BK27" i="57" a="1"/>
  <c r="BN31" i="916"/>
  <c r="CK27" i="57" a="1"/>
  <c r="AN92" i="57" a="1"/>
  <c r="FP14" i="57" a="1"/>
  <c r="EI85" i="57" a="1"/>
  <c r="FC70" i="57" a="1"/>
  <c r="AE55" i="57"/>
  <c r="CG58" i="57" a="1"/>
  <c r="AM57" i="57" a="1"/>
  <c r="DK70" i="57" a="1"/>
  <c r="BK85" i="57" a="1"/>
  <c r="CA54" i="57" a="1"/>
  <c r="Y97" i="57" a="1"/>
  <c r="EY26" i="57" a="1"/>
  <c r="EC15" i="57" a="1"/>
  <c r="BV112" i="57"/>
  <c r="BS79" i="57"/>
  <c r="DF107" i="57" a="1"/>
  <c r="BW17" i="57" a="1"/>
  <c r="FW69" i="57" a="1"/>
  <c r="EA89" i="57"/>
  <c r="BT64" i="57" a="1"/>
  <c r="BW112" i="57" a="1"/>
  <c r="BV100" i="57"/>
  <c r="AD64" i="57" a="1"/>
  <c r="EA60" i="57"/>
  <c r="CE46" i="57" a="1"/>
  <c r="DO24" i="57" a="1"/>
  <c r="EW9" i="57" a="1"/>
  <c r="CE52" i="57" a="1"/>
  <c r="AT55" i="57" a="1"/>
  <c r="BW113" i="57" a="1"/>
  <c r="DK54" i="57" a="1"/>
  <c r="AE106" i="57"/>
  <c r="H22" i="1035"/>
  <c r="H75" i="1035"/>
  <c r="CI109" i="57"/>
  <c r="EI82" i="57" a="1"/>
  <c r="DS30" i="57" a="1"/>
  <c r="BR64" i="1035"/>
  <c r="EA8" i="57"/>
  <c r="EW27" i="57" a="1"/>
  <c r="BR73" i="916"/>
  <c r="FA88" i="57"/>
  <c r="AF58" i="57" a="1"/>
  <c r="BR11" i="57" a="1"/>
  <c r="DV43" i="57" a="1"/>
  <c r="BQ29" i="57" a="1"/>
  <c r="BT60" i="57" a="1"/>
  <c r="BK64" i="57" a="1"/>
  <c r="H72" i="916"/>
  <c r="Z35" i="57" a="1"/>
  <c r="DU100" i="57" a="1"/>
  <c r="AR123" i="1035"/>
  <c r="AQ32" i="57" a="1"/>
  <c r="DU89" i="57" a="1"/>
  <c r="EF61" i="57" a="1"/>
  <c r="BK45" i="57" a="1"/>
  <c r="EZ27" i="57" a="1"/>
  <c r="FS100" i="57" a="1"/>
  <c r="DU72" i="57" a="1"/>
  <c r="FC23" i="57" a="1"/>
  <c r="Y72" i="57" a="1"/>
  <c r="BU106" i="57" a="1"/>
  <c r="EB73" i="57" a="1"/>
  <c r="CK12" i="57" a="1"/>
  <c r="FM85" i="57" a="1"/>
  <c r="BN146" i="916"/>
  <c r="EV82" i="57" a="1"/>
  <c r="ET12" i="57" a="1"/>
  <c r="EU76" i="57"/>
  <c r="DO106" i="57" a="1"/>
  <c r="DL51" i="57" a="1"/>
  <c r="DD11" i="1035"/>
  <c r="CA26" i="57" a="1"/>
  <c r="BJ35" i="57" a="1"/>
  <c r="V118" i="57" a="1"/>
  <c r="AW27" i="57" a="1"/>
  <c r="AK45" i="57"/>
  <c r="AW9" i="57" a="1"/>
  <c r="DO88" i="57" a="1"/>
  <c r="BT63" i="57" a="1"/>
  <c r="BT100" i="57" a="1"/>
  <c r="AC52" i="57" a="1"/>
  <c r="DY73" i="57" a="1"/>
  <c r="CK118" i="57" a="1"/>
  <c r="DD13" i="916"/>
  <c r="DR24" i="57" a="1"/>
  <c r="FP23" i="57" a="1"/>
  <c r="AJ35" i="57" a="1"/>
  <c r="DY91" i="57" a="1"/>
  <c r="DO26" i="57" a="1"/>
  <c r="V107" i="57" a="1"/>
  <c r="AT106" i="57" a="1"/>
  <c r="FP101" i="57" a="1"/>
  <c r="BQ109" i="57" a="1"/>
  <c r="CI118" i="57"/>
  <c r="FA100" i="57"/>
  <c r="DU85" i="57" a="1"/>
  <c r="FD92" i="57" a="1"/>
  <c r="EB122" i="57" a="1"/>
  <c r="DR8" i="57" a="1"/>
  <c r="AN75" i="57" a="1"/>
  <c r="DK110" i="57" a="1"/>
  <c r="AI91" i="57" a="1"/>
  <c r="EY81" i="57" a="1"/>
  <c r="BT36" i="57" a="1"/>
  <c r="BW76" i="57" a="1"/>
  <c r="BZ72" i="916"/>
  <c r="AD63" i="57" a="1"/>
  <c r="FI45" i="57" a="1"/>
  <c r="CD36" i="57" a="1"/>
  <c r="FC91" i="57" a="1"/>
  <c r="EV43" i="57" a="1"/>
  <c r="BJ73" i="57" a="1"/>
  <c r="BN115" i="916"/>
  <c r="FJ57" i="57" a="1"/>
  <c r="FG9" i="57" a="1"/>
  <c r="W42" i="57" a="1"/>
  <c r="BM27" i="57" a="1"/>
  <c r="FE86" i="57"/>
  <c r="AN133" i="916"/>
  <c r="BM92" i="57" a="1"/>
  <c r="EA75" i="57"/>
  <c r="BR41" i="916"/>
  <c r="Y113" i="57" a="1"/>
  <c r="DF88" i="57" a="1"/>
  <c r="V88" i="57" a="1"/>
  <c r="AN43" i="57" a="1"/>
  <c r="Z143" i="916"/>
  <c r="CK88" i="57" a="1"/>
  <c r="AT73" i="1035"/>
  <c r="AK54" i="57"/>
  <c r="DS61" i="57" a="1"/>
  <c r="AI58" i="57" a="1"/>
  <c r="AW42" i="57" a="1"/>
  <c r="BM30" i="57" a="1"/>
  <c r="FF118" i="57" a="1"/>
  <c r="DY11" i="57" a="1"/>
  <c r="FP69" i="57" a="1"/>
  <c r="CF18" i="57"/>
  <c r="BV81" i="57"/>
  <c r="AI106" i="57" a="1"/>
  <c r="FJ124" i="57" a="1"/>
  <c r="FA70" i="57"/>
  <c r="DK43" i="57" a="1"/>
  <c r="AO55" i="57"/>
  <c r="EI63" i="57" a="1"/>
  <c r="DY18" i="57" a="1"/>
  <c r="V54" i="57" a="1"/>
  <c r="AP33" i="57" a="1"/>
  <c r="Z14" i="57" a="1"/>
  <c r="AF52" i="57" a="1"/>
  <c r="BX72" i="57" a="1"/>
  <c r="DJ125" i="57"/>
  <c r="FK45" i="57"/>
  <c r="FI73" i="57" a="1"/>
  <c r="AP81" i="57" a="1"/>
  <c r="FS76" i="57" a="1"/>
  <c r="FS119" i="57" a="1"/>
  <c r="AP15" i="57" a="1"/>
  <c r="FW125" i="57" a="1"/>
  <c r="AC112" i="57" a="1"/>
  <c r="AM113" i="57" a="1"/>
  <c r="AS109" i="57" a="1"/>
  <c r="FP6" i="57" a="1"/>
  <c r="DK35" i="57" a="1"/>
  <c r="DR110" i="57" a="1"/>
  <c r="H113" i="916"/>
  <c r="CT31" i="916"/>
  <c r="DD24" i="916"/>
  <c r="BT27" i="57" a="1"/>
  <c r="AC75" i="57" a="1"/>
  <c r="DK61" i="57" a="1"/>
  <c r="BT46" i="57" a="1"/>
  <c r="FP63" i="57" a="1"/>
  <c r="DH23" i="57" a="1"/>
  <c r="AT23" i="1035"/>
  <c r="AQ107" i="57" a="1"/>
  <c r="AD36" i="57" a="1"/>
  <c r="CB122" i="57" a="1"/>
  <c r="Y8" i="57" a="1"/>
  <c r="AW23" i="57" a="1"/>
  <c r="DJ109" i="57"/>
  <c r="BH82" i="57" a="1"/>
  <c r="AW75" i="57" a="1"/>
  <c r="FA81" i="57"/>
  <c r="BN125" i="916"/>
  <c r="DV32" i="57" a="1"/>
  <c r="CB30" i="57" a="1"/>
  <c r="AG27" i="57" a="1"/>
  <c r="Y6" i="57" a="1"/>
  <c r="FS23" i="57" a="1"/>
  <c r="AC33" i="57" a="1"/>
  <c r="CV41" i="916"/>
  <c r="FW33" i="57" a="1"/>
  <c r="AC46" i="57" a="1"/>
  <c r="EY107" i="57" a="1"/>
  <c r="BJ5" i="57" a="1"/>
  <c r="AT11" i="916"/>
  <c r="AR72" i="916"/>
  <c r="AF43" i="57" a="1"/>
  <c r="X82" i="57"/>
  <c r="FF73" i="57" a="1"/>
  <c r="DZ18" i="57" a="1"/>
  <c r="FK72" i="57"/>
  <c r="BR15" i="57" a="1"/>
  <c r="FS45" i="57" a="1"/>
  <c r="AE110" i="57"/>
  <c r="FT119" i="57" a="1"/>
  <c r="DR81" i="57" a="1"/>
  <c r="FP30" i="57" a="1"/>
  <c r="BW63" i="57" a="1"/>
  <c r="EB18" i="57" a="1"/>
  <c r="AQ98" i="57" a="1"/>
  <c r="ED89" i="57"/>
  <c r="CG17" i="57" a="1"/>
  <c r="DR18" i="57" a="1"/>
  <c r="DK76" i="57" a="1"/>
  <c r="FE26" i="57"/>
  <c r="FW14" i="57" a="1"/>
  <c r="BT118" i="57" a="1"/>
  <c r="EY109" i="57" a="1"/>
  <c r="FN15" i="57" a="1"/>
  <c r="BQ64" i="57" a="1"/>
  <c r="BS8" i="57"/>
  <c r="CC107" i="57"/>
  <c r="AM72" i="57" a="1"/>
  <c r="ED15" i="57"/>
  <c r="DK33" i="57" a="1"/>
  <c r="EX55" i="57"/>
  <c r="CE79" i="57" a="1"/>
  <c r="FW112" i="57" a="1"/>
  <c r="AT54" i="57" a="1"/>
  <c r="AJ118" i="57" a="1"/>
  <c r="CA113" i="57" a="1"/>
  <c r="T98" i="57" a="1"/>
  <c r="DF92" i="57" a="1"/>
  <c r="BV98" i="57"/>
  <c r="EE51" i="57" a="1"/>
  <c r="FE121" i="57"/>
  <c r="Y64" i="57" a="1"/>
  <c r="DO82" i="57" a="1"/>
  <c r="DF86" i="57" a="1"/>
  <c r="BY29" i="57"/>
  <c r="CV11" i="1035"/>
  <c r="DL72" i="57" a="1"/>
  <c r="Z63" i="57" a="1"/>
  <c r="AP89" i="57" a="1"/>
  <c r="CI33" i="57"/>
  <c r="CF44" i="916"/>
  <c r="FS82" i="57" a="1"/>
  <c r="T8" i="57" a="1"/>
  <c r="CA112" i="57" a="1"/>
  <c r="FI24" i="57" a="1"/>
  <c r="BY14" i="57"/>
  <c r="EY14" i="57" a="1"/>
  <c r="V92" i="57" a="1"/>
  <c r="FD97" i="57" a="1"/>
  <c r="Z55" i="57" a="1"/>
  <c r="AN14" i="57" a="1"/>
  <c r="FF52" i="57" a="1"/>
  <c r="BW101" i="57" a="1"/>
  <c r="AA69" i="57"/>
  <c r="FM109" i="57" a="1"/>
  <c r="FS46" i="57" a="1"/>
  <c r="ED81" i="57"/>
  <c r="FS54" i="57" a="1"/>
  <c r="BT45" i="57" a="1"/>
  <c r="AK55" i="57"/>
  <c r="CE60" i="57" a="1"/>
  <c r="CE86" i="57" a="1"/>
  <c r="AA82" i="57"/>
  <c r="FP78" i="57" a="1"/>
  <c r="DU29" i="57" a="1"/>
  <c r="EW33" i="57" a="1"/>
  <c r="EE97" i="57" a="1"/>
  <c r="CE69" i="57" a="1"/>
  <c r="FG54" i="57" a="1"/>
  <c r="AR14" i="57"/>
  <c r="AS51" i="57" a="1"/>
  <c r="AF12" i="57" a="1"/>
  <c r="BS98" i="57"/>
  <c r="EZ58" i="57" a="1"/>
  <c r="EY97" i="57" a="1"/>
  <c r="EY86" i="57" a="1"/>
  <c r="DB112" i="916"/>
  <c r="DH60" i="57" a="1"/>
  <c r="AD92" i="57" a="1"/>
  <c r="FD45" i="57" a="1"/>
  <c r="CZ124" i="1035"/>
  <c r="AM63" i="57" a="1"/>
  <c r="AP43" i="57" a="1"/>
  <c r="W36" i="57" a="1"/>
  <c r="DU61" i="57" a="1"/>
  <c r="Z88" i="57" a="1"/>
  <c r="AE33" i="57"/>
  <c r="AW33" i="57" a="1"/>
  <c r="DF125" i="57" a="1"/>
  <c r="DJ73" i="57"/>
  <c r="Y45" i="57" a="1"/>
  <c r="EE33" i="57" a="1"/>
  <c r="AC14" i="57" a="1"/>
  <c r="CC35" i="57"/>
  <c r="FP55" i="57" a="1"/>
  <c r="CA79" i="57" a="1"/>
  <c r="EI15" i="57" a="1"/>
  <c r="DQ17" i="57"/>
  <c r="CA125" i="57" a="1"/>
  <c r="AG14" i="57" a="1"/>
  <c r="CA97" i="57" a="1"/>
  <c r="FE45" i="57"/>
  <c r="BK29" i="57" a="1"/>
  <c r="BX63" i="57" a="1"/>
  <c r="EZ36" i="57" a="1"/>
  <c r="ED24" i="57"/>
  <c r="AP30" i="57" a="1"/>
  <c r="CV23" i="1035"/>
  <c r="ET61" i="57" a="1"/>
  <c r="BX45" i="57" a="1"/>
  <c r="CK106" i="57" a="1"/>
  <c r="EV18" i="57" a="1"/>
  <c r="BW9" i="57" a="1"/>
  <c r="W15" i="57" a="1"/>
  <c r="EW118" i="57" a="1"/>
  <c r="FI33" i="57" a="1"/>
  <c r="H111" i="916"/>
  <c r="CF79" i="57"/>
  <c r="T45" i="57" a="1"/>
  <c r="AD43" i="57" a="1"/>
  <c r="AS27" i="57" a="1"/>
  <c r="EG18" i="57"/>
  <c r="EE119" i="57" a="1"/>
  <c r="P133" i="916"/>
  <c r="DD126" i="916"/>
  <c r="CH145" i="916"/>
  <c r="CB107" i="57" a="1"/>
  <c r="Z61" i="57" a="1"/>
  <c r="AT123" i="916"/>
  <c r="CK72" i="57" a="1"/>
  <c r="BZ123" i="1035"/>
  <c r="EB23" i="57" a="1"/>
  <c r="AM85" i="57" a="1"/>
  <c r="CD119" i="57" a="1"/>
  <c r="CZ123" i="1035"/>
  <c r="BP123" i="916"/>
  <c r="BP113" i="1035"/>
  <c r="AS98" i="57" a="1"/>
  <c r="AH89" i="57"/>
  <c r="FG72" i="57" a="1"/>
  <c r="DL72" i="916"/>
  <c r="AI73" i="57" a="1"/>
  <c r="EI14" i="57" a="1"/>
  <c r="DV92" i="57" a="1"/>
  <c r="Y91" i="57" a="1"/>
  <c r="EU55" i="57"/>
  <c r="DY98" i="57" a="1"/>
  <c r="DZ107" i="57" a="1"/>
  <c r="EV110" i="57" a="1"/>
  <c r="BJ91" i="57" a="1"/>
  <c r="FR46" i="57"/>
  <c r="BJ61" i="57" a="1"/>
  <c r="FI55" i="57" a="1"/>
  <c r="AR55" i="57"/>
  <c r="AM36" i="57" a="1"/>
  <c r="AT22" i="916"/>
  <c r="BJ60" i="57" a="1"/>
  <c r="DR72" i="57" a="1"/>
  <c r="ED109" i="57"/>
  <c r="T61" i="57" a="1"/>
  <c r="AN72" i="57" a="1"/>
  <c r="CG98" i="57" a="1"/>
  <c r="AN21" i="1035"/>
  <c r="EB45" i="57" a="1"/>
  <c r="BJ11" i="57" a="1"/>
  <c r="ET27" i="57" a="1"/>
  <c r="CA14" i="57" a="1"/>
  <c r="EW11" i="57" a="1"/>
  <c r="DR33" i="57" a="1"/>
  <c r="AE26" i="57"/>
  <c r="CI15" i="57"/>
  <c r="FI124" i="57" a="1"/>
  <c r="CG24" i="57" a="1"/>
  <c r="FP27" i="57" a="1"/>
  <c r="DY35" i="57" a="1"/>
  <c r="Y17" i="57" a="1"/>
  <c r="AH54" i="57"/>
  <c r="AN15" i="57" a="1"/>
  <c r="FG14" i="57" a="1"/>
  <c r="AI69" i="57" a="1"/>
  <c r="U36" i="57"/>
  <c r="EG36" i="57"/>
  <c r="FI26" i="57" a="1"/>
  <c r="EW42" i="57" a="1"/>
  <c r="BV57" i="57"/>
  <c r="FK17" i="57"/>
  <c r="CI78" i="57"/>
  <c r="BK17" i="57" a="1"/>
  <c r="CI125" i="57"/>
  <c r="DI107" i="57" a="1"/>
  <c r="FO23" i="57"/>
  <c r="AE36" i="57"/>
  <c r="CF78" i="57"/>
  <c r="FH106" i="57"/>
  <c r="BN55" i="57" a="1"/>
  <c r="CC9" i="57"/>
  <c r="AH58" i="57"/>
  <c r="EZ14" i="57" a="1"/>
  <c r="AH113" i="57"/>
  <c r="DT26" i="57"/>
  <c r="AR54" i="57"/>
  <c r="ED64" i="57"/>
  <c r="AA55" i="57"/>
  <c r="FS78" i="57" a="1"/>
  <c r="DW33" i="57"/>
  <c r="AR15" i="57"/>
  <c r="CH27" i="57" a="1"/>
  <c r="BX78" i="57" a="1"/>
  <c r="BS112" i="57"/>
  <c r="DM75" i="57"/>
  <c r="AJ88" i="57" a="1"/>
  <c r="DS18" i="57" a="1"/>
  <c r="ED70" i="57"/>
  <c r="AT97" i="57" a="1"/>
  <c r="AT15" i="57" a="1"/>
  <c r="EU60" i="57"/>
  <c r="CK18" i="57" a="1"/>
  <c r="EZ82" i="57" a="1"/>
  <c r="CC11" i="57"/>
  <c r="DQ119" i="57"/>
  <c r="AA89" i="57"/>
  <c r="BM63" i="57" a="1"/>
  <c r="FK55" i="57"/>
  <c r="FS5" i="57" a="1"/>
  <c r="CA63" i="57" a="1"/>
  <c r="AP70" i="57" a="1"/>
  <c r="CF107" i="57"/>
  <c r="EB55" i="57" a="1"/>
  <c r="FD58" i="57" a="1"/>
  <c r="FS109" i="57" a="1"/>
  <c r="DY12" i="57" a="1"/>
  <c r="AC18" i="57" a="1"/>
  <c r="AS15" i="57" a="1"/>
  <c r="EA18" i="57"/>
  <c r="FS14" i="57" a="1"/>
  <c r="CA69" i="57" a="1"/>
  <c r="CC113" i="57"/>
  <c r="EY85" i="57" a="1"/>
  <c r="DO101" i="57" a="1"/>
  <c r="AI101" i="57" a="1"/>
  <c r="EG55" i="57"/>
  <c r="DS76" i="57" a="1"/>
  <c r="EZ42" i="57" a="1"/>
  <c r="BT18" i="57" a="1"/>
  <c r="EZ118" i="57" a="1"/>
  <c r="BX43" i="916"/>
  <c r="AP23" i="57" a="1"/>
  <c r="DS52" i="57" a="1"/>
  <c r="CK63" i="57" a="1"/>
  <c r="AC60" i="57" a="1"/>
  <c r="CE23" i="57" a="1"/>
  <c r="AM43" i="57" a="1"/>
  <c r="AE100" i="57"/>
  <c r="EU122" i="57"/>
  <c r="AC12" i="57" a="1"/>
  <c r="AT64" i="916"/>
  <c r="FS58" i="57" a="1"/>
  <c r="FC11" i="57" a="1"/>
  <c r="T97" i="57" a="1"/>
  <c r="EZ11" i="57" a="1"/>
  <c r="EI42" i="57" a="1"/>
  <c r="ED43" i="57"/>
  <c r="CV11" i="916"/>
  <c r="AQ125" i="57" a="1"/>
  <c r="V8" i="57" a="1"/>
  <c r="AO30" i="57"/>
  <c r="BW73" i="57" a="1"/>
  <c r="FM36" i="57" a="1"/>
  <c r="AM8" i="57" a="1"/>
  <c r="CF33" i="916"/>
  <c r="AQ100" i="57" a="1"/>
  <c r="AF57" i="57" a="1"/>
  <c r="BP93" i="916"/>
  <c r="EB11" i="57" a="1"/>
  <c r="FF91" i="57" a="1"/>
  <c r="FM122" i="57" a="1"/>
  <c r="BH52" i="57" a="1"/>
  <c r="FD6" i="57" a="1"/>
  <c r="BN64" i="916"/>
  <c r="AI45" i="57" a="1"/>
  <c r="BQ72" i="57" a="1"/>
  <c r="BN72" i="1035"/>
  <c r="AH24" i="57"/>
  <c r="V100" i="57" a="1"/>
  <c r="FC12" i="57" a="1"/>
  <c r="V64" i="57" a="1"/>
  <c r="EE30" i="57" a="1"/>
  <c r="DF26" i="57" a="1"/>
  <c r="AC110" i="57" a="1"/>
  <c r="CD110" i="57" a="1"/>
  <c r="DZ35" i="57" a="1"/>
  <c r="EU100" i="57"/>
  <c r="AW88" i="57" a="1"/>
  <c r="AI119" i="57" a="1"/>
  <c r="BW6" i="57" a="1"/>
  <c r="DG35" i="57"/>
  <c r="FI69" i="57" a="1"/>
  <c r="FM9" i="57" a="1"/>
  <c r="CG70" i="57" a="1"/>
  <c r="DH52" i="57" a="1"/>
  <c r="AI57" i="57" a="1"/>
  <c r="AW125" i="57" a="1"/>
  <c r="EG63" i="57"/>
  <c r="FC69" i="57" a="1"/>
  <c r="FI43" i="57" a="1"/>
  <c r="CB64" i="57" a="1"/>
  <c r="BX86" i="57" a="1"/>
  <c r="CK17" i="57" a="1"/>
  <c r="AJ75" i="57" a="1"/>
  <c r="DU12" i="57" a="1"/>
  <c r="AS61" i="57" a="1"/>
  <c r="BL76" i="57"/>
  <c r="AW17" i="57" a="1"/>
  <c r="BT54" i="57" a="1"/>
  <c r="FK92" i="57"/>
  <c r="CA91" i="57" a="1"/>
  <c r="EF18" i="57" a="1"/>
  <c r="CI106" i="57"/>
  <c r="CB118" i="57" a="1"/>
  <c r="FD121" i="57" a="1"/>
  <c r="EW78" i="57" a="1"/>
  <c r="AJ112" i="57" a="1"/>
  <c r="CF69" i="916"/>
  <c r="DY52" i="57" a="1"/>
  <c r="DH106" i="57" a="1"/>
  <c r="DL75" i="57" a="1"/>
  <c r="DF27" i="57" a="1"/>
  <c r="BR64" i="916"/>
  <c r="Y119" i="57" a="1"/>
  <c r="FC58" i="57" a="1"/>
  <c r="BJ6" i="57" a="1"/>
  <c r="CD64" i="57" a="1"/>
  <c r="AR62" i="1035"/>
  <c r="ET91" i="57" a="1"/>
  <c r="DT106" i="57"/>
  <c r="AI125" i="57" a="1"/>
  <c r="V122" i="57" a="1"/>
  <c r="DZ81" i="57" a="1"/>
  <c r="CV93" i="916"/>
  <c r="DK64" i="57" a="1"/>
  <c r="DI109" i="57" a="1"/>
  <c r="V11" i="57" a="1"/>
  <c r="AI36" i="57" a="1"/>
  <c r="H144" i="916"/>
  <c r="BJ36" i="57" a="1"/>
  <c r="BN124" i="1035"/>
  <c r="DL57" i="57" a="1"/>
  <c r="CI26" i="57"/>
  <c r="DB62" i="1035"/>
  <c r="H74" i="916"/>
  <c r="AK8" i="57"/>
  <c r="AJ51" i="57" a="1"/>
  <c r="FA101" i="57"/>
  <c r="EC118" i="57" a="1"/>
  <c r="DZ30" i="57" a="1"/>
  <c r="EZ91" i="57" a="1"/>
  <c r="X24" i="57"/>
  <c r="CE9" i="57" a="1"/>
  <c r="CG64" i="57" a="1"/>
  <c r="CB112" i="57" a="1"/>
  <c r="BJ89" i="57" a="1"/>
  <c r="AI112" i="57" a="1"/>
  <c r="FF97" i="57" a="1"/>
  <c r="H83" i="916"/>
  <c r="CF42" i="916"/>
  <c r="AP73" i="57" a="1"/>
  <c r="CB119" i="57" a="1"/>
  <c r="AN109" i="57" a="1"/>
  <c r="EB32" i="57" a="1"/>
  <c r="AN145" i="916"/>
  <c r="AM24" i="57" a="1"/>
  <c r="ET26" i="57" a="1"/>
  <c r="FJ52" i="57" a="1"/>
  <c r="DO33" i="57" a="1"/>
  <c r="T5" i="57" a="1"/>
  <c r="AI97" i="57" a="1"/>
  <c r="DI12" i="57" a="1"/>
  <c r="AT45" i="57" a="1"/>
  <c r="EB82" i="57" a="1"/>
  <c r="CD109" i="57" a="1"/>
  <c r="BN75" i="1035"/>
  <c r="EB76" i="57" a="1"/>
  <c r="V24" i="57" a="1"/>
  <c r="FI112" i="57" a="1"/>
  <c r="DV42" i="57" a="1"/>
  <c r="AN122" i="57" a="1"/>
  <c r="FW88" i="57" a="1"/>
  <c r="BW45" i="57" a="1"/>
  <c r="FD46" i="57" a="1"/>
  <c r="Z44" i="916"/>
  <c r="DU8" i="57" a="1"/>
  <c r="EI27" i="57" a="1"/>
  <c r="EX9" i="57"/>
  <c r="AQ118" i="57" a="1"/>
  <c r="AD60" i="57" a="1"/>
  <c r="BT24" i="57" a="1"/>
  <c r="DR85" i="57" a="1"/>
  <c r="DD23" i="1035"/>
  <c r="DH27" i="57" a="1"/>
  <c r="EY54" i="57" a="1"/>
  <c r="AP86" i="57" a="1"/>
  <c r="DH121" i="57" a="1"/>
  <c r="DZ33" i="57" a="1"/>
  <c r="DU125" i="57" a="1"/>
  <c r="FK57" i="57"/>
  <c r="BM17" i="57" a="1"/>
  <c r="CB86" i="57" a="1"/>
  <c r="FK14" i="57"/>
  <c r="EB54" i="57" a="1"/>
  <c r="FG42" i="57" a="1"/>
  <c r="CA17" i="57" a="1"/>
  <c r="ET122" i="57" a="1"/>
  <c r="EY15" i="57" a="1"/>
  <c r="EV79" i="57" a="1"/>
  <c r="DH17" i="57" a="1"/>
  <c r="BJ29" i="57" a="1"/>
  <c r="DS92" i="57" a="1"/>
  <c r="CA61" i="57" a="1"/>
  <c r="DH14" i="57" a="1"/>
  <c r="CB63" i="57" a="1"/>
  <c r="BW78" i="57" a="1"/>
  <c r="AE73" i="57"/>
  <c r="FI100" i="57" a="1"/>
  <c r="CE61" i="57" a="1"/>
  <c r="FI57" i="57" a="1"/>
  <c r="EW75" i="57" a="1"/>
  <c r="Z78" i="57" a="1"/>
  <c r="EE8" i="57" a="1"/>
  <c r="AC24" i="57" a="1"/>
  <c r="Z110" i="57" a="1"/>
  <c r="BR43" i="916"/>
  <c r="AP110" i="57" a="1"/>
  <c r="AT58" i="57" a="1"/>
  <c r="AM121" i="57" a="1"/>
  <c r="DK42" i="57" a="1"/>
  <c r="Y23" i="57" a="1"/>
  <c r="DZ101" i="57" a="1"/>
  <c r="EW124" i="57" a="1"/>
  <c r="EF51" i="57" a="1"/>
  <c r="ET97" i="57" a="1"/>
  <c r="FA82" i="57"/>
  <c r="EY92" i="57" a="1"/>
  <c r="AF119" i="57" a="1"/>
  <c r="AT62" i="916"/>
  <c r="BX33" i="916"/>
  <c r="AC122" i="57" a="1"/>
  <c r="ED106" i="57"/>
  <c r="BM8" i="57" a="1"/>
  <c r="AR143" i="916"/>
  <c r="W61" i="57" a="1"/>
  <c r="AC92" i="57" a="1"/>
  <c r="BX32" i="57" a="1"/>
  <c r="DZ97" i="57" a="1"/>
  <c r="EB113" i="57" a="1"/>
  <c r="R44" i="916"/>
  <c r="CF118" i="57"/>
  <c r="DO30" i="57" a="1"/>
  <c r="CI32" i="57"/>
  <c r="V72" i="57" a="1"/>
  <c r="W69" i="57" a="1"/>
  <c r="DU52" i="57" a="1"/>
  <c r="ED17" i="57"/>
  <c r="CC36" i="57"/>
  <c r="DI78" i="57" a="1"/>
  <c r="FM91" i="57" a="1"/>
  <c r="DK79" i="57" a="1"/>
  <c r="FA60" i="57"/>
  <c r="BM46" i="57" a="1"/>
  <c r="AH46" i="57"/>
  <c r="BM14" i="57" a="1"/>
  <c r="ET42" i="57" a="1"/>
  <c r="AF72" i="57" a="1"/>
  <c r="FF110" i="57" a="1"/>
  <c r="CG110" i="57" a="1"/>
  <c r="ET78" i="57" a="1"/>
  <c r="AT36" i="57" a="1"/>
  <c r="AN45" i="57" a="1"/>
  <c r="EB17" i="57" a="1"/>
  <c r="BS118" i="57"/>
  <c r="DQ55" i="57"/>
  <c r="EI6" i="57" a="1"/>
  <c r="CK122" i="57" a="1"/>
  <c r="EU109" i="57"/>
  <c r="CF9" i="57"/>
  <c r="AQ18" i="57" a="1"/>
  <c r="EE23" i="57" a="1"/>
  <c r="BX8" i="57" a="1"/>
  <c r="FR101" i="57"/>
  <c r="AP122" i="57" a="1"/>
  <c r="BU122" i="57" a="1"/>
  <c r="EC73" i="57" a="1"/>
  <c r="DY5" i="57" a="1"/>
  <c r="CB91" i="57" a="1"/>
  <c r="DL124" i="57" a="1"/>
  <c r="CF133" i="916"/>
  <c r="V36" i="57" a="1"/>
  <c r="AQ9" i="57" a="1"/>
  <c r="BR29" i="57" a="1"/>
  <c r="FF88" i="57" a="1"/>
  <c r="FM76" i="57" a="1"/>
  <c r="AC81" i="57" a="1"/>
  <c r="DP121" i="57" a="1"/>
  <c r="AR146" i="916"/>
  <c r="EV5" i="57" a="1"/>
  <c r="AL83" i="916"/>
  <c r="FP85" i="57" a="1"/>
  <c r="EZ61" i="57" a="1"/>
  <c r="EE61" i="57" a="1"/>
  <c r="EB24" i="57" a="1"/>
  <c r="CZ125" i="1035"/>
  <c r="AF11" i="57" a="1"/>
  <c r="EI61" i="57" a="1"/>
  <c r="BT91" i="57" a="1"/>
  <c r="AM6" i="57" a="1"/>
  <c r="FW122" i="57" a="1"/>
  <c r="EG35" i="57"/>
  <c r="DO8" i="57" a="1"/>
  <c r="EW29" i="57" a="1"/>
  <c r="AG26" i="57" a="1"/>
  <c r="FW36" i="57" a="1"/>
  <c r="FK125" i="57"/>
  <c r="W64" i="57" a="1"/>
  <c r="EW125" i="57" a="1"/>
  <c r="EI109" i="57" a="1"/>
  <c r="EE107" i="57" a="1"/>
  <c r="EE58" i="57" a="1"/>
  <c r="AN23" i="916"/>
  <c r="H24" i="1035"/>
  <c r="AN43" i="916"/>
  <c r="CB36" i="57" a="1"/>
  <c r="BT12" i="57" a="1"/>
  <c r="CK101" i="57" a="1"/>
  <c r="ET30" i="57" a="1"/>
  <c r="DU112" i="57" a="1"/>
  <c r="BQ124" i="57" a="1"/>
  <c r="AF109" i="57" a="1"/>
  <c r="FI52" i="57" a="1"/>
  <c r="DO55" i="57" a="1"/>
  <c r="BY100" i="57"/>
  <c r="AP51" i="57" a="1"/>
  <c r="FJ86" i="57" a="1"/>
  <c r="AM32" i="57" a="1"/>
  <c r="Y101" i="57" a="1"/>
  <c r="AE72" i="57"/>
  <c r="DO119" i="57" a="1"/>
  <c r="EV109" i="57" a="1"/>
  <c r="BW106" i="57" a="1"/>
  <c r="AG9" i="57" a="1"/>
  <c r="CF121" i="57"/>
  <c r="U15" i="57"/>
  <c r="ET75" i="57" a="1"/>
  <c r="DK82" i="57" a="1"/>
  <c r="AE91" i="57"/>
  <c r="AG43" i="57" a="1"/>
  <c r="ED91" i="57"/>
  <c r="AS54" i="57" a="1"/>
  <c r="AD33" i="57" a="1"/>
  <c r="FI89" i="57" a="1"/>
  <c r="CA52" i="57" a="1"/>
  <c r="AU45" i="57"/>
  <c r="X11" i="57"/>
  <c r="Y36" i="57" a="1"/>
  <c r="T52" i="57" a="1"/>
  <c r="EI12" i="57" a="1"/>
  <c r="AM125" i="57" a="1"/>
  <c r="FQ100" i="57" a="1"/>
  <c r="CG11" i="57" a="1"/>
  <c r="AP60" i="57" a="1"/>
  <c r="Z22" i="1035"/>
  <c r="DF32" i="57" a="1"/>
  <c r="FC24" i="57" a="1"/>
  <c r="FI9" i="57" a="1"/>
  <c r="DY75" i="57" a="1"/>
  <c r="BN73" i="916"/>
  <c r="DL73" i="57" a="1"/>
  <c r="CH45" i="57" a="1"/>
  <c r="AN44" i="916"/>
  <c r="BQ125" i="57" a="1"/>
  <c r="DO46" i="57" a="1"/>
  <c r="EA35" i="57"/>
  <c r="CA27" i="57" a="1"/>
  <c r="EV112" i="57" a="1"/>
  <c r="BM64" i="57" a="1"/>
  <c r="AG73" i="57" a="1"/>
  <c r="FS42" i="57" a="1"/>
  <c r="EE29" i="57" a="1"/>
  <c r="DL62" i="1035"/>
  <c r="BX133" i="916"/>
  <c r="DM27" i="57"/>
  <c r="CC12" i="57"/>
  <c r="R135" i="916"/>
  <c r="AG57" i="57" a="1"/>
  <c r="AJ109" i="57" a="1"/>
  <c r="BK51" i="57" a="1"/>
  <c r="CA36" i="57" a="1"/>
  <c r="FW119" i="57" a="1"/>
  <c r="DJ92" i="57"/>
  <c r="FN64" i="57" a="1"/>
  <c r="AQ101" i="57" a="1"/>
  <c r="AA106" i="57"/>
  <c r="AM11" i="57" a="1"/>
  <c r="BR82" i="57" a="1"/>
  <c r="BR113" i="57" a="1"/>
  <c r="DI51" i="57" a="1"/>
  <c r="AT115" i="916"/>
  <c r="AT32" i="57" a="1"/>
  <c r="CD61" i="57" a="1"/>
  <c r="DB132" i="916"/>
  <c r="CA6" i="57" a="1"/>
  <c r="AP101" i="57" a="1"/>
  <c r="DU113" i="57" a="1"/>
  <c r="EV121" i="57" a="1"/>
  <c r="AS75" i="57" a="1"/>
  <c r="Z82" i="916"/>
  <c r="AP113" i="57" a="1"/>
  <c r="BL58" i="57"/>
  <c r="CT82" i="916"/>
  <c r="DG73" i="57"/>
  <c r="FG107" i="57" a="1"/>
  <c r="BU5" i="57" a="1"/>
  <c r="CA122" i="57" a="1"/>
  <c r="BN64" i="57" a="1"/>
  <c r="AW24" i="57" a="1"/>
  <c r="DO109" i="57" a="1"/>
  <c r="CV115" i="916"/>
  <c r="CV31" i="916"/>
  <c r="FP81" i="57" a="1"/>
  <c r="FR6" i="57"/>
  <c r="AT125" i="916"/>
  <c r="CK46" i="57" a="1"/>
  <c r="DH86" i="57" a="1"/>
  <c r="DR12" i="57" a="1"/>
  <c r="DK5" i="57" a="1"/>
  <c r="AC36" i="57" a="1"/>
  <c r="CI63" i="57"/>
  <c r="EZ64" i="57" a="1"/>
  <c r="BN73" i="1035"/>
  <c r="BX119" i="57" a="1"/>
  <c r="DL73" i="916"/>
  <c r="EE36" i="57" a="1"/>
  <c r="AD11" i="57" a="1"/>
  <c r="BR118" i="57" a="1"/>
  <c r="BP143" i="916"/>
  <c r="DK85" i="57" a="1"/>
  <c r="R146" i="916"/>
  <c r="BN143" i="916"/>
  <c r="BN115" i="1035"/>
  <c r="FK33" i="57"/>
  <c r="EW92" i="57" a="1"/>
  <c r="CE45" i="57" a="1"/>
  <c r="FC9" i="57" a="1"/>
  <c r="AM118" i="57" a="1"/>
  <c r="AP24" i="57" a="1"/>
  <c r="EV12" i="57" a="1"/>
  <c r="CB92" i="57" a="1"/>
  <c r="BR60" i="57" a="1"/>
  <c r="BJ27" i="57" a="1"/>
  <c r="DM12" i="57"/>
  <c r="AM78" i="57" a="1"/>
  <c r="DS45" i="57" a="1"/>
  <c r="EB98" i="57" a="1"/>
  <c r="V70" i="57" a="1"/>
  <c r="DY79" i="57" a="1"/>
  <c r="DR35" i="57" a="1"/>
  <c r="AS55" i="57" a="1"/>
  <c r="EE79" i="57" a="1"/>
  <c r="DT14" i="57"/>
  <c r="EZ122" i="57" a="1"/>
  <c r="DZ70" i="57" a="1"/>
  <c r="EE18" i="57" a="1"/>
  <c r="FE24" i="57"/>
  <c r="AK63" i="57"/>
  <c r="W106" i="57" a="1"/>
  <c r="ET109" i="57" a="1"/>
  <c r="AI78" i="57" a="1"/>
  <c r="DK78" i="57" a="1"/>
  <c r="DH89" i="57" a="1"/>
  <c r="FP12" i="57" a="1"/>
  <c r="BW92" i="57" a="1"/>
  <c r="BQ75" i="57" a="1"/>
  <c r="AD121" i="57" a="1"/>
  <c r="EV17" i="57" a="1"/>
  <c r="ED14" i="57"/>
  <c r="BJ42" i="57" a="1"/>
  <c r="Z43" i="57" a="1"/>
  <c r="ET14" i="57" a="1"/>
  <c r="BJ54" i="57" a="1"/>
  <c r="FA57" i="57"/>
  <c r="AP6" i="57" a="1"/>
  <c r="BR23" i="57" a="1"/>
  <c r="EW64" i="57" a="1"/>
  <c r="DH97" i="57" a="1"/>
  <c r="T35" i="57" a="1"/>
  <c r="CK75" i="57" a="1"/>
  <c r="DU60" i="57" a="1"/>
  <c r="BP73" i="916"/>
  <c r="FF119" i="57" a="1"/>
  <c r="AS122" i="57" a="1"/>
  <c r="EI60" i="57" a="1"/>
  <c r="AS43" i="57" a="1"/>
  <c r="AS60" i="57" a="1"/>
  <c r="CF82" i="916"/>
  <c r="AQ73" i="57" a="1"/>
  <c r="BQ45" i="57" a="1"/>
  <c r="DU121" i="57" a="1"/>
  <c r="Z92" i="57" a="1"/>
  <c r="DK36" i="57" a="1"/>
  <c r="FG45" i="57" a="1"/>
  <c r="BP114" i="916"/>
  <c r="DH109" i="57" a="1"/>
  <c r="DV52" i="57" a="1"/>
  <c r="DU118" i="57" a="1"/>
  <c r="AW43" i="57" a="1"/>
  <c r="EX33" i="57"/>
  <c r="DR60" i="57" a="1"/>
  <c r="AM26" i="57" a="1"/>
  <c r="CF113" i="916"/>
  <c r="EZ92" i="57" a="1"/>
  <c r="BR74" i="916"/>
  <c r="AR98" i="57"/>
  <c r="V33" i="57" a="1"/>
  <c r="FW110" i="57" a="1"/>
  <c r="EE89" i="57" a="1"/>
  <c r="U24" i="57"/>
  <c r="BR33" i="916"/>
  <c r="BN13" i="916"/>
  <c r="AC82" i="57" a="1"/>
  <c r="AI118" i="57" a="1"/>
  <c r="BX51" i="57" a="1"/>
  <c r="FC98" i="57" a="1"/>
  <c r="U43" i="57"/>
  <c r="BX124" i="57" a="1"/>
  <c r="BP95" i="916"/>
  <c r="AS45" i="57" a="1"/>
  <c r="EB14" i="57" a="1"/>
  <c r="AA88" i="57"/>
  <c r="AI17" i="57" a="1"/>
  <c r="V89" i="57" a="1"/>
  <c r="EX85" i="57"/>
  <c r="EY69" i="57" a="1"/>
  <c r="AD75" i="57" a="1"/>
  <c r="FM82" i="57" a="1"/>
  <c r="DI17" i="57" a="1"/>
  <c r="CB60" i="57" a="1"/>
  <c r="FC17" i="57" a="1"/>
  <c r="EG69" i="57"/>
  <c r="CF111" i="916" s="1"/>
  <c r="BM60" i="57" a="1"/>
  <c r="BX85" i="57" a="1"/>
  <c r="DY30" i="57" a="1"/>
  <c r="BS42" i="57"/>
  <c r="AJ8" i="57" a="1"/>
  <c r="AP72" i="57" a="1"/>
  <c r="AS106" i="57" a="1"/>
  <c r="BQ110" i="57" a="1"/>
  <c r="FN100" i="57" a="1"/>
  <c r="BX18" i="57" a="1"/>
  <c r="EV78" i="57" a="1"/>
  <c r="T88" i="57" a="1"/>
  <c r="BW23" i="57" a="1"/>
  <c r="Z11" i="916"/>
  <c r="DF101" i="57" a="1"/>
  <c r="CA57" i="57" a="1"/>
  <c r="DY89" i="57" a="1"/>
  <c r="CG73" i="57" a="1"/>
  <c r="FD91" i="57" a="1"/>
  <c r="BH119" i="57" a="1"/>
  <c r="Y125" i="57" a="1"/>
  <c r="FH45" i="57"/>
  <c r="H145" i="916"/>
  <c r="EC24" i="57" a="1"/>
  <c r="H11" i="916"/>
  <c r="EE122" i="57" a="1"/>
  <c r="BN75" i="916"/>
  <c r="BH86" i="57" a="1"/>
  <c r="BW125" i="57" a="1"/>
  <c r="BJ79" i="57" a="1"/>
  <c r="EU78" i="57"/>
  <c r="CB72" i="57" a="1"/>
  <c r="FW70" i="57" a="1"/>
  <c r="CB18" i="57" a="1"/>
  <c r="AR118" i="57"/>
  <c r="X69" i="1035" s="1"/>
  <c r="CB61" i="57" a="1"/>
  <c r="Y5" i="57" a="1"/>
  <c r="AH45" i="57"/>
  <c r="AW54" i="57" a="1"/>
  <c r="DO57" i="57" a="1"/>
  <c r="EC61" i="57" a="1"/>
  <c r="AF51" i="57" a="1"/>
  <c r="T9" i="57" a="1"/>
  <c r="FD64" i="57" a="1"/>
  <c r="Z42" i="57" a="1"/>
  <c r="DU82" i="57" a="1"/>
  <c r="DY14" i="57" a="1"/>
  <c r="AA18" i="57"/>
  <c r="BM61" i="57" a="1"/>
  <c r="BM35" i="57" a="1"/>
  <c r="BK76" i="57" a="1"/>
  <c r="FJ14" i="57" a="1"/>
  <c r="BT78" i="57" a="1"/>
  <c r="BY106" i="57"/>
  <c r="EE14" i="57" a="1"/>
  <c r="CA43" i="57" a="1"/>
  <c r="BS119" i="57"/>
  <c r="Z76" i="57" a="1"/>
  <c r="FF27" i="57" a="1"/>
  <c r="CV126" i="916"/>
  <c r="R31" i="916"/>
  <c r="DD95" i="916"/>
  <c r="CD42" i="57" a="1"/>
  <c r="DY106" i="57" a="1"/>
  <c r="FC32" i="57" a="1"/>
  <c r="AP124" i="57" a="1"/>
  <c r="EC60" i="57" a="1"/>
  <c r="FT75" i="57" a="1"/>
  <c r="EY82" i="57" a="1"/>
  <c r="FQ98" i="57" a="1"/>
  <c r="AU43" i="57"/>
  <c r="EC75" i="57" a="1"/>
  <c r="AN23" i="57" a="1"/>
  <c r="FK6" i="57"/>
  <c r="DO81" i="57" a="1"/>
  <c r="BV113" i="57"/>
  <c r="EX78" i="57"/>
  <c r="CD45" i="57" a="1"/>
  <c r="EI45" i="57" a="1"/>
  <c r="EZ63" i="57" a="1"/>
  <c r="AF23" i="57" a="1"/>
  <c r="AT125" i="57" a="1"/>
  <c r="CV113" i="916"/>
  <c r="AN6" i="57" a="1"/>
  <c r="FW73" i="57" a="1"/>
  <c r="BN62" i="916"/>
  <c r="DJ31" i="916"/>
  <c r="DP12" i="57" a="1"/>
  <c r="H43" i="916"/>
  <c r="DO89" i="57" a="1"/>
  <c r="FS60" i="57" a="1"/>
  <c r="CB15" i="57" a="1"/>
  <c r="AC88" i="57" a="1"/>
  <c r="FJ15" i="57" a="1"/>
  <c r="DM100" i="57"/>
  <c r="AK60" i="57"/>
  <c r="DW57" i="57"/>
  <c r="FW113" i="57" a="1"/>
  <c r="BM29" i="57" a="1"/>
  <c r="FS27" i="57" a="1"/>
  <c r="BB70" i="916"/>
  <c r="DY15" i="57" a="1"/>
  <c r="BH11" i="57" a="1"/>
  <c r="DV76" i="57" a="1"/>
  <c r="W110" i="57" a="1"/>
  <c r="CE55" i="57" a="1"/>
  <c r="CG78" i="57" a="1"/>
  <c r="DV54" i="57" a="1"/>
  <c r="DD124" i="916"/>
  <c r="CG125" i="57" a="1"/>
  <c r="T36" i="57" a="1"/>
  <c r="AG58" i="57" a="1"/>
  <c r="ET57" i="57" a="1"/>
  <c r="FS9" i="57" a="1"/>
  <c r="EA63" i="57"/>
  <c r="AG97" i="57" a="1"/>
  <c r="DW113" i="57"/>
  <c r="DU64" i="57" a="1"/>
  <c r="AT57" i="57" a="1"/>
  <c r="V124" i="57" a="1"/>
  <c r="Z5" i="57" a="1"/>
  <c r="BT72" i="57" a="1"/>
  <c r="DL72" i="1035"/>
  <c r="EE6" i="57" a="1"/>
  <c r="FJ32" i="57" a="1"/>
  <c r="ED35" i="57"/>
  <c r="DO124" i="57" a="1"/>
  <c r="BI97" i="57"/>
  <c r="FP92" i="57" a="1"/>
  <c r="EF124" i="57" a="1"/>
  <c r="DY63" i="57" a="1"/>
  <c r="AN41" i="916"/>
  <c r="FS124" i="57" a="1"/>
  <c r="DU51" i="57" a="1"/>
  <c r="AA107" i="57"/>
  <c r="EV85" i="57" a="1"/>
  <c r="H74" i="1035"/>
  <c r="BX12" i="57" a="1"/>
  <c r="FF75" i="57" a="1"/>
  <c r="EY32" i="57" a="1"/>
  <c r="EV60" i="57" a="1"/>
  <c r="FR88" i="57"/>
  <c r="CK61" i="57" a="1"/>
  <c r="FT24" i="57" a="1"/>
  <c r="EI69" i="57" a="1"/>
  <c r="BQ15" i="57" a="1"/>
  <c r="DR78" i="57" a="1"/>
  <c r="FW32" i="57" a="1"/>
  <c r="AH61" i="57"/>
  <c r="FC55" i="57" a="1"/>
  <c r="DU36" i="57" a="1"/>
  <c r="CH35" i="57" a="1"/>
  <c r="CA100" i="57" a="1"/>
  <c r="CK8" i="57" a="1"/>
  <c r="DL33" i="57" a="1"/>
  <c r="FK11" i="57"/>
  <c r="EI33" i="57" a="1"/>
  <c r="AE9" i="57"/>
  <c r="BH35" i="57" a="1"/>
  <c r="AN27" i="57" a="1"/>
  <c r="AJ61" i="57" a="1"/>
  <c r="Y57" i="57" a="1"/>
  <c r="FI54" i="57" a="1"/>
  <c r="BT9" i="57" a="1"/>
  <c r="DR17" i="57" a="1"/>
  <c r="DP109" i="57" a="1"/>
  <c r="FP79" i="57" a="1"/>
  <c r="EW79" i="57" a="1"/>
  <c r="FI12" i="57" a="1"/>
  <c r="EF101" i="57" a="1"/>
  <c r="CA86" i="57" a="1"/>
  <c r="AT46" i="57" a="1"/>
  <c r="EE27" i="57" a="1"/>
  <c r="BS63" i="57"/>
  <c r="DO15" i="57" a="1"/>
  <c r="DH78" i="57" a="1"/>
  <c r="FS110" i="57" a="1"/>
  <c r="BU100" i="57" a="1"/>
  <c r="BQ101" i="57" a="1"/>
  <c r="W52" i="57" a="1"/>
  <c r="FC75" i="57" a="1"/>
  <c r="AJ33" i="57" a="1"/>
  <c r="EE60" i="57" a="1"/>
  <c r="DB112" i="1035"/>
  <c r="DW17" i="57"/>
  <c r="BI30" i="57"/>
  <c r="FO122" i="57"/>
  <c r="BL42" i="57"/>
  <c r="BO109" i="57"/>
  <c r="EA91" i="57"/>
  <c r="EX51" i="57"/>
  <c r="FR106" i="57"/>
  <c r="DG89" i="57"/>
  <c r="AO60" i="57"/>
  <c r="AO92" i="57"/>
  <c r="BS46" i="57"/>
  <c r="AJ6" i="57" a="1"/>
  <c r="FO12" i="57"/>
  <c r="AU8" i="57"/>
  <c r="W79" i="57" a="1"/>
  <c r="DV69" i="57" a="1"/>
  <c r="CH26" i="57" a="1"/>
  <c r="DZ45" i="57" a="1"/>
  <c r="AT24" i="57" a="1"/>
  <c r="BY42" i="57"/>
  <c r="EG6" i="57"/>
  <c r="AD70" i="57" a="1"/>
  <c r="AK58" i="57"/>
  <c r="CE54" i="57" a="1"/>
  <c r="BR73" i="57" a="1"/>
  <c r="BM124" i="57" a="1"/>
  <c r="DJ54" i="57"/>
  <c r="AG46" i="57" a="1"/>
  <c r="FJ5" i="57" a="1"/>
  <c r="DW54" i="57"/>
  <c r="EW122" i="57" a="1"/>
  <c r="DQ58" i="57"/>
  <c r="DS88" i="57" a="1"/>
  <c r="DW35" i="57"/>
  <c r="FE113" i="57"/>
  <c r="DW11" i="57"/>
  <c r="AH91" i="57"/>
  <c r="DI64" i="57" a="1"/>
  <c r="FR11" i="57"/>
  <c r="AO33" i="57"/>
  <c r="AN125" i="57" a="1"/>
  <c r="FD78" i="57" a="1"/>
  <c r="DW15" i="57"/>
  <c r="ET70" i="57" a="1"/>
  <c r="AJ18" i="57" a="1"/>
  <c r="DJ12" i="57"/>
  <c r="DY23" i="57" a="1"/>
  <c r="FK124" i="57"/>
  <c r="CC109" i="57"/>
  <c r="BY64" i="57"/>
  <c r="W43" i="57" a="1"/>
  <c r="AF106" i="57" a="1"/>
  <c r="DS14" i="57" a="1"/>
  <c r="BN100" i="57" a="1"/>
  <c r="FI118" i="57" a="1"/>
  <c r="FU92" i="57"/>
  <c r="AT78" i="57" a="1"/>
  <c r="BK88" i="57" a="1"/>
  <c r="AJ45" i="57" a="1"/>
  <c r="EZ54" i="57" a="1"/>
  <c r="AF54" i="57" a="1"/>
  <c r="FR54" i="57"/>
  <c r="FM14" i="57" a="1"/>
  <c r="EC14" i="57" a="1"/>
  <c r="FE14" i="57"/>
  <c r="CK76" i="57" a="1"/>
  <c r="DV14" i="57" a="1"/>
  <c r="DU32" i="57" a="1"/>
  <c r="W17" i="57" a="1"/>
  <c r="EW54" i="57" a="1"/>
  <c r="FC73" i="57" a="1"/>
  <c r="DL121" i="57" a="1"/>
  <c r="BU58" i="57" a="1"/>
  <c r="EE75" i="57" a="1"/>
  <c r="BX60" i="57" a="1"/>
  <c r="CK109" i="57" a="1"/>
  <c r="DH72" i="57" a="1"/>
  <c r="Z11" i="57" a="1"/>
  <c r="BN11" i="1035"/>
  <c r="BJ101" i="57" a="1"/>
  <c r="CI60" i="57"/>
  <c r="FS29" i="57" a="1"/>
  <c r="EB110" i="57" a="1"/>
  <c r="FP26" i="57" a="1"/>
  <c r="AN113" i="57" a="1"/>
  <c r="BY73" i="57"/>
  <c r="CV82" i="916"/>
  <c r="CB24" i="57" a="1"/>
  <c r="CZ124" i="916"/>
  <c r="BN82" i="916"/>
  <c r="AM110" i="57" a="1"/>
  <c r="BX44" i="916"/>
  <c r="FS57" i="57" a="1"/>
  <c r="DZ113" i="57" a="1"/>
  <c r="H11" i="1035"/>
  <c r="AT20" i="916"/>
  <c r="AT11" i="1035"/>
  <c r="FM81" i="57" a="1"/>
  <c r="AM112" i="57" a="1"/>
  <c r="DG72" i="57"/>
  <c r="FI125" i="57" a="1"/>
  <c r="DD24" i="1035"/>
  <c r="FM6" i="57" a="1"/>
  <c r="DO51" i="57" a="1"/>
  <c r="DI32" i="57" a="1"/>
  <c r="BK119" i="57" a="1"/>
  <c r="DR107" i="57" a="1"/>
  <c r="FG60" i="57" a="1"/>
  <c r="BQ6" i="57" a="1"/>
  <c r="FS6" i="57" a="1"/>
  <c r="BU51" i="57" a="1"/>
  <c r="AR64" i="916"/>
  <c r="CK23" i="57" a="1"/>
  <c r="AK29" i="57"/>
  <c r="BK91" i="57" a="1"/>
  <c r="AD27" i="57" a="1"/>
  <c r="FA33" i="57"/>
  <c r="EC88" i="57" a="1"/>
  <c r="CE30" i="57" a="1"/>
  <c r="AM97" i="57" a="1"/>
  <c r="BQ24" i="57" a="1"/>
  <c r="EG15" i="57"/>
  <c r="FK60" i="57"/>
  <c r="BT107" i="57" a="1"/>
  <c r="FC15" i="57" a="1"/>
  <c r="AE27" i="57"/>
  <c r="EA15" i="57"/>
  <c r="EF42" i="57" a="1"/>
  <c r="BM12" i="57" a="1"/>
  <c r="AA17" i="57"/>
  <c r="EA6" i="57"/>
  <c r="FI17" i="57" a="1"/>
  <c r="EX73" i="57"/>
  <c r="AP125" i="57" a="1"/>
  <c r="EG112" i="57"/>
  <c r="AE12" i="57"/>
  <c r="T55" i="57" a="1"/>
  <c r="DR54" i="57" a="1"/>
  <c r="CG57" i="57" a="1"/>
  <c r="AC6" i="57" a="1"/>
  <c r="AM14" i="57" a="1"/>
  <c r="BJ55" i="57" a="1"/>
  <c r="DJ88" i="57"/>
  <c r="EV72" i="57" a="1"/>
  <c r="CG42" i="57" a="1"/>
  <c r="DO17" i="57" a="1"/>
  <c r="U55" i="57"/>
  <c r="BS110" i="57"/>
  <c r="FW46" i="57" a="1"/>
  <c r="DK8" i="57" a="1"/>
  <c r="AS85" i="57" a="1"/>
  <c r="BM109" i="57" a="1"/>
  <c r="FG91" i="57" a="1"/>
  <c r="DH82" i="57" a="1"/>
  <c r="AR125" i="1035"/>
  <c r="DO60" i="57" a="1"/>
  <c r="AA9" i="57"/>
  <c r="EE106" i="57" a="1"/>
  <c r="DU119" i="57" a="1"/>
  <c r="H64" i="916"/>
  <c r="EE85" i="57" a="1"/>
  <c r="BZ113" i="1035"/>
  <c r="W26" i="57" a="1"/>
  <c r="EZ73" i="57" a="1"/>
  <c r="EE109" i="57" a="1"/>
  <c r="CA75" i="57" a="1"/>
  <c r="BU119" i="57" a="1"/>
  <c r="FJ73" i="57" a="1"/>
  <c r="EV45" i="57" a="1"/>
  <c r="BN42" i="916"/>
  <c r="DR6" i="57" a="1"/>
  <c r="DY113" i="57" a="1"/>
  <c r="CC64" i="57"/>
  <c r="W82" i="57" a="1"/>
  <c r="BX106" i="57" a="1"/>
  <c r="AF6" i="57" a="1"/>
  <c r="CG82" i="57" a="1"/>
  <c r="AQ124" i="57" a="1"/>
  <c r="FD63" i="57" a="1"/>
  <c r="DP101" i="57" a="1"/>
  <c r="FW30" i="57" a="1"/>
  <c r="DG27" i="57"/>
  <c r="AR33" i="916"/>
  <c r="Y82" i="57" a="1"/>
  <c r="BZ75" i="916"/>
  <c r="Z13" i="916"/>
  <c r="AN135" i="916"/>
  <c r="FM97" i="57" a="1"/>
  <c r="AI88" i="57" a="1"/>
  <c r="DR23" i="57" a="1"/>
  <c r="DO6" i="57" a="1"/>
  <c r="FN75" i="57" a="1"/>
  <c r="AK76" i="57"/>
  <c r="BN113" i="916"/>
  <c r="EE101" i="57" a="1"/>
  <c r="AF118" i="57" a="1"/>
  <c r="CE63" i="57" a="1"/>
  <c r="EU26" i="57"/>
  <c r="DR101" i="57" a="1"/>
  <c r="AT63" i="57" a="1"/>
  <c r="AK46" i="57"/>
  <c r="AT72" i="1035"/>
  <c r="DL73" i="1035"/>
  <c r="AP36" i="57" a="1"/>
  <c r="CV24" i="1035"/>
  <c r="FW107" i="57" a="1"/>
  <c r="BN22" i="916"/>
  <c r="FJ101" i="57" a="1"/>
  <c r="CH143" i="916"/>
  <c r="AF29" i="57" a="1"/>
  <c r="AR92" i="916"/>
  <c r="EF119" i="57" a="1"/>
  <c r="Z97" i="57" a="1"/>
  <c r="H42" i="916"/>
  <c r="BQ36" i="57" a="1"/>
  <c r="DI125" i="57" a="1"/>
  <c r="AR95" i="916"/>
  <c r="FW64" i="57" a="1"/>
  <c r="AN58" i="57" a="1"/>
  <c r="EB27" i="57" a="1"/>
  <c r="FN57" i="57" a="1"/>
  <c r="Y24" i="57" a="1"/>
  <c r="R41" i="916"/>
  <c r="FD33" i="57" a="1"/>
  <c r="EV52" i="57" a="1"/>
  <c r="BX35" i="57" a="1"/>
  <c r="DY43" i="57" a="1"/>
  <c r="BW72" i="57" a="1"/>
  <c r="EC5" i="57" a="1"/>
  <c r="AT60" i="57" a="1"/>
  <c r="FN8" i="57" a="1"/>
  <c r="CF69" i="1035"/>
  <c r="FN36" i="57" a="1"/>
  <c r="DU75" i="57" a="1"/>
  <c r="AS63" i="57" a="1"/>
  <c r="AM54" i="57" a="1"/>
  <c r="BW18" i="57" a="1"/>
  <c r="AH88" i="57"/>
  <c r="DP46" i="57" a="1"/>
  <c r="AF27" i="57" a="1"/>
  <c r="BN98" i="57" a="1"/>
  <c r="BH15" i="57" a="1"/>
  <c r="FU14" i="57"/>
  <c r="EF122" i="57" a="1"/>
  <c r="FC106" i="57" a="1"/>
  <c r="FW15" i="57" a="1"/>
  <c r="AC85" i="57" a="1"/>
  <c r="ED18" i="57"/>
  <c r="AA61" i="57"/>
  <c r="EC8" i="57" a="1"/>
  <c r="BS72" i="57"/>
  <c r="EW69" i="57" a="1"/>
  <c r="FO76" i="57"/>
  <c r="EZ12" i="57" a="1"/>
  <c r="FF70" i="57" a="1"/>
  <c r="AU32" i="57"/>
  <c r="AP32" i="57" a="1"/>
  <c r="EC70" i="57" a="1"/>
  <c r="T18" i="57" a="1"/>
  <c r="BQ107" i="57" a="1"/>
  <c r="BR74" i="1035"/>
  <c r="BP126" i="1035"/>
  <c r="EV35" i="57" a="1"/>
  <c r="BN60" i="57" a="1"/>
  <c r="FP76" i="57" a="1"/>
  <c r="AT75" i="1035"/>
  <c r="FN109" i="57" a="1"/>
  <c r="BO58" i="57"/>
  <c r="AH121" i="57"/>
  <c r="AL82" i="916"/>
  <c r="FP35" i="57" a="1"/>
  <c r="BT30" i="57" a="1"/>
  <c r="FG24" i="57" a="1"/>
  <c r="DD22" i="1035"/>
  <c r="CE98" i="57" a="1"/>
  <c r="EG9" i="57"/>
  <c r="FC89" i="57" a="1"/>
  <c r="V125" i="57" a="1"/>
  <c r="BP41" i="916"/>
  <c r="FQ124" i="57" a="1"/>
  <c r="AD109" i="57" a="1"/>
  <c r="CD33" i="57" a="1"/>
  <c r="DL43" i="57" a="1"/>
  <c r="DY124" i="57" a="1"/>
  <c r="BM101" i="57" a="1"/>
  <c r="DB133" i="916"/>
  <c r="CB98" i="57" a="1"/>
  <c r="Z36" i="57" a="1"/>
  <c r="CK45" i="57" a="1"/>
  <c r="BN133" i="916"/>
  <c r="BR73" i="1035"/>
  <c r="DR14" i="57" a="1"/>
  <c r="AE14" i="57"/>
  <c r="FC18" i="57" a="1"/>
  <c r="BR85" i="57" a="1"/>
  <c r="FS17" i="57" a="1"/>
  <c r="DH45" i="57" a="1"/>
  <c r="EG14" i="57"/>
  <c r="U64" i="57"/>
  <c r="EI112" i="57" a="1"/>
  <c r="EU51" i="57"/>
  <c r="AW55" i="57" a="1"/>
  <c r="DK118" i="57" a="1"/>
  <c r="FJ55" i="57" a="1"/>
  <c r="EW81" i="57" a="1"/>
  <c r="AO106" i="57"/>
  <c r="AF79" i="57" a="1"/>
  <c r="AW81" i="57" a="1"/>
  <c r="BT113" i="57" a="1"/>
  <c r="DI113" i="57" a="1"/>
  <c r="CH82" i="57" a="1"/>
  <c r="CD79" i="57" a="1"/>
  <c r="DU35" i="57" a="1"/>
  <c r="CF70" i="57"/>
  <c r="CG5" i="57" a="1"/>
  <c r="FW24" i="57" a="1"/>
  <c r="EZ9" i="57" a="1"/>
  <c r="BM33" i="57" a="1"/>
  <c r="DT11" i="57"/>
  <c r="EA100" i="57"/>
  <c r="AG79" i="57" a="1"/>
  <c r="EY78" i="57" a="1"/>
  <c r="EY46" i="57" a="1"/>
  <c r="BK14" i="57" a="1"/>
  <c r="CV125" i="916"/>
  <c r="DP43" i="57" a="1"/>
  <c r="EW60" i="57" a="1"/>
  <c r="V75" i="57" a="1"/>
  <c r="CD112" i="57" a="1"/>
  <c r="FD61" i="57" a="1"/>
  <c r="AS100" i="57" a="1"/>
  <c r="U109" i="57"/>
  <c r="V29" i="57" a="1"/>
  <c r="EY118" i="57" a="1"/>
  <c r="W6" i="57" a="1"/>
  <c r="FQ43" i="57" a="1"/>
  <c r="EF88" i="57" a="1"/>
  <c r="FP9" i="57" a="1"/>
  <c r="V51" i="57" a="1"/>
  <c r="FM58" i="57" a="1"/>
  <c r="CF89" i="57"/>
  <c r="DJ133" i="916"/>
  <c r="R133" i="916"/>
  <c r="EZ113" i="57" a="1"/>
  <c r="AM35" i="57" a="1"/>
  <c r="AR135" i="916"/>
  <c r="FC43" i="57" a="1"/>
  <c r="FC8" i="57" a="1"/>
  <c r="AQ5" i="57" a="1"/>
  <c r="AI11" i="57" a="1"/>
  <c r="CD81" i="57" a="1"/>
  <c r="DR109" i="57" a="1"/>
  <c r="DR5" i="57" a="1"/>
  <c r="EB36" i="57" a="1"/>
  <c r="AN33" i="57" a="1"/>
  <c r="DH98" i="57" a="1"/>
  <c r="AP91" i="57" a="1"/>
  <c r="CH122" i="57" a="1"/>
  <c r="EC32" i="57" a="1"/>
  <c r="AJ57" i="57" a="1"/>
  <c r="CV42" i="916"/>
  <c r="BW85" i="57" a="1"/>
  <c r="BV125" i="57"/>
  <c r="AN64" i="57" a="1"/>
  <c r="CK32" i="57" a="1"/>
  <c r="BH112" i="57" a="1"/>
  <c r="DH107" i="57" a="1"/>
  <c r="FC101" i="57" a="1"/>
  <c r="DU88" i="57" a="1"/>
  <c r="BX118" i="57" a="1"/>
  <c r="AQ46" i="57" a="1"/>
  <c r="AN24" i="1035"/>
  <c r="EX100" i="57"/>
  <c r="EB42" i="57" a="1"/>
  <c r="EB97" i="57" a="1"/>
  <c r="BR75" i="916"/>
  <c r="DR46" i="57" a="1"/>
  <c r="EX12" i="57"/>
  <c r="BN93" i="916"/>
  <c r="EI52" i="57" a="1"/>
  <c r="EC26" i="57" a="1"/>
  <c r="BQ100" i="57" a="1"/>
  <c r="V85" i="57" a="1"/>
  <c r="CE15" i="57" a="1"/>
  <c r="AM58" i="57" a="1"/>
  <c r="X81" i="57"/>
  <c r="FM46" i="57" a="1"/>
  <c r="BW81" i="57" a="1"/>
  <c r="CC15" i="57"/>
  <c r="FS36" i="57" a="1"/>
  <c r="FN101" i="57" a="1"/>
  <c r="BY60" i="57"/>
  <c r="EE92" i="57" a="1"/>
  <c r="BT112" i="57" a="1"/>
  <c r="FD14" i="57" a="1"/>
  <c r="CI55" i="57"/>
  <c r="BM45" i="57" a="1"/>
  <c r="AG45" i="57" a="1"/>
  <c r="EV55" i="57" a="1"/>
  <c r="CA92" i="57" a="1"/>
  <c r="BW5" i="57" a="1"/>
  <c r="CC92" i="57"/>
  <c r="AS86" i="57" a="1"/>
  <c r="AC11" i="57" a="1"/>
  <c r="CA5" i="57" a="1"/>
  <c r="AG24" i="57" a="1"/>
  <c r="AH72" i="57"/>
  <c r="P61" i="916" s="1"/>
  <c r="CK70" i="57" a="1"/>
  <c r="EI79" i="57" a="1"/>
  <c r="AG69" i="57" a="1"/>
  <c r="DZ86" i="57" a="1"/>
  <c r="DF110" i="57" a="1"/>
  <c r="CE32" i="57" a="1"/>
  <c r="V79" i="57" a="1"/>
  <c r="ET101" i="57" a="1"/>
  <c r="AS79" i="57" a="1"/>
  <c r="BM119" i="57" a="1"/>
  <c r="BQ26" i="57" a="1"/>
  <c r="CG118" i="57" a="1"/>
  <c r="BN95" i="916"/>
  <c r="BP72" i="916"/>
  <c r="FQ29" i="57" a="1"/>
  <c r="EV88" i="57" a="1"/>
  <c r="Z24" i="1035"/>
  <c r="AM5" i="57" a="1"/>
  <c r="FC125" i="57" a="1"/>
  <c r="BT122" i="57" a="1"/>
  <c r="AI42" i="57" a="1"/>
  <c r="DZ26" i="57" a="1"/>
  <c r="AT21" i="1035"/>
  <c r="CV94" i="916"/>
  <c r="ET51" i="57" a="1"/>
  <c r="EW73" i="57" a="1"/>
  <c r="DZ64" i="57" a="1"/>
  <c r="AS24" i="57" a="1"/>
  <c r="AD30" i="57" a="1"/>
  <c r="Z24" i="57" a="1"/>
  <c r="FU101" i="57"/>
  <c r="CF32" i="57"/>
  <c r="DS122" i="57" a="1"/>
  <c r="BX98" i="57" a="1"/>
  <c r="H135" i="916"/>
  <c r="AO64" i="57"/>
  <c r="CV113" i="1035"/>
  <c r="EZ97" i="57" a="1"/>
  <c r="FT106" i="57" a="1"/>
  <c r="AL31" i="916"/>
  <c r="DU110" i="57" a="1"/>
  <c r="BQ76" i="57" a="1"/>
  <c r="FM101" i="57" a="1"/>
  <c r="FS64" i="57" a="1"/>
  <c r="AS36" i="57" a="1"/>
  <c r="FW85" i="57" a="1"/>
  <c r="BN126" i="1035"/>
  <c r="DZ24" i="57" a="1"/>
  <c r="DO58" i="57" a="1"/>
  <c r="DH63" i="57" a="1"/>
  <c r="DI124" i="57" a="1"/>
  <c r="AF121" i="57" a="1"/>
  <c r="FD106" i="57" a="1"/>
  <c r="FF9" i="57" a="1"/>
  <c r="CK107" i="57" a="1"/>
  <c r="AI6" i="57" a="1"/>
  <c r="FF98" i="57" a="1"/>
  <c r="BQ43" i="57" a="1"/>
  <c r="CG35" i="57" a="1"/>
  <c r="DR43" i="57" a="1"/>
  <c r="EC101" i="57" a="1"/>
  <c r="EI72" i="57" a="1"/>
  <c r="FT29" i="57" a="1"/>
  <c r="DQ72" i="57"/>
  <c r="FI5" i="57" a="1"/>
  <c r="AP85" i="57" a="1"/>
  <c r="CE124" i="57" a="1"/>
  <c r="AW76" i="57" a="1"/>
  <c r="W5" i="57" a="1"/>
  <c r="DP58" i="57" a="1"/>
  <c r="DL43" i="916"/>
  <c r="FH85" i="57"/>
  <c r="AR41" i="916"/>
  <c r="FD60" i="57" a="1"/>
  <c r="BQ5" i="57" a="1"/>
  <c r="X31" i="916"/>
  <c r="BX9" i="57" a="1"/>
  <c r="V9" i="57" a="1"/>
  <c r="DJ32" i="916"/>
  <c r="EF125" i="57" a="1"/>
  <c r="BU45" i="57" a="1"/>
  <c r="CE125" i="57" a="1"/>
  <c r="CD9" i="57" a="1"/>
  <c r="AN11" i="916"/>
  <c r="FF29" i="57" a="1"/>
  <c r="DR73" i="57" a="1"/>
  <c r="AR24" i="57"/>
  <c r="EB35" i="57" a="1"/>
  <c r="BN110" i="57" a="1"/>
  <c r="CG92" i="57" a="1"/>
  <c r="FR89" i="57"/>
  <c r="AC97" i="57" a="1"/>
  <c r="AU36" i="57"/>
  <c r="CD30" i="57" a="1"/>
  <c r="H62" i="1035"/>
  <c r="V26" i="57" a="1"/>
  <c r="BP44" i="916"/>
  <c r="Z135" i="916"/>
  <c r="FK122" i="57"/>
  <c r="FC85" i="57" a="1"/>
  <c r="EI35" i="57" a="1"/>
  <c r="AF45" i="57" a="1"/>
  <c r="FF81" i="57" a="1"/>
  <c r="AW36" i="57" a="1"/>
  <c r="FM11" i="57" a="1"/>
  <c r="FQ12" i="57" a="1"/>
  <c r="DI58" i="57" a="1"/>
  <c r="AC9" i="57" a="1"/>
  <c r="Y30" i="57" a="1"/>
  <c r="AW100" i="57" a="1"/>
  <c r="AW6" i="57" a="1"/>
  <c r="EE70" i="57" a="1"/>
  <c r="FQ9" i="57" a="1"/>
  <c r="AO15" i="57"/>
  <c r="FK46" i="57"/>
  <c r="CG79" i="57" a="1"/>
  <c r="DZ14" i="57" a="1"/>
  <c r="DR82" i="57" a="1"/>
  <c r="AF14" i="57" a="1"/>
  <c r="FK58" i="57"/>
  <c r="DR79" i="57" a="1"/>
  <c r="DU11" i="57" a="1"/>
  <c r="T109" i="57" a="1"/>
  <c r="AS88" i="57" a="1"/>
  <c r="CG15" i="57" a="1"/>
  <c r="FT98" i="57" a="1"/>
  <c r="DR125" i="57" a="1"/>
  <c r="EF17" i="57" a="1"/>
  <c r="AW72" i="57" a="1"/>
  <c r="CG75" i="57" a="1"/>
  <c r="AD17" i="57" a="1"/>
  <c r="AU15" i="57"/>
  <c r="EB91" i="57" a="1"/>
  <c r="CK86" i="57" a="1"/>
  <c r="CE17" i="57" a="1"/>
  <c r="DY70" i="57" a="1"/>
  <c r="AJ76" i="57" a="1"/>
  <c r="CA51" i="57" a="1"/>
  <c r="FM124" i="57" a="1"/>
  <c r="FC5" i="57" a="1"/>
  <c r="BR124" i="57" a="1"/>
  <c r="AC118" i="57" a="1"/>
  <c r="DR52" i="57" a="1"/>
  <c r="AI24" i="57" a="1"/>
  <c r="EI11" i="57" a="1"/>
  <c r="AN82" i="916"/>
  <c r="AS124" i="57" a="1"/>
  <c r="AD107" i="57" a="1"/>
  <c r="FW23" i="57" a="1"/>
  <c r="EB92" i="57" a="1"/>
  <c r="FG112" i="57" a="1"/>
  <c r="FM88" i="57" a="1"/>
  <c r="AP9" i="57" a="1"/>
  <c r="AJ12" i="57" a="1"/>
  <c r="BK107" i="57" a="1"/>
  <c r="BJ72" i="57" a="1"/>
  <c r="FS24" i="57" a="1"/>
  <c r="BR61" i="57" a="1"/>
  <c r="CH58" i="57" a="1"/>
  <c r="BU42" i="57" a="1"/>
  <c r="CD11" i="57" a="1"/>
  <c r="AR74" i="916"/>
  <c r="BT26" i="57" a="1"/>
  <c r="DU98" i="57" a="1"/>
  <c r="AG110" i="57" a="1"/>
  <c r="AK30" i="57"/>
  <c r="DO118" i="57" a="1"/>
  <c r="DP61" i="57" a="1"/>
  <c r="CI46" i="57"/>
  <c r="CA78" i="57" a="1"/>
  <c r="DR69" i="57" a="1"/>
  <c r="FS81" i="57" a="1"/>
  <c r="EG109" i="57"/>
  <c r="FD30" i="57" a="1"/>
  <c r="FJ125" i="57" a="1"/>
  <c r="EB109" i="57" a="1"/>
  <c r="CI51" i="57"/>
  <c r="DO64" i="57" a="1"/>
  <c r="AT42" i="57" a="1"/>
  <c r="FW124" i="57" a="1"/>
  <c r="BP91" i="916"/>
  <c r="EV61" i="57" a="1"/>
  <c r="AF70" i="57" a="1"/>
  <c r="DU107" i="57" a="1"/>
  <c r="CD91" i="57" a="1"/>
  <c r="BQ32" i="57" a="1"/>
  <c r="EV125" i="57" a="1"/>
  <c r="Z84" i="916"/>
  <c r="EF6" i="57" a="1"/>
  <c r="AT115" i="1035"/>
  <c r="DO36" i="57" a="1"/>
  <c r="BR31" i="916"/>
  <c r="FW92" i="57" a="1"/>
  <c r="FJ76" i="57" a="1"/>
  <c r="DJ134" i="916"/>
  <c r="EU32" i="57"/>
  <c r="DL74" i="1035"/>
  <c r="AM64" i="57" a="1"/>
  <c r="BH26" i="57" a="1"/>
  <c r="FP100" i="57" a="1"/>
  <c r="CA60" i="57" a="1"/>
  <c r="BN86" i="57" a="1"/>
  <c r="AC64" i="57" a="1"/>
  <c r="EF112" i="57" a="1"/>
  <c r="EY76" i="57" a="1"/>
  <c r="FF101" i="57" a="1"/>
  <c r="AI79" i="57" a="1"/>
  <c r="AS33" i="57" a="1"/>
  <c r="CH61" i="57" a="1"/>
  <c r="CD92" i="57" a="1"/>
  <c r="CC14" i="57"/>
  <c r="DI60" i="57" a="1"/>
  <c r="CD14" i="57" a="1"/>
  <c r="BM54" i="57" a="1"/>
  <c r="AR113" i="1035"/>
  <c r="Y26" i="57" a="1"/>
  <c r="CV123" i="1035"/>
  <c r="DD13" i="1035"/>
  <c r="BJ24" i="57" a="1"/>
  <c r="EY61" i="57" a="1"/>
  <c r="AK6" i="57"/>
  <c r="AS32" i="57" a="1"/>
  <c r="FC51" i="57" a="1"/>
  <c r="EZ110" i="57" a="1"/>
  <c r="CF80" i="916"/>
  <c r="AG118" i="57" a="1"/>
  <c r="FW91" i="57" a="1"/>
  <c r="FF14" i="57" a="1"/>
  <c r="DH70" i="57" a="1"/>
  <c r="AW79" i="57" a="1"/>
  <c r="DP30" i="57" a="1"/>
  <c r="V97" i="57" a="1"/>
  <c r="Y79" i="57" a="1"/>
  <c r="AS70" i="57" a="1"/>
  <c r="AA81" i="57"/>
  <c r="EE78" i="57" a="1"/>
  <c r="EY17" i="57" a="1"/>
  <c r="CB89" i="57" a="1"/>
  <c r="BX29" i="57" a="1"/>
  <c r="BU76" i="57" a="1"/>
  <c r="CF111" i="1035"/>
  <c r="DG85" i="57"/>
  <c r="FH110" i="57"/>
  <c r="DW24" i="57"/>
  <c r="CF98" i="57"/>
  <c r="DV91" i="57" a="1"/>
  <c r="DM82" i="57"/>
  <c r="BY52" i="57"/>
  <c r="DG18" i="57"/>
  <c r="DG88" i="57"/>
  <c r="DT121" i="57"/>
  <c r="AA73" i="57"/>
  <c r="BY45" i="57"/>
  <c r="FG12" i="57" a="1"/>
  <c r="DZ75" i="57" a="1"/>
  <c r="FQ17" i="57" a="1"/>
  <c r="DQ118" i="57"/>
  <c r="BX18" i="1035" s="1"/>
  <c r="DF29" i="57" a="1"/>
  <c r="EU91" i="57"/>
  <c r="EC46" i="57" a="1"/>
  <c r="BN15" i="57" a="1"/>
  <c r="BL32" i="57"/>
  <c r="DL106" i="57" a="1"/>
  <c r="FD35" i="57" a="1"/>
  <c r="AA70" i="57"/>
  <c r="ED6" i="57"/>
  <c r="FD32" i="57" a="1"/>
  <c r="FG8" i="57" a="1"/>
  <c r="DZ78" i="57" a="1"/>
  <c r="FG121" i="57" a="1"/>
  <c r="AH26" i="57"/>
  <c r="ED55" i="57"/>
  <c r="DT107" i="57"/>
  <c r="DP23" i="57" a="1"/>
  <c r="AO61" i="57"/>
  <c r="CF57" i="57"/>
  <c r="BV32" i="57"/>
  <c r="BK79" i="57" a="1"/>
  <c r="DG32" i="57"/>
  <c r="ET98" i="57" a="1"/>
  <c r="CC91" i="57"/>
  <c r="BK101" i="57" a="1"/>
  <c r="DL36" i="57" a="1"/>
  <c r="T42" i="57" a="1"/>
  <c r="DW51" i="57"/>
  <c r="CB33" i="57" a="1"/>
  <c r="U98" i="57"/>
  <c r="EI110" i="57" a="1"/>
  <c r="DH81" i="57" a="1"/>
  <c r="AP119" i="57" a="1"/>
  <c r="AM18" i="57" a="1"/>
  <c r="BW69" i="57" a="1"/>
  <c r="DH32" i="57" a="1"/>
  <c r="BJ78" i="57" a="1"/>
  <c r="DI11" i="57" a="1"/>
  <c r="AQ122" i="57" a="1"/>
  <c r="AG125" i="57" a="1"/>
  <c r="EF58" i="57" a="1"/>
  <c r="AG100" i="57" a="1"/>
  <c r="AU46" i="57"/>
  <c r="FS91" i="57" a="1"/>
  <c r="AI55" i="57" a="1"/>
  <c r="FS112" i="57" a="1"/>
  <c r="BW91" i="57" a="1"/>
  <c r="BK57" i="57" a="1"/>
  <c r="BQ18" i="57" a="1"/>
  <c r="BM81" i="57" a="1"/>
  <c r="FS113" i="57" a="1"/>
  <c r="AS5" i="57" a="1"/>
  <c r="DI75" i="57" a="1"/>
  <c r="FF92" i="57" a="1"/>
  <c r="AQ58" i="57" a="1"/>
  <c r="AP46" i="57" a="1"/>
  <c r="FW100" i="57" a="1"/>
  <c r="X42" i="57"/>
  <c r="BX41" i="916"/>
  <c r="CH46" i="57" a="1"/>
  <c r="AK101" i="57"/>
  <c r="H126" i="916"/>
  <c r="FP88" i="57" a="1"/>
  <c r="BN125" i="57" a="1"/>
  <c r="AP8" i="57" a="1"/>
  <c r="AF36" i="57" a="1"/>
  <c r="BV35" i="57"/>
  <c r="BX121" i="57" a="1"/>
  <c r="CC57" i="57"/>
  <c r="CD27" i="57" a="1"/>
  <c r="EI32" i="57" a="1"/>
  <c r="FS118" i="57" a="1"/>
  <c r="EI86" i="57" a="1"/>
  <c r="EI64" i="57" a="1"/>
  <c r="EY110" i="57" a="1"/>
  <c r="X107" i="57"/>
  <c r="BZ125" i="916"/>
  <c r="DH101" i="57" a="1"/>
  <c r="CH121" i="57" a="1"/>
  <c r="DH36" i="57" a="1"/>
  <c r="FI91" i="57" a="1"/>
  <c r="EB8" i="57" a="1"/>
  <c r="DL24" i="57" a="1"/>
  <c r="CK85" i="57" a="1"/>
  <c r="CE106" i="57" a="1"/>
  <c r="T110" i="57" a="1"/>
  <c r="BN126" i="916"/>
  <c r="AC73" i="57" a="1"/>
  <c r="BS86" i="57"/>
  <c r="CG124" i="57" a="1"/>
  <c r="DO29" i="57" a="1"/>
  <c r="BN74" i="1035"/>
  <c r="FW5" i="57" a="1"/>
  <c r="CE29" i="57" a="1"/>
  <c r="EV30" i="57" a="1"/>
  <c r="BQ89" i="57" a="1"/>
  <c r="DD115" i="1035"/>
  <c r="AN101" i="57" a="1"/>
  <c r="DV119" i="57" a="1"/>
  <c r="BT43" i="57" a="1"/>
  <c r="Z144" i="916"/>
  <c r="CA33" i="57" a="1"/>
  <c r="AS14" i="57" a="1"/>
  <c r="AC79" i="57" a="1"/>
  <c r="BT109" i="57" a="1"/>
  <c r="CF58" i="57"/>
  <c r="CD78" i="57" a="1"/>
  <c r="AC69" i="57" a="1"/>
  <c r="EA64" i="57"/>
  <c r="BU27" i="57" a="1"/>
  <c r="BN101" i="57" a="1"/>
  <c r="EX36" i="57"/>
  <c r="BV60" i="57"/>
  <c r="DG11" i="57"/>
  <c r="CI57" i="57"/>
  <c r="EW82" i="57" a="1"/>
  <c r="EA82" i="57"/>
  <c r="FF78" i="57" a="1"/>
  <c r="BL9" i="57"/>
  <c r="AA43" i="57"/>
  <c r="DK24" i="57" a="1"/>
  <c r="EG81" i="57"/>
  <c r="FT54" i="57" a="1"/>
  <c r="AK110" i="57"/>
  <c r="FA91" i="57"/>
  <c r="BM36" i="57" a="1"/>
  <c r="Y60" i="57" a="1"/>
  <c r="W107" i="57" a="1"/>
  <c r="AK91" i="57"/>
  <c r="FI88" i="57" a="1"/>
  <c r="FR76" i="57"/>
  <c r="CG9" i="57" a="1"/>
  <c r="FD12" i="57" a="1"/>
  <c r="BK86" i="57" a="1"/>
  <c r="DW88" i="57"/>
  <c r="BZ73" i="1035"/>
  <c r="AT125" i="1035"/>
  <c r="EB51" i="57" a="1"/>
  <c r="FM118" i="57" a="1"/>
  <c r="FJ24" i="57" a="1"/>
  <c r="CG100" i="57" a="1"/>
  <c r="AN33" i="916"/>
  <c r="DR45" i="57" a="1"/>
  <c r="AC32" i="57" a="1"/>
  <c r="FS89" i="57" a="1"/>
  <c r="FC109" i="57" a="1"/>
  <c r="FT43" i="57" a="1"/>
  <c r="BM24" i="57" a="1"/>
  <c r="AP58" i="57" a="1"/>
  <c r="FG106" i="57" a="1"/>
  <c r="BM122" i="57" a="1"/>
  <c r="BR35" i="57" a="1"/>
  <c r="DU106" i="57" a="1"/>
  <c r="FT58" i="57" a="1"/>
  <c r="AN21" i="916"/>
  <c r="CV33" i="916"/>
  <c r="EG106" i="57"/>
  <c r="EB58" i="57" a="1"/>
  <c r="AT119" i="57" a="1"/>
  <c r="AG12" i="57" a="1"/>
  <c r="DF75" i="57" a="1"/>
  <c r="AH81" i="57"/>
  <c r="EC35" i="57" a="1"/>
  <c r="H13" i="916"/>
  <c r="DR42" i="57" a="1"/>
  <c r="AT72" i="916"/>
  <c r="FC63" i="57" a="1"/>
  <c r="DY42" i="57" a="1"/>
  <c r="CC61" i="57"/>
  <c r="AR84" i="916"/>
  <c r="CB26" i="57" a="1"/>
  <c r="DZ29" i="57" a="1"/>
  <c r="EY121" i="57" a="1"/>
  <c r="EX101" i="57"/>
  <c r="BJ82" i="57" a="1"/>
  <c r="H124" i="916"/>
  <c r="CV22" i="1035"/>
  <c r="CH8" i="57" a="1"/>
  <c r="CE92" i="57" a="1"/>
  <c r="BJ30" i="57" a="1"/>
  <c r="FP45" i="57" a="1"/>
  <c r="AU35" i="57"/>
  <c r="CF33" i="57"/>
  <c r="FA11" i="57"/>
  <c r="AH124" i="57"/>
  <c r="EI36" i="57" a="1"/>
  <c r="Z72" i="57" a="1"/>
  <c r="Z24" i="916"/>
  <c r="EC109" i="57" a="1"/>
  <c r="BR122" i="57" a="1"/>
  <c r="FI23" i="57" a="1"/>
  <c r="DM29" i="57"/>
  <c r="FP43" i="57" a="1"/>
  <c r="EI98" i="57" a="1"/>
  <c r="AC43" i="57" a="1"/>
  <c r="FI98" i="57" a="1"/>
  <c r="AJ92" i="57" a="1"/>
  <c r="FI36" i="57" a="1"/>
  <c r="BM57" i="57" a="1"/>
  <c r="CD35" i="57" a="1"/>
  <c r="CG85" i="57" a="1"/>
  <c r="FC82" i="57" a="1"/>
  <c r="DY26" i="57" a="1"/>
  <c r="Y52" i="57" a="1"/>
  <c r="BM121" i="57" a="1"/>
  <c r="EV11" i="57" a="1"/>
  <c r="AK89" i="57"/>
  <c r="AF5" i="57" a="1"/>
  <c r="Y32" i="57" a="1"/>
  <c r="BR97" i="57" a="1"/>
  <c r="V43" i="57" a="1"/>
  <c r="AR115" i="916"/>
  <c r="AT62" i="1035"/>
  <c r="AN11" i="1035"/>
  <c r="EE73" i="57" a="1"/>
  <c r="FT81" i="57" a="1"/>
  <c r="AR123" i="916"/>
  <c r="Z31" i="916"/>
  <c r="AD54" i="57" a="1"/>
  <c r="CB82" i="57" a="1"/>
  <c r="EI88" i="57" a="1"/>
  <c r="AJ15" i="57" a="1"/>
  <c r="BU86" i="57" a="1"/>
  <c r="AG82" i="57" a="1"/>
  <c r="BI85" i="57"/>
  <c r="FI109" i="57" a="1"/>
  <c r="CD57" i="57" a="1"/>
  <c r="CB55" i="57" a="1"/>
  <c r="FJ121" i="57" a="1"/>
  <c r="CK91" i="57" a="1"/>
  <c r="AO54" i="57"/>
  <c r="X54" i="57"/>
  <c r="BQ8" i="57" a="1"/>
  <c r="DP125" i="57" a="1"/>
  <c r="AD100" i="57" a="1"/>
  <c r="EX91" i="57"/>
  <c r="EC9" i="57" a="1"/>
  <c r="X14" i="57"/>
  <c r="BV63" i="57"/>
  <c r="T70" i="57" a="1"/>
  <c r="FM69" i="57" a="1"/>
  <c r="FT14" i="57" a="1"/>
  <c r="BU85" i="57" a="1"/>
  <c r="DY55" i="57" a="1"/>
  <c r="DO11" i="57" a="1"/>
  <c r="EA112" i="57"/>
  <c r="CE78" i="57" a="1"/>
  <c r="CD60" i="57" a="1"/>
  <c r="BK24" i="57" a="1"/>
  <c r="CV23" i="916"/>
  <c r="DM106" i="57"/>
  <c r="DY121" i="57" a="1"/>
  <c r="DY61" i="57" a="1"/>
  <c r="AM33" i="57" a="1"/>
  <c r="EC36" i="57" a="1"/>
  <c r="AS23" i="57" a="1"/>
  <c r="EZ88" i="57" a="1"/>
  <c r="DF45" i="57" a="1"/>
  <c r="FI32" i="57" a="1"/>
  <c r="AG63" i="57" a="1"/>
  <c r="BR33" i="57" a="1"/>
  <c r="EB60" i="57" a="1"/>
  <c r="DQ46" i="57"/>
  <c r="BJ92" i="57" a="1"/>
  <c r="AC72" i="57" a="1"/>
  <c r="FC33" i="57" a="1"/>
  <c r="CG88" i="57" a="1"/>
  <c r="AG11" i="57" a="1"/>
  <c r="AF73" i="57" a="1"/>
  <c r="Z41" i="916"/>
  <c r="EB107" i="57" a="1"/>
  <c r="BN74" i="916"/>
  <c r="CE121" i="57" a="1"/>
  <c r="H131" i="916"/>
  <c r="CD89" i="57" a="1"/>
  <c r="DZ118" i="57" a="1"/>
  <c r="DL86" i="57" a="1"/>
  <c r="BU107" i="57" a="1"/>
  <c r="EC42" i="57" a="1"/>
  <c r="DH124" i="57" a="1"/>
  <c r="U54" i="57"/>
  <c r="CF122" i="57"/>
  <c r="BB90" i="916" s="1"/>
  <c r="FW106" i="57" a="1"/>
  <c r="CF112" i="57"/>
  <c r="AJ54" i="57" a="1"/>
  <c r="DI55" i="57" a="1"/>
  <c r="AD101" i="57" a="1"/>
  <c r="EY70" i="57" a="1"/>
  <c r="EF43" i="57" a="1"/>
  <c r="EZ17" i="57" a="1"/>
  <c r="EE15" i="57" a="1"/>
  <c r="AK12" i="57"/>
  <c r="BY61" i="57"/>
  <c r="EC76" i="57" a="1"/>
  <c r="U82" i="57"/>
  <c r="FM18" i="57" a="1"/>
  <c r="AU54" i="57"/>
  <c r="EU69" i="57"/>
  <c r="CT9" i="916" s="1"/>
  <c r="ET33" i="57" a="1"/>
  <c r="BY8" i="57"/>
  <c r="CF55" i="57"/>
  <c r="AQ55" i="57" a="1"/>
  <c r="AH55" i="57"/>
  <c r="DH9" i="57" a="1"/>
  <c r="AJ82" i="57" a="1"/>
  <c r="FH33" i="57"/>
  <c r="FQ69" i="57" a="1"/>
  <c r="FQ118" i="57" a="1"/>
  <c r="DK57" i="57" a="1"/>
  <c r="DU76" i="57" a="1"/>
  <c r="CA32" i="57" a="1"/>
  <c r="Z13" i="1035"/>
  <c r="FS86" i="57" a="1"/>
  <c r="FM113" i="57" a="1"/>
  <c r="DO73" i="57" a="1"/>
  <c r="BL100" i="57"/>
  <c r="AI61" i="57" a="1"/>
  <c r="FW9" i="57" a="1"/>
  <c r="DI101" i="57" a="1"/>
  <c r="DO97" i="57" a="1"/>
  <c r="BM58" i="57" a="1"/>
  <c r="DK86" i="57" a="1"/>
  <c r="DL44" i="916"/>
  <c r="EV32" i="57" a="1"/>
  <c r="AW110" i="57" a="1"/>
  <c r="AQ57" i="57" a="1"/>
  <c r="FD100" i="57" a="1"/>
  <c r="AI76" i="57" a="1"/>
  <c r="AD61" i="57" a="1"/>
  <c r="CD75" i="57" a="1"/>
  <c r="FF12" i="57" a="1"/>
  <c r="AG109" i="57" a="1"/>
  <c r="DF6" i="57" a="1"/>
  <c r="FC29" i="57" a="1"/>
  <c r="V121" i="57" a="1"/>
  <c r="BR9" i="57" a="1"/>
  <c r="FE98" i="57"/>
  <c r="DR92" i="57" a="1"/>
  <c r="DP11" i="57" a="1"/>
  <c r="AI124" i="57" a="1"/>
  <c r="FF121" i="57" a="1"/>
  <c r="BW30" i="57" a="1"/>
  <c r="CH43" i="57" a="1"/>
  <c r="AG107" i="57" a="1"/>
  <c r="DF89" i="57" a="1"/>
  <c r="AS11" i="57" a="1"/>
  <c r="AD12" i="57" a="1"/>
  <c r="DJ113" i="916"/>
  <c r="AF82" i="57" a="1"/>
  <c r="FI11" i="57" a="1"/>
  <c r="EX119" i="57"/>
  <c r="FQ85" i="57" a="1"/>
  <c r="FF112" i="57" a="1"/>
  <c r="EW36" i="57" a="1"/>
  <c r="CA42" i="57" a="1"/>
  <c r="FU100" i="57"/>
  <c r="BW51" i="57" a="1"/>
  <c r="FW11" i="57" a="1"/>
  <c r="AN107" i="57" a="1"/>
  <c r="CE122" i="57" a="1"/>
  <c r="DU30" i="57" a="1"/>
  <c r="BJ122" i="57" a="1"/>
  <c r="AT109" i="57" a="1"/>
  <c r="DK14" i="57" a="1"/>
  <c r="EG118" i="57"/>
  <c r="CF120" i="1035" s="1"/>
  <c r="DR113" i="57" a="1"/>
  <c r="CA81" i="57" a="1"/>
  <c r="BP145" i="916"/>
  <c r="H75" i="916"/>
  <c r="DJ39" i="916"/>
  <c r="FP32" i="57" a="1"/>
  <c r="AA35" i="57"/>
  <c r="DH112" i="57" a="1"/>
  <c r="FS63" i="57" a="1"/>
  <c r="DH26" i="57" a="1"/>
  <c r="AT31" i="916"/>
  <c r="EY27" i="57" a="1"/>
  <c r="AT73" i="916"/>
  <c r="FQ72" i="57" a="1"/>
  <c r="FF43" i="57" a="1"/>
  <c r="DG36" i="57"/>
  <c r="DP122" i="57" a="1"/>
  <c r="FG119" i="57" a="1"/>
  <c r="BT8" i="57" a="1"/>
  <c r="CD73" i="57" a="1"/>
  <c r="EF63" i="57" a="1"/>
  <c r="BZ126" i="1035"/>
  <c r="BM98" i="57" a="1"/>
  <c r="BR125" i="57" a="1"/>
  <c r="DY122" i="57" a="1"/>
  <c r="BX64" i="57" a="1"/>
  <c r="DL11" i="57" a="1"/>
  <c r="AT124" i="916"/>
  <c r="AG51" i="57" a="1"/>
  <c r="EE32" i="57" a="1"/>
  <c r="AJ26" i="57" a="1"/>
  <c r="CH14" i="57" a="1"/>
  <c r="FF58" i="57" a="1"/>
  <c r="AW14" i="57" a="1"/>
  <c r="EW121" i="57" a="1"/>
  <c r="FI27" i="57" a="1"/>
  <c r="BT11" i="57" a="1"/>
  <c r="DL110" i="57" a="1"/>
  <c r="FP60" i="57" a="1"/>
  <c r="FN113" i="57" a="1"/>
  <c r="FM51" i="57" a="1"/>
  <c r="W113" i="57" a="1"/>
  <c r="FT52" i="57" a="1"/>
  <c r="BX81" i="57" a="1"/>
  <c r="DD93" i="916"/>
  <c r="DS29" i="57" a="1"/>
  <c r="EB52" i="57" a="1"/>
  <c r="T73" i="57" a="1"/>
  <c r="AN31" i="916"/>
  <c r="FP11" i="57" a="1"/>
  <c r="CI27" i="57"/>
  <c r="CK97" i="57" a="1"/>
  <c r="CD26" i="57" a="1"/>
  <c r="AT75" i="916"/>
  <c r="AR45" i="57"/>
  <c r="DS78" i="57" a="1"/>
  <c r="BH69" i="57" a="1"/>
  <c r="W75" i="57" a="1"/>
  <c r="EX54" i="57"/>
  <c r="FM30" i="57" a="1"/>
  <c r="AS29" i="57" a="1"/>
  <c r="FN76" i="57" a="1"/>
  <c r="AI98" i="57" a="1"/>
  <c r="AI113" i="57" a="1"/>
  <c r="DV51" i="57" a="1"/>
  <c r="AJ106" i="57" a="1"/>
  <c r="BR5" i="57" a="1"/>
  <c r="DY60" i="57" a="1"/>
  <c r="AD32" i="57" a="1"/>
  <c r="EX26" i="57"/>
  <c r="AH92" i="57"/>
  <c r="AO32" i="57"/>
  <c r="BW55" i="57" a="1"/>
  <c r="AC42" i="57" a="1"/>
  <c r="FC122" i="57" a="1"/>
  <c r="H111" i="1035"/>
  <c r="DG124" i="57"/>
  <c r="FF64" i="57" a="1"/>
  <c r="X69" i="916"/>
  <c r="BL55" i="57"/>
  <c r="BI42" i="57"/>
  <c r="DQ98" i="57"/>
  <c r="FO24" i="57"/>
  <c r="BV78" i="57"/>
  <c r="BN69" i="57" a="1"/>
  <c r="U73" i="57"/>
  <c r="EX30" i="57"/>
  <c r="EG26" i="57"/>
  <c r="AK73" i="57"/>
  <c r="CF109" i="57"/>
  <c r="BI12" i="57"/>
  <c r="AG81" i="57" a="1"/>
  <c r="DP72" i="57" a="1"/>
  <c r="AJ79" i="57" a="1"/>
  <c r="AR33" i="57"/>
  <c r="AG54" i="57" a="1"/>
  <c r="DI26" i="57" a="1"/>
  <c r="DV15" i="57" a="1"/>
  <c r="BV76" i="57"/>
  <c r="EF85" i="57" a="1"/>
  <c r="EU101" i="57"/>
  <c r="AQ36" i="57" a="1"/>
  <c r="DV33" i="57" a="1"/>
  <c r="AE113" i="57"/>
  <c r="FD72" i="57" a="1"/>
  <c r="BO57" i="57"/>
  <c r="BY54" i="57"/>
  <c r="EU70" i="57"/>
  <c r="CT29" i="916" s="1"/>
  <c r="BS6" i="57"/>
  <c r="FA58" i="57"/>
  <c r="T107" i="57" a="1"/>
  <c r="T106" i="57" a="1"/>
  <c r="BW26" i="57" a="1"/>
  <c r="DL63" i="57" a="1"/>
  <c r="AU76" i="57"/>
  <c r="AU72" i="57"/>
  <c r="X112" i="1035" s="1"/>
  <c r="DP54" i="57" a="1"/>
  <c r="FH32" i="57"/>
  <c r="CE88" i="57" a="1"/>
  <c r="Z9" i="57" a="1"/>
  <c r="DH6" i="57" a="1"/>
  <c r="T76" i="57" a="1"/>
  <c r="ET11" i="57" a="1"/>
  <c r="W54" i="57" a="1"/>
  <c r="CG14" i="57" a="1"/>
  <c r="CC54" i="57"/>
  <c r="BQ30" i="57" a="1"/>
  <c r="DH12" i="57" a="1"/>
  <c r="V63" i="57" a="1"/>
  <c r="W9" i="57" a="1"/>
  <c r="AQ24" i="57" a="1"/>
  <c r="EW101" i="57" a="1"/>
  <c r="Z109" i="57" a="1"/>
  <c r="EB79" i="57" a="1"/>
  <c r="FP29" i="57" a="1"/>
  <c r="CH54" i="57" a="1"/>
  <c r="BT69" i="57" a="1"/>
  <c r="DI36" i="57" a="1"/>
  <c r="EB125" i="57" a="1"/>
  <c r="FF113" i="57" a="1"/>
  <c r="AD72" i="57" a="1"/>
  <c r="X9" i="57"/>
  <c r="AM75" i="57" a="1"/>
  <c r="Y9" i="57" a="1"/>
  <c r="DI88" i="57" a="1"/>
  <c r="DK32" i="57" a="1"/>
  <c r="Y112" i="57" a="1"/>
  <c r="Y46" i="57" a="1"/>
  <c r="BM75" i="57" a="1"/>
  <c r="FI58" i="57" a="1"/>
  <c r="X46" i="57"/>
  <c r="BX70" i="1035"/>
  <c r="AI85" i="57" a="1"/>
  <c r="H115" i="916"/>
  <c r="DV26" i="57" a="1"/>
  <c r="BR8" i="57" a="1"/>
  <c r="BN76" i="57" a="1"/>
  <c r="AT73" i="57" a="1"/>
  <c r="BT82" i="57" a="1"/>
  <c r="DY92" i="57" a="1"/>
  <c r="DO112" i="57" a="1"/>
  <c r="DK101" i="57" a="1"/>
  <c r="AT9" i="57" a="1"/>
  <c r="BN92" i="916"/>
  <c r="BT89" i="57" a="1"/>
  <c r="DW110" i="57"/>
  <c r="AT20" i="1035"/>
  <c r="BR32" i="57" a="1"/>
  <c r="AT21" i="916"/>
  <c r="AS112" i="57" a="1"/>
  <c r="BQ118" i="57" a="1"/>
  <c r="AC107" i="57" a="1"/>
  <c r="FJ63" i="57" a="1"/>
  <c r="FS122" i="57" a="1"/>
  <c r="AR126" i="916"/>
  <c r="DO27" i="57" a="1"/>
  <c r="AR97" i="57"/>
  <c r="BW58" i="57" a="1"/>
  <c r="DY46" i="57" a="1"/>
  <c r="BU98" i="57" a="1"/>
  <c r="FF32" i="57" a="1"/>
  <c r="EW35" i="57" a="1"/>
  <c r="DZ106" i="57" a="1"/>
  <c r="FC86" i="57" a="1"/>
  <c r="DO113" i="57" a="1"/>
  <c r="CE33" i="57" a="1"/>
  <c r="DY107" i="57" a="1"/>
  <c r="BS81" i="57"/>
  <c r="W125" i="57" a="1"/>
  <c r="BJ70" i="57" a="1"/>
  <c r="FG29" i="57" a="1"/>
  <c r="X88" i="57"/>
  <c r="DM89" i="57"/>
  <c r="AR32" i="57"/>
  <c r="BQ78" i="57" a="1"/>
  <c r="EV15" i="57" a="1"/>
  <c r="AF15" i="57" a="1"/>
  <c r="DU69" i="57" a="1"/>
  <c r="DL91" i="57" a="1"/>
  <c r="BJ17" i="57" a="1"/>
  <c r="DK75" i="57" a="1"/>
  <c r="X63" i="57"/>
  <c r="FP46" i="57" a="1"/>
  <c r="FP91" i="57" a="1"/>
  <c r="BJ8" i="57" a="1"/>
  <c r="CG18" i="57" a="1"/>
  <c r="DK55" i="57" a="1"/>
  <c r="AD119" i="57" a="1"/>
  <c r="AA54" i="57"/>
  <c r="X18" i="57"/>
  <c r="CF42" i="57"/>
  <c r="AD86" i="57" a="1"/>
  <c r="CF45" i="57"/>
  <c r="BB58" i="1035" s="1"/>
  <c r="DZ17" i="57" a="1"/>
  <c r="CI54" i="57"/>
  <c r="DH75" i="57" a="1"/>
  <c r="DU70" i="57" a="1"/>
  <c r="BN72" i="916"/>
  <c r="FT92" i="57" a="1"/>
  <c r="DS26" i="57" a="1"/>
  <c r="EX121" i="57"/>
  <c r="BH23" i="57" a="1"/>
  <c r="AC30" i="57" a="1"/>
  <c r="AK5" i="57"/>
  <c r="AN22" i="1035"/>
  <c r="BT57" i="57" a="1"/>
  <c r="FF42" i="57" a="1"/>
  <c r="X82" i="916"/>
  <c r="EW91" i="57" a="1"/>
  <c r="AT75" i="57" a="1"/>
  <c r="DO63" i="57" a="1"/>
  <c r="AN146" i="916"/>
  <c r="BO122" i="57"/>
  <c r="AQ26" i="57" a="1"/>
  <c r="AE11" i="57"/>
  <c r="BP75" i="1035"/>
  <c r="BK8" i="57" a="1"/>
  <c r="BH73" i="57" a="1"/>
  <c r="BU35" i="57" a="1"/>
  <c r="DD113" i="1035"/>
  <c r="AK100" i="57"/>
  <c r="AT124" i="57" a="1"/>
  <c r="EB57" i="57" a="1"/>
  <c r="BT121" i="57" a="1"/>
  <c r="FG58" i="57" a="1"/>
  <c r="BS73" i="57"/>
  <c r="BQ85" i="57" a="1"/>
  <c r="AS101" i="57" a="1"/>
  <c r="BI100" i="57"/>
  <c r="BJ76" i="57" a="1"/>
  <c r="AM9" i="57" a="1"/>
  <c r="DR30" i="57" a="1"/>
  <c r="EB119" i="57" a="1"/>
  <c r="CG81" i="57" a="1"/>
  <c r="AT61" i="57" a="1"/>
  <c r="AQ42" i="57" a="1"/>
  <c r="CK125" i="57" a="1"/>
  <c r="DT110" i="57"/>
  <c r="AR72" i="1035"/>
  <c r="H23" i="1035"/>
  <c r="CA12" i="57" a="1"/>
  <c r="AN94" i="916"/>
  <c r="Z93" i="916"/>
  <c r="DL42" i="916"/>
  <c r="BW32" i="57" a="1"/>
  <c r="BZ124" i="1035"/>
  <c r="FM52" i="57" a="1"/>
  <c r="AI89" i="57" a="1"/>
  <c r="FP119" i="57" a="1"/>
  <c r="AM88" i="57" a="1"/>
  <c r="CG97" i="57" a="1"/>
  <c r="AP97" i="57" a="1"/>
  <c r="FT30" i="57" a="1"/>
  <c r="BZ64" i="916"/>
  <c r="BJ12" i="57" a="1"/>
  <c r="CE8" i="57" a="1"/>
  <c r="CG32" i="57" a="1"/>
  <c r="FI29" i="57" a="1"/>
  <c r="FP61" i="57" a="1"/>
  <c r="CV92" i="916"/>
  <c r="CF64" i="57"/>
  <c r="BN24" i="1035"/>
  <c r="CA30" i="57" a="1"/>
  <c r="DY81" i="57" a="1"/>
  <c r="DI46" i="57" a="1"/>
  <c r="DK27" i="57" a="1"/>
  <c r="EI57" i="57" a="1"/>
  <c r="ET73" i="57" a="1"/>
  <c r="BP135" i="916"/>
  <c r="CF60" i="57"/>
  <c r="CB113" i="57" a="1"/>
  <c r="BW119" i="57" a="1"/>
  <c r="EE110" i="57" a="1"/>
  <c r="DD11" i="916"/>
  <c r="EC18" i="57" a="1"/>
  <c r="X61" i="57"/>
  <c r="AU60" i="57"/>
  <c r="CH55" i="57" a="1"/>
  <c r="DW14" i="57"/>
  <c r="AW70" i="57" a="1"/>
  <c r="BT55" i="57" a="1"/>
  <c r="CH109" i="57" a="1"/>
  <c r="AD91" i="57" a="1"/>
  <c r="FM78" i="57" a="1"/>
  <c r="EC55" i="57" a="1"/>
  <c r="AH100" i="57"/>
  <c r="DY78" i="57" a="1"/>
  <c r="EA81" i="57"/>
  <c r="DU55" i="57" a="1"/>
  <c r="AS26" i="57" a="1"/>
  <c r="W18" i="57" a="1"/>
  <c r="DR97" i="57" a="1"/>
  <c r="EZ30" i="57" a="1"/>
  <c r="BH88" i="57" a="1"/>
  <c r="AN36" i="57" a="1"/>
  <c r="BJ14" i="57" a="1"/>
  <c r="FK54" i="57"/>
  <c r="EI125" i="57" a="1"/>
  <c r="DR9" i="57" a="1"/>
  <c r="AD73" i="57" a="1"/>
  <c r="BN33" i="57" a="1"/>
  <c r="BI73" i="57"/>
  <c r="FC46" i="57" a="1"/>
  <c r="R145" i="916"/>
  <c r="Z60" i="57" a="1"/>
  <c r="BP123" i="1035"/>
  <c r="BW35" i="57" a="1"/>
  <c r="AQ33" i="57" a="1"/>
  <c r="BN124" i="57" a="1"/>
  <c r="BO100" i="57"/>
  <c r="X36" i="57"/>
  <c r="Z23" i="916"/>
  <c r="EV51" i="57" a="1"/>
  <c r="AM76" i="57" a="1"/>
  <c r="EI81" i="57" a="1"/>
  <c r="BN64" i="1035"/>
  <c r="EE64" i="57" a="1"/>
  <c r="V86" i="57" a="1"/>
  <c r="BR44" i="916"/>
  <c r="DR100" i="57" a="1"/>
  <c r="DL74" i="916"/>
  <c r="BM51" i="57" a="1"/>
  <c r="BB82" i="916"/>
  <c r="AF122" i="57" a="1"/>
  <c r="EV98" i="57" a="1"/>
  <c r="BM9" i="57" a="1"/>
  <c r="V61" i="57" a="1"/>
  <c r="AA8" i="57"/>
  <c r="Z21" i="1035"/>
  <c r="EI118" i="57" a="1"/>
  <c r="DD124" i="1035"/>
  <c r="BX15" i="57" a="1"/>
  <c r="EF109" i="57" a="1"/>
  <c r="DS15" i="57" a="1"/>
  <c r="EW32" i="57" a="1"/>
  <c r="BV97" i="57"/>
  <c r="AQ70" i="57" a="1"/>
  <c r="DJ55" i="57"/>
  <c r="EB70" i="57" a="1"/>
  <c r="DQ15" i="57"/>
  <c r="AI51" i="57" a="1"/>
  <c r="T14" i="57" a="1"/>
  <c r="EC69" i="57" a="1"/>
  <c r="DF61" i="57" a="1"/>
  <c r="CA70" i="57" a="1"/>
  <c r="AF86" i="57" a="1"/>
  <c r="DO69" i="57" a="1"/>
  <c r="Y12" i="57" a="1"/>
  <c r="BW70" i="57" a="1"/>
  <c r="EV70" i="57" a="1"/>
  <c r="FC72" i="57" a="1"/>
  <c r="DU42" i="57" a="1"/>
  <c r="AS72" i="57" a="1"/>
  <c r="FS70" i="57" a="1"/>
  <c r="X60" i="57"/>
  <c r="EV26" i="57" a="1"/>
  <c r="FW109" i="57" a="1"/>
  <c r="AW61" i="57" a="1"/>
  <c r="EI54" i="57" a="1"/>
  <c r="AS118" i="57" a="1"/>
  <c r="BU73" i="57" a="1"/>
  <c r="AS58" i="57" a="1"/>
  <c r="AT76" i="57" a="1"/>
  <c r="CH113" i="57" a="1"/>
  <c r="V113" i="57" a="1"/>
  <c r="BQ63" i="57" a="1"/>
  <c r="AL39" i="916"/>
  <c r="FS107" i="57" a="1"/>
  <c r="CV124" i="1035"/>
  <c r="BH12" i="57" a="1"/>
  <c r="CC119" i="57"/>
  <c r="AR73" i="916"/>
  <c r="CC51" i="57"/>
  <c r="W24" i="57" a="1"/>
  <c r="CF86" i="57"/>
  <c r="BZ143" i="916"/>
  <c r="BI5" i="57"/>
  <c r="Y35" i="57" a="1"/>
  <c r="CV44" i="916"/>
  <c r="DJ82" i="916"/>
  <c r="BZ145" i="916"/>
  <c r="FO100" i="57"/>
  <c r="BJ98" i="57" a="1"/>
  <c r="FJ60" i="57" a="1"/>
  <c r="DU26" i="57" a="1"/>
  <c r="DR106" i="57" a="1"/>
  <c r="CC27" i="57"/>
  <c r="DY112" i="57" a="1"/>
  <c r="AW5" i="57" a="1"/>
  <c r="EE81" i="57" a="1"/>
  <c r="Z94" i="916"/>
  <c r="FA42" i="57"/>
  <c r="CE81" i="57" a="1"/>
  <c r="X8" i="57"/>
  <c r="CZ126" i="916"/>
  <c r="H64" i="1035"/>
  <c r="FJ119" i="57" a="1"/>
  <c r="DF33" i="57" a="1"/>
  <c r="BK43" i="57" a="1"/>
  <c r="BQ92" i="57" a="1"/>
  <c r="AR133" i="916"/>
  <c r="T81" i="57" a="1"/>
  <c r="DF91" i="57" a="1"/>
  <c r="BH75" i="57" a="1"/>
  <c r="CV84" i="916"/>
  <c r="BZ75" i="1035"/>
  <c r="AT124" i="1035"/>
  <c r="AM73" i="57" a="1"/>
  <c r="FM12" i="57" a="1"/>
  <c r="CC63" i="57"/>
  <c r="DH113" i="57" a="1"/>
  <c r="BP73" i="1035"/>
  <c r="BN41" i="916"/>
  <c r="AN110" i="57" a="1"/>
  <c r="CH135" i="916"/>
  <c r="FD29" i="57" a="1"/>
  <c r="EE11" i="57" a="1"/>
  <c r="AM27" i="57" a="1"/>
  <c r="CG69" i="57" a="1"/>
  <c r="CE14" i="57" a="1"/>
  <c r="BR57" i="57" a="1"/>
  <c r="BY101" i="57"/>
  <c r="DI91" i="57" a="1"/>
  <c r="AP78" i="57" a="1"/>
  <c r="CB69" i="57" a="1"/>
  <c r="Y92" i="57" a="1"/>
  <c r="FS52" i="57" a="1"/>
  <c r="FF69" i="57" a="1"/>
  <c r="AA112" i="57"/>
  <c r="CA46" i="57" a="1"/>
  <c r="AW18" i="57" a="1"/>
  <c r="FH52" i="57"/>
  <c r="CD121" i="57" a="1"/>
  <c r="Y85" i="57" a="1"/>
  <c r="AG101" i="57" a="1"/>
  <c r="BI76" i="57"/>
  <c r="EZ101" i="57" a="1"/>
  <c r="CD55" i="57" a="1"/>
  <c r="DH18" i="57" a="1"/>
  <c r="BK69" i="57" a="1"/>
  <c r="AC89" i="57" a="1"/>
  <c r="AA14" i="57"/>
  <c r="AF55" i="57" a="1"/>
  <c r="FG33" i="57" a="1"/>
  <c r="EW109" i="57" a="1"/>
  <c r="FP52" i="57" a="1"/>
  <c r="AM92" i="57" a="1"/>
  <c r="DL125" i="57" a="1"/>
  <c r="AD26" i="57" a="1"/>
  <c r="FC60" i="57" a="1"/>
  <c r="EE124" i="57" a="1"/>
  <c r="Z42" i="916"/>
  <c r="CF26" i="57"/>
  <c r="EV63" i="57" a="1"/>
  <c r="DZ6" i="57" a="1"/>
  <c r="AG64" i="57" a="1"/>
  <c r="EV81" i="57" a="1"/>
  <c r="V27" i="57" a="1"/>
  <c r="FP124" i="57" a="1"/>
  <c r="FN124" i="57" a="1"/>
  <c r="BB70" i="1035"/>
  <c r="AT122" i="57" a="1"/>
  <c r="BM113" i="57" a="1"/>
  <c r="FC42" i="57" a="1"/>
  <c r="DY32" i="57" a="1"/>
  <c r="BB133" i="916"/>
  <c r="DY109" i="57" a="1"/>
  <c r="FP33" i="57" a="1"/>
  <c r="DB82" i="916"/>
  <c r="Z23" i="1035"/>
  <c r="AJ72" i="57" a="1"/>
  <c r="BQ51" i="57" a="1"/>
  <c r="BV73" i="57"/>
  <c r="T33" i="57" a="1"/>
  <c r="Z52" i="57" a="1"/>
  <c r="CB121" i="57" a="1"/>
  <c r="EF24" i="57" a="1"/>
  <c r="Y42" i="57" a="1"/>
  <c r="CT11" i="916"/>
  <c r="CE42" i="57" a="1"/>
  <c r="AG72" i="57" a="1"/>
  <c r="AN22" i="916"/>
  <c r="AT123" i="1035"/>
  <c r="EB85" i="57" a="1"/>
  <c r="AP42" i="57" a="1"/>
  <c r="AR64" i="1035"/>
  <c r="BX113" i="57" a="1"/>
  <c r="BN119" i="57" a="1"/>
  <c r="CG33" i="57" a="1"/>
  <c r="BM42" i="57" a="1"/>
  <c r="EF36" i="57" a="1"/>
  <c r="FF11" i="57" a="1"/>
  <c r="BW27" i="57" a="1"/>
  <c r="AH82" i="57"/>
  <c r="ED36" i="57"/>
  <c r="BH124" i="57" a="1"/>
  <c r="FW101" i="57" a="1"/>
  <c r="CD29" i="57" a="1"/>
  <c r="AD51" i="57" a="1"/>
  <c r="X133" i="916"/>
  <c r="DM113" i="57"/>
  <c r="BZ125" i="1035"/>
  <c r="EY6" i="57" a="1"/>
  <c r="DR88" i="57" a="1"/>
  <c r="BQ88" i="57" a="1"/>
  <c r="AM42" i="57" a="1"/>
  <c r="AG60" i="57" a="1"/>
  <c r="EI26" i="57" a="1"/>
  <c r="BU8" i="57" a="1"/>
  <c r="DL6" i="57" a="1"/>
  <c r="EA42" i="57"/>
  <c r="BJ119" i="57" a="1"/>
  <c r="BX36" i="57" a="1"/>
  <c r="CK57" i="57" a="1"/>
  <c r="EW51" i="57" a="1"/>
  <c r="CD51" i="57" a="1"/>
  <c r="DR118" i="57" a="1"/>
  <c r="DO110" i="57" a="1"/>
  <c r="CF43" i="916"/>
  <c r="AN24" i="916"/>
  <c r="EX97" i="57"/>
  <c r="FT8" i="57" a="1"/>
  <c r="Z95" i="916"/>
  <c r="CA101" i="57" a="1"/>
  <c r="DJ71" i="1035"/>
  <c r="X43" i="57"/>
  <c r="BW42" i="57" a="1"/>
  <c r="W63" i="57" a="1"/>
  <c r="CV126" i="1035"/>
  <c r="AM61" i="57" a="1"/>
  <c r="DI110" i="57" a="1"/>
  <c r="FM42" i="57" a="1"/>
  <c r="BJ85" i="57" a="1"/>
  <c r="EW30" i="57" a="1"/>
  <c r="FF63" i="57" a="1"/>
  <c r="FA6" i="57"/>
  <c r="DR63" i="57" a="1"/>
  <c r="AI35" i="57" a="1"/>
  <c r="DF58" i="57" a="1"/>
  <c r="BZ124" i="916"/>
  <c r="AF61" i="57" a="1"/>
  <c r="DV23" i="57" a="1"/>
  <c r="CB35" i="57" a="1"/>
  <c r="FQ64" i="57" a="1"/>
  <c r="DQ109" i="57"/>
  <c r="DK69" i="57" a="1"/>
  <c r="DO45" i="57" a="1"/>
  <c r="CC122" i="57"/>
  <c r="ET55" i="57" a="1"/>
  <c r="FI60" i="57" a="1"/>
  <c r="BT42" i="57" a="1"/>
  <c r="EY79" i="57" a="1"/>
  <c r="BM26" i="57" a="1"/>
  <c r="CG46" i="57" a="1"/>
  <c r="AD69" i="57" a="1"/>
  <c r="FS125" i="57" a="1"/>
  <c r="AD45" i="57" a="1"/>
  <c r="DM11" i="57"/>
  <c r="AI14" i="57" a="1"/>
  <c r="BV15" i="57"/>
  <c r="DR32" i="57" a="1"/>
  <c r="U18" i="57"/>
  <c r="BQ122" i="57" a="1"/>
  <c r="FA85" i="57"/>
  <c r="DU43" i="57" a="1"/>
  <c r="FI70" i="57" a="1"/>
  <c r="BJ9" i="57" a="1"/>
  <c r="DJ124" i="57"/>
  <c r="BP71" i="916" s="1"/>
  <c r="AO27" i="57"/>
  <c r="BT6" i="57" a="1"/>
  <c r="BR6" i="57" a="1"/>
  <c r="Y86" i="57" a="1"/>
  <c r="CK43" i="57" a="1"/>
  <c r="CA11" i="57" a="1"/>
  <c r="CH144" i="916"/>
  <c r="FQ119" i="57" a="1"/>
  <c r="DH118" i="57" a="1"/>
  <c r="BS35" i="57"/>
  <c r="BX97" i="57" a="1"/>
  <c r="AF110" i="57" a="1"/>
  <c r="AT65" i="1035"/>
  <c r="BU125" i="57" a="1"/>
  <c r="DF100" i="57" a="1"/>
  <c r="DP35" i="57" a="1"/>
  <c r="AP106" i="57" a="1"/>
  <c r="BP43" i="916"/>
  <c r="DU5" i="57" a="1"/>
  <c r="AW45" i="57" a="1"/>
  <c r="FN72" i="57" a="1"/>
  <c r="AJ32" i="57" a="1"/>
  <c r="BK100" i="57" a="1"/>
  <c r="DH30" i="57" a="1"/>
  <c r="BW109" i="57" a="1"/>
  <c r="FN35" i="57" a="1"/>
  <c r="AM109" i="57" a="1"/>
  <c r="BJ100" i="57" a="1"/>
  <c r="ET60" i="57" a="1"/>
  <c r="AR44" i="916"/>
  <c r="EC112" i="57" a="1"/>
  <c r="CH9" i="57" a="1"/>
  <c r="BV36" i="57"/>
  <c r="EI89" i="57" a="1"/>
  <c r="AI26" i="57" a="1"/>
  <c r="BQ9" i="57" a="1"/>
  <c r="AT13" i="916"/>
  <c r="FT112" i="57" a="1"/>
  <c r="CA45" i="57" a="1"/>
  <c r="BQ91" i="57" a="1"/>
  <c r="FG32" i="57" a="1"/>
  <c r="DP27" i="57" a="1"/>
  <c r="FS72" i="57" a="1"/>
  <c r="FH112" i="57"/>
  <c r="FP89" i="57" a="1"/>
  <c r="DF81" i="57" a="1"/>
  <c r="V73" i="57" a="1"/>
  <c r="FS18" i="57" a="1"/>
  <c r="FM70" i="57" a="1"/>
  <c r="AA63" i="57"/>
  <c r="AM107" i="57" a="1"/>
  <c r="BQ17" i="57" a="1"/>
  <c r="FF5" i="57" a="1"/>
  <c r="DZ69" i="57" a="1"/>
  <c r="FA54" i="57"/>
  <c r="AC78" i="57" a="1"/>
  <c r="CE110" i="57" a="1"/>
  <c r="EE63" i="57" a="1"/>
  <c r="FH15" i="57"/>
  <c r="AH107" i="57"/>
  <c r="DY29" i="57" a="1"/>
  <c r="BW33" i="57" a="1"/>
  <c r="CI8" i="57"/>
  <c r="X55" i="57"/>
  <c r="BS43" i="57"/>
  <c r="U61" i="57"/>
  <c r="BN85" i="57" a="1"/>
  <c r="BQ106" i="57" a="1"/>
  <c r="FS11" i="57" a="1"/>
  <c r="BQ60" i="57" a="1"/>
  <c r="AP109" i="57" a="1"/>
  <c r="FD24" i="57" a="1"/>
  <c r="AJ46" i="57" a="1"/>
  <c r="FI97" i="57" a="1"/>
  <c r="FJ75" i="57" a="1"/>
  <c r="DY86" i="57" a="1"/>
  <c r="AW124" i="57" a="1"/>
  <c r="P31" i="916"/>
  <c r="CE24" i="57" a="1"/>
  <c r="AR42" i="916"/>
  <c r="BH92" i="57" a="1"/>
  <c r="FT121" i="57" a="1"/>
  <c r="CI82" i="57"/>
  <c r="EI100" i="57" a="1"/>
  <c r="BP84" i="916"/>
  <c r="DJ71" i="916"/>
  <c r="AF8" i="57" a="1"/>
  <c r="DV27" i="57" a="1"/>
  <c r="Y89" i="57" a="1"/>
  <c r="DL12" i="57" a="1"/>
  <c r="Y15" i="57" a="1"/>
  <c r="FC36" i="57" a="1"/>
  <c r="AS57" i="57" a="1"/>
  <c r="BT14" i="57" a="1"/>
  <c r="T17" i="57" a="1"/>
  <c r="FF55" i="57" a="1"/>
  <c r="FA55" i="57"/>
  <c r="CF69" i="57"/>
  <c r="CB110" i="57" a="1"/>
  <c r="CH73" i="57" a="1"/>
  <c r="AM51" i="57" a="1"/>
  <c r="CK14" i="57" a="1"/>
  <c r="CG76" i="57" a="1"/>
  <c r="X113" i="57"/>
  <c r="CA76" i="57" a="1"/>
  <c r="DG122" i="57"/>
  <c r="AT14" i="57" a="1"/>
  <c r="CD18" i="57" a="1"/>
  <c r="CC125" i="57"/>
  <c r="BM70" i="57" a="1"/>
  <c r="DO70" i="57" a="1"/>
  <c r="AH60" i="57"/>
  <c r="AW78" i="57" a="1"/>
  <c r="EU110" i="57"/>
  <c r="BW14" i="57" a="1"/>
  <c r="BJ18" i="57" a="1"/>
  <c r="BM55" i="57" a="1"/>
  <c r="CE51" i="57" a="1"/>
  <c r="BQ54" i="57" a="1"/>
  <c r="AP63" i="57" a="1"/>
  <c r="Z22" i="916"/>
  <c r="BP11" i="916"/>
  <c r="BM11" i="57" a="1"/>
  <c r="P61" i="1035"/>
  <c r="BP39" i="916"/>
  <c r="EY42" i="57" a="1"/>
  <c r="FC119" i="57" a="1"/>
  <c r="CA118" i="57" a="1"/>
  <c r="AI29" i="57" a="1"/>
  <c r="FG101" i="57" a="1"/>
  <c r="BP74" i="1035"/>
  <c r="FW54" i="57" a="1"/>
  <c r="EF15" i="57" a="1"/>
  <c r="DS124" i="57" a="1"/>
  <c r="EE17" i="57" a="1"/>
  <c r="BV119" i="57"/>
  <c r="EG61" i="57"/>
  <c r="BM107" i="57" a="1"/>
  <c r="FI79" i="57" a="1"/>
  <c r="BT15" i="57" a="1"/>
  <c r="FC35" i="57" a="1"/>
  <c r="EE86" i="57" a="1"/>
  <c r="FP113" i="57" a="1"/>
  <c r="BQ121" i="57" a="1"/>
  <c r="CB42" i="57" a="1"/>
  <c r="BZ144" i="916"/>
  <c r="BX42" i="916"/>
  <c r="AR115" i="1035"/>
  <c r="BM100" i="57" a="1"/>
  <c r="Y124" i="57" a="1"/>
  <c r="AP61" i="57" a="1"/>
  <c r="AI107" i="57" a="1"/>
  <c r="CE89" i="57" a="1"/>
  <c r="BQ81" i="57" a="1"/>
  <c r="ED61" i="57"/>
  <c r="AW26" i="57" a="1"/>
  <c r="BQ112" i="57" a="1"/>
  <c r="AJ58" i="57" a="1"/>
  <c r="ED107" i="57"/>
  <c r="AR94" i="916"/>
  <c r="H62" i="916"/>
  <c r="Y51" i="57" a="1"/>
  <c r="AW64" i="57" a="1"/>
  <c r="V119" i="57" a="1"/>
  <c r="AM82" i="57" a="1"/>
  <c r="FW57" i="57" a="1"/>
  <c r="V42" i="57" a="1"/>
  <c r="DJ83" i="916"/>
  <c r="BP72" i="1035"/>
  <c r="FI8" i="57" a="1"/>
  <c r="FN118" i="57" a="1"/>
  <c r="DK98" i="57" a="1"/>
  <c r="CD86" i="57" a="1"/>
  <c r="AS9" i="57" a="1"/>
  <c r="CD88" i="57" a="1"/>
  <c r="EX58" i="57"/>
  <c r="AW57" i="57" a="1"/>
  <c r="BY81" i="57"/>
  <c r="AD8" i="57" a="1"/>
  <c r="DI92" i="57" a="1"/>
  <c r="BN124" i="916"/>
  <c r="CA64" i="57" a="1"/>
  <c r="DH61" i="57" a="1"/>
  <c r="EV27" i="57" a="1"/>
  <c r="AF46" i="57" a="1"/>
  <c r="FS73" i="57" a="1"/>
  <c r="BJ118" i="57" a="1"/>
  <c r="BK75" i="57" a="1"/>
  <c r="EX89" i="57"/>
  <c r="AG61" i="57" a="1"/>
  <c r="DR64" i="57" a="1"/>
  <c r="AM45" i="57" a="1"/>
  <c r="DO122" i="57" a="1"/>
  <c r="DF72" i="57" a="1"/>
  <c r="AF91" i="57" a="1"/>
  <c r="W29" i="57" a="1"/>
  <c r="BW100" i="57" a="1"/>
  <c r="V98" i="57" a="1"/>
  <c r="DK91" i="57" a="1"/>
  <c r="FQ91" i="57" a="1"/>
  <c r="BK112" i="57" a="1"/>
  <c r="FQ52" i="57" a="1"/>
  <c r="W73" i="57" a="1"/>
  <c r="FW6" i="57" a="1"/>
  <c r="AQ63" i="57" a="1"/>
  <c r="DV12" i="57" a="1"/>
  <c r="BN22" i="1035"/>
  <c r="V110" i="57" a="1"/>
  <c r="AI121" i="57" a="1"/>
  <c r="DD113" i="916"/>
  <c r="EF8" i="57" a="1"/>
  <c r="CI100" i="57"/>
  <c r="DL100" i="57" a="1"/>
  <c r="CZ125" i="916"/>
  <c r="EV122" i="57" a="1"/>
  <c r="AS110" i="57" a="1"/>
  <c r="DU57" i="57" a="1"/>
  <c r="AT24" i="916"/>
  <c r="DZ54" i="57" a="1"/>
  <c r="FD15" i="57" a="1"/>
  <c r="EG70" i="57"/>
  <c r="AK11" i="57"/>
  <c r="CB12" i="57" a="1"/>
  <c r="AJ122" i="57" a="1"/>
  <c r="BH57" i="57" a="1"/>
  <c r="AW60" i="57" a="1"/>
  <c r="FM23" i="57" a="1"/>
  <c r="EZ43" i="57" a="1"/>
  <c r="ET32" i="57" a="1"/>
  <c r="CH72" i="57" a="1"/>
  <c r="EB69" i="57" a="1"/>
  <c r="DY17" i="57" a="1"/>
  <c r="DV35" i="57" a="1"/>
  <c r="DP33" i="57" a="1"/>
  <c r="FW58" i="57" a="1"/>
  <c r="FI86" i="57" a="1"/>
  <c r="BP125" i="916"/>
  <c r="DO107" i="57" a="1"/>
  <c r="EC82" i="57" a="1"/>
  <c r="H146" i="916"/>
  <c r="CA8" i="57" a="1"/>
  <c r="FF124" i="57" a="1"/>
  <c r="FJ33" i="57" a="1"/>
  <c r="W72" i="57" a="1"/>
  <c r="DU58" i="57" a="1"/>
  <c r="FQ101" i="57" a="1"/>
  <c r="AW51" i="57" a="1"/>
  <c r="FM100" i="57" a="1"/>
  <c r="BQ27" i="57" a="1"/>
  <c r="EE72" i="57" a="1"/>
  <c r="CD17" i="57" a="1"/>
  <c r="AF26" i="57" a="1"/>
  <c r="CK78" i="57" a="1"/>
  <c r="CD15" i="57" a="1"/>
  <c r="AF75" i="57" a="1"/>
  <c r="BX57" i="57" a="1"/>
  <c r="FI51" i="57" a="1"/>
  <c r="V15" i="57" a="1"/>
  <c r="EE55" i="57" a="1"/>
  <c r="FG109" i="57" a="1"/>
  <c r="DD23" i="916"/>
  <c r="DK106" i="57" a="1"/>
  <c r="V69" i="57" a="1"/>
  <c r="AC54" i="57" a="1"/>
  <c r="AS6" i="57" a="1"/>
  <c r="FO75" i="57"/>
  <c r="CE27" i="57" a="1"/>
  <c r="CF54" i="57"/>
  <c r="AE109" i="57"/>
  <c r="BY112" i="57"/>
  <c r="FG55" i="57" a="1"/>
  <c r="FS69" i="57" a="1"/>
  <c r="BO29" i="57"/>
  <c r="BX14" i="57" a="1"/>
  <c r="T69" i="57" a="1"/>
  <c r="DS64" i="57" a="1"/>
  <c r="CA15" i="57" a="1"/>
  <c r="DS33" i="57" a="1"/>
  <c r="BB60" i="1035"/>
  <c r="AM98" i="57" a="1"/>
  <c r="FK35" i="57"/>
  <c r="FQ24" i="57" a="1"/>
  <c r="BM73" i="57" a="1"/>
  <c r="DD123" i="916"/>
  <c r="Z81" i="57" a="1"/>
  <c r="Z89" i="57" a="1"/>
  <c r="FC97" i="57" a="1"/>
  <c r="EZ76" i="57" a="1"/>
  <c r="AM55" i="57" a="1"/>
  <c r="AN30" i="57" a="1"/>
  <c r="Z70" i="57" a="1"/>
  <c r="BM78" i="57" a="1"/>
  <c r="EF106" i="57" a="1"/>
  <c r="EV86" i="57" a="1"/>
  <c r="AN63" i="57" a="1"/>
  <c r="AF35" i="57" a="1"/>
  <c r="BR119" i="57" a="1"/>
  <c r="BZ113" i="916"/>
  <c r="EY100" i="57" a="1"/>
  <c r="BU118" i="57" a="1"/>
  <c r="AM100" i="57" a="1"/>
  <c r="FJ106" i="57" a="1"/>
  <c r="FW121" i="57" a="1"/>
  <c r="AL113" i="916"/>
  <c r="DI118" i="57" a="1"/>
  <c r="R143" i="916"/>
  <c r="DH92" i="57" a="1"/>
  <c r="Z146" i="916"/>
  <c r="EA61" i="57"/>
  <c r="CH89" i="57" a="1"/>
  <c r="DH51" i="57" a="1"/>
  <c r="AO45" i="57"/>
  <c r="BW54" i="57" a="1"/>
  <c r="BQ42" i="57" a="1"/>
  <c r="FW55" i="57" a="1"/>
  <c r="DO9" i="57" a="1"/>
  <c r="DK45" i="57" a="1"/>
  <c r="DH57" i="57" a="1"/>
  <c r="BR27" i="57" a="1"/>
  <c r="FS88" i="57" a="1"/>
  <c r="AP88" i="57" a="1"/>
  <c r="CA121" i="57" a="1"/>
  <c r="CV13" i="1035"/>
  <c r="FP5" i="57" a="1"/>
  <c r="BM89" i="57" a="1"/>
  <c r="EU33" i="57"/>
  <c r="CH60" i="57" a="1"/>
  <c r="AG70" i="57" a="1"/>
  <c r="CB81" i="57" a="1"/>
  <c r="FW26" i="57" a="1"/>
  <c r="AQ54" i="57" a="1"/>
  <c r="DY36" i="57" a="1"/>
  <c r="FG35" i="57" a="1"/>
  <c r="EV54" i="57" a="1"/>
  <c r="DK81" i="57" a="1"/>
  <c r="BP42" i="916"/>
  <c r="DT112" i="57"/>
  <c r="DK23" i="57" a="1"/>
  <c r="AT74" i="916"/>
  <c r="BP64" i="916"/>
  <c r="EY113" i="57" a="1"/>
  <c r="AJ43" i="57" a="1"/>
  <c r="BV58" i="57"/>
  <c r="DR112" i="57" a="1"/>
  <c r="BX82" i="916"/>
  <c r="BQ73" i="57" a="1"/>
  <c r="BX82" i="57" a="1"/>
  <c r="H72" i="1035"/>
  <c r="CG122" i="57" a="1"/>
  <c r="AP18" i="57" a="1"/>
  <c r="BL78" i="57"/>
  <c r="FG36" i="57" a="1"/>
  <c r="FJ85" i="57" a="1"/>
  <c r="AA64" i="57"/>
  <c r="DH8" i="57" a="1"/>
  <c r="DO61" i="57" a="1"/>
  <c r="DO72" i="57" a="1"/>
  <c r="DS27" i="57" a="1"/>
  <c r="CG51" i="57" a="1"/>
  <c r="T51" i="57" a="1"/>
  <c r="BN135" i="916"/>
  <c r="AW8" i="57" a="1"/>
  <c r="AC26" i="57" a="1"/>
  <c r="FC88" i="57" a="1"/>
  <c r="AF112" i="57" a="1"/>
  <c r="EY58" i="57" a="1"/>
  <c r="EV89" i="57" a="1"/>
  <c r="AQ45" i="57" a="1"/>
  <c r="DY76" i="57" a="1"/>
  <c r="AW121" i="57" a="1"/>
  <c r="Z11" i="1035"/>
  <c r="AE101" i="57"/>
  <c r="DH43" i="57" a="1"/>
  <c r="FQ92" i="57" a="1"/>
  <c r="AN61" i="57" a="1"/>
  <c r="AM60" i="57" a="1"/>
  <c r="DH5" i="57" a="1"/>
  <c r="FC57" i="57" a="1"/>
  <c r="AH5" i="57"/>
  <c r="BP62" i="916"/>
  <c r="FF51" i="57" a="1"/>
  <c r="Y63" i="57" a="1"/>
  <c r="BS101" i="57"/>
  <c r="V5" i="57" a="1"/>
  <c r="AI70" i="57" a="1"/>
  <c r="DV29" i="57" a="1"/>
  <c r="BY36" i="57"/>
  <c r="AP64" i="57" a="1"/>
  <c r="AP92" i="57" a="1"/>
  <c r="AN13" i="916"/>
  <c r="CK81" i="57" a="1"/>
  <c r="BR107" i="57" a="1"/>
  <c r="CH107" i="57" a="1"/>
  <c r="FT101" i="57" a="1"/>
  <c r="FN125" i="57" a="1"/>
  <c r="V78" i="57" a="1"/>
  <c r="BY113" i="57"/>
  <c r="BM15" i="57" a="1"/>
  <c r="AI18" i="57" a="1"/>
  <c r="Y75" i="57" a="1"/>
  <c r="AD125" i="57" a="1"/>
  <c r="EV64" i="57" a="1"/>
  <c r="DT86" i="57"/>
  <c r="AG36" i="57" a="1"/>
  <c r="DF12" i="57" a="1"/>
  <c r="AR93" i="916"/>
  <c r="AP57" i="57" a="1"/>
  <c r="DH79" i="57" a="1"/>
  <c r="CA88" i="57" a="1"/>
  <c r="AG89" i="57" a="1"/>
  <c r="DU24" i="57" a="1"/>
  <c r="EE98" i="57" a="1"/>
  <c r="AC98" i="57" a="1"/>
  <c r="DR27" i="57" a="1"/>
  <c r="BL113" i="57"/>
  <c r="FK75" i="57"/>
  <c r="EG72" i="57"/>
  <c r="BO125" i="57"/>
  <c r="BX55" i="57" a="1"/>
  <c r="CE101" i="57" a="1"/>
  <c r="BK6" i="57" a="1"/>
  <c r="EG91" i="57"/>
  <c r="BR55" i="57" a="1"/>
  <c r="DL113" i="57" a="1"/>
  <c r="EA98" i="57"/>
  <c r="BN78" i="57" a="1"/>
  <c r="FU9" i="57"/>
  <c r="AT11" i="57" a="1"/>
  <c r="DS79" i="57" a="1"/>
  <c r="DW118" i="57"/>
  <c r="BX120" i="916" s="1"/>
  <c r="FN88" i="57" a="1"/>
  <c r="AR51" i="57"/>
  <c r="EF46" i="57" a="1"/>
  <c r="AJ23" i="57" a="1"/>
  <c r="EU73" i="57"/>
  <c r="CB109" i="57" a="1"/>
  <c r="DZ79" i="57" a="1"/>
  <c r="EW15" i="57" a="1"/>
  <c r="U113" i="57"/>
  <c r="CI36" i="57"/>
  <c r="CF46" i="57"/>
  <c r="AN55" i="57" a="1"/>
  <c r="EF110" i="57" a="1"/>
  <c r="AR46" i="57"/>
  <c r="FJ54" i="57" a="1"/>
  <c r="BX27" i="57" a="1"/>
  <c r="FH73" i="57"/>
  <c r="DB81" i="916" s="1"/>
  <c r="DW82" i="57"/>
  <c r="BS61" i="57"/>
  <c r="BV14" i="57"/>
  <c r="X89" i="57"/>
  <c r="U63" i="57"/>
  <c r="FQ78" i="57" a="1"/>
  <c r="DG12" i="57"/>
  <c r="AP17" i="57" a="1"/>
  <c r="FU125" i="57"/>
  <c r="DJ142" i="916" s="1"/>
  <c r="FA27" i="57"/>
  <c r="DL69" i="57" a="1"/>
  <c r="EA52" i="57"/>
  <c r="FG85" i="57" a="1"/>
  <c r="CE11" i="57" a="1"/>
  <c r="BS76" i="57"/>
  <c r="DQ27" i="57"/>
  <c r="FE92" i="57"/>
  <c r="EZ33" i="57" a="1"/>
  <c r="FE15" i="57"/>
  <c r="BW46" i="57" a="1"/>
  <c r="DF5" i="57" a="1"/>
  <c r="FM61" i="57" a="1"/>
  <c r="CB79" i="57" a="1"/>
  <c r="DU14" i="57" a="1"/>
  <c r="BJ113" i="57" a="1"/>
  <c r="EG64" i="57"/>
  <c r="EZ55" i="57" a="1"/>
  <c r="U6" i="57"/>
  <c r="BV64" i="57"/>
  <c r="FG124" i="57" a="1"/>
  <c r="FW52" i="57" a="1"/>
  <c r="DG113" i="57"/>
  <c r="EY64" i="57" a="1"/>
  <c r="ED60" i="57"/>
  <c r="EW43" i="57" a="1"/>
  <c r="FM73" i="57" a="1"/>
  <c r="FM33" i="57" a="1"/>
  <c r="BJ52" i="57" a="1"/>
  <c r="FM32" i="57" a="1"/>
  <c r="AW101" i="57" a="1"/>
  <c r="V6" i="57" a="1"/>
  <c r="AR126" i="1035"/>
  <c r="AT23" i="916"/>
  <c r="FT45" i="57" a="1"/>
  <c r="FP110" i="57" a="1"/>
  <c r="AM89" i="57" a="1"/>
  <c r="DU86" i="57" a="1"/>
  <c r="AI12" i="57" a="1"/>
  <c r="CK36" i="57" a="1"/>
  <c r="AR62" i="916"/>
  <c r="EE57" i="57" a="1"/>
  <c r="CK51" i="57" a="1"/>
  <c r="CG61" i="57" a="1"/>
  <c r="AJ73" i="57" a="1"/>
  <c r="BZ74" i="916"/>
  <c r="X112" i="916"/>
  <c r="DJ27" i="57"/>
  <c r="EC23" i="57" a="1"/>
  <c r="DO85" i="57" a="1"/>
  <c r="FJ42" i="57" a="1"/>
  <c r="CG72" i="57" a="1"/>
  <c r="DQ88" i="57"/>
  <c r="DH58" i="57" a="1"/>
  <c r="EY35" i="57" a="1"/>
  <c r="BQ86" i="57" a="1"/>
  <c r="X35" i="57"/>
  <c r="AS46" i="57" a="1"/>
  <c r="AF60" i="57" a="1"/>
  <c r="Z33" i="916"/>
  <c r="H123" i="916"/>
  <c r="V91" i="57" a="1"/>
  <c r="BW11" i="57" a="1"/>
  <c r="CG60" i="57" a="1"/>
  <c r="Z86" i="57" a="1"/>
  <c r="FE30" i="57"/>
  <c r="EY24" i="57" a="1"/>
  <c r="AJ64" i="57" a="1"/>
  <c r="DG97" i="57"/>
  <c r="BM85" i="57" a="1"/>
  <c r="DR91" i="57" a="1"/>
  <c r="AP45" i="57" a="1"/>
  <c r="DS32" i="57" a="1"/>
  <c r="CA82" i="57" a="1"/>
  <c r="DZ23" i="57" a="1"/>
  <c r="AT64" i="1035"/>
  <c r="FQ121" i="57" a="1"/>
  <c r="EF35" i="57" a="1"/>
  <c r="EZ57" i="57" a="1"/>
  <c r="AT93" i="916"/>
  <c r="BW57" i="57" a="1"/>
  <c r="EY30" i="57" a="1"/>
  <c r="AD118" i="57" a="1"/>
  <c r="T26" i="57" a="1"/>
  <c r="FW45" i="57" a="1"/>
  <c r="CA55" i="57" a="1"/>
  <c r="FW17" i="57" a="1"/>
  <c r="Y14" i="57" a="1"/>
  <c r="U14" i="57"/>
  <c r="EA92" i="57"/>
  <c r="V112" i="57" a="1"/>
  <c r="FF106" i="57" a="1"/>
  <c r="DO54" i="57" a="1"/>
  <c r="AP55" i="57" a="1"/>
  <c r="DH11" i="57" a="1"/>
  <c r="FW8" i="57" a="1"/>
  <c r="AF92" i="57" a="1"/>
  <c r="FW27" i="57" a="1"/>
  <c r="DR15" i="57" a="1"/>
  <c r="BR14" i="57" a="1"/>
  <c r="EE54" i="57" a="1"/>
  <c r="FF57" i="57" a="1"/>
  <c r="DS85" i="57" a="1"/>
  <c r="BY63" i="57"/>
  <c r="CH15" i="57" a="1"/>
  <c r="AM69" i="57" a="1"/>
  <c r="BS82" i="57"/>
  <c r="AT34" i="916" s="1"/>
  <c r="EE91" i="57" a="1"/>
  <c r="FC107" i="57" a="1"/>
  <c r="FE46" i="57"/>
  <c r="EZ32" i="57" a="1"/>
  <c r="FW51" i="57" a="1"/>
  <c r="BJ32" i="57" a="1"/>
  <c r="DK29" i="57" a="1"/>
  <c r="CH91" i="57" a="1"/>
  <c r="CD58" i="57" a="1"/>
  <c r="BU101" i="57" a="1"/>
  <c r="DH119" i="57" a="1"/>
  <c r="BJ26" i="57" a="1"/>
  <c r="AW97" i="57" a="1"/>
  <c r="AR75" i="1035"/>
  <c r="CG45" i="57" a="1"/>
  <c r="BU124" i="57" a="1"/>
  <c r="CK89" i="57" a="1"/>
  <c r="FH122" i="57"/>
  <c r="BO101" i="57"/>
  <c r="DK109" i="57" a="1"/>
  <c r="FC81" i="57" a="1"/>
  <c r="BQ98" i="57" a="1"/>
  <c r="CD100" i="57" a="1"/>
  <c r="FJ91" i="57" a="1"/>
  <c r="DR75" i="57" a="1"/>
  <c r="FG73" i="57" a="1"/>
  <c r="BV72" i="57"/>
  <c r="FI64" i="57" a="1"/>
  <c r="BW122" i="57" a="1"/>
  <c r="BP92" i="916"/>
  <c r="Y27" i="57" a="1"/>
  <c r="FM121" i="57" a="1"/>
  <c r="EV23" i="57" a="1"/>
  <c r="FW72" i="57" a="1"/>
  <c r="Y106" i="57" a="1"/>
  <c r="BN125" i="1035"/>
  <c r="AS30" i="57" a="1"/>
  <c r="DH76" i="57" a="1"/>
  <c r="CV124" i="916"/>
  <c r="DU6" i="57" a="1"/>
  <c r="AN85" i="57" a="1"/>
  <c r="EI121" i="57" a="1"/>
  <c r="EA45" i="57"/>
  <c r="CB8" i="57" a="1"/>
  <c r="FM107" i="57" a="1"/>
  <c r="AW73" i="57" a="1"/>
  <c r="DD84" i="916"/>
  <c r="AF30" i="57" a="1"/>
  <c r="AT86" i="57" a="1"/>
  <c r="AJ107" i="57" a="1"/>
  <c r="EI30" i="57" a="1"/>
  <c r="EY43" i="57" a="1"/>
  <c r="EB26" i="57" a="1"/>
  <c r="H124" i="1035"/>
  <c r="FS51" i="57" a="1"/>
  <c r="X11" i="1035"/>
  <c r="DQ45" i="57"/>
  <c r="AS113" i="57" a="1"/>
  <c r="EU75" i="57"/>
  <c r="CK9" i="57" a="1"/>
  <c r="CA24" i="57" a="1"/>
  <c r="BU52" i="57" a="1"/>
  <c r="AC45" i="57" a="1"/>
  <c r="AF125" i="57" a="1"/>
  <c r="AT133" i="916"/>
  <c r="H23" i="916"/>
  <c r="CG113" i="57" a="1"/>
  <c r="BX120" i="1035"/>
  <c r="DD125" i="1035"/>
  <c r="V82" i="57" a="1"/>
  <c r="EC119" i="57" a="1"/>
  <c r="BJ121" i="57" a="1"/>
  <c r="FQ75" i="57" a="1"/>
  <c r="DR76" i="57" a="1"/>
  <c r="AW98" i="57" a="1"/>
  <c r="BT33" i="57" a="1"/>
  <c r="AI5" i="57" a="1"/>
  <c r="AA36" i="57"/>
  <c r="FF86" i="57" a="1"/>
  <c r="BW12" i="57" a="1"/>
  <c r="AW12" i="57" a="1"/>
  <c r="FD8" i="57" a="1"/>
  <c r="AN23" i="1035"/>
  <c r="T82" i="57" a="1"/>
  <c r="CK26" i="57" a="1"/>
  <c r="AF32" i="57" a="1"/>
  <c r="AE124" i="57"/>
  <c r="CD63" i="57" a="1"/>
  <c r="DU124" i="57" a="1"/>
  <c r="AU23" i="57"/>
  <c r="AH33" i="57"/>
  <c r="AK98" i="57"/>
  <c r="AS12" i="57" a="1"/>
  <c r="CF92" i="57"/>
  <c r="AW118" i="57" a="1"/>
  <c r="EA14" i="57"/>
  <c r="CB32" i="57" a="1"/>
  <c r="BM69" i="57" a="1"/>
  <c r="EG60" i="57"/>
  <c r="EX109" i="57"/>
  <c r="EY57" i="57" a="1"/>
  <c r="FC14" i="57" a="1"/>
  <c r="CK55" i="57" a="1"/>
  <c r="DU63" i="57" a="1"/>
  <c r="CK79" i="57" a="1"/>
  <c r="AH106" i="57"/>
  <c r="AH70" i="57"/>
  <c r="P80" i="916" s="1"/>
  <c r="BJ45" i="57" a="1"/>
  <c r="DL101" i="57" a="1"/>
  <c r="AJ9" i="57" a="1"/>
  <c r="FS33" i="57" a="1"/>
  <c r="CK15" i="57" a="1"/>
  <c r="FP18" i="57" a="1"/>
  <c r="FF79" i="57" a="1"/>
  <c r="AS81" i="57" a="1"/>
  <c r="FE33" i="57"/>
  <c r="DO5" i="57" a="1"/>
  <c r="AM70" i="57" a="1"/>
  <c r="BY119" i="57"/>
  <c r="AT140" i="916" s="1"/>
  <c r="DP79" i="57" a="1"/>
  <c r="AS18" i="57" a="1"/>
  <c r="BQ61" i="57" a="1"/>
  <c r="FR14" i="57"/>
  <c r="V12" i="57" a="1"/>
  <c r="AC57" i="57" a="1"/>
  <c r="AM122" i="57" a="1"/>
  <c r="CG36" i="57" a="1"/>
  <c r="CE107" i="57" a="1"/>
  <c r="AF101" i="57" a="1"/>
  <c r="FC121" i="57" a="1"/>
  <c r="CZ113" i="916"/>
  <c r="AA125" i="57"/>
  <c r="FJ45" i="57" a="1"/>
  <c r="BB58" i="916"/>
  <c r="BT5" i="57" a="1"/>
  <c r="FS75" i="57" a="1"/>
  <c r="CA9" i="57" a="1"/>
  <c r="AT10" i="1035"/>
  <c r="BU97" i="57" a="1"/>
  <c r="W23" i="57" a="1"/>
  <c r="FI119" i="57" a="1"/>
  <c r="DK89" i="57" a="1"/>
  <c r="BK118" i="57" a="1"/>
  <c r="FJ58" i="57" a="1"/>
  <c r="EB75" i="57" a="1"/>
  <c r="BM125" i="57" a="1"/>
  <c r="EY9" i="57" a="1"/>
  <c r="DT76" i="57"/>
  <c r="AN13" i="1035"/>
  <c r="CG119" i="57" a="1"/>
  <c r="FK85" i="57"/>
  <c r="EY33" i="57" a="1"/>
  <c r="FP97" i="57" a="1"/>
  <c r="DU92" i="57" a="1"/>
  <c r="DU54" i="57" a="1"/>
  <c r="EU57" i="57"/>
  <c r="FP42" i="57" a="1"/>
  <c r="EX18" i="57"/>
  <c r="FC79" i="57" a="1"/>
  <c r="FR122" i="57"/>
  <c r="BQ119" i="57" a="1"/>
  <c r="EE113" i="57" a="1"/>
  <c r="ET8" i="57" a="1"/>
  <c r="AD81" i="57" a="1"/>
  <c r="EW88" i="57" a="1"/>
  <c r="FF17" i="57" a="1"/>
  <c r="DG76" i="57"/>
  <c r="BP32" i="916" s="1"/>
  <c r="DL14" i="57" a="1"/>
  <c r="AP69" i="57" a="1"/>
  <c r="CB14" i="57" a="1"/>
  <c r="BQ79" i="57" a="1"/>
  <c r="BS113" i="57"/>
  <c r="FT17" i="57" a="1"/>
  <c r="BY15" i="57"/>
  <c r="CA119" i="57" a="1"/>
  <c r="AA6" i="57"/>
  <c r="BQ55" i="57" a="1"/>
  <c r="AC58" i="57" a="1"/>
  <c r="EF54" i="57" a="1"/>
  <c r="FM45" i="57" a="1"/>
  <c r="FR33" i="57"/>
  <c r="CK100" i="57" a="1"/>
  <c r="BZ126" i="916"/>
  <c r="AC106" i="57" a="1"/>
  <c r="AQ27" i="57" a="1"/>
  <c r="EZ51" i="57" a="1"/>
  <c r="BU6" i="57" a="1"/>
  <c r="BT61" i="57" a="1"/>
  <c r="FQ106" i="57" a="1"/>
  <c r="FC124" i="57" a="1"/>
  <c r="R33" i="916"/>
  <c r="AA29" i="57"/>
  <c r="CB58" i="57" a="1"/>
  <c r="FM64" i="57" a="1"/>
  <c r="BX6" i="57" a="1"/>
  <c r="DO42" i="57" a="1"/>
  <c r="AI43" i="57" a="1"/>
  <c r="EI76" i="57" a="1"/>
  <c r="DF43" i="57" a="1"/>
  <c r="AD35" i="57" a="1"/>
  <c r="AE76" i="57"/>
  <c r="BM97" i="57" a="1"/>
  <c r="H143" i="916"/>
  <c r="EF72" i="57" a="1"/>
  <c r="FM112" i="57" a="1"/>
  <c r="AA110" i="57"/>
  <c r="CD24" i="57" a="1"/>
  <c r="BX113" i="1035"/>
  <c r="BZ64" i="1035"/>
  <c r="BJ97" i="57" a="1"/>
  <c r="EI58" i="57" a="1"/>
  <c r="FJ46" i="57" a="1"/>
  <c r="EI107" i="57" a="1"/>
  <c r="DP98" i="57" a="1"/>
  <c r="FP58" i="57" a="1"/>
  <c r="EI106" i="57" a="1"/>
  <c r="DB31" i="916"/>
  <c r="EV113" i="57" a="1"/>
  <c r="BU46" i="57" a="1"/>
  <c r="AR125" i="916"/>
  <c r="AG92" i="57" a="1"/>
  <c r="BT98" i="57" a="1"/>
  <c r="FI92" i="57" a="1"/>
  <c r="EC113" i="57" a="1"/>
  <c r="BN145" i="916"/>
  <c r="BR101" i="57" a="1"/>
  <c r="CG101" i="57" a="1"/>
  <c r="EY11" i="57" a="1"/>
  <c r="Y107" i="57" a="1"/>
  <c r="DU27" i="57" a="1"/>
  <c r="AD52" i="57" a="1"/>
  <c r="BH107" i="57" a="1"/>
  <c r="BT23" i="57" a="1"/>
  <c r="FM110" i="57" a="1"/>
  <c r="Z33" i="57" a="1"/>
  <c r="AW52" i="57" a="1"/>
  <c r="CG52" i="57" a="1"/>
  <c r="DY82" i="57" a="1"/>
  <c r="DO121" i="57" a="1"/>
  <c r="FM60" i="57" a="1"/>
  <c r="AI30" i="57" a="1"/>
  <c r="AP75" i="57" a="1"/>
  <c r="CI92" i="57"/>
  <c r="CF113" i="57"/>
  <c r="DI27" i="57" a="1"/>
  <c r="CD69" i="57" a="1"/>
  <c r="FK15" i="57"/>
  <c r="DO52" i="57" a="1"/>
  <c r="AF78" i="57" a="1"/>
  <c r="AH12" i="57"/>
  <c r="DO79" i="57" a="1"/>
  <c r="BV61" i="57"/>
  <c r="DH54" i="57" a="1"/>
  <c r="BM118" i="57" a="1"/>
  <c r="EW89" i="57" a="1"/>
  <c r="FI82" i="57" a="1"/>
  <c r="AP107" i="57" a="1"/>
  <c r="AU92" i="57"/>
  <c r="V55" i="57" a="1"/>
  <c r="BX69" i="57" a="1"/>
  <c r="CC58" i="57"/>
  <c r="AS125" i="57" a="1"/>
  <c r="FS92" i="57" a="1"/>
  <c r="BX79" i="57" a="1"/>
  <c r="DY8" i="57" a="1"/>
  <c r="FW81" i="57" a="1"/>
  <c r="BV42" i="57"/>
  <c r="U17" i="57"/>
  <c r="EZ70" i="57" a="1"/>
  <c r="BT79" i="57" a="1"/>
  <c r="R144" i="916"/>
  <c r="BU36" i="57" a="1"/>
  <c r="DM124" i="57"/>
  <c r="CZ115" i="916"/>
  <c r="T60" i="57" a="1"/>
  <c r="AE89" i="57"/>
  <c r="EV118" i="57" a="1"/>
  <c r="FW12" i="57" a="1"/>
  <c r="BU113" i="57" a="1"/>
  <c r="BJ58" i="57" a="1"/>
  <c r="BY72" i="57"/>
  <c r="AW58" i="57" a="1"/>
  <c r="DI52" i="57" a="1"/>
  <c r="FT124" i="57" a="1"/>
  <c r="AJ113" i="57" a="1"/>
  <c r="CD98" i="57" a="1"/>
  <c r="FW97" i="57" a="1"/>
  <c r="CK92" i="57" a="1"/>
  <c r="AT33" i="57" a="1"/>
  <c r="AG52" i="57" a="1"/>
  <c r="W91" i="57" a="1"/>
  <c r="V60" i="57" a="1"/>
  <c r="DK72" i="57" a="1"/>
  <c r="AC119" i="57" a="1"/>
  <c r="BX107" i="57" a="1"/>
  <c r="CG112" i="57" a="1"/>
  <c r="EI24" i="57" a="1"/>
  <c r="DJ11" i="1035"/>
  <c r="BN24" i="57" a="1"/>
  <c r="CD76" i="57" a="1"/>
  <c r="BX30" i="57" a="1"/>
  <c r="BR42" i="916"/>
  <c r="FI101" i="57" a="1"/>
  <c r="DY119" i="57" a="1"/>
  <c r="AT94" i="916"/>
  <c r="AM119" i="57" a="1"/>
  <c r="BH110" i="57" a="1"/>
  <c r="CV21" i="1035"/>
  <c r="AI27" i="57" a="1"/>
  <c r="EI46" i="57" a="1"/>
  <c r="FD118" i="57" a="1"/>
  <c r="DD125" i="916"/>
  <c r="CC89" i="57"/>
  <c r="FS121" i="57" a="1"/>
  <c r="DK121" i="57" a="1"/>
  <c r="EE82" i="57" a="1"/>
  <c r="FA89" i="57"/>
  <c r="Z98" i="57" a="1"/>
  <c r="AI52" i="57" a="1"/>
  <c r="AI32" i="57" a="1"/>
  <c r="EB72" i="57" a="1"/>
  <c r="DR57" i="57" a="1"/>
  <c r="DR121" i="57" a="1"/>
  <c r="BP113" i="916"/>
  <c r="DY45" i="57" a="1"/>
  <c r="EY125" i="57" a="1"/>
  <c r="AQ81" i="57" a="1"/>
  <c r="AD29" i="57" a="1"/>
  <c r="AT74" i="1035"/>
  <c r="AF89" i="57" a="1"/>
  <c r="CH36" i="57" a="1"/>
  <c r="EB30" i="57" a="1"/>
  <c r="EE45" i="57" a="1"/>
  <c r="Z82" i="57" a="1"/>
  <c r="BZ62" i="916"/>
  <c r="DZ9" i="57" a="1"/>
  <c r="AF42" i="57" a="1"/>
  <c r="DH91" i="57" a="1"/>
  <c r="EF81" i="57" a="1"/>
  <c r="BJ124" i="57" a="1"/>
  <c r="AI92" i="57" a="1"/>
  <c r="CF110" i="57"/>
  <c r="DP52" i="57" a="1"/>
  <c r="AL142" i="916"/>
  <c r="AT67" i="1035"/>
  <c r="DS9" i="57" a="1"/>
  <c r="Y100" i="57" a="1"/>
  <c r="FK12" i="57"/>
  <c r="BN24" i="916"/>
  <c r="CC32" i="57"/>
  <c r="FQ122" i="57" a="1"/>
  <c r="EV73" i="57" a="1"/>
  <c r="AK122" i="57"/>
  <c r="BR98" i="57" a="1"/>
  <c r="EC58" i="57" a="1"/>
  <c r="AE46" i="57"/>
  <c r="H22" i="916"/>
  <c r="FH11" i="57"/>
  <c r="FN60" i="57" a="1"/>
  <c r="U35" i="57"/>
  <c r="EZ121" i="57" a="1"/>
  <c r="FF23" i="57" a="1"/>
  <c r="FS55" i="57" a="1"/>
  <c r="Y54" i="57" a="1"/>
  <c r="AF69" i="57" a="1"/>
  <c r="EX92" i="57"/>
  <c r="AN17" i="57" a="1"/>
  <c r="Z125" i="57" a="1"/>
  <c r="DZ43" i="57" a="1"/>
  <c r="BN82" i="57" a="1"/>
  <c r="FP51" i="57" a="1"/>
  <c r="BQ14" i="57" a="1"/>
  <c r="FA26" i="57"/>
  <c r="BI15" i="57"/>
  <c r="EB112" i="57" a="1"/>
  <c r="BT106" i="57" a="1"/>
  <c r="DH55" i="57" a="1"/>
  <c r="AW15" i="57" a="1"/>
  <c r="DF60" i="57" a="1"/>
  <c r="EY18" i="57" a="1"/>
  <c r="FP70" i="57" a="1"/>
  <c r="FP15" i="57" a="1"/>
  <c r="FJ72" i="57" a="1"/>
  <c r="AT35" i="57" a="1"/>
  <c r="AR74" i="1035"/>
  <c r="EI91" i="57" a="1"/>
  <c r="X106" i="57"/>
  <c r="DL32" i="57" a="1"/>
  <c r="EV100" i="57" a="1"/>
  <c r="AC27" i="57" a="1"/>
  <c r="AP12" i="57" a="1"/>
  <c r="BQ57" i="57" a="1"/>
  <c r="BU64" i="57" a="1"/>
  <c r="DR58" i="57" a="1"/>
  <c r="FP118" i="57" a="1"/>
  <c r="BR72" i="1035"/>
  <c r="FF60" i="57" a="1"/>
  <c r="BW118" i="57" a="1"/>
  <c r="FM75" i="57" a="1"/>
  <c r="ED110" i="57"/>
  <c r="BW24" i="57" a="1"/>
  <c r="FF125" i="57" a="1"/>
  <c r="DH85" i="57" a="1"/>
  <c r="FW86" i="57" a="1"/>
  <c r="FC113" i="57" a="1"/>
  <c r="EI51" i="57" a="1"/>
  <c r="BU81" i="57" a="1"/>
  <c r="DJ90" i="916"/>
  <c r="V23" i="57" a="1"/>
  <c r="BJ57" i="57" a="1"/>
  <c r="AJ91" i="57" a="1"/>
  <c r="EW113" i="57" a="1"/>
  <c r="AT67" i="916"/>
  <c r="DK119" i="57" a="1"/>
  <c r="BK33" i="57" a="1"/>
  <c r="BP114" i="1035"/>
  <c r="CD23" i="57" a="1"/>
  <c r="BP126" i="916"/>
  <c r="Y76" i="57" a="1"/>
  <c r="FP24" i="57" a="1"/>
  <c r="DO32" i="57" a="1"/>
  <c r="DH33" i="57" a="1"/>
  <c r="BJ109" i="57" a="1"/>
  <c r="EI8" i="57" a="1"/>
  <c r="AT64" i="57" a="1"/>
  <c r="FW60" i="57" a="1"/>
  <c r="EY8" i="57" a="1"/>
  <c r="BX70" i="916"/>
  <c r="AW91" i="57" a="1"/>
  <c r="EA88" i="57"/>
  <c r="FF15" i="57" a="1"/>
  <c r="AA15" i="57"/>
  <c r="EU63" i="57"/>
  <c r="DQ14" i="57"/>
  <c r="DO78" i="57" a="1"/>
  <c r="FQ54" i="57" a="1"/>
  <c r="AC55" i="57" a="1"/>
  <c r="DU81" i="57" a="1"/>
  <c r="EZ18" i="57" a="1"/>
  <c r="FW75" i="57" a="1"/>
  <c r="BJ107" i="57" a="1"/>
  <c r="BJ81" i="57" a="1"/>
  <c r="T43" i="57" a="1"/>
  <c r="EB5" i="57" a="1"/>
  <c r="BQ69" i="57" a="1"/>
  <c r="CK69" i="57" a="1"/>
  <c r="FS43" i="57" a="1"/>
  <c r="AS69" i="57" a="1"/>
  <c r="DU78" i="57" a="1"/>
  <c r="AM52" i="57" a="1"/>
  <c r="DQ42" i="57"/>
  <c r="ED72" i="57"/>
  <c r="CC82" i="57"/>
  <c r="BB11" i="1035"/>
  <c r="EB121" i="57" a="1"/>
  <c r="FI121" i="57" a="1"/>
  <c r="EB86" i="57" a="1"/>
  <c r="FQ86" i="57" a="1"/>
  <c r="FP125" i="57" a="1"/>
  <c r="CB45" i="57" a="1"/>
  <c r="EV124" i="57" a="1"/>
  <c r="FW98" i="57" a="1"/>
  <c r="CH133" i="916"/>
  <c r="CF63" i="57"/>
  <c r="DG110" i="57"/>
  <c r="AP27" i="57" a="1"/>
  <c r="FH17" i="57"/>
  <c r="AS82" i="57" a="1"/>
  <c r="BS30" i="57"/>
  <c r="FK64" i="57"/>
  <c r="BJ106" i="57" a="1"/>
  <c r="CA18" i="57" a="1"/>
  <c r="BM91" i="57" a="1"/>
  <c r="AG42" i="57" a="1"/>
  <c r="FI18" i="57" a="1"/>
  <c r="Z8" i="57" a="1"/>
  <c r="EV106" i="57" a="1"/>
  <c r="Y88" i="57" a="1"/>
  <c r="BT70" i="57" a="1"/>
  <c r="AQ14" i="57" a="1"/>
  <c r="AE58" i="57"/>
  <c r="DF109" i="57" a="1"/>
  <c r="DJ11" i="57"/>
  <c r="CD113" i="57" a="1"/>
  <c r="AG122" i="57" a="1"/>
  <c r="AW82" i="57" a="1"/>
  <c r="EV14" i="57" a="1"/>
  <c r="BT125" i="57" a="1"/>
  <c r="BW89" i="57" a="1"/>
  <c r="BJ15" i="57" a="1"/>
  <c r="CI23" i="57"/>
  <c r="W70" i="57" a="1"/>
  <c r="FC27" i="57" a="1"/>
  <c r="FS79" i="57" a="1"/>
  <c r="AS97" i="57" a="1"/>
  <c r="BW110" i="57" a="1"/>
  <c r="AT27" i="57" a="1"/>
  <c r="H21" i="1035"/>
  <c r="FH125" i="57"/>
  <c r="CH112" i="57" a="1"/>
  <c r="DH46" i="57" a="1"/>
  <c r="P10" i="1035"/>
  <c r="AL32" i="916"/>
  <c r="CF131" i="916"/>
  <c r="BP71" i="1035"/>
  <c r="BB40" i="916"/>
  <c r="AD46" i="57" a="1"/>
  <c r="EF14" i="57" a="1"/>
  <c r="FH30" i="57"/>
  <c r="CH86" i="57" a="1"/>
  <c r="CG106" i="57" a="1"/>
  <c r="DY125" i="57" a="1"/>
  <c r="EZ119" i="57" a="1"/>
  <c r="BN17" i="57" a="1"/>
  <c r="BY98" i="57"/>
  <c r="AT138" i="916" s="1"/>
  <c r="FP75" i="57" a="1"/>
  <c r="BV23" i="57"/>
  <c r="DZ122" i="57" a="1"/>
  <c r="CK113" i="57" a="1"/>
  <c r="BL75" i="57"/>
  <c r="CC46" i="57"/>
  <c r="BW82" i="57" a="1"/>
  <c r="CA124" i="57" a="1"/>
  <c r="AH79" i="57"/>
  <c r="EC106" i="57" a="1"/>
  <c r="AS89" i="57" a="1"/>
  <c r="BN23" i="916"/>
  <c r="DK73" i="57" a="1"/>
  <c r="AW106" i="57" a="1"/>
  <c r="CK73" i="57" a="1"/>
  <c r="EF29" i="57" a="1"/>
  <c r="EI9" i="57" a="1"/>
  <c r="FA43" i="57"/>
  <c r="EI73" i="57" a="1"/>
  <c r="FA76" i="57"/>
  <c r="DK124" i="57" a="1"/>
  <c r="DZ88" i="57" a="1"/>
  <c r="AS92" i="57" a="1"/>
  <c r="CK98" i="57" a="1"/>
  <c r="EW72" i="57" a="1"/>
  <c r="BH113" i="57" a="1"/>
  <c r="AT13" i="1035"/>
  <c r="AD110" i="57" a="1"/>
  <c r="CD72" i="57" a="1"/>
  <c r="DY9" i="57" a="1"/>
  <c r="AI60" i="57" a="1"/>
  <c r="DU23" i="57" a="1"/>
  <c r="BX42" i="57" a="1"/>
  <c r="AK81" i="57"/>
  <c r="CV125" i="1035"/>
  <c r="BU61" i="57" a="1"/>
  <c r="FF36" i="57" a="1"/>
  <c r="BR106" i="57" a="1"/>
  <c r="CC33" i="57"/>
  <c r="FP36" i="57" a="1"/>
  <c r="AP35" i="57" a="1"/>
  <c r="FW63" i="57" a="1"/>
  <c r="FM92" i="57" a="1"/>
  <c r="CD8" i="57" a="1"/>
  <c r="FH63" i="57"/>
  <c r="FA29" i="57"/>
  <c r="AJ55" i="57" a="1"/>
  <c r="T54" i="57" a="1"/>
  <c r="FW78" i="57" a="1"/>
  <c r="CA89" i="57" a="1"/>
  <c r="AC86" i="57" a="1"/>
  <c r="CC45" i="57"/>
  <c r="AW46" i="57" a="1"/>
  <c r="BR43" i="57" a="1"/>
  <c r="BP74" i="916"/>
  <c r="FN24" i="57" a="1"/>
  <c r="FF26" i="57" a="1"/>
  <c r="DF11" i="57" a="1"/>
  <c r="FG46" i="57" a="1"/>
  <c r="CH33" i="57" a="1"/>
  <c r="EY51" i="57" a="1"/>
  <c r="ED8" i="57"/>
  <c r="FM29" i="57" a="1"/>
  <c r="FP73" i="57" a="1"/>
  <c r="DV81" i="57" a="1"/>
  <c r="DI33" i="57" a="1"/>
  <c r="BU29" i="57" a="1"/>
  <c r="T12" i="57" a="1"/>
  <c r="BU30" i="57" a="1"/>
  <c r="CD107" i="57" a="1"/>
  <c r="CK52" i="57" a="1"/>
  <c r="BU43" i="57" a="1"/>
  <c r="CB101" i="57" a="1"/>
  <c r="FP112" i="57" a="1"/>
  <c r="AI100" i="57" a="1"/>
  <c r="CK124" i="57" a="1"/>
  <c r="AW63" i="57" a="1"/>
  <c r="AT24" i="1035"/>
  <c r="BK121" i="57" a="1"/>
  <c r="CV123" i="916"/>
  <c r="W11" i="57" a="1"/>
  <c r="DU101" i="57" a="1"/>
  <c r="BB31" i="916"/>
  <c r="ET89" i="57" a="1"/>
  <c r="DP15" i="57" a="1"/>
  <c r="BW107" i="57" a="1"/>
  <c r="AG55" i="57" a="1"/>
  <c r="Y69" i="57" a="1"/>
  <c r="FF45" i="57" a="1"/>
  <c r="EY72" i="57" a="1"/>
  <c r="ET118" i="57" a="1"/>
  <c r="EG54" i="57"/>
  <c r="BW61" i="57" a="1"/>
  <c r="FF109" i="57" a="1"/>
  <c r="FS12" i="57" a="1"/>
  <c r="BM86" i="57" a="1"/>
  <c r="AQ60" i="57" a="1"/>
  <c r="BN11" i="916"/>
  <c r="CD52" i="57" a="1"/>
  <c r="EV36" i="57" a="1"/>
  <c r="DZ63" i="57" a="1"/>
  <c r="BN33" i="916"/>
  <c r="X109" i="57"/>
  <c r="FA109" i="57"/>
  <c r="FH46" i="57"/>
  <c r="BT97" i="57" a="1"/>
  <c r="AG6" i="57" a="1"/>
  <c r="DK6" i="57" a="1"/>
  <c r="BY43" i="57"/>
  <c r="DZ15" i="57" a="1"/>
  <c r="X23" i="57"/>
  <c r="BY30" i="57"/>
  <c r="DZ60" i="57" a="1"/>
  <c r="FI30" i="57" a="1"/>
  <c r="DU33" i="57" a="1"/>
  <c r="BN75" i="57" a="1"/>
  <c r="BV30" i="57"/>
  <c r="DY33" i="57" a="1"/>
  <c r="EF64" i="57" a="1"/>
  <c r="DH35" i="57" a="1"/>
  <c r="AH101" i="57"/>
  <c r="AC51" i="57" a="1"/>
  <c r="W60" i="57" a="1"/>
  <c r="AM91" i="57" a="1"/>
  <c r="DD21" i="1035"/>
  <c r="EB12" i="57" a="1"/>
  <c r="EE125" i="57" a="1"/>
  <c r="EF89" i="57" a="1"/>
  <c r="CK54" i="57" a="1"/>
  <c r="BQ46" i="57" a="1"/>
  <c r="FW18" i="57" a="1"/>
  <c r="ET100" i="57" a="1"/>
  <c r="BJ51" i="57" a="1"/>
  <c r="AR101" i="57"/>
  <c r="AS78" i="57" a="1"/>
  <c r="FW42" i="57" a="1"/>
  <c r="FC54" i="57" a="1"/>
  <c r="FS35" i="57" a="1"/>
  <c r="EI17" i="57" a="1"/>
  <c r="EE100" i="57" a="1"/>
  <c r="AQ97" i="57" a="1"/>
  <c r="T89" i="57" a="1"/>
  <c r="EX118" i="57"/>
  <c r="X113" i="916"/>
  <c r="AN73" i="57" a="1"/>
  <c r="BT32" i="57" a="1"/>
  <c r="FA32" i="57"/>
  <c r="DL58" i="57" a="1"/>
  <c r="BT73" i="57" a="1"/>
  <c r="CE91" i="57" a="1"/>
  <c r="BP115" i="1035"/>
  <c r="DJ76" i="57"/>
  <c r="DL45" i="57" a="1"/>
  <c r="ET64" i="57" a="1"/>
  <c r="AF9" i="57" a="1"/>
  <c r="FI63" i="57" a="1"/>
  <c r="H73" i="916"/>
  <c r="DD82" i="916"/>
  <c r="EV42" i="57" a="1"/>
  <c r="BQ97" i="57" a="1"/>
  <c r="BT29" i="57" a="1"/>
  <c r="AT51" i="57" a="1"/>
  <c r="AS73" i="57" a="1"/>
  <c r="P132" i="916"/>
  <c r="CG23" i="57" a="1"/>
  <c r="AM46" i="57" a="1"/>
  <c r="EV46" i="57" a="1"/>
  <c r="BN123" i="916"/>
  <c r="FW43" i="57" a="1"/>
  <c r="EZ60" i="57" a="1"/>
  <c r="U107" i="57"/>
  <c r="DR26" i="57" a="1"/>
  <c r="BJ64" i="57" a="1"/>
  <c r="BQ82" i="57" a="1"/>
  <c r="P10" i="916"/>
  <c r="AD55" i="57" a="1"/>
  <c r="DQ32" i="57"/>
  <c r="CC17" i="57"/>
  <c r="FM106" i="57" a="1"/>
  <c r="AF17" i="57" a="1"/>
  <c r="EF69" i="57" a="1"/>
  <c r="FI42" i="57" a="1"/>
  <c r="CI45" i="57"/>
  <c r="AJ70" i="57" a="1"/>
  <c r="AD57" i="57" a="1"/>
  <c r="FI110" i="57" a="1"/>
  <c r="X134" i="916"/>
  <c r="FW29" i="57" a="1"/>
  <c r="EW110" i="57" a="1"/>
  <c r="AR124" i="1035"/>
  <c r="DK26" i="57" a="1"/>
  <c r="FM119" i="57" a="1"/>
  <c r="EY106" i="57" a="1"/>
  <c r="AI63" i="57" a="1"/>
  <c r="AJ30" i="57" a="1"/>
  <c r="EB124" i="57" a="1"/>
  <c r="DQ6" i="57"/>
  <c r="CZ113" i="1035"/>
  <c r="BT52" i="57" a="1"/>
  <c r="V46" i="57" a="1"/>
  <c r="FM54" i="57" a="1"/>
  <c r="DK18" i="57" a="1"/>
  <c r="FF18" i="57" a="1"/>
  <c r="BI14" i="57"/>
  <c r="AQ15" i="57" a="1"/>
  <c r="BH54" i="57" a="1"/>
  <c r="CG107" i="57" a="1"/>
  <c r="AQ30" i="57" a="1"/>
  <c r="DK17" i="57" a="1"/>
  <c r="EI70" i="57" a="1"/>
  <c r="DI89" i="57" a="1"/>
  <c r="BM23" i="57" a="1"/>
  <c r="Y118" i="57" a="1"/>
  <c r="AN42" i="916"/>
  <c r="DJ60" i="57"/>
  <c r="BX92" i="57" a="1"/>
  <c r="DK88" i="57" a="1"/>
  <c r="FT78" i="57" a="1"/>
  <c r="AE15" i="57"/>
  <c r="DR29" i="57" a="1"/>
  <c r="CF120" i="916"/>
  <c r="FP107" i="57" a="1"/>
  <c r="BQ52" i="57" a="1"/>
  <c r="FJ8" i="57" a="1"/>
  <c r="FP57" i="57" a="1"/>
  <c r="H94" i="916"/>
  <c r="CG27" i="57" a="1"/>
  <c r="CA23" i="57" a="1"/>
  <c r="P30" i="916"/>
  <c r="W78" i="57" a="1"/>
  <c r="CI73" i="57"/>
  <c r="BN84" i="916"/>
  <c r="Y109" i="57" a="1"/>
  <c r="BT35" i="57" a="1"/>
  <c r="AR113" i="916"/>
  <c r="DL62" i="916"/>
  <c r="FM86" i="57" a="1"/>
  <c r="CV115" i="1035"/>
  <c r="BJ110" i="57" a="1"/>
  <c r="BS15" i="57"/>
  <c r="DO18" i="57" a="1"/>
  <c r="DF36" i="57" a="1"/>
  <c r="EF107" i="57" a="1"/>
  <c r="DK12" i="57" a="1"/>
  <c r="AI54" i="57" a="1"/>
  <c r="AO81" i="57"/>
  <c r="BN123" i="1035"/>
  <c r="EE5" i="57" a="1"/>
  <c r="DK92" i="57" a="1"/>
  <c r="BQ33" i="57" a="1"/>
  <c r="BN44" i="916"/>
  <c r="BN21" i="1035"/>
  <c r="H84" i="916"/>
  <c r="AJ27" i="57" a="1"/>
  <c r="AT95" i="916"/>
  <c r="BW124" i="57" a="1"/>
  <c r="FS106" i="57" a="1"/>
  <c r="AD113" i="57" a="1"/>
  <c r="CK119" i="57" a="1"/>
  <c r="H73" i="1035"/>
  <c r="BZ146" i="916"/>
  <c r="DU45" i="57" a="1"/>
  <c r="EE12" i="57" a="1"/>
  <c r="ED23" i="57"/>
  <c r="DF23" i="57" a="1"/>
  <c r="EI113" i="57" a="1"/>
  <c r="X110" i="57"/>
  <c r="DF51" i="57" a="1"/>
  <c r="EV29" i="57" a="1"/>
  <c r="BP125" i="1035"/>
  <c r="AT126" i="1035"/>
  <c r="BR63" i="57" a="1"/>
  <c r="AG91" i="57" a="1"/>
  <c r="CD85" i="57" a="1"/>
  <c r="DZ36" i="57" a="1"/>
  <c r="ET43" i="57" a="1"/>
  <c r="EW57" i="57" a="1"/>
  <c r="BL85" i="57"/>
  <c r="DJ61" i="57"/>
  <c r="Y43" i="57" a="1"/>
  <c r="DQ75" i="57"/>
  <c r="AM86" i="57" a="1"/>
  <c r="CE113" i="57" a="1"/>
  <c r="EY60" i="57" a="1"/>
  <c r="BS60" i="57"/>
  <c r="Z113" i="57" a="1"/>
  <c r="FI81" i="57" a="1"/>
  <c r="BM110" i="57" a="1"/>
  <c r="EX72" i="57"/>
  <c r="DO14" i="57" a="1"/>
  <c r="H93" i="916"/>
  <c r="EY36" i="57" a="1"/>
  <c r="AF33" i="57" a="1"/>
  <c r="AJ11" i="57" a="1"/>
  <c r="BM5" i="57" a="1"/>
  <c r="FF30" i="57" a="1"/>
  <c r="AC125" i="57" a="1"/>
  <c r="EC43" i="57" a="1"/>
  <c r="EY45" i="57" a="1"/>
  <c r="EE42" i="57" a="1"/>
  <c r="U106" i="57"/>
  <c r="AP79" i="57" a="1"/>
  <c r="DM70" i="57"/>
  <c r="BP131" i="916" s="1"/>
  <c r="EZ89" i="57" a="1"/>
  <c r="FP109" i="57" a="1"/>
  <c r="FI14" i="57" a="1"/>
  <c r="EI75" i="57" a="1"/>
  <c r="EZ26" i="57" a="1"/>
  <c r="CA29" i="57" a="1"/>
  <c r="FA121" i="57"/>
  <c r="EB61" i="57" a="1"/>
  <c r="AT6" i="57" a="1"/>
  <c r="W100" i="57" a="1"/>
  <c r="AE52" i="57"/>
  <c r="EB100" i="57" a="1"/>
  <c r="BW43" i="57" a="1"/>
  <c r="CH98" i="57" a="1"/>
  <c r="BP33" i="916"/>
  <c r="AP82" i="57" a="1"/>
  <c r="DY57" i="57" a="1"/>
  <c r="DH73" i="57" a="1"/>
  <c r="DY100" i="57" a="1"/>
  <c r="V57" i="57" a="1"/>
  <c r="CH146" i="916"/>
  <c r="Z54" i="57" a="1"/>
  <c r="CE82" i="57" a="1"/>
  <c r="DZ55" i="57" a="1"/>
  <c r="FO51" i="57"/>
  <c r="V58" i="57" a="1"/>
  <c r="W8" i="57" a="1"/>
  <c r="FD122" i="57" a="1"/>
  <c r="AC113" i="57" a="1"/>
  <c r="EZ100" i="57" a="1"/>
  <c r="FH12" i="57"/>
  <c r="Z133" i="916"/>
  <c r="EG8" i="57"/>
  <c r="AW11" i="57" a="1"/>
  <c r="FS98" i="57" a="1"/>
  <c r="FN63" i="57" a="1"/>
  <c r="DZ11" i="57" a="1"/>
  <c r="DH64" i="57" a="1"/>
  <c r="FQ45" i="57" a="1"/>
  <c r="BY35" i="57"/>
  <c r="EY89" i="57" a="1"/>
  <c r="AM101" i="57" a="1"/>
  <c r="CV13" i="916"/>
  <c r="ET110" i="57" a="1"/>
  <c r="EB43" i="57" a="1"/>
  <c r="DY85" i="57" a="1"/>
  <c r="BJ86" i="57" a="1"/>
  <c r="CA58" i="57" a="1"/>
  <c r="W97" i="57" a="1"/>
  <c r="DK100" i="57" a="1"/>
  <c r="CD118" i="57" a="1"/>
  <c r="FM26" i="57" a="1"/>
  <c r="AL133" i="916"/>
  <c r="DY72" i="57" a="1"/>
  <c r="FG61" i="57" a="1"/>
  <c r="AC23" i="57" a="1"/>
  <c r="BN13" i="1035"/>
  <c r="H33" i="916"/>
  <c r="DO86" i="57" a="1"/>
  <c r="BM79" i="57" a="1"/>
  <c r="AP14" i="57" a="1"/>
  <c r="EA55" i="57"/>
  <c r="BQ113" i="57" a="1"/>
  <c r="V30" i="57" a="1"/>
  <c r="CA109" i="57" a="1"/>
  <c r="CV22" i="916"/>
  <c r="AN118" i="57" a="1"/>
  <c r="BN23" i="1035"/>
  <c r="FG63" i="57" a="1"/>
  <c r="FM72" i="57" a="1"/>
  <c r="DL75" i="1035"/>
  <c r="CV21" i="916"/>
  <c r="AP11" i="57" a="1"/>
  <c r="CT81" i="916"/>
  <c r="DK15" i="57" a="1"/>
  <c r="DT118" i="57"/>
  <c r="DG118" i="57"/>
  <c r="DW29" i="57"/>
  <c r="BO23" i="57"/>
  <c r="EA51" i="57"/>
  <c r="FO69" i="57"/>
  <c r="BI106" i="57"/>
  <c r="FH101" i="57"/>
  <c r="DS75" i="57" a="1"/>
  <c r="FO113" i="57"/>
  <c r="CE12" i="57" a="1"/>
  <c r="BV45" i="57"/>
  <c r="FH58" i="57"/>
  <c r="EC78" i="57" a="1"/>
  <c r="AK121" i="57"/>
  <c r="AK57" i="57"/>
  <c r="DS57" i="57" a="1"/>
  <c r="W76" i="57" a="1"/>
  <c r="DI18" i="57" a="1"/>
  <c r="DL61" i="57" a="1"/>
  <c r="CB27" i="57" a="1"/>
  <c r="BN5" i="57" a="1"/>
  <c r="EG113" i="57"/>
  <c r="CH78" i="57" a="1"/>
  <c r="DS110" i="57" a="1"/>
  <c r="CB78" i="57" a="1"/>
  <c r="DL54" i="57" a="1"/>
  <c r="AE70" i="57"/>
  <c r="EX27" i="57"/>
  <c r="AQ23" i="57" a="1"/>
  <c r="FU69" i="57"/>
  <c r="FM55" i="57" a="1"/>
  <c r="FG81" i="57" a="1"/>
  <c r="EA54" i="57"/>
  <c r="DM17" i="57"/>
  <c r="AD23" i="57" a="1"/>
  <c r="W55" i="57" a="1"/>
  <c r="AA60" i="57"/>
  <c r="AJ119" i="57" a="1"/>
  <c r="AM15" i="57" a="1"/>
  <c r="AC17" i="57" a="1"/>
  <c r="AP54" i="57" a="1"/>
  <c r="FI78" i="57" a="1"/>
  <c r="FG86" i="57" a="1"/>
  <c r="DP45" i="57" a="1"/>
  <c r="AM17" i="57" a="1"/>
  <c r="DG100" i="57"/>
  <c r="ET29" i="57" a="1"/>
  <c r="BH101" i="57" a="1"/>
  <c r="EZ79" i="57" a="1"/>
  <c r="FF35" i="57" a="1"/>
  <c r="BZ115" i="1035"/>
  <c r="DD115" i="916"/>
  <c r="CA107" i="57" a="1"/>
  <c r="BI75" i="57"/>
  <c r="BJ88" i="57" a="1"/>
  <c r="DY88" i="57" a="1"/>
  <c r="EF30" i="57" a="1"/>
  <c r="AP98" i="57" a="1"/>
  <c r="BR62" i="916"/>
  <c r="AM30" i="57" a="1"/>
  <c r="FN23" i="57" a="1"/>
  <c r="BT110" i="57" a="1"/>
  <c r="AR23" i="57"/>
  <c r="DZ61" i="57" a="1"/>
  <c r="BT92" i="57" a="1"/>
  <c r="Z118" i="57" a="1"/>
  <c r="EW18" i="57" a="1"/>
  <c r="FK32" i="57"/>
  <c r="AC124" i="57" a="1"/>
  <c r="BO12" i="57"/>
  <c r="BJ33" i="57" a="1"/>
  <c r="Y11" i="57" a="1"/>
  <c r="DY69" i="57" a="1"/>
  <c r="AG78" i="57" a="1"/>
  <c r="AI15" i="57" a="1"/>
  <c r="EF55" i="57" a="1"/>
  <c r="AH109" i="57"/>
  <c r="FM43" i="57" a="1"/>
  <c r="ET18" i="57" a="1"/>
  <c r="FN54" i="57" a="1"/>
  <c r="DF18" i="57" a="1"/>
  <c r="BK32" i="57" a="1"/>
  <c r="AS119" i="57" a="1"/>
  <c r="DR61" i="57" a="1"/>
  <c r="BM112" i="57" a="1"/>
  <c r="DS118" i="57" a="1"/>
  <c r="Z6" i="57" a="1"/>
  <c r="AI81" i="57" a="1"/>
  <c r="DY97" i="57" a="1"/>
  <c r="AT22" i="1035"/>
  <c r="CD106" i="57" a="1"/>
  <c r="AC76" i="57" a="1"/>
  <c r="AQ106" i="57" a="1"/>
  <c r="CA85" i="57" a="1"/>
  <c r="DI45" i="57" a="1"/>
  <c r="AQ64" i="57" a="1"/>
  <c r="AI64" i="57" a="1"/>
  <c r="BU23" i="57" a="1"/>
  <c r="BR62" i="1035"/>
  <c r="FM35" i="57" a="1"/>
  <c r="AW109" i="57" a="1"/>
  <c r="AF113" i="57" a="1"/>
  <c r="AN95" i="916"/>
  <c r="EY119" i="57" a="1"/>
  <c r="FT73" i="57" a="1"/>
  <c r="Y58" i="57" a="1"/>
  <c r="EC89" i="57" a="1"/>
  <c r="AC29" i="57" a="1"/>
  <c r="W101" i="57" a="1"/>
  <c r="BM43" i="57" a="1"/>
  <c r="AC109" i="57" a="1"/>
  <c r="AF24" i="57" a="1"/>
  <c r="CB106" i="57" a="1"/>
  <c r="DP73" i="57" a="1"/>
  <c r="AR31" i="916"/>
  <c r="EC64" i="57" a="1"/>
  <c r="AI8" i="57" a="1"/>
  <c r="CV24" i="916"/>
  <c r="CH52" i="57" a="1"/>
  <c r="AI75" i="57" a="1"/>
  <c r="CE35" i="57" a="1"/>
  <c r="FM24" i="57" a="1"/>
  <c r="DI6" i="57" a="1"/>
  <c r="EI119" i="57" a="1"/>
  <c r="DU122" i="57" a="1"/>
  <c r="DH29" i="57" a="1"/>
  <c r="EV75" i="57" a="1"/>
  <c r="AN46" i="57" a="1"/>
  <c r="AF98" i="57" a="1"/>
  <c r="AT126" i="916"/>
  <c r="U88" i="57"/>
  <c r="BW79" i="57" a="1"/>
  <c r="FM63" i="57" a="1"/>
  <c r="CE64" i="57" a="1"/>
  <c r="DF54" i="57" a="1"/>
  <c r="FK86" i="57"/>
  <c r="AQ121" i="57" a="1"/>
  <c r="AP121" i="57" a="1"/>
  <c r="BM106" i="57" a="1"/>
  <c r="FC112" i="57" a="1"/>
  <c r="BJ112" i="57" a="1"/>
  <c r="T113" i="57" a="1"/>
  <c r="CK6" i="57" a="1"/>
  <c r="FC110" i="57" a="1"/>
  <c r="V18" i="57" a="1"/>
  <c r="AD76" i="57" a="1"/>
  <c r="FH107" i="57"/>
  <c r="AS64" i="57" a="1"/>
  <c r="CB73" i="57" a="1"/>
  <c r="AD18" i="57" a="1"/>
  <c r="BR72" i="57" a="1"/>
  <c r="AG33" i="57" a="1"/>
  <c r="Y78" i="57" a="1"/>
  <c r="FF82" i="57" a="1"/>
  <c r="Z15" i="57" a="1"/>
  <c r="BV101" i="57"/>
  <c r="AD122" i="57" a="1"/>
  <c r="CD70" i="57" a="1"/>
  <c r="AG124" i="57" a="1"/>
  <c r="BT17" i="57" a="1"/>
  <c r="BX73" i="57" a="1"/>
  <c r="AI109" i="57" a="1"/>
  <c r="FI35" i="57" a="1"/>
  <c r="CG86" i="57" a="1"/>
  <c r="AK109" i="57"/>
  <c r="FP64" i="57" a="1"/>
  <c r="BK12" i="57" a="1"/>
  <c r="AS35" i="57" a="1"/>
  <c r="AT10" i="916"/>
  <c r="CZ115" i="1035"/>
  <c r="DK63" i="57" a="1"/>
  <c r="AW107" i="57" a="1"/>
  <c r="AM23" i="57" a="1"/>
  <c r="DR36" i="57" a="1"/>
  <c r="EV76" i="57" a="1"/>
  <c r="DO92" i="57" a="1"/>
  <c r="FP82" i="57" a="1"/>
  <c r="DU79" i="57" a="1"/>
  <c r="Z17" i="57" a="1"/>
  <c r="BJ46" i="57" a="1"/>
  <c r="FI106" i="57" a="1"/>
  <c r="FW61" i="57" a="1"/>
  <c r="CH119" i="57" a="1"/>
  <c r="DL26" i="57" a="1"/>
  <c r="DZ5" i="57" a="1"/>
  <c r="DL64" i="1035"/>
  <c r="FC64" i="57" a="1"/>
  <c r="DR86" i="57" a="1"/>
  <c r="DK97" i="57" a="1"/>
  <c r="BM6" i="57" a="1"/>
  <c r="EC52" i="57" a="1"/>
  <c r="BN94" i="916"/>
  <c r="DV46" i="57" a="1"/>
  <c r="BP144" i="916"/>
  <c r="FC6" i="57" a="1"/>
  <c r="CT133" i="916"/>
  <c r="BX24" i="57" a="1"/>
  <c r="BR30" i="57" a="1"/>
  <c r="BZ133" i="916"/>
  <c r="BZ123" i="916"/>
  <c r="FI113" i="57" a="1"/>
  <c r="EY5" i="57" a="1"/>
  <c r="BW52" i="57" a="1"/>
  <c r="AG112" i="57" a="1"/>
  <c r="AT32" i="916"/>
  <c r="H115" i="1035"/>
  <c r="DL88" i="57" a="1"/>
  <c r="AS8" i="57" a="1"/>
  <c r="BR42" i="57" a="1"/>
  <c r="BU82" i="57" a="1"/>
  <c r="CH57" i="57" a="1"/>
  <c r="EB29" i="57" a="1"/>
  <c r="BX18" i="916"/>
  <c r="CE58" i="57" a="1"/>
  <c r="CK24" i="57" a="1"/>
  <c r="DK9" i="57" a="1"/>
  <c r="X69" i="57"/>
  <c r="BU15" i="57" a="1"/>
  <c r="BR54" i="57" a="1"/>
  <c r="AW69" i="57" a="1"/>
  <c r="EE69" i="57" a="1"/>
  <c r="EB89" i="57" a="1"/>
  <c r="AN12" i="57" a="1"/>
  <c r="BJ69" i="57" a="1"/>
  <c r="EC79" i="57" a="1"/>
  <c r="EF60" i="57" a="1"/>
  <c r="CK29" i="57" a="1"/>
  <c r="EX88" i="57"/>
  <c r="AD82" i="57" a="1"/>
  <c r="CA106" i="57" a="1"/>
  <c r="AN144" i="916"/>
  <c r="DK30" i="57" a="1"/>
  <c r="BR112" i="57" a="1"/>
  <c r="AT83" i="916"/>
  <c r="EC81" i="57" a="1"/>
  <c r="EE46" i="57" a="1"/>
  <c r="EE121" i="57" a="1"/>
  <c r="AR145" i="916"/>
  <c r="EX6" i="57"/>
  <c r="AE32" i="57"/>
  <c r="BP75" i="916"/>
  <c r="CF119" i="57"/>
  <c r="BB142" i="916"/>
  <c r="CG30" i="57" a="1"/>
  <c r="AE122" i="57"/>
  <c r="Z107" i="57" a="1"/>
  <c r="DI70" i="57" a="1"/>
  <c r="AO14" i="57"/>
  <c r="EU27" i="57"/>
  <c r="V14" i="57" a="1"/>
  <c r="DU18" i="57" a="1"/>
  <c r="AO46" i="57"/>
  <c r="CK112" i="57" a="1"/>
  <c r="CB43" i="57" a="1"/>
  <c r="Y122" i="57" a="1"/>
  <c r="CG26" i="57" a="1"/>
  <c r="CD43" i="57" a="1"/>
  <c r="CD46" i="57" a="1"/>
  <c r="H125" i="1035"/>
  <c r="AS91" i="57" a="1"/>
  <c r="CD122" i="57" a="1"/>
  <c r="EC110" i="57" a="1"/>
  <c r="FM79" i="57" a="1"/>
  <c r="AC15" i="57" a="1"/>
  <c r="CC81" i="57"/>
  <c r="DL92" i="57" a="1"/>
  <c r="DD22" i="916"/>
  <c r="BB39" i="916"/>
  <c r="DJ111" i="1035"/>
  <c r="BX38" i="916"/>
  <c r="FC30" i="57" a="1"/>
  <c r="DI100" i="57" a="1"/>
  <c r="CB57" i="57" a="1"/>
  <c r="H41" i="916"/>
  <c r="AF97" i="57" a="1"/>
  <c r="AJ101" i="57" a="1"/>
  <c r="FH14" i="57"/>
  <c r="ED63" i="57"/>
  <c r="BI109" i="57"/>
  <c r="BK54" i="57" a="1"/>
  <c r="DU17" i="57" a="1"/>
  <c r="BM18" i="57" a="1"/>
  <c r="FF122" i="57" a="1"/>
  <c r="FM8" i="57" a="1"/>
  <c r="FW118" i="57" a="1"/>
  <c r="AW122" i="57" a="1"/>
  <c r="BS36" i="57"/>
  <c r="AI9" i="57" a="1"/>
  <c r="CD125" i="57" a="1"/>
  <c r="DY6" i="57" a="1"/>
  <c r="R43" i="916"/>
  <c r="AJ60" i="57" a="1"/>
  <c r="BQ58" i="57" a="1"/>
  <c r="FF33" i="57" a="1"/>
  <c r="AT92" i="57" a="1"/>
  <c r="CE36" i="57" a="1"/>
  <c r="FW79" i="57" a="1"/>
  <c r="DY24" i="57" a="1"/>
  <c r="BQ70" i="57" a="1"/>
  <c r="FK61" i="57"/>
  <c r="DH100" i="57" a="1"/>
  <c r="EI55" i="57" a="1"/>
  <c r="AK72" i="57"/>
  <c r="EZ72" i="57" a="1"/>
  <c r="FP106" i="57" a="1"/>
  <c r="EV24" i="57" a="1"/>
  <c r="AJ110" i="57" a="1"/>
  <c r="CG55" i="57" a="1"/>
  <c r="AP112" i="57" a="1"/>
  <c r="EV91" i="57" a="1"/>
  <c r="FC92" i="57" a="1"/>
  <c r="BK11" i="57" a="1"/>
  <c r="BK124" i="57" a="1"/>
  <c r="BK26" i="57" a="1"/>
  <c r="CD6" i="57" a="1"/>
  <c r="EV6" i="57" a="1"/>
  <c r="BL101" i="57"/>
  <c r="Z21" i="916"/>
  <c r="CK60" i="57" a="1"/>
  <c r="BO76" i="57"/>
  <c r="AL134" i="916" s="1"/>
  <c r="DU15" i="57" a="1"/>
  <c r="CH51" i="57" a="1"/>
  <c r="EG89" i="57"/>
  <c r="BR17" i="57" a="1"/>
  <c r="BM76" i="57" a="1"/>
  <c r="BR72" i="916"/>
  <c r="H44" i="916"/>
  <c r="FS101" i="57" a="1"/>
  <c r="BN92" i="57" a="1"/>
  <c r="DD21" i="916"/>
  <c r="EF91" i="57" a="1"/>
  <c r="FS8" i="57" a="1"/>
  <c r="EW63" i="57" a="1"/>
  <c r="EY101" i="57" a="1"/>
  <c r="EY12" i="57" a="1"/>
  <c r="BU63" i="57" a="1"/>
  <c r="EE118" i="57" a="1"/>
  <c r="DO75" i="57" a="1"/>
  <c r="EA36" i="57"/>
  <c r="BH100" i="57" a="1"/>
  <c r="CI14" i="57"/>
  <c r="CI122" i="57"/>
  <c r="BB141" i="916" s="1"/>
  <c r="BM32" i="57" a="1"/>
  <c r="FG113" i="57" a="1"/>
  <c r="DO23" i="57" a="1"/>
  <c r="EF5" i="57" a="1"/>
  <c r="EV107" i="57" a="1"/>
  <c r="DL75" i="916"/>
  <c r="W88" i="57" a="1"/>
  <c r="DK113" i="57" a="1"/>
  <c r="FD119" i="57" a="1"/>
  <c r="FP121" i="57" a="1"/>
  <c r="DW45" i="57"/>
  <c r="DH42" i="57" a="1"/>
  <c r="FQ36" i="57" a="1"/>
  <c r="DL41" i="916"/>
  <c r="ET58" i="57" a="1"/>
  <c r="FJ43" i="57" a="1"/>
  <c r="FD73" i="57" a="1"/>
  <c r="BQ12" i="57" a="1"/>
  <c r="CD32" i="57" a="1"/>
  <c r="DK122" i="57" a="1"/>
  <c r="AK88" i="57"/>
  <c r="DY118" i="57" a="1"/>
  <c r="DR124" i="57" a="1"/>
  <c r="AK27" i="57"/>
  <c r="FI76" i="57" a="1"/>
  <c r="AS17" i="57" a="1"/>
  <c r="BS24" i="57"/>
  <c r="BZ62" i="1035"/>
  <c r="ED82" i="57"/>
  <c r="EB46" i="57" a="1"/>
  <c r="CD12" i="57" a="1"/>
  <c r="DH24" i="57" a="1"/>
  <c r="BN43" i="916"/>
  <c r="FF8" i="57" a="1"/>
  <c r="EB88" i="57" a="1"/>
  <c r="AU75" i="57"/>
  <c r="BL69" i="57"/>
  <c r="DT58" i="57"/>
  <c r="AK17" i="57"/>
  <c r="FU121" i="57"/>
  <c r="BN6" i="57" a="1"/>
  <c r="DQ121" i="57"/>
  <c r="AK15" i="57"/>
  <c r="EC57" i="57" a="1"/>
  <c r="BN43" i="57" a="1"/>
  <c r="AN24" i="57" a="1"/>
  <c r="CI17" i="57"/>
  <c r="BH17" i="57" a="1"/>
  <c r="DS125" i="57" a="1"/>
  <c r="DS113" i="57" a="1"/>
  <c r="FA73" i="57"/>
  <c r="EU30" i="57"/>
  <c r="AK79" i="57"/>
  <c r="BS107" i="57"/>
  <c r="AT37" i="916" s="1"/>
  <c r="FE58" i="57"/>
  <c r="AH73" i="57"/>
  <c r="EG88" i="57"/>
  <c r="ET121" i="57" a="1"/>
  <c r="U97" i="57"/>
  <c r="Z18" i="57" a="1"/>
  <c r="AU121" i="57"/>
  <c r="CE18" i="57" a="1"/>
  <c r="BY82" i="57"/>
  <c r="EV57" i="57" a="1"/>
  <c r="CE70" i="57" a="1"/>
  <c r="AN98" i="57" a="1"/>
  <c r="FD124" i="57" a="1"/>
  <c r="DW98" i="57"/>
  <c r="AH57" i="57"/>
  <c r="DP92" i="57" a="1"/>
  <c r="ET119" i="57" a="1"/>
  <c r="DP14" i="57" a="1"/>
  <c r="DK46" i="57" a="1"/>
  <c r="FF6" i="57" a="1"/>
  <c r="FG15" i="57" a="1"/>
  <c r="ET15" i="57" a="1"/>
  <c r="AQ78" i="57" a="1"/>
  <c r="FI107" i="57" a="1"/>
  <c r="DM55" i="57"/>
  <c r="CI69" i="57"/>
  <c r="Z69" i="57" a="1"/>
  <c r="EC17" i="57" a="1"/>
  <c r="FP54" i="57" a="1"/>
  <c r="CK58" i="57" a="1"/>
  <c r="AK92" i="57"/>
  <c r="AH14" i="57"/>
  <c r="DL27" i="57" a="1"/>
  <c r="DZ76" i="57" a="1"/>
  <c r="FS30" i="57" a="1"/>
  <c r="CH92" i="57" a="1"/>
  <c r="EB33" i="57" a="1"/>
  <c r="BJ43" i="57" a="1"/>
  <c r="DK52" i="57" a="1"/>
  <c r="BN62" i="1035"/>
  <c r="EE26" i="57" a="1"/>
  <c r="BW36" i="57" a="1"/>
  <c r="DS51" i="57" a="1"/>
  <c r="EE112" i="57" a="1"/>
  <c r="DJ63" i="57"/>
  <c r="BP124" i="916"/>
  <c r="FG64" i="57" a="1"/>
  <c r="CK30" i="57" a="1"/>
  <c r="AT72" i="57" a="1"/>
  <c r="AN143" i="916"/>
  <c r="DZ109" i="57" a="1"/>
  <c r="Y98" i="57" a="1"/>
  <c r="CK82" i="57" a="1"/>
  <c r="DL64" i="916"/>
  <c r="BR36" i="57" a="1"/>
  <c r="H123" i="1035"/>
  <c r="DZ112" i="57" a="1"/>
  <c r="EI101" i="57" a="1"/>
  <c r="DY101" i="57" a="1"/>
  <c r="BM52" i="57" a="1"/>
  <c r="AF63" i="57" a="1"/>
  <c r="AR43" i="916"/>
  <c r="CH63" i="57" a="1"/>
  <c r="EF70" i="57" a="1"/>
  <c r="AW86" i="57" a="1"/>
  <c r="AF85" i="57" a="1"/>
  <c r="BN18" i="57" a="1"/>
  <c r="AN60" i="57" a="1"/>
  <c r="CD82" i="57" a="1"/>
  <c r="H13" i="1035"/>
  <c r="EY98" i="57" a="1"/>
  <c r="AS42" i="57" a="1"/>
  <c r="P82" i="916"/>
  <c r="AW119" i="57" a="1"/>
  <c r="CF41" i="916"/>
  <c r="FG57" i="57" a="1"/>
  <c r="FM125" i="57" a="1"/>
  <c r="CG63" i="57" a="1"/>
  <c r="AN121" i="57" a="1"/>
  <c r="CD101" i="57" a="1"/>
  <c r="Z23" i="57" a="1"/>
  <c r="DU109" i="57" a="1"/>
  <c r="DD92" i="916"/>
  <c r="EU11" i="57"/>
  <c r="EW14" i="57" a="1"/>
  <c r="Y18" i="57" a="1"/>
  <c r="BY118" i="57"/>
  <c r="EC54" i="57" a="1"/>
  <c r="FS61" i="57" a="1"/>
  <c r="AT121" i="57" a="1"/>
  <c r="CE119" i="57" a="1"/>
  <c r="BQ11" i="57" a="1"/>
  <c r="DJ100" i="57"/>
  <c r="Z121" i="57" a="1"/>
  <c r="Y121" i="57" a="1"/>
  <c r="BW64" i="57" a="1"/>
  <c r="DZ82" i="57" a="1"/>
  <c r="EE52" i="57" a="1"/>
  <c r="AN92" i="916"/>
  <c r="AJ100" i="57" a="1"/>
  <c r="EV101" i="57" a="1"/>
  <c r="DK107" i="57" a="1"/>
  <c r="DD126" i="1035"/>
  <c r="DH15" i="57" a="1"/>
  <c r="AS76" i="57" a="1"/>
  <c r="EI78" i="57" a="1"/>
  <c r="DY54" i="57" a="1"/>
  <c r="AI110" i="57" a="1"/>
  <c r="EY124" i="57" a="1"/>
  <c r="CA110" i="57" a="1"/>
  <c r="EU46" i="57"/>
  <c r="AN106" i="57" a="1"/>
  <c r="EE35" i="57" a="1"/>
  <c r="Z43" i="916"/>
  <c r="DY27" i="57" a="1"/>
  <c r="EY23" i="57" a="1"/>
  <c r="EU98" i="57"/>
  <c r="BZ115" i="916"/>
  <c r="H24" i="916"/>
  <c r="BH63" i="57" a="1"/>
  <c r="FC118" i="57" a="1"/>
  <c r="EW61" i="57" a="1"/>
  <c r="AK42" i="57"/>
  <c r="EG29" i="57"/>
  <c r="CZ123" i="916"/>
  <c r="AU58" i="57"/>
  <c r="DD123" i="1035"/>
  <c r="FC78" i="57" a="1"/>
  <c r="FT100" i="57" a="1"/>
  <c r="AW85" i="57" a="1"/>
  <c r="FP86" i="57" a="1"/>
  <c r="DI119" i="57" a="1"/>
  <c r="Y29" i="57" a="1"/>
  <c r="T63" i="57" a="1"/>
  <c r="CI64" i="57"/>
  <c r="ET106" i="57" a="1"/>
  <c r="DU9" i="57" a="1"/>
  <c r="W30" i="57" a="1"/>
  <c r="R42" i="916"/>
  <c r="BU112" i="57" a="1"/>
  <c r="EV8" i="57" a="1"/>
  <c r="DK60" i="57" a="1"/>
  <c r="AE119" i="57"/>
  <c r="EE24" i="57" a="1"/>
  <c r="AT107" i="57" a="1"/>
  <c r="ET112" i="57" a="1"/>
  <c r="Y110" i="57" a="1"/>
  <c r="FI6" i="57" a="1"/>
  <c r="EY88" i="57" a="1"/>
  <c r="DV122" i="57" a="1"/>
  <c r="AC91" i="57" a="1"/>
  <c r="DL31" i="916"/>
  <c r="AP52" i="57" a="1"/>
  <c r="DU97" i="57" a="1"/>
  <c r="AP118" i="57" a="1"/>
  <c r="BW60" i="57" a="1"/>
  <c r="CH32" i="57" a="1"/>
  <c r="FD27" i="57" a="1"/>
  <c r="AN93" i="916"/>
  <c r="H126" i="1035"/>
  <c r="BN36" i="57" a="1"/>
  <c r="BM72" i="57" a="1"/>
  <c r="DD94" i="916"/>
  <c r="EV9" i="57" a="1"/>
  <c r="BT101" i="57" a="1"/>
  <c r="AN84" i="916"/>
  <c r="AG29" i="57" a="1"/>
  <c r="FF24" i="57" a="1"/>
  <c r="BT86" i="57" a="1"/>
  <c r="BU121" i="57" a="1"/>
  <c r="FQ33" i="57" a="1"/>
  <c r="EU12" i="57"/>
  <c r="DR55" i="57" a="1"/>
  <c r="DR119" i="57" a="1"/>
  <c r="BY107" i="57"/>
  <c r="FS15" i="57" a="1"/>
  <c r="EB15" i="57" a="1"/>
  <c r="DH125" i="57" a="1"/>
  <c r="FI15" i="57" a="1"/>
  <c r="BO64" i="57"/>
  <c r="EI5" i="57" a="1"/>
  <c r="AO70" i="57"/>
  <c r="EF9" i="57" a="1"/>
  <c r="DJ111" i="916"/>
  <c r="P131" i="916"/>
  <c r="AT18" i="916"/>
  <c r="DB122" i="916"/>
  <c r="DB122" i="1035"/>
  <c r="H132" i="916"/>
  <c r="AT109" i="1035"/>
  <c r="AT109" i="916"/>
  <c r="BP20" i="916"/>
  <c r="BP20" i="1035"/>
  <c r="H30" i="916"/>
  <c r="DJ12" i="916"/>
  <c r="DJ12" i="1035"/>
  <c r="DB114" i="1035"/>
  <c r="DB114" i="916"/>
  <c r="CF112" i="1035"/>
  <c r="CF112" i="916"/>
  <c r="CT30" i="916"/>
  <c r="AL63" i="1035"/>
  <c r="AL63" i="916"/>
  <c r="CT61" i="1035"/>
  <c r="CT61" i="916"/>
  <c r="BX69" i="1035"/>
  <c r="BX69" i="916"/>
  <c r="BP18" i="916"/>
  <c r="BP18" i="1035"/>
  <c r="DJ9" i="1035"/>
  <c r="DJ9" i="916"/>
  <c r="AT58" i="1035"/>
  <c r="AT58" i="916"/>
  <c r="P121" i="1035"/>
  <c r="P121" i="916"/>
  <c r="H60" i="1035"/>
  <c r="H60" i="916"/>
  <c r="P112" i="1035"/>
  <c r="P112" i="916"/>
  <c r="X114" i="916"/>
  <c r="X114" i="1035"/>
  <c r="AL60" i="1035"/>
  <c r="AL60" i="916"/>
  <c r="DJ121" i="1035"/>
  <c r="DJ121" i="916"/>
  <c r="BX19" i="1035"/>
  <c r="BX19" i="916"/>
  <c r="CT132" i="916"/>
  <c r="P81" i="916"/>
  <c r="X121" i="1035"/>
  <c r="X121" i="916"/>
  <c r="BB111" i="1035"/>
  <c r="BB111" i="916"/>
  <c r="AT120" i="1035"/>
  <c r="AT120" i="916"/>
  <c r="BQ108" i="560" l="1"/>
  <c r="BY108" i="560"/>
  <c r="BX58" i="560" s="1"/>
  <c r="BQ29" i="1447"/>
  <c r="G100" i="1447"/>
  <c r="T29" i="560"/>
  <c r="BC117" i="1447"/>
  <c r="BV94" i="1447" s="1"/>
  <c r="CU43" i="1447"/>
  <c r="BP101" i="1447"/>
  <c r="BO28" i="1447" s="1"/>
  <c r="CU12" i="1447"/>
  <c r="F101" i="1447"/>
  <c r="BQ117" i="1447"/>
  <c r="T100" i="560"/>
  <c r="S27" i="560" s="1"/>
  <c r="M91" i="1447"/>
  <c r="BP100" i="560"/>
  <c r="BO27" i="560" s="1"/>
  <c r="BZ108" i="1447"/>
  <c r="CS62" i="1447" s="1"/>
  <c r="CU74" i="560"/>
  <c r="F100" i="1447"/>
  <c r="CU43" i="560"/>
  <c r="CD90" i="560"/>
  <c r="BN59" i="560"/>
  <c r="AO90" i="560"/>
  <c r="AQ60" i="560"/>
  <c r="BY91" i="560"/>
  <c r="AJ91" i="560"/>
  <c r="N60" i="560"/>
  <c r="AQ116" i="560"/>
  <c r="AP89" i="560" s="1"/>
  <c r="N108" i="560"/>
  <c r="F91" i="560"/>
  <c r="BG90" i="560"/>
  <c r="U29" i="560"/>
  <c r="CK59" i="560"/>
  <c r="BW89" i="560"/>
  <c r="AA90" i="560"/>
  <c r="AZ90" i="560"/>
  <c r="BK78" i="560"/>
  <c r="K89" i="560"/>
  <c r="K90" i="560"/>
  <c r="G109" i="560"/>
  <c r="G112" i="560" s="1"/>
  <c r="BZ108" i="560"/>
  <c r="CS62" i="560" s="1"/>
  <c r="AQ101" i="560"/>
  <c r="AP28" i="560" s="1"/>
  <c r="F116" i="560"/>
  <c r="E89" i="560" s="1"/>
  <c r="F109" i="560"/>
  <c r="Z59" i="560" s="1"/>
  <c r="R27" i="560"/>
  <c r="CK27" i="560"/>
  <c r="CD28" i="560"/>
  <c r="AK116" i="560"/>
  <c r="AD109" i="560"/>
  <c r="AW63" i="560" s="1"/>
  <c r="AJ100" i="1447"/>
  <c r="AI27" i="1447" s="1"/>
  <c r="F60" i="560"/>
  <c r="CS45" i="560"/>
  <c r="AD60" i="560"/>
  <c r="AK117" i="560"/>
  <c r="AO27" i="560"/>
  <c r="CK89" i="560"/>
  <c r="AA59" i="560"/>
  <c r="AC108" i="560"/>
  <c r="AB58" i="560" s="1"/>
  <c r="AK61" i="560"/>
  <c r="AR61" i="560" s="1"/>
  <c r="BC61" i="560" s="1"/>
  <c r="BJ61" i="560" s="1"/>
  <c r="BQ61" i="560" s="1"/>
  <c r="BZ61" i="560" s="1"/>
  <c r="CG61" i="560" s="1"/>
  <c r="CN61" i="560" s="1"/>
  <c r="AH59" i="560"/>
  <c r="AA58" i="560"/>
  <c r="BC91" i="560"/>
  <c r="U100" i="560"/>
  <c r="U102" i="560" s="1"/>
  <c r="BC116" i="560"/>
  <c r="BV93" i="560" s="1"/>
  <c r="N101" i="560"/>
  <c r="CG29" i="1447"/>
  <c r="BY100" i="560"/>
  <c r="AK60" i="1447"/>
  <c r="BB109" i="560"/>
  <c r="AR29" i="560"/>
  <c r="AZ28" i="560"/>
  <c r="D58" i="560"/>
  <c r="AO59" i="560"/>
  <c r="K27" i="560"/>
  <c r="M108" i="560"/>
  <c r="L58" i="560" s="1"/>
  <c r="Z44" i="560"/>
  <c r="AA27" i="560"/>
  <c r="CG109" i="560"/>
  <c r="AZ89" i="560"/>
  <c r="BQ100" i="560"/>
  <c r="BQ102" i="560" s="1"/>
  <c r="CD27" i="560"/>
  <c r="CS22" i="560" s="1"/>
  <c r="CN108" i="560"/>
  <c r="CN110" i="560" s="1"/>
  <c r="BC92" i="560"/>
  <c r="BJ92" i="560" s="1"/>
  <c r="BQ92" i="560" s="1"/>
  <c r="BZ92" i="560" s="1"/>
  <c r="CG92" i="560" s="1"/>
  <c r="CN92" i="560" s="1"/>
  <c r="BB100" i="1447"/>
  <c r="AQ29" i="560"/>
  <c r="AJ91" i="1447"/>
  <c r="G117" i="1447"/>
  <c r="G120" i="1447" s="1"/>
  <c r="BQ60" i="560"/>
  <c r="D28" i="560"/>
  <c r="AO89" i="560"/>
  <c r="AK60" i="560"/>
  <c r="AD117" i="560"/>
  <c r="AW94" i="560" s="1"/>
  <c r="M62" i="560"/>
  <c r="T62" i="560" s="1"/>
  <c r="AC62" i="560" s="1"/>
  <c r="CK90" i="560"/>
  <c r="D59" i="560"/>
  <c r="D60" i="560" s="1"/>
  <c r="G62" i="560"/>
  <c r="G63" i="560" s="1"/>
  <c r="BG89" i="560"/>
  <c r="BN28" i="560"/>
  <c r="CD59" i="560"/>
  <c r="K28" i="560"/>
  <c r="AA89" i="560"/>
  <c r="K58" i="560"/>
  <c r="BC60" i="560"/>
  <c r="R59" i="560"/>
  <c r="AZ27" i="560"/>
  <c r="AC100" i="560"/>
  <c r="AB27" i="560" s="1"/>
  <c r="BC108" i="560"/>
  <c r="BV62" i="560" s="1"/>
  <c r="M101" i="560"/>
  <c r="L28" i="560" s="1"/>
  <c r="BZ117" i="560"/>
  <c r="CS94" i="560" s="1"/>
  <c r="U30" i="560"/>
  <c r="AD30" i="560" s="1"/>
  <c r="AK30" i="560" s="1"/>
  <c r="AR30" i="560" s="1"/>
  <c r="BC30" i="560" s="1"/>
  <c r="BJ30" i="560" s="1"/>
  <c r="BQ30" i="560" s="1"/>
  <c r="BZ30" i="560" s="1"/>
  <c r="CG30" i="560" s="1"/>
  <c r="CN30" i="560" s="1"/>
  <c r="Z39" i="560"/>
  <c r="AY39" i="560" s="1"/>
  <c r="AH90" i="560"/>
  <c r="BG28" i="560"/>
  <c r="BG27" i="560"/>
  <c r="AH89" i="560"/>
  <c r="CK58" i="560"/>
  <c r="AH28" i="560"/>
  <c r="BW28" i="560"/>
  <c r="BN90" i="560"/>
  <c r="BN91" i="560" s="1"/>
  <c r="R90" i="560"/>
  <c r="R91" i="560" s="1"/>
  <c r="CF108" i="560"/>
  <c r="CE58" i="560" s="1"/>
  <c r="F92" i="560"/>
  <c r="I89" i="560" s="1"/>
  <c r="AZ59" i="560"/>
  <c r="AZ60" i="560" s="1"/>
  <c r="BW58" i="560"/>
  <c r="BN27" i="560"/>
  <c r="K59" i="560"/>
  <c r="AO28" i="560"/>
  <c r="AO29" i="560" s="1"/>
  <c r="AH58" i="560"/>
  <c r="AW53" i="560" s="1"/>
  <c r="BQ109" i="560"/>
  <c r="BQ110" i="560" s="1"/>
  <c r="N109" i="560"/>
  <c r="N110" i="560" s="1"/>
  <c r="AR100" i="560"/>
  <c r="AR102" i="560" s="1"/>
  <c r="AK116" i="1447"/>
  <c r="U109" i="1447"/>
  <c r="G101" i="1447"/>
  <c r="BQ101" i="1447"/>
  <c r="BP117" i="1447"/>
  <c r="BO90" i="1447" s="1"/>
  <c r="BP116" i="1447"/>
  <c r="BO89" i="1447" s="1"/>
  <c r="BI101" i="560"/>
  <c r="BH28" i="560" s="1"/>
  <c r="G109" i="1447"/>
  <c r="Z63" i="1447" s="1"/>
  <c r="BN58" i="1447"/>
  <c r="CG101" i="1447"/>
  <c r="BJ91" i="1447"/>
  <c r="CM91" i="1447"/>
  <c r="CN29" i="1447"/>
  <c r="AR109" i="560"/>
  <c r="AR110" i="560" s="1"/>
  <c r="BP91" i="1447"/>
  <c r="BY116" i="1447"/>
  <c r="BX89" i="1447" s="1"/>
  <c r="AK117" i="1447"/>
  <c r="AK118" i="1447" s="1"/>
  <c r="AZ28" i="1447"/>
  <c r="BB117" i="1447"/>
  <c r="BV90" i="1447" s="1"/>
  <c r="BV80" i="1447" s="1"/>
  <c r="D27" i="1447"/>
  <c r="D30" i="1447" s="1"/>
  <c r="D89" i="1447"/>
  <c r="D92" i="1447" s="1"/>
  <c r="CS71" i="1447"/>
  <c r="AA27" i="1447"/>
  <c r="AA90" i="1447"/>
  <c r="D90" i="1447"/>
  <c r="D93" i="1447" s="1"/>
  <c r="AA58" i="1447"/>
  <c r="K27" i="1447"/>
  <c r="BC100" i="1447"/>
  <c r="BV31" i="1447" s="1"/>
  <c r="BJ109" i="1447"/>
  <c r="BN90" i="1447"/>
  <c r="BY91" i="1447"/>
  <c r="AZ58" i="1447"/>
  <c r="CF101" i="1447"/>
  <c r="CE28" i="1447" s="1"/>
  <c r="F117" i="1447"/>
  <c r="AR60" i="1447"/>
  <c r="CG116" i="1447"/>
  <c r="M29" i="1447"/>
  <c r="CU69" i="1447"/>
  <c r="CK58" i="1447"/>
  <c r="BG59" i="1447"/>
  <c r="AO28" i="1447"/>
  <c r="BY108" i="1447"/>
  <c r="AH90" i="1447"/>
  <c r="D58" i="1447"/>
  <c r="D61" i="1447" s="1"/>
  <c r="AO89" i="1447"/>
  <c r="AZ90" i="1447"/>
  <c r="BW90" i="1447"/>
  <c r="AH59" i="1447"/>
  <c r="AO27" i="1447"/>
  <c r="D28" i="1447"/>
  <c r="AO90" i="1447"/>
  <c r="BN59" i="1447"/>
  <c r="BN89" i="1447"/>
  <c r="BW58" i="1447"/>
  <c r="BG28" i="1447"/>
  <c r="R89" i="1447"/>
  <c r="CD89" i="1447"/>
  <c r="K28" i="1447"/>
  <c r="CK59" i="1447"/>
  <c r="CD59" i="1447"/>
  <c r="K59" i="1447"/>
  <c r="BW59" i="1447"/>
  <c r="BW60" i="1447" s="1"/>
  <c r="AK91" i="1447"/>
  <c r="AA59" i="1447"/>
  <c r="D59" i="1447"/>
  <c r="AH27" i="1447"/>
  <c r="AZ27" i="1447"/>
  <c r="CD27" i="1447"/>
  <c r="BI60" i="1447"/>
  <c r="BJ29" i="1447"/>
  <c r="BG58" i="1447"/>
  <c r="CD58" i="1447"/>
  <c r="AC116" i="1447"/>
  <c r="AA89" i="1447"/>
  <c r="BP29" i="1447"/>
  <c r="AQ29" i="1447"/>
  <c r="AH28" i="1447"/>
  <c r="K89" i="1447"/>
  <c r="BN27" i="1447"/>
  <c r="AZ59" i="1447"/>
  <c r="AO58" i="1447"/>
  <c r="CK28" i="1447"/>
  <c r="R27" i="1447"/>
  <c r="AD116" i="1447"/>
  <c r="AW93" i="1447" s="1"/>
  <c r="T29" i="1447"/>
  <c r="K90" i="1447"/>
  <c r="K91" i="1447" s="1"/>
  <c r="AZ89" i="1447"/>
  <c r="BW89" i="1447"/>
  <c r="R59" i="1447"/>
  <c r="AJ116" i="1447"/>
  <c r="AI89" i="1447" s="1"/>
  <c r="AH89" i="1447"/>
  <c r="BG27" i="1447"/>
  <c r="K58" i="1447"/>
  <c r="CF91" i="1447"/>
  <c r="AK100" i="1447"/>
  <c r="AO59" i="1447"/>
  <c r="BW28" i="1447"/>
  <c r="BI29" i="1447"/>
  <c r="O37" i="1447"/>
  <c r="AR91" i="1447"/>
  <c r="BN28" i="1447"/>
  <c r="M60" i="1447"/>
  <c r="AM60" i="916"/>
  <c r="AM60" i="1035"/>
  <c r="DK9" i="916"/>
  <c r="DK9" i="1035"/>
  <c r="Q131" i="916"/>
  <c r="ET121" i="57"/>
  <c r="AH163" i="57"/>
  <c r="AL79" i="57"/>
  <c r="AL80" i="57" s="1"/>
  <c r="FA163" i="57"/>
  <c r="DS113" i="57"/>
  <c r="DS125" i="57"/>
  <c r="BH17" i="57"/>
  <c r="CJ17" i="57"/>
  <c r="AN24" i="57"/>
  <c r="BN43" i="57"/>
  <c r="EC57" i="57"/>
  <c r="AL15" i="57"/>
  <c r="AL16" i="57" s="1"/>
  <c r="BN6" i="57"/>
  <c r="AL17" i="57"/>
  <c r="BL157" i="57"/>
  <c r="AU182" i="57"/>
  <c r="DL54" i="57"/>
  <c r="CB78" i="57"/>
  <c r="DS110" i="57"/>
  <c r="CH78" i="57"/>
  <c r="BN5" i="57"/>
  <c r="CB27" i="57"/>
  <c r="DL61" i="57"/>
  <c r="DI18" i="57"/>
  <c r="W76" i="57"/>
  <c r="W183" i="57" s="1"/>
  <c r="DS57" i="57"/>
  <c r="EC78" i="57"/>
  <c r="CE12" i="57"/>
  <c r="DS75" i="57"/>
  <c r="DS182" i="57" s="1"/>
  <c r="FO157" i="57"/>
  <c r="EF110" i="57"/>
  <c r="AN55" i="57"/>
  <c r="EW15" i="57"/>
  <c r="DZ79" i="57"/>
  <c r="CB109" i="57"/>
  <c r="EU163" i="57"/>
  <c r="AJ23" i="57"/>
  <c r="EF46" i="57"/>
  <c r="FN88" i="57"/>
  <c r="DS79" i="57"/>
  <c r="AT11" i="57"/>
  <c r="BN78" i="57"/>
  <c r="DL113" i="57"/>
  <c r="BR55" i="57"/>
  <c r="BK6" i="57"/>
  <c r="CE101" i="57"/>
  <c r="BX55" i="57"/>
  <c r="EG162" i="57"/>
  <c r="FK182" i="57"/>
  <c r="DV15" i="57"/>
  <c r="DI26" i="57"/>
  <c r="AG54" i="57"/>
  <c r="AJ79" i="57"/>
  <c r="DP72" i="57"/>
  <c r="AG81" i="57"/>
  <c r="AK163" i="57"/>
  <c r="U163" i="57"/>
  <c r="BN69" i="57"/>
  <c r="FD32" i="57"/>
  <c r="AB70" i="57"/>
  <c r="AB71" i="57" s="1"/>
  <c r="FD35" i="57"/>
  <c r="DL106" i="57"/>
  <c r="BN15" i="57"/>
  <c r="EC46" i="57"/>
  <c r="DF29" i="57"/>
  <c r="FQ17" i="57"/>
  <c r="DZ75" i="57"/>
  <c r="FG12" i="57"/>
  <c r="AA163" i="57"/>
  <c r="DV91" i="57"/>
  <c r="BM124" i="57"/>
  <c r="BR73" i="57"/>
  <c r="BR163" i="57" s="1"/>
  <c r="CE54" i="57"/>
  <c r="AD70" i="57"/>
  <c r="AT24" i="57"/>
  <c r="DZ45" i="57"/>
  <c r="CH26" i="57"/>
  <c r="DV69" i="57"/>
  <c r="W79" i="57"/>
  <c r="AJ6" i="57"/>
  <c r="DX17" i="57"/>
  <c r="FS78" i="57"/>
  <c r="AB55" i="57"/>
  <c r="AB56" i="57" s="1"/>
  <c r="EZ14" i="57"/>
  <c r="BN55" i="57"/>
  <c r="DI107" i="57"/>
  <c r="BK17" i="57"/>
  <c r="CJ78" i="57"/>
  <c r="FL17" i="57"/>
  <c r="AJ121" i="57"/>
  <c r="DF55" i="57"/>
  <c r="CH118" i="57"/>
  <c r="I80" i="916"/>
  <c r="AT23" i="57"/>
  <c r="CH12" i="57"/>
  <c r="DV57" i="57"/>
  <c r="DV70" i="57"/>
  <c r="X183" i="57"/>
  <c r="DP85" i="57"/>
  <c r="AL70" i="57"/>
  <c r="AL71" i="57" s="1"/>
  <c r="EF57" i="57"/>
  <c r="AQ100" i="1447"/>
  <c r="AP27" i="1447" s="1"/>
  <c r="AR100" i="1447"/>
  <c r="CM108" i="1447"/>
  <c r="CL58" i="1447" s="1"/>
  <c r="CN108" i="1447"/>
  <c r="BY117" i="1447"/>
  <c r="BZ117" i="1447"/>
  <c r="AJ101" i="1447"/>
  <c r="AI28" i="1447" s="1"/>
  <c r="AK101" i="1447"/>
  <c r="CS44" i="1447"/>
  <c r="CS45" i="1447" s="1"/>
  <c r="BZ60" i="1447"/>
  <c r="AQ109" i="1447"/>
  <c r="AR109" i="1447"/>
  <c r="G29" i="1447"/>
  <c r="G31" i="1447"/>
  <c r="Z13" i="1447"/>
  <c r="AW39" i="1447"/>
  <c r="AW40" i="1447" s="1"/>
  <c r="AC60" i="1447"/>
  <c r="CN117" i="1447"/>
  <c r="CM117" i="1447"/>
  <c r="BK78" i="1447"/>
  <c r="BG90" i="1447"/>
  <c r="T100" i="1447"/>
  <c r="S27" i="1447" s="1"/>
  <c r="U100" i="1447"/>
  <c r="CF109" i="1447"/>
  <c r="CG109" i="1447"/>
  <c r="V16" i="1447"/>
  <c r="R28" i="1447"/>
  <c r="Z23" i="1447" s="1"/>
  <c r="CK27" i="1447"/>
  <c r="CO6" i="1447"/>
  <c r="AE16" i="1447"/>
  <c r="AA28" i="1447"/>
  <c r="AA29" i="1447" s="1"/>
  <c r="V37" i="1447"/>
  <c r="R58" i="1447"/>
  <c r="BQ108" i="1447"/>
  <c r="BP108" i="1447"/>
  <c r="BO58" i="1447" s="1"/>
  <c r="M109" i="1447"/>
  <c r="N109" i="1447"/>
  <c r="BV70" i="1447"/>
  <c r="BB91" i="1447"/>
  <c r="M101" i="1447"/>
  <c r="N101" i="1447"/>
  <c r="BJ116" i="1447"/>
  <c r="BI116" i="1447"/>
  <c r="BH89" i="1447" s="1"/>
  <c r="BZ91" i="1447"/>
  <c r="CS75" i="1447"/>
  <c r="CS76" i="1447" s="1"/>
  <c r="AW8" i="1447"/>
  <c r="AW9" i="1447" s="1"/>
  <c r="AC29" i="1447"/>
  <c r="BQ91" i="1447"/>
  <c r="CU7" i="1447"/>
  <c r="BZ29" i="1447"/>
  <c r="CS13" i="1447"/>
  <c r="CS14" i="1447" s="1"/>
  <c r="N117" i="1447"/>
  <c r="M117" i="1447"/>
  <c r="AR116" i="1447"/>
  <c r="AQ116" i="1447"/>
  <c r="AP89" i="1447" s="1"/>
  <c r="BY109" i="1447"/>
  <c r="BZ109" i="1447"/>
  <c r="CF100" i="1447"/>
  <c r="CG100" i="1447"/>
  <c r="CG102" i="1447" s="1"/>
  <c r="AR108" i="1447"/>
  <c r="AQ108" i="1447"/>
  <c r="AP58" i="1447" s="1"/>
  <c r="CH16" i="1447"/>
  <c r="CD28" i="1447"/>
  <c r="CS23" i="1447" s="1"/>
  <c r="CF117" i="1447"/>
  <c r="CE90" i="1447" s="1"/>
  <c r="CG117" i="1447"/>
  <c r="AK108" i="1447"/>
  <c r="AJ108" i="1447"/>
  <c r="AI58" i="1447" s="1"/>
  <c r="BB101" i="1447"/>
  <c r="BC101" i="1447"/>
  <c r="F89" i="1447"/>
  <c r="F92" i="1447"/>
  <c r="F29" i="1447"/>
  <c r="F31" i="1447"/>
  <c r="Z8" i="1447"/>
  <c r="AL37" i="1447"/>
  <c r="AH58" i="1447"/>
  <c r="BV8" i="1447"/>
  <c r="BB29" i="1447"/>
  <c r="BB109" i="1447"/>
  <c r="BC109" i="1447"/>
  <c r="BK68" i="1447"/>
  <c r="BG89" i="1447"/>
  <c r="U60" i="1447"/>
  <c r="CA6" i="1447"/>
  <c r="BW27" i="1447"/>
  <c r="AC108" i="1447"/>
  <c r="AD108" i="1447"/>
  <c r="AW62" i="1447" s="1"/>
  <c r="V78" i="1447"/>
  <c r="R90" i="1447"/>
  <c r="U91" i="1447"/>
  <c r="T91" i="1447"/>
  <c r="BY60" i="1447"/>
  <c r="CS39" i="1447"/>
  <c r="CS40" i="1447" s="1"/>
  <c r="AW13" i="1447"/>
  <c r="AW14" i="1447" s="1"/>
  <c r="AD29" i="1447"/>
  <c r="BB60" i="1447"/>
  <c r="BV39" i="1447"/>
  <c r="CU38" i="1447"/>
  <c r="AR116" i="560"/>
  <c r="AR118" i="560" s="1"/>
  <c r="BZ101" i="1447"/>
  <c r="BY101" i="1447"/>
  <c r="G62" i="1447"/>
  <c r="Z44" i="1447"/>
  <c r="AD100" i="1447"/>
  <c r="AW31" i="1447" s="1"/>
  <c r="AC100" i="1447"/>
  <c r="F61" i="1447"/>
  <c r="F58" i="1447"/>
  <c r="CM109" i="1447"/>
  <c r="CN109" i="1447"/>
  <c r="BP109" i="1447"/>
  <c r="BQ109" i="1447"/>
  <c r="AC109" i="1447"/>
  <c r="AD109" i="1447"/>
  <c r="AW70" i="1447"/>
  <c r="AW71" i="1447" s="1"/>
  <c r="AC91" i="1447"/>
  <c r="CN101" i="1447"/>
  <c r="CM101" i="1447"/>
  <c r="AR101" i="1447"/>
  <c r="AQ101" i="1447"/>
  <c r="N91" i="1447"/>
  <c r="BC29" i="1447"/>
  <c r="BV13" i="1447"/>
  <c r="CN91" i="1447"/>
  <c r="CO68" i="1447"/>
  <c r="CK89" i="1447"/>
  <c r="CG91" i="1447"/>
  <c r="BJ60" i="1447"/>
  <c r="BI91" i="1447"/>
  <c r="Z7" i="1447"/>
  <c r="AY7" i="1447" s="1"/>
  <c r="F30" i="1447"/>
  <c r="Z39" i="1447"/>
  <c r="F62" i="1447"/>
  <c r="Z70" i="1447"/>
  <c r="F93" i="1447"/>
  <c r="T117" i="1447"/>
  <c r="U117" i="1447"/>
  <c r="AC117" i="1447"/>
  <c r="AD117" i="1447"/>
  <c r="BY100" i="1447"/>
  <c r="BZ100" i="1447"/>
  <c r="CS31" i="1447" s="1"/>
  <c r="CU31" i="1447" s="1"/>
  <c r="BI108" i="1447"/>
  <c r="BJ108" i="1447"/>
  <c r="BI100" i="1447"/>
  <c r="BH27" i="1447" s="1"/>
  <c r="BJ100" i="1447"/>
  <c r="BB108" i="1447"/>
  <c r="BC108" i="1447"/>
  <c r="BV62" i="1447" s="1"/>
  <c r="CU62" i="1447" s="1"/>
  <c r="N100" i="1447"/>
  <c r="M100" i="1447"/>
  <c r="L27" i="1447" s="1"/>
  <c r="M116" i="1447"/>
  <c r="L89" i="1447" s="1"/>
  <c r="N116" i="1447"/>
  <c r="BP60" i="1447"/>
  <c r="BY29" i="1447"/>
  <c r="CS8" i="1447"/>
  <c r="CS9" i="1447" s="1"/>
  <c r="T60" i="1447"/>
  <c r="CO78" i="1447"/>
  <c r="CK90" i="1447"/>
  <c r="G89" i="1447"/>
  <c r="G92" i="1447"/>
  <c r="N92" i="1447" s="1"/>
  <c r="U92" i="1447" s="1"/>
  <c r="AD92" i="1447" s="1"/>
  <c r="AK92" i="1447" s="1"/>
  <c r="AR92" i="1447" s="1"/>
  <c r="BC92" i="1447" s="1"/>
  <c r="BJ92" i="1447" s="1"/>
  <c r="BQ92" i="1447" s="1"/>
  <c r="BZ92" i="1447" s="1"/>
  <c r="CG92" i="1447" s="1"/>
  <c r="CN92" i="1447" s="1"/>
  <c r="CU74" i="1447"/>
  <c r="BV44" i="1447"/>
  <c r="BC60" i="1447"/>
  <c r="BB108" i="560"/>
  <c r="T116" i="1447"/>
  <c r="S89" i="1447" s="1"/>
  <c r="U116" i="1447"/>
  <c r="AK109" i="1447"/>
  <c r="AJ109" i="1447"/>
  <c r="BI117" i="1447"/>
  <c r="BJ117" i="1447"/>
  <c r="G93" i="1447"/>
  <c r="Z75" i="1447"/>
  <c r="N108" i="1447"/>
  <c r="M108" i="1447"/>
  <c r="L58" i="1447" s="1"/>
  <c r="G61" i="1447"/>
  <c r="N61" i="1447" s="1"/>
  <c r="U61" i="1447" s="1"/>
  <c r="AD61" i="1447" s="1"/>
  <c r="AK61" i="1447" s="1"/>
  <c r="AR61" i="1447" s="1"/>
  <c r="BC61" i="1447" s="1"/>
  <c r="BJ61" i="1447" s="1"/>
  <c r="BQ61" i="1447" s="1"/>
  <c r="BZ61" i="1447" s="1"/>
  <c r="CG61" i="1447" s="1"/>
  <c r="CN61" i="1447" s="1"/>
  <c r="G58" i="1447"/>
  <c r="CN60" i="1447"/>
  <c r="N29" i="1447"/>
  <c r="N60" i="1447"/>
  <c r="G30" i="1447"/>
  <c r="N30" i="1447" s="1"/>
  <c r="U30" i="1447" s="1"/>
  <c r="AD30" i="1447" s="1"/>
  <c r="AK30" i="1447" s="1"/>
  <c r="AR30" i="1447" s="1"/>
  <c r="BC30" i="1447" s="1"/>
  <c r="BJ30" i="1447" s="1"/>
  <c r="BQ30" i="1447" s="1"/>
  <c r="BZ30" i="1447" s="1"/>
  <c r="CG30" i="1447" s="1"/>
  <c r="CN30" i="1447" s="1"/>
  <c r="Z12" i="1447"/>
  <c r="AY12" i="1447" s="1"/>
  <c r="CW12" i="1447" s="1"/>
  <c r="BC91" i="1447"/>
  <c r="BV75" i="1447"/>
  <c r="AR29" i="1447"/>
  <c r="AC101" i="1447"/>
  <c r="AD101" i="1447"/>
  <c r="AQ117" i="1447"/>
  <c r="AR117" i="1447"/>
  <c r="CF108" i="1447"/>
  <c r="CE58" i="1447" s="1"/>
  <c r="CG108" i="1447"/>
  <c r="BQ100" i="1447"/>
  <c r="BP100" i="1447"/>
  <c r="CM116" i="1447"/>
  <c r="CL89" i="1447" s="1"/>
  <c r="CN116" i="1447"/>
  <c r="CN100" i="1447"/>
  <c r="CM100" i="1447"/>
  <c r="CL27" i="1447" s="1"/>
  <c r="BI101" i="1447"/>
  <c r="BJ101" i="1447"/>
  <c r="F108" i="1447"/>
  <c r="G108" i="1447"/>
  <c r="U108" i="1447"/>
  <c r="U110" i="1447" s="1"/>
  <c r="T108" i="1447"/>
  <c r="F116" i="1447"/>
  <c r="F118" i="1447" s="1"/>
  <c r="G116" i="1447"/>
  <c r="T101" i="1447"/>
  <c r="U101" i="1447"/>
  <c r="BB116" i="1447"/>
  <c r="BC116" i="1447"/>
  <c r="AK29" i="1447"/>
  <c r="AJ60" i="1447"/>
  <c r="AW75" i="1447"/>
  <c r="AW76" i="1447" s="1"/>
  <c r="AD91" i="1447"/>
  <c r="CH78" i="1447"/>
  <c r="CD90" i="1447"/>
  <c r="U29" i="1447"/>
  <c r="CM60" i="1447"/>
  <c r="AD60" i="1447"/>
  <c r="AW44" i="1447"/>
  <c r="AW45" i="1447" s="1"/>
  <c r="DZ78" i="57"/>
  <c r="EF14" i="57"/>
  <c r="FG8" i="57"/>
  <c r="Z18" i="57"/>
  <c r="AD46" i="57"/>
  <c r="EF85" i="57"/>
  <c r="BV183" i="57"/>
  <c r="CU29" i="916"/>
  <c r="DK111" i="916"/>
  <c r="DK111" i="1035"/>
  <c r="DP14" i="57"/>
  <c r="T107" i="57"/>
  <c r="ET119" i="57"/>
  <c r="EZ33" i="57"/>
  <c r="DY23" i="57"/>
  <c r="DP92" i="57"/>
  <c r="AD23" i="57"/>
  <c r="CB33" i="57"/>
  <c r="BS183" i="57"/>
  <c r="EC107" i="57"/>
  <c r="CE11" i="57"/>
  <c r="DN17" i="57"/>
  <c r="AJ18" i="57"/>
  <c r="FD124" i="57"/>
  <c r="ET70" i="57"/>
  <c r="FG85" i="57"/>
  <c r="T42" i="57"/>
  <c r="DX15" i="57"/>
  <c r="DX16" i="57" s="1"/>
  <c r="DL36" i="57"/>
  <c r="FD78" i="57"/>
  <c r="DS100" i="57"/>
  <c r="EZ82" i="57"/>
  <c r="AN125" i="57"/>
  <c r="AN98" i="57"/>
  <c r="CK18" i="57"/>
  <c r="FG81" i="57"/>
  <c r="CH11" i="57"/>
  <c r="DL69" i="57"/>
  <c r="BK101" i="57"/>
  <c r="CE70" i="57"/>
  <c r="ET24" i="57"/>
  <c r="CB54" i="57"/>
  <c r="FM55" i="57"/>
  <c r="AP17" i="57"/>
  <c r="DI64" i="57"/>
  <c r="EZ45" i="57"/>
  <c r="FV69" i="57"/>
  <c r="FU157" i="57"/>
  <c r="FU159" i="57" s="1"/>
  <c r="BZ54" i="57"/>
  <c r="BU14" i="57"/>
  <c r="AT15" i="57"/>
  <c r="BN17" i="57"/>
  <c r="ET98" i="57"/>
  <c r="AT97" i="57"/>
  <c r="EV57" i="57"/>
  <c r="FQ78" i="57"/>
  <c r="EZ119" i="57"/>
  <c r="DS18" i="57"/>
  <c r="AQ23" i="57"/>
  <c r="BK79" i="57"/>
  <c r="DS88" i="57"/>
  <c r="DY125" i="57"/>
  <c r="FD72" i="57"/>
  <c r="FD162" i="57" s="1"/>
  <c r="FW76" i="57"/>
  <c r="FW183" i="57" s="1"/>
  <c r="CG106" i="57"/>
  <c r="CH86" i="57"/>
  <c r="AJ88" i="57"/>
  <c r="DM182" i="57"/>
  <c r="EW122" i="57"/>
  <c r="DZ110" i="57"/>
  <c r="FG11" i="57"/>
  <c r="FH163" i="57"/>
  <c r="DP23" i="57"/>
  <c r="BX78" i="57"/>
  <c r="DX54" i="57"/>
  <c r="CE18" i="57"/>
  <c r="FJ5" i="57"/>
  <c r="DV33" i="57"/>
  <c r="AG46" i="57"/>
  <c r="CH27" i="57"/>
  <c r="BX27" i="57"/>
  <c r="FG121" i="57"/>
  <c r="AG17" i="57"/>
  <c r="AQ36" i="57"/>
  <c r="FJ54" i="57"/>
  <c r="I111" i="1035"/>
  <c r="BC60" i="1035"/>
  <c r="CG111" i="916"/>
  <c r="CG111" i="1035"/>
  <c r="CG131" i="916"/>
  <c r="I60" i="1035"/>
  <c r="I60" i="916"/>
  <c r="CU9" i="916"/>
  <c r="BQ131" i="916"/>
  <c r="Q80" i="916"/>
  <c r="BC111" i="1035"/>
  <c r="BC111" i="916"/>
  <c r="BQ54" i="57"/>
  <c r="Z76" i="57"/>
  <c r="EF9" i="57"/>
  <c r="BM29" i="57"/>
  <c r="AR16" i="57"/>
  <c r="FS79" i="57"/>
  <c r="CE51" i="57"/>
  <c r="FW113" i="57"/>
  <c r="FG54" i="57"/>
  <c r="DR29" i="57"/>
  <c r="BM55" i="57"/>
  <c r="EE98" i="57"/>
  <c r="BJ18" i="57"/>
  <c r="CA43" i="57"/>
  <c r="CE69" i="57"/>
  <c r="CA15" i="57"/>
  <c r="CB89" i="57"/>
  <c r="EE97" i="57"/>
  <c r="FC27" i="57"/>
  <c r="EE14" i="57"/>
  <c r="W70" i="57"/>
  <c r="EW33" i="57"/>
  <c r="DU29" i="57"/>
  <c r="DS64" i="57"/>
  <c r="BW14" i="57"/>
  <c r="FP78" i="57"/>
  <c r="FS110" i="57"/>
  <c r="FD30" i="57"/>
  <c r="EY17" i="57"/>
  <c r="BJ15" i="57"/>
  <c r="BW55" i="57"/>
  <c r="BT78" i="57"/>
  <c r="DL92" i="57"/>
  <c r="FJ14" i="57"/>
  <c r="T69" i="57"/>
  <c r="T157" i="57" s="1"/>
  <c r="AW78" i="57"/>
  <c r="BK76" i="57"/>
  <c r="BK183" i="57" s="1"/>
  <c r="EW118" i="57"/>
  <c r="BX14" i="57"/>
  <c r="CE86" i="57"/>
  <c r="BW89" i="57"/>
  <c r="W15" i="57"/>
  <c r="CE60" i="57"/>
  <c r="BM35" i="57"/>
  <c r="BT125" i="57"/>
  <c r="DO70" i="57"/>
  <c r="AL55" i="57"/>
  <c r="AL56" i="57" s="1"/>
  <c r="BM70" i="57"/>
  <c r="AJ33" i="57"/>
  <c r="EE78" i="57"/>
  <c r="BM61" i="57"/>
  <c r="EW42" i="57"/>
  <c r="FS69" i="57"/>
  <c r="AB18" i="57"/>
  <c r="AB19" i="57" s="1"/>
  <c r="BT45" i="57"/>
  <c r="FG55" i="57"/>
  <c r="BW9" i="57"/>
  <c r="FF64" i="57"/>
  <c r="EV14" i="57"/>
  <c r="DY14" i="57"/>
  <c r="AW82" i="57"/>
  <c r="FS54" i="57"/>
  <c r="FI26" i="57"/>
  <c r="AG122" i="57"/>
  <c r="DU82" i="57"/>
  <c r="CD18" i="57"/>
  <c r="Z42" i="57"/>
  <c r="CD113" i="57"/>
  <c r="AI69" i="57"/>
  <c r="FD64" i="57"/>
  <c r="DF109" i="57"/>
  <c r="FG14" i="57"/>
  <c r="T9" i="57"/>
  <c r="AF51" i="57"/>
  <c r="AT14" i="57"/>
  <c r="AC15" i="57"/>
  <c r="AN15" i="57"/>
  <c r="AQ14" i="57"/>
  <c r="EC61" i="57"/>
  <c r="BT70" i="57"/>
  <c r="FS46" i="57"/>
  <c r="FM79" i="57"/>
  <c r="FM109" i="57"/>
  <c r="AA71" i="57"/>
  <c r="AB69" i="57"/>
  <c r="EV18" i="57"/>
  <c r="CA76" i="57"/>
  <c r="CA183" i="57" s="1"/>
  <c r="DO57" i="57"/>
  <c r="DU24" i="57"/>
  <c r="Y88" i="57"/>
  <c r="AH56" i="57"/>
  <c r="AW54" i="57"/>
  <c r="BW101" i="57"/>
  <c r="EV106" i="57"/>
  <c r="CK106" i="57"/>
  <c r="FF52" i="57"/>
  <c r="Z8" i="57"/>
  <c r="AN14" i="57"/>
  <c r="CF56" i="57"/>
  <c r="FJ15" i="57"/>
  <c r="Z55" i="57"/>
  <c r="FI18" i="57"/>
  <c r="AC88" i="57"/>
  <c r="FD97" i="57"/>
  <c r="CE27" i="57"/>
  <c r="V92" i="57"/>
  <c r="AG42" i="57"/>
  <c r="EY14" i="57"/>
  <c r="FO182" i="57"/>
  <c r="Y5" i="57"/>
  <c r="BM91" i="57"/>
  <c r="AD32" i="57"/>
  <c r="CB61" i="57"/>
  <c r="AG89" i="57"/>
  <c r="CG76" i="57"/>
  <c r="CG183" i="57" s="1"/>
  <c r="DH78" i="57"/>
  <c r="DH177" i="57" s="1"/>
  <c r="BY16" i="57"/>
  <c r="BZ14" i="57"/>
  <c r="AS6" i="57"/>
  <c r="CA18" i="57"/>
  <c r="FI24" i="57"/>
  <c r="BJ106" i="57"/>
  <c r="CK14" i="57"/>
  <c r="CA112" i="57"/>
  <c r="EC110" i="57"/>
  <c r="AM51" i="57"/>
  <c r="AS70" i="57"/>
  <c r="CH73" i="57"/>
  <c r="CB18" i="57"/>
  <c r="CB110" i="57"/>
  <c r="DO15" i="57"/>
  <c r="T8" i="57"/>
  <c r="Y79" i="57"/>
  <c r="CF71" i="57"/>
  <c r="CF157" i="57"/>
  <c r="CF159" i="57" s="1"/>
  <c r="BX45" i="57"/>
  <c r="FS82" i="57"/>
  <c r="Y17" i="57"/>
  <c r="FW70" i="57"/>
  <c r="CD122" i="57"/>
  <c r="FB55" i="57"/>
  <c r="FB56" i="57" s="1"/>
  <c r="FF55" i="57"/>
  <c r="CB15" i="57"/>
  <c r="EI5" i="57"/>
  <c r="AS82" i="57"/>
  <c r="DY35" i="57"/>
  <c r="AC54" i="57"/>
  <c r="FP27" i="57"/>
  <c r="CB72" i="57"/>
  <c r="CB162" i="57" s="1"/>
  <c r="T17" i="57"/>
  <c r="AS91" i="57"/>
  <c r="BT14" i="57"/>
  <c r="FS60" i="57"/>
  <c r="CA88" i="57"/>
  <c r="AP27" i="57"/>
  <c r="CG24" i="57"/>
  <c r="FT78" i="57"/>
  <c r="BJ79" i="57"/>
  <c r="V69" i="57"/>
  <c r="DH79" i="57"/>
  <c r="BW125" i="57"/>
  <c r="DK88" i="57"/>
  <c r="AS57" i="57"/>
  <c r="EB88" i="57"/>
  <c r="FC36" i="57"/>
  <c r="Y15" i="57"/>
  <c r="DO89" i="57"/>
  <c r="FD24" i="57"/>
  <c r="AS17" i="57"/>
  <c r="EX56" i="57"/>
  <c r="AJ118" i="57"/>
  <c r="AP109" i="57"/>
  <c r="T88" i="57"/>
  <c r="EE55" i="57"/>
  <c r="W75" i="57"/>
  <c r="W182" i="57" s="1"/>
  <c r="EW79" i="57"/>
  <c r="EV78" i="57"/>
  <c r="BQ60" i="57"/>
  <c r="CJ15" i="57"/>
  <c r="CJ16" i="57" s="1"/>
  <c r="FI76" i="57"/>
  <c r="FI183" i="57" s="1"/>
  <c r="AT54" i="57"/>
  <c r="FS11" i="57"/>
  <c r="CA97" i="57"/>
  <c r="AM52" i="57"/>
  <c r="BH69" i="57"/>
  <c r="FW112" i="57"/>
  <c r="BQ106" i="57"/>
  <c r="FS81" i="57"/>
  <c r="CE79" i="57"/>
  <c r="CE178" i="57" s="1"/>
  <c r="DU78" i="57"/>
  <c r="AS69" i="57"/>
  <c r="AG14" i="57"/>
  <c r="FI15" i="57"/>
  <c r="FS43" i="57"/>
  <c r="FP79" i="57"/>
  <c r="BX18" i="57"/>
  <c r="BN85" i="57"/>
  <c r="CA125" i="57"/>
  <c r="FN100" i="57"/>
  <c r="CK112" i="57"/>
  <c r="CK69" i="57"/>
  <c r="CK157" i="57" s="1"/>
  <c r="BQ110" i="57"/>
  <c r="DH125" i="57"/>
  <c r="BQ69" i="57"/>
  <c r="EB15" i="57"/>
  <c r="EB5" i="57"/>
  <c r="AS106" i="57"/>
  <c r="V15" i="57"/>
  <c r="DK33" i="57"/>
  <c r="CD45" i="57"/>
  <c r="T43" i="57"/>
  <c r="DP30" i="57"/>
  <c r="AP72" i="57"/>
  <c r="DU18" i="57"/>
  <c r="AM72" i="57"/>
  <c r="AM162" i="57" s="1"/>
  <c r="BJ81" i="57"/>
  <c r="DP109" i="57"/>
  <c r="AJ8" i="57"/>
  <c r="BJ107" i="57"/>
  <c r="BJ193" i="57" s="1"/>
  <c r="FI51" i="57"/>
  <c r="AI18" i="57"/>
  <c r="BB55" i="57"/>
  <c r="CP113" i="57"/>
  <c r="EI15" i="57"/>
  <c r="FW75" i="57"/>
  <c r="FW182" i="57" s="1"/>
  <c r="DY30" i="57"/>
  <c r="BM15" i="57"/>
  <c r="DR17" i="57"/>
  <c r="EI70" i="57"/>
  <c r="V14" i="57"/>
  <c r="BX85" i="57"/>
  <c r="AW79" i="57"/>
  <c r="BQ64" i="57"/>
  <c r="BW33" i="57"/>
  <c r="DH70" i="57"/>
  <c r="FN15" i="57"/>
  <c r="BM60" i="57"/>
  <c r="BX57" i="57"/>
  <c r="DR124" i="57"/>
  <c r="EZ18" i="57"/>
  <c r="DO81" i="57"/>
  <c r="EH69" i="57"/>
  <c r="EG71" i="57"/>
  <c r="DU81" i="57"/>
  <c r="DY29" i="57"/>
  <c r="EY109" i="57"/>
  <c r="AO16" i="57"/>
  <c r="FF14" i="57"/>
  <c r="AC55" i="57"/>
  <c r="BT9" i="57"/>
  <c r="BT118" i="57"/>
  <c r="FQ54" i="57"/>
  <c r="FW14" i="57"/>
  <c r="DI70" i="57"/>
  <c r="FW91" i="57"/>
  <c r="FS15" i="57"/>
  <c r="AN23" i="57"/>
  <c r="DR69" i="57"/>
  <c r="DK76" i="57"/>
  <c r="DK183" i="57" s="1"/>
  <c r="AF75" i="57"/>
  <c r="DS78" i="57"/>
  <c r="DO78" i="57"/>
  <c r="AG118" i="57"/>
  <c r="DR18" i="57"/>
  <c r="DK17" i="57"/>
  <c r="FI54" i="57"/>
  <c r="AQ30" i="57"/>
  <c r="CA78" i="57"/>
  <c r="FC17" i="57"/>
  <c r="CB60" i="57"/>
  <c r="Z107" i="57"/>
  <c r="CG17" i="57"/>
  <c r="CG107" i="57"/>
  <c r="DR33" i="57"/>
  <c r="CD15" i="57"/>
  <c r="EE63" i="57"/>
  <c r="CE110" i="57"/>
  <c r="EC75" i="57"/>
  <c r="EC182" i="57" s="1"/>
  <c r="AC78" i="57"/>
  <c r="CA79" i="57"/>
  <c r="DI17" i="57"/>
  <c r="FM82" i="57"/>
  <c r="BH54" i="57"/>
  <c r="AQ98" i="57"/>
  <c r="V78" i="57"/>
  <c r="FB54" i="57"/>
  <c r="FA56" i="57"/>
  <c r="CK78" i="57"/>
  <c r="EB18" i="57"/>
  <c r="AF26" i="57"/>
  <c r="DZ69" i="57"/>
  <c r="DZ157" i="57" s="1"/>
  <c r="DQ16" i="57"/>
  <c r="EW11" i="57"/>
  <c r="FP55" i="57"/>
  <c r="AQ15" i="57"/>
  <c r="BW63" i="57"/>
  <c r="CD17" i="57"/>
  <c r="FF5" i="57"/>
  <c r="DP61" i="57"/>
  <c r="FP30" i="57"/>
  <c r="EE72" i="57"/>
  <c r="EE162" i="57" s="1"/>
  <c r="DR81" i="57"/>
  <c r="BI16" i="57"/>
  <c r="DK15" i="57"/>
  <c r="FT119" i="57"/>
  <c r="BQ27" i="57"/>
  <c r="FM100" i="57"/>
  <c r="CA14" i="57"/>
  <c r="FS45" i="57"/>
  <c r="BQ17" i="57"/>
  <c r="AD75" i="57"/>
  <c r="AD182" i="57" s="1"/>
  <c r="FF18" i="57"/>
  <c r="DO118" i="57"/>
  <c r="EY69" i="57"/>
  <c r="BE15" i="57"/>
  <c r="AB15" i="57"/>
  <c r="AB16" i="57" s="1"/>
  <c r="BR15" i="57"/>
  <c r="AC14" i="57"/>
  <c r="AM107" i="57"/>
  <c r="FQ98" i="57"/>
  <c r="FK162" i="57"/>
  <c r="Y57" i="57"/>
  <c r="DK18" i="57"/>
  <c r="V89" i="57"/>
  <c r="FN125" i="57"/>
  <c r="DZ18" i="57"/>
  <c r="AW51" i="57"/>
  <c r="FF73" i="57"/>
  <c r="FF15" i="57"/>
  <c r="AI17" i="57"/>
  <c r="FM54" i="57"/>
  <c r="DR119" i="57"/>
  <c r="FM70" i="57"/>
  <c r="FS18" i="57"/>
  <c r="FQ101" i="57"/>
  <c r="EB14" i="57"/>
  <c r="FT101" i="57"/>
  <c r="AW91" i="57"/>
  <c r="DR55" i="57"/>
  <c r="CG80" i="916"/>
  <c r="EV107" i="57"/>
  <c r="EC79" i="57"/>
  <c r="BM54" i="57"/>
  <c r="BQ113" i="57"/>
  <c r="FP15" i="57"/>
  <c r="BJ69" i="57"/>
  <c r="DY70" i="57"/>
  <c r="FD27" i="57"/>
  <c r="CE17" i="57"/>
  <c r="CK86" i="57"/>
  <c r="BJ54" i="57"/>
  <c r="AR56" i="57"/>
  <c r="ET14" i="57"/>
  <c r="DY17" i="57"/>
  <c r="EB91" i="57"/>
  <c r="EB69" i="57"/>
  <c r="FI55" i="57"/>
  <c r="FW125" i="57"/>
  <c r="CH72" i="57"/>
  <c r="CH162" i="57" s="1"/>
  <c r="BJ9" i="57"/>
  <c r="AP15" i="57"/>
  <c r="ET32" i="57"/>
  <c r="AV15" i="57"/>
  <c r="AV16" i="57" s="1"/>
  <c r="CH32" i="57"/>
  <c r="AJ70" i="57"/>
  <c r="BJ61" i="57"/>
  <c r="Z43" i="57"/>
  <c r="AN12" i="57"/>
  <c r="FI70" i="57"/>
  <c r="BJ42" i="57"/>
  <c r="FP70" i="57"/>
  <c r="FP60" i="57"/>
  <c r="AD17" i="57"/>
  <c r="DL110" i="57"/>
  <c r="FS119" i="57"/>
  <c r="EZ43" i="57"/>
  <c r="EY18" i="57"/>
  <c r="DU43" i="57"/>
  <c r="CG75" i="57"/>
  <c r="CG182" i="57" s="1"/>
  <c r="FS76" i="57"/>
  <c r="FS183" i="57" s="1"/>
  <c r="DF60" i="57"/>
  <c r="BT11" i="57"/>
  <c r="AP81" i="57"/>
  <c r="AW72" i="57"/>
  <c r="FI73" i="57"/>
  <c r="FI163" i="57" s="1"/>
  <c r="AW15" i="57"/>
  <c r="ED16" i="57"/>
  <c r="DH55" i="57"/>
  <c r="EF17" i="57"/>
  <c r="FM23" i="57"/>
  <c r="EV17" i="57"/>
  <c r="DV29" i="57"/>
  <c r="FI42" i="57"/>
  <c r="DR125" i="57"/>
  <c r="EA56" i="57"/>
  <c r="BQ122" i="57"/>
  <c r="FT98" i="57"/>
  <c r="FT173" i="57" s="1"/>
  <c r="BX72" i="57"/>
  <c r="BX162" i="57" s="1"/>
  <c r="AW60" i="57"/>
  <c r="AD121" i="57"/>
  <c r="EF5" i="57"/>
  <c r="BJ91" i="57"/>
  <c r="AF52" i="57"/>
  <c r="BT106" i="57"/>
  <c r="BQ75" i="57"/>
  <c r="BQ182" i="57" s="1"/>
  <c r="AI70" i="57"/>
  <c r="BW92" i="57"/>
  <c r="Z14" i="57"/>
  <c r="DR32" i="57"/>
  <c r="EV110" i="57"/>
  <c r="AP33" i="57"/>
  <c r="DZ107" i="57"/>
  <c r="FP12" i="57"/>
  <c r="DO23" i="57"/>
  <c r="EB112" i="57"/>
  <c r="CD14" i="57"/>
  <c r="V54" i="57"/>
  <c r="DY98" i="57"/>
  <c r="CM15" i="57"/>
  <c r="BW60" i="57"/>
  <c r="BV16" i="57"/>
  <c r="DY18" i="57"/>
  <c r="FI27" i="57"/>
  <c r="DH89" i="57"/>
  <c r="EB89" i="57"/>
  <c r="CG15" i="57"/>
  <c r="EF69" i="57"/>
  <c r="EF157" i="57" s="1"/>
  <c r="AI14" i="57"/>
  <c r="EI63" i="57"/>
  <c r="EW121" i="57"/>
  <c r="DK78" i="57"/>
  <c r="BQ14" i="57"/>
  <c r="AS88" i="57"/>
  <c r="T109" i="57"/>
  <c r="AP14" i="57"/>
  <c r="DU11" i="57"/>
  <c r="AI78" i="57"/>
  <c r="AD45" i="57"/>
  <c r="AW14" i="57"/>
  <c r="DK43" i="57"/>
  <c r="AF17" i="57"/>
  <c r="ET109" i="57"/>
  <c r="V5" i="57"/>
  <c r="FS125" i="57"/>
  <c r="W106" i="57"/>
  <c r="AP118" i="57"/>
  <c r="AD69" i="57"/>
  <c r="AD157" i="57" s="1"/>
  <c r="FG113" i="57"/>
  <c r="FP51" i="57"/>
  <c r="DR79" i="57"/>
  <c r="FB70" i="57"/>
  <c r="FB71" i="57" s="1"/>
  <c r="BN82" i="57"/>
  <c r="FJ124" i="57"/>
  <c r="CG46" i="57"/>
  <c r="BM32" i="57"/>
  <c r="EE18" i="57"/>
  <c r="BM26" i="57"/>
  <c r="DZ70" i="57"/>
  <c r="FM106" i="57"/>
  <c r="DI60" i="57"/>
  <c r="EY79" i="57"/>
  <c r="EZ122" i="57"/>
  <c r="DU97" i="57"/>
  <c r="EE69" i="57"/>
  <c r="CH35" i="57"/>
  <c r="DT16" i="57"/>
  <c r="DZ43" i="57"/>
  <c r="FF58" i="57"/>
  <c r="AI106" i="57"/>
  <c r="BT42" i="57"/>
  <c r="AF14" i="57"/>
  <c r="AP52" i="57"/>
  <c r="CC16" i="57"/>
  <c r="BH57" i="57"/>
  <c r="FI60" i="57"/>
  <c r="DR82" i="57"/>
  <c r="Z125" i="57"/>
  <c r="Y91" i="57"/>
  <c r="FP69" i="57"/>
  <c r="AN17" i="57"/>
  <c r="DU36" i="57"/>
  <c r="EE79" i="57"/>
  <c r="AS55" i="57"/>
  <c r="AF69" i="57"/>
  <c r="FC55" i="57"/>
  <c r="DZ14" i="57"/>
  <c r="CI16" i="57"/>
  <c r="CJ14" i="57"/>
  <c r="CD92" i="57"/>
  <c r="CG79" i="57"/>
  <c r="Y54" i="57"/>
  <c r="DY11" i="57"/>
  <c r="FS55" i="57"/>
  <c r="ET55" i="57"/>
  <c r="Y63" i="57"/>
  <c r="AW69" i="57"/>
  <c r="DV92" i="57"/>
  <c r="DR35" i="57"/>
  <c r="BM79" i="57"/>
  <c r="BR54" i="57"/>
  <c r="FF118" i="57"/>
  <c r="BU15" i="57"/>
  <c r="CH14" i="57"/>
  <c r="BM30" i="57"/>
  <c r="AJ122" i="57"/>
  <c r="CB12" i="57"/>
  <c r="AW42" i="57"/>
  <c r="FW32" i="57"/>
  <c r="AI58" i="57"/>
  <c r="DY79" i="57"/>
  <c r="V70" i="57"/>
  <c r="AD55" i="57"/>
  <c r="EI14" i="57"/>
  <c r="EB98" i="57"/>
  <c r="BH100" i="57"/>
  <c r="FF23" i="57"/>
  <c r="FQ9" i="57"/>
  <c r="EH70" i="57"/>
  <c r="EH71" i="57" s="1"/>
  <c r="DR78" i="57"/>
  <c r="DS45" i="57"/>
  <c r="FF51" i="57"/>
  <c r="DS61" i="57"/>
  <c r="FD15" i="57"/>
  <c r="CH61" i="57"/>
  <c r="EE70" i="57"/>
  <c r="X71" i="57"/>
  <c r="BQ15" i="57"/>
  <c r="DO45" i="57"/>
  <c r="AW6" i="57"/>
  <c r="AM78" i="57"/>
  <c r="EZ121" i="57"/>
  <c r="AS33" i="57"/>
  <c r="AL54" i="57"/>
  <c r="AK56" i="57"/>
  <c r="DK69" i="57"/>
  <c r="AW100" i="57"/>
  <c r="DK9" i="57"/>
  <c r="DZ54" i="57"/>
  <c r="AI73" i="57"/>
  <c r="AI163" i="57" s="1"/>
  <c r="BJ27" i="57"/>
  <c r="AI79" i="57"/>
  <c r="EI69" i="57"/>
  <c r="AQ97" i="57"/>
  <c r="DK54" i="57"/>
  <c r="EH18" i="57"/>
  <c r="EH19" i="57" s="1"/>
  <c r="BT79" i="57"/>
  <c r="CA52" i="57"/>
  <c r="EZ100" i="57"/>
  <c r="EZ70" i="57"/>
  <c r="BQ26" i="57"/>
  <c r="BW113" i="57"/>
  <c r="EE100" i="57"/>
  <c r="FI89" i="57"/>
  <c r="DI92" i="57"/>
  <c r="AF55" i="57"/>
  <c r="BM119" i="57"/>
  <c r="DH8" i="57"/>
  <c r="U19" i="57"/>
  <c r="AT55" i="57"/>
  <c r="AB14" i="57"/>
  <c r="AA16" i="57"/>
  <c r="AD33" i="57"/>
  <c r="AC113" i="57"/>
  <c r="EI17" i="57"/>
  <c r="AC89" i="57"/>
  <c r="AS54" i="57"/>
  <c r="FJ85" i="57"/>
  <c r="CP42" i="57"/>
  <c r="BK69" i="57"/>
  <c r="AS79" i="57"/>
  <c r="FW81" i="57"/>
  <c r="DV54" i="57"/>
  <c r="CE52" i="57"/>
  <c r="AG43" i="57"/>
  <c r="DY8" i="57"/>
  <c r="AS27" i="57"/>
  <c r="DL26" i="57"/>
  <c r="DH18" i="57"/>
  <c r="DK82" i="57"/>
  <c r="FS35" i="57"/>
  <c r="BQ32" i="57"/>
  <c r="EW9" i="57"/>
  <c r="CD55" i="57"/>
  <c r="ET75" i="57"/>
  <c r="FD122" i="57"/>
  <c r="EZ101" i="57"/>
  <c r="ET101" i="57"/>
  <c r="DO24" i="57"/>
  <c r="CH119" i="57"/>
  <c r="BI183" i="57"/>
  <c r="CG78" i="57"/>
  <c r="CE46" i="57"/>
  <c r="V79" i="57"/>
  <c r="FC54" i="57"/>
  <c r="AG101" i="57"/>
  <c r="CE32" i="57"/>
  <c r="BM76" i="57"/>
  <c r="BM183" i="57" s="1"/>
  <c r="BX79" i="57"/>
  <c r="DF110" i="57"/>
  <c r="AD64" i="57"/>
  <c r="FW42" i="57"/>
  <c r="DZ86" i="57"/>
  <c r="W8" i="57"/>
  <c r="AS78" i="57"/>
  <c r="AS177" i="57" s="1"/>
  <c r="Y85" i="57"/>
  <c r="AG69" i="57"/>
  <c r="AG157" i="57" s="1"/>
  <c r="FS92" i="57"/>
  <c r="EI79" i="57"/>
  <c r="AY15" i="57"/>
  <c r="AS125" i="57"/>
  <c r="AD43" i="57"/>
  <c r="FW61" i="57"/>
  <c r="CD121" i="57"/>
  <c r="CK70" i="57"/>
  <c r="CE55" i="57"/>
  <c r="FT100" i="57"/>
  <c r="AH162" i="57"/>
  <c r="AW18" i="57"/>
  <c r="AG24" i="57"/>
  <c r="T45" i="57"/>
  <c r="BX69" i="57"/>
  <c r="CA5" i="57"/>
  <c r="BJ51" i="57"/>
  <c r="AG9" i="57"/>
  <c r="V58" i="57"/>
  <c r="AC11" i="57"/>
  <c r="FI106" i="57"/>
  <c r="CA46" i="57"/>
  <c r="AS86" i="57"/>
  <c r="BW112" i="57"/>
  <c r="AD8" i="57"/>
  <c r="CD91" i="57"/>
  <c r="ET100" i="57"/>
  <c r="BT64" i="57"/>
  <c r="BJ46" i="57"/>
  <c r="BW106" i="57"/>
  <c r="V55" i="57"/>
  <c r="EV109" i="57"/>
  <c r="BW5" i="57"/>
  <c r="FF69" i="57"/>
  <c r="CA92" i="57"/>
  <c r="EV55" i="57"/>
  <c r="AG45" i="57"/>
  <c r="BR17" i="57"/>
  <c r="AP107" i="57"/>
  <c r="DO119" i="57"/>
  <c r="FI82" i="57"/>
  <c r="AE162" i="57"/>
  <c r="FW18" i="57"/>
  <c r="BM45" i="57"/>
  <c r="FG36" i="57"/>
  <c r="EW89" i="57"/>
  <c r="DU107" i="57"/>
  <c r="FW69" i="57"/>
  <c r="BM118" i="57"/>
  <c r="AW57" i="57"/>
  <c r="CJ55" i="57"/>
  <c r="BW17" i="57"/>
  <c r="DH54" i="57"/>
  <c r="CA81" i="57"/>
  <c r="FD14" i="57"/>
  <c r="AF70" i="57"/>
  <c r="FS52" i="57"/>
  <c r="GC52" i="57" s="1"/>
  <c r="BT112" i="57"/>
  <c r="CP78" i="57"/>
  <c r="EE92" i="57"/>
  <c r="DF107" i="57"/>
  <c r="CF80" i="57"/>
  <c r="Y92" i="57"/>
  <c r="DO79" i="57"/>
  <c r="FN101" i="57"/>
  <c r="CH51" i="57"/>
  <c r="CB69" i="57"/>
  <c r="Y101" i="57"/>
  <c r="EC15" i="57"/>
  <c r="W110" i="57"/>
  <c r="EY26" i="57"/>
  <c r="Z17" i="57"/>
  <c r="Y97" i="57"/>
  <c r="AF78" i="57"/>
  <c r="AM32" i="57"/>
  <c r="DZ55" i="57"/>
  <c r="DR113" i="57"/>
  <c r="CA54" i="57"/>
  <c r="AP78" i="57"/>
  <c r="BK85" i="57"/>
  <c r="DU79" i="57"/>
  <c r="FS36" i="57"/>
  <c r="CE82" i="57"/>
  <c r="DV76" i="57"/>
  <c r="FJ86" i="57"/>
  <c r="DU15" i="57"/>
  <c r="DK70" i="57"/>
  <c r="BQ46" i="57"/>
  <c r="DI91" i="57"/>
  <c r="AP51" i="57"/>
  <c r="DO52" i="57"/>
  <c r="CK54" i="57"/>
  <c r="BY173" i="57"/>
  <c r="AM57" i="57"/>
  <c r="FL15" i="57"/>
  <c r="FL16" i="57" s="1"/>
  <c r="DO55" i="57"/>
  <c r="Z54" i="57"/>
  <c r="CD69" i="57"/>
  <c r="BW81" i="57"/>
  <c r="CG58" i="57"/>
  <c r="FC78" i="57"/>
  <c r="FM46" i="57"/>
  <c r="DI27" i="57"/>
  <c r="FC70" i="57"/>
  <c r="BR57" i="57"/>
  <c r="AP18" i="57"/>
  <c r="CE14" i="57"/>
  <c r="FI52" i="57"/>
  <c r="DK14" i="57"/>
  <c r="EI85" i="57"/>
  <c r="AM58" i="57"/>
  <c r="BO183" i="57"/>
  <c r="AF109" i="57"/>
  <c r="CG69" i="57"/>
  <c r="AM27" i="57"/>
  <c r="CE15" i="57"/>
  <c r="FP14" i="57"/>
  <c r="FQ69" i="57"/>
  <c r="AQ18" i="57"/>
  <c r="BK14" i="57"/>
  <c r="BT17" i="57"/>
  <c r="AJ82" i="57"/>
  <c r="AG124" i="57"/>
  <c r="DH9" i="57"/>
  <c r="DK81" i="57"/>
  <c r="BU73" i="57"/>
  <c r="BU163" i="57" s="1"/>
  <c r="EY46" i="57"/>
  <c r="AJ29" i="57"/>
  <c r="AS118" i="57"/>
  <c r="EI92" i="57"/>
  <c r="EI54" i="57"/>
  <c r="AM79" i="57"/>
  <c r="CD70" i="57"/>
  <c r="CK122" i="57"/>
  <c r="CG55" i="57"/>
  <c r="FM45" i="57"/>
  <c r="EY78" i="57"/>
  <c r="BW98" i="57"/>
  <c r="FI14" i="57"/>
  <c r="DY15" i="57"/>
  <c r="AG88" i="57"/>
  <c r="EV54" i="57"/>
  <c r="AQ55" i="57"/>
  <c r="EI6" i="57"/>
  <c r="AI110" i="57"/>
  <c r="AW61" i="57"/>
  <c r="AG79" i="57"/>
  <c r="FW109" i="57"/>
  <c r="BQ112" i="57"/>
  <c r="EV26" i="57"/>
  <c r="BM33" i="57"/>
  <c r="CG54" i="57"/>
  <c r="DZ15" i="57"/>
  <c r="EZ9" i="57"/>
  <c r="AD122" i="57"/>
  <c r="EF54" i="57"/>
  <c r="FW24" i="57"/>
  <c r="AQ35" i="57"/>
  <c r="AC58" i="57"/>
  <c r="CG5" i="57"/>
  <c r="BQ55" i="57"/>
  <c r="EB17" i="57"/>
  <c r="AW26" i="57"/>
  <c r="FS70" i="57"/>
  <c r="ET33" i="57"/>
  <c r="AN45" i="57"/>
  <c r="AS72" i="57"/>
  <c r="AS162" i="57" s="1"/>
  <c r="FK163" i="57"/>
  <c r="EU71" i="57"/>
  <c r="FP109" i="57"/>
  <c r="AV54" i="57"/>
  <c r="CK5" i="57"/>
  <c r="DU42" i="57"/>
  <c r="DU35" i="57"/>
  <c r="FM18" i="57"/>
  <c r="CA119" i="57"/>
  <c r="FC72" i="57"/>
  <c r="FC162" i="57" s="1"/>
  <c r="CD79" i="57"/>
  <c r="DK6" i="57"/>
  <c r="DK21" i="57" s="1"/>
  <c r="CH82" i="57"/>
  <c r="EY55" i="57"/>
  <c r="DI113" i="57"/>
  <c r="AG6" i="57"/>
  <c r="BZ15" i="57"/>
  <c r="BZ16" i="57" s="1"/>
  <c r="AT36" i="57"/>
  <c r="FG35" i="57"/>
  <c r="FT17" i="57"/>
  <c r="EC76" i="57"/>
  <c r="ET78" i="57"/>
  <c r="EZ89" i="57"/>
  <c r="CG91" i="57"/>
  <c r="Z15" i="57"/>
  <c r="BQ81" i="57"/>
  <c r="EV70" i="57"/>
  <c r="BT113" i="57"/>
  <c r="BW70" i="57"/>
  <c r="AW81" i="57"/>
  <c r="DY54" i="57"/>
  <c r="BQ79" i="57"/>
  <c r="DY36" i="57"/>
  <c r="AF79" i="57"/>
  <c r="CB14" i="57"/>
  <c r="CG110" i="57"/>
  <c r="CE89" i="57"/>
  <c r="Y12" i="57"/>
  <c r="DO69" i="57"/>
  <c r="EW81" i="57"/>
  <c r="AJ69" i="57"/>
  <c r="AJ157" i="57" s="1"/>
  <c r="AF86" i="57"/>
  <c r="FJ55" i="57"/>
  <c r="AP69" i="57"/>
  <c r="FF72" i="57"/>
  <c r="FF82" i="57"/>
  <c r="CA70" i="57"/>
  <c r="DK118" i="57"/>
  <c r="DL14" i="57"/>
  <c r="FF110" i="57"/>
  <c r="Y78" i="57"/>
  <c r="DF61" i="57"/>
  <c r="W109" i="57"/>
  <c r="AI107" i="57"/>
  <c r="EE15" i="57"/>
  <c r="AW55" i="57"/>
  <c r="BT97" i="57"/>
  <c r="EC69" i="57"/>
  <c r="EC157" i="57" s="1"/>
  <c r="AF72" i="57"/>
  <c r="AG33" i="57"/>
  <c r="T14" i="57"/>
  <c r="AC70" i="57"/>
  <c r="AJ89" i="57"/>
  <c r="AQ54" i="57"/>
  <c r="DN70" i="57"/>
  <c r="DN71" i="57" s="1"/>
  <c r="CG43" i="57"/>
  <c r="DG183" i="57"/>
  <c r="FW26" i="57"/>
  <c r="EZ17" i="57"/>
  <c r="ET42" i="57"/>
  <c r="EA19" i="57"/>
  <c r="FF17" i="57"/>
  <c r="BM14" i="57"/>
  <c r="BR72" i="57"/>
  <c r="BR162" i="57" s="1"/>
  <c r="EF43" i="57"/>
  <c r="FM17" i="57"/>
  <c r="EW88" i="57"/>
  <c r="EI78" i="57"/>
  <c r="AI51" i="57"/>
  <c r="EY70" i="57"/>
  <c r="EI112" i="57"/>
  <c r="EY73" i="57"/>
  <c r="EY163" i="57" s="1"/>
  <c r="EB70" i="57"/>
  <c r="CB81" i="57"/>
  <c r="AD18" i="57"/>
  <c r="BM46" i="57"/>
  <c r="AD81" i="57"/>
  <c r="EG16" i="57"/>
  <c r="EH14" i="57"/>
  <c r="EB6" i="57"/>
  <c r="DH45" i="57"/>
  <c r="ET8" i="57"/>
  <c r="DJ56" i="57"/>
  <c r="AS76" i="57"/>
  <c r="AS183" i="57" s="1"/>
  <c r="AQ70" i="57"/>
  <c r="DK79" i="57"/>
  <c r="DK178" i="57" s="1"/>
  <c r="AP61" i="57"/>
  <c r="AD101" i="57"/>
  <c r="FM91" i="57"/>
  <c r="EE113" i="57"/>
  <c r="CK42" i="57"/>
  <c r="AP79" i="57"/>
  <c r="BV172" i="57"/>
  <c r="DH15" i="57"/>
  <c r="EW32" i="57"/>
  <c r="AG70" i="57"/>
  <c r="DS15" i="57"/>
  <c r="DI55" i="57"/>
  <c r="BQ119" i="57"/>
  <c r="AJ54" i="57"/>
  <c r="CB73" i="57"/>
  <c r="EF109" i="57"/>
  <c r="DK11" i="57"/>
  <c r="AS64" i="57"/>
  <c r="FS17" i="57"/>
  <c r="DI78" i="57"/>
  <c r="AG15" i="57"/>
  <c r="FC79" i="57"/>
  <c r="FW106" i="57"/>
  <c r="FW192" i="57" s="1"/>
  <c r="AW89" i="57"/>
  <c r="AD76" i="57"/>
  <c r="AD183" i="57" s="1"/>
  <c r="BR85" i="57"/>
  <c r="CH60" i="57"/>
  <c r="FP42" i="57"/>
  <c r="FC18" i="57"/>
  <c r="FD55" i="57"/>
  <c r="AE16" i="57"/>
  <c r="AY106" i="57"/>
  <c r="V18" i="57"/>
  <c r="U56" i="57"/>
  <c r="ED19" i="57"/>
  <c r="DH124" i="57"/>
  <c r="DU52" i="57"/>
  <c r="BX15" i="57"/>
  <c r="DU54" i="57"/>
  <c r="W69" i="57"/>
  <c r="W157" i="57" s="1"/>
  <c r="FC110" i="57"/>
  <c r="EC42" i="57"/>
  <c r="DR14" i="57"/>
  <c r="Z78" i="57"/>
  <c r="AK162" i="57"/>
  <c r="BQ61" i="57"/>
  <c r="FL54" i="57"/>
  <c r="FK56" i="57"/>
  <c r="EW75" i="57"/>
  <c r="EW182" i="57" s="1"/>
  <c r="AS18" i="57"/>
  <c r="BJ14" i="57"/>
  <c r="Z121" i="57"/>
  <c r="AN36" i="57"/>
  <c r="CE78" i="57"/>
  <c r="BR27" i="57"/>
  <c r="BH88" i="57"/>
  <c r="FI57" i="57"/>
  <c r="EI55" i="57"/>
  <c r="EZ30" i="57"/>
  <c r="BQ107" i="57"/>
  <c r="BQ193" i="57" s="1"/>
  <c r="FC35" i="57"/>
  <c r="DP79" i="57"/>
  <c r="CH17" i="57"/>
  <c r="CB88" i="57"/>
  <c r="DF54" i="57"/>
  <c r="CE61" i="57"/>
  <c r="DH57" i="57"/>
  <c r="T18" i="57"/>
  <c r="CE64" i="57"/>
  <c r="AM70" i="57"/>
  <c r="EC70" i="57"/>
  <c r="DO5" i="57"/>
  <c r="AP32" i="57"/>
  <c r="DK45" i="57"/>
  <c r="DR97" i="57"/>
  <c r="FI100" i="57"/>
  <c r="W18" i="57"/>
  <c r="AS26" i="57"/>
  <c r="AE163" i="57"/>
  <c r="AE164" i="57" s="1"/>
  <c r="DO9" i="57"/>
  <c r="AS81" i="57"/>
  <c r="BQ11" i="57"/>
  <c r="FF79" i="57"/>
  <c r="DU55" i="57"/>
  <c r="FF70" i="57"/>
  <c r="FP18" i="57"/>
  <c r="DO11" i="57"/>
  <c r="BW78" i="57"/>
  <c r="FF109" i="57"/>
  <c r="CK15" i="57"/>
  <c r="EZ12" i="57"/>
  <c r="BT15" i="57"/>
  <c r="DY55" i="57"/>
  <c r="CB63" i="57"/>
  <c r="FM63" i="57"/>
  <c r="FO183" i="57"/>
  <c r="FQ88" i="57"/>
  <c r="FS33" i="57"/>
  <c r="BU85" i="57"/>
  <c r="EW69" i="57"/>
  <c r="EW157" i="57" s="1"/>
  <c r="FT14" i="57"/>
  <c r="DH14" i="57"/>
  <c r="CE119" i="57"/>
  <c r="FM69" i="57"/>
  <c r="FW55" i="57"/>
  <c r="BS162" i="57"/>
  <c r="Z106" i="57"/>
  <c r="BW79" i="57"/>
  <c r="T70" i="57"/>
  <c r="AT121" i="57"/>
  <c r="EC8" i="57"/>
  <c r="DH100" i="57"/>
  <c r="DO14" i="57"/>
  <c r="DY78" i="57"/>
  <c r="CA61" i="57"/>
  <c r="EI18" i="57"/>
  <c r="FF89" i="57"/>
  <c r="BB14" i="57"/>
  <c r="FS61" i="57"/>
  <c r="EX162" i="57"/>
  <c r="DS92" i="57"/>
  <c r="BQ42" i="57"/>
  <c r="FI79" i="57"/>
  <c r="BJ29" i="57"/>
  <c r="BM107" i="57"/>
  <c r="DH17" i="57"/>
  <c r="AJ9" i="57"/>
  <c r="EW100" i="57"/>
  <c r="EC9" i="57"/>
  <c r="BW61" i="57"/>
  <c r="DV55" i="57"/>
  <c r="DL101" i="57"/>
  <c r="AD100" i="57"/>
  <c r="EC54" i="57"/>
  <c r="BJ45" i="57"/>
  <c r="EC55" i="57"/>
  <c r="EV79" i="57"/>
  <c r="EY15" i="57"/>
  <c r="DP125" i="57"/>
  <c r="ET122" i="57"/>
  <c r="AC85" i="57"/>
  <c r="CA17" i="57"/>
  <c r="BQ8" i="57"/>
  <c r="FG42" i="57"/>
  <c r="FF54" i="57"/>
  <c r="FF56" i="57" s="1"/>
  <c r="FM78" i="57"/>
  <c r="AD91" i="57"/>
  <c r="FW15" i="57"/>
  <c r="EE17" i="57"/>
  <c r="CH109" i="57"/>
  <c r="BT55" i="57"/>
  <c r="BW54" i="57"/>
  <c r="CK79" i="57"/>
  <c r="EB54" i="57"/>
  <c r="DU63" i="57"/>
  <c r="X56" i="57"/>
  <c r="BB54" i="57"/>
  <c r="EH54" i="57"/>
  <c r="EG56" i="57"/>
  <c r="AO56" i="57"/>
  <c r="DS124" i="57"/>
  <c r="AW70" i="57"/>
  <c r="FC106" i="57"/>
  <c r="ET118" i="57"/>
  <c r="DX14" i="57"/>
  <c r="DW16" i="57"/>
  <c r="EF122" i="57"/>
  <c r="FK16" i="57"/>
  <c r="FL14" i="57"/>
  <c r="CB86" i="57"/>
  <c r="CK91" i="57"/>
  <c r="FV14" i="57"/>
  <c r="FJ121" i="57"/>
  <c r="V17" i="57"/>
  <c r="EF15" i="57"/>
  <c r="CB55" i="57"/>
  <c r="BQ70" i="57"/>
  <c r="CD57" i="57"/>
  <c r="CK55" i="57"/>
  <c r="EY72" i="57"/>
  <c r="EY162" i="57" s="1"/>
  <c r="FC14" i="57"/>
  <c r="EY57" i="57"/>
  <c r="BH15" i="57"/>
  <c r="DY24" i="57"/>
  <c r="BN98" i="57"/>
  <c r="FI109" i="57"/>
  <c r="DH51" i="57"/>
  <c r="BM17" i="57"/>
  <c r="BM69" i="57"/>
  <c r="EV58" i="57"/>
  <c r="CB32" i="57"/>
  <c r="CH55" i="57"/>
  <c r="EA16" i="57"/>
  <c r="AF27" i="57"/>
  <c r="Y18" i="57"/>
  <c r="DP46" i="57"/>
  <c r="FF45" i="57"/>
  <c r="AW118" i="57"/>
  <c r="DU125" i="57"/>
  <c r="CH89" i="57"/>
  <c r="Y69" i="57"/>
  <c r="AG82" i="57"/>
  <c r="DZ33" i="57"/>
  <c r="EW14" i="57"/>
  <c r="BM110" i="57"/>
  <c r="BU72" i="57"/>
  <c r="BU162" i="57" s="1"/>
  <c r="AG55" i="57"/>
  <c r="BU86" i="57"/>
  <c r="DH121" i="57"/>
  <c r="BW107" i="57"/>
  <c r="AP86" i="57"/>
  <c r="FW79" i="57"/>
  <c r="AJ15" i="57"/>
  <c r="EI88" i="57"/>
  <c r="BW18" i="57"/>
  <c r="FW54" i="57"/>
  <c r="CB82" i="57"/>
  <c r="AM54" i="57"/>
  <c r="DP15" i="57"/>
  <c r="AD54" i="57"/>
  <c r="EY54" i="57"/>
  <c r="ET89" i="57"/>
  <c r="AS63" i="57"/>
  <c r="EC18" i="57"/>
  <c r="DR70" i="57"/>
  <c r="DU70" i="57"/>
  <c r="BK86" i="57"/>
  <c r="BM18" i="57"/>
  <c r="DH75" i="57"/>
  <c r="EW78" i="57"/>
  <c r="EW177" i="57" s="1"/>
  <c r="AI54" i="57"/>
  <c r="AS85" i="57"/>
  <c r="AS167" i="57" s="1"/>
  <c r="V101" i="57"/>
  <c r="DK8" i="57"/>
  <c r="FW51" i="57"/>
  <c r="FD12" i="57"/>
  <c r="FD121" i="57"/>
  <c r="DU17" i="57"/>
  <c r="DU139" i="57" s="1"/>
  <c r="CJ54" i="57"/>
  <c r="CI56" i="57"/>
  <c r="CB118" i="57"/>
  <c r="EZ32" i="57"/>
  <c r="DZ17" i="57"/>
  <c r="AN60" i="57"/>
  <c r="CG9" i="57"/>
  <c r="FW46" i="57"/>
  <c r="AD86" i="57"/>
  <c r="BS193" i="57"/>
  <c r="BW88" i="57"/>
  <c r="AS119" i="57"/>
  <c r="EV86" i="57"/>
  <c r="FC107" i="57"/>
  <c r="FR183" i="57"/>
  <c r="EE91" i="57"/>
  <c r="FI88" i="57"/>
  <c r="DO12" i="57"/>
  <c r="BK32" i="57"/>
  <c r="AY55" i="57"/>
  <c r="AW46" i="57"/>
  <c r="DO17" i="57"/>
  <c r="BK54" i="57"/>
  <c r="AM69" i="57"/>
  <c r="AM157" i="57" s="1"/>
  <c r="CG42" i="57"/>
  <c r="EF18" i="57"/>
  <c r="CH15" i="57"/>
  <c r="W107" i="57"/>
  <c r="BT81" i="57"/>
  <c r="EV72" i="57"/>
  <c r="EV162" i="57" s="1"/>
  <c r="Y60" i="57"/>
  <c r="DK12" i="57"/>
  <c r="CA91" i="57"/>
  <c r="BM36" i="57"/>
  <c r="DS85" i="57"/>
  <c r="BT54" i="57"/>
  <c r="EF106" i="57"/>
  <c r="FF57" i="57"/>
  <c r="AW17" i="57"/>
  <c r="AW19" i="57" s="1"/>
  <c r="BL183" i="57"/>
  <c r="DF18" i="57"/>
  <c r="AB54" i="57"/>
  <c r="BE54" i="57"/>
  <c r="AA56" i="57"/>
  <c r="AS61" i="57"/>
  <c r="FD54" i="57"/>
  <c r="AD119" i="57"/>
  <c r="BJ55" i="57"/>
  <c r="FN54" i="57"/>
  <c r="DU12" i="57"/>
  <c r="ET18" i="57"/>
  <c r="FT54" i="57"/>
  <c r="AC86" i="57"/>
  <c r="AJ75" i="57"/>
  <c r="AJ182" i="57" s="1"/>
  <c r="EE54" i="57"/>
  <c r="DK55" i="57"/>
  <c r="FM43" i="57"/>
  <c r="DK24" i="57"/>
  <c r="AM14" i="57"/>
  <c r="BR14" i="57"/>
  <c r="AC6" i="57"/>
  <c r="CK17" i="57"/>
  <c r="CK19" i="57" s="1"/>
  <c r="CG18" i="57"/>
  <c r="CH64" i="57"/>
  <c r="DR15" i="57"/>
  <c r="CG57" i="57"/>
  <c r="EF107" i="57"/>
  <c r="BM78" i="57"/>
  <c r="BJ8" i="57"/>
  <c r="FF78" i="57"/>
  <c r="FW27" i="57"/>
  <c r="FH16" i="57"/>
  <c r="AF92" i="57"/>
  <c r="Z70" i="57"/>
  <c r="FW8" i="57"/>
  <c r="EW82" i="57"/>
  <c r="BX86" i="57"/>
  <c r="DR54" i="57"/>
  <c r="EF55" i="57"/>
  <c r="CB64" i="57"/>
  <c r="DH11" i="57"/>
  <c r="AI15" i="57"/>
  <c r="FM57" i="57"/>
  <c r="AP55" i="57"/>
  <c r="T55" i="57"/>
  <c r="DF36" i="57"/>
  <c r="FP91" i="57"/>
  <c r="AS52" i="57"/>
  <c r="BN18" i="57"/>
  <c r="AN30" i="57"/>
  <c r="FP46" i="57"/>
  <c r="CA89" i="57"/>
  <c r="AG78" i="57"/>
  <c r="DO54" i="57"/>
  <c r="EY52" i="57"/>
  <c r="FW78" i="57"/>
  <c r="BW75" i="57"/>
  <c r="BW182" i="57" s="1"/>
  <c r="DK75" i="57"/>
  <c r="AP125" i="57"/>
  <c r="DK51" i="57"/>
  <c r="BJ17" i="57"/>
  <c r="FI43" i="57"/>
  <c r="DL91" i="57"/>
  <c r="FC69" i="57"/>
  <c r="AF85" i="57"/>
  <c r="DU69" i="57"/>
  <c r="EX163" i="57"/>
  <c r="AW86" i="57"/>
  <c r="FF106" i="57"/>
  <c r="BN101" i="57"/>
  <c r="AF15" i="57"/>
  <c r="AF107" i="57"/>
  <c r="EF70" i="57"/>
  <c r="EV15" i="57"/>
  <c r="V112" i="57"/>
  <c r="BU27" i="57"/>
  <c r="AW125" i="57"/>
  <c r="BQ78" i="57"/>
  <c r="BQ177" i="57" s="1"/>
  <c r="FI17" i="57"/>
  <c r="DY69" i="57"/>
  <c r="AI57" i="57"/>
  <c r="AM55" i="57"/>
  <c r="Y11" i="57"/>
  <c r="FG29" i="57"/>
  <c r="BJ33" i="57"/>
  <c r="BJ70" i="57"/>
  <c r="AB17" i="57"/>
  <c r="AA19" i="57"/>
  <c r="AJ101" i="57"/>
  <c r="DH52" i="57"/>
  <c r="AC69" i="57"/>
  <c r="EZ76" i="57"/>
  <c r="EZ183" i="57" s="1"/>
  <c r="AY14" i="57"/>
  <c r="U16" i="57"/>
  <c r="CD78" i="57"/>
  <c r="BM12" i="57"/>
  <c r="CK121" i="57"/>
  <c r="W125" i="57"/>
  <c r="EF42" i="57"/>
  <c r="FW35" i="57"/>
  <c r="FP17" i="57"/>
  <c r="DY107" i="57"/>
  <c r="Y14" i="57"/>
  <c r="AC100" i="57"/>
  <c r="FW17" i="57"/>
  <c r="BT109" i="57"/>
  <c r="CG70" i="57"/>
  <c r="EZ69" i="57"/>
  <c r="EZ157" i="57" s="1"/>
  <c r="CE33" i="57"/>
  <c r="DO18" i="57"/>
  <c r="DO113" i="57"/>
  <c r="FC15" i="57"/>
  <c r="AC124" i="57"/>
  <c r="BT107" i="57"/>
  <c r="AF18" i="57"/>
  <c r="T54" i="57"/>
  <c r="AC79" i="57"/>
  <c r="AJ55" i="57"/>
  <c r="CA55" i="57"/>
  <c r="FC86" i="57"/>
  <c r="EH15" i="57"/>
  <c r="EH16" i="57" s="1"/>
  <c r="CH63" i="57"/>
  <c r="FW45" i="57"/>
  <c r="FM9" i="57"/>
  <c r="EW18" i="57"/>
  <c r="AS14" i="57"/>
  <c r="T26" i="57"/>
  <c r="FI69" i="57"/>
  <c r="BJ110" i="57"/>
  <c r="AD118" i="57"/>
  <c r="CA33" i="57"/>
  <c r="DZ106" i="57"/>
  <c r="AF97" i="57"/>
  <c r="EZ118" i="57"/>
  <c r="DI36" i="57"/>
  <c r="BT18" i="57"/>
  <c r="AS89" i="57"/>
  <c r="BT69" i="57"/>
  <c r="BU58" i="57"/>
  <c r="FS30" i="57"/>
  <c r="FS113" i="57"/>
  <c r="W14" i="57"/>
  <c r="FF76" i="57"/>
  <c r="BM81" i="57"/>
  <c r="EZ42" i="57"/>
  <c r="DZ76" i="57"/>
  <c r="DZ183" i="57" s="1"/>
  <c r="CH54" i="57"/>
  <c r="DH110" i="57"/>
  <c r="DL27" i="57"/>
  <c r="V6" i="57"/>
  <c r="BQ18" i="57"/>
  <c r="DS76" i="57"/>
  <c r="DS183" i="57" s="1"/>
  <c r="AW101" i="57"/>
  <c r="DH69" i="57"/>
  <c r="DH157" i="57" s="1"/>
  <c r="BK57" i="57"/>
  <c r="FP29" i="57"/>
  <c r="DL121" i="57"/>
  <c r="EH55" i="57"/>
  <c r="EH56" i="57" s="1"/>
  <c r="AI101" i="57"/>
  <c r="EZ79" i="57"/>
  <c r="EZ178" i="57" s="1"/>
  <c r="FC73" i="57"/>
  <c r="FC163" i="57" s="1"/>
  <c r="AM106" i="57"/>
  <c r="EB79" i="57"/>
  <c r="BW91" i="57"/>
  <c r="FM32" i="57"/>
  <c r="BH101" i="57"/>
  <c r="EC106" i="57"/>
  <c r="DO101" i="57"/>
  <c r="Z109" i="57"/>
  <c r="FS112" i="57"/>
  <c r="EY85" i="57"/>
  <c r="ET29" i="57"/>
  <c r="EW101" i="57"/>
  <c r="AI55" i="57"/>
  <c r="CA69" i="57"/>
  <c r="FS14" i="57"/>
  <c r="CA124" i="57"/>
  <c r="FS91" i="57"/>
  <c r="BW82" i="57"/>
  <c r="AQ24" i="57"/>
  <c r="CK58" i="57"/>
  <c r="BJ52" i="57"/>
  <c r="AN54" i="57"/>
  <c r="FP54" i="57"/>
  <c r="W9" i="57"/>
  <c r="EW54" i="57"/>
  <c r="AD89" i="57"/>
  <c r="FM33" i="57"/>
  <c r="AG100" i="57"/>
  <c r="AS15" i="57"/>
  <c r="FM73" i="57"/>
  <c r="AC18" i="57"/>
  <c r="V63" i="57"/>
  <c r="EF58" i="57"/>
  <c r="DP86" i="57"/>
  <c r="EW43" i="57"/>
  <c r="W17" i="57"/>
  <c r="EC17" i="57"/>
  <c r="AG125" i="57"/>
  <c r="BW15" i="57"/>
  <c r="DH12" i="57"/>
  <c r="DU32" i="57"/>
  <c r="DV14" i="57"/>
  <c r="BQ30" i="57"/>
  <c r="CK76" i="57"/>
  <c r="AQ122" i="57"/>
  <c r="CC56" i="57"/>
  <c r="AM17" i="57"/>
  <c r="CG14" i="57"/>
  <c r="DY12" i="57"/>
  <c r="Y70" i="57"/>
  <c r="EY64" i="57"/>
  <c r="FE16" i="57"/>
  <c r="W54" i="57"/>
  <c r="EC14" i="57"/>
  <c r="DP45" i="57"/>
  <c r="ET11" i="57"/>
  <c r="FM14" i="57"/>
  <c r="EW8" i="57"/>
  <c r="FW52" i="57"/>
  <c r="DI11" i="57"/>
  <c r="FS109" i="57"/>
  <c r="FG124" i="57"/>
  <c r="EV69" i="57"/>
  <c r="BJ78" i="57"/>
  <c r="FG86" i="57"/>
  <c r="FD58" i="57"/>
  <c r="FI78" i="57"/>
  <c r="T76" i="57"/>
  <c r="AF54" i="57"/>
  <c r="EB55" i="57"/>
  <c r="DH6" i="57"/>
  <c r="FU183" i="57"/>
  <c r="AP54" i="57"/>
  <c r="EZ54" i="57"/>
  <c r="Z69" i="57"/>
  <c r="Z157" i="57" s="1"/>
  <c r="Z9" i="57"/>
  <c r="AJ45" i="57"/>
  <c r="X19" i="57"/>
  <c r="DH32" i="57"/>
  <c r="CJ69" i="57"/>
  <c r="CI157" i="57"/>
  <c r="AC17" i="57"/>
  <c r="BK88" i="57"/>
  <c r="FM27" i="57"/>
  <c r="AT78" i="57"/>
  <c r="CE88" i="57"/>
  <c r="BW69" i="57"/>
  <c r="BW157" i="57" s="1"/>
  <c r="DN55" i="57"/>
  <c r="DN56" i="57" s="1"/>
  <c r="EZ55" i="57"/>
  <c r="FI118" i="57"/>
  <c r="T15" i="57"/>
  <c r="FI107" i="57"/>
  <c r="BJ113" i="57"/>
  <c r="AM15" i="57"/>
  <c r="AQ78" i="57"/>
  <c r="DP54" i="57"/>
  <c r="BL182" i="57"/>
  <c r="BN100" i="57"/>
  <c r="ET15" i="57"/>
  <c r="AU162" i="57"/>
  <c r="FG15" i="57"/>
  <c r="DU14" i="57"/>
  <c r="AP70" i="57"/>
  <c r="CB79" i="57"/>
  <c r="CB178" i="57" s="1"/>
  <c r="CA63" i="57"/>
  <c r="CK113" i="57"/>
  <c r="FF6" i="57"/>
  <c r="FM61" i="57"/>
  <c r="DS14" i="57"/>
  <c r="DF5" i="57"/>
  <c r="AM18" i="57"/>
  <c r="W78" i="57"/>
  <c r="AU183" i="57"/>
  <c r="FS5" i="57"/>
  <c r="DK46" i="57"/>
  <c r="DL63" i="57"/>
  <c r="ET88" i="57"/>
  <c r="AJ119" i="57"/>
  <c r="BW26" i="57"/>
  <c r="AF106" i="57"/>
  <c r="EE88" i="57"/>
  <c r="BW46" i="57"/>
  <c r="AP119" i="57"/>
  <c r="FL55" i="57"/>
  <c r="FL56" i="57" s="1"/>
  <c r="DZ122" i="57"/>
  <c r="DH81" i="57"/>
  <c r="BE60" i="57"/>
  <c r="W43" i="57"/>
  <c r="CB125" i="57"/>
  <c r="BM63" i="57"/>
  <c r="BJ75" i="57"/>
  <c r="BJ182" i="57" s="1"/>
  <c r="W55" i="57"/>
  <c r="FP75" i="57"/>
  <c r="T106" i="57"/>
  <c r="ED56" i="57"/>
  <c r="EI110" i="57"/>
  <c r="BT119" i="57"/>
  <c r="D31" i="1447"/>
  <c r="F112" i="1447"/>
  <c r="E59" i="1447"/>
  <c r="Z59" i="1447"/>
  <c r="Z49" i="1447" s="1"/>
  <c r="BQ118" i="1447"/>
  <c r="BA27" i="1447"/>
  <c r="BV27" i="1447"/>
  <c r="BV17" i="1447" s="1"/>
  <c r="CS58" i="1447"/>
  <c r="CS48" i="1447" s="1"/>
  <c r="BX58" i="1447"/>
  <c r="E28" i="1447"/>
  <c r="Z28" i="1447"/>
  <c r="F102" i="1447"/>
  <c r="F104" i="1447"/>
  <c r="F120" i="1447"/>
  <c r="E90" i="1447"/>
  <c r="Z90" i="1447"/>
  <c r="G102" i="1447"/>
  <c r="Z32" i="1447"/>
  <c r="G104" i="1447"/>
  <c r="AI90" i="1447"/>
  <c r="CE89" i="1447"/>
  <c r="Z27" i="1447"/>
  <c r="Z17" i="1447" s="1"/>
  <c r="E27" i="1447"/>
  <c r="F103" i="1447"/>
  <c r="AW89" i="1447"/>
  <c r="AW79" i="1447" s="1"/>
  <c r="G103" i="1447"/>
  <c r="Z31" i="1447"/>
  <c r="T102" i="560"/>
  <c r="AJ110" i="560"/>
  <c r="BJ102" i="560"/>
  <c r="CG120" i="916"/>
  <c r="BQ18" i="916"/>
  <c r="DC112" i="916"/>
  <c r="CG120" i="1035"/>
  <c r="BY19" i="1035"/>
  <c r="Y112" i="1035"/>
  <c r="DC122" i="1035"/>
  <c r="DC112" i="1035"/>
  <c r="BY120" i="1035"/>
  <c r="BY118" i="560"/>
  <c r="DC114" i="1035"/>
  <c r="BY19" i="916"/>
  <c r="BQ18" i="1035"/>
  <c r="DK71" i="1035"/>
  <c r="CS58" i="560"/>
  <c r="CS48" i="560" s="1"/>
  <c r="CS50" i="560" s="1"/>
  <c r="Y114" i="1035"/>
  <c r="BX90" i="560"/>
  <c r="DC114" i="916"/>
  <c r="Y112" i="916"/>
  <c r="DC122" i="916"/>
  <c r="BQ114" i="1035"/>
  <c r="BY18" i="916"/>
  <c r="AU58" i="916"/>
  <c r="Y69" i="1035"/>
  <c r="AU120" i="1035"/>
  <c r="Y114" i="916"/>
  <c r="AU58" i="1035"/>
  <c r="CG69" i="916"/>
  <c r="BC58" i="1035"/>
  <c r="BQ114" i="916"/>
  <c r="DK71" i="916"/>
  <c r="Q121" i="916"/>
  <c r="AU20" i="916"/>
  <c r="AU10" i="916"/>
  <c r="AU18" i="916"/>
  <c r="CG112" i="1035"/>
  <c r="AQ118" i="560"/>
  <c r="CK22" i="916"/>
  <c r="DK121" i="1035"/>
  <c r="CU61" i="1035"/>
  <c r="Q112" i="916"/>
  <c r="BC58" i="916"/>
  <c r="BY69" i="1035"/>
  <c r="Q61" i="916"/>
  <c r="Y121" i="1035"/>
  <c r="AU109" i="916"/>
  <c r="AM63" i="916"/>
  <c r="Q10" i="916"/>
  <c r="DK12" i="1035"/>
  <c r="CK23" i="1035"/>
  <c r="CK13" i="1035"/>
  <c r="AU67" i="916"/>
  <c r="BY70" i="1035"/>
  <c r="BQ20" i="1035"/>
  <c r="BQ71" i="1035"/>
  <c r="BC70" i="1035"/>
  <c r="CK23" i="916"/>
  <c r="CK24" i="1035"/>
  <c r="DK121" i="916"/>
  <c r="BY120" i="916"/>
  <c r="AM63" i="1035"/>
  <c r="AU65" i="1035"/>
  <c r="AU20" i="1035"/>
  <c r="Y121" i="916"/>
  <c r="Q61" i="1035"/>
  <c r="AU109" i="1035"/>
  <c r="BY69" i="916"/>
  <c r="CK22" i="1035"/>
  <c r="CK21" i="916"/>
  <c r="CK24" i="916"/>
  <c r="CK21" i="1035"/>
  <c r="CK13" i="916"/>
  <c r="F103" i="560"/>
  <c r="M103" i="560" s="1"/>
  <c r="Z27" i="560"/>
  <c r="Z17" i="560" s="1"/>
  <c r="AI59" i="560"/>
  <c r="Z62" i="560"/>
  <c r="AY62" i="560" s="1"/>
  <c r="Z32" i="560"/>
  <c r="AY32" i="560" s="1"/>
  <c r="AU64" i="916"/>
  <c r="AU64" i="1035"/>
  <c r="I115" i="1035"/>
  <c r="AC115" i="1035" s="1"/>
  <c r="I115" i="916"/>
  <c r="I13" i="1035"/>
  <c r="I13" i="916"/>
  <c r="AC13" i="916" s="1"/>
  <c r="BQ115" i="1035"/>
  <c r="CK115" i="1035" s="1"/>
  <c r="BQ115" i="916"/>
  <c r="CK115" i="916" s="1"/>
  <c r="BQ64" i="1035"/>
  <c r="CK64" i="1035" s="1"/>
  <c r="BQ64" i="916"/>
  <c r="CK64" i="916" s="1"/>
  <c r="AU115" i="1035"/>
  <c r="AU115" i="916"/>
  <c r="I64" i="1035"/>
  <c r="I64" i="916"/>
  <c r="AU13" i="1035"/>
  <c r="AU13" i="916"/>
  <c r="AS115" i="1035"/>
  <c r="AS115" i="916"/>
  <c r="DA115" i="916"/>
  <c r="DA115" i="1035"/>
  <c r="AS64" i="1035"/>
  <c r="AS64" i="916"/>
  <c r="BQ94" i="916"/>
  <c r="CK94" i="916" s="1"/>
  <c r="BQ92" i="916"/>
  <c r="CK92" i="916" s="1"/>
  <c r="BQ95" i="916"/>
  <c r="CK95" i="916" s="1"/>
  <c r="BQ93" i="916"/>
  <c r="CK93" i="916" s="1"/>
  <c r="BY43" i="916"/>
  <c r="BY42" i="916"/>
  <c r="BY44" i="916"/>
  <c r="BY41" i="916"/>
  <c r="AU73" i="916"/>
  <c r="AU74" i="916"/>
  <c r="AU75" i="916"/>
  <c r="AU72" i="916"/>
  <c r="AU73" i="1035"/>
  <c r="AU74" i="1035"/>
  <c r="AU75" i="1035"/>
  <c r="AU72" i="1035"/>
  <c r="I124" i="1035"/>
  <c r="AC124" i="1035" s="1"/>
  <c r="I126" i="1035"/>
  <c r="I123" i="1035"/>
  <c r="AC123" i="1035" s="1"/>
  <c r="I125" i="1035"/>
  <c r="AC125" i="1035" s="1"/>
  <c r="I123" i="916"/>
  <c r="I124" i="916"/>
  <c r="I125" i="916"/>
  <c r="I126" i="916"/>
  <c r="AC126" i="916" s="1"/>
  <c r="BQ42" i="916"/>
  <c r="BQ41" i="916"/>
  <c r="BQ43" i="916"/>
  <c r="BQ44" i="916"/>
  <c r="I24" i="1035"/>
  <c r="AC24" i="1035" s="1"/>
  <c r="I23" i="1035"/>
  <c r="AC23" i="1035" s="1"/>
  <c r="I22" i="1035"/>
  <c r="I21" i="1035"/>
  <c r="AC21" i="1035" s="1"/>
  <c r="I21" i="916"/>
  <c r="AC21" i="916" s="1"/>
  <c r="I22" i="916"/>
  <c r="AC22" i="916" s="1"/>
  <c r="I24" i="916"/>
  <c r="AC24" i="916" s="1"/>
  <c r="I23" i="916"/>
  <c r="AC23" i="916" s="1"/>
  <c r="BQ126" i="1035"/>
  <c r="CK126" i="1035" s="1"/>
  <c r="BQ123" i="1035"/>
  <c r="CK123" i="1035" s="1"/>
  <c r="BQ124" i="1035"/>
  <c r="CK124" i="1035" s="1"/>
  <c r="BQ125" i="1035"/>
  <c r="CK125" i="1035" s="1"/>
  <c r="BQ124" i="916"/>
  <c r="CK124" i="916" s="1"/>
  <c r="BQ123" i="916"/>
  <c r="CK123" i="916" s="1"/>
  <c r="BQ126" i="916"/>
  <c r="CK126" i="916" s="1"/>
  <c r="BQ125" i="916"/>
  <c r="CK125" i="916" s="1"/>
  <c r="BQ143" i="916"/>
  <c r="CK143" i="916" s="1"/>
  <c r="BQ146" i="916"/>
  <c r="CK146" i="916" s="1"/>
  <c r="BQ144" i="916"/>
  <c r="CK144" i="916" s="1"/>
  <c r="BQ145" i="916"/>
  <c r="CK145" i="916" s="1"/>
  <c r="BQ73" i="1035"/>
  <c r="CK73" i="1035" s="1"/>
  <c r="BQ75" i="1035"/>
  <c r="CK75" i="1035" s="1"/>
  <c r="BQ74" i="1035"/>
  <c r="CK74" i="1035" s="1"/>
  <c r="BQ72" i="1035"/>
  <c r="CK72" i="1035" s="1"/>
  <c r="BQ73" i="916"/>
  <c r="CK73" i="916" s="1"/>
  <c r="BQ72" i="916"/>
  <c r="CK72" i="916" s="1"/>
  <c r="BQ75" i="916"/>
  <c r="CK75" i="916" s="1"/>
  <c r="BQ74" i="916"/>
  <c r="CK74" i="916" s="1"/>
  <c r="I94" i="916"/>
  <c r="I92" i="916"/>
  <c r="AC92" i="916" s="1"/>
  <c r="I95" i="916"/>
  <c r="AC95" i="916" s="1"/>
  <c r="I93" i="916"/>
  <c r="AC93" i="916" s="1"/>
  <c r="CG41" i="916"/>
  <c r="CG44" i="916"/>
  <c r="CG43" i="916"/>
  <c r="CG42" i="916"/>
  <c r="AU124" i="1035"/>
  <c r="AU125" i="1035"/>
  <c r="AU126" i="1035"/>
  <c r="AU123" i="1035"/>
  <c r="AU123" i="916"/>
  <c r="AU126" i="916"/>
  <c r="AU125" i="916"/>
  <c r="AU124" i="916"/>
  <c r="I72" i="1035"/>
  <c r="I73" i="1035"/>
  <c r="AC73" i="1035" s="1"/>
  <c r="I74" i="1035"/>
  <c r="AC74" i="1035" s="1"/>
  <c r="I75" i="1035"/>
  <c r="AC75" i="1035" s="1"/>
  <c r="I72" i="916"/>
  <c r="I74" i="916"/>
  <c r="I73" i="916"/>
  <c r="AC73" i="916" s="1"/>
  <c r="I75" i="916"/>
  <c r="AC75" i="916" s="1"/>
  <c r="AU92" i="916"/>
  <c r="AU94" i="916"/>
  <c r="AU95" i="916"/>
  <c r="AU93" i="916"/>
  <c r="I145" i="916"/>
  <c r="I143" i="916"/>
  <c r="AC143" i="916" s="1"/>
  <c r="I144" i="916"/>
  <c r="I146" i="916"/>
  <c r="BG146" i="916" s="1"/>
  <c r="I43" i="916"/>
  <c r="BG43" i="916" s="1"/>
  <c r="I42" i="916"/>
  <c r="AC42" i="916" s="1"/>
  <c r="I41" i="916"/>
  <c r="AC41" i="916" s="1"/>
  <c r="I44" i="916"/>
  <c r="BG44" i="916" s="1"/>
  <c r="AU24" i="1035"/>
  <c r="AU21" i="1035"/>
  <c r="AU22" i="1035"/>
  <c r="AU23" i="1035"/>
  <c r="AU23" i="916"/>
  <c r="AU21" i="916"/>
  <c r="AU24" i="916"/>
  <c r="AU22" i="916"/>
  <c r="BQ84" i="916"/>
  <c r="CK84" i="916" s="1"/>
  <c r="BY33" i="916"/>
  <c r="BQ33" i="916"/>
  <c r="BQ135" i="916"/>
  <c r="CK135" i="916" s="1"/>
  <c r="I84" i="916"/>
  <c r="CG33" i="916"/>
  <c r="CN118" i="560"/>
  <c r="AU84" i="916"/>
  <c r="I135" i="916"/>
  <c r="I33" i="916"/>
  <c r="AC33" i="916" s="1"/>
  <c r="AS84" i="916"/>
  <c r="AS33" i="916"/>
  <c r="AS135" i="916"/>
  <c r="BO64" i="1035"/>
  <c r="BO64" i="916"/>
  <c r="BO13" i="1035"/>
  <c r="BO13" i="916"/>
  <c r="BO115" i="916"/>
  <c r="BO115" i="1035"/>
  <c r="BO84" i="916"/>
  <c r="BO33" i="916"/>
  <c r="BO135" i="916"/>
  <c r="BO74" i="1035"/>
  <c r="BO73" i="1035"/>
  <c r="BO72" i="1035"/>
  <c r="BO75" i="1035"/>
  <c r="BO74" i="916"/>
  <c r="BO72" i="916"/>
  <c r="BO75" i="916"/>
  <c r="BO73" i="916"/>
  <c r="BO21" i="1035"/>
  <c r="BO24" i="1035"/>
  <c r="BO22" i="1035"/>
  <c r="BO23" i="1035"/>
  <c r="BO23" i="916"/>
  <c r="BO22" i="916"/>
  <c r="BO24" i="916"/>
  <c r="BO21" i="916"/>
  <c r="BO123" i="916"/>
  <c r="BO126" i="916"/>
  <c r="BO124" i="916"/>
  <c r="BO125" i="916"/>
  <c r="BO126" i="1035"/>
  <c r="BO124" i="1035"/>
  <c r="BO125" i="1035"/>
  <c r="BO123" i="1035"/>
  <c r="AS125" i="1035"/>
  <c r="AS126" i="1035"/>
  <c r="AS124" i="1035"/>
  <c r="AS123" i="1035"/>
  <c r="AS123" i="916"/>
  <c r="AS126" i="916"/>
  <c r="AS124" i="916"/>
  <c r="AS125" i="916"/>
  <c r="AS144" i="916"/>
  <c r="AS146" i="916"/>
  <c r="AS145" i="916"/>
  <c r="AS143" i="916"/>
  <c r="AS74" i="1035"/>
  <c r="AS73" i="1035"/>
  <c r="AS72" i="1035"/>
  <c r="AS75" i="1035"/>
  <c r="AS74" i="916"/>
  <c r="AS72" i="916"/>
  <c r="AS73" i="916"/>
  <c r="AS75" i="916"/>
  <c r="BO43" i="916"/>
  <c r="BO44" i="916"/>
  <c r="BO41" i="916"/>
  <c r="BO42" i="916"/>
  <c r="DA125" i="916"/>
  <c r="DA124" i="916"/>
  <c r="DA123" i="916"/>
  <c r="DA126" i="916"/>
  <c r="DA126" i="1035"/>
  <c r="DA125" i="1035"/>
  <c r="DA124" i="1035"/>
  <c r="DA123" i="1035"/>
  <c r="BO143" i="916"/>
  <c r="BO144" i="916"/>
  <c r="BO146" i="916"/>
  <c r="BO145" i="916"/>
  <c r="BO94" i="916"/>
  <c r="BO95" i="916"/>
  <c r="BO93" i="916"/>
  <c r="BO92" i="916"/>
  <c r="AS92" i="916"/>
  <c r="AS93" i="916"/>
  <c r="AS94" i="916"/>
  <c r="AS95" i="916"/>
  <c r="AS41" i="916"/>
  <c r="AS44" i="916"/>
  <c r="AS43" i="916"/>
  <c r="AS42" i="916"/>
  <c r="BQ11" i="916"/>
  <c r="CK11" i="916" s="1"/>
  <c r="DK113" i="916"/>
  <c r="Y11" i="1035"/>
  <c r="DK11" i="1035"/>
  <c r="Q121" i="1035"/>
  <c r="DC62" i="1035"/>
  <c r="BQ71" i="916"/>
  <c r="AU120" i="916"/>
  <c r="CG113" i="916"/>
  <c r="AU10" i="1035"/>
  <c r="CU61" i="916"/>
  <c r="BY18" i="1035"/>
  <c r="DK12" i="916"/>
  <c r="CG112" i="916"/>
  <c r="BY70" i="916"/>
  <c r="BC70" i="916"/>
  <c r="Y113" i="916"/>
  <c r="CU11" i="916"/>
  <c r="BC11" i="1035"/>
  <c r="CG69" i="1035"/>
  <c r="BC62" i="916"/>
  <c r="AU67" i="1035"/>
  <c r="Y69" i="916"/>
  <c r="AM113" i="916"/>
  <c r="BQ20" i="916"/>
  <c r="Q112" i="1035"/>
  <c r="BY113" i="1035"/>
  <c r="Q132" i="916"/>
  <c r="AU138" i="916"/>
  <c r="AM142" i="916"/>
  <c r="Y82" i="916"/>
  <c r="DC81" i="916"/>
  <c r="BC90" i="916"/>
  <c r="DK90" i="916"/>
  <c r="BQ32" i="916"/>
  <c r="BC39" i="916"/>
  <c r="DK32" i="916"/>
  <c r="I132" i="916"/>
  <c r="AU34" i="916"/>
  <c r="CG82" i="916"/>
  <c r="AM31" i="916"/>
  <c r="I30" i="916"/>
  <c r="BQ39" i="916"/>
  <c r="DC132" i="916"/>
  <c r="AM134" i="916"/>
  <c r="BC133" i="916"/>
  <c r="CU82" i="916"/>
  <c r="Y31" i="916"/>
  <c r="Q81" i="916"/>
  <c r="AU37" i="916"/>
  <c r="AU31" i="916"/>
  <c r="AU140" i="916"/>
  <c r="Y134" i="916"/>
  <c r="DK134" i="916"/>
  <c r="Q133" i="916"/>
  <c r="Q30" i="916"/>
  <c r="DK39" i="916"/>
  <c r="AM39" i="916"/>
  <c r="DC133" i="916"/>
  <c r="AM32" i="916"/>
  <c r="DK31" i="916"/>
  <c r="CG133" i="916"/>
  <c r="CU132" i="916"/>
  <c r="CU30" i="916"/>
  <c r="DK82" i="916"/>
  <c r="Q82" i="916"/>
  <c r="CU31" i="916"/>
  <c r="AM82" i="916"/>
  <c r="CU133" i="916"/>
  <c r="AU32" i="916"/>
  <c r="BY82" i="916"/>
  <c r="BC142" i="916"/>
  <c r="BC82" i="916"/>
  <c r="BY38" i="916"/>
  <c r="AU133" i="916"/>
  <c r="DK133" i="916"/>
  <c r="Q10" i="1035"/>
  <c r="BC141" i="916"/>
  <c r="BQ91" i="916"/>
  <c r="Q31" i="916"/>
  <c r="AU83" i="916"/>
  <c r="BC31" i="916"/>
  <c r="AM133" i="916"/>
  <c r="CU81" i="916"/>
  <c r="DK83" i="916"/>
  <c r="DC31" i="916"/>
  <c r="BC40" i="916"/>
  <c r="AM83" i="916"/>
  <c r="DK142" i="916"/>
  <c r="BY133" i="916"/>
  <c r="Y133" i="916"/>
  <c r="I83" i="916"/>
  <c r="DC82" i="916"/>
  <c r="BQ62" i="1035"/>
  <c r="CK62" i="1035" s="1"/>
  <c r="AU62" i="1035"/>
  <c r="AS62" i="1035"/>
  <c r="BO62" i="1035"/>
  <c r="I62" i="1035"/>
  <c r="BQ62" i="916"/>
  <c r="CK62" i="916" s="1"/>
  <c r="AU62" i="916"/>
  <c r="I62" i="916"/>
  <c r="AS62" i="916"/>
  <c r="BO62" i="916"/>
  <c r="BQ113" i="1035"/>
  <c r="AS113" i="1035"/>
  <c r="DA113" i="1035"/>
  <c r="BO113" i="1035"/>
  <c r="AU11" i="1035"/>
  <c r="BO11" i="1035"/>
  <c r="CK11" i="1035"/>
  <c r="AU11" i="916"/>
  <c r="AS31" i="916"/>
  <c r="BO11" i="916"/>
  <c r="I11" i="1035"/>
  <c r="BQ113" i="916"/>
  <c r="AU113" i="916"/>
  <c r="DA113" i="916"/>
  <c r="BO133" i="916"/>
  <c r="BO113" i="916"/>
  <c r="AS113" i="916"/>
  <c r="AS133" i="916"/>
  <c r="CK183" i="57"/>
  <c r="BO82" i="916"/>
  <c r="FF183" i="57"/>
  <c r="FP182" i="57"/>
  <c r="I11" i="916"/>
  <c r="CS158" i="57"/>
  <c r="AD102" i="560"/>
  <c r="F120" i="560"/>
  <c r="E93" i="560" s="1"/>
  <c r="BJ118" i="560"/>
  <c r="AP90" i="560"/>
  <c r="BA90" i="560"/>
  <c r="Z63" i="560"/>
  <c r="AY63" i="560" s="1"/>
  <c r="EF158" i="57"/>
  <c r="CH163" i="57"/>
  <c r="FM158" i="57"/>
  <c r="FM163" i="57"/>
  <c r="FJ158" i="57"/>
  <c r="DV183" i="57"/>
  <c r="FT158" i="57"/>
  <c r="I131" i="916"/>
  <c r="I113" i="916"/>
  <c r="I111" i="916"/>
  <c r="CG158" i="57"/>
  <c r="EC158" i="57"/>
  <c r="EC183" i="57"/>
  <c r="Z183" i="57"/>
  <c r="EW158" i="57"/>
  <c r="AJ158" i="57"/>
  <c r="DZ158" i="57"/>
  <c r="ET158" i="57"/>
  <c r="AG158" i="57"/>
  <c r="FF158" i="57"/>
  <c r="W158" i="57"/>
  <c r="FF163" i="57"/>
  <c r="CB163" i="57"/>
  <c r="M102" i="560"/>
  <c r="U118" i="560"/>
  <c r="BX28" i="560"/>
  <c r="F102" i="560"/>
  <c r="BB118" i="560"/>
  <c r="AD158" i="57"/>
  <c r="T158" i="57"/>
  <c r="DH21" i="57"/>
  <c r="Z58" i="560"/>
  <c r="Z48" i="560" s="1"/>
  <c r="F111" i="560"/>
  <c r="E61" i="560" s="1"/>
  <c r="Z93" i="560"/>
  <c r="AY93" i="560" s="1"/>
  <c r="S28" i="560"/>
  <c r="F112" i="560"/>
  <c r="M112" i="560" s="1"/>
  <c r="M61" i="560"/>
  <c r="M63" i="560" s="1"/>
  <c r="BP102" i="560"/>
  <c r="BY110" i="560"/>
  <c r="BX59" i="560"/>
  <c r="CN102" i="560"/>
  <c r="G110" i="560"/>
  <c r="CM110" i="560"/>
  <c r="BX89" i="560"/>
  <c r="CS89" i="560"/>
  <c r="CS79" i="560" s="1"/>
  <c r="CS81" i="560" s="1"/>
  <c r="G91" i="560"/>
  <c r="BP118" i="560"/>
  <c r="Z89" i="560"/>
  <c r="Z79" i="560" s="1"/>
  <c r="AY70" i="560"/>
  <c r="M118" i="560"/>
  <c r="CG110" i="560"/>
  <c r="N111" i="560"/>
  <c r="U111" i="560" s="1"/>
  <c r="AD111" i="560" s="1"/>
  <c r="CS28" i="560"/>
  <c r="CS18" i="560" s="1"/>
  <c r="N119" i="560"/>
  <c r="U119" i="560" s="1"/>
  <c r="AD119" i="560" s="1"/>
  <c r="AK119" i="560" s="1"/>
  <c r="CM102" i="560"/>
  <c r="G103" i="560"/>
  <c r="N103" i="560" s="1"/>
  <c r="BZ118" i="560"/>
  <c r="CL27" i="560"/>
  <c r="AW89" i="560"/>
  <c r="AW79" i="560" s="1"/>
  <c r="G102" i="560"/>
  <c r="G118" i="560"/>
  <c r="BI110" i="560"/>
  <c r="CU93" i="560"/>
  <c r="BS178" i="57"/>
  <c r="BV177" i="57"/>
  <c r="CG102" i="560"/>
  <c r="Z28" i="560"/>
  <c r="Z18" i="560" s="1"/>
  <c r="AW59" i="560"/>
  <c r="AW49" i="560" s="1"/>
  <c r="N102" i="560"/>
  <c r="AD110" i="560"/>
  <c r="E59" i="560"/>
  <c r="BV89" i="560"/>
  <c r="AK102" i="560"/>
  <c r="CW12" i="560"/>
  <c r="F110" i="560"/>
  <c r="N118" i="560"/>
  <c r="BA28" i="560"/>
  <c r="BZ110" i="560"/>
  <c r="BI118" i="560"/>
  <c r="BZ102" i="560"/>
  <c r="G120" i="560"/>
  <c r="G121" i="560" s="1"/>
  <c r="BC118" i="560"/>
  <c r="AK110" i="560"/>
  <c r="F63" i="560"/>
  <c r="BC102" i="560"/>
  <c r="CM118" i="560"/>
  <c r="FO159" i="57"/>
  <c r="CU31" i="560"/>
  <c r="CW7" i="560"/>
  <c r="CG118" i="560"/>
  <c r="AW162" i="57"/>
  <c r="BB102" i="560"/>
  <c r="BJ110" i="560"/>
  <c r="AP162" i="57"/>
  <c r="FF162" i="57"/>
  <c r="DZ182" i="57"/>
  <c r="DP162" i="57"/>
  <c r="DK182" i="57"/>
  <c r="DH182" i="57"/>
  <c r="BQ118" i="560"/>
  <c r="BV27" i="560"/>
  <c r="AQ110" i="560"/>
  <c r="E90" i="560"/>
  <c r="AW58" i="560"/>
  <c r="AW48" i="560" s="1"/>
  <c r="BP110" i="560"/>
  <c r="T118" i="560"/>
  <c r="M104" i="560"/>
  <c r="L31" i="560" s="1"/>
  <c r="AD118" i="560"/>
  <c r="E28" i="560"/>
  <c r="AY94" i="560"/>
  <c r="CU94" i="560"/>
  <c r="BG60" i="560"/>
  <c r="AH60" i="560"/>
  <c r="M30" i="560"/>
  <c r="T30" i="560" s="1"/>
  <c r="AY44" i="560"/>
  <c r="CK60" i="560"/>
  <c r="R29" i="560"/>
  <c r="CK91" i="560"/>
  <c r="V98" i="57"/>
  <c r="V173" i="57" s="1"/>
  <c r="FF24" i="57"/>
  <c r="DH76" i="57"/>
  <c r="EB86" i="57"/>
  <c r="FS42" i="57"/>
  <c r="DQ162" i="57"/>
  <c r="DV45" i="57"/>
  <c r="AD125" i="57"/>
  <c r="BI182" i="57"/>
  <c r="BR12" i="57"/>
  <c r="BR122" i="57"/>
  <c r="EV85" i="57"/>
  <c r="AC97" i="57"/>
  <c r="FI110" i="57"/>
  <c r="CA113" i="57"/>
  <c r="CA58" i="57"/>
  <c r="AP9" i="57"/>
  <c r="BW32" i="57"/>
  <c r="DO75" i="57"/>
  <c r="DZ26" i="57"/>
  <c r="FW43" i="57"/>
  <c r="BM109" i="57"/>
  <c r="CK107" i="57"/>
  <c r="CG121" i="57"/>
  <c r="CA121" i="57"/>
  <c r="AW63" i="57"/>
  <c r="FS51" i="57"/>
  <c r="FW121" i="57"/>
  <c r="DO46" i="57"/>
  <c r="BJ109" i="57"/>
  <c r="FS118" i="57"/>
  <c r="FI63" i="57"/>
  <c r="BQ12" i="57"/>
  <c r="AM85" i="57"/>
  <c r="CG112" i="57"/>
  <c r="AW88" i="57"/>
  <c r="DU122" i="57"/>
  <c r="FW64" i="57"/>
  <c r="FW118" i="57"/>
  <c r="FW122" i="57"/>
  <c r="FP82" i="57"/>
  <c r="EY27" i="57"/>
  <c r="AF110" i="57"/>
  <c r="DY33" i="57"/>
  <c r="FW9" i="57"/>
  <c r="CA45" i="57"/>
  <c r="FP24" i="57"/>
  <c r="AW110" i="57"/>
  <c r="EI24" i="57"/>
  <c r="FM8" i="57"/>
  <c r="FS106" i="57"/>
  <c r="FS192" i="57" s="1"/>
  <c r="BX12" i="57"/>
  <c r="Y36" i="57"/>
  <c r="EB8" i="57"/>
  <c r="FP35" i="57"/>
  <c r="FM118" i="57"/>
  <c r="BW97" i="57"/>
  <c r="BW64" i="57"/>
  <c r="AS58" i="57"/>
  <c r="BQ125" i="57"/>
  <c r="EY107" i="57"/>
  <c r="CK8" i="57"/>
  <c r="AC81" i="57"/>
  <c r="CD6" i="57"/>
  <c r="AC64" i="57"/>
  <c r="BQ33" i="57"/>
  <c r="CA107" i="57"/>
  <c r="BT61" i="57"/>
  <c r="FS12" i="57"/>
  <c r="EF24" i="57"/>
  <c r="BJ36" i="57"/>
  <c r="DR9" i="57"/>
  <c r="FP63" i="57"/>
  <c r="FI23" i="57"/>
  <c r="CD76" i="57"/>
  <c r="BJ97" i="57"/>
  <c r="AP92" i="57"/>
  <c r="FM110" i="57"/>
  <c r="AM43" i="57"/>
  <c r="V12" i="57"/>
  <c r="AM86" i="57"/>
  <c r="EZ63" i="57"/>
  <c r="BW122" i="57"/>
  <c r="EY110" i="57"/>
  <c r="EE35" i="57"/>
  <c r="BJ63" i="57"/>
  <c r="FS8" i="57"/>
  <c r="BT46" i="57"/>
  <c r="DO51" i="57"/>
  <c r="T36" i="57"/>
  <c r="FP122" i="57"/>
  <c r="FW30" i="57"/>
  <c r="FS63" i="57"/>
  <c r="ED162" i="57"/>
  <c r="ET52" i="57"/>
  <c r="Y100" i="57"/>
  <c r="FW12" i="57"/>
  <c r="FP61" i="57"/>
  <c r="FM24" i="57"/>
  <c r="BJ122" i="57"/>
  <c r="FJ125" i="57"/>
  <c r="EC26" i="57"/>
  <c r="BU30" i="57"/>
  <c r="CA6" i="57"/>
  <c r="AD35" i="57"/>
  <c r="AS97" i="57"/>
  <c r="EI60" i="57"/>
  <c r="ET12" i="57"/>
  <c r="DO33" i="57"/>
  <c r="FN57" i="57"/>
  <c r="EE60" i="57"/>
  <c r="BW51" i="57"/>
  <c r="DV46" i="57"/>
  <c r="Z82" i="57"/>
  <c r="EW30" i="57"/>
  <c r="DR24" i="57"/>
  <c r="EC43" i="57"/>
  <c r="DR98" i="57"/>
  <c r="DY52" i="57"/>
  <c r="DH46" i="57"/>
  <c r="EE32" i="57"/>
  <c r="CB35" i="57"/>
  <c r="AC98" i="57"/>
  <c r="FN23" i="57"/>
  <c r="CG8" i="57"/>
  <c r="AN122" i="57"/>
  <c r="DK57" i="57"/>
  <c r="DR121" i="57"/>
  <c r="BT35" i="57"/>
  <c r="DL124" i="57"/>
  <c r="V61" i="57"/>
  <c r="FP121" i="57"/>
  <c r="AS45" i="57"/>
  <c r="DU51" i="57"/>
  <c r="DO88" i="57"/>
  <c r="BW100" i="57"/>
  <c r="EY12" i="57"/>
  <c r="GB33" i="57"/>
  <c r="FD29" i="57"/>
  <c r="DR92" i="57"/>
  <c r="EY61" i="57"/>
  <c r="BU106" i="57"/>
  <c r="AP63" i="57"/>
  <c r="DG162" i="57"/>
  <c r="Y98" i="57"/>
  <c r="BJ11" i="57"/>
  <c r="CB101" i="57"/>
  <c r="DO124" i="57"/>
  <c r="EZ51" i="57"/>
  <c r="FF91" i="57"/>
  <c r="BT6" i="57"/>
  <c r="BQ23" i="57"/>
  <c r="CD30" i="57"/>
  <c r="FP26" i="57"/>
  <c r="DY82" i="57"/>
  <c r="AY31" i="560"/>
  <c r="FA183" i="57"/>
  <c r="DF92" i="57"/>
  <c r="FP43" i="57"/>
  <c r="AP124" i="57"/>
  <c r="AJ102" i="560"/>
  <c r="CF118" i="560"/>
  <c r="DL24" i="57"/>
  <c r="DF26" i="57"/>
  <c r="BV53" i="560"/>
  <c r="AP85" i="57"/>
  <c r="AT35" i="57"/>
  <c r="CD12" i="57"/>
  <c r="AI88" i="57"/>
  <c r="CD112" i="57"/>
  <c r="CD91" i="560"/>
  <c r="FG45" i="57"/>
  <c r="DF23" i="57"/>
  <c r="DH42" i="57"/>
  <c r="EW110" i="57"/>
  <c r="FD8" i="57"/>
  <c r="FC118" i="57"/>
  <c r="BM24" i="57"/>
  <c r="FI33" i="57"/>
  <c r="FP9" i="57"/>
  <c r="FM52" i="57"/>
  <c r="FD33" i="57"/>
  <c r="BT92" i="57"/>
  <c r="EY124" i="57"/>
  <c r="AD82" i="57"/>
  <c r="ET91" i="57"/>
  <c r="BU23" i="57"/>
  <c r="CG97" i="57"/>
  <c r="BM9" i="57"/>
  <c r="EW76" i="57"/>
  <c r="ET30" i="57"/>
  <c r="EC119" i="57"/>
  <c r="BK45" i="57"/>
  <c r="DS29" i="57"/>
  <c r="CB42" i="57"/>
  <c r="DG172" i="57"/>
  <c r="ET113" i="57"/>
  <c r="AP42" i="57"/>
  <c r="BT88" i="57"/>
  <c r="EI121" i="57"/>
  <c r="BN119" i="57"/>
  <c r="CB113" i="57"/>
  <c r="BQ124" i="57"/>
  <c r="FN24" i="57"/>
  <c r="BX24" i="57"/>
  <c r="AG29" i="57"/>
  <c r="BM51" i="57"/>
  <c r="DR46" i="57"/>
  <c r="Y58" i="57"/>
  <c r="CB26" i="57"/>
  <c r="BJ124" i="57"/>
  <c r="BR43" i="57"/>
  <c r="EI89" i="57"/>
  <c r="AW73" i="57"/>
  <c r="BJ92" i="57"/>
  <c r="DU72" i="57"/>
  <c r="AR173" i="57"/>
  <c r="CK64" i="57"/>
  <c r="AI6" i="57"/>
  <c r="AO60" i="560"/>
  <c r="AT125" i="57"/>
  <c r="DL75" i="57"/>
  <c r="BT60" i="57"/>
  <c r="FJ75" i="57"/>
  <c r="DL12" i="57"/>
  <c r="FN64" i="57"/>
  <c r="BU124" i="57"/>
  <c r="DP101" i="57"/>
  <c r="DZ113" i="57"/>
  <c r="FP86" i="57"/>
  <c r="CA122" i="57"/>
  <c r="AF36" i="57"/>
  <c r="CB119" i="57"/>
  <c r="FN118" i="57"/>
  <c r="AQ121" i="57"/>
  <c r="AP26" i="57"/>
  <c r="EI61" i="57"/>
  <c r="CF163" i="57"/>
  <c r="AQ5" i="57"/>
  <c r="BN86" i="57"/>
  <c r="BK124" i="57"/>
  <c r="BR81" i="57"/>
  <c r="FQ118" i="57"/>
  <c r="DI42" i="57"/>
  <c r="AD58" i="57"/>
  <c r="BH86" i="57"/>
  <c r="DM158" i="57"/>
  <c r="CD9" i="57"/>
  <c r="CN9" i="57" s="1"/>
  <c r="BU76" i="57"/>
  <c r="DU9" i="57"/>
  <c r="BH112" i="57"/>
  <c r="AN121" i="57"/>
  <c r="FS24" i="57"/>
  <c r="DR85" i="57"/>
  <c r="EZ110" i="57"/>
  <c r="DK122" i="57"/>
  <c r="BK8" i="57"/>
  <c r="AN92" i="57"/>
  <c r="EW72" i="57"/>
  <c r="BX73" i="57"/>
  <c r="FM121" i="57"/>
  <c r="AK118" i="560"/>
  <c r="BH119" i="57"/>
  <c r="AD73" i="57"/>
  <c r="BN33" i="57"/>
  <c r="AT32" i="57"/>
  <c r="FG57" i="57"/>
  <c r="DV81" i="57"/>
  <c r="BU8" i="57"/>
  <c r="FJ32" i="57"/>
  <c r="DR52" i="57"/>
  <c r="BM106" i="57"/>
  <c r="AP88" i="57"/>
  <c r="AW45" i="57"/>
  <c r="FM26" i="57"/>
  <c r="BI163" i="57"/>
  <c r="AW5" i="57"/>
  <c r="EF125" i="57"/>
  <c r="Z24" i="57"/>
  <c r="Y29" i="57"/>
  <c r="FC29" i="57"/>
  <c r="EI12" i="57"/>
  <c r="ES12" i="57" s="1"/>
  <c r="EI51" i="57"/>
  <c r="EB42" i="57"/>
  <c r="BT30" i="57"/>
  <c r="BU35" i="57"/>
  <c r="BT12" i="57"/>
  <c r="DV58" i="57"/>
  <c r="AF82" i="57"/>
  <c r="DR5" i="57"/>
  <c r="EV46" i="57"/>
  <c r="EV60" i="57"/>
  <c r="DH26" i="57"/>
  <c r="FJ52" i="57"/>
  <c r="ET73" i="57"/>
  <c r="FQ64" i="57"/>
  <c r="W101" i="57"/>
  <c r="FJ119" i="57"/>
  <c r="AJ106" i="57"/>
  <c r="FD46" i="57"/>
  <c r="AQ100" i="57"/>
  <c r="BU119" i="57"/>
  <c r="FI92" i="57"/>
  <c r="BU122" i="57"/>
  <c r="FJ24" i="57"/>
  <c r="BR64" i="57"/>
  <c r="BM11" i="57"/>
  <c r="FF119" i="57"/>
  <c r="FF92" i="57"/>
  <c r="BJ12" i="57"/>
  <c r="EY121" i="57"/>
  <c r="FW101" i="57"/>
  <c r="DO85" i="57"/>
  <c r="BQ45" i="57"/>
  <c r="FW33" i="57"/>
  <c r="EI11" i="57"/>
  <c r="FC92" i="57"/>
  <c r="FW82" i="57"/>
  <c r="EW35" i="57"/>
  <c r="AI32" i="57"/>
  <c r="DU27" i="57"/>
  <c r="BQ86" i="57"/>
  <c r="EF23" i="57"/>
  <c r="EE12" i="57"/>
  <c r="AM42" i="57"/>
  <c r="DP27" i="57"/>
  <c r="T73" i="57"/>
  <c r="T52" i="57"/>
  <c r="AF6" i="57"/>
  <c r="FI122" i="57"/>
  <c r="BT73" i="57"/>
  <c r="FW86" i="57"/>
  <c r="EW124" i="57"/>
  <c r="Y27" i="57"/>
  <c r="EV63" i="57"/>
  <c r="CD85" i="57"/>
  <c r="T5" i="57"/>
  <c r="FJ101" i="57"/>
  <c r="BU97" i="57"/>
  <c r="BK24" i="57"/>
  <c r="CH92" i="57"/>
  <c r="EC64" i="57"/>
  <c r="AS107" i="57"/>
  <c r="FQ36" i="57"/>
  <c r="BN46" i="57"/>
  <c r="AW75" i="57"/>
  <c r="FI119" i="57"/>
  <c r="AP101" i="57"/>
  <c r="DO42" i="57"/>
  <c r="DY81" i="57"/>
  <c r="ET43" i="57"/>
  <c r="BT57" i="57"/>
  <c r="V121" i="57"/>
  <c r="AI124" i="57"/>
  <c r="DK86" i="57"/>
  <c r="AG92" i="57"/>
  <c r="CG81" i="57"/>
  <c r="AW122" i="57"/>
  <c r="CA51" i="57"/>
  <c r="FP6" i="57"/>
  <c r="CK97" i="57"/>
  <c r="DY6" i="57"/>
  <c r="FW6" i="57"/>
  <c r="DZ82" i="57"/>
  <c r="BJ76" i="57"/>
  <c r="FC60" i="57"/>
  <c r="V26" i="57"/>
  <c r="FC23" i="57"/>
  <c r="CD46" i="57"/>
  <c r="AQ63" i="57"/>
  <c r="EI113" i="57"/>
  <c r="FK158" i="57"/>
  <c r="BR106" i="57"/>
  <c r="DP122" i="57"/>
  <c r="CF168" i="57"/>
  <c r="EF64" i="57"/>
  <c r="FI101" i="57"/>
  <c r="AM110" i="57"/>
  <c r="FI6" i="57"/>
  <c r="DY119" i="57"/>
  <c r="CK35" i="57"/>
  <c r="CD109" i="57"/>
  <c r="FI113" i="57"/>
  <c r="AM23" i="57"/>
  <c r="BT52" i="57"/>
  <c r="DW158" i="57"/>
  <c r="W29" i="57"/>
  <c r="AW121" i="57"/>
  <c r="FM11" i="57"/>
  <c r="CA35" i="57"/>
  <c r="DH63" i="57"/>
  <c r="AI60" i="57"/>
  <c r="CD97" i="57"/>
  <c r="FT92" i="57"/>
  <c r="EC113" i="57"/>
  <c r="BN24" i="57"/>
  <c r="FN82" i="57"/>
  <c r="FQ119" i="57"/>
  <c r="DP12" i="57"/>
  <c r="AT27" i="57"/>
  <c r="AT9" i="57"/>
  <c r="BX81" i="57"/>
  <c r="CH8" i="57"/>
  <c r="EF112" i="57"/>
  <c r="DO100" i="57"/>
  <c r="Z63" i="57"/>
  <c r="CA101" i="57"/>
  <c r="FP76" i="57"/>
  <c r="EI125" i="57"/>
  <c r="AJ12" i="57"/>
  <c r="FI91" i="57"/>
  <c r="W42" i="57"/>
  <c r="DL86" i="57"/>
  <c r="CG33" i="57"/>
  <c r="FG112" i="57"/>
  <c r="EI46" i="57"/>
  <c r="DZ81" i="57"/>
  <c r="AM88" i="57"/>
  <c r="DU112" i="57"/>
  <c r="W24" i="57"/>
  <c r="CG109" i="57"/>
  <c r="DR106" i="57"/>
  <c r="BQ85" i="57"/>
  <c r="FQ85" i="57"/>
  <c r="AC30" i="57"/>
  <c r="AW24" i="57"/>
  <c r="FC61" i="57"/>
  <c r="AP36" i="57"/>
  <c r="AD113" i="57"/>
  <c r="AN109" i="57"/>
  <c r="BS173" i="57"/>
  <c r="BU118" i="57"/>
  <c r="FJ60" i="57"/>
  <c r="BU121" i="57"/>
  <c r="BR6" i="57"/>
  <c r="DI118" i="57"/>
  <c r="BX6" i="57"/>
  <c r="DZ60" i="57"/>
  <c r="FG106" i="57"/>
  <c r="DI101" i="57"/>
  <c r="Z11" i="57"/>
  <c r="AQ118" i="57"/>
  <c r="DR122" i="57"/>
  <c r="BT82" i="57"/>
  <c r="FS9" i="57"/>
  <c r="EI98" i="57"/>
  <c r="AC57" i="57"/>
  <c r="BG57" i="57" s="1"/>
  <c r="Y109" i="57"/>
  <c r="DK26" i="57"/>
  <c r="EV24" i="57"/>
  <c r="DU46" i="57"/>
  <c r="EV61" i="57"/>
  <c r="CA86" i="57"/>
  <c r="V109" i="57"/>
  <c r="DK72" i="57"/>
  <c r="DS27" i="57"/>
  <c r="CG61" i="57"/>
  <c r="BQ58" i="57"/>
  <c r="Z81" i="57"/>
  <c r="DO36" i="57"/>
  <c r="BW110" i="57"/>
  <c r="BT5" i="57"/>
  <c r="FJ91" i="57"/>
  <c r="DI51" i="57"/>
  <c r="DL32" i="57"/>
  <c r="BK11" i="57"/>
  <c r="BK43" i="57"/>
  <c r="AQ27" i="57"/>
  <c r="FN8" i="57"/>
  <c r="CD107" i="57"/>
  <c r="DU33" i="57"/>
  <c r="BK91" i="57"/>
  <c r="FG73" i="57"/>
  <c r="BR63" i="57"/>
  <c r="BN92" i="57"/>
  <c r="BW24" i="57"/>
  <c r="AJ46" i="57"/>
  <c r="AI52" i="57"/>
  <c r="CH33" i="57"/>
  <c r="EV91" i="57"/>
  <c r="DO61" i="57"/>
  <c r="EI64" i="57"/>
  <c r="CG63" i="57"/>
  <c r="DY112" i="57"/>
  <c r="AM11" i="57"/>
  <c r="DU85" i="57"/>
  <c r="DZ23" i="57"/>
  <c r="EE45" i="57"/>
  <c r="EE36" i="57"/>
  <c r="DY27" i="57"/>
  <c r="BJ98" i="57"/>
  <c r="BJ89" i="57"/>
  <c r="DH85" i="57"/>
  <c r="FG63" i="57"/>
  <c r="AQ81" i="57"/>
  <c r="FW119" i="57"/>
  <c r="U193" i="57"/>
  <c r="BV163" i="57"/>
  <c r="AG26" i="57"/>
  <c r="EW58" i="57"/>
  <c r="FC58" i="57"/>
  <c r="FM64" i="57"/>
  <c r="Y64" i="57"/>
  <c r="V60" i="57"/>
  <c r="EZ91" i="57"/>
  <c r="FC6" i="57"/>
  <c r="CE98" i="57"/>
  <c r="Y121" i="57"/>
  <c r="AK173" i="57"/>
  <c r="EW60" i="57"/>
  <c r="EF30" i="57"/>
  <c r="FC91" i="57"/>
  <c r="V75" i="57"/>
  <c r="CK32" i="57"/>
  <c r="DU109" i="57"/>
  <c r="AD30" i="57"/>
  <c r="DK91" i="57"/>
  <c r="AI122" i="57"/>
  <c r="EB29" i="57"/>
  <c r="DU5" i="57"/>
  <c r="BT23" i="57"/>
  <c r="AN32" i="57"/>
  <c r="U192" i="57"/>
  <c r="U115" i="57"/>
  <c r="AK183" i="57"/>
  <c r="AN63" i="57"/>
  <c r="EZ27" i="57"/>
  <c r="CE121" i="57"/>
  <c r="FQ12" i="57"/>
  <c r="BB46" i="57"/>
  <c r="BY163" i="57"/>
  <c r="FP36" i="57"/>
  <c r="FF63" i="57"/>
  <c r="Y89" i="57"/>
  <c r="AP58" i="57"/>
  <c r="DK52" i="57"/>
  <c r="BU52" i="57"/>
  <c r="V30" i="57"/>
  <c r="FI112" i="57"/>
  <c r="DO63" i="57"/>
  <c r="AG63" i="57"/>
  <c r="EV82" i="57"/>
  <c r="ET64" i="57"/>
  <c r="EE33" i="57"/>
  <c r="CK88" i="57"/>
  <c r="FW98" i="57"/>
  <c r="EI109" i="57"/>
  <c r="DH72" i="57"/>
  <c r="EY5" i="57"/>
  <c r="BX124" i="57"/>
  <c r="AJ26" i="57"/>
  <c r="BK119" i="57"/>
  <c r="EC112" i="57"/>
  <c r="FN36" i="57"/>
  <c r="DF32" i="57"/>
  <c r="FJ33" i="57"/>
  <c r="BH110" i="57"/>
  <c r="BH63" i="57"/>
  <c r="BR61" i="57"/>
  <c r="DL45" i="57"/>
  <c r="AN6" i="57"/>
  <c r="CH107" i="57"/>
  <c r="FT30" i="57"/>
  <c r="FF32" i="57"/>
  <c r="DI46" i="57"/>
  <c r="BW45" i="57"/>
  <c r="V86" i="57"/>
  <c r="AI5" i="57"/>
  <c r="AI109" i="57"/>
  <c r="EI52" i="57"/>
  <c r="CK98" i="57"/>
  <c r="EE86" i="57"/>
  <c r="EE27" i="57"/>
  <c r="EB121" i="57"/>
  <c r="FP72" i="57"/>
  <c r="AM33" i="57"/>
  <c r="CB36" i="57"/>
  <c r="EZ113" i="57"/>
  <c r="DK29" i="57"/>
  <c r="DZ11" i="57"/>
  <c r="AF101" i="57"/>
  <c r="EC73" i="57"/>
  <c r="DU64" i="57"/>
  <c r="DV26" i="57"/>
  <c r="DU57" i="57"/>
  <c r="CA24" i="57"/>
  <c r="Z92" i="57"/>
  <c r="AQ107" i="57"/>
  <c r="DP52" i="57"/>
  <c r="DY122" i="57"/>
  <c r="FG58" i="57"/>
  <c r="CB76" i="57"/>
  <c r="V11" i="57"/>
  <c r="DH5" i="57"/>
  <c r="V57" i="57"/>
  <c r="BJ119" i="57"/>
  <c r="AS101" i="57"/>
  <c r="BC101" i="57" s="1"/>
  <c r="FM119" i="57"/>
  <c r="V85" i="57"/>
  <c r="DH33" i="57"/>
  <c r="EF124" i="57"/>
  <c r="EC81" i="57"/>
  <c r="EV36" i="57"/>
  <c r="BW29" i="57"/>
  <c r="EI23" i="57"/>
  <c r="AM82" i="57"/>
  <c r="AW30" i="57"/>
  <c r="FS97" i="57"/>
  <c r="AI97" i="57"/>
  <c r="EW64" i="57"/>
  <c r="FD91" i="57"/>
  <c r="AQ42" i="57"/>
  <c r="DL33" i="57"/>
  <c r="BJ24" i="57"/>
  <c r="DI33" i="57"/>
  <c r="BU100" i="57"/>
  <c r="FS75" i="57"/>
  <c r="AA158" i="57"/>
  <c r="AC101" i="57"/>
  <c r="AJ52" i="57"/>
  <c r="FI58" i="57"/>
  <c r="AS109" i="57"/>
  <c r="FS23" i="57"/>
  <c r="EE58" i="57"/>
  <c r="FM81" i="57"/>
  <c r="FI29" i="57"/>
  <c r="EB27" i="57"/>
  <c r="EE6" i="57"/>
  <c r="CA73" i="57"/>
  <c r="CD86" i="57"/>
  <c r="AS92" i="57"/>
  <c r="CG118" i="57"/>
  <c r="DR112" i="57"/>
  <c r="AF61" i="57"/>
  <c r="EY8" i="57"/>
  <c r="FF112" i="57"/>
  <c r="AC125" i="57"/>
  <c r="AJ60" i="57"/>
  <c r="CE124" i="57"/>
  <c r="FF12" i="57"/>
  <c r="CD88" i="57"/>
  <c r="DL58" i="57"/>
  <c r="FN60" i="57"/>
  <c r="ET57" i="57"/>
  <c r="CH57" i="57"/>
  <c r="BU81" i="57"/>
  <c r="FG60" i="57"/>
  <c r="CG92" i="57"/>
  <c r="BX121" i="57"/>
  <c r="BK33" i="57"/>
  <c r="EU158" i="57"/>
  <c r="FY158" i="57"/>
  <c r="FM101" i="57"/>
  <c r="AT60" i="57"/>
  <c r="BX101" i="57"/>
  <c r="DI88" i="57"/>
  <c r="BH12" i="57"/>
  <c r="CD42" i="57"/>
  <c r="FI45" i="57"/>
  <c r="BW124" i="57"/>
  <c r="DO32" i="57"/>
  <c r="FS107" i="57"/>
  <c r="AF23" i="57"/>
  <c r="CK24" i="57"/>
  <c r="EB76" i="57"/>
  <c r="DH92" i="57"/>
  <c r="CG51" i="57"/>
  <c r="EY32" i="57"/>
  <c r="CE125" i="57"/>
  <c r="CK118" i="57"/>
  <c r="DH61" i="57"/>
  <c r="AM112" i="57"/>
  <c r="FI121" i="57"/>
  <c r="FF36" i="57"/>
  <c r="EY125" i="57"/>
  <c r="AF112" i="57"/>
  <c r="BK51" i="57"/>
  <c r="CB107" i="57"/>
  <c r="EC88" i="57"/>
  <c r="FJ72" i="57"/>
  <c r="CB57" i="57"/>
  <c r="EF89" i="57"/>
  <c r="AN101" i="57"/>
  <c r="DS118" i="57"/>
  <c r="EF6" i="57"/>
  <c r="CB106" i="57"/>
  <c r="FP125" i="57"/>
  <c r="AS100" i="57"/>
  <c r="AP29" i="57"/>
  <c r="AM6" i="57"/>
  <c r="EB46" i="57"/>
  <c r="DH23" i="57"/>
  <c r="FP119" i="57"/>
  <c r="FF29" i="57"/>
  <c r="EV118" i="57"/>
  <c r="FM86" i="57"/>
  <c r="FW58" i="57"/>
  <c r="FM122" i="57"/>
  <c r="EB109" i="57"/>
  <c r="EB85" i="57"/>
  <c r="EZ36" i="57"/>
  <c r="AC119" i="57"/>
  <c r="BQ89" i="57"/>
  <c r="DR76" i="57"/>
  <c r="AM119" i="57"/>
  <c r="EE110" i="57"/>
  <c r="DZ36" i="57"/>
  <c r="AM12" i="57"/>
  <c r="EB26" i="57"/>
  <c r="AF125" i="57"/>
  <c r="BK118" i="57"/>
  <c r="AJ109" i="57"/>
  <c r="BK112" i="57"/>
  <c r="DY43" i="57"/>
  <c r="BX9" i="57"/>
  <c r="BR46" i="57"/>
  <c r="FQ124" i="57"/>
  <c r="DZ61" i="57"/>
  <c r="FM88" i="57"/>
  <c r="AJ73" i="57"/>
  <c r="FF60" i="57"/>
  <c r="DH82" i="57"/>
  <c r="EZ11" i="57"/>
  <c r="AI45" i="57"/>
  <c r="EI107" i="57"/>
  <c r="AW107" i="57"/>
  <c r="BQ97" i="57"/>
  <c r="AF35" i="57"/>
  <c r="CG73" i="57"/>
  <c r="CD73" i="57"/>
  <c r="FS89" i="57"/>
  <c r="Y118" i="57"/>
  <c r="CA27" i="57"/>
  <c r="AP97" i="57"/>
  <c r="CD52" i="57"/>
  <c r="Y46" i="57"/>
  <c r="EE121" i="57"/>
  <c r="FT52" i="57"/>
  <c r="DI6" i="57"/>
  <c r="AN43" i="57"/>
  <c r="CS64" i="57"/>
  <c r="X157" i="57"/>
  <c r="X159" i="57" s="1"/>
  <c r="DQ182" i="57"/>
  <c r="AS75" i="57"/>
  <c r="DK89" i="57"/>
  <c r="BW6" i="57"/>
  <c r="DR118" i="57"/>
  <c r="AW43" i="57"/>
  <c r="FD86" i="57"/>
  <c r="FN72" i="57"/>
  <c r="AC122" i="57"/>
  <c r="V23" i="57"/>
  <c r="AI26" i="57"/>
  <c r="DK110" i="57"/>
  <c r="EE119" i="57"/>
  <c r="W72" i="57"/>
  <c r="Y26" i="57"/>
  <c r="DH36" i="57"/>
  <c r="AC23" i="57"/>
  <c r="BW30" i="57"/>
  <c r="CD33" i="57"/>
  <c r="FM29" i="57"/>
  <c r="Y75" i="57"/>
  <c r="CK30" i="57"/>
  <c r="EI72" i="57"/>
  <c r="BW23" i="57"/>
  <c r="FP85" i="57"/>
  <c r="AW36" i="57"/>
  <c r="CE30" i="57"/>
  <c r="AM5" i="57"/>
  <c r="AW12" i="57"/>
  <c r="EB97" i="57"/>
  <c r="AP121" i="57"/>
  <c r="AF9" i="57"/>
  <c r="EV112" i="57"/>
  <c r="AT73" i="57"/>
  <c r="BR97" i="57"/>
  <c r="BR60" i="57"/>
  <c r="AQ73" i="57"/>
  <c r="CB91" i="57"/>
  <c r="W61" i="57"/>
  <c r="EZ72" i="57"/>
  <c r="BJ35" i="57"/>
  <c r="CA106" i="57"/>
  <c r="BW118" i="57"/>
  <c r="DY26" i="57"/>
  <c r="BT91" i="57"/>
  <c r="CN91" i="57" s="1"/>
  <c r="AW9" i="57"/>
  <c r="FC122" i="57"/>
  <c r="DK36" i="57"/>
  <c r="BX35" i="57"/>
  <c r="Y81" i="57"/>
  <c r="FC63" i="57"/>
  <c r="CG125" i="57"/>
  <c r="Y72" i="57"/>
  <c r="FI98" i="57"/>
  <c r="FC24" i="57"/>
  <c r="AM125" i="57"/>
  <c r="DK113" i="57"/>
  <c r="Z72" i="57"/>
  <c r="BW57" i="57"/>
  <c r="CG98" i="57"/>
  <c r="CK36" i="57"/>
  <c r="EC60" i="57"/>
  <c r="FG119" i="57"/>
  <c r="AD110" i="57"/>
  <c r="EU182" i="57"/>
  <c r="CH122" i="57"/>
  <c r="AQ57" i="57"/>
  <c r="BK107" i="57"/>
  <c r="BX118" i="57"/>
  <c r="CF193" i="57"/>
  <c r="BJ30" i="57"/>
  <c r="BQ29" i="57"/>
  <c r="DZ63" i="57"/>
  <c r="AW106" i="57"/>
  <c r="CD75" i="57"/>
  <c r="DO8" i="57"/>
  <c r="V113" i="57"/>
  <c r="BT43" i="57"/>
  <c r="CG45" i="57"/>
  <c r="CK23" i="57"/>
  <c r="BW36" i="57"/>
  <c r="FC9" i="57"/>
  <c r="EV43" i="57"/>
  <c r="DO97" i="57"/>
  <c r="AI30" i="57"/>
  <c r="CD60" i="57"/>
  <c r="AJ91" i="57"/>
  <c r="DR60" i="57"/>
  <c r="CK82" i="57"/>
  <c r="CK100" i="57"/>
  <c r="AF121" i="57"/>
  <c r="DY91" i="57"/>
  <c r="EE30" i="57"/>
  <c r="AM64" i="57"/>
  <c r="BM58" i="57"/>
  <c r="EI26" i="57"/>
  <c r="EY97" i="57"/>
  <c r="BV173" i="57"/>
  <c r="DZ112" i="57"/>
  <c r="FN63" i="57"/>
  <c r="BU43" i="57"/>
  <c r="FT11" i="57"/>
  <c r="BU125" i="57"/>
  <c r="EF88" i="57"/>
  <c r="DF33" i="57"/>
  <c r="Z85" i="57"/>
  <c r="DF125" i="57"/>
  <c r="DY85" i="57"/>
  <c r="CE81" i="57"/>
  <c r="FI46" i="57"/>
  <c r="EI58" i="57"/>
  <c r="BM8" i="57"/>
  <c r="BM92" i="57"/>
  <c r="FP45" i="57"/>
  <c r="EI36" i="57"/>
  <c r="AW11" i="57"/>
  <c r="EC36" i="57"/>
  <c r="EV11" i="57"/>
  <c r="BR35" i="57"/>
  <c r="CA109" i="57"/>
  <c r="EY42" i="57"/>
  <c r="DK30" i="57"/>
  <c r="BJ73" i="57"/>
  <c r="AP11" i="57"/>
  <c r="DY76" i="57"/>
  <c r="DO60" i="57"/>
  <c r="EB24" i="57"/>
  <c r="BJ101" i="57"/>
  <c r="AP35" i="57"/>
  <c r="W23" i="57"/>
  <c r="CG35" i="57"/>
  <c r="AT63" i="57"/>
  <c r="EG158" i="57"/>
  <c r="AT106" i="57"/>
  <c r="CE58" i="57"/>
  <c r="EF60" i="57"/>
  <c r="FJ8" i="57"/>
  <c r="AH178" i="57"/>
  <c r="DO82" i="57"/>
  <c r="CA8" i="57"/>
  <c r="FM76" i="57"/>
  <c r="EB12" i="57"/>
  <c r="AW52" i="57"/>
  <c r="BJ121" i="57"/>
  <c r="DK106" i="57"/>
  <c r="FP64" i="57"/>
  <c r="BJ118" i="57"/>
  <c r="AC42" i="57"/>
  <c r="BQ52" i="57"/>
  <c r="AF24" i="57"/>
  <c r="Y30" i="57"/>
  <c r="EY11" i="57"/>
  <c r="CG89" i="57"/>
  <c r="FC119" i="57"/>
  <c r="AI36" i="57"/>
  <c r="EI33" i="57"/>
  <c r="W73" i="57"/>
  <c r="AC107" i="57"/>
  <c r="FP58" i="57"/>
  <c r="FW73" i="57"/>
  <c r="DY60" i="57"/>
  <c r="CG29" i="57"/>
  <c r="AC73" i="57"/>
  <c r="EB51" i="57"/>
  <c r="EW27" i="57"/>
  <c r="BX63" i="57"/>
  <c r="BQ24" i="57"/>
  <c r="DF88" i="57"/>
  <c r="FD73" i="57"/>
  <c r="Z86" i="57"/>
  <c r="FI64" i="57"/>
  <c r="AS43" i="57"/>
  <c r="DU118" i="57"/>
  <c r="CD8" i="57"/>
  <c r="EE61" i="57"/>
  <c r="FW124" i="57"/>
  <c r="BM27" i="57"/>
  <c r="CA60" i="57"/>
  <c r="AG12" i="57"/>
  <c r="FF81" i="57"/>
  <c r="CK43" i="57"/>
  <c r="AP43" i="57"/>
  <c r="DU101" i="57"/>
  <c r="BM86" i="57"/>
  <c r="FF86" i="57"/>
  <c r="DH73" i="57"/>
  <c r="BM100" i="57"/>
  <c r="AM45" i="57"/>
  <c r="V42" i="57"/>
  <c r="BU51" i="57"/>
  <c r="EU173" i="57"/>
  <c r="BR30" i="57"/>
  <c r="DY92" i="57"/>
  <c r="EY24" i="57"/>
  <c r="BH113" i="57"/>
  <c r="T12" i="57"/>
  <c r="AT58" i="57"/>
  <c r="BR112" i="57"/>
  <c r="BN36" i="57"/>
  <c r="BU98" i="57"/>
  <c r="FA158" i="57"/>
  <c r="BR125" i="57"/>
  <c r="BQ121" i="57"/>
  <c r="V45" i="57"/>
  <c r="DY9" i="57"/>
  <c r="BT63" i="57"/>
  <c r="FW110" i="57"/>
  <c r="BQ51" i="57"/>
  <c r="CA32" i="57"/>
  <c r="FP106" i="57"/>
  <c r="AS9" i="57"/>
  <c r="FS122" i="57"/>
  <c r="Z35" i="57"/>
  <c r="FI36" i="57"/>
  <c r="CG12" i="57"/>
  <c r="CB24" i="57"/>
  <c r="DY45" i="57"/>
  <c r="EI9" i="57"/>
  <c r="EI82" i="57"/>
  <c r="Z33" i="57"/>
  <c r="EV12" i="57"/>
  <c r="EV6" i="57"/>
  <c r="CG64" i="57"/>
  <c r="BJ88" i="57"/>
  <c r="BT51" i="57"/>
  <c r="EW91" i="57"/>
  <c r="CK72" i="57"/>
  <c r="FM124" i="57"/>
  <c r="CB30" i="57"/>
  <c r="BJ57" i="57"/>
  <c r="AM75" i="57"/>
  <c r="EB125" i="57"/>
  <c r="AF33" i="57"/>
  <c r="AF63" i="57"/>
  <c r="AG73" i="57"/>
  <c r="CE8" i="57"/>
  <c r="BR124" i="57"/>
  <c r="DP11" i="57"/>
  <c r="DV51" i="57"/>
  <c r="FG32" i="57"/>
  <c r="CB58" i="57"/>
  <c r="DF58" i="57"/>
  <c r="DZ9" i="57"/>
  <c r="DU91" i="57"/>
  <c r="BJ26" i="57"/>
  <c r="DZ109" i="57"/>
  <c r="AT122" i="57"/>
  <c r="BQ76" i="57"/>
  <c r="BQ100" i="57"/>
  <c r="AI63" i="57"/>
  <c r="FP88" i="57"/>
  <c r="AP30" i="57"/>
  <c r="ET51" i="57"/>
  <c r="DL112" i="57"/>
  <c r="CH125" i="57"/>
  <c r="DK124" i="57"/>
  <c r="CD101" i="57"/>
  <c r="EI119" i="57"/>
  <c r="AC35" i="57"/>
  <c r="CD110" i="57"/>
  <c r="AI91" i="57"/>
  <c r="Y124" i="57"/>
  <c r="CK81" i="57"/>
  <c r="FF35" i="57"/>
  <c r="Y35" i="57"/>
  <c r="AC29" i="57"/>
  <c r="EY29" i="57"/>
  <c r="EW29" i="57"/>
  <c r="BM72" i="57"/>
  <c r="V118" i="57"/>
  <c r="AJ64" i="57"/>
  <c r="FQ29" i="57"/>
  <c r="DZ64" i="57"/>
  <c r="AS46" i="57"/>
  <c r="FJ42" i="57"/>
  <c r="CB46" i="57"/>
  <c r="EB92" i="57"/>
  <c r="FW60" i="57"/>
  <c r="CG113" i="57"/>
  <c r="DK100" i="57"/>
  <c r="AW8" i="57"/>
  <c r="BW121" i="57"/>
  <c r="AI75" i="57"/>
  <c r="DZ29" i="57"/>
  <c r="AG61" i="57"/>
  <c r="AJ76" i="57"/>
  <c r="FF122" i="57"/>
  <c r="FM89" i="57"/>
  <c r="V24" i="57"/>
  <c r="ET112" i="57"/>
  <c r="FS73" i="57"/>
  <c r="FC46" i="57"/>
  <c r="V43" i="57"/>
  <c r="AI118" i="57"/>
  <c r="AC33" i="57"/>
  <c r="DV27" i="57"/>
  <c r="EB73" i="57"/>
  <c r="CD23" i="57"/>
  <c r="DK64" i="57"/>
  <c r="AJ113" i="57"/>
  <c r="DO72" i="57"/>
  <c r="BX51" i="57"/>
  <c r="BJ85" i="57"/>
  <c r="AI9" i="57"/>
  <c r="FW97" i="57"/>
  <c r="BK75" i="57"/>
  <c r="EF100" i="57"/>
  <c r="BE8" i="57"/>
  <c r="AQ26" i="57"/>
  <c r="FJ76" i="57"/>
  <c r="AW119" i="57"/>
  <c r="FF100" i="57"/>
  <c r="AS8" i="57"/>
  <c r="BM75" i="57"/>
  <c r="EF29" i="57"/>
  <c r="EE109" i="57"/>
  <c r="FC32" i="57"/>
  <c r="AN113" i="57"/>
  <c r="DH107" i="57"/>
  <c r="DO64" i="57"/>
  <c r="CG36" i="57"/>
  <c r="AW113" i="57"/>
  <c r="AM124" i="57"/>
  <c r="AN46" i="57"/>
  <c r="BR32" i="57"/>
  <c r="BX64" i="57"/>
  <c r="FD119" i="57"/>
  <c r="AN106" i="57"/>
  <c r="EW109" i="57"/>
  <c r="EZ57" i="57"/>
  <c r="EX167" i="57"/>
  <c r="AG51" i="57"/>
  <c r="T60" i="57"/>
  <c r="DS122" i="57"/>
  <c r="BX46" i="57"/>
  <c r="DY124" i="57"/>
  <c r="CE92" i="57"/>
  <c r="W100" i="57"/>
  <c r="DR42" i="57"/>
  <c r="DS32" i="57"/>
  <c r="EE112" i="57"/>
  <c r="DL100" i="57"/>
  <c r="AJ11" i="57"/>
  <c r="FI81" i="57"/>
  <c r="CA118" i="57"/>
  <c r="EV8" i="57"/>
  <c r="AM101" i="57"/>
  <c r="FF97" i="57"/>
  <c r="V106" i="57"/>
  <c r="DP58" i="57"/>
  <c r="EZ61" i="57"/>
  <c r="AM36" i="57"/>
  <c r="DO27" i="57"/>
  <c r="DR73" i="57"/>
  <c r="AC46" i="57"/>
  <c r="AJ92" i="57"/>
  <c r="DO98" i="57"/>
  <c r="DH109" i="57"/>
  <c r="FI125" i="57"/>
  <c r="BT86" i="57"/>
  <c r="AI23" i="57"/>
  <c r="BN110" i="57"/>
  <c r="AJ58" i="57"/>
  <c r="DI52" i="57"/>
  <c r="FQ33" i="57"/>
  <c r="DL125" i="57"/>
  <c r="AQ91" i="57"/>
  <c r="DP8" i="57"/>
  <c r="FP33" i="57"/>
  <c r="BT32" i="57"/>
  <c r="BW8" i="57"/>
  <c r="AF5" i="57"/>
  <c r="V91" i="57"/>
  <c r="AM98" i="57"/>
  <c r="BX29" i="57"/>
  <c r="EB64" i="57"/>
  <c r="FI97" i="57"/>
  <c r="BR11" i="57"/>
  <c r="AC43" i="57"/>
  <c r="EY101" i="57"/>
  <c r="EV29" i="57"/>
  <c r="CG32" i="57"/>
  <c r="BH73" i="57"/>
  <c r="V124" i="57"/>
  <c r="EC23" i="57"/>
  <c r="V110" i="57"/>
  <c r="DH113" i="57"/>
  <c r="AC45" i="57"/>
  <c r="BJ6" i="57"/>
  <c r="DI32" i="57"/>
  <c r="CF177" i="57"/>
  <c r="BR101" i="57"/>
  <c r="BK26" i="57"/>
  <c r="BK121" i="57"/>
  <c r="BR42" i="57"/>
  <c r="FD61" i="57"/>
  <c r="FJ58" i="57"/>
  <c r="CB92" i="57"/>
  <c r="FG61" i="57"/>
  <c r="AP57" i="57"/>
  <c r="FN109" i="57"/>
  <c r="BN125" i="57"/>
  <c r="V100" i="57"/>
  <c r="DH122" i="57"/>
  <c r="DY113" i="57"/>
  <c r="AP8" i="57"/>
  <c r="EI8" i="57"/>
  <c r="DY121" i="57"/>
  <c r="FS86" i="57"/>
  <c r="Y82" i="57"/>
  <c r="FM85" i="57"/>
  <c r="BQ101" i="57"/>
  <c r="DU75" i="57"/>
  <c r="EX172" i="57"/>
  <c r="CD82" i="57"/>
  <c r="CD72" i="57"/>
  <c r="EE73" i="57"/>
  <c r="CH98" i="57"/>
  <c r="V33" i="57"/>
  <c r="AP122" i="57"/>
  <c r="FW72" i="57"/>
  <c r="AM35" i="57"/>
  <c r="BM97" i="57"/>
  <c r="Y24" i="57"/>
  <c r="FW100" i="57"/>
  <c r="FM36" i="57"/>
  <c r="BH82" i="57"/>
  <c r="AG27" i="57"/>
  <c r="AN118" i="57"/>
  <c r="AT46" i="57"/>
  <c r="DF12" i="57"/>
  <c r="AS51" i="57"/>
  <c r="EF98" i="57"/>
  <c r="BR107" i="57"/>
  <c r="FT106" i="57"/>
  <c r="AN85" i="57"/>
  <c r="FW29" i="57"/>
  <c r="DZ6" i="57"/>
  <c r="DS52" i="57"/>
  <c r="FJ89" i="57"/>
  <c r="AF58" i="57"/>
  <c r="FM51" i="57"/>
  <c r="FI72" i="57"/>
  <c r="W91" i="57"/>
  <c r="BM122" i="57"/>
  <c r="EI100" i="57"/>
  <c r="DR6" i="57"/>
  <c r="AF91" i="57"/>
  <c r="W52" i="57"/>
  <c r="DZ35" i="57"/>
  <c r="Y106" i="57"/>
  <c r="FF98" i="57"/>
  <c r="AD60" i="57"/>
  <c r="AC75" i="57"/>
  <c r="EF51" i="57"/>
  <c r="T82" i="57"/>
  <c r="FP73" i="57"/>
  <c r="CA57" i="57"/>
  <c r="ET92" i="57"/>
  <c r="EW113" i="57"/>
  <c r="Y42" i="57"/>
  <c r="FC121" i="57"/>
  <c r="CH91" i="57"/>
  <c r="ED158" i="57"/>
  <c r="FJ63" i="57"/>
  <c r="AN110" i="57"/>
  <c r="AQ51" i="57"/>
  <c r="CP32" i="57"/>
  <c r="CE91" i="57"/>
  <c r="AQ32" i="57"/>
  <c r="AN64" i="57"/>
  <c r="FN76" i="57"/>
  <c r="FC98" i="57"/>
  <c r="AI11" i="57"/>
  <c r="BQ109" i="57"/>
  <c r="FF27" i="57"/>
  <c r="CG88" i="57"/>
  <c r="CD100" i="57"/>
  <c r="DU86" i="57"/>
  <c r="FW88" i="57"/>
  <c r="DU58" i="57"/>
  <c r="EV9" i="57"/>
  <c r="FW85" i="57"/>
  <c r="FP98" i="57"/>
  <c r="DZ30" i="57"/>
  <c r="EZ60" i="57"/>
  <c r="EB58" i="57"/>
  <c r="AF98" i="57"/>
  <c r="CK51" i="57"/>
  <c r="EY112" i="57"/>
  <c r="FC89" i="57"/>
  <c r="AF32" i="57"/>
  <c r="BT58" i="57"/>
  <c r="AD29" i="57"/>
  <c r="DP73" i="57"/>
  <c r="BT29" i="57"/>
  <c r="ET58" i="57"/>
  <c r="AT42" i="57"/>
  <c r="BH124" i="57"/>
  <c r="DF43" i="57"/>
  <c r="CE45" i="57"/>
  <c r="AT61" i="57"/>
  <c r="CI162" i="57"/>
  <c r="BK12" i="57"/>
  <c r="CH45" i="57"/>
  <c r="CK45" i="57"/>
  <c r="DU121" i="57"/>
  <c r="DU119" i="57"/>
  <c r="CG86" i="57"/>
  <c r="BW76" i="57"/>
  <c r="AI61" i="57"/>
  <c r="EB11" i="57"/>
  <c r="EC32" i="57"/>
  <c r="AC60" i="57"/>
  <c r="AM24" i="57"/>
  <c r="AF113" i="57"/>
  <c r="EY118" i="57"/>
  <c r="BW109" i="57"/>
  <c r="DU100" i="57"/>
  <c r="FS6" i="57"/>
  <c r="W30" i="57"/>
  <c r="CA11" i="57"/>
  <c r="EE8" i="57"/>
  <c r="DH112" i="57"/>
  <c r="EE46" i="57"/>
  <c r="FC42" i="57"/>
  <c r="FC75" i="57"/>
  <c r="CD35" i="57"/>
  <c r="EB35" i="57"/>
  <c r="EE26" i="57"/>
  <c r="AT76" i="57"/>
  <c r="FJ46" i="57"/>
  <c r="DJ183" i="57"/>
  <c r="AN107" i="57"/>
  <c r="FQ91" i="57"/>
  <c r="BH35" i="57"/>
  <c r="CE122" i="57"/>
  <c r="FJ73" i="57"/>
  <c r="DZ88" i="57"/>
  <c r="BR89" i="57"/>
  <c r="FN124" i="57"/>
  <c r="AN58" i="57"/>
  <c r="DF45" i="57"/>
  <c r="W63" i="57"/>
  <c r="FS121" i="57"/>
  <c r="CD43" i="57"/>
  <c r="FP52" i="57"/>
  <c r="DK107" i="57"/>
  <c r="Y23" i="57"/>
  <c r="EV125" i="57"/>
  <c r="CD29" i="57"/>
  <c r="V9" i="57"/>
  <c r="EV113" i="57"/>
  <c r="DF86" i="57"/>
  <c r="AI119" i="57"/>
  <c r="FS100" i="57"/>
  <c r="DF72" i="57"/>
  <c r="W26" i="57"/>
  <c r="CD119" i="57"/>
  <c r="EB81" i="57"/>
  <c r="EE76" i="57"/>
  <c r="FC8" i="57"/>
  <c r="BM73" i="57"/>
  <c r="DQ158" i="57"/>
  <c r="AC32" i="57"/>
  <c r="DK27" i="57"/>
  <c r="DP35" i="57"/>
  <c r="DV32" i="57"/>
  <c r="BX60" i="57"/>
  <c r="BX42" i="57"/>
  <c r="FW11" i="57"/>
  <c r="FG46" i="57"/>
  <c r="CH9" i="57"/>
  <c r="FN113" i="57"/>
  <c r="FT124" i="57"/>
  <c r="DS9" i="57"/>
  <c r="AK158" i="57"/>
  <c r="V64" i="57"/>
  <c r="BJ32" i="57"/>
  <c r="Y107" i="57"/>
  <c r="AC112" i="57"/>
  <c r="Y45" i="57"/>
  <c r="V88" i="57"/>
  <c r="AC121" i="57"/>
  <c r="DR101" i="57"/>
  <c r="EV97" i="57"/>
  <c r="EB63" i="57"/>
  <c r="DO106" i="57"/>
  <c r="Z118" i="57"/>
  <c r="BJ5" i="57"/>
  <c r="EF119" i="57"/>
  <c r="AD36" i="57"/>
  <c r="DH64" i="57"/>
  <c r="FT73" i="57"/>
  <c r="AM92" i="57"/>
  <c r="DR27" i="57"/>
  <c r="AG97" i="57"/>
  <c r="AG172" i="57" s="1"/>
  <c r="AF60" i="57"/>
  <c r="EE51" i="57"/>
  <c r="DL57" i="57"/>
  <c r="CE113" i="57"/>
  <c r="CI148" i="57"/>
  <c r="AJ51" i="57"/>
  <c r="DF75" i="57"/>
  <c r="FS26" i="57"/>
  <c r="FJ106" i="57"/>
  <c r="EF61" i="57"/>
  <c r="T63" i="57"/>
  <c r="EZ58" i="57"/>
  <c r="CA100" i="57"/>
  <c r="BM121" i="57"/>
  <c r="BX36" i="57"/>
  <c r="DR8" i="57"/>
  <c r="AM109" i="57"/>
  <c r="Y86" i="57"/>
  <c r="DK119" i="57"/>
  <c r="DO112" i="57"/>
  <c r="CG72" i="57"/>
  <c r="EI81" i="57"/>
  <c r="Z23" i="57"/>
  <c r="AS98" i="57"/>
  <c r="DZ118" i="57"/>
  <c r="CE23" i="57"/>
  <c r="FS101" i="57"/>
  <c r="AI42" i="57"/>
  <c r="BW35" i="57"/>
  <c r="CK26" i="57"/>
  <c r="EB23" i="57"/>
  <c r="T61" i="57"/>
  <c r="BU113" i="57"/>
  <c r="AW76" i="57"/>
  <c r="CB43" i="57"/>
  <c r="BN26" i="57"/>
  <c r="FQ75" i="57"/>
  <c r="Z89" i="57"/>
  <c r="FQ45" i="57"/>
  <c r="BT100" i="57"/>
  <c r="BN64" i="57"/>
  <c r="AW109" i="57"/>
  <c r="EY58" i="57"/>
  <c r="EW57" i="57"/>
  <c r="BM113" i="57"/>
  <c r="FP112" i="57"/>
  <c r="CK57" i="57"/>
  <c r="AS60" i="57"/>
  <c r="DK5" i="57"/>
  <c r="CK63" i="57"/>
  <c r="DT158" i="57"/>
  <c r="EN158" i="57"/>
  <c r="AD61" i="57"/>
  <c r="EW51" i="57"/>
  <c r="EE118" i="57"/>
  <c r="CG100" i="57"/>
  <c r="AG60" i="57"/>
  <c r="EB122" i="57"/>
  <c r="EV52" i="57"/>
  <c r="EI118" i="57"/>
  <c r="BW58" i="57"/>
  <c r="EV42" i="57"/>
  <c r="EC29" i="57"/>
  <c r="AN72" i="57"/>
  <c r="AD27" i="57"/>
  <c r="AE158" i="57"/>
  <c r="Z6" i="57"/>
  <c r="W5" i="57"/>
  <c r="DZ101" i="57"/>
  <c r="DI110" i="57"/>
  <c r="FG107" i="57"/>
  <c r="AP75" i="57"/>
  <c r="EV27" i="57"/>
  <c r="EF35" i="57"/>
  <c r="EV32" i="57"/>
  <c r="CK125" i="57"/>
  <c r="BJ100" i="57"/>
  <c r="Y32" i="57"/>
  <c r="BT98" i="57"/>
  <c r="AM118" i="57"/>
  <c r="AI113" i="57"/>
  <c r="DY75" i="57"/>
  <c r="FS98" i="57"/>
  <c r="EB107" i="57"/>
  <c r="AC24" i="57"/>
  <c r="EC118" i="57"/>
  <c r="EI106" i="57"/>
  <c r="FS88" i="57"/>
  <c r="DO92" i="57"/>
  <c r="T35" i="57"/>
  <c r="FC125" i="57"/>
  <c r="FM112" i="57"/>
  <c r="DR72" i="57"/>
  <c r="AM97" i="57"/>
  <c r="DK97" i="57"/>
  <c r="AQ106" i="57"/>
  <c r="FG89" i="57"/>
  <c r="DF101" i="57"/>
  <c r="DV12" i="57"/>
  <c r="AD109" i="57"/>
  <c r="CH113" i="57"/>
  <c r="BN75" i="57"/>
  <c r="BR100" i="57"/>
  <c r="EB113" i="57"/>
  <c r="BX113" i="57"/>
  <c r="FT76" i="57"/>
  <c r="BX92" i="57"/>
  <c r="FM6" i="57"/>
  <c r="AM26" i="57"/>
  <c r="BJ112" i="57"/>
  <c r="DK23" i="57"/>
  <c r="AJ61" i="57"/>
  <c r="ET61" i="57"/>
  <c r="DY72" i="57"/>
  <c r="EF72" i="57"/>
  <c r="AG36" i="57"/>
  <c r="FC101" i="57"/>
  <c r="BM85" i="57"/>
  <c r="DR91" i="57"/>
  <c r="FF113" i="57"/>
  <c r="BQ98" i="57"/>
  <c r="CG26" i="57"/>
  <c r="AI46" i="57"/>
  <c r="CB112" i="57"/>
  <c r="AT72" i="57"/>
  <c r="BI172" i="57"/>
  <c r="AG110" i="57"/>
  <c r="AJ72" i="57"/>
  <c r="CE107" i="57"/>
  <c r="AT51" i="57"/>
  <c r="Z97" i="57"/>
  <c r="FP92" i="57"/>
  <c r="BR82" i="57"/>
  <c r="AA157" i="57"/>
  <c r="FT112" i="57"/>
  <c r="FF101" i="57"/>
  <c r="AF73" i="57"/>
  <c r="EB61" i="57"/>
  <c r="BM112" i="57"/>
  <c r="AP91" i="57"/>
  <c r="EI91" i="57"/>
  <c r="EC109" i="57"/>
  <c r="BB24" i="57"/>
  <c r="EY51" i="57"/>
  <c r="EI27" i="57"/>
  <c r="DO29" i="57"/>
  <c r="DU106" i="57"/>
  <c r="AF29" i="57"/>
  <c r="EB57" i="57"/>
  <c r="EV101" i="57"/>
  <c r="FF30" i="57"/>
  <c r="CA26" i="57"/>
  <c r="FS57" i="57"/>
  <c r="EC82" i="57"/>
  <c r="AM29" i="57"/>
  <c r="EE57" i="57"/>
  <c r="AM61" i="57"/>
  <c r="DR100" i="57"/>
  <c r="BX119" i="57"/>
  <c r="FQ121" i="57"/>
  <c r="DV35" i="57"/>
  <c r="AQ60" i="57"/>
  <c r="EF101" i="57"/>
  <c r="DU30" i="57"/>
  <c r="FQ122" i="57"/>
  <c r="CD58" i="57"/>
  <c r="FC57" i="57"/>
  <c r="FD92" i="57"/>
  <c r="CA75" i="57"/>
  <c r="EI35" i="57"/>
  <c r="CK110" i="57"/>
  <c r="EB119" i="57"/>
  <c r="AI100" i="57"/>
  <c r="BU36" i="57"/>
  <c r="FP5" i="57"/>
  <c r="DO26" i="57"/>
  <c r="FC51" i="57"/>
  <c r="EW92" i="57"/>
  <c r="EB45" i="57"/>
  <c r="DO35" i="57"/>
  <c r="Y122" i="57"/>
  <c r="AP112" i="57"/>
  <c r="FM35" i="57"/>
  <c r="EB36" i="57"/>
  <c r="EI122" i="57"/>
  <c r="EB60" i="57"/>
  <c r="FJ57" i="57"/>
  <c r="BU61" i="57"/>
  <c r="FD100" i="57"/>
  <c r="FT8" i="57"/>
  <c r="FG91" i="57"/>
  <c r="CE42" i="57"/>
  <c r="DV42" i="57"/>
  <c r="CS100" i="57"/>
  <c r="FN61" i="57"/>
  <c r="CI163" i="57"/>
  <c r="AG52" i="57"/>
  <c r="W97" i="57"/>
  <c r="CG124" i="57"/>
  <c r="AF57" i="57"/>
  <c r="FS124" i="57"/>
  <c r="DH119" i="57"/>
  <c r="AF89" i="57"/>
  <c r="CB124" i="57"/>
  <c r="FP113" i="57"/>
  <c r="T81" i="57"/>
  <c r="AC9" i="57"/>
  <c r="BW12" i="57"/>
  <c r="ET97" i="57"/>
  <c r="Y8" i="57"/>
  <c r="EB52" i="57"/>
  <c r="FC124" i="57"/>
  <c r="DK61" i="57"/>
  <c r="AF12" i="57"/>
  <c r="CD26" i="57"/>
  <c r="DY100" i="57"/>
  <c r="EY119" i="57"/>
  <c r="AP12" i="57"/>
  <c r="FD60" i="57"/>
  <c r="AQ46" i="57"/>
  <c r="CH46" i="57"/>
  <c r="FJ45" i="57"/>
  <c r="BH23" i="57"/>
  <c r="W11" i="57"/>
  <c r="CH43" i="57"/>
  <c r="BH75" i="57"/>
  <c r="DO122" i="57"/>
  <c r="CK46" i="57"/>
  <c r="FF8" i="57"/>
  <c r="FW92" i="57"/>
  <c r="FF61" i="57"/>
  <c r="AI12" i="57"/>
  <c r="BM23" i="57"/>
  <c r="AP100" i="57"/>
  <c r="BT89" i="57"/>
  <c r="V107" i="57"/>
  <c r="AS23" i="57"/>
  <c r="AW27" i="57"/>
  <c r="AJ30" i="57"/>
  <c r="DH98" i="57"/>
  <c r="DZ24" i="57"/>
  <c r="DH97" i="57"/>
  <c r="DU76" i="57"/>
  <c r="CE29" i="57"/>
  <c r="EB43" i="57"/>
  <c r="AJ112" i="57"/>
  <c r="AM60" i="57"/>
  <c r="CK85" i="57"/>
  <c r="DR64" i="57"/>
  <c r="FM30" i="57"/>
  <c r="AI98" i="57"/>
  <c r="FC82" i="57"/>
  <c r="CD118" i="57"/>
  <c r="W88" i="57"/>
  <c r="DP43" i="57"/>
  <c r="AQ33" i="57"/>
  <c r="AT107" i="57"/>
  <c r="AT119" i="57"/>
  <c r="AT75" i="57"/>
  <c r="DF6" i="57"/>
  <c r="BJ82" i="57"/>
  <c r="BH107" i="57"/>
  <c r="CD81" i="57"/>
  <c r="AP106" i="57"/>
  <c r="Y6" i="57"/>
  <c r="FP124" i="57"/>
  <c r="AP82" i="57"/>
  <c r="DY73" i="57"/>
  <c r="EE124" i="57"/>
  <c r="CA29" i="57"/>
  <c r="AM100" i="57"/>
  <c r="FC12" i="57"/>
  <c r="FI35" i="57"/>
  <c r="CG23" i="57"/>
  <c r="AG112" i="57"/>
  <c r="FT58" i="57"/>
  <c r="BT26" i="57"/>
  <c r="CA72" i="57"/>
  <c r="BM89" i="57"/>
  <c r="EY113" i="57"/>
  <c r="EV100" i="57"/>
  <c r="FP57" i="57"/>
  <c r="DR61" i="57"/>
  <c r="AD98" i="57"/>
  <c r="Z36" i="57"/>
  <c r="FQ76" i="57"/>
  <c r="EF91" i="57"/>
  <c r="EP91" i="57" s="1"/>
  <c r="AT124" i="57"/>
  <c r="DL6" i="57"/>
  <c r="AQ58" i="57"/>
  <c r="GB101" i="57"/>
  <c r="Z60" i="57"/>
  <c r="AS32" i="57"/>
  <c r="DO6" i="57"/>
  <c r="BU5" i="57"/>
  <c r="FG64" i="57"/>
  <c r="EU157" i="57"/>
  <c r="EQ113" i="57"/>
  <c r="DI45" i="57"/>
  <c r="BT122" i="57"/>
  <c r="DY118" i="57"/>
  <c r="BT8" i="57"/>
  <c r="AC109" i="57"/>
  <c r="EE82" i="57"/>
  <c r="AS5" i="57"/>
  <c r="FS58" i="57"/>
  <c r="W36" i="57"/>
  <c r="FW89" i="57"/>
  <c r="BQ57" i="57"/>
  <c r="T33" i="57"/>
  <c r="DH27" i="57"/>
  <c r="CD27" i="57"/>
  <c r="EC52" i="57"/>
  <c r="DO86" i="57"/>
  <c r="CG119" i="57"/>
  <c r="CK52" i="57"/>
  <c r="DH91" i="57"/>
  <c r="AS122" i="57"/>
  <c r="EY76" i="57"/>
  <c r="CK61" i="57"/>
  <c r="CU61" i="57" s="1"/>
  <c r="AS35" i="57"/>
  <c r="FT29" i="57"/>
  <c r="EX158" i="57"/>
  <c r="GB158" i="57"/>
  <c r="FT24" i="57"/>
  <c r="T113" i="57"/>
  <c r="CB121" i="57"/>
  <c r="BN76" i="57"/>
  <c r="DK42" i="57"/>
  <c r="AG58" i="57"/>
  <c r="AD51" i="57"/>
  <c r="AS73" i="57"/>
  <c r="FS32" i="57"/>
  <c r="FW36" i="57"/>
  <c r="DO125" i="57"/>
  <c r="DF27" i="57"/>
  <c r="DU113" i="57"/>
  <c r="EC24" i="57"/>
  <c r="AP23" i="57"/>
  <c r="EV89" i="57"/>
  <c r="CG85" i="57"/>
  <c r="FI12" i="57"/>
  <c r="CK119" i="57"/>
  <c r="DU88" i="57"/>
  <c r="W82" i="57"/>
  <c r="DL72" i="57"/>
  <c r="Y119" i="57"/>
  <c r="AI43" i="57"/>
  <c r="DR88" i="57"/>
  <c r="DL51" i="57"/>
  <c r="BH11" i="57"/>
  <c r="EG182" i="57"/>
  <c r="BU107" i="57"/>
  <c r="AJ110" i="57"/>
  <c r="FT45" i="57"/>
  <c r="FN75" i="57"/>
  <c r="DZ89" i="57"/>
  <c r="FN35" i="57"/>
  <c r="W98" i="57"/>
  <c r="FQ43" i="57"/>
  <c r="DK32" i="57"/>
  <c r="DO121" i="57"/>
  <c r="FI32" i="57"/>
  <c r="FP110" i="57"/>
  <c r="DR23" i="57"/>
  <c r="FM42" i="57"/>
  <c r="BQ9" i="57"/>
  <c r="FS27" i="57"/>
  <c r="FM125" i="57"/>
  <c r="EV73" i="57"/>
  <c r="DR109" i="57"/>
  <c r="EB82" i="57"/>
  <c r="AI125" i="57"/>
  <c r="EB72" i="57"/>
  <c r="AC72" i="57"/>
  <c r="CA12" i="57"/>
  <c r="BT27" i="57"/>
  <c r="FF11" i="57"/>
  <c r="CD89" i="57"/>
  <c r="EI42" i="57"/>
  <c r="FP100" i="57"/>
  <c r="DL11" i="57"/>
  <c r="AD52" i="57"/>
  <c r="AD107" i="57"/>
  <c r="DV23" i="57"/>
  <c r="BK27" i="57"/>
  <c r="DP121" i="57"/>
  <c r="BR119" i="57"/>
  <c r="ET27" i="57"/>
  <c r="FD63" i="57"/>
  <c r="AP45" i="57"/>
  <c r="AQ45" i="57"/>
  <c r="DO43" i="57"/>
  <c r="DI124" i="57"/>
  <c r="BU6" i="57"/>
  <c r="FM58" i="57"/>
  <c r="AW58" i="57"/>
  <c r="BT33" i="57"/>
  <c r="FS29" i="57"/>
  <c r="Z110" i="57"/>
  <c r="FM92" i="57"/>
  <c r="EZ92" i="57"/>
  <c r="DY88" i="57"/>
  <c r="BW72" i="57"/>
  <c r="EE5" i="57"/>
  <c r="AC110" i="57"/>
  <c r="AI35" i="57"/>
  <c r="EY60" i="57"/>
  <c r="EV124" i="57"/>
  <c r="EI32" i="57"/>
  <c r="AG11" i="57"/>
  <c r="EY30" i="57"/>
  <c r="BT110" i="57"/>
  <c r="DY89" i="57"/>
  <c r="V82" i="57"/>
  <c r="V119" i="57"/>
  <c r="BU29" i="57"/>
  <c r="EZ64" i="57"/>
  <c r="EY89" i="57"/>
  <c r="EI86" i="57"/>
  <c r="EE11" i="57"/>
  <c r="BU101" i="57"/>
  <c r="AQ9" i="57"/>
  <c r="CB45" i="57"/>
  <c r="W113" i="57"/>
  <c r="Z88" i="57"/>
  <c r="AJ27" i="57"/>
  <c r="ET26" i="57"/>
  <c r="FN33" i="57"/>
  <c r="AS110" i="57"/>
  <c r="AN75" i="57"/>
  <c r="DO58" i="57"/>
  <c r="CA42" i="57"/>
  <c r="FM12" i="57"/>
  <c r="BT24" i="57"/>
  <c r="BQ88" i="57"/>
  <c r="FC45" i="57"/>
  <c r="DY86" i="57"/>
  <c r="EZ97" i="57"/>
  <c r="DO30" i="57"/>
  <c r="CA36" i="57"/>
  <c r="FQ72" i="57"/>
  <c r="AI29" i="57"/>
  <c r="CE36" i="57"/>
  <c r="DS26" i="57"/>
  <c r="CK109" i="57"/>
  <c r="EI101" i="57"/>
  <c r="AC12" i="57"/>
  <c r="FQ24" i="57"/>
  <c r="FT121" i="57"/>
  <c r="BH76" i="57"/>
  <c r="EK6" i="57"/>
  <c r="CB8" i="57"/>
  <c r="BU82" i="57"/>
  <c r="CK9" i="57"/>
  <c r="DH58" i="57"/>
  <c r="EY106" i="57"/>
  <c r="Y9" i="57"/>
  <c r="FF42" i="57"/>
  <c r="FM60" i="57"/>
  <c r="EI73" i="57"/>
  <c r="AI64" i="57"/>
  <c r="EV92" i="57"/>
  <c r="DU110" i="57"/>
  <c r="EE106" i="57"/>
  <c r="CK33" i="57"/>
  <c r="DU26" i="57"/>
  <c r="AF11" i="57"/>
  <c r="DY63" i="57"/>
  <c r="CD36" i="57"/>
  <c r="EV119" i="57"/>
  <c r="Y76" i="57"/>
  <c r="DH60" i="57"/>
  <c r="CD24" i="57"/>
  <c r="BR113" i="57"/>
  <c r="Z98" i="57"/>
  <c r="AQ101" i="57"/>
  <c r="BM52" i="57"/>
  <c r="Z64" i="57"/>
  <c r="DF51" i="57"/>
  <c r="AJ43" i="57"/>
  <c r="AQ64" i="57"/>
  <c r="DH118" i="57"/>
  <c r="AP6" i="57"/>
  <c r="BQ43" i="57"/>
  <c r="Y112" i="57"/>
  <c r="FW107" i="57"/>
  <c r="DY97" i="57"/>
  <c r="AP24" i="57"/>
  <c r="EE85" i="57"/>
  <c r="BQ82" i="57"/>
  <c r="EC35" i="57"/>
  <c r="EB110" i="57"/>
  <c r="DH106" i="57"/>
  <c r="CK60" i="57"/>
  <c r="AG64" i="57"/>
  <c r="EV30" i="57"/>
  <c r="V73" i="57"/>
  <c r="DY64" i="57"/>
  <c r="DR26" i="57"/>
  <c r="FC43" i="57"/>
  <c r="EV5" i="57"/>
  <c r="FF121" i="57"/>
  <c r="EB124" i="57"/>
  <c r="FF26" i="57"/>
  <c r="FT43" i="57"/>
  <c r="CH58" i="57"/>
  <c r="FA167" i="57"/>
  <c r="CH112" i="57"/>
  <c r="DP9" i="57"/>
  <c r="Z113" i="57"/>
  <c r="EW73" i="57"/>
  <c r="EC5" i="57"/>
  <c r="AD72" i="57"/>
  <c r="AN73" i="57"/>
  <c r="AS124" i="57"/>
  <c r="FP11" i="57"/>
  <c r="AM122" i="57"/>
  <c r="AC92" i="57"/>
  <c r="BQ63" i="57"/>
  <c r="EZ88" i="57"/>
  <c r="FW5" i="57"/>
  <c r="DK73" i="57"/>
  <c r="Y61" i="57"/>
  <c r="DY61" i="57"/>
  <c r="EC58" i="57"/>
  <c r="AW112" i="57"/>
  <c r="BW73" i="57"/>
  <c r="AF30" i="57"/>
  <c r="AD12" i="57"/>
  <c r="AM46" i="57"/>
  <c r="DL73" i="57"/>
  <c r="FP97" i="57"/>
  <c r="AI8" i="57"/>
  <c r="FP101" i="57"/>
  <c r="AW98" i="57"/>
  <c r="AF43" i="57"/>
  <c r="EV35" i="57"/>
  <c r="DS33" i="57"/>
  <c r="AN61" i="57"/>
  <c r="AN33" i="57"/>
  <c r="W6" i="57"/>
  <c r="AT92" i="57"/>
  <c r="FD45" i="57"/>
  <c r="BX98" i="57"/>
  <c r="EG157" i="57"/>
  <c r="BU45" i="57"/>
  <c r="BU64" i="57"/>
  <c r="DY42" i="57"/>
  <c r="DY51" i="57"/>
  <c r="AI92" i="57"/>
  <c r="FF107" i="57"/>
  <c r="EB75" i="57"/>
  <c r="DO110" i="57"/>
  <c r="EF8" i="57"/>
  <c r="AS36" i="57"/>
  <c r="DK63" i="57"/>
  <c r="CG30" i="57"/>
  <c r="FF125" i="57"/>
  <c r="DR58" i="57"/>
  <c r="AM76" i="57"/>
  <c r="FC64" i="57"/>
  <c r="AC118" i="57"/>
  <c r="EB9" i="57"/>
  <c r="AT6" i="57"/>
  <c r="BR118" i="57"/>
  <c r="CE106" i="57"/>
  <c r="AW64" i="57"/>
  <c r="BN60" i="57"/>
  <c r="BX107" i="57"/>
  <c r="ET106" i="57"/>
  <c r="AQ124" i="57"/>
  <c r="DS51" i="57"/>
  <c r="FG24" i="57"/>
  <c r="EU183" i="57"/>
  <c r="BQ91" i="57"/>
  <c r="AW85" i="57"/>
  <c r="AF122" i="57"/>
  <c r="AS113" i="57"/>
  <c r="BQ118" i="57"/>
  <c r="AC26" i="57"/>
  <c r="V125" i="57"/>
  <c r="FP89" i="57"/>
  <c r="BQ6" i="57"/>
  <c r="Z52" i="57"/>
  <c r="EV98" i="57"/>
  <c r="EV51" i="57"/>
  <c r="DK85" i="57"/>
  <c r="EY43" i="57"/>
  <c r="AC27" i="57"/>
  <c r="EI57" i="57"/>
  <c r="DU92" i="57"/>
  <c r="BR23" i="57"/>
  <c r="EI76" i="57"/>
  <c r="AD92" i="57"/>
  <c r="BX30" i="57"/>
  <c r="Y33" i="57"/>
  <c r="CD63" i="57"/>
  <c r="BJ72" i="57"/>
  <c r="DH86" i="57"/>
  <c r="BX82" i="57"/>
  <c r="FQ106" i="57"/>
  <c r="CE9" i="57"/>
  <c r="BS163" i="57"/>
  <c r="AG72" i="57"/>
  <c r="AT64" i="57"/>
  <c r="W64" i="57"/>
  <c r="AJ57" i="57"/>
  <c r="BW119" i="57"/>
  <c r="FP107" i="57"/>
  <c r="AC91" i="57"/>
  <c r="AP46" i="57"/>
  <c r="DU124" i="57"/>
  <c r="AI85" i="57"/>
  <c r="DG163" i="57"/>
  <c r="EW61" i="57"/>
  <c r="DH88" i="57"/>
  <c r="CD125" i="57"/>
  <c r="FC113" i="57"/>
  <c r="BM5" i="57"/>
  <c r="DH35" i="57"/>
  <c r="AI112" i="57"/>
  <c r="ET60" i="57"/>
  <c r="CA30" i="57"/>
  <c r="Y110" i="57"/>
  <c r="AM91" i="57"/>
  <c r="DY46" i="57"/>
  <c r="FI30" i="57"/>
  <c r="AG109" i="57"/>
  <c r="EF63" i="57"/>
  <c r="FD118" i="57"/>
  <c r="DF100" i="57"/>
  <c r="BU63" i="57"/>
  <c r="FG109" i="57"/>
  <c r="AG57" i="57"/>
  <c r="ET110" i="57"/>
  <c r="EE64" i="57"/>
  <c r="EA182" i="57"/>
  <c r="BR98" i="57"/>
  <c r="BM64" i="57"/>
  <c r="BU112" i="57"/>
  <c r="CA98" i="57"/>
  <c r="FP32" i="57"/>
  <c r="DR36" i="57"/>
  <c r="CE63" i="57"/>
  <c r="EY36" i="57"/>
  <c r="BQ36" i="57"/>
  <c r="CK6" i="57"/>
  <c r="CG82" i="57"/>
  <c r="DY32" i="57"/>
  <c r="FC109" i="57"/>
  <c r="AW29" i="57"/>
  <c r="CD11" i="57"/>
  <c r="EE81" i="57"/>
  <c r="DK60" i="57"/>
  <c r="AI24" i="57"/>
  <c r="AF42" i="57"/>
  <c r="AD97" i="57"/>
  <c r="BW27" i="57"/>
  <c r="EY81" i="57"/>
  <c r="DU60" i="57"/>
  <c r="AM89" i="57"/>
  <c r="AC106" i="57"/>
  <c r="EW63" i="57"/>
  <c r="CK73" i="57"/>
  <c r="EE42" i="57"/>
  <c r="EY45" i="57"/>
  <c r="Y43" i="57"/>
  <c r="EY92" i="57"/>
  <c r="AF118" i="57"/>
  <c r="EE122" i="57"/>
  <c r="EB32" i="57"/>
  <c r="BW11" i="57"/>
  <c r="DU45" i="57"/>
  <c r="AE183" i="57"/>
  <c r="BK64" i="57"/>
  <c r="DL43" i="57"/>
  <c r="AS42" i="57"/>
  <c r="BJ60" i="57"/>
  <c r="FG33" i="57"/>
  <c r="FC11" i="57"/>
  <c r="DU98" i="57"/>
  <c r="AP110" i="57"/>
  <c r="BJ43" i="57"/>
  <c r="EE89" i="57"/>
  <c r="EI30" i="57"/>
  <c r="AW35" i="57"/>
  <c r="DY110" i="57"/>
  <c r="FQ100" i="57"/>
  <c r="Y73" i="57"/>
  <c r="BR29" i="57"/>
  <c r="BQ5" i="57"/>
  <c r="FC112" i="57"/>
  <c r="AD11" i="57"/>
  <c r="CK11" i="57"/>
  <c r="EV33" i="57"/>
  <c r="AI89" i="57"/>
  <c r="V27" i="57"/>
  <c r="V29" i="57"/>
  <c r="BJ64" i="57"/>
  <c r="FS72" i="57"/>
  <c r="EC89" i="57"/>
  <c r="DL88" i="57"/>
  <c r="BR8" i="57"/>
  <c r="AG107" i="57"/>
  <c r="DV119" i="57"/>
  <c r="AT86" i="57"/>
  <c r="AT109" i="57"/>
  <c r="AD57" i="57"/>
  <c r="DI58" i="57"/>
  <c r="AD106" i="57"/>
  <c r="FD6" i="57"/>
  <c r="BR9" i="57"/>
  <c r="EZ73" i="57"/>
  <c r="BT121" i="57"/>
  <c r="CK12" i="57"/>
  <c r="BW42" i="57"/>
  <c r="FM107" i="57"/>
  <c r="AI86" i="57"/>
  <c r="DI109" i="57"/>
  <c r="FP81" i="57"/>
  <c r="BJ58" i="57"/>
  <c r="DY101" i="57"/>
  <c r="BM42" i="57"/>
  <c r="DO73" i="57"/>
  <c r="EE52" i="57"/>
  <c r="AP113" i="57"/>
  <c r="AC82" i="57"/>
  <c r="FC30" i="57"/>
  <c r="EY98" i="57"/>
  <c r="EI45" i="57"/>
  <c r="EE9" i="57"/>
  <c r="AJ35" i="57"/>
  <c r="CK29" i="57"/>
  <c r="AS29" i="57"/>
  <c r="AW23" i="57"/>
  <c r="CG11" i="57"/>
  <c r="AM30" i="57"/>
  <c r="Y51" i="57"/>
  <c r="AI121" i="57"/>
  <c r="CH36" i="57"/>
  <c r="FM98" i="57"/>
  <c r="DK35" i="57"/>
  <c r="AC52" i="57"/>
  <c r="DR45" i="57"/>
  <c r="BX97" i="57"/>
  <c r="BR33" i="57"/>
  <c r="CB122" i="57"/>
  <c r="FT81" i="57"/>
  <c r="BV162" i="57"/>
  <c r="T11" i="57"/>
  <c r="DH24" i="57"/>
  <c r="AW33" i="57"/>
  <c r="BT101" i="57"/>
  <c r="FI9" i="57"/>
  <c r="EY86" i="57"/>
  <c r="FW63" i="57"/>
  <c r="EY88" i="57"/>
  <c r="EF36" i="57"/>
  <c r="BR36" i="57"/>
  <c r="AM9" i="57"/>
  <c r="DR86" i="57"/>
  <c r="FI124" i="57"/>
  <c r="EV64" i="57"/>
  <c r="EE23" i="57"/>
  <c r="AM113" i="57"/>
  <c r="CK27" i="57"/>
  <c r="V72" i="57"/>
  <c r="CA85" i="57"/>
  <c r="AC36" i="57"/>
  <c r="BM101" i="57"/>
  <c r="EE29" i="57"/>
  <c r="AD63" i="57"/>
  <c r="CG52" i="57"/>
  <c r="FQ52" i="57"/>
  <c r="DI100" i="57"/>
  <c r="DT183" i="57"/>
  <c r="GB11" i="57"/>
  <c r="FQ92" i="57"/>
  <c r="FM75" i="57"/>
  <c r="DV122" i="57"/>
  <c r="BH52" i="57"/>
  <c r="DF89" i="57"/>
  <c r="FQ11" i="57"/>
  <c r="DH43" i="57"/>
  <c r="BU42" i="57"/>
  <c r="DI119" i="57"/>
  <c r="DI89" i="57"/>
  <c r="FF75" i="57"/>
  <c r="FF9" i="57"/>
  <c r="CA9" i="57"/>
  <c r="FW57" i="57"/>
  <c r="EB33" i="57"/>
  <c r="V52" i="57"/>
  <c r="EV88" i="57"/>
  <c r="AF46" i="57"/>
  <c r="AP98" i="57"/>
  <c r="CG27" i="57"/>
  <c r="EY100" i="57"/>
  <c r="EE125" i="57"/>
  <c r="EE107" i="57"/>
  <c r="CD98" i="57"/>
  <c r="CB98" i="57"/>
  <c r="BQ73" i="57"/>
  <c r="FI86" i="57"/>
  <c r="DY5" i="57"/>
  <c r="EB30" i="57"/>
  <c r="FC33" i="57"/>
  <c r="BM43" i="57"/>
  <c r="EC101" i="57"/>
  <c r="DZ5" i="57"/>
  <c r="AN27" i="57"/>
  <c r="CP58" i="57"/>
  <c r="DP33" i="57"/>
  <c r="T97" i="57"/>
  <c r="EC98" i="57"/>
  <c r="EZ26" i="57"/>
  <c r="AM73" i="57"/>
  <c r="Z5" i="57"/>
  <c r="CA82" i="57"/>
  <c r="DZ97" i="57"/>
  <c r="DK121" i="57"/>
  <c r="FF43" i="57"/>
  <c r="Y113" i="57"/>
  <c r="FP118" i="57"/>
  <c r="DR12" i="57"/>
  <c r="AG91" i="57"/>
  <c r="AP89" i="57"/>
  <c r="AJ100" i="57"/>
  <c r="EY33" i="57"/>
  <c r="CA110" i="57"/>
  <c r="CD32" i="57"/>
  <c r="DH30" i="57"/>
  <c r="T51" i="57"/>
  <c r="FC97" i="57"/>
  <c r="CE24" i="57"/>
  <c r="EV122" i="57"/>
  <c r="BX23" i="57"/>
  <c r="Y125" i="57"/>
  <c r="BQ72" i="57"/>
  <c r="FS64" i="57"/>
  <c r="FQ173" i="57"/>
  <c r="BX61" i="57"/>
  <c r="DS30" i="57"/>
  <c r="BY162" i="57"/>
  <c r="DI75" i="57"/>
  <c r="CG6" i="57"/>
  <c r="BX106" i="57"/>
  <c r="AT45" i="57"/>
  <c r="Z61" i="57"/>
  <c r="T98" i="57"/>
  <c r="V97" i="57"/>
  <c r="AP60" i="57"/>
  <c r="T110" i="57"/>
  <c r="DK101" i="57"/>
  <c r="AJ36" i="57"/>
  <c r="FF124" i="57"/>
  <c r="BW85" i="57"/>
  <c r="EQ29" i="57"/>
  <c r="AS24" i="57"/>
  <c r="AF119" i="57"/>
  <c r="AS112" i="57"/>
  <c r="BM98" i="57"/>
  <c r="CA23" i="57"/>
  <c r="DJ163" i="57"/>
  <c r="CE35" i="57"/>
  <c r="FC81" i="57"/>
  <c r="AW97" i="57"/>
  <c r="AS30" i="57"/>
  <c r="V76" i="57"/>
  <c r="DU61" i="57"/>
  <c r="AS11" i="57"/>
  <c r="DH29" i="57"/>
  <c r="V51" i="57"/>
  <c r="BX32" i="57"/>
  <c r="AD26" i="57"/>
  <c r="EK88" i="57"/>
  <c r="X193" i="57"/>
  <c r="BN124" i="57"/>
  <c r="ET72" i="57"/>
  <c r="BQ35" i="57"/>
  <c r="BH92" i="57"/>
  <c r="FG9" i="57"/>
  <c r="EA158" i="57"/>
  <c r="DF11" i="57"/>
  <c r="W60" i="57"/>
  <c r="DV52" i="57"/>
  <c r="EB100" i="57"/>
  <c r="DH101" i="57"/>
  <c r="DU8" i="57"/>
  <c r="FI8" i="57"/>
  <c r="AW124" i="57"/>
  <c r="EE101" i="57"/>
  <c r="BQ92" i="57"/>
  <c r="DR43" i="57"/>
  <c r="CG60" i="57"/>
  <c r="AM8" i="57"/>
  <c r="DR110" i="57"/>
  <c r="FC5" i="57"/>
  <c r="CK124" i="57"/>
  <c r="DK92" i="57"/>
  <c r="FM97" i="57"/>
  <c r="EY23" i="57"/>
  <c r="DO107" i="57"/>
  <c r="Y52" i="57"/>
  <c r="AC76" i="57"/>
  <c r="EY82" i="57"/>
  <c r="CD61" i="57"/>
  <c r="EI124" i="57"/>
  <c r="BM6" i="57"/>
  <c r="AC51" i="57"/>
  <c r="V32" i="57"/>
  <c r="DK98" i="57"/>
  <c r="BR5" i="57"/>
  <c r="DF81" i="57"/>
  <c r="DI125" i="57"/>
  <c r="FD106" i="57"/>
  <c r="AQ125" i="57"/>
  <c r="FG101" i="57"/>
  <c r="DU23" i="57"/>
  <c r="AT57" i="57"/>
  <c r="CC178" i="57"/>
  <c r="BK29" i="57"/>
  <c r="FM72" i="57"/>
  <c r="DR30" i="57"/>
  <c r="BW43" i="57"/>
  <c r="CH52" i="57"/>
  <c r="EF81" i="57"/>
  <c r="DU6" i="57"/>
  <c r="BT36" i="57"/>
  <c r="DR75" i="57"/>
  <c r="BM125" i="57"/>
  <c r="EY35" i="57"/>
  <c r="AI76" i="57"/>
  <c r="CD64" i="57"/>
  <c r="EW97" i="57"/>
  <c r="DR63" i="57"/>
  <c r="EV76" i="57"/>
  <c r="AF8" i="57"/>
  <c r="V8" i="57"/>
  <c r="EE24" i="57"/>
  <c r="AI81" i="57"/>
  <c r="CK89" i="57"/>
  <c r="EW36" i="57"/>
  <c r="FM113" i="57"/>
  <c r="EW125" i="57"/>
  <c r="EV45" i="57"/>
  <c r="BJ86" i="57"/>
  <c r="CK75" i="57"/>
  <c r="V122" i="57"/>
  <c r="FP23" i="57"/>
  <c r="BH26" i="57"/>
  <c r="AT33" i="57"/>
  <c r="FW23" i="57"/>
  <c r="FJ43" i="57"/>
  <c r="CH121" i="57"/>
  <c r="CD106" i="57"/>
  <c r="AP64" i="57"/>
  <c r="CA64" i="57"/>
  <c r="T89" i="57"/>
  <c r="FF88" i="57"/>
  <c r="FI5" i="57"/>
  <c r="AP73" i="57"/>
  <c r="CG122" i="57"/>
  <c r="AF45" i="57"/>
  <c r="AI27" i="57"/>
  <c r="EV23" i="57"/>
  <c r="EY9" i="57"/>
  <c r="V46" i="57"/>
  <c r="AJ32" i="57"/>
  <c r="CK101" i="57"/>
  <c r="DF91" i="57"/>
  <c r="CG101" i="57"/>
  <c r="DY106" i="57"/>
  <c r="EE172" i="57"/>
  <c r="BW52" i="57"/>
  <c r="FC88" i="57"/>
  <c r="DR107" i="57"/>
  <c r="AM63" i="57"/>
  <c r="EV75" i="57"/>
  <c r="AI82" i="57"/>
  <c r="BT72" i="57"/>
  <c r="DY57" i="57"/>
  <c r="FG72" i="57"/>
  <c r="DP98" i="57"/>
  <c r="DV43" i="57"/>
  <c r="BU46" i="57"/>
  <c r="AJ107" i="57"/>
  <c r="DI12" i="57"/>
  <c r="FT75" i="57"/>
  <c r="U158" i="57"/>
  <c r="BX8" i="57"/>
  <c r="EG192" i="57"/>
  <c r="FC85" i="57"/>
  <c r="FF33" i="57"/>
  <c r="FM5" i="57"/>
  <c r="DK109" i="57"/>
  <c r="CE72" i="57"/>
  <c r="CK92" i="57"/>
  <c r="FI11" i="57"/>
  <c r="BK100" i="57"/>
  <c r="EF82" i="57"/>
  <c r="EE75" i="57"/>
  <c r="DR57" i="57"/>
  <c r="BM57" i="57"/>
  <c r="DO109" i="57"/>
  <c r="EV81" i="57"/>
  <c r="EV121" i="57"/>
  <c r="FQ86" i="57"/>
  <c r="DY109" i="57"/>
  <c r="V36" i="57"/>
  <c r="AM121" i="57"/>
  <c r="EI75" i="57"/>
  <c r="AS12" i="57"/>
  <c r="CD51" i="57"/>
  <c r="DU89" i="57"/>
  <c r="EY6" i="57"/>
  <c r="FC52" i="57"/>
  <c r="AB28" i="560"/>
  <c r="AC102" i="560"/>
  <c r="AW28" i="560"/>
  <c r="D31" i="560"/>
  <c r="D29" i="560"/>
  <c r="Z23" i="560"/>
  <c r="K60" i="560"/>
  <c r="D61" i="560"/>
  <c r="AH29" i="560"/>
  <c r="D92" i="560"/>
  <c r="K92" i="560" s="1"/>
  <c r="R92" i="560" s="1"/>
  <c r="AA92" i="560" s="1"/>
  <c r="Z84" i="560"/>
  <c r="AJ118" i="560"/>
  <c r="AI90" i="560"/>
  <c r="AZ29" i="560"/>
  <c r="CU75" i="560"/>
  <c r="BV76" i="560"/>
  <c r="CU8" i="560"/>
  <c r="CU9" i="560" s="1"/>
  <c r="BV9" i="560"/>
  <c r="CS23" i="560"/>
  <c r="BW29" i="560"/>
  <c r="CU39" i="560"/>
  <c r="BV40" i="560"/>
  <c r="F32" i="560"/>
  <c r="N62" i="560"/>
  <c r="CU70" i="560"/>
  <c r="CU71" i="560" s="1"/>
  <c r="BV71" i="560"/>
  <c r="D30" i="560"/>
  <c r="Z22" i="560"/>
  <c r="BN60" i="560"/>
  <c r="CU13" i="560"/>
  <c r="CU14" i="560" s="1"/>
  <c r="BV14" i="560"/>
  <c r="S59" i="560"/>
  <c r="T110" i="560"/>
  <c r="BV45" i="560"/>
  <c r="CU44" i="560"/>
  <c r="D93" i="560"/>
  <c r="D91" i="560"/>
  <c r="T31" i="560"/>
  <c r="U110" i="560"/>
  <c r="G32" i="560"/>
  <c r="N31" i="560"/>
  <c r="AW90" i="560"/>
  <c r="AW80" i="560" s="1"/>
  <c r="AC118" i="560"/>
  <c r="AB90" i="560"/>
  <c r="BW60" i="560"/>
  <c r="CE59" i="560"/>
  <c r="CF110" i="560"/>
  <c r="AY13" i="560"/>
  <c r="Z14" i="560"/>
  <c r="AA60" i="560"/>
  <c r="AW54" i="560"/>
  <c r="AA29" i="560"/>
  <c r="AW23" i="560"/>
  <c r="CE28" i="560"/>
  <c r="CF102" i="560"/>
  <c r="BW91" i="560"/>
  <c r="CS85" i="560"/>
  <c r="CK29" i="560"/>
  <c r="N93" i="560"/>
  <c r="G94" i="560"/>
  <c r="CS53" i="560"/>
  <c r="AY75" i="560"/>
  <c r="AY8" i="560"/>
  <c r="Z9" i="560"/>
  <c r="AF182" i="57"/>
  <c r="N112" i="560"/>
  <c r="U112" i="560" s="1"/>
  <c r="AD112" i="560" s="1"/>
  <c r="AK112" i="560" s="1"/>
  <c r="G113" i="560"/>
  <c r="BM157" i="57"/>
  <c r="CB177" i="57"/>
  <c r="AF162" i="57"/>
  <c r="ET173" i="57"/>
  <c r="AY38" i="560"/>
  <c r="BV18" i="560"/>
  <c r="Z49" i="560"/>
  <c r="AS178" i="57"/>
  <c r="ET182" i="57"/>
  <c r="AP158" i="57"/>
  <c r="T183" i="57"/>
  <c r="BT192" i="57"/>
  <c r="EK158" i="57"/>
  <c r="BV80" i="560"/>
  <c r="CU90" i="560"/>
  <c r="CU80" i="560" s="1"/>
  <c r="CU32" i="560"/>
  <c r="N104" i="560"/>
  <c r="Z80" i="560"/>
  <c r="AY43" i="560"/>
  <c r="Z45" i="560"/>
  <c r="AW178" i="57"/>
  <c r="EZ158" i="57"/>
  <c r="CK158" i="57"/>
  <c r="CI159" i="57"/>
  <c r="Z76" i="560"/>
  <c r="AY74" i="560"/>
  <c r="E31" i="560"/>
  <c r="BB158" i="57"/>
  <c r="EW178" i="57"/>
  <c r="BL159" i="57"/>
  <c r="BW173" i="57"/>
  <c r="CU63" i="560"/>
  <c r="CD158" i="57"/>
  <c r="AY69" i="560"/>
  <c r="Z71" i="560"/>
  <c r="FM178" i="57"/>
  <c r="AW158" i="57"/>
  <c r="AJ62" i="560"/>
  <c r="AQ62" i="560" s="1"/>
  <c r="AJ93" i="560"/>
  <c r="EY122" i="57" a="1"/>
  <c r="AF64" i="57" a="1"/>
  <c r="FI75" i="57" a="1"/>
  <c r="BT76" i="57" a="1"/>
  <c r="BJ125" i="57" a="1"/>
  <c r="FI61" i="57" a="1"/>
  <c r="CI43" i="57"/>
  <c r="BB129" i="916" s="1"/>
  <c r="DP17" i="57" a="1"/>
  <c r="FU122" i="57"/>
  <c r="DJ141" i="916" s="1"/>
  <c r="AO86" i="57"/>
  <c r="FI85" i="57" a="1"/>
  <c r="DK125" i="57" a="1"/>
  <c r="DF124" i="57" a="1"/>
  <c r="BU9" i="57" a="1"/>
  <c r="AF124" i="57" a="1"/>
  <c r="EB106" i="57" a="1"/>
  <c r="EY63" i="57" a="1"/>
  <c r="BM88" i="57" a="1"/>
  <c r="EW17" i="57" a="1"/>
  <c r="DQ101" i="57"/>
  <c r="DS46" i="57" a="1"/>
  <c r="EE43" i="57" a="1"/>
  <c r="CF14" i="57"/>
  <c r="EW12" i="57" a="1"/>
  <c r="AT30" i="57" a="1"/>
  <c r="DQ125" i="57"/>
  <c r="BX40" i="916" s="1"/>
  <c r="BS85" i="57"/>
  <c r="BO42" i="57"/>
  <c r="FO88" i="57"/>
  <c r="FH54" i="57"/>
  <c r="FC26" i="57" a="1"/>
  <c r="EI97" i="57" a="1"/>
  <c r="EY75" i="57" a="1"/>
  <c r="AP5" i="57" a="1"/>
  <c r="AP76" i="57" a="1"/>
  <c r="T112" i="57" a="1"/>
  <c r="EF113" i="57" a="1"/>
  <c r="BI54" i="57"/>
  <c r="FG92" i="57" a="1"/>
  <c r="FT5" i="57" a="1"/>
  <c r="DZ52" i="57" a="1"/>
  <c r="AF76" i="57" a="1"/>
  <c r="BT75" i="57" a="1"/>
  <c r="BU60" i="57" a="1"/>
  <c r="AC61" i="57" a="1"/>
  <c r="AW32" i="57" a="1"/>
  <c r="W89" i="57" a="1"/>
  <c r="EW55" i="57" a="1"/>
  <c r="BS100" i="57"/>
  <c r="V35" i="57" a="1"/>
  <c r="DS42" i="57" a="1"/>
  <c r="EG51" i="57"/>
  <c r="FE76" i="57"/>
  <c r="FP8" i="57" a="1"/>
  <c r="DU73" i="57" a="1"/>
  <c r="DR89" i="57" a="1"/>
  <c r="U60" i="57"/>
  <c r="EB118" i="57" a="1"/>
  <c r="CE57" i="57" a="1"/>
  <c r="EU29" i="57"/>
  <c r="FD11" i="57" a="1"/>
  <c r="CI101" i="57"/>
  <c r="BI45" i="57"/>
  <c r="BM82" i="57" a="1"/>
  <c r="DR51" i="57" a="1"/>
  <c r="EB78" i="57" a="1"/>
  <c r="W81" i="57" a="1"/>
  <c r="AF88" i="57" a="1"/>
  <c r="FC76" i="57" a="1"/>
  <c r="EY91" i="57" a="1"/>
  <c r="BT124" i="57" a="1"/>
  <c r="T64" i="57" a="1"/>
  <c r="BK23" i="57" a="1"/>
  <c r="FQ113" i="57" a="1"/>
  <c r="DM118" i="57"/>
  <c r="AF81" i="57" a="1"/>
  <c r="DK58" i="57" a="1"/>
  <c r="BT85" i="57" a="1"/>
  <c r="AI33" i="57" a="1"/>
  <c r="CD54" i="57" a="1"/>
  <c r="DL119" i="57" a="1"/>
  <c r="AN42" i="57" a="1"/>
  <c r="EG11" i="57"/>
  <c r="BV91" i="916"/>
  <c r="AT27" i="916"/>
  <c r="N29" i="916"/>
  <c r="EW98" i="57" a="1"/>
  <c r="AC63" i="57" a="1"/>
  <c r="AN100" i="57" a="1"/>
  <c r="BR79" i="57" a="1"/>
  <c r="CH124" i="57" a="1"/>
  <c r="BY86" i="57"/>
  <c r="EX17" i="57"/>
  <c r="EX8" i="57"/>
  <c r="DW32" i="57"/>
  <c r="EZ78" i="57" a="1"/>
  <c r="DJ32" i="57"/>
  <c r="DT92" i="57"/>
  <c r="FK112" i="57"/>
  <c r="CE100" i="57" a="1"/>
  <c r="AR30" i="57"/>
  <c r="FR43" i="57"/>
  <c r="FE106" i="57"/>
  <c r="BN73" i="57" a="1"/>
  <c r="AE112" i="57"/>
  <c r="FR64" i="57"/>
  <c r="X101" i="57"/>
  <c r="FU36" i="57"/>
  <c r="BV88" i="57"/>
  <c r="FH89" i="57"/>
  <c r="BI51" i="57"/>
  <c r="FD70" i="57" a="1"/>
  <c r="DI73" i="57" a="1"/>
  <c r="FA86" i="57"/>
  <c r="EG30" i="57"/>
  <c r="BO98" i="57"/>
  <c r="FT55" i="57" a="1"/>
  <c r="EX5" i="57"/>
  <c r="EU85" i="57"/>
  <c r="BO24" i="57"/>
  <c r="CI76" i="57"/>
  <c r="DT101" i="57"/>
  <c r="FO32" i="57"/>
  <c r="BO88" i="57"/>
  <c r="BL5" i="57"/>
  <c r="ET17" i="57" a="1"/>
  <c r="DI14" i="57" a="1"/>
  <c r="DW27" i="57"/>
  <c r="BH125" i="57" a="1"/>
  <c r="AG121" i="57" a="1"/>
  <c r="AK75" i="57"/>
  <c r="BU33" i="57" a="1"/>
  <c r="EF75" i="57" a="1"/>
  <c r="DZ73" i="57" a="1"/>
  <c r="BN91" i="57" a="1"/>
  <c r="BX54" i="57" a="1"/>
  <c r="FH72" i="57"/>
  <c r="Z75" i="57" a="1"/>
  <c r="FN122" i="57" a="1"/>
  <c r="FN45" i="57" a="1"/>
  <c r="X29" i="57"/>
  <c r="BY97" i="57"/>
  <c r="DF78" i="57" a="1"/>
  <c r="EA76" i="57"/>
  <c r="DW26" i="57"/>
  <c r="FO118" i="57"/>
  <c r="DJ81" i="57"/>
  <c r="FR51" i="57"/>
  <c r="DI54" i="57" a="1"/>
  <c r="DW89" i="57"/>
  <c r="FK42" i="57"/>
  <c r="BH36" i="57" a="1"/>
  <c r="DM15" i="57"/>
  <c r="AR69" i="57"/>
  <c r="BO8" i="57"/>
  <c r="FK89" i="57"/>
  <c r="FO14" i="57"/>
  <c r="FD51" i="57" a="1"/>
  <c r="FO8" i="57"/>
  <c r="DV78" i="57" a="1"/>
  <c r="BS70" i="57"/>
  <c r="AT29" i="916" s="1"/>
  <c r="BI89" i="57"/>
  <c r="FA125" i="57"/>
  <c r="AC8" i="57" a="1"/>
  <c r="FQ125" i="57" a="1"/>
  <c r="FU75" i="57"/>
  <c r="W45" i="57" a="1"/>
  <c r="DS11" i="57" a="1"/>
  <c r="DZ92" i="57" a="1"/>
  <c r="CI79" i="57"/>
  <c r="EU61" i="57"/>
  <c r="T121" i="57" a="1"/>
  <c r="DG61" i="57"/>
  <c r="BY12" i="57"/>
  <c r="T119" i="57" a="1"/>
  <c r="FQ6" i="57" a="1"/>
  <c r="FA72" i="57"/>
  <c r="BR75" i="57" a="1"/>
  <c r="BH5" i="57" a="1"/>
  <c r="FA18" i="57"/>
  <c r="DG52" i="57"/>
  <c r="DM72" i="57"/>
  <c r="DJ72" i="57"/>
  <c r="BH61" i="57" a="1"/>
  <c r="DG51" i="57"/>
  <c r="CH101" i="57" a="1"/>
  <c r="BO69" i="57"/>
  <c r="Z57" i="57" a="1"/>
  <c r="CH76" i="57" a="1"/>
  <c r="CF5" i="57"/>
  <c r="AQ109" i="57" a="1"/>
  <c r="DS98" i="57" a="1"/>
  <c r="FU86" i="57"/>
  <c r="BK42" i="57" a="1"/>
  <c r="AT113" i="57" a="1"/>
  <c r="EC45" i="57" a="1"/>
  <c r="DW8" i="57"/>
  <c r="AA79" i="57"/>
  <c r="EX125" i="57"/>
  <c r="AO75" i="57"/>
  <c r="EA46" i="57"/>
  <c r="FO5" i="57"/>
  <c r="DQ5" i="57"/>
  <c r="BJ23" i="57" a="1"/>
  <c r="CB85" i="57" a="1"/>
  <c r="T23" i="57" a="1"/>
  <c r="AK119" i="57"/>
  <c r="AA109" i="57"/>
  <c r="DP89" i="57" a="1"/>
  <c r="BR51" i="57" a="1"/>
  <c r="BN89" i="57" a="1"/>
  <c r="BO82" i="57"/>
  <c r="DV9" i="57" a="1"/>
  <c r="FT109" i="57" a="1"/>
  <c r="FK100" i="57"/>
  <c r="Y55" i="57" a="1"/>
  <c r="FE118" i="57"/>
  <c r="DW86" i="57"/>
  <c r="FJ97" i="57" a="1"/>
  <c r="ET124" i="57" a="1"/>
  <c r="AN81" i="57" a="1"/>
  <c r="DM107" i="57"/>
  <c r="CE97" i="57" a="1"/>
  <c r="DT60" i="57"/>
  <c r="AT110" i="57" a="1"/>
  <c r="DQ76" i="57"/>
  <c r="FR27" i="57"/>
  <c r="FA17" i="57"/>
  <c r="X12" i="57"/>
  <c r="FG79" i="57" a="1"/>
  <c r="DJ51" i="57"/>
  <c r="DI122" i="57" a="1"/>
  <c r="X73" i="57"/>
  <c r="AO124" i="57"/>
  <c r="FN58" i="57" a="1"/>
  <c r="AO57" i="57"/>
  <c r="FO112" i="57"/>
  <c r="DW81" i="57"/>
  <c r="FF46" i="57" a="1"/>
  <c r="BX112" i="57" a="1"/>
  <c r="CE109" i="57" a="1"/>
  <c r="FQ35" i="57" a="1"/>
  <c r="AT101" i="57" a="1"/>
  <c r="AA24" i="57"/>
  <c r="DL85" i="57" a="1"/>
  <c r="DL23" i="57" a="1"/>
  <c r="DW72" i="57"/>
  <c r="AR18" i="57"/>
  <c r="DQ12" i="57"/>
  <c r="BN81" i="57" a="1"/>
  <c r="EZ106" i="57" a="1"/>
  <c r="DG33" i="57"/>
  <c r="BU75" i="57" a="1"/>
  <c r="FJ12" i="57" a="1"/>
  <c r="AO89" i="57"/>
  <c r="BV26" i="57"/>
  <c r="EF92" i="57" a="1"/>
  <c r="DF9" i="57" a="1"/>
  <c r="AU81" i="57"/>
  <c r="BO27" i="57"/>
  <c r="BL29" i="57"/>
  <c r="DP82" i="57" a="1"/>
  <c r="DQ23" i="57"/>
  <c r="CI112" i="57"/>
  <c r="DF113" i="57" a="1"/>
  <c r="FH8" i="57"/>
  <c r="BH60" i="57" a="1"/>
  <c r="BL17" i="57"/>
  <c r="DQ85" i="57"/>
  <c r="DV73" i="57" a="1"/>
  <c r="FE97" i="57"/>
  <c r="BY76" i="57"/>
  <c r="FO46" i="57"/>
  <c r="BY57" i="57"/>
  <c r="AH75" i="57"/>
  <c r="BX125" i="57" a="1"/>
  <c r="EC30" i="57" a="1"/>
  <c r="EX43" i="57"/>
  <c r="AN88" i="57" a="1"/>
  <c r="BV85" i="57"/>
  <c r="AD42" i="57" a="1"/>
  <c r="FT82" i="57" a="1"/>
  <c r="AQ72" i="57" a="1"/>
  <c r="BK15" i="57" a="1"/>
  <c r="BS69" i="57"/>
  <c r="DF17" i="57" a="1"/>
  <c r="DT54" i="57"/>
  <c r="DS107" i="57" a="1"/>
  <c r="DQ51" i="57"/>
  <c r="EU43" i="57"/>
  <c r="FD98" i="57" a="1"/>
  <c r="FQ97" i="57" a="1"/>
  <c r="EU35" i="57"/>
  <c r="FN78" i="57" a="1"/>
  <c r="AO17" i="57"/>
  <c r="DI35" i="57" a="1"/>
  <c r="AT5" i="57" a="1"/>
  <c r="BK81" i="57" a="1"/>
  <c r="FE64" i="57"/>
  <c r="EX98" i="57"/>
  <c r="FG26" i="57" a="1"/>
  <c r="DI106" i="57" a="1"/>
  <c r="FE51" i="57"/>
  <c r="BK106" i="57" a="1"/>
  <c r="EX64" i="57"/>
  <c r="FT107" i="57" a="1"/>
  <c r="BL15" i="57"/>
  <c r="EW45" i="57" a="1"/>
  <c r="BO61" i="57"/>
  <c r="BL91" i="57"/>
  <c r="BL119" i="57"/>
  <c r="FH86" i="57"/>
  <c r="AK97" i="57"/>
  <c r="DT100" i="57"/>
  <c r="EU125" i="57"/>
  <c r="AR8" i="57"/>
  <c r="AS121" i="57" a="1"/>
  <c r="DM125" i="57"/>
  <c r="FA23" i="57"/>
  <c r="CB51" i="57" a="1"/>
  <c r="DI8" i="57" a="1"/>
  <c r="FA61" i="57"/>
  <c r="EZ24" i="57" a="1"/>
  <c r="DV8" i="57" a="1"/>
  <c r="EU8" i="57"/>
  <c r="DI23" i="57" a="1"/>
  <c r="AE98" i="57"/>
  <c r="T79" i="57" a="1"/>
  <c r="AO18" i="57"/>
  <c r="AQ88" i="57" a="1"/>
  <c r="FQ61" i="57" a="1"/>
  <c r="BU69" i="57" a="1"/>
  <c r="AU109" i="57"/>
  <c r="BO97" i="57"/>
  <c r="DQ30" i="57"/>
  <c r="BK89" i="57" a="1"/>
  <c r="BL14" i="57"/>
  <c r="DJ15" i="57"/>
  <c r="U89" i="57"/>
  <c r="FG6" i="57" a="1"/>
  <c r="AO35" i="57"/>
  <c r="FO17" i="57"/>
  <c r="FR32" i="57"/>
  <c r="FE43" i="57"/>
  <c r="DB27" i="916" s="1"/>
  <c r="BY92" i="57"/>
  <c r="BL106" i="57"/>
  <c r="BN29" i="57" a="1"/>
  <c r="BY91" i="57"/>
  <c r="BU79" i="57" a="1"/>
  <c r="FR98" i="57"/>
  <c r="DW42" i="57"/>
  <c r="FR110" i="57"/>
  <c r="BH24" i="57" a="1"/>
  <c r="FK101" i="57"/>
  <c r="DW6" i="57"/>
  <c r="BY32" i="57"/>
  <c r="DJ85" i="57"/>
  <c r="X32" i="57"/>
  <c r="BL121" i="57"/>
  <c r="CE112" i="57" a="1"/>
  <c r="AQ86" i="57" a="1"/>
  <c r="CE43" i="57" a="1"/>
  <c r="X98" i="57"/>
  <c r="Z29" i="57" a="1"/>
  <c r="FN86" i="57" a="1"/>
  <c r="DI9" i="57" a="1"/>
  <c r="FO124" i="57"/>
  <c r="FQ109" i="57" a="1"/>
  <c r="FQ46" i="57" a="1"/>
  <c r="DG54" i="57"/>
  <c r="FN5" i="57" a="1"/>
  <c r="AN69" i="57" a="1"/>
  <c r="BV69" i="57"/>
  <c r="BN9" i="57" a="1"/>
  <c r="U57" i="57"/>
  <c r="FA51" i="57"/>
  <c r="AE121" i="57"/>
  <c r="AO73" i="57"/>
  <c r="W124" i="57" a="1"/>
  <c r="DI29" i="57" a="1"/>
  <c r="EZ107" i="57" a="1"/>
  <c r="DT72" i="57"/>
  <c r="FK82" i="57"/>
  <c r="FE70" i="57"/>
  <c r="X58" i="57"/>
  <c r="DT82" i="57"/>
  <c r="CH30" i="57" a="1"/>
  <c r="EF33" i="57" a="1"/>
  <c r="DM60" i="57"/>
  <c r="Z58" i="57" a="1"/>
  <c r="DG125" i="57"/>
  <c r="BL73" i="57"/>
  <c r="EG97" i="57"/>
  <c r="BL52" i="57"/>
  <c r="DT36" i="57"/>
  <c r="FG52" i="57" a="1"/>
  <c r="ED122" i="57"/>
  <c r="DJ86" i="57"/>
  <c r="FO81" i="57"/>
  <c r="CZ10" i="916"/>
  <c r="CZ70" i="916"/>
  <c r="Z116" i="1035"/>
  <c r="AV18" i="1035"/>
  <c r="AZ112" i="1035"/>
  <c r="N60" i="1035"/>
  <c r="AR10" i="916"/>
  <c r="Z120" i="1035"/>
  <c r="N18" i="1035"/>
  <c r="DH125" i="916"/>
  <c r="CH21" i="1035"/>
  <c r="J13" i="916"/>
  <c r="BX12" i="1035"/>
  <c r="BZ59" i="916"/>
  <c r="CR44" i="916"/>
  <c r="AZ17" i="1035"/>
  <c r="DD140" i="916"/>
  <c r="F64" i="916"/>
  <c r="F107" i="1035"/>
  <c r="AV146" i="916"/>
  <c r="BD79" i="916"/>
  <c r="J56" i="1035"/>
  <c r="AV124" i="1035"/>
  <c r="DB90" i="916"/>
  <c r="CZ13" i="1035"/>
  <c r="DL127" i="916"/>
  <c r="CV73" i="916"/>
  <c r="R110" i="916"/>
  <c r="R23" i="1035"/>
  <c r="BZ18" i="1035"/>
  <c r="CF12" i="916"/>
  <c r="BN132" i="916"/>
  <c r="J74" i="916"/>
  <c r="BD115" i="1035"/>
  <c r="CV72" i="916"/>
  <c r="DL10" i="1035"/>
  <c r="BR58" i="916"/>
  <c r="DL56" i="1035"/>
  <c r="Z57" i="1035"/>
  <c r="F146" i="916"/>
  <c r="CV30" i="916"/>
  <c r="Z58" i="1035"/>
  <c r="BD68" i="1035"/>
  <c r="AV19" i="916"/>
  <c r="BV124" i="1035"/>
  <c r="BD129" i="916"/>
  <c r="AV137" i="916"/>
  <c r="V62" i="1035"/>
  <c r="Z117" i="916"/>
  <c r="DD8" i="1035"/>
  <c r="BZ63" i="916"/>
  <c r="BD142" i="916"/>
  <c r="BV19" i="916"/>
  <c r="AR69" i="916"/>
  <c r="BZ116" i="1035"/>
  <c r="BZ86" i="916"/>
  <c r="R40" i="916"/>
  <c r="BR95" i="916"/>
  <c r="AR22" i="916"/>
  <c r="AT57" i="1035"/>
  <c r="Z57" i="916"/>
  <c r="AZ73" i="916"/>
  <c r="CR28" i="916"/>
  <c r="R27" i="916"/>
  <c r="F73" i="1035"/>
  <c r="AV120" i="916"/>
  <c r="N62" i="1035"/>
  <c r="AZ143" i="916"/>
  <c r="Z123" i="1035"/>
  <c r="CZ92" i="916"/>
  <c r="AJ74" i="1035"/>
  <c r="CZ44" i="916"/>
  <c r="CH90" i="916"/>
  <c r="DD72" i="916"/>
  <c r="BD118" i="1035"/>
  <c r="AZ82" i="916"/>
  <c r="F72" i="1035"/>
  <c r="DH74" i="1035"/>
  <c r="BD109" i="916"/>
  <c r="AJ44" i="916"/>
  <c r="AV42" i="916"/>
  <c r="N124" i="916"/>
  <c r="AN127" i="916"/>
  <c r="AV108" i="916"/>
  <c r="P39" i="916"/>
  <c r="V124" i="916"/>
  <c r="BD30" i="916"/>
  <c r="CT67" i="916"/>
  <c r="AN20" i="916"/>
  <c r="BD125" i="1035"/>
  <c r="CH94" i="916"/>
  <c r="AN37" i="916"/>
  <c r="N78" i="916"/>
  <c r="N85" i="916"/>
  <c r="F121" i="1035"/>
  <c r="BD121" i="916"/>
  <c r="DL17" i="916"/>
  <c r="AN76" i="916"/>
  <c r="DL107" i="1035"/>
  <c r="AJ75" i="916"/>
  <c r="CF7" i="1035"/>
  <c r="V112" i="916"/>
  <c r="DH24" i="916"/>
  <c r="AZ110" i="916"/>
  <c r="AN122" i="1035"/>
  <c r="DH114" i="916"/>
  <c r="Z15" i="916"/>
  <c r="CH10" i="1035"/>
  <c r="N81" i="916"/>
  <c r="AJ140" i="916"/>
  <c r="BD18" i="916"/>
  <c r="J70" i="1035"/>
  <c r="F113" i="1035"/>
  <c r="AJ122" i="1035"/>
  <c r="CR17" i="1035"/>
  <c r="J124" i="916"/>
  <c r="AZ35" i="916"/>
  <c r="R24" i="1035"/>
  <c r="J121" i="1035"/>
  <c r="BN69" i="1035"/>
  <c r="AZ70" i="1035"/>
  <c r="BV39" i="916"/>
  <c r="DD64" i="1035"/>
  <c r="DD70" i="1035"/>
  <c r="DD110" i="1035"/>
  <c r="F62" i="916"/>
  <c r="BR56" i="916"/>
  <c r="BN63" i="916"/>
  <c r="CR74" i="1035"/>
  <c r="R114" i="916"/>
  <c r="CR74" i="916"/>
  <c r="AJ125" i="916"/>
  <c r="DL11" i="1035"/>
  <c r="AN68" i="1035"/>
  <c r="H142" i="916"/>
  <c r="CV146" i="916"/>
  <c r="CR118" i="1035"/>
  <c r="F21" i="916"/>
  <c r="BV95" i="916"/>
  <c r="CV7" i="916"/>
  <c r="AZ58" i="1035"/>
  <c r="BZ13" i="1035"/>
  <c r="BZ65" i="916"/>
  <c r="AN111" i="916"/>
  <c r="CH61" i="1035"/>
  <c r="R81" i="916"/>
  <c r="DH60" i="1035"/>
  <c r="Z131" i="916"/>
  <c r="BZ111" i="1035"/>
  <c r="DD57" i="1035"/>
  <c r="BZ107" i="916"/>
  <c r="BR70" i="1035"/>
  <c r="AZ125" i="1035"/>
  <c r="CZ95" i="916"/>
  <c r="DL110" i="1035"/>
  <c r="CD126" i="1035"/>
  <c r="BV36" i="916"/>
  <c r="CD84" i="916"/>
  <c r="Z56" i="916"/>
  <c r="V69" i="916"/>
  <c r="CD65" i="916"/>
  <c r="AJ64" i="1035"/>
  <c r="BD6" i="1035"/>
  <c r="P118" i="916"/>
  <c r="AZ79" i="916"/>
  <c r="AJ124" i="916"/>
  <c r="AN58" i="1035"/>
  <c r="AR127" i="916"/>
  <c r="Z15" i="1035"/>
  <c r="CD17" i="1035"/>
  <c r="DH122" i="1035"/>
  <c r="CD22" i="916"/>
  <c r="P20" i="1035"/>
  <c r="AJ83" i="916"/>
  <c r="AV116" i="1035"/>
  <c r="AN114" i="916"/>
  <c r="AZ9" i="1035"/>
  <c r="DD10" i="1035"/>
  <c r="DD111" i="1035"/>
  <c r="CR65" i="1035"/>
  <c r="AV111" i="916"/>
  <c r="DD118" i="916"/>
  <c r="BV22" i="916"/>
  <c r="CD24" i="916"/>
  <c r="BB69" i="1035"/>
  <c r="N10" i="916"/>
  <c r="DH64" i="916"/>
  <c r="N129" i="916"/>
  <c r="CD37" i="916"/>
  <c r="AJ123" i="1035"/>
  <c r="AN8" i="916"/>
  <c r="BD71" i="1035"/>
  <c r="V41" i="916"/>
  <c r="J57" i="1035"/>
  <c r="DL8" i="916"/>
  <c r="R127" i="916"/>
  <c r="BZ69" i="916"/>
  <c r="BZ63" i="1035"/>
  <c r="CD31" i="916"/>
  <c r="AZ22" i="1035"/>
  <c r="R110" i="1035"/>
  <c r="AV110" i="1035"/>
  <c r="CH19" i="1035"/>
  <c r="R13" i="916"/>
  <c r="CZ94" i="916"/>
  <c r="BV72" i="916"/>
  <c r="AV56" i="916"/>
  <c r="AV8" i="1035"/>
  <c r="CV39" i="916"/>
  <c r="CV25" i="916"/>
  <c r="DL38" i="916"/>
  <c r="J146" i="916"/>
  <c r="J93" i="916"/>
  <c r="BZ58" i="916"/>
  <c r="BZ134" i="916"/>
  <c r="N64" i="916"/>
  <c r="BN112" i="1035"/>
  <c r="CR59" i="1035"/>
  <c r="AN57" i="916"/>
  <c r="N37" i="916"/>
  <c r="AN121" i="916"/>
  <c r="AR40" i="916"/>
  <c r="Z125" i="1035"/>
  <c r="CD24" i="1035"/>
  <c r="DL18" i="916"/>
  <c r="AT91" i="916"/>
  <c r="DL32" i="916"/>
  <c r="BZ141" i="916"/>
  <c r="J114" i="916"/>
  <c r="CV89" i="916"/>
  <c r="J57" i="916"/>
  <c r="DL131" i="916"/>
  <c r="CD29" i="916"/>
  <c r="Z65" i="1035"/>
  <c r="DD29" i="916"/>
  <c r="BD80" i="916"/>
  <c r="CV9" i="1035"/>
  <c r="DL112" i="916"/>
  <c r="BR71" i="916"/>
  <c r="AV136" i="916"/>
  <c r="V132" i="916"/>
  <c r="DL39" i="916"/>
  <c r="N58" i="1035"/>
  <c r="Z10" i="916"/>
  <c r="Z112" i="916"/>
  <c r="F7" i="1035"/>
  <c r="Z61" i="1035"/>
  <c r="AV65" i="916"/>
  <c r="AZ18" i="1035"/>
  <c r="J111" i="916"/>
  <c r="AZ40" i="916"/>
  <c r="BN142" i="916"/>
  <c r="CR125" i="1035"/>
  <c r="AV24" i="1035"/>
  <c r="J112" i="1035"/>
  <c r="AV71" i="1035"/>
  <c r="J119" i="916"/>
  <c r="CZ64" i="1035"/>
  <c r="BB112" i="916"/>
  <c r="CT134" i="916"/>
  <c r="F43" i="916"/>
  <c r="DL56" i="916"/>
  <c r="DH10" i="916"/>
  <c r="AJ71" i="1035"/>
  <c r="CH71" i="1035"/>
  <c r="AN58" i="916"/>
  <c r="BZ122" i="1035"/>
  <c r="AR21" i="916"/>
  <c r="Z117" i="1035"/>
  <c r="DD72" i="1035"/>
  <c r="AL16" i="1035"/>
  <c r="AV112" i="916"/>
  <c r="DD61" i="1035"/>
  <c r="N112" i="916"/>
  <c r="AV25" i="916"/>
  <c r="J121" i="916"/>
  <c r="J13" i="1035"/>
  <c r="BZ16" i="916"/>
  <c r="R93" i="916"/>
  <c r="DH71" i="916"/>
  <c r="AV139" i="916"/>
  <c r="N119" i="916"/>
  <c r="CV74" i="1035"/>
  <c r="BD13" i="1035"/>
  <c r="AV8" i="916"/>
  <c r="V67" i="916"/>
  <c r="AJ122" i="916"/>
  <c r="AJ32" i="916"/>
  <c r="CH15" i="916"/>
  <c r="CH22" i="916"/>
  <c r="AZ72" i="1035"/>
  <c r="F23" i="1035"/>
  <c r="J128" i="916"/>
  <c r="N33" i="916"/>
  <c r="CZ22" i="916"/>
  <c r="N61" i="916"/>
  <c r="DH12" i="1035"/>
  <c r="J71" i="916"/>
  <c r="R60" i="916"/>
  <c r="DD30" i="916"/>
  <c r="CH60" i="1035"/>
  <c r="DL111" i="916"/>
  <c r="AV122" i="1035"/>
  <c r="DH11" i="916"/>
  <c r="CT36" i="916"/>
  <c r="Z71" i="1035"/>
  <c r="AV126" i="1035"/>
  <c r="AV93" i="916"/>
  <c r="BN10" i="1035"/>
  <c r="BV126" i="1035"/>
  <c r="AZ146" i="916"/>
  <c r="BR22" i="916"/>
  <c r="AZ77" i="916"/>
  <c r="CH42" i="916"/>
  <c r="BZ79" i="916"/>
  <c r="CD135" i="916"/>
  <c r="BD91" i="916"/>
  <c r="AN59" i="916"/>
  <c r="AR78" i="916"/>
  <c r="F120" i="916"/>
  <c r="BZ89" i="916"/>
  <c r="Z64" i="1035"/>
  <c r="BD34" i="916"/>
  <c r="CD144" i="916"/>
  <c r="V24" i="1035"/>
  <c r="CH122" i="1035"/>
  <c r="DL6" i="916"/>
  <c r="BD92" i="916"/>
  <c r="BZ23" i="916"/>
  <c r="CH59" i="1035"/>
  <c r="CD72" i="1035"/>
  <c r="DH84" i="916"/>
  <c r="BZ57" i="1035"/>
  <c r="BD72" i="916"/>
  <c r="CH116" i="1035"/>
  <c r="BB110" i="916"/>
  <c r="V22" i="916"/>
  <c r="F23" i="916"/>
  <c r="V110" i="1035"/>
  <c r="BZ19" i="1035"/>
  <c r="BD87" i="916"/>
  <c r="DL141" i="916"/>
  <c r="AN56" i="1035"/>
  <c r="CZ30" i="916"/>
  <c r="CH107" i="1035"/>
  <c r="AL12" i="1035"/>
  <c r="BX12" i="916"/>
  <c r="BD16" i="916"/>
  <c r="CH63" i="916"/>
  <c r="AV81" i="916"/>
  <c r="CT12" i="916"/>
  <c r="AJ124" i="1035"/>
  <c r="AL118" i="1035"/>
  <c r="J39" i="916"/>
  <c r="BR14" i="1035"/>
  <c r="R12" i="1035"/>
  <c r="CD111" i="916"/>
  <c r="AR81" i="916"/>
  <c r="AV131" i="916"/>
  <c r="V121" i="1035"/>
  <c r="J60" i="916"/>
  <c r="N140" i="916"/>
  <c r="R117" i="1035"/>
  <c r="DL123" i="1035"/>
  <c r="DD77" i="916"/>
  <c r="V33" i="916"/>
  <c r="F120" i="1035"/>
  <c r="AV77" i="916"/>
  <c r="J31" i="916"/>
  <c r="F24" i="916"/>
  <c r="CZ72" i="916"/>
  <c r="CV8" i="1035"/>
  <c r="J35" i="916"/>
  <c r="J43" i="916"/>
  <c r="DH61" i="916"/>
  <c r="DD119" i="1035"/>
  <c r="AV59" i="1035"/>
  <c r="CD88" i="916"/>
  <c r="CH74" i="916"/>
  <c r="J22" i="916"/>
  <c r="BR37" i="916"/>
  <c r="AJ13" i="916"/>
  <c r="H37" i="916"/>
  <c r="J23" i="916"/>
  <c r="CR61" i="1035"/>
  <c r="AR69" i="1035"/>
  <c r="P71" i="1035"/>
  <c r="BR28" i="916"/>
  <c r="Z63" i="916"/>
  <c r="BR135" i="916"/>
  <c r="AZ60" i="916"/>
  <c r="BB80" i="916"/>
  <c r="CT69" i="916"/>
  <c r="V21" i="916"/>
  <c r="CV74" i="916"/>
  <c r="AV73" i="1035"/>
  <c r="AV135" i="916"/>
  <c r="J142" i="916"/>
  <c r="AJ38" i="916"/>
  <c r="CH111" i="916"/>
  <c r="CD33" i="916"/>
  <c r="BV123" i="1035"/>
  <c r="Z16" i="916"/>
  <c r="CV27" i="916"/>
  <c r="DD41" i="916"/>
  <c r="R58" i="916"/>
  <c r="CR70" i="916"/>
  <c r="CZ19" i="1035"/>
  <c r="DH93" i="916"/>
  <c r="AN67" i="1035"/>
  <c r="BR23" i="1035"/>
  <c r="R75" i="916"/>
  <c r="AV108" i="1035"/>
  <c r="AN64" i="1035"/>
  <c r="F63" i="1035"/>
  <c r="BR136" i="916"/>
  <c r="J115" i="1035"/>
  <c r="BD127" i="916"/>
  <c r="N41" i="916"/>
  <c r="V70" i="916"/>
  <c r="AV123" i="1035"/>
  <c r="CV79" i="916"/>
  <c r="CV15" i="916"/>
  <c r="DL23" i="916"/>
  <c r="DD18" i="916"/>
  <c r="F74" i="916"/>
  <c r="R120" i="916"/>
  <c r="BR127" i="916"/>
  <c r="Z72" i="916"/>
  <c r="DL90" i="916"/>
  <c r="CR41" i="916"/>
  <c r="CH91" i="916"/>
  <c r="CV107" i="1035"/>
  <c r="BR16" i="1035"/>
  <c r="N130" i="916"/>
  <c r="Z69" i="1035"/>
  <c r="Z73" i="1035"/>
  <c r="AN126" i="916"/>
  <c r="CD110" i="1035"/>
  <c r="DH21" i="1035"/>
  <c r="F82" i="916"/>
  <c r="J15" i="916"/>
  <c r="DD88" i="916"/>
  <c r="BZ67" i="1035"/>
  <c r="BR67" i="1035"/>
  <c r="J18" i="1035"/>
  <c r="CV20" i="1035"/>
  <c r="N69" i="916"/>
  <c r="AV130" i="916"/>
  <c r="Z125" i="916"/>
  <c r="AR138" i="916"/>
  <c r="F123" i="916"/>
  <c r="J77" i="916"/>
  <c r="V146" i="916"/>
  <c r="BV113" i="1035"/>
  <c r="CV127" i="916"/>
  <c r="BR119" i="916"/>
  <c r="AV71" i="916"/>
  <c r="BN12" i="916"/>
  <c r="DD6" i="916"/>
  <c r="BD130" i="916"/>
  <c r="CH123" i="1035"/>
  <c r="J67" i="1035"/>
  <c r="AZ140" i="916"/>
  <c r="BV41" i="916"/>
  <c r="CH124" i="916"/>
  <c r="BR112" i="916"/>
  <c r="Z139" i="916"/>
  <c r="DD70" i="916"/>
  <c r="R134" i="916"/>
  <c r="DD43" i="916"/>
  <c r="CR112" i="916"/>
  <c r="J11" i="916"/>
  <c r="AJ22" i="1035"/>
  <c r="R17" i="916"/>
  <c r="DD8" i="916"/>
  <c r="AV16" i="916"/>
  <c r="CZ58" i="916"/>
  <c r="F9" i="1035"/>
  <c r="CD57" i="916"/>
  <c r="AV126" i="916"/>
  <c r="BN91" i="916"/>
  <c r="BD16" i="1035"/>
  <c r="DD130" i="916"/>
  <c r="Z12" i="916"/>
  <c r="BD57" i="916"/>
  <c r="CV87" i="916"/>
  <c r="CH8" i="916"/>
  <c r="AJ69" i="916"/>
  <c r="R141" i="916"/>
  <c r="AV127" i="916"/>
  <c r="AZ85" i="916"/>
  <c r="N32" i="916"/>
  <c r="DH63" i="1035"/>
  <c r="Z107" i="1035"/>
  <c r="Z76" i="916"/>
  <c r="CR19" i="1035"/>
  <c r="CR19" i="916"/>
  <c r="BV10" i="1035"/>
  <c r="BV10" i="916"/>
  <c r="AR30" i="916"/>
  <c r="X129" i="916"/>
  <c r="BX43" i="57" a="1"/>
  <c r="AJ97" i="57" a="1"/>
  <c r="BY124" i="57"/>
  <c r="DV30" i="57" a="1"/>
  <c r="DP106" i="57" a="1"/>
  <c r="EC33" i="57" a="1"/>
  <c r="AQ43" i="57" a="1"/>
  <c r="BN54" i="57" a="1"/>
  <c r="FE124" i="57"/>
  <c r="DB20" i="916" s="1"/>
  <c r="W57" i="57" a="1"/>
  <c r="CC69" i="57"/>
  <c r="AE92" i="57"/>
  <c r="CE6" i="57" a="1"/>
  <c r="EZ85" i="57" a="1"/>
  <c r="AA100" i="57"/>
  <c r="BU26" i="57" a="1"/>
  <c r="DT55" i="57"/>
  <c r="DP57" i="57" a="1"/>
  <c r="EG58" i="57"/>
  <c r="FD42" i="57" a="1"/>
  <c r="FN17" i="57" a="1"/>
  <c r="AU98" i="57"/>
  <c r="AE23" i="57"/>
  <c r="EX15" i="57"/>
  <c r="BV52" i="57"/>
  <c r="EC91" i="57" a="1"/>
  <c r="BH89" i="57" a="1"/>
  <c r="DT88" i="57"/>
  <c r="DF52" i="57" a="1"/>
  <c r="BS33" i="57"/>
  <c r="BI72" i="57"/>
  <c r="BL63" i="57"/>
  <c r="DM81" i="57"/>
  <c r="DG63" i="57"/>
  <c r="FR15" i="57"/>
  <c r="FA36" i="57"/>
  <c r="CE73" i="57" a="1"/>
  <c r="AN35" i="57" a="1"/>
  <c r="BK109" i="57" a="1"/>
  <c r="DZ100" i="57" a="1"/>
  <c r="FA35" i="57"/>
  <c r="BH51" i="57" a="1"/>
  <c r="Z51" i="57" a="1"/>
  <c r="FG43" i="57" a="1"/>
  <c r="DM63" i="57"/>
  <c r="FQ55" i="57" a="1"/>
  <c r="DP24" i="57" a="1"/>
  <c r="BH106" i="57" a="1"/>
  <c r="FN79" i="57" a="1"/>
  <c r="FR55" i="57"/>
  <c r="FK79" i="57"/>
  <c r="AO118" i="57"/>
  <c r="CC118" i="57"/>
  <c r="FU17" i="57"/>
  <c r="DM58" i="57"/>
  <c r="AU97" i="57"/>
  <c r="AH35" i="57"/>
  <c r="DJ9" i="57"/>
  <c r="EA33" i="57"/>
  <c r="FU88" i="57"/>
  <c r="AG23" i="57" a="1"/>
  <c r="FN43" i="57" a="1"/>
  <c r="DS12" i="57" a="1"/>
  <c r="FU54" i="57"/>
  <c r="FU60" i="57"/>
  <c r="DM42" i="57"/>
  <c r="CF124" i="57"/>
  <c r="DG107" i="57"/>
  <c r="AO26" i="57"/>
  <c r="FN73" i="57" a="1"/>
  <c r="DJ107" i="57"/>
  <c r="DT124" i="57"/>
  <c r="EU106" i="57"/>
  <c r="FH27" i="57"/>
  <c r="AC5" i="57" a="1"/>
  <c r="CD124" i="57" a="1"/>
  <c r="FJ29" i="57" a="1"/>
  <c r="CH18" i="57" a="1"/>
  <c r="EX122" i="57"/>
  <c r="EG85" i="57"/>
  <c r="FH97" i="57"/>
  <c r="FN106" i="57" a="1"/>
  <c r="BI86" i="57"/>
  <c r="CH6" i="57" a="1"/>
  <c r="AH64" i="57"/>
  <c r="BL118" i="57"/>
  <c r="FQ82" i="57" a="1"/>
  <c r="BH118" i="57" a="1"/>
  <c r="AE17" i="57"/>
  <c r="EZ75" i="57" a="1"/>
  <c r="BN70" i="57" a="1"/>
  <c r="FK30" i="57"/>
  <c r="CC26" i="57"/>
  <c r="X118" i="57"/>
  <c r="BH58" i="57" a="1"/>
  <c r="BY122" i="57"/>
  <c r="DW91" i="57"/>
  <c r="FT86" i="57" a="1"/>
  <c r="FO43" i="57"/>
  <c r="DJ27" i="916" s="1"/>
  <c r="FT64" i="57" a="1"/>
  <c r="AN57" i="57" a="1"/>
  <c r="DT30" i="57"/>
  <c r="BK60" i="57" a="1"/>
  <c r="EF12" i="57" a="1"/>
  <c r="AU5" i="57"/>
  <c r="FR8" i="57"/>
  <c r="CC97" i="57"/>
  <c r="ED5" i="57"/>
  <c r="CI12" i="57"/>
  <c r="BI64" i="57"/>
  <c r="AT88" i="57" a="1"/>
  <c r="DJ69" i="57"/>
  <c r="FF85" i="57" a="1"/>
  <c r="X112" i="57"/>
  <c r="DS72" i="57" a="1"/>
  <c r="CB52" i="57" a="1"/>
  <c r="AR36" i="57"/>
  <c r="DV11" i="57" a="1"/>
  <c r="ET9" i="57" a="1"/>
  <c r="DF64" i="57" a="1"/>
  <c r="FN81" i="57" a="1"/>
  <c r="FT70" i="57" a="1"/>
  <c r="DQ82" i="57"/>
  <c r="DQ106" i="57"/>
  <c r="FE107" i="57"/>
  <c r="DM9" i="57"/>
  <c r="DS109" i="57" a="1"/>
  <c r="FD82" i="57" a="1"/>
  <c r="BL45" i="57"/>
  <c r="DI112" i="57" a="1"/>
  <c r="FO73" i="57"/>
  <c r="ED51" i="57"/>
  <c r="EX14" i="57"/>
  <c r="CF17" i="57"/>
  <c r="BV46" i="57"/>
  <c r="BO113" i="57"/>
  <c r="FK26" i="57"/>
  <c r="AU88" i="57"/>
  <c r="CC78" i="57"/>
  <c r="FH109" i="57"/>
  <c r="X92" i="57"/>
  <c r="BI70" i="57"/>
  <c r="DW100" i="57"/>
  <c r="CC85" i="57"/>
  <c r="FJ92" i="57" a="1"/>
  <c r="FO97" i="57"/>
  <c r="BH70" i="57" a="1"/>
  <c r="AR60" i="57"/>
  <c r="BR92" i="57" a="1"/>
  <c r="FO92" i="57"/>
  <c r="EG107" i="57"/>
  <c r="DS55" i="57" a="1"/>
  <c r="EU9" i="57"/>
  <c r="FT91" i="57" a="1"/>
  <c r="DP51" i="57" a="1"/>
  <c r="DZ46" i="57" a="1"/>
  <c r="AN78" i="57" a="1"/>
  <c r="AO63" i="57"/>
  <c r="FD5" i="57" a="1"/>
  <c r="BK78" i="57" a="1"/>
  <c r="AU69" i="57"/>
  <c r="DI72" i="57" a="1"/>
  <c r="AJ85" i="57" a="1"/>
  <c r="CE5" i="57" a="1"/>
  <c r="T86" i="57" a="1"/>
  <c r="CI119" i="57"/>
  <c r="ED75" i="57"/>
  <c r="AN51" i="57" a="1"/>
  <c r="FU81" i="57"/>
  <c r="DS91" i="57" a="1"/>
  <c r="EU124" i="57"/>
  <c r="FN121" i="57" a="1"/>
  <c r="FE27" i="57"/>
  <c r="EX124" i="57"/>
  <c r="FR5" i="57"/>
  <c r="BO18" i="57"/>
  <c r="DL46" i="57" a="1"/>
  <c r="AE75" i="57"/>
  <c r="DS43" i="57" a="1"/>
  <c r="BO15" i="57"/>
  <c r="EX82" i="57"/>
  <c r="DW112" i="57"/>
  <c r="DQ63" i="57"/>
  <c r="AD6" i="57" a="1"/>
  <c r="BL46" i="57"/>
  <c r="BI79" i="57"/>
  <c r="DM86" i="57"/>
  <c r="AH15" i="57"/>
  <c r="DM76" i="57"/>
  <c r="AW92" i="57" a="1"/>
  <c r="AD88" i="57" a="1"/>
  <c r="DZ42" i="57" a="1"/>
  <c r="EW52" i="57" a="1"/>
  <c r="AH51" i="57"/>
  <c r="AJ14" i="57" a="1"/>
  <c r="DQ61" i="57"/>
  <c r="FK107" i="57"/>
  <c r="DI30" i="57" a="1"/>
  <c r="DF79" i="57" a="1"/>
  <c r="DT63" i="57"/>
  <c r="X6" i="57"/>
  <c r="BS57" i="57"/>
  <c r="FJ70" i="57" a="1"/>
  <c r="DW101" i="57"/>
  <c r="W121" i="57" a="1"/>
  <c r="BL86" i="57"/>
  <c r="CF61" i="57"/>
  <c r="CH5" i="57" a="1"/>
  <c r="BL8" i="57"/>
  <c r="EG78" i="57"/>
  <c r="BY89" i="57"/>
  <c r="DF98" i="57" a="1"/>
  <c r="BO54" i="57"/>
  <c r="DL70" i="57" a="1"/>
  <c r="DS8" i="57" a="1"/>
  <c r="BV5" i="57"/>
  <c r="EA58" i="57"/>
  <c r="BL112" i="57"/>
  <c r="DG106" i="57"/>
  <c r="BY11" i="57"/>
  <c r="FO82" i="57"/>
  <c r="DW119" i="57"/>
  <c r="BX140" i="916" s="1"/>
  <c r="DM14" i="57"/>
  <c r="FR42" i="57"/>
  <c r="DL98" i="57" a="1"/>
  <c r="BL107" i="57"/>
  <c r="BL6" i="57"/>
  <c r="EU15" i="57"/>
  <c r="DM122" i="57"/>
  <c r="AI72" i="57" a="1"/>
  <c r="BO75" i="57"/>
  <c r="ET35" i="57" a="1"/>
  <c r="DL60" i="57" a="1"/>
  <c r="FJ122" i="57" a="1"/>
  <c r="FT118" i="57" a="1"/>
  <c r="BV82" i="57"/>
  <c r="EF121" i="57" a="1"/>
  <c r="FR100" i="57"/>
  <c r="AD5" i="57" a="1"/>
  <c r="DJ23" i="57"/>
  <c r="AT69" i="57" a="1"/>
  <c r="EF32" i="57" a="1"/>
  <c r="FG125" i="57" a="1"/>
  <c r="AR124" i="57"/>
  <c r="FK70" i="57"/>
  <c r="BS45" i="57"/>
  <c r="DI57" i="57" a="1"/>
  <c r="AU78" i="57"/>
  <c r="U92" i="57"/>
  <c r="DQ100" i="57"/>
  <c r="FQ15" i="57" a="1"/>
  <c r="AO125" i="57"/>
  <c r="AA92" i="57"/>
  <c r="FN32" i="57" a="1"/>
  <c r="EX81" i="57"/>
  <c r="AN124" i="57" a="1"/>
  <c r="DF69" i="57" a="1"/>
  <c r="FE57" i="57"/>
  <c r="DG42" i="57"/>
  <c r="AO82" i="57"/>
  <c r="DT52" i="57"/>
  <c r="FH81" i="57"/>
  <c r="BV121" i="57"/>
  <c r="DM119" i="57"/>
  <c r="CF101" i="57"/>
  <c r="BH18" i="57" a="1"/>
  <c r="AK85" i="57"/>
  <c r="AR12" i="57"/>
  <c r="EA78" i="57"/>
  <c r="AT98" i="57" a="1"/>
  <c r="DO76" i="57" a="1"/>
  <c r="FT125" i="57" a="1"/>
  <c r="FN12" i="57" a="1"/>
  <c r="DL5" i="57" a="1"/>
  <c r="DF118" i="57" a="1"/>
  <c r="AD9" i="57" a="1"/>
  <c r="BK5" i="57" a="1"/>
  <c r="EC27" i="57" a="1"/>
  <c r="BK61" i="57" a="1"/>
  <c r="DJ91" i="57"/>
  <c r="EX79" i="57"/>
  <c r="ED97" i="57"/>
  <c r="BX122" i="57" a="1"/>
  <c r="FN98" i="57" a="1"/>
  <c r="FE61" i="57"/>
  <c r="AU55" i="57"/>
  <c r="FR113" i="57"/>
  <c r="DF14" i="57" a="1"/>
  <c r="CI124" i="57"/>
  <c r="FE122" i="57"/>
  <c r="DV75" i="57" a="1"/>
  <c r="AU29" i="57"/>
  <c r="BI33" i="57"/>
  <c r="DG43" i="57"/>
  <c r="AO100" i="57"/>
  <c r="AN112" i="57" a="1"/>
  <c r="CI29" i="57"/>
  <c r="FA69" i="57"/>
  <c r="DJ18" i="57"/>
  <c r="FQ70" i="57" a="1"/>
  <c r="FK88" i="57"/>
  <c r="FU113" i="57"/>
  <c r="EG76" i="57"/>
  <c r="BL89" i="57"/>
  <c r="DF106" i="57" a="1"/>
  <c r="CB29" i="57" a="1"/>
  <c r="FH98" i="57"/>
  <c r="BI121" i="57"/>
  <c r="AU17" i="57"/>
  <c r="CZ20" i="916"/>
  <c r="AZ112" i="916"/>
  <c r="CH29" i="916"/>
  <c r="R119" i="916"/>
  <c r="P109" i="1035"/>
  <c r="AV128" i="916"/>
  <c r="CR11" i="1035"/>
  <c r="BV24" i="1035"/>
  <c r="J114" i="1035"/>
  <c r="CH75" i="1035"/>
  <c r="DH82" i="916"/>
  <c r="AJ113" i="916"/>
  <c r="BZ139" i="916"/>
  <c r="DH72" i="1035"/>
  <c r="AN67" i="916"/>
  <c r="V84" i="916"/>
  <c r="AL138" i="916"/>
  <c r="AJ37" i="916"/>
  <c r="J86" i="916"/>
  <c r="CV130" i="916"/>
  <c r="V42" i="916"/>
  <c r="AL12" i="916"/>
  <c r="Z75" i="1035"/>
  <c r="AV109" i="1035"/>
  <c r="CT32" i="916"/>
  <c r="DD75" i="1035"/>
  <c r="AV145" i="916"/>
  <c r="AN138" i="916"/>
  <c r="CZ142" i="916"/>
  <c r="DD34" i="916"/>
  <c r="AR18" i="1035"/>
  <c r="AJ133" i="916"/>
  <c r="CV5" i="1035"/>
  <c r="F116" i="1035"/>
  <c r="J75" i="916"/>
  <c r="BD58" i="1035"/>
  <c r="AN5" i="916"/>
  <c r="AT87" i="916"/>
  <c r="V36" i="916"/>
  <c r="DD131" i="916"/>
  <c r="AN60" i="1035"/>
  <c r="AZ44" i="916"/>
  <c r="AV107" i="916"/>
  <c r="BV125" i="916"/>
  <c r="CR31" i="916"/>
  <c r="Z26" i="916"/>
  <c r="AV116" i="916"/>
  <c r="DD10" i="916"/>
  <c r="DH44" i="916"/>
  <c r="BD40" i="916"/>
  <c r="CD113" i="1035"/>
  <c r="AV16" i="1035"/>
  <c r="BD22" i="916"/>
  <c r="DL7" i="1035"/>
  <c r="J135" i="916"/>
  <c r="J36" i="916"/>
  <c r="AZ126" i="1035"/>
  <c r="BZ110" i="916"/>
  <c r="AR11" i="916"/>
  <c r="CR141" i="916"/>
  <c r="DD60" i="916"/>
  <c r="BV11" i="916"/>
  <c r="BR83" i="916"/>
  <c r="AV65" i="1035"/>
  <c r="Z90" i="916"/>
  <c r="BV11" i="1035"/>
  <c r="AJ115" i="1035"/>
  <c r="BZ127" i="916"/>
  <c r="AN74" i="1035"/>
  <c r="V113" i="1035"/>
  <c r="AJ84" i="916"/>
  <c r="CR24" i="1035"/>
  <c r="R67" i="916"/>
  <c r="V70" i="1035"/>
  <c r="J5" i="1035"/>
  <c r="R19" i="1035"/>
  <c r="R60" i="1035"/>
  <c r="DL71" i="916"/>
  <c r="DL71" i="1035"/>
  <c r="AL10" i="916"/>
  <c r="AZ32" i="916"/>
  <c r="J41" i="916"/>
  <c r="CD93" i="916"/>
  <c r="AN63" i="916"/>
  <c r="BR110" i="916"/>
  <c r="V64" i="916"/>
  <c r="CZ11" i="916"/>
  <c r="BD119" i="1035"/>
  <c r="BD85" i="916"/>
  <c r="BZ70" i="1035"/>
  <c r="J122" i="1035"/>
  <c r="CV37" i="916"/>
  <c r="V114" i="1035"/>
  <c r="DD17" i="916"/>
  <c r="DL120" i="916"/>
  <c r="CD115" i="1035"/>
  <c r="Z7" i="916"/>
  <c r="BR59" i="1035"/>
  <c r="AV60" i="916"/>
  <c r="J33" i="916"/>
  <c r="R65" i="916"/>
  <c r="AV92" i="916"/>
  <c r="DD116" i="916"/>
  <c r="J56" i="916"/>
  <c r="CD131" i="916"/>
  <c r="DH94" i="916"/>
  <c r="CH57" i="1035"/>
  <c r="CR113" i="1035"/>
  <c r="BR141" i="916"/>
  <c r="CZ75" i="1035"/>
  <c r="BD62" i="1035"/>
  <c r="CR111" i="1035"/>
  <c r="DL18" i="1035"/>
  <c r="V23" i="916"/>
  <c r="BR18" i="1035"/>
  <c r="CV18" i="1035"/>
  <c r="AV121" i="916"/>
  <c r="DL95" i="916"/>
  <c r="BB60" i="916"/>
  <c r="Z9" i="1035"/>
  <c r="DL68" i="916"/>
  <c r="V10" i="916"/>
  <c r="AZ86" i="916"/>
  <c r="AZ23" i="916"/>
  <c r="F87" i="916"/>
  <c r="BP61" i="1035"/>
  <c r="J40" i="916"/>
  <c r="BB65" i="1035"/>
  <c r="V112" i="1035"/>
  <c r="CR18" i="1035"/>
  <c r="Z16" i="1035"/>
  <c r="BV111" i="916"/>
  <c r="BV111" i="1035"/>
  <c r="AT38" i="916"/>
  <c r="N121" i="1035"/>
  <c r="N121" i="916"/>
  <c r="CB9" i="57" a="1"/>
  <c r="AE88" i="57"/>
  <c r="EG119" i="57"/>
  <c r="CF140" i="916" s="1"/>
  <c r="T27" i="57" a="1"/>
  <c r="BL11" i="57"/>
  <c r="FT63" i="57" a="1"/>
  <c r="EA113" i="57"/>
  <c r="FO79" i="57"/>
  <c r="FN97" i="57" a="1"/>
  <c r="BK72" i="57" a="1"/>
  <c r="W46" i="57" a="1"/>
  <c r="ET86" i="57" a="1"/>
  <c r="AA26" i="57"/>
  <c r="AE97" i="57"/>
  <c r="DL29" i="57" a="1"/>
  <c r="Z119" i="57" a="1"/>
  <c r="FQ57" i="57" a="1"/>
  <c r="AR100" i="57"/>
  <c r="BV6" i="57"/>
  <c r="CF23" i="57"/>
  <c r="DP118" i="57" a="1"/>
  <c r="DL17" i="57" a="1"/>
  <c r="BV122" i="57"/>
  <c r="AT90" i="916" s="1"/>
  <c r="FG118" i="57" a="1"/>
  <c r="ED27" i="57"/>
  <c r="EZ125" i="57" a="1"/>
  <c r="FJ98" i="57" a="1"/>
  <c r="AR6" i="57"/>
  <c r="CF30" i="57"/>
  <c r="BL64" i="57"/>
  <c r="BL26" i="57"/>
  <c r="FK9" i="57"/>
  <c r="DW30" i="57"/>
  <c r="CH81" i="57" a="1"/>
  <c r="DG55" i="57"/>
  <c r="AQ113" i="57" a="1"/>
  <c r="FQ112" i="57" a="1"/>
  <c r="BR91" i="57" a="1"/>
  <c r="FT88" i="57" a="1"/>
  <c r="AH17" i="57"/>
  <c r="CH97" i="57" a="1"/>
  <c r="AU82" i="57"/>
  <c r="FR107" i="57"/>
  <c r="AR64" i="57"/>
  <c r="AA5" i="57"/>
  <c r="CF106" i="57"/>
  <c r="BK73" i="57" a="1"/>
  <c r="EG46" i="57"/>
  <c r="BO63" i="57"/>
  <c r="DT33" i="57"/>
  <c r="EU5" i="57"/>
  <c r="AO12" i="57"/>
  <c r="ED85" i="57"/>
  <c r="FD76" i="57" a="1"/>
  <c r="X26" i="57"/>
  <c r="DM73" i="57"/>
  <c r="DP124" i="57" a="1"/>
  <c r="W85" i="57" a="1"/>
  <c r="BK55" i="57" a="1"/>
  <c r="DT78" i="57"/>
  <c r="BI29" i="57"/>
  <c r="AK124" i="57"/>
  <c r="AA52" i="57"/>
  <c r="DT91" i="57"/>
  <c r="CF29" i="57"/>
  <c r="FA107" i="57"/>
  <c r="EA85" i="57"/>
  <c r="DP88" i="57" a="1"/>
  <c r="AR5" i="57"/>
  <c r="BH79" i="57" a="1"/>
  <c r="BK63" i="57" a="1"/>
  <c r="FN52" i="57" a="1"/>
  <c r="BO11" i="57"/>
  <c r="FA97" i="57"/>
  <c r="EG100" i="57"/>
  <c r="DS112" i="57" a="1"/>
  <c r="EA109" i="57"/>
  <c r="AO11" i="57"/>
  <c r="EZ23" i="57" a="1"/>
  <c r="BO124" i="57"/>
  <c r="U81" i="57"/>
  <c r="AN18" i="57" a="1"/>
  <c r="FE29" i="57"/>
  <c r="AR85" i="57"/>
  <c r="DQ92" i="57"/>
  <c r="BK35" i="57" a="1"/>
  <c r="CF97" i="57"/>
  <c r="EX106" i="57"/>
  <c r="EG52" i="57"/>
  <c r="CF88" i="57"/>
  <c r="FN89" i="57" a="1"/>
  <c r="DT70" i="57"/>
  <c r="BX80" i="916" s="1"/>
  <c r="FA112" i="57"/>
  <c r="DG45" i="57"/>
  <c r="BO60" i="57"/>
  <c r="BH72" i="57" a="1"/>
  <c r="U72" i="57"/>
  <c r="FO110" i="57"/>
  <c r="FO106" i="57"/>
  <c r="DV60" i="57" a="1"/>
  <c r="ET6" i="57" a="1"/>
  <c r="CC52" i="57"/>
  <c r="DV89" i="57" a="1"/>
  <c r="BO5" i="57"/>
  <c r="DZ27" i="57" a="1"/>
  <c r="AR75" i="57"/>
  <c r="CH88" i="57" a="1"/>
  <c r="FD57" i="57" a="1"/>
  <c r="AR72" i="57"/>
  <c r="AR63" i="57"/>
  <c r="DG60" i="57"/>
  <c r="DQ54" i="57"/>
  <c r="FN18" i="57" a="1"/>
  <c r="X57" i="57"/>
  <c r="AT17" i="57" a="1"/>
  <c r="AE64" i="57"/>
  <c r="FU30" i="57"/>
  <c r="AA33" i="57"/>
  <c r="BY88" i="57"/>
  <c r="DZ124" i="57" a="1"/>
  <c r="FT122" i="57" a="1"/>
  <c r="AU79" i="57"/>
  <c r="BV124" i="57"/>
  <c r="AR11" i="57"/>
  <c r="DT69" i="57"/>
  <c r="CI5" i="57"/>
  <c r="FE8" i="57"/>
  <c r="FJ27" i="57" a="1"/>
  <c r="DM26" i="57"/>
  <c r="FG17" i="57" a="1"/>
  <c r="CI30" i="57"/>
  <c r="BL82" i="57"/>
  <c r="FK51" i="57"/>
  <c r="EA124" i="57"/>
  <c r="DJ122" i="57"/>
  <c r="CC70" i="57"/>
  <c r="BB29" i="916" s="1"/>
  <c r="EC122" i="57" a="1"/>
  <c r="DJ89" i="57"/>
  <c r="BX110" i="57" a="1"/>
  <c r="ET54" i="57" a="1"/>
  <c r="EU92" i="57"/>
  <c r="DL107" i="57" a="1"/>
  <c r="FQ18" i="57" a="1"/>
  <c r="DV88" i="57" a="1"/>
  <c r="BV86" i="57"/>
  <c r="DS81" i="57" a="1"/>
  <c r="BN72" i="57" a="1"/>
  <c r="DF46" i="57" a="1"/>
  <c r="CC124" i="57"/>
  <c r="AU51" i="57"/>
  <c r="AG30" i="57" a="1"/>
  <c r="U12" i="57"/>
  <c r="AO91" i="57"/>
  <c r="DM110" i="57"/>
  <c r="AA97" i="57"/>
  <c r="EC11" i="57" a="1"/>
  <c r="FT89" i="57" a="1"/>
  <c r="AO101" i="57"/>
  <c r="DQ112" i="57"/>
  <c r="AU124" i="57"/>
  <c r="AR119" i="57"/>
  <c r="X89" i="916" s="1"/>
  <c r="BO81" i="57"/>
  <c r="EX63" i="57"/>
  <c r="BI91" i="57"/>
  <c r="FR60" i="57"/>
  <c r="BN27" i="57" a="1"/>
  <c r="BV79" i="57"/>
  <c r="DQ8" i="57"/>
  <c r="DG81" i="57"/>
  <c r="BS23" i="57"/>
  <c r="DM57" i="57"/>
  <c r="AQ12" i="57" a="1"/>
  <c r="AU9" i="57"/>
  <c r="AR92" i="57"/>
  <c r="BH42" i="57" a="1"/>
  <c r="FJ11" i="57" a="1"/>
  <c r="BL79" i="57"/>
  <c r="ED73" i="57"/>
  <c r="AN97" i="57" a="1"/>
  <c r="EA29" i="57"/>
  <c r="FE54" i="57"/>
  <c r="T72" i="57" a="1"/>
  <c r="T29" i="57" a="1"/>
  <c r="AG119" i="57" a="1"/>
  <c r="DZ12" i="57" a="1"/>
  <c r="DF119" i="57" a="1"/>
  <c r="BN42" i="57" a="1"/>
  <c r="BU54" i="57" a="1"/>
  <c r="FO58" i="57"/>
  <c r="AO109" i="57"/>
  <c r="BX33" i="57" a="1"/>
  <c r="DP64" i="57" a="1"/>
  <c r="FD75" i="57" a="1"/>
  <c r="CF8" i="57"/>
  <c r="EW23" i="57" a="1"/>
  <c r="CC18" i="57"/>
  <c r="DT51" i="57"/>
  <c r="BS125" i="57"/>
  <c r="AT40" i="916" s="1"/>
  <c r="AK125" i="57"/>
  <c r="AA85" i="57"/>
  <c r="DK112" i="57" a="1"/>
  <c r="AO42" i="57"/>
  <c r="X7" i="1035" s="1"/>
  <c r="EX107" i="57"/>
  <c r="FE119" i="57"/>
  <c r="DB38" i="916" s="1"/>
  <c r="EG23" i="57"/>
  <c r="BH122" i="57" a="1"/>
  <c r="AR125" i="57"/>
  <c r="X91" i="916" s="1"/>
  <c r="FR121" i="57"/>
  <c r="DZ125" i="57" a="1"/>
  <c r="CI24" i="57"/>
  <c r="FO86" i="57"/>
  <c r="DJ46" i="57"/>
  <c r="FH9" i="57"/>
  <c r="CH100" i="57" a="1"/>
  <c r="EZ81" i="57" a="1"/>
  <c r="U119" i="57"/>
  <c r="FU112" i="57"/>
  <c r="ED101" i="57"/>
  <c r="FR45" i="57"/>
  <c r="DW76" i="57"/>
  <c r="EI43" i="57" a="1"/>
  <c r="EC63" i="57" a="1"/>
  <c r="EA70" i="57"/>
  <c r="CF29" i="916" s="1"/>
  <c r="BU70" i="57" a="1"/>
  <c r="EF79" i="57" a="1"/>
  <c r="EG101" i="57"/>
  <c r="BS64" i="57"/>
  <c r="EC97" i="57" a="1"/>
  <c r="AH122" i="57"/>
  <c r="DP97" i="57" a="1"/>
  <c r="FD101" i="57" a="1"/>
  <c r="BO110" i="57"/>
  <c r="FT33" i="57" a="1"/>
  <c r="EZ35" i="57" a="1"/>
  <c r="BX58" i="57" a="1"/>
  <c r="FQ89" i="57" a="1"/>
  <c r="BL35" i="57"/>
  <c r="FH113" i="57"/>
  <c r="AR79" i="57"/>
  <c r="AR78" i="57"/>
  <c r="DJ6" i="57"/>
  <c r="AA86" i="57"/>
  <c r="FR9" i="57"/>
  <c r="AR73" i="57"/>
  <c r="FD23" i="57" a="1"/>
  <c r="DG9" i="57"/>
  <c r="EA23" i="57"/>
  <c r="FE100" i="57"/>
  <c r="DG64" i="57"/>
  <c r="DP113" i="57" a="1"/>
  <c r="DM45" i="57"/>
  <c r="AO85" i="57"/>
  <c r="U69" i="57"/>
  <c r="AK35" i="57"/>
  <c r="FT72" i="57" a="1"/>
  <c r="FU45" i="57"/>
  <c r="BY121" i="57"/>
  <c r="AR82" i="57"/>
  <c r="FS85" i="57" a="1"/>
  <c r="AU14" i="57"/>
  <c r="BK92" i="57" a="1"/>
  <c r="BS106" i="57"/>
  <c r="ED9" i="57"/>
  <c r="AJ17" i="57" a="1"/>
  <c r="BK58" i="57" a="1"/>
  <c r="DL82" i="57" a="1"/>
  <c r="CF72" i="57"/>
  <c r="FQ63" i="57" a="1"/>
  <c r="BN112" i="57" a="1"/>
  <c r="BI112" i="57"/>
  <c r="DF121" i="57" a="1"/>
  <c r="T85" i="57" a="1"/>
  <c r="AG106" i="57" a="1"/>
  <c r="CI9" i="57"/>
  <c r="FE60" i="57"/>
  <c r="AA51" i="57"/>
  <c r="EX52" i="57"/>
  <c r="FO6" i="57"/>
  <c r="DQ107" i="57"/>
  <c r="EX69" i="57"/>
  <c r="BV54" i="57"/>
  <c r="DG112" i="57"/>
  <c r="DT18" i="57"/>
  <c r="FU58" i="57"/>
  <c r="AE6" i="57"/>
  <c r="AH118" i="57"/>
  <c r="AK23" i="57"/>
  <c r="BV92" i="57"/>
  <c r="FH60" i="57"/>
  <c r="FU110" i="57"/>
  <c r="AR88" i="57"/>
  <c r="FU27" i="57"/>
  <c r="FA106" i="57"/>
  <c r="BK113" i="57" a="1"/>
  <c r="U11" i="57"/>
  <c r="CC101" i="57"/>
  <c r="EG12" i="57"/>
  <c r="BI81" i="57"/>
  <c r="V40" i="916"/>
  <c r="BZ142" i="916"/>
  <c r="CZ20" i="1035"/>
  <c r="AN80" i="916"/>
  <c r="BR116" i="1035"/>
  <c r="AN141" i="916"/>
  <c r="Z111" i="1035"/>
  <c r="BD131" i="916"/>
  <c r="AN140" i="916"/>
  <c r="BR12" i="916"/>
  <c r="AN14" i="1035"/>
  <c r="CV110" i="1035"/>
  <c r="AJ129" i="916"/>
  <c r="CR110" i="1035"/>
  <c r="AV41" i="916"/>
  <c r="BR113" i="1035"/>
  <c r="AN136" i="916"/>
  <c r="CR33" i="916"/>
  <c r="AR23" i="916"/>
  <c r="BB61" i="1035"/>
  <c r="BR122" i="916"/>
  <c r="F72" i="916"/>
  <c r="BP133" i="916"/>
  <c r="V75" i="1035"/>
  <c r="DL76" i="916"/>
  <c r="AN17" i="1035"/>
  <c r="DB87" i="916"/>
  <c r="AV57" i="1035"/>
  <c r="N143" i="916"/>
  <c r="DD120" i="1035"/>
  <c r="BX10" i="1035"/>
  <c r="BR132" i="916"/>
  <c r="BB86" i="916"/>
  <c r="BD112" i="916"/>
  <c r="AN73" i="916"/>
  <c r="BD61" i="916"/>
  <c r="BR124" i="916"/>
  <c r="AN124" i="1035"/>
  <c r="CD22" i="1035"/>
  <c r="AN64" i="916"/>
  <c r="DL108" i="1035"/>
  <c r="DD20" i="916"/>
  <c r="CR72" i="916"/>
  <c r="BD21" i="916"/>
  <c r="V82" i="916"/>
  <c r="AZ31" i="916"/>
  <c r="DL123" i="916"/>
  <c r="AN112" i="916"/>
  <c r="BR82" i="916"/>
  <c r="J75" i="1035"/>
  <c r="AJ74" i="916"/>
  <c r="AV70" i="1035"/>
  <c r="BD71" i="916"/>
  <c r="BZ94" i="916"/>
  <c r="AZ7" i="1035"/>
  <c r="R91" i="916"/>
  <c r="CD72" i="916"/>
  <c r="CV15" i="1035"/>
  <c r="BZ67" i="916"/>
  <c r="AJ72" i="1035"/>
  <c r="CR71" i="916"/>
  <c r="Z35" i="916"/>
  <c r="BD118" i="916"/>
  <c r="CV28" i="916"/>
  <c r="AJ11" i="916"/>
  <c r="CR24" i="916"/>
  <c r="DL118" i="916"/>
  <c r="Z113" i="916"/>
  <c r="BD12" i="916"/>
  <c r="DH144" i="916"/>
  <c r="DD33" i="916"/>
  <c r="AV78" i="916"/>
  <c r="DB91" i="916"/>
  <c r="CZ82" i="916"/>
  <c r="J117" i="916"/>
  <c r="CR92" i="916"/>
  <c r="AN90" i="916"/>
  <c r="CV85" i="916"/>
  <c r="F67" i="916"/>
  <c r="R58" i="1035"/>
  <c r="AV138" i="916"/>
  <c r="AR18" i="916"/>
  <c r="BV109" i="1035"/>
  <c r="DL94" i="916"/>
  <c r="AN61" i="1035"/>
  <c r="AN5" i="1035"/>
  <c r="AZ145" i="916"/>
  <c r="BR130" i="916"/>
  <c r="AZ38" i="916"/>
  <c r="AZ11" i="1035"/>
  <c r="AV66" i="916"/>
  <c r="AJ64" i="916"/>
  <c r="V122" i="916"/>
  <c r="BB132" i="916"/>
  <c r="Z62" i="916"/>
  <c r="BV33" i="916"/>
  <c r="CD11" i="916"/>
  <c r="AZ60" i="1035"/>
  <c r="BN80" i="916"/>
  <c r="AV7" i="916"/>
  <c r="CR12" i="916"/>
  <c r="N114" i="916"/>
  <c r="AV9" i="1035"/>
  <c r="R126" i="916"/>
  <c r="AT57" i="916"/>
  <c r="CV36" i="916"/>
  <c r="BZ32" i="916"/>
  <c r="BR94" i="916"/>
  <c r="F126" i="916"/>
  <c r="AZ71" i="1035"/>
  <c r="BR24" i="916"/>
  <c r="CV109" i="916"/>
  <c r="BZ107" i="1035"/>
  <c r="DD109" i="1035"/>
  <c r="J88" i="916"/>
  <c r="BV135" i="916"/>
  <c r="CR91" i="916"/>
  <c r="CH66" i="916"/>
  <c r="BV44" i="916"/>
  <c r="BP30" i="916"/>
  <c r="J38" i="916"/>
  <c r="Z67" i="1035"/>
  <c r="V62" i="916"/>
  <c r="AJ73" i="916"/>
  <c r="DD139" i="916"/>
  <c r="BR93" i="916"/>
  <c r="AR36" i="916"/>
  <c r="AN124" i="916"/>
  <c r="BZ76" i="916"/>
  <c r="AV89" i="916"/>
  <c r="BZ108" i="916"/>
  <c r="V114" i="916"/>
  <c r="R70" i="1035"/>
  <c r="DH23" i="1035"/>
  <c r="BR125" i="1035"/>
  <c r="AJ93" i="916"/>
  <c r="CF119" i="1035"/>
  <c r="AL56" i="916"/>
  <c r="V95" i="916"/>
  <c r="AV39" i="916"/>
  <c r="CH10" i="916"/>
  <c r="AN122" i="916"/>
  <c r="CV116" i="916"/>
  <c r="AL81" i="916"/>
  <c r="CZ114" i="1035"/>
  <c r="CH16" i="1035"/>
  <c r="AR13" i="1035"/>
  <c r="AV14" i="916"/>
  <c r="Z60" i="916"/>
  <c r="DL114" i="1035"/>
  <c r="DL29" i="916"/>
  <c r="CH111" i="1035"/>
  <c r="BD141" i="916"/>
  <c r="AN60" i="916"/>
  <c r="BN121" i="916"/>
  <c r="BX7" i="1035"/>
  <c r="V72" i="916"/>
  <c r="DH20" i="1035"/>
  <c r="BD69" i="1035"/>
  <c r="BZ17" i="1035"/>
  <c r="BR24" i="1035"/>
  <c r="CV64" i="916"/>
  <c r="CZ21" i="1035"/>
  <c r="AR39" i="916"/>
  <c r="BD59" i="916"/>
  <c r="N73" i="1035"/>
  <c r="CV122" i="916"/>
  <c r="AZ90" i="916"/>
  <c r="R5" i="916"/>
  <c r="BD57" i="1035"/>
  <c r="Z122" i="916"/>
  <c r="DL92" i="916"/>
  <c r="DL124" i="1035"/>
  <c r="BB120" i="1035"/>
  <c r="CD69" i="916"/>
  <c r="AR87" i="916"/>
  <c r="AZ37" i="916"/>
  <c r="DH115" i="916"/>
  <c r="CH113" i="916"/>
  <c r="AZ42" i="916"/>
  <c r="N21" i="1035"/>
  <c r="BR115" i="1035"/>
  <c r="CD63" i="1035"/>
  <c r="CR70" i="1035"/>
  <c r="AR111" i="916"/>
  <c r="AV87" i="916"/>
  <c r="R10" i="916"/>
  <c r="F29" i="916"/>
  <c r="CZ19" i="916"/>
  <c r="AN36" i="916"/>
  <c r="AT82" i="916"/>
  <c r="R73" i="1035"/>
  <c r="CT27" i="916"/>
  <c r="CD18" i="1035"/>
  <c r="P70" i="1035"/>
  <c r="F13" i="1035"/>
  <c r="J118" i="1035"/>
  <c r="BD90" i="916"/>
  <c r="R115" i="1035"/>
  <c r="DL118" i="1035"/>
  <c r="CF31" i="916"/>
  <c r="CT66" i="916"/>
  <c r="AV28" i="916"/>
  <c r="F61" i="916"/>
  <c r="CH58" i="1035"/>
  <c r="R94" i="916"/>
  <c r="CV6" i="916"/>
  <c r="R83" i="916"/>
  <c r="CZ133" i="916"/>
  <c r="CZ64" i="916"/>
  <c r="CD119" i="916"/>
  <c r="BP112" i="1035"/>
  <c r="Z8" i="1035"/>
  <c r="DH41" i="916"/>
  <c r="R129" i="916"/>
  <c r="CR11" i="916"/>
  <c r="X122" i="1035"/>
  <c r="AT132" i="916"/>
  <c r="DD17" i="1035"/>
  <c r="BR118" i="1035"/>
  <c r="AJ89" i="916"/>
  <c r="CR126" i="1035"/>
  <c r="J134" i="916"/>
  <c r="CZ132" i="916"/>
  <c r="AN86" i="916"/>
  <c r="BR70" i="916"/>
  <c r="CV116" i="1035"/>
  <c r="BR22" i="1035"/>
  <c r="DL113" i="916"/>
  <c r="V144" i="916"/>
  <c r="R115" i="916"/>
  <c r="BR7" i="1035"/>
  <c r="BR109" i="1035"/>
  <c r="DH132" i="916"/>
  <c r="BR86" i="916"/>
  <c r="AZ75" i="1035"/>
  <c r="CV64" i="1035"/>
  <c r="CH136" i="916"/>
  <c r="V12" i="916"/>
  <c r="CT70" i="916"/>
  <c r="CV120" i="916"/>
  <c r="CH21" i="916"/>
  <c r="DD110" i="916"/>
  <c r="AV95" i="916"/>
  <c r="R95" i="916"/>
  <c r="Z119" i="1035"/>
  <c r="BZ109" i="1035"/>
  <c r="AV44" i="916"/>
  <c r="AJ9" i="1035"/>
  <c r="J131" i="916"/>
  <c r="CR60" i="916"/>
  <c r="N65" i="916"/>
  <c r="DD60" i="1035"/>
  <c r="DD69" i="916"/>
  <c r="BN63" i="1035"/>
  <c r="CH6" i="916"/>
  <c r="BN88" i="916"/>
  <c r="BP112" i="916"/>
  <c r="AN113" i="916"/>
  <c r="CR112" i="1035"/>
  <c r="F63" i="916"/>
  <c r="R80" i="916"/>
  <c r="CD141" i="916"/>
  <c r="R111" i="1035"/>
  <c r="F91" i="916"/>
  <c r="AN12" i="1035"/>
  <c r="AV57" i="916"/>
  <c r="AT81" i="916"/>
  <c r="BD67" i="916"/>
  <c r="R22" i="916"/>
  <c r="CH107" i="916"/>
  <c r="Z122" i="1035"/>
  <c r="DD5" i="1035"/>
  <c r="CR94" i="916"/>
  <c r="BR11" i="1035"/>
  <c r="Z37" i="916"/>
  <c r="DD25" i="916"/>
  <c r="V73" i="916"/>
  <c r="CH115" i="1035"/>
  <c r="CV69" i="1035"/>
  <c r="DL67" i="1035"/>
  <c r="AV143" i="916"/>
  <c r="AN119" i="1035"/>
  <c r="R21" i="1035"/>
  <c r="Z73" i="916"/>
  <c r="BB65" i="916"/>
  <c r="BR139" i="916"/>
  <c r="BZ27" i="916"/>
  <c r="V134" i="916"/>
  <c r="CF63" i="1035"/>
  <c r="AV62" i="916"/>
  <c r="DL63" i="1035"/>
  <c r="DL140" i="916"/>
  <c r="DL30" i="916"/>
  <c r="DL77" i="916"/>
  <c r="Z141" i="916"/>
  <c r="Z68" i="1035"/>
  <c r="DL108" i="916"/>
  <c r="DH122" i="916"/>
  <c r="AV125" i="916"/>
  <c r="AN132" i="916"/>
  <c r="N8" i="916"/>
  <c r="CT67" i="1035"/>
  <c r="CD34" i="916"/>
  <c r="CR110" i="916"/>
  <c r="BX83" i="916"/>
  <c r="AV23" i="916"/>
  <c r="J66" i="916"/>
  <c r="DL122" i="916"/>
  <c r="DD128" i="916"/>
  <c r="DB142" i="916"/>
  <c r="DD31" i="916"/>
  <c r="DH66" i="1035"/>
  <c r="BD135" i="916"/>
  <c r="CV38" i="916"/>
  <c r="R72" i="916"/>
  <c r="J19" i="916"/>
  <c r="N23" i="916"/>
  <c r="DH116" i="1035"/>
  <c r="N59" i="1035"/>
  <c r="BD83" i="916"/>
  <c r="R112" i="916"/>
  <c r="DD18" i="1035"/>
  <c r="BR80" i="916"/>
  <c r="CV29" i="916"/>
  <c r="N80" i="916"/>
  <c r="AV38" i="916"/>
  <c r="CZ73" i="1035"/>
  <c r="BP31" i="916"/>
  <c r="AV6" i="916"/>
  <c r="P16" i="916"/>
  <c r="DD133" i="916"/>
  <c r="V93" i="916"/>
  <c r="BD120" i="916"/>
  <c r="DL37" i="916"/>
  <c r="AJ20" i="916"/>
  <c r="BD23" i="916"/>
  <c r="CR135" i="916"/>
  <c r="AZ88" i="916"/>
  <c r="DH125" i="1035"/>
  <c r="V58" i="916"/>
  <c r="V94" i="916"/>
  <c r="CR73" i="1035"/>
  <c r="AZ125" i="916"/>
  <c r="F88" i="916"/>
  <c r="AJ11" i="1035"/>
  <c r="CH87" i="916"/>
  <c r="AN35" i="916"/>
  <c r="BD133" i="916"/>
  <c r="BD126" i="1035"/>
  <c r="CD122" i="916"/>
  <c r="P71" i="916"/>
  <c r="H82" i="916"/>
  <c r="BD124" i="916"/>
  <c r="CZ68" i="1035"/>
  <c r="R59" i="1035"/>
  <c r="DL22" i="916"/>
  <c r="N108" i="916"/>
  <c r="AV112" i="1035"/>
  <c r="Z20" i="1035"/>
  <c r="CH39" i="916"/>
  <c r="AN125" i="1035"/>
  <c r="BZ17" i="916"/>
  <c r="F33" i="916"/>
  <c r="N84" i="916"/>
  <c r="DH95" i="916"/>
  <c r="CV121" i="1035"/>
  <c r="BD75" i="1035"/>
  <c r="J71" i="1035"/>
  <c r="BD31" i="916"/>
  <c r="P63" i="1035"/>
  <c r="J115" i="916"/>
  <c r="Z12" i="1035"/>
  <c r="BN89" i="916"/>
  <c r="J12" i="1035"/>
  <c r="V141" i="916"/>
  <c r="AN91" i="916"/>
  <c r="J17" i="1035"/>
  <c r="BD39" i="916"/>
  <c r="BZ38" i="916"/>
  <c r="DL9" i="916"/>
  <c r="Z69" i="916"/>
  <c r="DD85" i="916"/>
  <c r="Z89" i="916"/>
  <c r="J122" i="916"/>
  <c r="DL12" i="1035"/>
  <c r="AJ12" i="916"/>
  <c r="BZ120" i="1035"/>
  <c r="BZ83" i="916"/>
  <c r="CH20" i="1035"/>
  <c r="AR16" i="916"/>
  <c r="DL61" i="1035"/>
  <c r="AN18" i="1035"/>
  <c r="CD13" i="1035"/>
  <c r="AJ126" i="1035"/>
  <c r="DD59" i="1035"/>
  <c r="CH89" i="916"/>
  <c r="CD133" i="916"/>
  <c r="DD117" i="1035"/>
  <c r="CV65" i="916"/>
  <c r="BD132" i="916"/>
  <c r="CD21" i="916"/>
  <c r="AJ42" i="916"/>
  <c r="AN19" i="1035"/>
  <c r="CD119" i="1035"/>
  <c r="AZ137" i="916"/>
  <c r="DH13" i="1035"/>
  <c r="DD56" i="916"/>
  <c r="R86" i="916"/>
  <c r="BD33" i="916"/>
  <c r="AV118" i="916"/>
  <c r="AN107" i="1035"/>
  <c r="N135" i="916"/>
  <c r="CR59" i="916"/>
  <c r="BX32" i="916"/>
  <c r="AZ135" i="916"/>
  <c r="BV75" i="916"/>
  <c r="DH18" i="916"/>
  <c r="BD109" i="1035"/>
  <c r="DL17" i="1035"/>
  <c r="AN115" i="1035"/>
  <c r="AT137" i="916"/>
  <c r="CH123" i="916"/>
  <c r="R39" i="916"/>
  <c r="DB39" i="916"/>
  <c r="DB68" i="1035"/>
  <c r="AV13" i="1035"/>
  <c r="R72" i="1035"/>
  <c r="J10" i="1035"/>
  <c r="BR119" i="1035"/>
  <c r="DH31" i="916"/>
  <c r="DD112" i="1035"/>
  <c r="AJ30" i="916"/>
  <c r="BR113" i="916"/>
  <c r="DD26" i="916"/>
  <c r="CH40" i="916"/>
  <c r="AR5" i="1035"/>
  <c r="CH67" i="916"/>
  <c r="BR69" i="1035"/>
  <c r="R84" i="916"/>
  <c r="CZ43" i="916"/>
  <c r="J78" i="916"/>
  <c r="F37" i="916"/>
  <c r="J145" i="916"/>
  <c r="DH146" i="916"/>
  <c r="AR89" i="916"/>
  <c r="BD66" i="1035"/>
  <c r="Z14" i="916"/>
  <c r="AR116" i="1035"/>
  <c r="N35" i="916"/>
  <c r="Z75" i="916"/>
  <c r="J109" i="1035"/>
  <c r="AJ31" i="916"/>
  <c r="CZ23" i="916"/>
  <c r="BR10" i="916"/>
  <c r="CH93" i="916"/>
  <c r="DD145" i="916"/>
  <c r="F133" i="916"/>
  <c r="CR124" i="1035"/>
  <c r="CH125" i="916"/>
  <c r="DL116" i="1035"/>
  <c r="CV81" i="916"/>
  <c r="AJ145" i="916"/>
  <c r="P12" i="916"/>
  <c r="AT61" i="916"/>
  <c r="F56" i="1035"/>
  <c r="CD73" i="1035"/>
  <c r="AV117" i="1035"/>
  <c r="AR121" i="916"/>
  <c r="AJ73" i="1035"/>
  <c r="J28" i="916"/>
  <c r="BD137" i="916"/>
  <c r="CD112" i="916"/>
  <c r="CD12" i="1035"/>
  <c r="CD12" i="916"/>
  <c r="AT18" i="1035"/>
  <c r="EF118" i="57" a="1"/>
  <c r="AD112" i="57" a="1"/>
  <c r="U9" i="57"/>
  <c r="DP6" i="57" a="1"/>
  <c r="EX42" i="57"/>
  <c r="BU109" i="57" a="1"/>
  <c r="DF42" i="57" a="1"/>
  <c r="AK14" i="57"/>
  <c r="BN11" i="57" a="1"/>
  <c r="DG57" i="57"/>
  <c r="FU119" i="57"/>
  <c r="DJ140" i="916" s="1"/>
  <c r="BK9" i="57" a="1"/>
  <c r="FJ88" i="57" a="1"/>
  <c r="DW9" i="57"/>
  <c r="EU17" i="57"/>
  <c r="FO18" i="57"/>
  <c r="DF97" i="57" a="1"/>
  <c r="EW85" i="57" a="1"/>
  <c r="FU106" i="57"/>
  <c r="U29" i="57"/>
  <c r="U85" i="57"/>
  <c r="X75" i="57"/>
  <c r="FR58" i="57"/>
  <c r="DV82" i="57" a="1"/>
  <c r="U86" i="57"/>
  <c r="DL79" i="57" a="1"/>
  <c r="DI85" i="57" a="1"/>
  <c r="AU30" i="57"/>
  <c r="DG82" i="57"/>
  <c r="BK18" i="57" a="1"/>
  <c r="DP119" i="57" a="1"/>
  <c r="CI89" i="57"/>
  <c r="BI58" i="57"/>
  <c r="FJ118" i="57" a="1"/>
  <c r="DV18" i="57" a="1"/>
  <c r="FE69" i="57"/>
  <c r="BV24" i="57"/>
  <c r="EG43" i="57"/>
  <c r="CF129" i="916" s="1"/>
  <c r="CF11" i="57"/>
  <c r="AQ92" i="57" a="1"/>
  <c r="EU64" i="57"/>
  <c r="AQ75" i="57" a="1"/>
  <c r="DI15" i="57" a="1"/>
  <c r="FG76" i="57" a="1"/>
  <c r="CI35" i="57"/>
  <c r="BU91" i="57" a="1"/>
  <c r="EG5" i="57"/>
  <c r="ED119" i="57"/>
  <c r="CF89" i="916" s="1"/>
  <c r="DT24" i="57"/>
  <c r="ET82" i="57" a="1"/>
  <c r="CF51" i="57"/>
  <c r="BI46" i="57"/>
  <c r="BV27" i="57"/>
  <c r="X78" i="57"/>
  <c r="EU82" i="57"/>
  <c r="DQ57" i="57"/>
  <c r="DQ26" i="57"/>
  <c r="CC5" i="57"/>
  <c r="AO36" i="57"/>
  <c r="AR113" i="57"/>
  <c r="FU8" i="57"/>
  <c r="DF122" i="57" a="1"/>
  <c r="DZ85" i="57" a="1"/>
  <c r="FU29" i="57"/>
  <c r="BU78" i="57" a="1"/>
  <c r="AO52" i="57"/>
  <c r="FR97" i="57"/>
  <c r="AN52" i="57" a="1"/>
  <c r="DT81" i="57"/>
  <c r="BI82" i="57"/>
  <c r="AT82" i="57" a="1"/>
  <c r="FR23" i="57"/>
  <c r="AU33" i="57"/>
  <c r="DP110" i="57" a="1"/>
  <c r="FJ23" i="57" a="1"/>
  <c r="AT79" i="57" a="1"/>
  <c r="FE85" i="57"/>
  <c r="AR107" i="57"/>
  <c r="EC85" i="57" a="1"/>
  <c r="AT43" i="57" a="1"/>
  <c r="W112" i="57" a="1"/>
  <c r="ED79" i="57"/>
  <c r="DM91" i="57"/>
  <c r="FE88" i="57"/>
  <c r="EZ5" i="57" a="1"/>
  <c r="FO60" i="57"/>
  <c r="CE26" i="57" a="1"/>
  <c r="AR91" i="57"/>
  <c r="AR121" i="57"/>
  <c r="FG78" i="57" a="1"/>
  <c r="BY70" i="57"/>
  <c r="X121" i="57"/>
  <c r="FH79" i="57"/>
  <c r="FE35" i="57"/>
  <c r="DS60" i="57" a="1"/>
  <c r="DL30" i="57" a="1"/>
  <c r="ED26" i="57"/>
  <c r="FD109" i="57" a="1"/>
  <c r="DT23" i="57"/>
  <c r="BO9" i="57"/>
  <c r="EU119" i="57"/>
  <c r="FN30" i="57" a="1"/>
  <c r="BL54" i="57"/>
  <c r="BH45" i="57" a="1"/>
  <c r="CI97" i="57"/>
  <c r="FU35" i="57"/>
  <c r="BO72" i="57"/>
  <c r="FO15" i="57"/>
  <c r="BO30" i="57"/>
  <c r="FG88" i="57" a="1"/>
  <c r="EC124" i="57" a="1"/>
  <c r="DM6" i="57"/>
  <c r="CI58" i="57"/>
  <c r="AE61" i="57"/>
  <c r="BH85" i="57" a="1"/>
  <c r="W35" i="57" a="1"/>
  <c r="FT12" i="57" a="1"/>
  <c r="Z30" i="57" a="1"/>
  <c r="DJ57" i="57"/>
  <c r="DV24" i="57" a="1"/>
  <c r="BS29" i="57"/>
  <c r="EU14" i="57"/>
  <c r="EX35" i="57"/>
  <c r="FT60" i="57" a="1"/>
  <c r="FE9" i="57"/>
  <c r="FK78" i="57"/>
  <c r="DV97" i="57" a="1"/>
  <c r="BU92" i="57" a="1"/>
  <c r="FU85" i="57"/>
  <c r="EF26" i="57" a="1"/>
  <c r="AU125" i="57"/>
  <c r="X142" i="916" s="1"/>
  <c r="EA73" i="57"/>
  <c r="FU15" i="57"/>
  <c r="BO86" i="57"/>
  <c r="AU24" i="57"/>
  <c r="FN85" i="57" a="1"/>
  <c r="DG79" i="57"/>
  <c r="DM112" i="57"/>
  <c r="BV51" i="57"/>
  <c r="FD88" i="57" a="1"/>
  <c r="DQ122" i="57"/>
  <c r="BL60" i="57"/>
  <c r="FR69" i="57"/>
  <c r="EA24" i="57"/>
  <c r="U52" i="57"/>
  <c r="EF76" i="57" a="1"/>
  <c r="DF73" i="57" a="1"/>
  <c r="Z12" i="57" a="1"/>
  <c r="BK82" i="57" a="1"/>
  <c r="AT112" i="57" a="1"/>
  <c r="FA118" i="57"/>
  <c r="FA64" i="57"/>
  <c r="EZ98" i="57" a="1"/>
  <c r="DP100" i="57" a="1"/>
  <c r="CI98" i="57"/>
  <c r="EX70" i="57"/>
  <c r="AK52" i="57"/>
  <c r="DL122" i="57" a="1"/>
  <c r="DS69" i="57" a="1"/>
  <c r="BV55" i="57"/>
  <c r="DS121" i="57" a="1"/>
  <c r="DM69" i="57"/>
  <c r="BV106" i="57"/>
  <c r="CI6" i="57"/>
  <c r="FR30" i="57"/>
  <c r="AH42" i="57"/>
  <c r="EC92" i="57" a="1"/>
  <c r="FU63" i="57"/>
  <c r="AR106" i="57"/>
  <c r="EA72" i="57"/>
  <c r="BK70" i="57" a="1"/>
  <c r="FR26" i="57"/>
  <c r="DQ79" i="57"/>
  <c r="FU89" i="57"/>
  <c r="BU88" i="57" a="1"/>
  <c r="BN88" i="57" a="1"/>
  <c r="DW58" i="57"/>
  <c r="AR17" i="57"/>
  <c r="EG98" i="57"/>
  <c r="BO14" i="57"/>
  <c r="FQ81" i="57" a="1"/>
  <c r="EG45" i="57"/>
  <c r="X33" i="57"/>
  <c r="FR82" i="57"/>
  <c r="FC100" i="57" a="1"/>
  <c r="BX109" i="57" a="1"/>
  <c r="EZ8" i="57" a="1"/>
  <c r="FD36" i="57" a="1"/>
  <c r="DT12" i="57"/>
  <c r="EG110" i="57"/>
  <c r="ET81" i="57" a="1"/>
  <c r="EX76" i="57"/>
  <c r="AH69" i="57"/>
  <c r="EU121" i="57"/>
  <c r="FU23" i="57"/>
  <c r="DQ29" i="57"/>
  <c r="T92" i="57" a="1"/>
  <c r="FO9" i="57"/>
  <c r="DJ25" i="916" s="1"/>
  <c r="FU11" i="57"/>
  <c r="CI42" i="57"/>
  <c r="FH36" i="57"/>
  <c r="DP32" i="57" a="1"/>
  <c r="AE43" i="57"/>
  <c r="AU89" i="57"/>
  <c r="FO70" i="57"/>
  <c r="FG69" i="57" a="1"/>
  <c r="BO73" i="57"/>
  <c r="ED86" i="57"/>
  <c r="AO9" i="57"/>
  <c r="FR86" i="57"/>
  <c r="AG5" i="57" a="1"/>
  <c r="BI55" i="57"/>
  <c r="BN122" i="57" a="1"/>
  <c r="AH23" i="57"/>
  <c r="AH78" i="57"/>
  <c r="DS86" i="57" a="1"/>
  <c r="DG8" i="57"/>
  <c r="DJ45" i="57"/>
  <c r="DV101" i="57" a="1"/>
  <c r="BO70" i="57"/>
  <c r="FH43" i="57"/>
  <c r="DB78" i="916" s="1"/>
  <c r="AN79" i="57" a="1"/>
  <c r="FE125" i="57"/>
  <c r="DB40" i="916" s="1"/>
  <c r="FK43" i="57"/>
  <c r="Z45" i="57" a="1"/>
  <c r="BV110" i="57"/>
  <c r="EG86" i="57"/>
  <c r="FH76" i="57"/>
  <c r="EX24" i="57"/>
  <c r="DY58" i="57" a="1"/>
  <c r="CF125" i="57"/>
  <c r="BB91" i="916" s="1"/>
  <c r="AQ29" i="57" a="1"/>
  <c r="AD14" i="57" a="1"/>
  <c r="ED30" i="57"/>
  <c r="W119" i="57" a="1"/>
  <c r="AQ61" i="57" a="1"/>
  <c r="CI18" i="57"/>
  <c r="BY9" i="57"/>
  <c r="BN107" i="57" a="1"/>
  <c r="CB17" i="57" a="1"/>
  <c r="FK24" i="57"/>
  <c r="BN51" i="57" a="1"/>
  <c r="FA15" i="57"/>
  <c r="FA14" i="57"/>
  <c r="DV6" i="57" a="1"/>
  <c r="FR109" i="57"/>
  <c r="DM61" i="57"/>
  <c r="W12" i="57" a="1"/>
  <c r="FG82" i="57" a="1"/>
  <c r="BI57" i="57"/>
  <c r="BU24" i="57" a="1"/>
  <c r="CF52" i="57"/>
  <c r="CH70" i="57" a="1"/>
  <c r="FU32" i="57"/>
  <c r="AJ86" i="57" a="1"/>
  <c r="DQ113" i="57"/>
  <c r="AQ52" i="57" a="1"/>
  <c r="CF76" i="57"/>
  <c r="FK118" i="57"/>
  <c r="AA121" i="57"/>
  <c r="DJ97" i="57"/>
  <c r="FU73" i="57"/>
  <c r="FO61" i="57"/>
  <c r="ET23" i="57" a="1"/>
  <c r="X51" i="57"/>
  <c r="AH18" i="57"/>
  <c r="AE86" i="57"/>
  <c r="AG32" i="57" a="1"/>
  <c r="X15" i="57"/>
  <c r="CC72" i="57"/>
  <c r="DI24" i="57" a="1"/>
  <c r="EA119" i="57"/>
  <c r="CF38" i="916" s="1"/>
  <c r="Z46" i="57" a="1"/>
  <c r="AH76" i="57"/>
  <c r="FJ51" i="57" a="1"/>
  <c r="FH64" i="57"/>
  <c r="FE12" i="57"/>
  <c r="FA30" i="57"/>
  <c r="EW5" i="57" a="1"/>
  <c r="FT9" i="57" a="1"/>
  <c r="W33" i="57" a="1"/>
  <c r="FK110" i="57"/>
  <c r="FT18" i="57" a="1"/>
  <c r="CI121" i="57"/>
  <c r="FG70" i="57" a="1"/>
  <c r="BI17" i="57"/>
  <c r="BV17" i="57"/>
  <c r="FU118" i="57"/>
  <c r="FH42" i="57"/>
  <c r="DB58" i="1035" s="1"/>
  <c r="BU57" i="57" a="1"/>
  <c r="BY5" i="57"/>
  <c r="AH43" i="57"/>
  <c r="FR79" i="57"/>
  <c r="AT18" i="57" a="1"/>
  <c r="DP78" i="57" a="1"/>
  <c r="FH51" i="57"/>
  <c r="AN9" i="57" a="1"/>
  <c r="FR92" i="57"/>
  <c r="DV106" i="57" a="1"/>
  <c r="FU12" i="57"/>
  <c r="FO125" i="57"/>
  <c r="DJ40" i="916" s="1"/>
  <c r="FK29" i="57"/>
  <c r="AR110" i="57"/>
  <c r="DJ118" i="57"/>
  <c r="BX89" i="57" a="1"/>
  <c r="CR38" i="916"/>
  <c r="BR116" i="916"/>
  <c r="N141" i="916"/>
  <c r="BZ85" i="916"/>
  <c r="AV85" i="916"/>
  <c r="BR12" i="1035"/>
  <c r="AN14" i="916"/>
  <c r="DL11" i="916"/>
  <c r="BX7" i="916"/>
  <c r="BD66" i="916"/>
  <c r="P63" i="916"/>
  <c r="Z118" i="916"/>
  <c r="CR124" i="916"/>
  <c r="N133" i="916"/>
  <c r="AR83" i="916"/>
  <c r="DL34" i="916"/>
  <c r="CZ16" i="916"/>
  <c r="BR15" i="916"/>
  <c r="BR123" i="1035"/>
  <c r="DL69" i="1035"/>
  <c r="BR61" i="916"/>
  <c r="DD119" i="916"/>
  <c r="CH13" i="916"/>
  <c r="V13" i="916"/>
  <c r="BD44" i="916"/>
  <c r="BV125" i="1035"/>
  <c r="AJ13" i="1035"/>
  <c r="AJ70" i="1035"/>
  <c r="AJ41" i="916"/>
  <c r="CH25" i="916"/>
  <c r="DD91" i="916"/>
  <c r="BZ95" i="916"/>
  <c r="CF66" i="1035"/>
  <c r="V75" i="916"/>
  <c r="P19" i="916"/>
  <c r="CR82" i="916"/>
  <c r="H63" i="1035"/>
  <c r="AV66" i="1035"/>
  <c r="H76" i="916"/>
  <c r="J65" i="916"/>
  <c r="AV123" i="916"/>
  <c r="BR89" i="916"/>
  <c r="H113" i="1035"/>
  <c r="CV67" i="916"/>
  <c r="F95" i="916"/>
  <c r="DH24" i="1035"/>
  <c r="H17" i="916"/>
  <c r="DH92" i="916"/>
  <c r="CH64" i="1035"/>
  <c r="Z113" i="1035"/>
  <c r="AL30" i="916"/>
  <c r="Z74" i="1035"/>
  <c r="CV145" i="916"/>
  <c r="CD145" i="916"/>
  <c r="R75" i="1035"/>
  <c r="CH44" i="916"/>
  <c r="BZ42" i="916"/>
  <c r="DH115" i="1035"/>
  <c r="DL121" i="1035"/>
  <c r="CR81" i="916"/>
  <c r="DD116" i="1035"/>
  <c r="CD110" i="916"/>
  <c r="CH71" i="916"/>
  <c r="AJ146" i="916"/>
  <c r="BD24" i="916"/>
  <c r="R123" i="1035"/>
  <c r="CF61" i="1035"/>
  <c r="R63" i="1035"/>
  <c r="AZ123" i="916"/>
  <c r="V39" i="916"/>
  <c r="J143" i="916"/>
  <c r="R6" i="916"/>
  <c r="BN122" i="916"/>
  <c r="AN72" i="916"/>
  <c r="Z110" i="916"/>
  <c r="CR62" i="1035"/>
  <c r="J61" i="1035"/>
  <c r="AV113" i="1035"/>
  <c r="CV119" i="1035"/>
  <c r="R121" i="1035"/>
  <c r="CZ16" i="1035"/>
  <c r="V10" i="1035"/>
  <c r="CF130" i="916"/>
  <c r="J63" i="916"/>
  <c r="CR83" i="916"/>
  <c r="BZ120" i="916"/>
  <c r="BV146" i="916"/>
  <c r="BR26" i="916"/>
  <c r="AR58" i="1035"/>
  <c r="CV75" i="1035"/>
  <c r="CH67" i="1035"/>
  <c r="AN9" i="916"/>
  <c r="R9" i="1035"/>
  <c r="AN69" i="1035"/>
  <c r="CD83" i="916"/>
  <c r="N114" i="1035"/>
  <c r="BD134" i="916"/>
  <c r="BD144" i="916"/>
  <c r="N62" i="916"/>
  <c r="DL137" i="916"/>
  <c r="BN58" i="1035"/>
  <c r="CR10" i="1035"/>
  <c r="DD122" i="1035"/>
  <c r="DL86" i="916"/>
  <c r="CF12" i="1035"/>
  <c r="CV77" i="916"/>
  <c r="DD117" i="916"/>
  <c r="AJ142" i="916"/>
  <c r="X67" i="916"/>
  <c r="CR146" i="916"/>
  <c r="H121" i="1035"/>
  <c r="V125" i="1035"/>
  <c r="N139" i="916"/>
  <c r="BV74" i="1035"/>
  <c r="N145" i="916"/>
  <c r="CV117" i="916"/>
  <c r="AZ73" i="1035"/>
  <c r="BZ7" i="1035"/>
  <c r="BB108" i="1035"/>
  <c r="N115" i="1035"/>
  <c r="DD87" i="916"/>
  <c r="R6" i="1035"/>
  <c r="CV58" i="1035"/>
  <c r="R87" i="916"/>
  <c r="BN122" i="1035"/>
  <c r="CH19" i="916"/>
  <c r="BV133" i="916"/>
  <c r="P19" i="1035"/>
  <c r="AZ74" i="916"/>
  <c r="AV14" i="1035"/>
  <c r="Z60" i="1035"/>
  <c r="N69" i="1035"/>
  <c r="BZ40" i="916"/>
  <c r="CV80" i="916"/>
  <c r="Z66" i="1035"/>
  <c r="CV132" i="916"/>
  <c r="CR73" i="916"/>
  <c r="AR109" i="1035"/>
  <c r="BZ128" i="916"/>
  <c r="DL87" i="916"/>
  <c r="CZ41" i="916"/>
  <c r="BD113" i="1035"/>
  <c r="J68" i="916"/>
  <c r="DH21" i="916"/>
  <c r="AJ62" i="916"/>
  <c r="BZ110" i="1035"/>
  <c r="H57" i="916"/>
  <c r="J8" i="916"/>
  <c r="N24" i="1035"/>
  <c r="CD122" i="1035"/>
  <c r="CD87" i="916"/>
  <c r="Z86" i="916"/>
  <c r="Z124" i="916"/>
  <c r="BZ114" i="1035"/>
  <c r="J18" i="916"/>
  <c r="V11" i="1035"/>
  <c r="BR115" i="916"/>
  <c r="CH28" i="916"/>
  <c r="J24" i="916"/>
  <c r="DL15" i="916"/>
  <c r="V59" i="1035"/>
  <c r="F115" i="1035"/>
  <c r="J144" i="916"/>
  <c r="BB89" i="916"/>
  <c r="BR128" i="916"/>
  <c r="V123" i="1035"/>
  <c r="DH113" i="1035"/>
  <c r="CD63" i="916"/>
  <c r="CT131" i="916"/>
  <c r="AR111" i="1035"/>
  <c r="N39" i="916"/>
  <c r="R10" i="1035"/>
  <c r="J80" i="916"/>
  <c r="BD74" i="1035"/>
  <c r="CR16" i="916"/>
  <c r="CZ33" i="916"/>
  <c r="AN62" i="1035"/>
  <c r="J118" i="916"/>
  <c r="AZ7" i="916"/>
  <c r="AN120" i="1035"/>
  <c r="V13" i="1035"/>
  <c r="BR7" i="916"/>
  <c r="BR87" i="916"/>
  <c r="R76" i="916"/>
  <c r="P141" i="916"/>
  <c r="CF32" i="916"/>
  <c r="CZ61" i="1035"/>
  <c r="Z17" i="916"/>
  <c r="CH134" i="916"/>
  <c r="BZ57" i="916"/>
  <c r="BD6" i="916"/>
  <c r="J69" i="1035"/>
  <c r="BP122" i="916"/>
  <c r="J65" i="1035"/>
  <c r="J138" i="916"/>
  <c r="AV133" i="916"/>
  <c r="V11" i="916"/>
  <c r="AZ70" i="916"/>
  <c r="P35" i="916"/>
  <c r="BR112" i="1035"/>
  <c r="DD78" i="916"/>
  <c r="AV27" i="916"/>
  <c r="CV68" i="1035"/>
  <c r="CV71" i="916"/>
  <c r="DL110" i="916"/>
  <c r="V124" i="1035"/>
  <c r="DD42" i="916"/>
  <c r="CH31" i="916"/>
  <c r="CV57" i="916"/>
  <c r="DD144" i="916"/>
  <c r="AV115" i="916"/>
  <c r="F137" i="916"/>
  <c r="CV144" i="916"/>
  <c r="AN78" i="916"/>
  <c r="DL145" i="916"/>
  <c r="N132" i="916"/>
  <c r="BR92" i="916"/>
  <c r="BB28" i="916"/>
  <c r="F30" i="916"/>
  <c r="CH70" i="1035"/>
  <c r="BZ131" i="916"/>
  <c r="AZ14" i="1035"/>
  <c r="N65" i="1035"/>
  <c r="CR109" i="1035"/>
  <c r="DD69" i="1035"/>
  <c r="CZ73" i="916"/>
  <c r="CV14" i="1035"/>
  <c r="CD68" i="1035"/>
  <c r="BR124" i="1035"/>
  <c r="AR21" i="1035"/>
  <c r="DH135" i="916"/>
  <c r="BD15" i="1035"/>
  <c r="CR85" i="916"/>
  <c r="BR65" i="916"/>
  <c r="AR61" i="1035"/>
  <c r="DD129" i="916"/>
  <c r="CR111" i="916"/>
  <c r="N72" i="1035"/>
  <c r="AZ62" i="1035"/>
  <c r="J42" i="916"/>
  <c r="BN12" i="1035"/>
  <c r="BV84" i="916"/>
  <c r="AN8" i="1035"/>
  <c r="AV69" i="916"/>
  <c r="AJ135" i="916"/>
  <c r="CV70" i="1035"/>
  <c r="R37" i="916"/>
  <c r="CD140" i="916"/>
  <c r="H31" i="916"/>
  <c r="N40" i="916"/>
  <c r="DH133" i="916"/>
  <c r="CZ93" i="916"/>
  <c r="CV62" i="916"/>
  <c r="AN117" i="1035"/>
  <c r="DJ132" i="916"/>
  <c r="R67" i="1035"/>
  <c r="DH90" i="916"/>
  <c r="V133" i="916"/>
  <c r="P83" i="916"/>
  <c r="AN59" i="1035"/>
  <c r="CH16" i="916"/>
  <c r="CV7" i="1035"/>
  <c r="N11" i="1035"/>
  <c r="CH35" i="916"/>
  <c r="V65" i="1035"/>
  <c r="AJ70" i="916"/>
  <c r="BD7" i="1035"/>
  <c r="CR75" i="916"/>
  <c r="CV14" i="916"/>
  <c r="V71" i="1035"/>
  <c r="CF90" i="916"/>
  <c r="AN70" i="916"/>
  <c r="N123" i="1035"/>
  <c r="CZ112" i="1035"/>
  <c r="AZ95" i="916"/>
  <c r="CD117" i="916"/>
  <c r="AN62" i="916"/>
  <c r="CR22" i="916"/>
  <c r="CD124" i="916"/>
  <c r="DH10" i="1035"/>
  <c r="CZ129" i="916"/>
  <c r="DD108" i="916"/>
  <c r="Z72" i="1035"/>
  <c r="V143" i="916"/>
  <c r="F9" i="916"/>
  <c r="AZ132" i="916"/>
  <c r="N12" i="916"/>
  <c r="AN7" i="1035"/>
  <c r="AN89" i="916"/>
  <c r="CV131" i="916"/>
  <c r="AV80" i="916"/>
  <c r="AN139" i="916"/>
  <c r="BD86" i="916"/>
  <c r="V73" i="1035"/>
  <c r="BD38" i="916"/>
  <c r="P140" i="916"/>
  <c r="DL81" i="916"/>
  <c r="CH22" i="1035"/>
  <c r="DD16" i="1035"/>
  <c r="N23" i="1035"/>
  <c r="CV137" i="916"/>
  <c r="DL61" i="916"/>
  <c r="AZ21" i="1035"/>
  <c r="DB19" i="1035"/>
  <c r="BZ66" i="1035"/>
  <c r="J120" i="916"/>
  <c r="CV83" i="916"/>
  <c r="V126" i="916"/>
  <c r="CH72" i="916"/>
  <c r="AV10" i="916"/>
  <c r="AZ115" i="916"/>
  <c r="Z123" i="916"/>
  <c r="V126" i="1035"/>
  <c r="BP81" i="916"/>
  <c r="CV70" i="916"/>
  <c r="DL36" i="916"/>
  <c r="BR35" i="916"/>
  <c r="DH12" i="916"/>
  <c r="AV74" i="1035"/>
  <c r="CH119" i="1035"/>
  <c r="V24" i="916"/>
  <c r="Z74" i="916"/>
  <c r="P69" i="916"/>
  <c r="CH66" i="1035"/>
  <c r="P117" i="916"/>
  <c r="DD65" i="1035"/>
  <c r="R142" i="916"/>
  <c r="AR120" i="916"/>
  <c r="BR57" i="1035"/>
  <c r="BZ116" i="916"/>
  <c r="CD75" i="916"/>
  <c r="CH27" i="916"/>
  <c r="AT30" i="916"/>
  <c r="BR110" i="1035"/>
  <c r="BV129" i="916"/>
  <c r="DL25" i="916"/>
  <c r="AZ62" i="916"/>
  <c r="AR24" i="1035"/>
  <c r="AN17" i="916"/>
  <c r="R64" i="916"/>
  <c r="BD72" i="1035"/>
  <c r="BZ22" i="916"/>
  <c r="AN34" i="916"/>
  <c r="N24" i="916"/>
  <c r="N16" i="916"/>
  <c r="BZ84" i="916"/>
  <c r="AN72" i="1035"/>
  <c r="AV91" i="916"/>
  <c r="DL89" i="916"/>
  <c r="DL9" i="1035"/>
  <c r="AV140" i="916"/>
  <c r="AZ30" i="916"/>
  <c r="CR18" i="916"/>
  <c r="CV10" i="1035"/>
  <c r="V90" i="916"/>
  <c r="DL12" i="916"/>
  <c r="CZ24" i="1035"/>
  <c r="DL125" i="1035"/>
  <c r="BD75" i="916"/>
  <c r="CZ112" i="916"/>
  <c r="AZ20" i="916"/>
  <c r="V22" i="1035"/>
  <c r="BR66" i="1035"/>
  <c r="DL125" i="916"/>
  <c r="J62" i="1035"/>
  <c r="AR132" i="916"/>
  <c r="BR121" i="916"/>
  <c r="CH69" i="916"/>
  <c r="DD14" i="916"/>
  <c r="CZ145" i="916"/>
  <c r="DD36" i="916"/>
  <c r="CH5" i="916"/>
  <c r="R114" i="1035"/>
  <c r="J116" i="1035"/>
  <c r="F135" i="916"/>
  <c r="BV23" i="1035"/>
  <c r="Z132" i="916"/>
  <c r="N79" i="916"/>
  <c r="BV40" i="916"/>
  <c r="BV19" i="1035"/>
  <c r="BV93" i="916"/>
  <c r="CR23" i="1035"/>
  <c r="AV21" i="916"/>
  <c r="DH116" i="916"/>
  <c r="CZ18" i="916"/>
  <c r="DH75" i="1035"/>
  <c r="J23" i="1035"/>
  <c r="AZ27" i="916"/>
  <c r="DL24" i="1035"/>
  <c r="X40" i="916"/>
  <c r="V31" i="916"/>
  <c r="BR84" i="916"/>
  <c r="N67" i="916"/>
  <c r="X136" i="916"/>
  <c r="AN117" i="916"/>
  <c r="DL7" i="916"/>
  <c r="DL24" i="916"/>
  <c r="Z78" i="916"/>
  <c r="CH20" i="916"/>
  <c r="DH126" i="916"/>
  <c r="BX17" i="916"/>
  <c r="BP86" i="916"/>
  <c r="AN32" i="916"/>
  <c r="DL112" i="1035"/>
  <c r="N28" i="916"/>
  <c r="Z134" i="916"/>
  <c r="N144" i="916"/>
  <c r="DL19" i="916"/>
  <c r="BR145" i="916"/>
  <c r="CT5" i="1035"/>
  <c r="CH74" i="1035"/>
  <c r="AN9" i="1035"/>
  <c r="AN69" i="916"/>
  <c r="BV64" i="1035"/>
  <c r="AJ22" i="916"/>
  <c r="DH123" i="1035"/>
  <c r="AR70" i="916"/>
  <c r="CH37" i="916"/>
  <c r="CH59" i="916"/>
  <c r="DL119" i="1035"/>
  <c r="BR13" i="1035"/>
  <c r="CH141" i="916"/>
  <c r="DD121" i="916"/>
  <c r="AN131" i="916"/>
  <c r="N44" i="916"/>
  <c r="Z8" i="916"/>
  <c r="CH110" i="916"/>
  <c r="P69" i="1035"/>
  <c r="BD65" i="1035"/>
  <c r="DL20" i="916"/>
  <c r="CF66" i="916"/>
  <c r="Z79" i="916"/>
  <c r="Z115" i="1035"/>
  <c r="Z29" i="916"/>
  <c r="DD7" i="1035"/>
  <c r="AR61" i="916"/>
  <c r="R11" i="916"/>
  <c r="BZ61" i="1035"/>
  <c r="J94" i="916"/>
  <c r="AR121" i="1035"/>
  <c r="AN75" i="916"/>
  <c r="N12" i="1035"/>
  <c r="BZ10" i="1035"/>
  <c r="AT88" i="916"/>
  <c r="BR133" i="916"/>
  <c r="BN10" i="916"/>
  <c r="BD139" i="916"/>
  <c r="DH114" i="1035"/>
  <c r="CV10" i="916"/>
  <c r="DH143" i="916"/>
  <c r="BZ21" i="1035"/>
  <c r="EG42" i="57"/>
  <c r="CF109" i="916" s="1"/>
  <c r="Z124" i="57" a="1"/>
  <c r="EZ15" i="57" a="1"/>
  <c r="BR26" i="57" a="1"/>
  <c r="FD81" i="57" a="1"/>
  <c r="AG98" i="57" a="1"/>
  <c r="DP75" i="57" a="1"/>
  <c r="AO58" i="57"/>
  <c r="X28" i="916" s="1"/>
  <c r="EF11" i="57" a="1"/>
  <c r="AN5" i="57" a="1"/>
  <c r="EC100" i="57" a="1"/>
  <c r="FN26" i="57" a="1"/>
  <c r="AO112" i="57"/>
  <c r="FH78" i="57"/>
  <c r="DT98" i="57"/>
  <c r="BN8" i="57" a="1"/>
  <c r="ET107" i="57" a="1"/>
  <c r="FQ30" i="57" a="1"/>
  <c r="DT9" i="57"/>
  <c r="AJ5" i="57" a="1"/>
  <c r="FU51" i="57"/>
  <c r="DQ86" i="57"/>
  <c r="DL97" i="57" a="1"/>
  <c r="FT110" i="57" a="1"/>
  <c r="BS11" i="57"/>
  <c r="W118" i="57" a="1"/>
  <c r="DM51" i="57"/>
  <c r="AO98" i="57"/>
  <c r="DT97" i="57"/>
  <c r="CC29" i="57"/>
  <c r="FH118" i="57"/>
  <c r="FJ79" i="57" a="1"/>
  <c r="FU72" i="57"/>
  <c r="BH55" i="57" a="1"/>
  <c r="EZ52" i="57" a="1"/>
  <c r="FJ30" i="57" a="1"/>
  <c r="AG85" i="57" a="1"/>
  <c r="DG58" i="57"/>
  <c r="DF24" i="57" a="1"/>
  <c r="BU17" i="57" a="1"/>
  <c r="AA30" i="57"/>
  <c r="X91" i="57"/>
  <c r="AE30" i="57"/>
  <c r="FQ58" i="57" a="1"/>
  <c r="EG33" i="57"/>
  <c r="EC51" i="57" a="1"/>
  <c r="FN6" i="57" a="1"/>
  <c r="BL18" i="57"/>
  <c r="BU89" i="57" a="1"/>
  <c r="DV98" i="57" a="1"/>
  <c r="FN107" i="57" a="1"/>
  <c r="ED98" i="57"/>
  <c r="AK43" i="57"/>
  <c r="BK46" i="57" a="1"/>
  <c r="ED78" i="57"/>
  <c r="EX23" i="57"/>
  <c r="FU18" i="57"/>
  <c r="CF43" i="57"/>
  <c r="BB78" i="916" s="1"/>
  <c r="DJ78" i="57"/>
  <c r="BO26" i="57"/>
  <c r="FA122" i="57"/>
  <c r="BS18" i="57"/>
  <c r="DM97" i="57"/>
  <c r="FU57" i="57"/>
  <c r="BI43" i="57"/>
  <c r="FE5" i="57"/>
  <c r="X119" i="57"/>
  <c r="BY78" i="57"/>
  <c r="AF100" i="57" a="1"/>
  <c r="U70" i="57"/>
  <c r="CE118" i="57" a="1"/>
  <c r="DL42" i="57" a="1"/>
  <c r="EA9" i="57"/>
  <c r="CI110" i="57"/>
  <c r="EC121" i="57" a="1"/>
  <c r="DZ57" i="57" a="1"/>
  <c r="FJ61" i="57" a="1"/>
  <c r="FD18" i="57" a="1"/>
  <c r="BO112" i="57"/>
  <c r="BY23" i="57"/>
  <c r="DI98" i="57" a="1"/>
  <c r="DF63" i="57" a="1"/>
  <c r="BI6" i="57"/>
  <c r="EW106" i="57" a="1"/>
  <c r="BL12" i="57"/>
  <c r="DV100" i="57" a="1"/>
  <c r="FA24" i="57"/>
  <c r="BI8" i="57"/>
  <c r="DG46" i="57"/>
  <c r="BH14" i="57" a="1"/>
  <c r="BU55" i="57" a="1"/>
  <c r="DM30" i="57"/>
  <c r="DF76" i="57" a="1"/>
  <c r="BY18" i="57"/>
  <c r="DW69" i="57"/>
  <c r="BO121" i="57"/>
  <c r="U58" i="57"/>
  <c r="BS109" i="57"/>
  <c r="BS26" i="57"/>
  <c r="BO17" i="57"/>
  <c r="AO79" i="57"/>
  <c r="DS97" i="57" a="1"/>
  <c r="DS119" i="57" a="1"/>
  <c r="DT75" i="57"/>
  <c r="T6" i="57" a="1"/>
  <c r="BV70" i="57"/>
  <c r="AT80" i="916" s="1"/>
  <c r="BH9" i="57" a="1"/>
  <c r="BR58" i="57" a="1"/>
  <c r="DJ5" i="57"/>
  <c r="EZ109" i="57" a="1"/>
  <c r="AE79" i="57"/>
  <c r="DL55" i="57" a="1"/>
  <c r="FK36" i="57"/>
  <c r="CC60" i="57"/>
  <c r="ED32" i="57"/>
  <c r="DQ73" i="57"/>
  <c r="AD85" i="57" a="1"/>
  <c r="EX29" i="57"/>
  <c r="DP55" i="57" a="1"/>
  <c r="DV112" i="57" a="1"/>
  <c r="EG79" i="57"/>
  <c r="FJ36" i="57" a="1"/>
  <c r="CC24" i="57"/>
  <c r="T32" i="57" a="1"/>
  <c r="FU64" i="57"/>
  <c r="BI78" i="57"/>
  <c r="DS5" i="57" a="1"/>
  <c r="AJ81" i="57" a="1"/>
  <c r="Z79" i="57" a="1"/>
  <c r="AQ89" i="57" a="1"/>
  <c r="BI24" i="57"/>
  <c r="CC110" i="57"/>
  <c r="BL43" i="57"/>
  <c r="FH5" i="57"/>
  <c r="CF35" i="57"/>
  <c r="AR42" i="57"/>
  <c r="EG73" i="57"/>
  <c r="DJ112" i="57"/>
  <c r="AU113" i="57"/>
  <c r="ED29" i="57"/>
  <c r="FN119" i="57" a="1"/>
  <c r="U91" i="57"/>
  <c r="DF112" i="57" a="1"/>
  <c r="AH85" i="57"/>
  <c r="BN12" i="57" a="1"/>
  <c r="AG76" i="57" a="1"/>
  <c r="BV8" i="57"/>
  <c r="DV17" i="57" a="1"/>
  <c r="U8" i="57"/>
  <c r="CF6" i="57"/>
  <c r="X100" i="57"/>
  <c r="FO30" i="57"/>
  <c r="FK97" i="57"/>
  <c r="DJ113" i="57"/>
  <c r="FT36" i="57" a="1"/>
  <c r="T46" i="57" a="1"/>
  <c r="FR35" i="57"/>
  <c r="T57" i="57" a="1"/>
  <c r="DJ98" i="57"/>
  <c r="DJ121" i="57"/>
  <c r="BI125" i="57"/>
  <c r="FO85" i="57"/>
  <c r="FR73" i="57"/>
  <c r="ED76" i="57"/>
  <c r="BS89" i="57"/>
  <c r="FN91" i="57" a="1"/>
  <c r="DJ30" i="57"/>
  <c r="BL70" i="57"/>
  <c r="DF85" i="57" a="1"/>
  <c r="DZ72" i="57" a="1"/>
  <c r="FO27" i="57"/>
  <c r="EA30" i="57"/>
  <c r="BS17" i="57"/>
  <c r="AT8" i="57" a="1"/>
  <c r="FO91" i="57"/>
  <c r="FR63" i="57"/>
  <c r="BO119" i="57"/>
  <c r="ED46" i="57"/>
  <c r="DS82" i="57" a="1"/>
  <c r="FD43" i="57" a="1"/>
  <c r="AG35" i="57" a="1"/>
  <c r="DG109" i="57"/>
  <c r="AU63" i="57"/>
  <c r="Z32" i="57" a="1"/>
  <c r="ED11" i="57"/>
  <c r="AT85" i="57" a="1"/>
  <c r="DV61" i="57" a="1"/>
  <c r="FA63" i="57"/>
  <c r="ET63" i="57" a="1"/>
  <c r="DQ69" i="57"/>
  <c r="FN9" i="57" a="1"/>
  <c r="ED121" i="57"/>
  <c r="CF70" i="1035" s="1"/>
  <c r="CC75" i="57"/>
  <c r="BO43" i="57"/>
  <c r="AG18" i="57" a="1"/>
  <c r="DI121" i="57" a="1"/>
  <c r="Z27" i="57" a="1"/>
  <c r="CF82" i="57"/>
  <c r="BK97" i="57" a="1"/>
  <c r="DW55" i="57"/>
  <c r="FO29" i="57"/>
  <c r="DG70" i="57"/>
  <c r="FG100" i="57" a="1"/>
  <c r="U101" i="57"/>
  <c r="FK119" i="57"/>
  <c r="DB140" i="916" s="1"/>
  <c r="AE42" i="57"/>
  <c r="FR81" i="57"/>
  <c r="DG78" i="57"/>
  <c r="BS32" i="57"/>
  <c r="AH86" i="57"/>
  <c r="BI88" i="57"/>
  <c r="FK106" i="57"/>
  <c r="FD125" i="57" a="1"/>
  <c r="BO79" i="57"/>
  <c r="BO89" i="57"/>
  <c r="BH43" i="57" a="1"/>
  <c r="BN113" i="57" a="1"/>
  <c r="BI92" i="57"/>
  <c r="FH18" i="57"/>
  <c r="EU118" i="57"/>
  <c r="AN8" i="57" a="1"/>
  <c r="CI70" i="57"/>
  <c r="DJ36" i="57"/>
  <c r="U33" i="57"/>
  <c r="EI29" i="57" a="1"/>
  <c r="EW6" i="57" a="1"/>
  <c r="FT79" i="57" a="1"/>
  <c r="AT29" i="57" a="1"/>
  <c r="BL30" i="57"/>
  <c r="DJ58" i="57"/>
  <c r="AH30" i="57"/>
  <c r="DV85" i="57" a="1"/>
  <c r="DP81" i="57" a="1"/>
  <c r="AO122" i="57"/>
  <c r="X39" i="916" s="1"/>
  <c r="FG30" i="57" a="1"/>
  <c r="BU11" i="57" a="1"/>
  <c r="AR9" i="57"/>
  <c r="X76" i="916" s="1"/>
  <c r="DV86" i="57" a="1"/>
  <c r="U27" i="57"/>
  <c r="DW125" i="57"/>
  <c r="BX142" i="916" s="1"/>
  <c r="AU12" i="57"/>
  <c r="X97" i="57"/>
  <c r="FA5" i="57"/>
  <c r="CF85" i="57"/>
  <c r="FH92" i="57"/>
  <c r="DQ18" i="57"/>
  <c r="DW122" i="57"/>
  <c r="BX141" i="916" s="1"/>
  <c r="FR118" i="57"/>
  <c r="FE11" i="57"/>
  <c r="FE101" i="57"/>
  <c r="DS24" i="57" a="1"/>
  <c r="AQ17" i="57" a="1"/>
  <c r="ED57" i="57"/>
  <c r="CF59" i="916" s="1"/>
  <c r="FD107" i="57" a="1"/>
  <c r="DM52" i="57"/>
  <c r="FK91" i="57"/>
  <c r="DM92" i="57"/>
  <c r="FE18" i="57"/>
  <c r="U79" i="57"/>
  <c r="U51" i="57"/>
  <c r="CH106" i="57" a="1"/>
  <c r="BI101" i="57"/>
  <c r="BR45" i="57" a="1"/>
  <c r="FH23" i="57"/>
  <c r="AA113" i="57"/>
  <c r="DI63" i="57" a="1"/>
  <c r="DS23" i="57" a="1"/>
  <c r="CH42" i="57" a="1"/>
  <c r="FA52" i="57"/>
  <c r="DL109" i="57" a="1"/>
  <c r="FN55" i="57" a="1"/>
  <c r="DT35" i="57"/>
  <c r="DT89" i="57"/>
  <c r="AO51" i="57"/>
  <c r="U23" i="57"/>
  <c r="DI76" i="57" a="1"/>
  <c r="AH36" i="57"/>
  <c r="FT15" i="57" a="1"/>
  <c r="EU113" i="57"/>
  <c r="AN119" i="57" a="1"/>
  <c r="AE107" i="57"/>
  <c r="AU26" i="57"/>
  <c r="X108" i="1035" s="1"/>
  <c r="FN14" i="57" a="1"/>
  <c r="FH124" i="57"/>
  <c r="FQ32" i="57" a="1"/>
  <c r="CI75" i="57"/>
  <c r="FO42" i="57"/>
  <c r="DJ106" i="57"/>
  <c r="FQ73" i="57" a="1"/>
  <c r="DW106" i="57"/>
  <c r="CF100" i="57"/>
  <c r="BS51" i="57"/>
  <c r="DG23" i="57"/>
  <c r="ED12" i="57"/>
  <c r="EF45" i="57" a="1"/>
  <c r="FU97" i="57"/>
  <c r="AR89" i="57"/>
  <c r="AE29" i="57"/>
  <c r="P6" i="916" s="1"/>
  <c r="FO98" i="57"/>
  <c r="AA32" i="57"/>
  <c r="CR29" i="916"/>
  <c r="DL134" i="916"/>
  <c r="CV111" i="1035"/>
  <c r="CZ68" i="916"/>
  <c r="R38" i="916"/>
  <c r="J24" i="1035"/>
  <c r="R118" i="916"/>
  <c r="CH86" i="916"/>
  <c r="DB71" i="1035"/>
  <c r="BR129" i="916"/>
  <c r="BZ24" i="1035"/>
  <c r="DD16" i="916"/>
  <c r="R107" i="916"/>
  <c r="R126" i="1035"/>
  <c r="DL58" i="1035"/>
  <c r="CH41" i="916"/>
  <c r="F94" i="916"/>
  <c r="AN125" i="916"/>
  <c r="V30" i="916"/>
  <c r="J16" i="916"/>
  <c r="AV120" i="1035"/>
  <c r="BD73" i="916"/>
  <c r="BD35" i="916"/>
  <c r="BZ69" i="1035"/>
  <c r="DD58" i="916"/>
  <c r="BB128" i="916"/>
  <c r="BZ88" i="916"/>
  <c r="V125" i="916"/>
  <c r="BV126" i="916"/>
  <c r="CR64" i="916"/>
  <c r="DH75" i="916"/>
  <c r="R68" i="1035"/>
  <c r="AZ21" i="916"/>
  <c r="R9" i="916"/>
  <c r="AV63" i="916"/>
  <c r="BN71" i="916"/>
  <c r="F22" i="916"/>
  <c r="DL135" i="916"/>
  <c r="P20" i="916"/>
  <c r="CD14" i="916"/>
  <c r="AL35" i="916"/>
  <c r="CF59" i="1035"/>
  <c r="N115" i="916"/>
  <c r="P58" i="1035"/>
  <c r="DH138" i="916"/>
  <c r="AL27" i="916"/>
  <c r="AN126" i="1035"/>
  <c r="AZ24" i="1035"/>
  <c r="AZ22" i="916"/>
  <c r="AZ19" i="916"/>
  <c r="DD9" i="1035"/>
  <c r="AN115" i="916"/>
  <c r="BV115" i="916"/>
  <c r="CT89" i="916"/>
  <c r="CH92" i="916"/>
  <c r="CT128" i="916"/>
  <c r="AN10" i="916"/>
  <c r="CR109" i="916"/>
  <c r="AV13" i="916"/>
  <c r="BR65" i="1035"/>
  <c r="CD69" i="1035"/>
  <c r="BZ6" i="916"/>
  <c r="CD89" i="916"/>
  <c r="DH74" i="916"/>
  <c r="AN110" i="916"/>
  <c r="DD137" i="916"/>
  <c r="CH58" i="916"/>
  <c r="J129" i="916"/>
  <c r="AT6" i="916"/>
  <c r="N134" i="916"/>
  <c r="AN7" i="916"/>
  <c r="CD32" i="916"/>
  <c r="CV107" i="916"/>
  <c r="AJ143" i="916"/>
  <c r="CZ72" i="1035"/>
  <c r="BV13" i="1035"/>
  <c r="AZ113" i="1035"/>
  <c r="AJ62" i="1035"/>
  <c r="CH70" i="916"/>
  <c r="P36" i="916"/>
  <c r="DL8" i="1035"/>
  <c r="CV112" i="1035"/>
  <c r="AZ93" i="916"/>
  <c r="DL19" i="1035"/>
  <c r="H70" i="916"/>
  <c r="DJ78" i="916"/>
  <c r="AH52" i="57"/>
  <c r="ET125" i="57" a="1"/>
  <c r="BN121" i="57" a="1"/>
  <c r="FJ69" i="57" a="1"/>
  <c r="BR110" i="57" a="1"/>
  <c r="BO85" i="57"/>
  <c r="FU109" i="57"/>
  <c r="AE57" i="57"/>
  <c r="DJ8" i="57"/>
  <c r="DW70" i="57"/>
  <c r="DW61" i="57"/>
  <c r="T124" i="57" a="1"/>
  <c r="DZ51" i="57" a="1"/>
  <c r="AU110" i="57"/>
  <c r="AN11" i="57" a="1"/>
  <c r="FO109" i="57"/>
  <c r="FJ81" i="57" a="1"/>
  <c r="FH26" i="57"/>
  <c r="FJ6" i="57" a="1"/>
  <c r="FA79" i="57"/>
  <c r="CF75" i="57"/>
  <c r="DG14" i="57"/>
  <c r="AQ76" i="57" a="1"/>
  <c r="AH112" i="57"/>
  <c r="DT57" i="57"/>
  <c r="DQ110" i="57"/>
  <c r="X72" i="57"/>
  <c r="FR57" i="57"/>
  <c r="FN110" i="57" a="1"/>
  <c r="FU24" i="57"/>
  <c r="FR85" i="57"/>
  <c r="DI61" i="57" a="1"/>
  <c r="ET79" i="57" a="1"/>
  <c r="FD89" i="57" a="1"/>
  <c r="AO121" i="57"/>
  <c r="BH64" i="57" a="1"/>
  <c r="ET76" i="57" a="1"/>
  <c r="BY6" i="57"/>
  <c r="AO24" i="57"/>
  <c r="X26" i="916" s="1"/>
  <c r="DV5" i="57" a="1"/>
  <c r="EU23" i="57"/>
  <c r="BR78" i="57" a="1"/>
  <c r="FN42" i="57" a="1"/>
  <c r="AH27" i="57"/>
  <c r="DL9" i="57" a="1"/>
  <c r="BL57" i="57"/>
  <c r="DQ11" i="57"/>
  <c r="BI35" i="57"/>
  <c r="BY26" i="57"/>
  <c r="DP69" i="57" a="1"/>
  <c r="DV118" i="57" a="1"/>
  <c r="DT27" i="57"/>
  <c r="Z112" i="57" a="1"/>
  <c r="BL97" i="57"/>
  <c r="DQ124" i="57"/>
  <c r="EG27" i="57"/>
  <c r="U118" i="57"/>
  <c r="EC12" i="57" a="1"/>
  <c r="DJ82" i="57"/>
  <c r="FR70" i="57"/>
  <c r="DJ80" i="916" s="1"/>
  <c r="AO78" i="57"/>
  <c r="DG5" i="57"/>
  <c r="AE69" i="57"/>
  <c r="AE60" i="57"/>
  <c r="FK81" i="57"/>
  <c r="DF35" i="57" a="1"/>
  <c r="EZ112" i="57" a="1"/>
  <c r="BI63" i="57"/>
  <c r="AE118" i="57"/>
  <c r="P18" i="1035" s="1"/>
  <c r="AE51" i="57"/>
  <c r="T122" i="57" a="1"/>
  <c r="CH85" i="57" a="1"/>
  <c r="BR88" i="57" a="1"/>
  <c r="FD17" i="57" a="1"/>
  <c r="FT32" i="57" a="1"/>
  <c r="AK78" i="57"/>
  <c r="DS101" i="57" a="1"/>
  <c r="ET36" i="57" a="1"/>
  <c r="AT81" i="57" a="1"/>
  <c r="BO55" i="57"/>
  <c r="FT85" i="57" a="1"/>
  <c r="CB23" i="57" a="1"/>
  <c r="AH63" i="57"/>
  <c r="BL110" i="57"/>
  <c r="BY109" i="57"/>
  <c r="EF27" i="57" a="1"/>
  <c r="FE36" i="57"/>
  <c r="DB26" i="916" s="1"/>
  <c r="BH91" i="57" a="1"/>
  <c r="BN106" i="57" a="1"/>
  <c r="FK52" i="57"/>
  <c r="DQ35" i="57"/>
  <c r="BL92" i="57"/>
  <c r="CC112" i="57"/>
  <c r="DJ35" i="57"/>
  <c r="FR78" i="57"/>
  <c r="DJ79" i="57"/>
  <c r="EW70" i="57" a="1"/>
  <c r="AU100" i="57"/>
  <c r="DQ91" i="57"/>
  <c r="BL124" i="57"/>
  <c r="FA78" i="57"/>
  <c r="BO6" i="57"/>
  <c r="EX46" i="57"/>
  <c r="FR12" i="57"/>
  <c r="DQ70" i="57"/>
  <c r="BX29" i="916" s="1"/>
  <c r="EB101" i="57" a="1"/>
  <c r="EA5" i="57"/>
  <c r="AN91" i="57" a="1"/>
  <c r="AQ112" i="57" a="1"/>
  <c r="BV118" i="57"/>
  <c r="Z91" i="57" a="1"/>
  <c r="CH69" i="57" a="1"/>
  <c r="DS35" i="57" a="1"/>
  <c r="BX70" i="57" a="1"/>
  <c r="AK112" i="57"/>
  <c r="EA69" i="57"/>
  <c r="FH69" i="57"/>
  <c r="BO78" i="57"/>
  <c r="AU11" i="57"/>
  <c r="X107" i="916" s="1"/>
  <c r="EA101" i="57"/>
  <c r="AT26" i="57" a="1"/>
  <c r="FA92" i="57"/>
  <c r="FU26" i="57"/>
  <c r="DP60" i="57" a="1"/>
  <c r="EG32" i="57"/>
  <c r="CF108" i="1035" s="1"/>
  <c r="X122" i="57"/>
  <c r="FE79" i="57"/>
  <c r="AA98" i="57"/>
  <c r="BU12" i="57" a="1"/>
  <c r="AO8" i="57"/>
  <c r="DZ32" i="57" a="1"/>
  <c r="AA57" i="57"/>
  <c r="FQ42" i="57" a="1"/>
  <c r="DG17" i="57"/>
  <c r="BL27" i="57"/>
  <c r="BO52" i="57"/>
  <c r="FD113" i="57" a="1"/>
  <c r="FU78" i="57"/>
  <c r="CC86" i="57"/>
  <c r="BO51" i="57"/>
  <c r="FJ113" i="57" a="1"/>
  <c r="AA119" i="57"/>
  <c r="DZ119" i="57" a="1"/>
  <c r="EA107" i="57"/>
  <c r="BS97" i="57"/>
  <c r="EX61" i="57"/>
  <c r="ED113" i="57"/>
  <c r="DW12" i="57"/>
  <c r="DP5" i="57" a="1"/>
  <c r="BN118" i="57" a="1"/>
  <c r="T24" i="57" a="1"/>
  <c r="FJ107" i="57" a="1"/>
  <c r="BN61" i="57" a="1"/>
  <c r="EA121" i="57"/>
  <c r="BO33" i="57"/>
  <c r="FN92" i="57" a="1"/>
  <c r="FH100" i="57"/>
  <c r="BI61" i="57"/>
  <c r="BR18" i="57" a="1"/>
  <c r="U121" i="57"/>
  <c r="FE72" i="57"/>
  <c r="AQ82" i="57" a="1"/>
  <c r="AQ6" i="57" a="1"/>
  <c r="DG69" i="57"/>
  <c r="CE76" i="57" a="1"/>
  <c r="BX75" i="57" a="1"/>
  <c r="EF86" i="57" a="1"/>
  <c r="CC106" i="57"/>
  <c r="BN32" i="57" a="1"/>
  <c r="BS58" i="57"/>
  <c r="DW124" i="57"/>
  <c r="DW97" i="57"/>
  <c r="BV11" i="57"/>
  <c r="AA91" i="57"/>
  <c r="AH29" i="57"/>
  <c r="AR112" i="57"/>
  <c r="EA32" i="57"/>
  <c r="DO91" i="57" a="1"/>
  <c r="DG91" i="57"/>
  <c r="AD124" i="57" a="1"/>
  <c r="AJ98" i="57" a="1"/>
  <c r="CH79" i="57" a="1"/>
  <c r="FN70" i="57" a="1"/>
  <c r="DL52" i="57" a="1"/>
  <c r="AH98" i="57"/>
  <c r="BN109" i="57" a="1"/>
  <c r="DJ42" i="57"/>
  <c r="AK64" i="57"/>
  <c r="AK18" i="57"/>
  <c r="FO11" i="57"/>
  <c r="DJ5" i="1035" s="1"/>
  <c r="DS58" i="57" a="1"/>
  <c r="BL125" i="57"/>
  <c r="EG17" i="57"/>
  <c r="DG15" i="57"/>
  <c r="AQ85" i="57" a="1"/>
  <c r="FH35" i="57"/>
  <c r="DP70" i="57" a="1"/>
  <c r="FQ79" i="57" a="1"/>
  <c r="DM121" i="57"/>
  <c r="DV125" i="57" a="1"/>
  <c r="EU112" i="57"/>
  <c r="FE63" i="57"/>
  <c r="DW109" i="57"/>
  <c r="DW85" i="57"/>
  <c r="BH78" i="57" a="1"/>
  <c r="EG121" i="57"/>
  <c r="BO32" i="57"/>
  <c r="FG97" i="57" a="1"/>
  <c r="AA75" i="57"/>
  <c r="X79" i="57"/>
  <c r="DV107" i="57" a="1"/>
  <c r="EF52" i="57" a="1"/>
  <c r="DJ14" i="57"/>
  <c r="ED100" i="57"/>
  <c r="FJ26" i="57" a="1"/>
  <c r="FU91" i="57"/>
  <c r="AK51" i="57"/>
  <c r="FE17" i="57"/>
  <c r="FO119" i="57"/>
  <c r="DJ38" i="916" s="1"/>
  <c r="BO92" i="57"/>
  <c r="BS88" i="57"/>
  <c r="EA12" i="57"/>
  <c r="EW26" i="57" a="1"/>
  <c r="BN63" i="57" a="1"/>
  <c r="BI124" i="57"/>
  <c r="BK125" i="57" a="1"/>
  <c r="AE54" i="57"/>
  <c r="BR86" i="57" a="1"/>
  <c r="CI81" i="57"/>
  <c r="BR69" i="57" a="1"/>
  <c r="BX76" i="57" a="1"/>
  <c r="DL8" i="57" a="1"/>
  <c r="FE73" i="57"/>
  <c r="FT26" i="57" a="1"/>
  <c r="AT118" i="57" a="1"/>
  <c r="AJ63" i="57" a="1"/>
  <c r="AE63" i="57"/>
  <c r="BR109" i="57" a="1"/>
  <c r="FO78" i="57"/>
  <c r="FD110" i="57" a="1"/>
  <c r="BI9" i="57"/>
  <c r="DM36" i="57"/>
  <c r="EW86" i="57" a="1"/>
  <c r="FH121" i="57"/>
  <c r="CC30" i="57"/>
  <c r="FJ9" i="57" a="1"/>
  <c r="FE52" i="57"/>
  <c r="BI11" i="57"/>
  <c r="FG5" i="57" a="1"/>
  <c r="AD78" i="57" a="1"/>
  <c r="DV109" i="57" a="1"/>
  <c r="AU6" i="57"/>
  <c r="AR109" i="57"/>
  <c r="FO63" i="57"/>
  <c r="BO118" i="57"/>
  <c r="BL98" i="57"/>
  <c r="BY69" i="57"/>
  <c r="DM32" i="57"/>
  <c r="FH61" i="57"/>
  <c r="BH46" i="57" a="1"/>
  <c r="AE85" i="57"/>
  <c r="FK27" i="57"/>
  <c r="DZ8" i="57" a="1"/>
  <c r="FN11" i="57" a="1"/>
  <c r="EW107" i="57" a="1"/>
  <c r="EZ29" i="57" a="1"/>
  <c r="FA113" i="57"/>
  <c r="AU107" i="57"/>
  <c r="CB6" i="57" a="1"/>
  <c r="AH110" i="57"/>
  <c r="BN79" i="57" a="1"/>
  <c r="FQ27" i="57" a="1"/>
  <c r="AQ8" i="57" a="1"/>
  <c r="BR70" i="57" a="1"/>
  <c r="EU24" i="57"/>
  <c r="EG122" i="57"/>
  <c r="AQ79" i="57" a="1"/>
  <c r="FR91" i="57"/>
  <c r="CC43" i="57"/>
  <c r="BB27" i="916" s="1"/>
  <c r="DL76" i="57" a="1"/>
  <c r="FU124" i="57"/>
  <c r="DS73" i="57" a="1"/>
  <c r="FU79" i="57"/>
  <c r="AQ11" i="57" a="1"/>
  <c r="X85" i="57"/>
  <c r="AE82" i="57"/>
  <c r="AJ24" i="57" a="1"/>
  <c r="BI36" i="57"/>
  <c r="CF24" i="57"/>
  <c r="CE75" i="57" a="1"/>
  <c r="DM8" i="57"/>
  <c r="FJ17" i="57" a="1"/>
  <c r="EG92" i="57"/>
  <c r="EA86" i="57"/>
  <c r="FA45" i="57"/>
  <c r="DG75" i="57"/>
  <c r="DM46" i="57"/>
  <c r="AA45" i="57"/>
  <c r="BL33" i="57"/>
  <c r="EC125" i="57" a="1"/>
  <c r="BH27" i="57" a="1"/>
  <c r="FU107" i="57"/>
  <c r="DJ24" i="57"/>
  <c r="AZ80" i="916"/>
  <c r="BN111" i="1035"/>
  <c r="N120" i="1035"/>
  <c r="DH40" i="916"/>
  <c r="DL91" i="916"/>
  <c r="BZ14" i="916"/>
  <c r="CD60" i="916"/>
  <c r="BV71" i="916"/>
  <c r="CV111" i="916"/>
  <c r="AL15" i="916"/>
  <c r="N75" i="1035"/>
  <c r="DB68" i="916"/>
  <c r="BB116" i="916"/>
  <c r="BD93" i="916"/>
  <c r="V123" i="916"/>
  <c r="X108" i="916"/>
  <c r="BB18" i="916"/>
  <c r="AZ94" i="916"/>
  <c r="Z121" i="1035"/>
  <c r="Z30" i="916"/>
  <c r="DL128" i="916"/>
  <c r="CR144" i="916"/>
  <c r="V26" i="916"/>
  <c r="BZ12" i="1035"/>
  <c r="N124" i="1035"/>
  <c r="CV109" i="1035"/>
  <c r="CR133" i="916"/>
  <c r="CR84" i="916"/>
  <c r="AR11" i="1035"/>
  <c r="CH126" i="1035"/>
  <c r="F112" i="916"/>
  <c r="DL13" i="1035"/>
  <c r="DH73" i="916"/>
  <c r="AZ110" i="1035"/>
  <c r="BD18" i="1035"/>
  <c r="AN61" i="916"/>
  <c r="R92" i="916"/>
  <c r="F124" i="1035"/>
  <c r="AV11" i="916"/>
  <c r="CD64" i="1035"/>
  <c r="V135" i="916"/>
  <c r="CH138" i="916"/>
  <c r="AN118" i="1035"/>
  <c r="AV35" i="916"/>
  <c r="R56" i="1035"/>
  <c r="BV22" i="1035"/>
  <c r="R26" i="916"/>
  <c r="R123" i="916"/>
  <c r="DH72" i="916"/>
  <c r="N95" i="916"/>
  <c r="F93" i="916"/>
  <c r="J44" i="916"/>
  <c r="DL122" i="1035"/>
  <c r="J72" i="916"/>
  <c r="CZ84" i="916"/>
  <c r="CR113" i="916"/>
  <c r="BZ118" i="1035"/>
  <c r="BV144" i="916"/>
  <c r="CT18" i="916"/>
  <c r="J34" i="916"/>
  <c r="Z71" i="916"/>
  <c r="BD114" i="916"/>
  <c r="F115" i="916"/>
  <c r="CV12" i="916"/>
  <c r="AZ141" i="916"/>
  <c r="BD17" i="1035"/>
  <c r="CT121" i="1035"/>
  <c r="N13" i="1035"/>
  <c r="BV23" i="916"/>
  <c r="J141" i="916"/>
  <c r="BV109" i="916"/>
  <c r="CT83" i="916"/>
  <c r="V74" i="1035"/>
  <c r="CH117" i="1035"/>
  <c r="H114" i="916"/>
  <c r="N126" i="1035"/>
  <c r="DL13" i="916"/>
  <c r="BR5" i="1035"/>
  <c r="CV88" i="916"/>
  <c r="BZ16" i="1035"/>
  <c r="CD23" i="916"/>
  <c r="BD36" i="916"/>
  <c r="CD62" i="1035"/>
  <c r="AL107" i="916"/>
  <c r="DD5" i="916"/>
  <c r="AJ20" i="1035"/>
  <c r="AN38" i="916"/>
  <c r="AL25" i="916"/>
  <c r="AR24" i="916"/>
  <c r="CF114" i="916"/>
  <c r="F124" i="916"/>
  <c r="DL58" i="916"/>
  <c r="J76" i="916"/>
  <c r="DD109" i="916"/>
  <c r="BB127" i="916"/>
  <c r="V12" i="1035"/>
  <c r="F107" i="916"/>
  <c r="AV76" i="916"/>
  <c r="DL139" i="916"/>
  <c r="J133" i="916"/>
  <c r="Z80" i="916"/>
  <c r="N131" i="916"/>
  <c r="CH80" i="916"/>
  <c r="BD9" i="1035"/>
  <c r="BR69" i="916"/>
  <c r="AV63" i="1035"/>
  <c r="BD7" i="916"/>
  <c r="V77" i="916"/>
  <c r="DL10" i="916"/>
  <c r="J108" i="1035"/>
  <c r="CD13" i="916"/>
  <c r="N113" i="916"/>
  <c r="CR30" i="916"/>
  <c r="BV108" i="916"/>
  <c r="CT19" i="1035"/>
  <c r="P130" i="916"/>
  <c r="AZ87" i="916"/>
  <c r="BD14" i="916"/>
  <c r="CH79" i="916"/>
  <c r="BV140" i="916"/>
  <c r="H8" i="1035"/>
  <c r="J59" i="1035"/>
  <c r="BD32" i="916"/>
  <c r="H19" i="916"/>
  <c r="DD62" i="1035"/>
  <c r="AN128" i="916"/>
  <c r="P127" i="916"/>
  <c r="AZ36" i="916"/>
  <c r="AN109" i="916"/>
  <c r="BZ68" i="916"/>
  <c r="CR115" i="916"/>
  <c r="BZ82" i="916"/>
  <c r="CH65" i="1035"/>
  <c r="BD140" i="916"/>
  <c r="R140" i="916"/>
  <c r="AV114" i="916"/>
  <c r="CT108" i="1035"/>
  <c r="AJ113" i="1035"/>
  <c r="H19" i="1035"/>
  <c r="CH110" i="1035"/>
  <c r="CZ22" i="1035"/>
  <c r="BR125" i="916"/>
  <c r="BX138" i="916"/>
  <c r="BB118" i="916"/>
  <c r="CT118" i="1035"/>
  <c r="CV117" i="1035"/>
  <c r="DD75" i="916"/>
  <c r="P117" i="1035"/>
  <c r="BR108" i="1035"/>
  <c r="CR69" i="916"/>
  <c r="BD111" i="1035"/>
  <c r="CD9" i="916"/>
  <c r="F142" i="916"/>
  <c r="Z14" i="1035"/>
  <c r="DL119" i="916"/>
  <c r="AN65" i="916"/>
  <c r="AV60" i="1035"/>
  <c r="CR43" i="916"/>
  <c r="AV141" i="916"/>
  <c r="DD76" i="916"/>
  <c r="H17" i="1035"/>
  <c r="CV12" i="1035"/>
  <c r="DL59" i="1035"/>
  <c r="N74" i="916"/>
  <c r="AZ74" i="1035"/>
  <c r="J26" i="916"/>
  <c r="R59" i="916"/>
  <c r="BZ25" i="916"/>
  <c r="X19" i="1035"/>
  <c r="V67" i="1035"/>
  <c r="R137" i="916"/>
  <c r="BR121" i="1035"/>
  <c r="Z39" i="916"/>
  <c r="DL82" i="916"/>
  <c r="BZ137" i="916"/>
  <c r="J140" i="916"/>
  <c r="DL28" i="916"/>
  <c r="BZ44" i="916"/>
  <c r="BR66" i="916"/>
  <c r="V92" i="916"/>
  <c r="DH121" i="1035"/>
  <c r="DH42" i="916"/>
  <c r="CH56" i="916"/>
  <c r="CH121" i="916"/>
  <c r="AZ129" i="916"/>
  <c r="AN87" i="916"/>
  <c r="R64" i="1035"/>
  <c r="BR29" i="916"/>
  <c r="N19" i="916"/>
  <c r="CR131" i="916"/>
  <c r="DD9" i="916"/>
  <c r="CV61" i="916"/>
  <c r="AN29" i="916"/>
  <c r="F111" i="1035"/>
  <c r="AT108" i="1035"/>
  <c r="BD88" i="916"/>
  <c r="F131" i="916"/>
  <c r="DH61" i="1035"/>
  <c r="AR122" i="916"/>
  <c r="BD110" i="1035"/>
  <c r="BR107" i="916"/>
  <c r="AT6" i="1035"/>
  <c r="Z81" i="916"/>
  <c r="BZ68" i="1035"/>
  <c r="R120" i="1035"/>
  <c r="BV113" i="916"/>
  <c r="CV62" i="1035"/>
  <c r="BZ12" i="916"/>
  <c r="DL129" i="916"/>
  <c r="J70" i="916"/>
  <c r="BR6" i="916"/>
  <c r="BB38" i="916"/>
  <c r="F41" i="916"/>
  <c r="R69" i="1035"/>
  <c r="CD126" i="916"/>
  <c r="R74" i="1035"/>
  <c r="J92" i="916"/>
  <c r="V145" i="916"/>
  <c r="DD107" i="916"/>
  <c r="J68" i="1035"/>
  <c r="R17" i="1035"/>
  <c r="BP121" i="916"/>
  <c r="P116" i="916"/>
  <c r="J32" i="916"/>
  <c r="AZ84" i="916"/>
  <c r="CR123" i="1035"/>
  <c r="BZ15" i="916"/>
  <c r="CT39" i="916"/>
  <c r="DH63" i="916"/>
  <c r="BP5" i="916"/>
  <c r="BR38" i="916"/>
  <c r="DH73" i="1035"/>
  <c r="Z28" i="916"/>
  <c r="CT66" i="1035"/>
  <c r="CT57" i="1035"/>
  <c r="DL133" i="916"/>
  <c r="AV68" i="916"/>
  <c r="AJ21" i="1035"/>
  <c r="CF19" i="916"/>
  <c r="Z68" i="916"/>
  <c r="Z110" i="1035"/>
  <c r="R85" i="916"/>
  <c r="J61" i="916"/>
  <c r="DD90" i="916"/>
  <c r="AZ65" i="916"/>
  <c r="AN120" i="916"/>
  <c r="BR61" i="1035"/>
  <c r="F80" i="916"/>
  <c r="AR112" i="1035"/>
  <c r="DL109" i="916"/>
  <c r="BR85" i="916"/>
  <c r="BR19" i="916"/>
  <c r="DL116" i="916"/>
  <c r="BV83" i="916"/>
  <c r="AJ125" i="1035"/>
  <c r="P58" i="916"/>
  <c r="AJ69" i="1035"/>
  <c r="CD42" i="916"/>
  <c r="DD114" i="1035"/>
  <c r="CT65" i="916"/>
  <c r="AJ94" i="916"/>
  <c r="J17" i="916"/>
  <c r="CH113" i="1035"/>
  <c r="DL65" i="916"/>
  <c r="BR120" i="916"/>
  <c r="Z18" i="916"/>
  <c r="F60" i="916"/>
  <c r="BR63" i="916"/>
  <c r="DD32" i="916"/>
  <c r="J85" i="916"/>
  <c r="DD112" i="916"/>
  <c r="AR67" i="1035"/>
  <c r="AL141" i="916"/>
  <c r="AV132" i="916"/>
  <c r="R18" i="916"/>
  <c r="DL14" i="1035"/>
  <c r="BR126" i="916"/>
  <c r="R18" i="1035"/>
  <c r="N22" i="916"/>
  <c r="BV42" i="916"/>
  <c r="BD122" i="916"/>
  <c r="CR10" i="916"/>
  <c r="V21" i="1035"/>
  <c r="N6" i="1035"/>
  <c r="CF70" i="916"/>
  <c r="AJ144" i="916"/>
  <c r="CR16" i="1035"/>
  <c r="BB10" i="1035"/>
  <c r="BD116" i="916"/>
  <c r="BB66" i="916"/>
  <c r="N93" i="916"/>
  <c r="AV43" i="916"/>
  <c r="P12" i="1035"/>
  <c r="N75" i="916"/>
  <c r="R25" i="916"/>
  <c r="AJ21" i="916"/>
  <c r="AL5" i="1035"/>
  <c r="AR23" i="1035"/>
  <c r="CR62" i="916"/>
  <c r="AV124" i="916"/>
  <c r="BR18" i="916"/>
  <c r="N64" i="1035"/>
  <c r="AJ23" i="916"/>
  <c r="AV69" i="1035"/>
  <c r="AZ123" i="1035"/>
  <c r="J64" i="1035"/>
  <c r="BB119" i="916"/>
  <c r="CH114" i="1035"/>
  <c r="CH11" i="916"/>
  <c r="BZ118" i="916"/>
  <c r="R90" i="916"/>
  <c r="AZ126" i="916"/>
  <c r="BR81" i="916"/>
  <c r="CV71" i="1035"/>
  <c r="DD19" i="916"/>
  <c r="AZ13" i="916"/>
  <c r="CF107" i="916"/>
  <c r="DH62" i="916"/>
  <c r="CH23" i="1035"/>
  <c r="DH13" i="916"/>
  <c r="AV40" i="916"/>
  <c r="AZ10" i="916"/>
  <c r="CV60" i="916"/>
  <c r="CZ122" i="916"/>
  <c r="AJ60" i="1035"/>
  <c r="N71" i="916"/>
  <c r="Z9" i="916"/>
  <c r="CR136" i="916"/>
  <c r="BZ21" i="916"/>
  <c r="Z17" i="1035"/>
  <c r="AL10" i="1035"/>
  <c r="AT112" i="1035"/>
  <c r="R36" i="916"/>
  <c r="BZ112" i="916"/>
  <c r="CH122" i="916"/>
  <c r="DD19" i="1035"/>
  <c r="J81" i="916"/>
  <c r="CH130" i="916"/>
  <c r="P109" i="916"/>
  <c r="CD68" i="916"/>
  <c r="CV67" i="1035"/>
  <c r="CH38" i="916"/>
  <c r="DD12" i="916"/>
  <c r="BZ117" i="916"/>
  <c r="R139" i="916"/>
  <c r="R125" i="1035"/>
  <c r="CZ144" i="916"/>
  <c r="F84" i="916"/>
  <c r="BD116" i="1035"/>
  <c r="BR107" i="1035"/>
  <c r="CD94" i="916"/>
  <c r="X87" i="916"/>
  <c r="DL63" i="916"/>
  <c r="CH132" i="916"/>
  <c r="AN110" i="1035"/>
  <c r="R117" i="916"/>
  <c r="DD67" i="916"/>
  <c r="AN88" i="916"/>
  <c r="BZ90" i="916"/>
  <c r="BD68" i="916"/>
  <c r="CD125" i="916"/>
  <c r="BV92" i="916"/>
  <c r="DL120" i="1035"/>
  <c r="R8" i="916"/>
  <c r="DB58" i="916"/>
  <c r="R128" i="916"/>
  <c r="BZ70" i="916"/>
  <c r="BZ121" i="1035"/>
  <c r="F125" i="1035"/>
  <c r="DD68" i="1035"/>
  <c r="CH82" i="916"/>
  <c r="AN79" i="916"/>
  <c r="V74" i="916"/>
  <c r="CV135" i="916"/>
  <c r="BD110" i="916"/>
  <c r="R109" i="1035"/>
  <c r="AV64" i="1035"/>
  <c r="BR142" i="916"/>
  <c r="AV144" i="916"/>
  <c r="CF78" i="916"/>
  <c r="F75" i="1035"/>
  <c r="AV125" i="1035"/>
  <c r="CD81" i="916"/>
  <c r="BR6" i="1035"/>
  <c r="AZ58" i="916"/>
  <c r="N30" i="916"/>
  <c r="X107" i="1035"/>
  <c r="AR22" i="1035"/>
  <c r="J58" i="916"/>
  <c r="BZ20" i="1035"/>
  <c r="DD81" i="916"/>
  <c r="CR121" i="1035"/>
  <c r="CV112" i="916"/>
  <c r="CR63" i="916"/>
  <c r="CZ121" i="1035"/>
  <c r="N38" i="916"/>
  <c r="CZ71" i="916"/>
  <c r="V37" i="916"/>
  <c r="DH69" i="1035"/>
  <c r="CF88" i="916"/>
  <c r="CZ31" i="916"/>
  <c r="AN56" i="916"/>
  <c r="DB71" i="916"/>
  <c r="AV24" i="916"/>
  <c r="CD74" i="1035"/>
  <c r="J119" i="1035"/>
  <c r="R11" i="1035"/>
  <c r="BX109" i="916"/>
  <c r="J27" i="916"/>
  <c r="CH120" i="916"/>
  <c r="BD59" i="1035"/>
  <c r="R7" i="1035"/>
  <c r="AN108" i="1035"/>
  <c r="AZ64" i="1035"/>
  <c r="V19" i="916"/>
  <c r="DL68" i="1035"/>
  <c r="Z107" i="916"/>
  <c r="CZ24" i="916"/>
  <c r="BR34" i="916"/>
  <c r="BP16" i="916"/>
  <c r="CD73" i="916"/>
  <c r="DJ16" i="916"/>
  <c r="CR140" i="916"/>
  <c r="BN111" i="916"/>
  <c r="F134" i="916"/>
  <c r="N120" i="916"/>
  <c r="CH9" i="916"/>
  <c r="N9" i="1035"/>
  <c r="Z85" i="916"/>
  <c r="CD60" i="1035"/>
  <c r="BV71" i="1035"/>
  <c r="Z142" i="916"/>
  <c r="AZ34" i="916"/>
  <c r="BD128" i="916"/>
  <c r="BZ39" i="916"/>
  <c r="AV74" i="916"/>
  <c r="DL57" i="1035"/>
  <c r="BP10" i="916"/>
  <c r="Z109" i="1035"/>
  <c r="BZ18" i="916"/>
  <c r="P32" i="916"/>
  <c r="DL6" i="1035"/>
  <c r="DL113" i="1035"/>
  <c r="Z59" i="1035"/>
  <c r="F125" i="916"/>
  <c r="CT118" i="916"/>
  <c r="CV6" i="1035"/>
  <c r="CZ74" i="916"/>
  <c r="AL107" i="1035"/>
  <c r="CZ109" i="1035"/>
  <c r="BV30" i="916"/>
  <c r="CD75" i="1035"/>
  <c r="AN63" i="1035"/>
  <c r="AJ71" i="916"/>
  <c r="F5" i="1035"/>
  <c r="J95" i="916"/>
  <c r="AR71" i="1035"/>
  <c r="BP132" i="916"/>
  <c r="AJ114" i="916"/>
  <c r="AZ33" i="916"/>
  <c r="BZ92" i="916"/>
  <c r="BR13" i="916"/>
  <c r="AZ124" i="1035"/>
  <c r="DH121" i="916"/>
  <c r="CT119" i="1035"/>
  <c r="BZ6" i="1035"/>
  <c r="AJ33" i="916"/>
  <c r="CR13" i="1035"/>
  <c r="Z56" i="1035"/>
  <c r="P6" i="1035"/>
  <c r="F56" i="916"/>
  <c r="V122" i="1035"/>
  <c r="N82" i="916"/>
  <c r="J67" i="916"/>
  <c r="BZ11" i="1035"/>
  <c r="BP17" i="916"/>
  <c r="DD83" i="916"/>
  <c r="BR60" i="916"/>
  <c r="V80" i="916"/>
  <c r="AV10" i="1035"/>
  <c r="BR59" i="916"/>
  <c r="Z27" i="916"/>
  <c r="CH127" i="916"/>
  <c r="CH24" i="1035"/>
  <c r="BB56" i="916"/>
  <c r="DL117" i="916"/>
  <c r="AZ142" i="916"/>
  <c r="R8" i="1035"/>
  <c r="DD37" i="916"/>
  <c r="BD77" i="916"/>
  <c r="J20" i="916"/>
  <c r="F143" i="916"/>
  <c r="CH121" i="1035"/>
  <c r="AV75" i="916"/>
  <c r="AZ64" i="916"/>
  <c r="J125" i="916"/>
  <c r="BZ77" i="916"/>
  <c r="CZ58" i="1035"/>
  <c r="BD111" i="916"/>
  <c r="J29" i="916"/>
  <c r="R131" i="916"/>
  <c r="Z38" i="916"/>
  <c r="BD115" i="916"/>
  <c r="CT6" i="1035"/>
  <c r="CH73" i="1035"/>
  <c r="BP82" i="916"/>
  <c r="CH23" i="916"/>
  <c r="R108" i="1035"/>
  <c r="AN39" i="916"/>
  <c r="CD124" i="1035"/>
  <c r="DL121" i="916"/>
  <c r="AZ72" i="916"/>
  <c r="F81" i="916"/>
  <c r="CV121" i="916"/>
  <c r="BD25" i="916"/>
  <c r="BZ108" i="1035"/>
  <c r="AZ65" i="1035"/>
  <c r="J125" i="1035"/>
  <c r="Z115" i="916"/>
  <c r="CV35" i="916"/>
  <c r="CR145" i="916"/>
  <c r="CZ39" i="916"/>
  <c r="N111" i="1035"/>
  <c r="CV61" i="1035"/>
  <c r="DD61" i="916"/>
  <c r="DD71" i="1035"/>
  <c r="J7" i="1035"/>
  <c r="R78" i="916"/>
  <c r="CT120" i="916"/>
  <c r="DD142" i="916"/>
  <c r="F24" i="1035"/>
  <c r="CV65" i="1035"/>
  <c r="BX109" i="1035"/>
  <c r="CR143" i="916"/>
  <c r="AN10" i="1035"/>
  <c r="V64" i="1035"/>
  <c r="BR77" i="916"/>
  <c r="BN114" i="916"/>
  <c r="BV75" i="1035"/>
  <c r="BD107" i="916"/>
  <c r="BV143" i="916"/>
  <c r="AN112" i="1035"/>
  <c r="R88" i="916"/>
  <c r="AJ126" i="916"/>
  <c r="R21" i="916"/>
  <c r="DB56" i="1035"/>
  <c r="BD95" i="916"/>
  <c r="BR21" i="1035"/>
  <c r="DH123" i="916"/>
  <c r="AR13" i="916"/>
  <c r="CH68" i="916"/>
  <c r="N90" i="916"/>
  <c r="AR112" i="916"/>
  <c r="BR20" i="1035"/>
  <c r="BR19" i="1035"/>
  <c r="AN116" i="1035"/>
  <c r="CV16" i="916"/>
  <c r="BB56" i="1035"/>
  <c r="AZ115" i="1035"/>
  <c r="CF117" i="916"/>
  <c r="AV142" i="916"/>
  <c r="Z18" i="1035"/>
  <c r="F60" i="1035"/>
  <c r="BZ60" i="916"/>
  <c r="R89" i="916"/>
  <c r="CT12" i="1035"/>
  <c r="BX36" i="916"/>
  <c r="BP8" i="1035"/>
  <c r="BD64" i="1035"/>
  <c r="BP17" i="1035"/>
  <c r="BZ114" i="916"/>
  <c r="AT127" i="916"/>
  <c r="CV114" i="916"/>
  <c r="Z128" i="916"/>
  <c r="DH66" i="916"/>
  <c r="BD65" i="916"/>
  <c r="CV128" i="916"/>
  <c r="J5" i="916"/>
  <c r="CT38" i="916"/>
  <c r="R119" i="1035"/>
  <c r="DL69" i="916"/>
  <c r="CV26" i="916"/>
  <c r="Z58" i="916"/>
  <c r="R113" i="916"/>
  <c r="BX37" i="916"/>
  <c r="R82" i="916"/>
  <c r="AN142" i="916"/>
  <c r="R132" i="916"/>
  <c r="BD43" i="916"/>
  <c r="BZ93" i="916"/>
  <c r="BV43" i="916"/>
  <c r="J136" i="916"/>
  <c r="DL59" i="916"/>
  <c r="V71" i="916"/>
  <c r="DL60" i="1035"/>
  <c r="CV60" i="1035"/>
  <c r="BD19" i="916"/>
  <c r="BD78" i="916"/>
  <c r="AJ24" i="916"/>
  <c r="CF17" i="1035"/>
  <c r="AT112" i="916"/>
  <c r="AL67" i="1035"/>
  <c r="V19" i="1035"/>
  <c r="AJ123" i="916"/>
  <c r="CD11" i="1035"/>
  <c r="H121" i="916"/>
  <c r="CR95" i="916"/>
  <c r="AN30" i="916"/>
  <c r="AV83" i="916"/>
  <c r="AN108" i="916"/>
  <c r="V110" i="916"/>
  <c r="J72" i="1035"/>
  <c r="BZ33" i="916"/>
  <c r="H68" i="1035"/>
  <c r="AJ75" i="1035"/>
  <c r="CR125" i="916"/>
  <c r="BD73" i="1035"/>
  <c r="BB108" i="916"/>
  <c r="CV141" i="916"/>
  <c r="BZ15" i="1035"/>
  <c r="BV31" i="916"/>
  <c r="J90" i="916"/>
  <c r="BV21" i="1035"/>
  <c r="CD125" i="1035"/>
  <c r="V43" i="916"/>
  <c r="CH75" i="916"/>
  <c r="BD42" i="916"/>
  <c r="CH64" i="916"/>
  <c r="CH43" i="916"/>
  <c r="CZ62" i="916"/>
  <c r="P90" i="916"/>
  <c r="BZ20" i="916"/>
  <c r="AV17" i="1035"/>
  <c r="BR111" i="1035"/>
  <c r="CZ121" i="916"/>
  <c r="F32" i="916"/>
  <c r="AV109" i="916"/>
  <c r="CD78" i="916"/>
  <c r="BD123" i="916"/>
  <c r="V18" i="1035"/>
  <c r="CD115" i="916"/>
  <c r="DD118" i="1035"/>
  <c r="Z62" i="1035"/>
  <c r="BR8" i="1035"/>
  <c r="N67" i="1035"/>
  <c r="DJ67" i="916"/>
  <c r="N123" i="916"/>
  <c r="V23" i="1035"/>
  <c r="N59" i="916"/>
  <c r="F11" i="1035"/>
  <c r="CF108" i="916"/>
  <c r="BZ13" i="916"/>
  <c r="AN16" i="916"/>
  <c r="AL112" i="916"/>
  <c r="J108" i="916"/>
  <c r="BV94" i="916"/>
  <c r="BX17" i="1035"/>
  <c r="BD23" i="1035"/>
  <c r="AN113" i="1035"/>
  <c r="CH131" i="916"/>
  <c r="AV9" i="916"/>
  <c r="CH5" i="1035"/>
  <c r="DD89" i="916"/>
  <c r="BV82" i="916"/>
  <c r="R24" i="916"/>
  <c r="CF67" i="916"/>
  <c r="AJ72" i="916"/>
  <c r="BR90" i="916"/>
  <c r="DH64" i="1035"/>
  <c r="DL114" i="916"/>
  <c r="BV73" i="916"/>
  <c r="BV21" i="916"/>
  <c r="Z19" i="1035"/>
  <c r="Z118" i="1035"/>
  <c r="J109" i="916"/>
  <c r="CR64" i="1035"/>
  <c r="DD136" i="916"/>
  <c r="BV134" i="916"/>
  <c r="AV111" i="1035"/>
  <c r="AJ23" i="1035"/>
  <c r="BD41" i="916"/>
  <c r="CT136" i="916"/>
  <c r="DL16" i="1035"/>
  <c r="DL130" i="916"/>
  <c r="DB137" i="916"/>
  <c r="BR138" i="916"/>
  <c r="AV68" i="1035"/>
  <c r="AV114" i="1035"/>
  <c r="CR60" i="1035"/>
  <c r="BD74" i="916"/>
  <c r="AN129" i="916"/>
  <c r="BZ36" i="916"/>
  <c r="Z112" i="1035"/>
  <c r="R111" i="916"/>
  <c r="DL126" i="916"/>
  <c r="P116" i="1035"/>
  <c r="DH145" i="916"/>
  <c r="AR71" i="916"/>
  <c r="DH126" i="1035"/>
  <c r="DB19" i="916"/>
  <c r="AR70" i="1035"/>
  <c r="AR16" i="1035"/>
  <c r="AZ19" i="1035"/>
  <c r="DH134" i="916"/>
  <c r="DL138" i="916"/>
  <c r="DL142" i="916"/>
  <c r="Z83" i="916"/>
  <c r="X118" i="1035"/>
  <c r="AV21" i="1035"/>
  <c r="CT121" i="916"/>
  <c r="V81" i="916"/>
  <c r="DH20" i="916"/>
  <c r="BZ31" i="916"/>
  <c r="BR30" i="916"/>
  <c r="BR17" i="916"/>
  <c r="DH22" i="916"/>
  <c r="J83" i="916"/>
  <c r="BB10" i="916"/>
  <c r="CD111" i="1035"/>
  <c r="J60" i="1035"/>
  <c r="R56" i="916"/>
  <c r="P57" i="1035"/>
  <c r="H70" i="1035"/>
  <c r="AV118" i="1035"/>
  <c r="R35" i="916"/>
  <c r="AR122" i="1035"/>
  <c r="AV58" i="1035"/>
  <c r="J10" i="916"/>
  <c r="BB110" i="1035"/>
  <c r="CD23" i="1035"/>
  <c r="CR69" i="1035"/>
  <c r="Z66" i="916"/>
  <c r="BD81" i="916"/>
  <c r="CT85" i="916"/>
  <c r="AJ43" i="916"/>
  <c r="BX119" i="1035"/>
  <c r="BV27" i="916"/>
  <c r="CD129" i="916"/>
  <c r="AR91" i="916"/>
  <c r="J8" i="1035"/>
  <c r="CZ143" i="916"/>
  <c r="AV79" i="916"/>
  <c r="J126" i="1035"/>
  <c r="BZ91" i="916"/>
  <c r="DL65" i="1035"/>
  <c r="R19" i="916"/>
  <c r="AZ121" i="916"/>
  <c r="BZ30" i="916"/>
  <c r="BR143" i="916"/>
  <c r="AJ60" i="916"/>
  <c r="J127" i="916"/>
  <c r="AV59" i="916"/>
  <c r="DD12" i="1035"/>
  <c r="CD112" i="1035"/>
  <c r="N36" i="916"/>
  <c r="BR16" i="916"/>
  <c r="CV40" i="916"/>
  <c r="P38" i="916"/>
  <c r="CZ114" i="916"/>
  <c r="DL83" i="916"/>
  <c r="CZ71" i="1035"/>
  <c r="CR123" i="916"/>
  <c r="BV69" i="1035"/>
  <c r="CH83" i="916"/>
  <c r="X7" i="916"/>
  <c r="AT65" i="916"/>
  <c r="AZ120" i="916"/>
  <c r="AZ120" i="1035"/>
  <c r="T30" i="57" a="1"/>
  <c r="AJ42" i="57" a="1"/>
  <c r="CD5" i="57" a="1"/>
  <c r="CH110" i="57" a="1"/>
  <c r="FO55" i="57"/>
  <c r="DM88" i="57"/>
  <c r="Z101" i="57" a="1"/>
  <c r="DI69" i="57" a="1"/>
  <c r="BV43" i="57"/>
  <c r="AT78" i="916" s="1"/>
  <c r="DG24" i="57"/>
  <c r="EA79" i="57"/>
  <c r="DG26" i="57"/>
  <c r="CB100" i="57" a="1"/>
  <c r="BY33" i="57"/>
  <c r="BU32" i="57" a="1"/>
  <c r="AT12" i="57" a="1"/>
  <c r="X52" i="57"/>
  <c r="BL88" i="57"/>
  <c r="BS122" i="57"/>
  <c r="W27" i="57" a="1"/>
  <c r="X5" i="57"/>
  <c r="CI88" i="57"/>
  <c r="AR70" i="57"/>
  <c r="AH9" i="57"/>
  <c r="W92" i="57" a="1"/>
  <c r="BN52" i="57" a="1"/>
  <c r="AU64" i="57"/>
  <c r="FE110" i="57"/>
  <c r="FR18" i="57"/>
  <c r="EU86" i="57"/>
  <c r="FT51" i="57" a="1"/>
  <c r="AU57" i="57"/>
  <c r="FE6" i="57"/>
  <c r="AN70" i="57" a="1"/>
  <c r="FK113" i="57"/>
  <c r="DQ97" i="57"/>
  <c r="DT64" i="57"/>
  <c r="CH29" i="57" a="1"/>
  <c r="AE81" i="57"/>
  <c r="AU73" i="57"/>
  <c r="CB11" i="57" a="1"/>
  <c r="EU54" i="57"/>
  <c r="DI79" i="57" a="1"/>
  <c r="FJ109" i="57" a="1"/>
  <c r="EX57" i="57"/>
  <c r="BK98" i="57" a="1"/>
  <c r="FK98" i="57"/>
  <c r="BX5" i="57" a="1"/>
  <c r="AO29" i="57"/>
  <c r="DT32" i="57"/>
  <c r="AK113" i="57"/>
  <c r="BY17" i="57"/>
  <c r="EU6" i="57"/>
  <c r="T91" i="57" a="1"/>
  <c r="FO35" i="57"/>
  <c r="FK109" i="57"/>
  <c r="DT8" i="57"/>
  <c r="FA119" i="57"/>
  <c r="BX26" i="57" a="1"/>
  <c r="EA27" i="57"/>
  <c r="DT85" i="57"/>
  <c r="DW73" i="57"/>
  <c r="AA11" i="57"/>
  <c r="DF30" i="57" a="1"/>
  <c r="AA27" i="57"/>
  <c r="FR52" i="57"/>
  <c r="DM35" i="57"/>
  <c r="AA12" i="57"/>
  <c r="AU101" i="57"/>
  <c r="X138" i="916" s="1"/>
  <c r="CI85" i="57"/>
  <c r="DF82" i="57" a="1"/>
  <c r="CC8" i="57"/>
  <c r="BI69" i="57"/>
  <c r="AU70" i="57"/>
  <c r="BS75" i="57"/>
  <c r="FO121" i="57"/>
  <c r="DJ110" i="57"/>
  <c r="DM78" i="57"/>
  <c r="AU85" i="57"/>
  <c r="AO43" i="57"/>
  <c r="X27" i="916" s="1"/>
  <c r="DP112" i="57" a="1"/>
  <c r="AU42" i="57"/>
  <c r="AG75" i="57" a="1"/>
  <c r="FD85" i="57" a="1"/>
  <c r="FJ78" i="57" a="1"/>
  <c r="CB97" i="57" a="1"/>
  <c r="FO101" i="57"/>
  <c r="DJ36" i="916" s="1"/>
  <c r="DF70" i="57" a="1"/>
  <c r="ED69" i="57"/>
  <c r="AR43" i="57"/>
  <c r="X78" i="916" s="1"/>
  <c r="FE109" i="57"/>
  <c r="AU119" i="57"/>
  <c r="X140" i="916" s="1"/>
  <c r="EC6" i="57" a="1"/>
  <c r="EG124" i="57"/>
  <c r="AO107" i="57"/>
  <c r="U32" i="57"/>
  <c r="U124" i="57"/>
  <c r="BK30" i="57" a="1"/>
  <c r="EU45" i="57"/>
  <c r="FQ23" i="57" a="1"/>
  <c r="EG57" i="57"/>
  <c r="AN89" i="57" a="1"/>
  <c r="U45" i="57"/>
  <c r="EX113" i="57"/>
  <c r="DM64" i="57"/>
  <c r="DQ24" i="57"/>
  <c r="EW24" i="57" a="1"/>
  <c r="BS55" i="57"/>
  <c r="EA122" i="57"/>
  <c r="CF39" i="916" s="1"/>
  <c r="AU18" i="57"/>
  <c r="DP63" i="57" a="1"/>
  <c r="BO46" i="57"/>
  <c r="DI86" i="57" a="1"/>
  <c r="FH82" i="57"/>
  <c r="BH32" i="57" a="1"/>
  <c r="DS63" i="57" a="1"/>
  <c r="DW92" i="57"/>
  <c r="BX137" i="916" s="1"/>
  <c r="BY110" i="57"/>
  <c r="FQ60" i="57" a="1"/>
  <c r="DT61" i="57"/>
  <c r="DQ43" i="57"/>
  <c r="BX27" i="916" s="1"/>
  <c r="FK63" i="57"/>
  <c r="DJ33" i="57"/>
  <c r="AR76" i="57"/>
  <c r="T125" i="57" a="1"/>
  <c r="EZ6" i="57" a="1"/>
  <c r="DS106" i="57" a="1"/>
  <c r="DV72" i="57" a="1"/>
  <c r="BY55" i="57"/>
  <c r="AK36" i="57"/>
  <c r="BH30" i="57" a="1"/>
  <c r="BS52" i="57"/>
  <c r="DM98" i="57"/>
  <c r="BK122" i="57" a="1"/>
  <c r="FJ64" i="57" a="1"/>
  <c r="BH33" i="57" a="1"/>
  <c r="DL118" i="57" a="1"/>
  <c r="BV18" i="57"/>
  <c r="EW46" i="57" a="1"/>
  <c r="BL109" i="57"/>
  <c r="ED125" i="57"/>
  <c r="CF91" i="916" s="1"/>
  <c r="FH75" i="57"/>
  <c r="BS12" i="57"/>
  <c r="FD52" i="57" a="1"/>
  <c r="DP91" i="57" a="1"/>
  <c r="DJ52" i="57"/>
  <c r="FG110" i="57" a="1"/>
  <c r="FU5" i="57"/>
  <c r="BX88" i="57" a="1"/>
  <c r="ED42" i="57"/>
  <c r="FE81" i="57"/>
  <c r="DJ29" i="57"/>
  <c r="CC73" i="57"/>
  <c r="AD15" i="57" a="1"/>
  <c r="Z122" i="57" a="1"/>
  <c r="AQ110" i="57" a="1"/>
  <c r="BH121" i="57" a="1"/>
  <c r="DQ33" i="57"/>
  <c r="DT17" i="57"/>
  <c r="BO91" i="57"/>
  <c r="FN29" i="57" a="1"/>
  <c r="FU33" i="57"/>
  <c r="BR52" i="57" a="1"/>
  <c r="BY46" i="57"/>
  <c r="AT129" i="916" s="1"/>
  <c r="BS121" i="57"/>
  <c r="BS92" i="57"/>
  <c r="FU43" i="57"/>
  <c r="FK23" i="57"/>
  <c r="DB108" i="916" s="1"/>
  <c r="AT89" i="57" a="1"/>
  <c r="CB5" i="57" a="1"/>
  <c r="U46" i="57"/>
  <c r="FO45" i="57"/>
  <c r="DM109" i="57"/>
  <c r="EA57" i="57"/>
  <c r="AA122" i="57"/>
  <c r="AK86" i="57"/>
  <c r="BI118" i="57"/>
  <c r="BL81" i="57"/>
  <c r="BH8" i="57" a="1"/>
  <c r="DQ52" i="57"/>
  <c r="DT119" i="57"/>
  <c r="BX89" i="916" s="1"/>
  <c r="DQ78" i="57"/>
  <c r="DV113" i="57" a="1"/>
  <c r="U26" i="57"/>
  <c r="CH75" i="57" a="1"/>
  <c r="AM81" i="57" a="1"/>
  <c r="BX100" i="57" a="1"/>
  <c r="AG113" i="57" a="1"/>
  <c r="EU58" i="57"/>
  <c r="BR24" i="57" a="1"/>
  <c r="EA97" i="57"/>
  <c r="EG125" i="57"/>
  <c r="CF142" i="916" s="1"/>
  <c r="CI52" i="57"/>
  <c r="AJ124" i="57" a="1"/>
  <c r="T100" i="57" a="1"/>
  <c r="DS6" i="57" a="1"/>
  <c r="DS70" i="57" a="1"/>
  <c r="DV63" i="57" a="1"/>
  <c r="EU36" i="57"/>
  <c r="AR81" i="57"/>
  <c r="DP76" i="57" a="1"/>
  <c r="BV109" i="57"/>
  <c r="AT100" i="57" a="1"/>
  <c r="FG18" i="57" a="1"/>
  <c r="DF15" i="57" a="1"/>
  <c r="AU86" i="57"/>
  <c r="BL51" i="57"/>
  <c r="FH6" i="57"/>
  <c r="AQ119" i="57" a="1"/>
  <c r="AA46" i="57"/>
  <c r="AA76" i="57"/>
  <c r="BI52" i="57"/>
  <c r="AR86" i="57"/>
  <c r="FA46" i="57"/>
  <c r="BN97" i="57" a="1"/>
  <c r="EX75" i="57"/>
  <c r="DT79" i="57"/>
  <c r="DT43" i="57"/>
  <c r="FR119" i="57"/>
  <c r="DJ89" i="916" s="1"/>
  <c r="BN57" i="57" a="1"/>
  <c r="DM5" i="57"/>
  <c r="AK106" i="57"/>
  <c r="BY58" i="57"/>
  <c r="BY51" i="57"/>
  <c r="DL35" i="57" a="1"/>
  <c r="FO89" i="57"/>
  <c r="DJ35" i="916" s="1"/>
  <c r="FO52" i="57"/>
  <c r="EF73" i="57" a="1"/>
  <c r="FG23" i="57" a="1"/>
  <c r="AD79" i="57" a="1"/>
  <c r="AR57" i="57"/>
  <c r="FQ5" i="57" a="1"/>
  <c r="W58" i="57" a="1"/>
  <c r="FT35" i="57" a="1"/>
  <c r="BO106" i="57"/>
  <c r="DW23" i="57"/>
  <c r="FT23" i="57" a="1"/>
  <c r="AK118" i="57"/>
  <c r="FO36" i="57"/>
  <c r="FN27" i="57" a="1"/>
  <c r="FR17" i="57"/>
  <c r="DJ119" i="57"/>
  <c r="DL89" i="57" a="1"/>
  <c r="DW107" i="57"/>
  <c r="BV89" i="57"/>
  <c r="DS36" i="57" a="1"/>
  <c r="EG24" i="57"/>
  <c r="CF128" i="916" s="1"/>
  <c r="DW60" i="57"/>
  <c r="DW36" i="57"/>
  <c r="DG86" i="57"/>
  <c r="T58" i="57" a="1"/>
  <c r="U78" i="57"/>
  <c r="DW43" i="57"/>
  <c r="FH119" i="57"/>
  <c r="U122" i="57"/>
  <c r="AE5" i="57"/>
  <c r="BV12" i="57"/>
  <c r="FU46" i="57"/>
  <c r="DJ129" i="916" s="1"/>
  <c r="AH125" i="57"/>
  <c r="P91" i="916" s="1"/>
  <c r="DV64" i="57" a="1"/>
  <c r="AR27" i="57"/>
  <c r="X77" i="916" s="1"/>
  <c r="FU98" i="57"/>
  <c r="EZ124" i="57" a="1"/>
  <c r="FM15" i="57" a="1"/>
  <c r="FG122" i="57" a="1"/>
  <c r="AK26" i="57"/>
  <c r="T75" i="57" a="1"/>
  <c r="AQ69" i="57" a="1"/>
  <c r="W51" i="57" a="1"/>
  <c r="BH29" i="57" a="1"/>
  <c r="AH119" i="57"/>
  <c r="P89" i="916" s="1"/>
  <c r="BU18" i="57" a="1"/>
  <c r="CI61" i="57"/>
  <c r="BH98" i="57" a="1"/>
  <c r="BH109" i="57" a="1"/>
  <c r="DZ58" i="57" a="1"/>
  <c r="DM79" i="57"/>
  <c r="BY27" i="57"/>
  <c r="FR125" i="57"/>
  <c r="DJ91" i="916" s="1"/>
  <c r="DQ81" i="57"/>
  <c r="FE91" i="57"/>
  <c r="FU52" i="57"/>
  <c r="Z26" i="57" a="1"/>
  <c r="FR24" i="57"/>
  <c r="BS27" i="57"/>
  <c r="DW18" i="57"/>
  <c r="AA124" i="57"/>
  <c r="CH23" i="57" a="1"/>
  <c r="EZ86" i="57" a="1"/>
  <c r="DQ89" i="57"/>
  <c r="CC76" i="57"/>
  <c r="BL61" i="57"/>
  <c r="FU42" i="57"/>
  <c r="FG98" i="57" a="1"/>
  <c r="DJ64" i="57"/>
  <c r="ED52" i="57"/>
  <c r="FE89" i="57"/>
  <c r="BI23" i="57"/>
  <c r="AU61" i="57"/>
  <c r="DF8" i="57" a="1"/>
  <c r="AN26" i="57" a="1"/>
  <c r="EX45" i="57"/>
  <c r="AO5" i="57"/>
  <c r="EA125" i="57"/>
  <c r="CF40" i="916" s="1"/>
  <c r="FQ26" i="57" a="1"/>
  <c r="CC42" i="57"/>
  <c r="DP36" i="57" a="1"/>
  <c r="DM18" i="57"/>
  <c r="N125" i="916"/>
  <c r="AZ71" i="916"/>
  <c r="BN35" i="916"/>
  <c r="AR5" i="916"/>
  <c r="CR13" i="916"/>
  <c r="AV67" i="1035"/>
  <c r="R69" i="916"/>
  <c r="R73" i="916"/>
  <c r="DL124" i="916"/>
  <c r="BR10" i="1035"/>
  <c r="BX134" i="916"/>
  <c r="BV62" i="916"/>
  <c r="BR109" i="916"/>
  <c r="H78" i="916"/>
  <c r="N92" i="916"/>
  <c r="BD126" i="916"/>
  <c r="R124" i="916"/>
  <c r="BX31" i="916"/>
  <c r="CH84" i="916"/>
  <c r="AV84" i="916"/>
  <c r="J113" i="916"/>
  <c r="N8" i="1035"/>
  <c r="CZ62" i="1035"/>
  <c r="CH115" i="916"/>
  <c r="J73" i="1035"/>
  <c r="AZ91" i="916"/>
  <c r="AN123" i="916"/>
  <c r="N16" i="1035"/>
  <c r="R107" i="1035"/>
  <c r="J21" i="1035"/>
  <c r="Z121" i="916"/>
  <c r="V87" i="916"/>
  <c r="AV26" i="916"/>
  <c r="BD13" i="916"/>
  <c r="CZ81" i="916"/>
  <c r="CH116" i="916"/>
  <c r="J113" i="1035"/>
  <c r="DD38" i="916"/>
  <c r="J62" i="916"/>
  <c r="BZ56" i="1035"/>
  <c r="N125" i="1035"/>
  <c r="BP122" i="1035"/>
  <c r="H122" i="916"/>
  <c r="BV13" i="916"/>
  <c r="CV138" i="916"/>
  <c r="DD141" i="916"/>
  <c r="V113" i="916"/>
  <c r="F61" i="1035"/>
  <c r="J74" i="1035"/>
  <c r="CR67" i="916"/>
  <c r="BD12" i="1035"/>
  <c r="AV90" i="916"/>
  <c r="BD9" i="916"/>
  <c r="CR134" i="916"/>
  <c r="BP10" i="1035"/>
  <c r="N43" i="916"/>
  <c r="BR146" i="916"/>
  <c r="J112" i="916"/>
  <c r="AJ63" i="916"/>
  <c r="R22" i="1035"/>
  <c r="P142" i="916"/>
  <c r="BV90" i="916"/>
  <c r="BR36" i="916"/>
  <c r="CV78" i="916"/>
  <c r="BZ117" i="1035"/>
  <c r="DB67" i="1035"/>
  <c r="BD37" i="916"/>
  <c r="DB35" i="916"/>
  <c r="CT6" i="916"/>
  <c r="P87" i="916"/>
  <c r="CZ140" i="916"/>
  <c r="DB16" i="1035"/>
  <c r="DL136" i="916"/>
  <c r="CT109" i="916"/>
  <c r="BZ132" i="916"/>
  <c r="DL20" i="1035"/>
  <c r="F67" i="1035"/>
  <c r="H139" i="916"/>
  <c r="AV61" i="1035"/>
  <c r="AN18" i="916"/>
  <c r="J9" i="1035"/>
  <c r="CD9" i="1035"/>
  <c r="BD60" i="1035"/>
  <c r="AN65" i="1035"/>
  <c r="BB87" i="916"/>
  <c r="BR39" i="916"/>
  <c r="CH11" i="1035"/>
  <c r="BD56" i="916"/>
  <c r="AZ13" i="1035"/>
  <c r="BV108" i="1035"/>
  <c r="CH8" i="1035"/>
  <c r="CF134" i="916"/>
  <c r="AJ66" i="1035"/>
  <c r="CD44" i="916"/>
  <c r="CD62" i="916"/>
  <c r="N126" i="916"/>
  <c r="DD7" i="916"/>
  <c r="V115" i="916"/>
  <c r="AV117" i="916"/>
  <c r="BZ9" i="916"/>
  <c r="N19" i="1035"/>
  <c r="R29" i="916"/>
  <c r="CR120" i="1035"/>
  <c r="BR57" i="916"/>
  <c r="BD122" i="1035"/>
  <c r="CH13" i="1035"/>
  <c r="DJ16" i="1035"/>
  <c r="R66" i="916"/>
  <c r="DL126" i="1035"/>
  <c r="BP139" i="916"/>
  <c r="V18" i="916"/>
  <c r="CV142" i="916"/>
  <c r="AV58" i="916"/>
  <c r="BV24" i="916"/>
  <c r="Z20" i="916"/>
  <c r="CD17" i="916"/>
  <c r="DB36" i="916"/>
  <c r="CT79" i="916"/>
  <c r="F62" i="1035"/>
  <c r="DL27" i="916"/>
  <c r="CZ13" i="916"/>
  <c r="DD14" i="1035"/>
  <c r="R124" i="1035"/>
  <c r="H133" i="916"/>
  <c r="F22" i="1035"/>
  <c r="BZ19" i="916"/>
  <c r="Z25" i="916"/>
  <c r="BZ122" i="916"/>
  <c r="R138" i="916"/>
  <c r="DL109" i="1035"/>
  <c r="BD26" i="916"/>
  <c r="AN121" i="1035"/>
  <c r="BV62" i="1035"/>
  <c r="CH72" i="1035"/>
  <c r="DL14" i="916"/>
  <c r="DL85" i="916"/>
  <c r="BD63" i="1035"/>
  <c r="BD29" i="916"/>
  <c r="BR9" i="1035"/>
  <c r="DH83" i="916"/>
  <c r="R30" i="916"/>
  <c r="H119" i="916"/>
  <c r="AJ12" i="1035"/>
  <c r="AV37" i="916"/>
  <c r="BV72" i="1035"/>
  <c r="BB138" i="916"/>
  <c r="Z138" i="916"/>
  <c r="CV16" i="1035"/>
  <c r="X122" i="916"/>
  <c r="DD134" i="916"/>
  <c r="CZ21" i="916"/>
  <c r="BR67" i="916"/>
  <c r="AZ24" i="916"/>
  <c r="BD28" i="916"/>
  <c r="J64" i="916"/>
  <c r="P77" i="916"/>
  <c r="R7" i="916"/>
  <c r="BN40" i="916"/>
  <c r="BR88" i="916"/>
  <c r="BV123" i="916"/>
  <c r="CV86" i="916"/>
  <c r="BX5" i="916"/>
  <c r="AL118" i="916"/>
  <c r="BD24" i="1035"/>
  <c r="BR5" i="916"/>
  <c r="CZ23" i="1035"/>
  <c r="CV58" i="916"/>
  <c r="CH125" i="1035"/>
  <c r="CZ74" i="1035"/>
  <c r="P114" i="916"/>
  <c r="AZ10" i="1035"/>
  <c r="CZ122" i="1035"/>
  <c r="DL80" i="916"/>
  <c r="AN20" i="1035"/>
  <c r="DH69" i="916"/>
  <c r="Z140" i="916"/>
  <c r="Z114" i="1035"/>
  <c r="AN27" i="916"/>
  <c r="CH114" i="916"/>
  <c r="F13" i="916"/>
  <c r="AT12" i="916"/>
  <c r="BV73" i="1035"/>
  <c r="DD120" i="916"/>
  <c r="V27" i="916"/>
  <c r="CR71" i="1035"/>
  <c r="F92" i="916"/>
  <c r="X118" i="916"/>
  <c r="BD61" i="1035"/>
  <c r="AT108" i="916"/>
  <c r="N61" i="1035"/>
  <c r="CD142" i="916"/>
  <c r="DD67" i="1035"/>
  <c r="F75" i="916"/>
  <c r="BR126" i="1035"/>
  <c r="R79" i="916"/>
  <c r="DL22" i="1035"/>
  <c r="P8" i="1035"/>
  <c r="AV67" i="916"/>
  <c r="DL146" i="916"/>
  <c r="R122" i="916"/>
  <c r="CD74" i="916"/>
  <c r="CR22" i="1035"/>
  <c r="BR131" i="916"/>
  <c r="CR121" i="916"/>
  <c r="CR63" i="1035"/>
  <c r="Z40" i="916"/>
  <c r="BZ28" i="916"/>
  <c r="AZ20" i="1035"/>
  <c r="CH120" i="1035"/>
  <c r="CD113" i="916"/>
  <c r="DD108" i="1035"/>
  <c r="AR58" i="916"/>
  <c r="P16" i="1035"/>
  <c r="N74" i="1035"/>
  <c r="BD70" i="916"/>
  <c r="AN81" i="916"/>
  <c r="BD124" i="1035"/>
  <c r="AL117" i="1035"/>
  <c r="DD74" i="916"/>
  <c r="DH89" i="916"/>
  <c r="Z116" i="916"/>
  <c r="N60" i="916"/>
  <c r="N91" i="916"/>
  <c r="AV33" i="916"/>
  <c r="AZ92" i="916"/>
  <c r="Z126" i="916"/>
  <c r="DH18" i="1035"/>
  <c r="CF117" i="1035"/>
  <c r="CH24" i="916"/>
  <c r="BZ37" i="916"/>
  <c r="DD107" i="1035"/>
  <c r="BZ61" i="916"/>
  <c r="BR122" i="1035"/>
  <c r="DH11" i="1035"/>
  <c r="H39" i="916"/>
  <c r="BZ7" i="916"/>
  <c r="CD123" i="916"/>
  <c r="CF114" i="1035"/>
  <c r="CF10" i="1035"/>
  <c r="CF119" i="916"/>
  <c r="BB34" i="916"/>
  <c r="CV120" i="1035"/>
  <c r="AV119" i="1035"/>
  <c r="CH73" i="916"/>
  <c r="DL67" i="916"/>
  <c r="R70" i="916"/>
  <c r="CV8" i="916"/>
  <c r="CH140" i="916"/>
  <c r="BR114" i="916"/>
  <c r="DH62" i="1035"/>
  <c r="J12" i="916"/>
  <c r="AR136" i="916"/>
  <c r="CR12" i="1035"/>
  <c r="CV34" i="916"/>
  <c r="CT56" i="916"/>
  <c r="BZ43" i="916"/>
  <c r="CV76" i="916"/>
  <c r="BX67" i="1035"/>
  <c r="CT76" i="916"/>
  <c r="CH65" i="916"/>
  <c r="BZ65" i="1035"/>
  <c r="AV22" i="1035"/>
  <c r="CD14" i="1035"/>
  <c r="BR11" i="916"/>
  <c r="F116" i="916"/>
  <c r="Z129" i="916"/>
  <c r="BZ23" i="1035"/>
  <c r="N22" i="1035"/>
  <c r="CF19" i="1035"/>
  <c r="BX16" i="1035"/>
  <c r="BB117" i="1035"/>
  <c r="CH12" i="1035"/>
  <c r="BD94" i="916"/>
  <c r="BR23" i="916"/>
  <c r="BD89" i="916"/>
  <c r="CD85" i="916"/>
  <c r="CZ11" i="1035"/>
  <c r="CH63" i="1035"/>
  <c r="H68" i="916"/>
  <c r="DJ87" i="916"/>
  <c r="R136" i="916"/>
  <c r="BX87" i="916"/>
  <c r="BR140" i="916"/>
  <c r="CV9" i="916"/>
  <c r="BZ22" i="1035"/>
  <c r="CF17" i="916"/>
  <c r="BR76" i="916"/>
  <c r="J111" i="1035"/>
  <c r="V109" i="916"/>
  <c r="BR32" i="916"/>
  <c r="CH112" i="1035"/>
  <c r="BZ24" i="916"/>
  <c r="DD28" i="916"/>
  <c r="DJ137" i="916"/>
  <c r="BV115" i="1035"/>
  <c r="N108" i="1035"/>
  <c r="P57" i="916"/>
  <c r="AV73" i="916"/>
  <c r="N146" i="916"/>
  <c r="CH26" i="916"/>
  <c r="DL84" i="916"/>
  <c r="CF67" i="1035"/>
  <c r="DD65" i="916"/>
  <c r="R112" i="1035"/>
  <c r="DD132" i="916"/>
  <c r="BV145" i="916"/>
  <c r="P78" i="916"/>
  <c r="J7" i="916"/>
  <c r="CF109" i="1035"/>
  <c r="CH137" i="916"/>
  <c r="P107" i="1035"/>
  <c r="AJ24" i="1035"/>
  <c r="AR120" i="1035"/>
  <c r="AT86" i="916"/>
  <c r="DD56" i="1035"/>
  <c r="P28" i="916"/>
  <c r="CD117" i="1035"/>
  <c r="CF61" i="916"/>
  <c r="BR14" i="916"/>
  <c r="V121" i="916"/>
  <c r="CD39" i="916"/>
  <c r="CF27" i="916"/>
  <c r="R130" i="916"/>
  <c r="DD71" i="916"/>
  <c r="F74" i="1035"/>
  <c r="F112" i="1035"/>
  <c r="AL28" i="916"/>
  <c r="BD11" i="916"/>
  <c r="DB5" i="916"/>
  <c r="CR132" i="916"/>
  <c r="BZ87" i="916"/>
  <c r="CD64" i="916"/>
  <c r="Z136" i="916"/>
  <c r="F111" i="916"/>
  <c r="CT108" i="916"/>
  <c r="BD82" i="916"/>
  <c r="J30" i="916"/>
  <c r="BR123" i="916"/>
  <c r="BX86" i="916"/>
  <c r="R74" i="916"/>
  <c r="V109" i="1035"/>
  <c r="AN123" i="1035"/>
  <c r="J87" i="916"/>
  <c r="BR120" i="1035"/>
  <c r="P107" i="916"/>
  <c r="J123" i="1035"/>
  <c r="CD138" i="916"/>
  <c r="BZ58" i="1035"/>
  <c r="AN26" i="916"/>
  <c r="DL40" i="916"/>
  <c r="BD14" i="1035"/>
  <c r="AN15" i="916"/>
  <c r="DD68" i="916"/>
  <c r="CH6" i="1035"/>
  <c r="AZ61" i="916"/>
  <c r="AV62" i="1035"/>
  <c r="AV94" i="916"/>
  <c r="BZ109" i="916"/>
  <c r="CD21" i="1035"/>
  <c r="BR15" i="1035"/>
  <c r="X5" i="916"/>
  <c r="F144" i="916"/>
  <c r="DL16" i="916"/>
  <c r="P29" i="916"/>
  <c r="F83" i="916"/>
  <c r="BV63" i="916"/>
  <c r="BV63" i="1035"/>
  <c r="AT89" i="916"/>
  <c r="AJ111" i="916"/>
  <c r="AJ111" i="1035"/>
  <c r="AN71" i="1035"/>
  <c r="AN71" i="916"/>
  <c r="BV131" i="916"/>
  <c r="ET69" i="57" a="1"/>
  <c r="AN29" i="57" a="1"/>
  <c r="AT91" i="57" a="1"/>
  <c r="EU79" i="57"/>
  <c r="EU81" i="57"/>
  <c r="AT52" i="57" a="1"/>
  <c r="FT42" i="57" a="1"/>
  <c r="AU122" i="57"/>
  <c r="X141" i="916" s="1"/>
  <c r="CH24" i="57" a="1"/>
  <c r="FE23" i="57"/>
  <c r="U76" i="57"/>
  <c r="AK69" i="57"/>
  <c r="BL122" i="57"/>
  <c r="FK76" i="57"/>
  <c r="DV79" i="57" a="1"/>
  <c r="EA11" i="57"/>
  <c r="DW75" i="57"/>
  <c r="FU61" i="57"/>
  <c r="ED92" i="57"/>
  <c r="DW78" i="57"/>
  <c r="AO110" i="57"/>
  <c r="BU110" i="57" a="1"/>
  <c r="FK121" i="57"/>
  <c r="DL15" i="57" a="1"/>
  <c r="DQ9" i="57"/>
  <c r="CC6" i="57"/>
  <c r="AE125" i="57"/>
  <c r="P40" i="916" s="1"/>
  <c r="AH6" i="57"/>
  <c r="FK8" i="57"/>
  <c r="EU107" i="57"/>
  <c r="DG121" i="57"/>
  <c r="AO88" i="57"/>
  <c r="X15" i="1035" s="1"/>
  <c r="CC121" i="57"/>
  <c r="DG30" i="57"/>
  <c r="FR36" i="57"/>
  <c r="DJ77" i="916" s="1"/>
  <c r="FH70" i="57"/>
  <c r="DB80" i="916" s="1"/>
  <c r="CC23" i="57"/>
  <c r="FG51" i="57" a="1"/>
  <c r="DI5" i="57" a="1"/>
  <c r="FD26" i="57" a="1"/>
  <c r="T101" i="57" a="1"/>
  <c r="FT113" i="57" a="1"/>
  <c r="DJ26" i="57"/>
  <c r="W86" i="57" a="1"/>
  <c r="DI43" i="57" a="1"/>
  <c r="EX112" i="57"/>
  <c r="DP107" i="57" a="1"/>
  <c r="FO54" i="57"/>
  <c r="FH88" i="57"/>
  <c r="BI60" i="57"/>
  <c r="DW79" i="57"/>
  <c r="DT125" i="57"/>
  <c r="BX11" i="57" a="1"/>
  <c r="AR29" i="57"/>
  <c r="DT109" i="57"/>
  <c r="FE78" i="57"/>
  <c r="AO72" i="57"/>
  <c r="AU112" i="57"/>
  <c r="DT29" i="57"/>
  <c r="FT27" i="57" a="1"/>
  <c r="ED58" i="57"/>
  <c r="FR112" i="57"/>
  <c r="AU106" i="57"/>
  <c r="FU55" i="57"/>
  <c r="BO45" i="57"/>
  <c r="AO113" i="57"/>
  <c r="FO107" i="57"/>
  <c r="ET46" i="57" a="1"/>
  <c r="AU91" i="57"/>
  <c r="ET45" i="57" a="1"/>
  <c r="FA124" i="57"/>
  <c r="FO72" i="57"/>
  <c r="BV91" i="57"/>
  <c r="V81" i="57" a="1"/>
  <c r="EU97" i="57"/>
  <c r="EG82" i="57"/>
  <c r="FQ107" i="57" a="1"/>
  <c r="DP26" i="57" a="1"/>
  <c r="T118" i="57" a="1"/>
  <c r="FH24" i="57"/>
  <c r="DB77" i="916" s="1"/>
  <c r="AO69" i="57"/>
  <c r="EU88" i="57"/>
  <c r="BY24" i="57"/>
  <c r="AT128" i="916" s="1"/>
  <c r="CF27" i="57"/>
  <c r="BS78" i="57"/>
  <c r="BI113" i="57"/>
  <c r="FG27" i="57" a="1"/>
  <c r="BS5" i="57"/>
  <c r="DL78" i="57" a="1"/>
  <c r="FH57" i="57"/>
  <c r="DJ70" i="57"/>
  <c r="AR61" i="57"/>
  <c r="EX86" i="57"/>
  <c r="FJ100" i="57" a="1"/>
  <c r="AR26" i="57"/>
  <c r="FK18" i="57"/>
  <c r="DS54" i="57" a="1"/>
  <c r="AH97" i="57"/>
  <c r="T78" i="57" a="1"/>
  <c r="FE112" i="57"/>
  <c r="DM85" i="57"/>
  <c r="Z73" i="57" a="1"/>
  <c r="DG119" i="57"/>
  <c r="DS17" i="57" a="1"/>
  <c r="BV75" i="57"/>
  <c r="DW121" i="57"/>
  <c r="BI110" i="57"/>
  <c r="DT113" i="57"/>
  <c r="AA101" i="57"/>
  <c r="DW5" i="57"/>
  <c r="FU82" i="57"/>
  <c r="DJ136" i="916" s="1"/>
  <c r="DQ60" i="57"/>
  <c r="BV33" i="57"/>
  <c r="AT77" i="916" s="1"/>
  <c r="FN112" i="57" a="1"/>
  <c r="U42" i="57"/>
  <c r="EW112" i="57" a="1"/>
  <c r="DS89" i="57" a="1"/>
  <c r="BN30" i="57" a="1"/>
  <c r="BI107" i="57"/>
  <c r="FA75" i="57"/>
  <c r="DL64" i="57" a="1"/>
  <c r="CB70" i="57" a="1"/>
  <c r="CB75" i="57" a="1"/>
  <c r="U75" i="57"/>
  <c r="AE45" i="57"/>
  <c r="DZ121" i="57" a="1"/>
  <c r="BI26" i="57"/>
  <c r="X27" i="57"/>
  <c r="DT42" i="57"/>
  <c r="AN76" i="57" a="1"/>
  <c r="DW64" i="57"/>
  <c r="AE18" i="57"/>
  <c r="BS54" i="57"/>
  <c r="FN51" i="57" a="1"/>
  <c r="FH91" i="57"/>
  <c r="BL23" i="57"/>
  <c r="BO107" i="57"/>
  <c r="EA26" i="57"/>
  <c r="U100" i="57"/>
  <c r="DG29" i="57"/>
  <c r="AU118" i="57"/>
  <c r="DW63" i="57"/>
  <c r="DT5" i="57"/>
  <c r="AE24" i="57"/>
  <c r="X124" i="57"/>
  <c r="U30" i="57"/>
  <c r="DT46" i="57"/>
  <c r="BW86" i="57" a="1"/>
  <c r="AT70" i="57" a="1"/>
  <c r="FD79" i="57" a="1"/>
  <c r="FJ18" i="57" a="1"/>
  <c r="AE78" i="57"/>
  <c r="FT61" i="57" a="1"/>
  <c r="FT46" i="57" a="1"/>
  <c r="BI119" i="57"/>
  <c r="FD112" i="57" a="1"/>
  <c r="DI81" i="57" a="1"/>
  <c r="FR61" i="57"/>
  <c r="DQ64" i="57"/>
  <c r="FA9" i="57"/>
  <c r="AG86" i="57" a="1"/>
  <c r="AA78" i="57"/>
  <c r="ET85" i="57" a="1"/>
  <c r="BL72" i="57"/>
  <c r="W122" i="57" a="1"/>
  <c r="AO119" i="57"/>
  <c r="X38" i="916" s="1"/>
  <c r="FE42" i="57"/>
  <c r="EW119" i="57" a="1"/>
  <c r="CF12" i="57"/>
  <c r="BB76" i="916" s="1"/>
  <c r="DV110" i="57" a="1"/>
  <c r="EZ46" i="57" a="1"/>
  <c r="BH6" i="57" a="1"/>
  <c r="BN58" i="57" a="1"/>
  <c r="BI98" i="57"/>
  <c r="FQ14" i="57" a="1"/>
  <c r="FR29" i="57"/>
  <c r="AA58" i="57"/>
  <c r="BK52" i="57" a="1"/>
  <c r="DZ98" i="57" a="1"/>
  <c r="DG98" i="57"/>
  <c r="AR35" i="57"/>
  <c r="BY79" i="57"/>
  <c r="DZ91" i="57" a="1"/>
  <c r="AN86" i="57" a="1"/>
  <c r="CF36" i="57"/>
  <c r="BS14" i="57"/>
  <c r="EU72" i="57"/>
  <c r="FD69" i="57" a="1"/>
  <c r="CI11" i="57"/>
  <c r="BX91" i="57" a="1"/>
  <c r="BK110" i="57" a="1"/>
  <c r="CC100" i="57"/>
  <c r="BY85" i="57"/>
  <c r="AJ78" i="57" a="1"/>
  <c r="CI86" i="57"/>
  <c r="AO23" i="57"/>
  <c r="BN14" i="57" a="1"/>
  <c r="BY125" i="57"/>
  <c r="AA72" i="57"/>
  <c r="DI97" i="57" a="1"/>
  <c r="DV124" i="57" a="1"/>
  <c r="FT69" i="57" a="1"/>
  <c r="DM23" i="57"/>
  <c r="BK36" i="57" a="1"/>
  <c r="FN69" i="57" a="1"/>
  <c r="BX17" i="57" a="1"/>
  <c r="FK5" i="57"/>
  <c r="BH81" i="57" a="1"/>
  <c r="AO76" i="57"/>
  <c r="FR72" i="57"/>
  <c r="DL18" i="57" a="1"/>
  <c r="BR121" i="57" a="1"/>
  <c r="FO33" i="57"/>
  <c r="AD24" i="57" a="1"/>
  <c r="BV9" i="57"/>
  <c r="AK33" i="57"/>
  <c r="DP18" i="57" a="1"/>
  <c r="U125" i="57"/>
  <c r="DG92" i="57"/>
  <c r="FR75" i="57"/>
  <c r="FU70" i="57"/>
  <c r="EU52" i="57"/>
  <c r="AA118" i="57"/>
  <c r="ET5" i="57" a="1"/>
  <c r="X125" i="57"/>
  <c r="DJ75" i="57"/>
  <c r="DP42" i="57" a="1"/>
  <c r="W32" i="57" a="1"/>
  <c r="DT73" i="57"/>
  <c r="FU6" i="57"/>
  <c r="BY75" i="57"/>
  <c r="DR11" i="57" a="1"/>
  <c r="AK32" i="57"/>
  <c r="EA118" i="57"/>
  <c r="DL81" i="57" a="1"/>
  <c r="FT57" i="57" a="1"/>
  <c r="DW52" i="57"/>
  <c r="EU42" i="57"/>
  <c r="EF78" i="57" a="1"/>
  <c r="AR122" i="57"/>
  <c r="X90" i="916" s="1"/>
  <c r="CE85" i="57" a="1"/>
  <c r="BL24" i="57"/>
  <c r="FD9" i="57" a="1"/>
  <c r="FQ51" i="57" a="1"/>
  <c r="FA8" i="57"/>
  <c r="FT97" i="57" a="1"/>
  <c r="EU18" i="57"/>
  <c r="X45" i="57"/>
  <c r="DI82" i="57" a="1"/>
  <c r="DM24" i="57"/>
  <c r="FE75" i="57"/>
  <c r="AH8" i="57"/>
  <c r="FJ110" i="57" a="1"/>
  <c r="FH29" i="57"/>
  <c r="DT122" i="57"/>
  <c r="BX90" i="916" s="1"/>
  <c r="BO36" i="57"/>
  <c r="FJ112" i="57" a="1"/>
  <c r="BS91" i="57"/>
  <c r="FJ82" i="57" a="1"/>
  <c r="FT6" i="57" a="1"/>
  <c r="ED33" i="57"/>
  <c r="BR76" i="57" a="1"/>
  <c r="AN82" i="57" a="1"/>
  <c r="FQ110" i="57" a="1"/>
  <c r="FO57" i="57"/>
  <c r="BN45" i="57" a="1"/>
  <c r="FN46" i="57" a="1"/>
  <c r="FE82" i="57"/>
  <c r="FO26" i="57"/>
  <c r="BO35" i="57"/>
  <c r="FG75" i="57" a="1"/>
  <c r="BI32" i="57"/>
  <c r="ED124" i="57"/>
  <c r="DP29" i="57" a="1"/>
  <c r="AO97" i="57"/>
  <c r="AK82" i="57"/>
  <c r="ED112" i="57"/>
  <c r="AG8" i="57" a="1"/>
  <c r="FJ35" i="57" a="1"/>
  <c r="AA23" i="57"/>
  <c r="EF97" i="57" a="1"/>
  <c r="DV36" i="57" a="1"/>
  <c r="U5" i="57"/>
  <c r="DM54" i="57"/>
  <c r="BN23" i="57" a="1"/>
  <c r="DQ36" i="57"/>
  <c r="AU27" i="57"/>
  <c r="X128" i="916" s="1"/>
  <c r="DM33" i="57"/>
  <c r="FA98" i="57"/>
  <c r="EC86" i="57" a="1"/>
  <c r="Z100" i="57" a="1"/>
  <c r="ED45" i="57"/>
  <c r="BN35" i="57" a="1"/>
  <c r="DJ17" i="57"/>
  <c r="FK69" i="57"/>
  <c r="CC88" i="57"/>
  <c r="DV121" i="57" a="1"/>
  <c r="AU52" i="57"/>
  <c r="AK24" i="57"/>
  <c r="DF57" i="57" a="1"/>
  <c r="FQ8" i="57" a="1"/>
  <c r="AJ125" i="57" a="1"/>
  <c r="BL36" i="57"/>
  <c r="BH97" i="57" a="1"/>
  <c r="BX52" i="57" a="1"/>
  <c r="EC72" i="57" a="1"/>
  <c r="FO64" i="57"/>
  <c r="CC98" i="57"/>
  <c r="AR52" i="57"/>
  <c r="DT6" i="57"/>
  <c r="CZ10" i="1035"/>
  <c r="CZ70" i="1035"/>
  <c r="AV129" i="916"/>
  <c r="BR40" i="916"/>
  <c r="CH9" i="1035"/>
  <c r="N9" i="916"/>
  <c r="CR36" i="916"/>
  <c r="AR10" i="1035"/>
  <c r="Z120" i="916"/>
  <c r="N18" i="916"/>
  <c r="BD136" i="916"/>
  <c r="AZ75" i="916"/>
  <c r="BV141" i="916"/>
  <c r="CV56" i="916"/>
  <c r="DL132" i="916"/>
  <c r="CV19" i="1035"/>
  <c r="BP119" i="916"/>
  <c r="V69" i="1035"/>
  <c r="BB69" i="916"/>
  <c r="AJ66" i="916"/>
  <c r="AN118" i="916"/>
  <c r="Z77" i="916"/>
  <c r="DD86" i="916"/>
  <c r="DB59" i="916"/>
  <c r="R13" i="1035"/>
  <c r="R66" i="1035"/>
  <c r="DD44" i="916"/>
  <c r="AT113" i="1035"/>
  <c r="CV17" i="916"/>
  <c r="AZ121" i="1035"/>
  <c r="AZ124" i="916"/>
  <c r="AL86" i="916"/>
  <c r="R34" i="916"/>
  <c r="BZ10" i="916"/>
  <c r="AV107" i="1035"/>
  <c r="AN107" i="916"/>
  <c r="N119" i="1035"/>
  <c r="CT140" i="916"/>
  <c r="F85" i="916"/>
  <c r="CD65" i="1035"/>
  <c r="CF63" i="916"/>
  <c r="CZ38" i="916"/>
  <c r="X16" i="916"/>
  <c r="AR116" i="916"/>
  <c r="DD35" i="916"/>
  <c r="AN77" i="916"/>
  <c r="N42" i="916"/>
  <c r="BB136" i="916"/>
  <c r="Z6" i="916"/>
  <c r="BD123" i="1035"/>
  <c r="AV30" i="916"/>
  <c r="J132" i="916"/>
  <c r="Z127" i="916"/>
  <c r="CH126" i="916"/>
  <c r="AN109" i="1035"/>
  <c r="CH57" i="916"/>
  <c r="J11" i="1035"/>
  <c r="J117" i="1035"/>
  <c r="J126" i="916"/>
  <c r="CR21" i="1035"/>
  <c r="CV140" i="916"/>
  <c r="F139" i="916"/>
  <c r="AV121" i="1035"/>
  <c r="AZ39" i="916"/>
  <c r="P26" i="916"/>
  <c r="CR42" i="916"/>
  <c r="BB35" i="916"/>
  <c r="BR114" i="1035"/>
  <c r="AJ115" i="916"/>
  <c r="AL67" i="916"/>
  <c r="R57" i="1035"/>
  <c r="BR27" i="916"/>
  <c r="BV74" i="916"/>
  <c r="CF7" i="916"/>
  <c r="AV82" i="916"/>
  <c r="H6" i="916"/>
  <c r="AV70" i="916"/>
  <c r="BD76" i="916"/>
  <c r="BV69" i="916"/>
  <c r="DD146" i="916"/>
  <c r="BB61" i="916"/>
  <c r="BD17" i="916"/>
  <c r="Z64" i="916"/>
  <c r="J20" i="1035"/>
  <c r="BZ26" i="916"/>
  <c r="DJ110" i="1035"/>
  <c r="P15" i="1035"/>
  <c r="AV72" i="916"/>
  <c r="BD62" i="916"/>
  <c r="BD113" i="916"/>
  <c r="CV133" i="916"/>
  <c r="J66" i="1035"/>
  <c r="DL115" i="916"/>
  <c r="V115" i="1035"/>
  <c r="J73" i="916"/>
  <c r="AV119" i="916"/>
  <c r="DH33" i="916"/>
  <c r="V44" i="916"/>
  <c r="F31" i="916"/>
  <c r="H71" i="916"/>
  <c r="DD57" i="916"/>
  <c r="R63" i="916"/>
  <c r="CV136" i="916"/>
  <c r="V91" i="916"/>
  <c r="AT36" i="916"/>
  <c r="Z119" i="916"/>
  <c r="BZ34" i="916"/>
  <c r="BR60" i="1035"/>
  <c r="N136" i="916"/>
  <c r="F121" i="916"/>
  <c r="BD121" i="1035"/>
  <c r="DB56" i="916"/>
  <c r="N113" i="1035"/>
  <c r="DL70" i="916"/>
  <c r="R23" i="916"/>
  <c r="V59" i="916"/>
  <c r="X19" i="916"/>
  <c r="F11" i="916"/>
  <c r="CV5" i="916"/>
  <c r="N6" i="916"/>
  <c r="AN137" i="916"/>
  <c r="BD15" i="916"/>
  <c r="J25" i="916"/>
  <c r="AN19" i="916"/>
  <c r="CZ75" i="916"/>
  <c r="BZ41" i="916"/>
  <c r="AR67" i="916"/>
  <c r="P18" i="916"/>
  <c r="BB112" i="1035"/>
  <c r="Z19" i="916"/>
  <c r="DJ118" i="916"/>
  <c r="BB119" i="1035"/>
  <c r="X57" i="916"/>
  <c r="Z34" i="916"/>
  <c r="CD82" i="916"/>
  <c r="CR72" i="1035"/>
  <c r="BZ136" i="916"/>
  <c r="J137" i="916"/>
  <c r="AV6" i="1035"/>
  <c r="DD20" i="1035"/>
  <c r="DL117" i="1035"/>
  <c r="DD122" i="916"/>
  <c r="CZ42" i="916"/>
  <c r="CF8" i="916"/>
  <c r="P119" i="916"/>
  <c r="AN25" i="916"/>
  <c r="BR8" i="916"/>
  <c r="AV56" i="1035"/>
  <c r="DD39" i="916"/>
  <c r="BB18" i="1035"/>
  <c r="BB81" i="916"/>
  <c r="Z87" i="916"/>
  <c r="N72" i="916"/>
  <c r="BR58" i="1035"/>
  <c r="J116" i="916"/>
  <c r="CV19" i="916"/>
  <c r="CH7" i="916"/>
  <c r="J9" i="916"/>
  <c r="AN111" i="1035"/>
  <c r="CH61" i="916"/>
  <c r="BD60" i="916"/>
  <c r="CR39" i="916"/>
  <c r="BZ111" i="916"/>
  <c r="CT26" i="916"/>
  <c r="DD138" i="916"/>
  <c r="CT90" i="916"/>
  <c r="BD117" i="916"/>
  <c r="J82" i="916"/>
  <c r="AL36" i="916"/>
  <c r="R108" i="916"/>
  <c r="CH68" i="1035"/>
  <c r="CH124" i="1035"/>
  <c r="CD143" i="916"/>
  <c r="DB107" i="1035"/>
  <c r="H57" i="1035"/>
  <c r="DB121" i="916"/>
  <c r="AV11" i="1035"/>
  <c r="F123" i="1035"/>
  <c r="BX59" i="916"/>
  <c r="BZ71" i="916"/>
  <c r="DL26" i="916"/>
  <c r="CF68" i="916"/>
  <c r="DJ37" i="916"/>
  <c r="AV64" i="916"/>
  <c r="AN134" i="916"/>
  <c r="Z126" i="1035"/>
  <c r="BP69" i="1035"/>
  <c r="AZ43" i="916"/>
  <c r="CD146" i="916"/>
  <c r="F44" i="916"/>
  <c r="AL16" i="916"/>
  <c r="DL88" i="916"/>
  <c r="CH69" i="1035"/>
  <c r="P15" i="916"/>
  <c r="DH22" i="1035"/>
  <c r="DJ5" i="916"/>
  <c r="BD21" i="1035"/>
  <c r="BD112" i="1035"/>
  <c r="J139" i="916"/>
  <c r="R65" i="1035"/>
  <c r="BZ9" i="1035"/>
  <c r="AN114" i="1035"/>
  <c r="AN83" i="916"/>
  <c r="AZ9" i="916"/>
  <c r="N111" i="916"/>
  <c r="CR65" i="916"/>
  <c r="CR120" i="916"/>
  <c r="X67" i="1035"/>
  <c r="DH23" i="916"/>
  <c r="AZ17" i="916"/>
  <c r="Z124" i="1035"/>
  <c r="AV36" i="916"/>
  <c r="BD64" i="916"/>
  <c r="CR61" i="916"/>
  <c r="P70" i="916"/>
  <c r="AJ92" i="916"/>
  <c r="Z88" i="916"/>
  <c r="BB114" i="1035"/>
  <c r="BP5" i="1035"/>
  <c r="CZ135" i="916"/>
  <c r="CH30" i="916"/>
  <c r="BD10" i="916"/>
  <c r="DB141" i="916"/>
  <c r="BZ112" i="1035"/>
  <c r="CZ146" i="916"/>
  <c r="AZ130" i="916"/>
  <c r="F42" i="916"/>
  <c r="J124" i="1035"/>
  <c r="CH56" i="1035"/>
  <c r="J19" i="1035"/>
  <c r="BZ140" i="916"/>
  <c r="BB67" i="916"/>
  <c r="F21" i="1035"/>
  <c r="BD67" i="1035"/>
  <c r="DB59" i="1035"/>
  <c r="BB120" i="916"/>
  <c r="CH62" i="1035"/>
  <c r="J21" i="916"/>
  <c r="R57" i="916"/>
  <c r="J89" i="916"/>
  <c r="AZ61" i="1035"/>
  <c r="CV32" i="916"/>
  <c r="AN130" i="916"/>
  <c r="AN74" i="916"/>
  <c r="BD22" i="1035"/>
  <c r="BP68" i="1035"/>
  <c r="CT19" i="916"/>
  <c r="DL57" i="916"/>
  <c r="F64" i="1035"/>
  <c r="CZ89" i="916"/>
  <c r="BV64" i="916"/>
  <c r="CV75" i="916"/>
  <c r="BD117" i="1035"/>
  <c r="P137" i="916"/>
  <c r="N13" i="916"/>
  <c r="CH81" i="916"/>
  <c r="R121" i="916"/>
  <c r="DD114" i="916"/>
  <c r="CV18" i="916"/>
  <c r="AV88" i="916"/>
  <c r="CD43" i="916"/>
  <c r="DH32" i="916"/>
  <c r="DD6" i="1035"/>
  <c r="CV129" i="916"/>
  <c r="X25" i="916"/>
  <c r="X57" i="1035"/>
  <c r="CT56" i="1035"/>
  <c r="N127" i="916"/>
  <c r="DH70" i="1035"/>
  <c r="BR56" i="1035"/>
  <c r="BP83" i="916"/>
  <c r="AJ82" i="916"/>
  <c r="AV29" i="916"/>
  <c r="BR78" i="916"/>
  <c r="Z65" i="916"/>
  <c r="BR20" i="916"/>
  <c r="BZ29" i="916"/>
  <c r="AN116" i="916"/>
  <c r="CH112" i="916"/>
  <c r="AL8" i="916"/>
  <c r="N94" i="916"/>
  <c r="DH124" i="916"/>
  <c r="BP8" i="916"/>
  <c r="AR27" i="916"/>
  <c r="AR38" i="916"/>
  <c r="R109" i="916"/>
  <c r="N58" i="916"/>
  <c r="Z10" i="1035"/>
  <c r="BD63" i="916"/>
  <c r="Z91" i="916"/>
  <c r="Z61" i="916"/>
  <c r="CD80" i="916"/>
  <c r="AZ18" i="916"/>
  <c r="BZ60" i="1035"/>
  <c r="BR9" i="916"/>
  <c r="J123" i="916"/>
  <c r="AV75" i="1035"/>
  <c r="AN70" i="1035"/>
  <c r="BX63" i="916"/>
  <c r="CV68" i="916"/>
  <c r="CH109" i="1035"/>
  <c r="CH109" i="916"/>
  <c r="N21" i="916"/>
  <c r="R118" i="1035"/>
  <c r="P79" i="916"/>
  <c r="CT87" i="916"/>
  <c r="CV114" i="1035"/>
  <c r="X36" i="916"/>
  <c r="DB20" i="1035"/>
  <c r="CT65" i="1035"/>
  <c r="BP137" i="916"/>
  <c r="CD79" i="916"/>
  <c r="BB59" i="1035"/>
  <c r="BP130" i="916"/>
  <c r="AJ114" i="1035"/>
  <c r="F126" i="1035"/>
  <c r="BR118" i="916"/>
  <c r="AZ26" i="916"/>
  <c r="H134" i="916"/>
  <c r="BZ59" i="1035"/>
  <c r="DD62" i="916"/>
  <c r="CV122" i="1035"/>
  <c r="CH142" i="916"/>
  <c r="AN68" i="916"/>
  <c r="AV110" i="916"/>
  <c r="AV19" i="1035"/>
  <c r="DB108" i="1035"/>
  <c r="CH128" i="916"/>
  <c r="BD125" i="916"/>
  <c r="CV143" i="916"/>
  <c r="BN58" i="916"/>
  <c r="F5" i="916"/>
  <c r="BR71" i="1035"/>
  <c r="J63" i="1035"/>
  <c r="DL93" i="916"/>
  <c r="DD74" i="1035"/>
  <c r="AV34" i="916"/>
  <c r="N11" i="916"/>
  <c r="AZ113" i="916"/>
  <c r="P118" i="1035"/>
  <c r="CT120" i="1035"/>
  <c r="BP138" i="916"/>
  <c r="V142" i="916"/>
  <c r="J59" i="916"/>
  <c r="DD73" i="1035"/>
  <c r="AV72" i="1035"/>
  <c r="J84" i="916"/>
  <c r="AV113" i="916"/>
  <c r="AV115" i="1035"/>
  <c r="AV23" i="1035"/>
  <c r="DD121" i="1035"/>
  <c r="CZ134" i="916"/>
  <c r="BZ129" i="916"/>
  <c r="R125" i="916"/>
  <c r="AN73" i="1035"/>
  <c r="DL60" i="916"/>
  <c r="DH87" i="916"/>
  <c r="CH60" i="916"/>
  <c r="BD19" i="1035"/>
  <c r="CT9" i="1035"/>
  <c r="AV122" i="916"/>
  <c r="AR20" i="916"/>
  <c r="BD114" i="1035"/>
  <c r="CT70" i="1035"/>
  <c r="AV5" i="916"/>
  <c r="J15" i="1035"/>
  <c r="BD119" i="916"/>
  <c r="AR109" i="916"/>
  <c r="R5" i="1035"/>
  <c r="AR140" i="916"/>
  <c r="Z130" i="916"/>
  <c r="AN28" i="916"/>
  <c r="CV17" i="1035"/>
  <c r="AV31" i="916"/>
  <c r="CV72" i="1035"/>
  <c r="CZ61" i="916"/>
  <c r="AN15" i="1035"/>
  <c r="DL35" i="916"/>
  <c r="DH71" i="1035"/>
  <c r="DL115" i="1035"/>
  <c r="AJ95" i="916"/>
  <c r="DD64" i="916"/>
  <c r="DJ86" i="916"/>
  <c r="DL21" i="916"/>
  <c r="CH62" i="916"/>
  <c r="Z7" i="1035"/>
  <c r="AZ23" i="1035"/>
  <c r="CD123" i="1035"/>
  <c r="J120" i="1035"/>
  <c r="Z63" i="1035"/>
  <c r="R62" i="1035"/>
  <c r="CV73" i="1035"/>
  <c r="BD146" i="916"/>
  <c r="DD58" i="1035"/>
  <c r="CH117" i="916"/>
  <c r="P85" i="916"/>
  <c r="CD57" i="1035"/>
  <c r="BX10" i="916"/>
  <c r="CF127" i="916"/>
  <c r="J37" i="916"/>
  <c r="CV91" i="916"/>
  <c r="BR144" i="916"/>
  <c r="J91" i="916"/>
  <c r="CV20" i="916"/>
  <c r="V65" i="916"/>
  <c r="R62" i="916"/>
  <c r="Z109" i="916"/>
  <c r="Z6" i="1035"/>
  <c r="AZ133" i="916"/>
  <c r="CH119" i="916"/>
  <c r="CF25" i="916"/>
  <c r="CT117" i="1035"/>
  <c r="BX68" i="916"/>
  <c r="J16" i="1035"/>
  <c r="BD108" i="916"/>
  <c r="CR93" i="916"/>
  <c r="DH70" i="916"/>
  <c r="BD27" i="916"/>
  <c r="DD143" i="916"/>
  <c r="AN16" i="1035"/>
  <c r="BD11" i="1035"/>
  <c r="N10" i="1035"/>
  <c r="AV134" i="916"/>
  <c r="R12" i="916"/>
  <c r="AV17" i="916"/>
  <c r="N27" i="916"/>
  <c r="BR111" i="916"/>
  <c r="AZ89" i="916"/>
  <c r="AJ138" i="916"/>
  <c r="BR25" i="916"/>
  <c r="CD95" i="916"/>
  <c r="H20" i="916"/>
  <c r="BZ119" i="916"/>
  <c r="BZ138" i="916"/>
  <c r="DL143" i="916"/>
  <c r="BD138" i="916"/>
  <c r="CH88" i="916"/>
  <c r="CH76" i="916"/>
  <c r="CT69" i="1035"/>
  <c r="AL65" i="916"/>
  <c r="DD73" i="916"/>
  <c r="AV61" i="916"/>
  <c r="BD58" i="916"/>
  <c r="P114" i="1035"/>
  <c r="BB67" i="1035"/>
  <c r="BZ56" i="916"/>
  <c r="AT61" i="1035"/>
  <c r="AZ11" i="916"/>
  <c r="AJ63" i="1035"/>
  <c r="F73" i="916"/>
  <c r="BP16" i="1035"/>
  <c r="BX26" i="916"/>
  <c r="CR118" i="916"/>
  <c r="CR90" i="916"/>
  <c r="AV18" i="916"/>
  <c r="Z111" i="916"/>
  <c r="BZ80" i="916"/>
  <c r="BR21" i="916"/>
  <c r="P134" i="916"/>
  <c r="BP108" i="916"/>
  <c r="BB140" i="916"/>
  <c r="CH139" i="916"/>
  <c r="N112" i="1035"/>
  <c r="H119" i="1035"/>
  <c r="CD18" i="916"/>
  <c r="AT130" i="916"/>
  <c r="BP119" i="1035"/>
  <c r="CT78" i="916"/>
  <c r="DL15" i="1035"/>
  <c r="CR67" i="1035"/>
  <c r="BZ66" i="916"/>
  <c r="BZ121" i="916"/>
  <c r="CH77" i="916"/>
  <c r="DL79" i="916"/>
  <c r="CH95" i="916"/>
  <c r="BD145" i="916"/>
  <c r="R113" i="1035"/>
  <c r="CH32" i="916"/>
  <c r="BD108" i="1035"/>
  <c r="DL144" i="916"/>
  <c r="BZ11" i="916"/>
  <c r="DB70" i="916"/>
  <c r="CT117" i="916"/>
  <c r="F145" i="916"/>
  <c r="H88" i="916"/>
  <c r="AV7" i="1035"/>
  <c r="BZ78" i="916"/>
  <c r="CV119" i="916"/>
  <c r="F113" i="916"/>
  <c r="DL23" i="1035"/>
  <c r="R71" i="1035"/>
  <c r="AV5" i="1035"/>
  <c r="AL61" i="1035"/>
  <c r="BB77" i="916"/>
  <c r="CD41" i="916"/>
  <c r="CV110" i="916"/>
  <c r="BD70" i="1035"/>
  <c r="X29" i="916"/>
  <c r="DH60" i="916"/>
  <c r="BN121" i="1035"/>
  <c r="DL107" i="916"/>
  <c r="N31" i="916"/>
  <c r="BN112" i="916"/>
  <c r="AN119" i="916"/>
  <c r="DL70" i="1035"/>
  <c r="DD135" i="916"/>
  <c r="DD111" i="916"/>
  <c r="Z114" i="916"/>
  <c r="R68" i="916"/>
  <c r="CV139" i="916"/>
  <c r="AR20" i="1035"/>
  <c r="BD107" i="1035"/>
  <c r="R71" i="916"/>
  <c r="P138" i="916"/>
  <c r="BR108" i="916"/>
  <c r="BD69" i="916"/>
  <c r="BD143" i="916"/>
  <c r="BV124" i="916"/>
  <c r="AL130" i="916"/>
  <c r="CZ109" i="916"/>
  <c r="BB88" i="916"/>
  <c r="DH124" i="1035"/>
  <c r="CR21" i="916"/>
  <c r="AJ9" i="916"/>
  <c r="DH43" i="916"/>
  <c r="J58" i="1035"/>
  <c r="F7" i="916"/>
  <c r="AN12" i="916"/>
  <c r="AJ134" i="916"/>
  <c r="CH33" i="916"/>
  <c r="BP69" i="916"/>
  <c r="J22" i="1035"/>
  <c r="AN57" i="1035"/>
  <c r="DH113" i="916"/>
  <c r="BR17" i="1035"/>
  <c r="CR75" i="1035"/>
  <c r="CR23" i="916"/>
  <c r="BP108" i="1035"/>
  <c r="BN114" i="1035"/>
  <c r="CZ18" i="1035"/>
  <c r="BX68" i="1035"/>
  <c r="DL111" i="1035"/>
  <c r="CF139" i="916"/>
  <c r="H77" i="916"/>
  <c r="CH7" i="1035"/>
  <c r="Z59" i="916"/>
  <c r="V140" i="916"/>
  <c r="CH15" i="1035"/>
  <c r="BR137" i="916"/>
  <c r="CV69" i="916"/>
  <c r="CT34" i="916"/>
  <c r="Z67" i="916"/>
  <c r="CR115" i="1035"/>
  <c r="N73" i="916"/>
  <c r="V58" i="1035"/>
  <c r="DH140" i="916"/>
  <c r="AZ41" i="916"/>
  <c r="CV57" i="1035"/>
  <c r="BZ71" i="1035"/>
  <c r="AV22" i="916"/>
  <c r="CF57" i="916"/>
  <c r="CT5" i="916"/>
  <c r="CH85" i="916"/>
  <c r="BZ14" i="1035"/>
  <c r="BD10" i="1035"/>
  <c r="R122" i="1035"/>
  <c r="DL78" i="916"/>
  <c r="Z36" i="916"/>
  <c r="DD80" i="916"/>
  <c r="AN75" i="1035"/>
  <c r="AZ144" i="916"/>
  <c r="BB16" i="916"/>
  <c r="DD40" i="916"/>
  <c r="CD92" i="916"/>
  <c r="CV56" i="1035"/>
  <c r="CT28" i="916"/>
  <c r="AZ14" i="916"/>
  <c r="DD59" i="916"/>
  <c r="BP61" i="916"/>
  <c r="BR63" i="1035"/>
  <c r="CF141" i="916"/>
  <c r="DB118" i="1035"/>
  <c r="AR90" i="916"/>
  <c r="CR126" i="916"/>
  <c r="BN71" i="1035"/>
  <c r="CR17" i="916"/>
  <c r="BD56" i="1035"/>
  <c r="CH34" i="916"/>
  <c r="N71" i="1035"/>
  <c r="BD84" i="916"/>
  <c r="V72" i="1035"/>
  <c r="J69" i="916"/>
  <c r="BZ119" i="1035"/>
  <c r="P67" i="1035"/>
  <c r="BX117" i="1035"/>
  <c r="CH12" i="916"/>
  <c r="BP121" i="1035"/>
  <c r="BD120" i="1035"/>
  <c r="DL21" i="1035"/>
  <c r="CT116" i="1035"/>
  <c r="BN69" i="916"/>
  <c r="DB17" i="916"/>
  <c r="DB17" i="1035"/>
  <c r="P17" i="1035"/>
  <c r="P17" i="916"/>
  <c r="CT15" i="916"/>
  <c r="CT15" i="1035"/>
  <c r="BB134" i="916"/>
  <c r="BX128" i="916"/>
  <c r="DB61" i="916"/>
  <c r="DB61" i="1035"/>
  <c r="AT118" i="916"/>
  <c r="AT118" i="1035"/>
  <c r="DJ18" i="1035"/>
  <c r="DJ18" i="916"/>
  <c r="DJ59" i="1035"/>
  <c r="DJ59" i="916"/>
  <c r="DB109" i="1035"/>
  <c r="DB109" i="916"/>
  <c r="X60" i="1035"/>
  <c r="X60" i="916"/>
  <c r="CT142" i="916"/>
  <c r="DJ114" i="1035"/>
  <c r="DJ114" i="916"/>
  <c r="CT112" i="916"/>
  <c r="CT112" i="1035"/>
  <c r="AL111" i="916"/>
  <c r="AL111" i="1035"/>
  <c r="H136" i="916"/>
  <c r="CT91" i="916"/>
  <c r="X12" i="916"/>
  <c r="X12" i="1035"/>
  <c r="DB18" i="916"/>
  <c r="DB18" i="1035"/>
  <c r="H81" i="916"/>
  <c r="X20" i="916"/>
  <c r="X20" i="1035"/>
  <c r="BX112" i="1035"/>
  <c r="BX112" i="916"/>
  <c r="X35" i="916"/>
  <c r="AT134" i="916"/>
  <c r="AT9" i="1035"/>
  <c r="AT9" i="916"/>
  <c r="DB8" i="1035"/>
  <c r="DB8" i="916"/>
  <c r="AL89" i="916"/>
  <c r="CT40" i="916"/>
  <c r="BP142" i="916"/>
  <c r="AL68" i="916"/>
  <c r="AL68" i="1035"/>
  <c r="AL70" i="1035"/>
  <c r="AL70" i="916"/>
  <c r="H87" i="916"/>
  <c r="DJ20" i="916"/>
  <c r="DJ20" i="1035"/>
  <c r="AT60" i="916"/>
  <c r="AT60" i="1035"/>
  <c r="CT110" i="916"/>
  <c r="CT110" i="1035"/>
  <c r="X30" i="916"/>
  <c r="BX61" i="916"/>
  <c r="BX61" i="1035"/>
  <c r="DB29" i="916"/>
  <c r="BP40" i="916"/>
  <c r="CF118" i="1035"/>
  <c r="CF118" i="916"/>
  <c r="AT122" i="1035"/>
  <c r="AT122" i="916"/>
  <c r="BB9" i="916"/>
  <c r="BB9" i="1035"/>
  <c r="AT79" i="916"/>
  <c r="DB136" i="916"/>
  <c r="X18" i="916"/>
  <c r="X18" i="1035"/>
  <c r="BP109" i="916"/>
  <c r="BP109" i="1035"/>
  <c r="BB71" i="916"/>
  <c r="BB71" i="1035"/>
  <c r="BP37" i="916"/>
  <c r="BX71" i="1035"/>
  <c r="BX71" i="916"/>
  <c r="CT17" i="1035"/>
  <c r="CT17" i="916"/>
  <c r="AL69" i="1035"/>
  <c r="AL69" i="916"/>
  <c r="H69" i="916"/>
  <c r="H69" i="1035"/>
  <c r="AT141" i="916"/>
  <c r="CF56" i="1035"/>
  <c r="BP60" i="916"/>
  <c r="DB37" i="916"/>
  <c r="AL58" i="916"/>
  <c r="AL58" i="1035"/>
  <c r="DJ30" i="916"/>
  <c r="BB14" i="916"/>
  <c r="BB14" i="1035"/>
  <c r="H86" i="916"/>
  <c r="AL29" i="916"/>
  <c r="X111" i="916"/>
  <c r="CT20" i="916"/>
  <c r="CT20" i="1035"/>
  <c r="CT71" i="1035"/>
  <c r="CT71" i="916"/>
  <c r="DJ56" i="916"/>
  <c r="AL34" i="916"/>
  <c r="BP134" i="916"/>
  <c r="P59" i="916"/>
  <c r="P59" i="1035"/>
  <c r="DB139" i="916"/>
  <c r="CF116" i="916"/>
  <c r="CF116" i="1035"/>
  <c r="AT56" i="1035"/>
  <c r="AT56" i="916"/>
  <c r="CF28" i="916"/>
  <c r="DJ58" i="1035"/>
  <c r="DJ58" i="916"/>
  <c r="AL88" i="916"/>
  <c r="BP141" i="916"/>
  <c r="AL114" i="1035"/>
  <c r="AL114" i="916"/>
  <c r="X71" i="916"/>
  <c r="X71" i="1035"/>
  <c r="DB131" i="916"/>
  <c r="AT7" i="1035"/>
  <c r="AT7" i="916"/>
  <c r="X116" i="1035"/>
  <c r="X116" i="916"/>
  <c r="BP7" i="916"/>
  <c r="BP7" i="1035"/>
  <c r="AT70" i="1035"/>
  <c r="AT70" i="916"/>
  <c r="BP140" i="916"/>
  <c r="CF14" i="1035"/>
  <c r="CF14" i="916"/>
  <c r="BP66" i="1035"/>
  <c r="BP66" i="916"/>
  <c r="BB122" i="916"/>
  <c r="BB122" i="1035"/>
  <c r="BP27" i="916"/>
  <c r="CT111" i="1035"/>
  <c r="CT111" i="916"/>
  <c r="DB117" i="1035"/>
  <c r="DB117" i="916"/>
  <c r="AL19" i="1035"/>
  <c r="AL19" i="916"/>
  <c r="AL56" i="1035"/>
  <c r="DJ34" i="916"/>
  <c r="AT76" i="916"/>
  <c r="BB57" i="1035"/>
  <c r="BB57" i="916"/>
  <c r="BP28" i="916"/>
  <c r="DJ88" i="916"/>
  <c r="H107" i="916"/>
  <c r="BB68" i="1035"/>
  <c r="BB68" i="916"/>
  <c r="BX65" i="916"/>
  <c r="BX65" i="1035"/>
  <c r="P122" i="916"/>
  <c r="P122" i="1035"/>
  <c r="CT139" i="916"/>
  <c r="CF15" i="1035"/>
  <c r="CF15" i="916"/>
  <c r="X56" i="916"/>
  <c r="X56" i="1035"/>
  <c r="AL122" i="916"/>
  <c r="AL122" i="1035"/>
  <c r="X66" i="1035"/>
  <c r="X66" i="916"/>
  <c r="CT68" i="1035"/>
  <c r="H10" i="916"/>
  <c r="H10" i="1035"/>
  <c r="DJ17" i="1035"/>
  <c r="DJ17" i="916"/>
  <c r="X63" i="1035"/>
  <c r="X63" i="916"/>
  <c r="X61" i="1035"/>
  <c r="X61" i="916"/>
  <c r="BX8" i="916"/>
  <c r="BX8" i="1035"/>
  <c r="AT71" i="916"/>
  <c r="AT71" i="1035"/>
  <c r="BX60" i="916"/>
  <c r="BX60" i="1035"/>
  <c r="DB110" i="1035"/>
  <c r="DB110" i="916"/>
  <c r="CF20" i="1035"/>
  <c r="CF20" i="916"/>
  <c r="BP90" i="916"/>
  <c r="BB20" i="916"/>
  <c r="BB20" i="1035"/>
  <c r="X110" i="916"/>
  <c r="X110" i="1035"/>
  <c r="H118" i="916"/>
  <c r="H118" i="1035"/>
  <c r="AT85" i="916"/>
  <c r="AL85" i="916"/>
  <c r="CF81" i="916"/>
  <c r="X17" i="916"/>
  <c r="X17" i="1035"/>
  <c r="BX59" i="1035"/>
  <c r="H117" i="1035"/>
  <c r="H117" i="916"/>
  <c r="CT88" i="916"/>
  <c r="DJ70" i="1035"/>
  <c r="DJ70" i="916"/>
  <c r="BP78" i="916"/>
  <c r="H38" i="916"/>
  <c r="DB88" i="916"/>
  <c r="X85" i="916"/>
  <c r="X65" i="1035"/>
  <c r="X65" i="916"/>
  <c r="BP76" i="916"/>
  <c r="H137" i="916"/>
  <c r="X81" i="916"/>
  <c r="BP25" i="916"/>
  <c r="DB16" i="916"/>
  <c r="X15" i="916"/>
  <c r="H9" i="916"/>
  <c r="H9" i="1035"/>
  <c r="AT121" i="1035"/>
  <c r="AT121" i="916"/>
  <c r="AT17" i="1035"/>
  <c r="AT17" i="916"/>
  <c r="CF76" i="916"/>
  <c r="AL17" i="1035"/>
  <c r="AL17" i="916"/>
  <c r="H110" i="1035"/>
  <c r="H110" i="916"/>
  <c r="CT60" i="1035"/>
  <c r="CT60" i="916"/>
  <c r="CT119" i="916"/>
  <c r="H25" i="916"/>
  <c r="CT58" i="916"/>
  <c r="CT58" i="1035"/>
  <c r="DJ119" i="916"/>
  <c r="DJ119" i="1035"/>
  <c r="H15" i="916"/>
  <c r="H15" i="1035"/>
  <c r="H63" i="916"/>
  <c r="H35" i="916"/>
  <c r="DB9" i="1035"/>
  <c r="CF107" i="1035"/>
  <c r="BB59" i="916"/>
  <c r="H65" i="1035"/>
  <c r="H65" i="916"/>
  <c r="BX6" i="1035"/>
  <c r="BX6" i="916"/>
  <c r="BB5" i="916"/>
  <c r="BB5" i="1035"/>
  <c r="DJ67" i="1035"/>
  <c r="DJ57" i="916"/>
  <c r="DJ57" i="1035"/>
  <c r="X88" i="916"/>
  <c r="CF85" i="916"/>
  <c r="X70" i="1035"/>
  <c r="X70" i="916"/>
  <c r="AT131" i="916"/>
  <c r="DB85" i="916"/>
  <c r="BX57" i="1035"/>
  <c r="BX57" i="916"/>
  <c r="BB118" i="1035"/>
  <c r="AL112" i="1035"/>
  <c r="BP127" i="916"/>
  <c r="BP59" i="916"/>
  <c r="BP59" i="1035"/>
  <c r="DB116" i="916"/>
  <c r="DB116" i="1035"/>
  <c r="DJ117" i="916"/>
  <c r="DJ117" i="1035"/>
  <c r="CF30" i="916"/>
  <c r="BP34" i="916"/>
  <c r="AT59" i="916"/>
  <c r="AT59" i="1035"/>
  <c r="BX39" i="916"/>
  <c r="DJ60" i="916"/>
  <c r="DJ60" i="1035"/>
  <c r="CT80" i="916"/>
  <c r="BP111" i="1035"/>
  <c r="BP111" i="916"/>
  <c r="AT68" i="916"/>
  <c r="AT68" i="1035"/>
  <c r="X68" i="1035"/>
  <c r="X68" i="916"/>
  <c r="CF10" i="916"/>
  <c r="BX34" i="916"/>
  <c r="CF138" i="916"/>
  <c r="P60" i="1035"/>
  <c r="P60" i="916"/>
  <c r="DJ108" i="1035"/>
  <c r="DJ108" i="916"/>
  <c r="BB109" i="1035"/>
  <c r="BB109" i="916"/>
  <c r="P27" i="916"/>
  <c r="AL132" i="916"/>
  <c r="CF86" i="916"/>
  <c r="P65" i="1035"/>
  <c r="P65" i="916"/>
  <c r="AL131" i="916"/>
  <c r="DB129" i="916"/>
  <c r="CF137" i="916"/>
  <c r="DB83" i="916"/>
  <c r="CT77" i="916"/>
  <c r="CF77" i="916"/>
  <c r="DJ68" i="1035"/>
  <c r="DJ68" i="916"/>
  <c r="BB79" i="916"/>
  <c r="BB83" i="916"/>
  <c r="DB120" i="1035"/>
  <c r="DB120" i="916"/>
  <c r="BP67" i="1035"/>
  <c r="BP67" i="916"/>
  <c r="H59" i="1035"/>
  <c r="H59" i="916"/>
  <c r="BB121" i="1035"/>
  <c r="BB121" i="916"/>
  <c r="DJ120" i="916"/>
  <c r="DJ120" i="1035"/>
  <c r="AT107" i="1035"/>
  <c r="AT107" i="916"/>
  <c r="DJ85" i="916"/>
  <c r="DB65" i="1035"/>
  <c r="DB65" i="916"/>
  <c r="DJ110" i="916"/>
  <c r="BX35" i="916"/>
  <c r="BP110" i="1035"/>
  <c r="BP110" i="916"/>
  <c r="BX67" i="916"/>
  <c r="DB69" i="1035"/>
  <c r="DB69" i="916"/>
  <c r="DJ112" i="916"/>
  <c r="DJ112" i="1035"/>
  <c r="CF87" i="916"/>
  <c r="P129" i="916"/>
  <c r="CF65" i="916"/>
  <c r="CF65" i="1035"/>
  <c r="CT57" i="916"/>
  <c r="BP65" i="916"/>
  <c r="BP65" i="1035"/>
  <c r="AL108" i="916"/>
  <c r="AL108" i="1035"/>
  <c r="CT141" i="916"/>
  <c r="BP118" i="1035"/>
  <c r="BP118" i="916"/>
  <c r="DB5" i="1035"/>
  <c r="H89" i="916"/>
  <c r="AT116" i="916"/>
  <c r="AT116" i="1035"/>
  <c r="H29" i="916"/>
  <c r="BB139" i="916"/>
  <c r="AL76" i="916"/>
  <c r="AL5" i="916"/>
  <c r="BX111" i="1035"/>
  <c r="BX111" i="916"/>
  <c r="AL121" i="916"/>
  <c r="AL121" i="1035"/>
  <c r="H28" i="916"/>
  <c r="X34" i="916"/>
  <c r="BX63" i="1035"/>
  <c r="BP56" i="1035"/>
  <c r="BP56" i="916"/>
  <c r="P34" i="916"/>
  <c r="BB8" i="1035"/>
  <c r="BB8" i="916"/>
  <c r="BX30" i="916"/>
  <c r="CF136" i="916"/>
  <c r="AL14" i="1035"/>
  <c r="AL14" i="916"/>
  <c r="AL26" i="916"/>
  <c r="BB37" i="916"/>
  <c r="AL78" i="916"/>
  <c r="X58" i="916"/>
  <c r="X58" i="1035"/>
  <c r="CF132" i="916"/>
  <c r="CF57" i="1035"/>
  <c r="P66" i="1035"/>
  <c r="P66" i="916"/>
  <c r="DB118" i="916"/>
  <c r="BP87" i="916"/>
  <c r="BP70" i="916"/>
  <c r="BP70" i="1035"/>
  <c r="AL40" i="916"/>
  <c r="DJ15" i="1035"/>
  <c r="DJ15" i="916"/>
  <c r="DJ81" i="916"/>
  <c r="CF83" i="916"/>
  <c r="AT35" i="916"/>
  <c r="AL140" i="916"/>
  <c r="CF56" i="916"/>
  <c r="BX9" i="1035"/>
  <c r="BX9" i="916"/>
  <c r="BB12" i="1035"/>
  <c r="BB12" i="916"/>
  <c r="AL129" i="916"/>
  <c r="BB85" i="916"/>
  <c r="BP29" i="916"/>
  <c r="H36" i="916"/>
  <c r="BP14" i="1035"/>
  <c r="BP14" i="916"/>
  <c r="P86" i="916"/>
  <c r="AL15" i="1035"/>
  <c r="DB119" i="1035"/>
  <c r="DB119" i="916"/>
  <c r="AL136" i="916"/>
  <c r="AL137" i="916"/>
  <c r="CT18" i="1035"/>
  <c r="BB131" i="916"/>
  <c r="H67" i="1035"/>
  <c r="H67" i="916"/>
  <c r="CT107" i="916"/>
  <c r="BB66" i="1035"/>
  <c r="DB86" i="916"/>
  <c r="DJ69" i="916"/>
  <c r="DJ69" i="1035"/>
  <c r="H34" i="916"/>
  <c r="H8" i="916"/>
  <c r="CT130" i="916"/>
  <c r="X8" i="1035"/>
  <c r="X8" i="916"/>
  <c r="H6" i="1035"/>
  <c r="P37" i="916"/>
  <c r="BB114" i="916"/>
  <c r="DJ7" i="1035"/>
  <c r="DJ7" i="916"/>
  <c r="BP68" i="916"/>
  <c r="BX119" i="916"/>
  <c r="AT8" i="916"/>
  <c r="BP6" i="916"/>
  <c r="DJ118" i="1035"/>
  <c r="AL117" i="916"/>
  <c r="BX131" i="916"/>
  <c r="DB57" i="1035"/>
  <c r="BB63" i="916"/>
  <c r="BB63" i="1035"/>
  <c r="P68" i="916"/>
  <c r="P68" i="1035"/>
  <c r="H61" i="1035"/>
  <c r="H61" i="916"/>
  <c r="DJ66" i="1035"/>
  <c r="DJ66" i="916"/>
  <c r="BX5" i="1035"/>
  <c r="BX77" i="916"/>
  <c r="BX20" i="916"/>
  <c r="BX20" i="1035"/>
  <c r="H18" i="1035"/>
  <c r="H18" i="916"/>
  <c r="X14" i="1035"/>
  <c r="X14" i="916"/>
  <c r="P9" i="1035"/>
  <c r="P9" i="916"/>
  <c r="P8" i="916"/>
  <c r="AT119" i="1035"/>
  <c r="AT119" i="916"/>
  <c r="DB130" i="916"/>
  <c r="DJ65" i="1035"/>
  <c r="DJ65" i="916"/>
  <c r="BP85" i="916"/>
  <c r="BX15" i="916"/>
  <c r="BX15" i="1035"/>
  <c r="AL71" i="916"/>
  <c r="AL71" i="1035"/>
  <c r="CT116" i="916"/>
  <c r="AL127" i="916"/>
  <c r="DJ76" i="916"/>
  <c r="CF5" i="1035"/>
  <c r="CF5" i="916"/>
  <c r="AT69" i="916"/>
  <c r="AT69" i="1035"/>
  <c r="CF9" i="916"/>
  <c r="DB60" i="916"/>
  <c r="DB60" i="1035"/>
  <c r="AL116" i="1035"/>
  <c r="AL116" i="916"/>
  <c r="CF36" i="916"/>
  <c r="CT137" i="916"/>
  <c r="H90" i="916"/>
  <c r="DB34" i="916"/>
  <c r="H138" i="916"/>
  <c r="DJ116" i="1035"/>
  <c r="DJ116" i="916"/>
  <c r="AL110" i="1035"/>
  <c r="AL110" i="916"/>
  <c r="H140" i="916"/>
  <c r="CF37" i="916"/>
  <c r="AT16" i="1035"/>
  <c r="AT16" i="916"/>
  <c r="BX127" i="916"/>
  <c r="DB67" i="916"/>
  <c r="DB10" i="916"/>
  <c r="DB10" i="1035"/>
  <c r="BP9" i="1035"/>
  <c r="BP9" i="916"/>
  <c r="BB17" i="916"/>
  <c r="BB17" i="1035"/>
  <c r="BX122" i="916"/>
  <c r="BX122" i="1035"/>
  <c r="BX118" i="916"/>
  <c r="BX118" i="1035"/>
  <c r="BP15" i="916"/>
  <c r="BP15" i="1035"/>
  <c r="BP58" i="1035"/>
  <c r="BP58" i="916"/>
  <c r="AL91" i="916"/>
  <c r="BX117" i="916"/>
  <c r="CF121" i="1035"/>
  <c r="CF121" i="916"/>
  <c r="H114" i="1035"/>
  <c r="H85" i="916"/>
  <c r="P110" i="1035"/>
  <c r="P110" i="916"/>
  <c r="AT15" i="1035"/>
  <c r="AT15" i="916"/>
  <c r="AL20" i="1035"/>
  <c r="AL20" i="916"/>
  <c r="BB116" i="1035"/>
  <c r="DB30" i="916"/>
  <c r="DJ14" i="916"/>
  <c r="DJ14" i="1035"/>
  <c r="DB70" i="1035"/>
  <c r="BB26" i="916"/>
  <c r="DB28" i="916"/>
  <c r="X127" i="916"/>
  <c r="AL120" i="916"/>
  <c r="AL120" i="1035"/>
  <c r="AL87" i="916"/>
  <c r="AT111" i="1035"/>
  <c r="AT111" i="916"/>
  <c r="DB79" i="916"/>
  <c r="DB128" i="916"/>
  <c r="X139" i="916"/>
  <c r="P88" i="916"/>
  <c r="DJ122" i="1035"/>
  <c r="DJ122" i="916"/>
  <c r="H66" i="916"/>
  <c r="H66" i="1035"/>
  <c r="CF35" i="916"/>
  <c r="CT109" i="1035"/>
  <c r="BP12" i="916"/>
  <c r="BP12" i="1035"/>
  <c r="BP129" i="916"/>
  <c r="H109" i="916"/>
  <c r="H109" i="1035"/>
  <c r="DJ139" i="916"/>
  <c r="BP26" i="916"/>
  <c r="CF34" i="916"/>
  <c r="BP6" i="1035"/>
  <c r="H79" i="916"/>
  <c r="AL66" i="916"/>
  <c r="AL66" i="1035"/>
  <c r="AT39" i="916"/>
  <c r="H56" i="916"/>
  <c r="H56" i="1035"/>
  <c r="CT35" i="916"/>
  <c r="DB25" i="916"/>
  <c r="BX16" i="916"/>
  <c r="X132" i="916"/>
  <c r="CT8" i="916"/>
  <c r="CT8" i="1035"/>
  <c r="CT59" i="1035"/>
  <c r="CT59" i="916"/>
  <c r="DB138" i="916"/>
  <c r="P139" i="916"/>
  <c r="CT25" i="916"/>
  <c r="CF26" i="916"/>
  <c r="BX66" i="1035"/>
  <c r="BX66" i="916"/>
  <c r="BX132" i="916"/>
  <c r="H107" i="1035"/>
  <c r="H128" i="916"/>
  <c r="DJ79" i="916"/>
  <c r="H127" i="916"/>
  <c r="BB117" i="916"/>
  <c r="AL9" i="1035"/>
  <c r="AL9" i="916"/>
  <c r="X131" i="916"/>
  <c r="AT12" i="1035"/>
  <c r="DJ19" i="1035"/>
  <c r="DJ19" i="916"/>
  <c r="BP88" i="916"/>
  <c r="BP116" i="916"/>
  <c r="BP116" i="1035"/>
  <c r="X117" i="916"/>
  <c r="X117" i="1035"/>
  <c r="X109" i="1035"/>
  <c r="X109" i="916"/>
  <c r="CF60" i="916"/>
  <c r="CF60" i="1035"/>
  <c r="CF122" i="1035"/>
  <c r="CF122" i="916"/>
  <c r="X37" i="916"/>
  <c r="H20" i="1035"/>
  <c r="CF110" i="916"/>
  <c r="CF110" i="1035"/>
  <c r="AT139" i="916"/>
  <c r="BX79" i="916"/>
  <c r="BP77" i="916"/>
  <c r="X83" i="916"/>
  <c r="AT28" i="916"/>
  <c r="DB63" i="1035"/>
  <c r="DB63" i="916"/>
  <c r="AT25" i="916"/>
  <c r="BP79" i="916"/>
  <c r="DJ107" i="1035"/>
  <c r="DJ107" i="916"/>
  <c r="CF58" i="1035"/>
  <c r="CF58" i="916"/>
  <c r="BB30" i="916"/>
  <c r="DJ128" i="916"/>
  <c r="AT19" i="1035"/>
  <c r="AT19" i="916"/>
  <c r="H27" i="916"/>
  <c r="CF8" i="1035"/>
  <c r="H141" i="916"/>
  <c r="AL18" i="916"/>
  <c r="AL18" i="1035"/>
  <c r="AL65" i="1035"/>
  <c r="BX28" i="916"/>
  <c r="BX14" i="1035"/>
  <c r="BX14" i="916"/>
  <c r="CF16" i="1035"/>
  <c r="CF16" i="916"/>
  <c r="BB130" i="916"/>
  <c r="X137" i="916"/>
  <c r="AL59" i="916"/>
  <c r="AL59" i="1035"/>
  <c r="DB76" i="916"/>
  <c r="H129" i="916"/>
  <c r="X86" i="916"/>
  <c r="CT129" i="916"/>
  <c r="CT63" i="916"/>
  <c r="CT63" i="1035"/>
  <c r="BX85" i="916"/>
  <c r="BX78" i="916"/>
  <c r="BP107" i="916"/>
  <c r="BP107" i="1035"/>
  <c r="P119" i="1035"/>
  <c r="AT110" i="916"/>
  <c r="AT110" i="1035"/>
  <c r="DJ28" i="916"/>
  <c r="X59" i="1035"/>
  <c r="X59" i="916"/>
  <c r="AL119" i="1035"/>
  <c r="AL119" i="916"/>
  <c r="BX108" i="1035"/>
  <c r="BX108" i="916"/>
  <c r="P120" i="916"/>
  <c r="P120" i="1035"/>
  <c r="DJ56" i="1035"/>
  <c r="BP89" i="916"/>
  <c r="BX139" i="916"/>
  <c r="BP35" i="916"/>
  <c r="H14" i="1035"/>
  <c r="H14" i="916"/>
  <c r="BX129" i="916"/>
  <c r="DB89" i="916"/>
  <c r="P5" i="1035"/>
  <c r="P5" i="916"/>
  <c r="DJ138" i="916"/>
  <c r="P108" i="916"/>
  <c r="P108" i="1035"/>
  <c r="BP136" i="916"/>
  <c r="DB15" i="1035"/>
  <c r="DB15" i="916"/>
  <c r="DJ130" i="916"/>
  <c r="AT26" i="916"/>
  <c r="H122" i="1035"/>
  <c r="BB32" i="916"/>
  <c r="AL79" i="916"/>
  <c r="DJ109" i="1035"/>
  <c r="DJ109" i="916"/>
  <c r="CF79" i="916"/>
  <c r="AL6" i="1035"/>
  <c r="AL6" i="916"/>
  <c r="X5" i="1035"/>
  <c r="BB7" i="916"/>
  <c r="BB7" i="1035"/>
  <c r="CT14" i="916"/>
  <c r="CT14" i="1035"/>
  <c r="DB6" i="916"/>
  <c r="DB6" i="1035"/>
  <c r="H32" i="916"/>
  <c r="P111" i="1035"/>
  <c r="P111" i="916"/>
  <c r="AL90" i="916"/>
  <c r="DB134" i="916"/>
  <c r="BX114" i="1035"/>
  <c r="BX114" i="916"/>
  <c r="BX116" i="1035"/>
  <c r="BX116" i="916"/>
  <c r="DB121" i="1035"/>
  <c r="BX25" i="916"/>
  <c r="BB25" i="916"/>
  <c r="P76" i="916"/>
  <c r="CT37" i="916"/>
  <c r="BP19" i="1035"/>
  <c r="BP19" i="916"/>
  <c r="BB19" i="1035"/>
  <c r="BB19" i="916"/>
  <c r="BB6" i="1035"/>
  <c r="BB6" i="916"/>
  <c r="BP57" i="1035"/>
  <c r="BP57" i="916"/>
  <c r="CT68" i="916"/>
  <c r="DJ8" i="1035"/>
  <c r="DJ8" i="916"/>
  <c r="DB66" i="1035"/>
  <c r="DB66" i="916"/>
  <c r="AL8" i="1035"/>
  <c r="BX136" i="916"/>
  <c r="BX91" i="916"/>
  <c r="DB14" i="916"/>
  <c r="DB14" i="1035"/>
  <c r="X10" i="1035"/>
  <c r="X10" i="916"/>
  <c r="X119" i="916"/>
  <c r="X119" i="1035"/>
  <c r="AL109" i="916"/>
  <c r="AL109" i="1035"/>
  <c r="CT122" i="1035"/>
  <c r="CT122" i="916"/>
  <c r="DJ10" i="1035"/>
  <c r="DJ10" i="916"/>
  <c r="AT66" i="1035"/>
  <c r="AT66" i="916"/>
  <c r="CT16" i="916"/>
  <c r="CT16" i="1035"/>
  <c r="X9" i="916"/>
  <c r="X9" i="1035"/>
  <c r="AT14" i="1035"/>
  <c r="AT14" i="916"/>
  <c r="AT5" i="916"/>
  <c r="AT5" i="1035"/>
  <c r="BP80" i="916"/>
  <c r="CT86" i="916"/>
  <c r="DB127" i="916"/>
  <c r="P67" i="916"/>
  <c r="BP117" i="916"/>
  <c r="BP117" i="1035"/>
  <c r="BP38" i="916"/>
  <c r="AT63" i="1035"/>
  <c r="AT63" i="916"/>
  <c r="BX121" i="916"/>
  <c r="BX121" i="1035"/>
  <c r="BX88" i="916"/>
  <c r="BX107" i="1035"/>
  <c r="BX107" i="916"/>
  <c r="H7" i="916"/>
  <c r="H7" i="1035"/>
  <c r="AL37" i="916"/>
  <c r="CT114" i="916"/>
  <c r="CT114" i="1035"/>
  <c r="H12" i="916"/>
  <c r="H12" i="1035"/>
  <c r="P7" i="1035"/>
  <c r="P7" i="916"/>
  <c r="BX58" i="1035"/>
  <c r="BX58" i="916"/>
  <c r="P25" i="916"/>
  <c r="AT8" i="1035"/>
  <c r="AL57" i="1035"/>
  <c r="AL57" i="916"/>
  <c r="AL139" i="916"/>
  <c r="CF6" i="916"/>
  <c r="CF6" i="1035"/>
  <c r="H16" i="1035"/>
  <c r="H16" i="916"/>
  <c r="X120" i="916"/>
  <c r="X120" i="1035"/>
  <c r="BX110" i="1035"/>
  <c r="BX110" i="916"/>
  <c r="BX56" i="916"/>
  <c r="BX56" i="1035"/>
  <c r="H71" i="1035"/>
  <c r="H26" i="916"/>
  <c r="P14" i="1035"/>
  <c r="P14" i="916"/>
  <c r="AL38" i="916"/>
  <c r="CT127" i="916"/>
  <c r="H116" i="1035"/>
  <c r="H116" i="916"/>
  <c r="AL61" i="916"/>
  <c r="DB7" i="1035"/>
  <c r="DB7" i="916"/>
  <c r="H130" i="916"/>
  <c r="BP36" i="916"/>
  <c r="AT136" i="916"/>
  <c r="CT10" i="1035"/>
  <c r="CT10" i="916"/>
  <c r="BB107" i="1035"/>
  <c r="BB107" i="916"/>
  <c r="BB16" i="1035"/>
  <c r="AT117" i="916"/>
  <c r="AT117" i="1035"/>
  <c r="BB137" i="916"/>
  <c r="X6" i="1035"/>
  <c r="X6" i="916"/>
  <c r="AT142" i="916"/>
  <c r="H112" i="1035"/>
  <c r="H112" i="916"/>
  <c r="DB107" i="916"/>
  <c r="X32" i="916"/>
  <c r="DJ61" i="1035"/>
  <c r="DJ61" i="916"/>
  <c r="DJ26" i="916"/>
  <c r="H40" i="916"/>
  <c r="DJ63" i="1035"/>
  <c r="DJ63" i="916"/>
  <c r="DJ131" i="916"/>
  <c r="H120" i="916"/>
  <c r="H120" i="1035"/>
  <c r="H91" i="916"/>
  <c r="BP63" i="1035"/>
  <c r="BP63" i="916"/>
  <c r="BX81" i="916"/>
  <c r="DJ127" i="916"/>
  <c r="AT114" i="916"/>
  <c r="AT114" i="1035"/>
  <c r="CF18" i="916"/>
  <c r="CF18" i="1035"/>
  <c r="BX130" i="916"/>
  <c r="CT7" i="916"/>
  <c r="CT7" i="1035"/>
  <c r="AL77" i="916"/>
  <c r="CT107" i="1035"/>
  <c r="H58" i="1035"/>
  <c r="H58" i="916"/>
  <c r="BP128" i="916"/>
  <c r="DB12" i="916"/>
  <c r="DB12" i="1035"/>
  <c r="P56" i="1035"/>
  <c r="P56" i="916"/>
  <c r="DB57" i="916"/>
  <c r="AL128" i="916"/>
  <c r="DJ6" i="1035"/>
  <c r="DJ6" i="916"/>
  <c r="CF71" i="916"/>
  <c r="CF71" i="1035"/>
  <c r="X16" i="1035"/>
  <c r="P136" i="916"/>
  <c r="CF68" i="1035"/>
  <c r="H108" i="916"/>
  <c r="H108" i="1035"/>
  <c r="H5" i="1035"/>
  <c r="H5" i="916"/>
  <c r="CT138" i="916"/>
  <c r="DB111" i="916"/>
  <c r="DB111" i="1035"/>
  <c r="BB15" i="916"/>
  <c r="BB15" i="1035"/>
  <c r="X130" i="916"/>
  <c r="P128" i="916"/>
  <c r="BB36" i="916"/>
  <c r="X79" i="916"/>
  <c r="BX76" i="916"/>
  <c r="DB32" i="916"/>
  <c r="AL7" i="916"/>
  <c r="AL7" i="1035"/>
  <c r="BP120" i="916"/>
  <c r="BP120" i="1035"/>
  <c r="BV22" i="560" l="1"/>
  <c r="BN29" i="560"/>
  <c r="K29" i="560"/>
  <c r="CS84" i="560"/>
  <c r="AQ102" i="560"/>
  <c r="BG29" i="560"/>
  <c r="CU76" i="560"/>
  <c r="M92" i="560"/>
  <c r="T92" i="560" s="1"/>
  <c r="AW27" i="560"/>
  <c r="AW17" i="560" s="1"/>
  <c r="CQ63" i="57"/>
  <c r="F94" i="560"/>
  <c r="AC110" i="560"/>
  <c r="BI102" i="560"/>
  <c r="AZ91" i="1447"/>
  <c r="AJ102" i="1447"/>
  <c r="BG79" i="57"/>
  <c r="BV84" i="560"/>
  <c r="BV23" i="560"/>
  <c r="AW22" i="560"/>
  <c r="Z85" i="560"/>
  <c r="BG91" i="560"/>
  <c r="AO91" i="560"/>
  <c r="BV85" i="560"/>
  <c r="AZ91" i="560"/>
  <c r="K91" i="560"/>
  <c r="U103" i="560"/>
  <c r="AD103" i="560" s="1"/>
  <c r="EJ45" i="57"/>
  <c r="AW85" i="560"/>
  <c r="D62" i="560"/>
  <c r="CU62" i="560"/>
  <c r="CS54" i="560"/>
  <c r="BV23" i="1447"/>
  <c r="BG29" i="1447"/>
  <c r="BW91" i="1447"/>
  <c r="AW84" i="560"/>
  <c r="AA91" i="560"/>
  <c r="F118" i="560"/>
  <c r="F119" i="560"/>
  <c r="E92" i="560" s="1"/>
  <c r="M110" i="560"/>
  <c r="GG27" i="57"/>
  <c r="Z53" i="560"/>
  <c r="D60" i="1447"/>
  <c r="CG118" i="1447"/>
  <c r="Z94" i="1447"/>
  <c r="D29" i="1447"/>
  <c r="BV54" i="1447"/>
  <c r="CQ46" i="57"/>
  <c r="Z40" i="560"/>
  <c r="BG100" i="57"/>
  <c r="BC57" i="57"/>
  <c r="BQ102" i="1447"/>
  <c r="BV59" i="560"/>
  <c r="BA59" i="560"/>
  <c r="BX27" i="560"/>
  <c r="CS27" i="560"/>
  <c r="CS17" i="560" s="1"/>
  <c r="CS19" i="560" s="1"/>
  <c r="BY102" i="560"/>
  <c r="CU112" i="57"/>
  <c r="Z53" i="1447"/>
  <c r="Z54" i="560"/>
  <c r="R60" i="560"/>
  <c r="AZ109" i="57"/>
  <c r="EM64" i="57"/>
  <c r="GG106" i="57"/>
  <c r="AF192" i="57"/>
  <c r="ES11" i="57"/>
  <c r="FZ58" i="57"/>
  <c r="GG46" i="57"/>
  <c r="BN29" i="1447"/>
  <c r="CU91" i="57"/>
  <c r="GG32" i="57"/>
  <c r="DV16" i="57"/>
  <c r="AX45" i="57"/>
  <c r="GG61" i="57"/>
  <c r="FW115" i="57"/>
  <c r="CD29" i="560"/>
  <c r="BD9" i="57"/>
  <c r="EO63" i="57"/>
  <c r="BV174" i="57"/>
  <c r="AZ92" i="57"/>
  <c r="CO86" i="57"/>
  <c r="BJ110" i="1447"/>
  <c r="R91" i="1447"/>
  <c r="CF118" i="1447"/>
  <c r="FZ109" i="57"/>
  <c r="CO101" i="57"/>
  <c r="BC110" i="560"/>
  <c r="BV54" i="560"/>
  <c r="GG45" i="57"/>
  <c r="EO11" i="57"/>
  <c r="CU113" i="57"/>
  <c r="CD60" i="560"/>
  <c r="CU46" i="57"/>
  <c r="AH91" i="560"/>
  <c r="BI184" i="57"/>
  <c r="AY31" i="1447"/>
  <c r="CW31" i="1447" s="1"/>
  <c r="CS53" i="1447"/>
  <c r="BV85" i="1447"/>
  <c r="BN91" i="1447"/>
  <c r="Z19" i="57"/>
  <c r="EC80" i="57"/>
  <c r="BL184" i="57"/>
  <c r="FD16" i="57"/>
  <c r="CE19" i="57"/>
  <c r="BP118" i="1447"/>
  <c r="EC16" i="57"/>
  <c r="CN113" i="57"/>
  <c r="AF56" i="57"/>
  <c r="DR56" i="57"/>
  <c r="FD56" i="57"/>
  <c r="BD121" i="57"/>
  <c r="AH164" i="57"/>
  <c r="CW15" i="57"/>
  <c r="AR118" i="1447"/>
  <c r="FP19" i="57"/>
  <c r="FJ56" i="57"/>
  <c r="AP19" i="57"/>
  <c r="DZ80" i="57"/>
  <c r="BV84" i="1447"/>
  <c r="AO60" i="1447"/>
  <c r="AA60" i="1447"/>
  <c r="CQ26" i="57"/>
  <c r="CQ81" i="57"/>
  <c r="CQ9" i="57"/>
  <c r="FK164" i="57"/>
  <c r="AK164" i="57"/>
  <c r="AW84" i="1447"/>
  <c r="BA90" i="1447"/>
  <c r="EL32" i="57"/>
  <c r="GC60" i="57"/>
  <c r="AR119" i="560"/>
  <c r="BC119" i="560" s="1"/>
  <c r="BJ119" i="560" s="1"/>
  <c r="BQ119" i="560" s="1"/>
  <c r="BZ119" i="560" s="1"/>
  <c r="CG119" i="560" s="1"/>
  <c r="CN119" i="560" s="1"/>
  <c r="EX164" i="57"/>
  <c r="CR86" i="57"/>
  <c r="BC88" i="57"/>
  <c r="EP57" i="57"/>
  <c r="EJ61" i="57"/>
  <c r="AX55" i="57"/>
  <c r="CQ107" i="57"/>
  <c r="AU184" i="57"/>
  <c r="EM18" i="57"/>
  <c r="CB56" i="57"/>
  <c r="DS80" i="57"/>
  <c r="AN56" i="57"/>
  <c r="GC109" i="57"/>
  <c r="CN45" i="57"/>
  <c r="EF16" i="57"/>
  <c r="CK29" i="1447"/>
  <c r="Z84" i="1447"/>
  <c r="CG16" i="57"/>
  <c r="BN60" i="1447"/>
  <c r="BV22" i="1447"/>
  <c r="CK60" i="1447"/>
  <c r="AO91" i="1447"/>
  <c r="Z22" i="1447"/>
  <c r="Z24" i="1447" s="1"/>
  <c r="EP69" i="57"/>
  <c r="BG60" i="1447"/>
  <c r="K29" i="1447"/>
  <c r="AZ27" i="57"/>
  <c r="CO27" i="57"/>
  <c r="AZ29" i="1447"/>
  <c r="AP56" i="57"/>
  <c r="CR55" i="57"/>
  <c r="BW56" i="57"/>
  <c r="CQ91" i="57"/>
  <c r="BJ118" i="1447"/>
  <c r="BC91" i="57"/>
  <c r="BQ110" i="1447"/>
  <c r="BV53" i="1447"/>
  <c r="AA91" i="1447"/>
  <c r="AJ118" i="1447"/>
  <c r="BB118" i="1447"/>
  <c r="CQ61" i="57"/>
  <c r="CS54" i="1447"/>
  <c r="AW148" i="57"/>
  <c r="CA172" i="57"/>
  <c r="GG35" i="57"/>
  <c r="BC63" i="57"/>
  <c r="GG91" i="57"/>
  <c r="Y172" i="57"/>
  <c r="BS164" i="57"/>
  <c r="FZ110" i="57"/>
  <c r="R29" i="1447"/>
  <c r="AH91" i="1447"/>
  <c r="CS89" i="1447"/>
  <c r="CS79" i="1447" s="1"/>
  <c r="G112" i="1447"/>
  <c r="N112" i="1447" s="1"/>
  <c r="U112" i="1447" s="1"/>
  <c r="AD112" i="1447" s="1"/>
  <c r="BY118" i="1447"/>
  <c r="FM56" i="57"/>
  <c r="DV56" i="57"/>
  <c r="AW85" i="1447"/>
  <c r="AZ60" i="1447"/>
  <c r="BX80" i="57"/>
  <c r="AK102" i="1447"/>
  <c r="FX15" i="57"/>
  <c r="FM80" i="57"/>
  <c r="AW22" i="1447"/>
  <c r="AC118" i="1447"/>
  <c r="Z54" i="1447"/>
  <c r="Z55" i="1447" s="1"/>
  <c r="CS84" i="1447"/>
  <c r="AO29" i="1447"/>
  <c r="CR78" i="57"/>
  <c r="AY39" i="1447"/>
  <c r="Z85" i="1447"/>
  <c r="R60" i="1447"/>
  <c r="AB89" i="1447"/>
  <c r="D62" i="1447"/>
  <c r="K62" i="1447" s="1"/>
  <c r="D91" i="1447"/>
  <c r="DP16" i="57"/>
  <c r="CD60" i="1447"/>
  <c r="AW53" i="1447"/>
  <c r="FZ15" i="57"/>
  <c r="BF54" i="57"/>
  <c r="AW23" i="1447"/>
  <c r="AY23" i="1447" s="1"/>
  <c r="AG56" i="57"/>
  <c r="BR56" i="57"/>
  <c r="U102" i="1447"/>
  <c r="CK91" i="1447"/>
  <c r="K60" i="1447"/>
  <c r="AH29" i="1447"/>
  <c r="FG16" i="57"/>
  <c r="AD56" i="57"/>
  <c r="FO184" i="57"/>
  <c r="DV71" i="57"/>
  <c r="FS16" i="57"/>
  <c r="CA19" i="57"/>
  <c r="EI80" i="57"/>
  <c r="CW7" i="1447"/>
  <c r="CD80" i="57"/>
  <c r="EE19" i="57"/>
  <c r="N120" i="1447"/>
  <c r="U120" i="1447" s="1"/>
  <c r="AD120" i="1447" s="1"/>
  <c r="AK120" i="1447" s="1"/>
  <c r="AR120" i="1447" s="1"/>
  <c r="BC120" i="1447" s="1"/>
  <c r="BJ120" i="1447" s="1"/>
  <c r="BQ120" i="1447" s="1"/>
  <c r="BZ120" i="1447" s="1"/>
  <c r="CG120" i="1447" s="1"/>
  <c r="CN120" i="1447" s="1"/>
  <c r="BG58" i="57"/>
  <c r="GA9" i="57"/>
  <c r="AW54" i="1447"/>
  <c r="CQ33" i="57"/>
  <c r="ES24" i="57"/>
  <c r="EW16" i="57"/>
  <c r="N103" i="1447"/>
  <c r="U103" i="1447" s="1"/>
  <c r="AD103" i="1447" s="1"/>
  <c r="AK103" i="1447" s="1"/>
  <c r="AR103" i="1447" s="1"/>
  <c r="BC103" i="1447" s="1"/>
  <c r="BJ103" i="1447" s="1"/>
  <c r="BQ103" i="1447" s="1"/>
  <c r="BZ103" i="1447" s="1"/>
  <c r="CG103" i="1447" s="1"/>
  <c r="CN103" i="1447" s="1"/>
  <c r="CQ60" i="57"/>
  <c r="GA11" i="57"/>
  <c r="EO88" i="57"/>
  <c r="GC26" i="57"/>
  <c r="EO12" i="57"/>
  <c r="CE56" i="57"/>
  <c r="CG56" i="57"/>
  <c r="CD19" i="57"/>
  <c r="FI80" i="57"/>
  <c r="AW16" i="57"/>
  <c r="AK110" i="1447"/>
  <c r="AR102" i="1447"/>
  <c r="FW19" i="57"/>
  <c r="CN110" i="1447"/>
  <c r="FP56" i="57"/>
  <c r="EO55" i="57"/>
  <c r="CN55" i="57"/>
  <c r="AZ17" i="57"/>
  <c r="GC55" i="57"/>
  <c r="FP16" i="57"/>
  <c r="AP16" i="57"/>
  <c r="AT16" i="57"/>
  <c r="FI19" i="57"/>
  <c r="EE56" i="57"/>
  <c r="CD29" i="1447"/>
  <c r="EC19" i="57"/>
  <c r="GC18" i="57"/>
  <c r="BA55" i="57"/>
  <c r="FS19" i="57"/>
  <c r="CD16" i="57"/>
  <c r="BJ102" i="1447"/>
  <c r="DY80" i="57"/>
  <c r="AY70" i="1447"/>
  <c r="BQ120" i="1035"/>
  <c r="BQ120" i="916"/>
  <c r="CK120" i="916" s="1"/>
  <c r="AM7" i="1035"/>
  <c r="AM7" i="916"/>
  <c r="DC32" i="916"/>
  <c r="EQ11" i="57"/>
  <c r="AN42" i="57"/>
  <c r="DL119" i="57"/>
  <c r="CD54" i="57"/>
  <c r="AI33" i="57"/>
  <c r="BT85" i="57"/>
  <c r="CN85" i="57" s="1"/>
  <c r="DK58" i="57"/>
  <c r="AF81" i="57"/>
  <c r="EQ118" i="57"/>
  <c r="FQ113" i="57"/>
  <c r="BK23" i="57"/>
  <c r="T64" i="57"/>
  <c r="BT124" i="57"/>
  <c r="EY91" i="57"/>
  <c r="GC91" i="57" s="1"/>
  <c r="FC76" i="57"/>
  <c r="AF88" i="57"/>
  <c r="AZ88" i="57" s="1"/>
  <c r="W81" i="57"/>
  <c r="EB78" i="57"/>
  <c r="DR51" i="57"/>
  <c r="BM82" i="57"/>
  <c r="CS101" i="57"/>
  <c r="FD11" i="57"/>
  <c r="CE57" i="57"/>
  <c r="EB118" i="57"/>
  <c r="EL118" i="57" s="1"/>
  <c r="DR89" i="57"/>
  <c r="DU73" i="57"/>
  <c r="FP8" i="57"/>
  <c r="FY76" i="57"/>
  <c r="FY183" i="57" s="1"/>
  <c r="FE183" i="57"/>
  <c r="DS42" i="57"/>
  <c r="EM42" i="57" s="1"/>
  <c r="V35" i="57"/>
  <c r="EW55" i="57"/>
  <c r="EW56" i="57" s="1"/>
  <c r="W89" i="57"/>
  <c r="AW32" i="57"/>
  <c r="AC61" i="57"/>
  <c r="BG61" i="57" s="1"/>
  <c r="BU60" i="57"/>
  <c r="BT75" i="57"/>
  <c r="AF76" i="57"/>
  <c r="AF183" i="57" s="1"/>
  <c r="AF184" i="57" s="1"/>
  <c r="DZ52" i="57"/>
  <c r="FT5" i="57"/>
  <c r="FT152" i="57" s="1"/>
  <c r="FG92" i="57"/>
  <c r="EF113" i="57"/>
  <c r="T112" i="57"/>
  <c r="AP76" i="57"/>
  <c r="AP5" i="57"/>
  <c r="EY75" i="57"/>
  <c r="EI97" i="57"/>
  <c r="FC26" i="57"/>
  <c r="GG26" i="57" s="1"/>
  <c r="GB54" i="57"/>
  <c r="FH56" i="57"/>
  <c r="BY40" i="916"/>
  <c r="AT30" i="57"/>
  <c r="EW12" i="57"/>
  <c r="CF16" i="57"/>
  <c r="EE43" i="57"/>
  <c r="DS46" i="57"/>
  <c r="EM46" i="57" s="1"/>
  <c r="DQ173" i="57"/>
  <c r="EW17" i="57"/>
  <c r="BM88" i="57"/>
  <c r="CQ88" i="57" s="1"/>
  <c r="DA88" i="57" s="1"/>
  <c r="EY63" i="57"/>
  <c r="EB106" i="57"/>
  <c r="AF124" i="57"/>
  <c r="AZ124" i="57" s="1"/>
  <c r="BU9" i="57"/>
  <c r="DF124" i="57"/>
  <c r="DK125" i="57"/>
  <c r="EO125" i="57" s="1"/>
  <c r="FI85" i="57"/>
  <c r="DK141" i="916"/>
  <c r="DP17" i="57"/>
  <c r="BC129" i="916"/>
  <c r="FI61" i="57"/>
  <c r="BJ125" i="57"/>
  <c r="BT76" i="57"/>
  <c r="CN76" i="57" s="1"/>
  <c r="CN183" i="57" s="1"/>
  <c r="FI75" i="57"/>
  <c r="AF64" i="57"/>
  <c r="EY122" i="57"/>
  <c r="EL18" i="57"/>
  <c r="CA16" i="57"/>
  <c r="FF19" i="57"/>
  <c r="EB19" i="57"/>
  <c r="Y79" i="916"/>
  <c r="DC111" i="1035"/>
  <c r="DC111" i="916"/>
  <c r="CG71" i="1035"/>
  <c r="CG71" i="916"/>
  <c r="AM77" i="916"/>
  <c r="CG18" i="1035"/>
  <c r="CG18" i="916"/>
  <c r="AU114" i="1035"/>
  <c r="AU114" i="916"/>
  <c r="BY81" i="916"/>
  <c r="BQ63" i="916"/>
  <c r="BQ63" i="1035"/>
  <c r="I120" i="1035"/>
  <c r="I120" i="916"/>
  <c r="DK131" i="916"/>
  <c r="DK63" i="916"/>
  <c r="DK63" i="1035"/>
  <c r="I40" i="916"/>
  <c r="DK26" i="916"/>
  <c r="Y32" i="916"/>
  <c r="I112" i="916"/>
  <c r="AC112" i="916" s="1"/>
  <c r="I112" i="1035"/>
  <c r="AU142" i="916"/>
  <c r="AU136" i="916"/>
  <c r="BQ36" i="916"/>
  <c r="DC7" i="916"/>
  <c r="DC7" i="1035"/>
  <c r="I116" i="916"/>
  <c r="I116" i="1035"/>
  <c r="AM38" i="916"/>
  <c r="Y120" i="1035"/>
  <c r="Y120" i="916"/>
  <c r="I16" i="916"/>
  <c r="I16" i="1035"/>
  <c r="AM139" i="916"/>
  <c r="BY58" i="916"/>
  <c r="BY58" i="1035"/>
  <c r="AM37" i="916"/>
  <c r="BY121" i="1035"/>
  <c r="BY121" i="916"/>
  <c r="AU63" i="916"/>
  <c r="AU63" i="1035"/>
  <c r="BQ38" i="916"/>
  <c r="BQ80" i="916"/>
  <c r="AU14" i="916"/>
  <c r="AU14" i="1035"/>
  <c r="Y9" i="1035"/>
  <c r="Y9" i="916"/>
  <c r="DK10" i="916"/>
  <c r="DK10" i="1035"/>
  <c r="CU122" i="916"/>
  <c r="CU122" i="1035"/>
  <c r="AM109" i="1035"/>
  <c r="AM109" i="916"/>
  <c r="Y119" i="1035"/>
  <c r="Y119" i="916"/>
  <c r="Y10" i="916"/>
  <c r="Y10" i="1035"/>
  <c r="DC14" i="1035"/>
  <c r="DC14" i="916"/>
  <c r="BY91" i="916"/>
  <c r="BY136" i="916"/>
  <c r="DK8" i="916"/>
  <c r="DK8" i="1035"/>
  <c r="BC19" i="916"/>
  <c r="BC19" i="1035"/>
  <c r="BQ19" i="916"/>
  <c r="BQ19" i="1035"/>
  <c r="CU37" i="916"/>
  <c r="BY116" i="916"/>
  <c r="BY116" i="1035"/>
  <c r="DC134" i="916"/>
  <c r="AM90" i="916"/>
  <c r="Q111" i="916"/>
  <c r="Q111" i="1035"/>
  <c r="BC7" i="1035"/>
  <c r="BC7" i="916"/>
  <c r="AM6" i="916"/>
  <c r="AM6" i="1035"/>
  <c r="DK109" i="916"/>
  <c r="DK109" i="1035"/>
  <c r="BC32" i="916"/>
  <c r="DK130" i="916"/>
  <c r="BQ136" i="916"/>
  <c r="CK136" i="916" s="1"/>
  <c r="DC89" i="916"/>
  <c r="BQ89" i="916"/>
  <c r="BY108" i="916"/>
  <c r="BY108" i="1035"/>
  <c r="AM119" i="916"/>
  <c r="AM119" i="1035"/>
  <c r="Y59" i="916"/>
  <c r="Y59" i="1035"/>
  <c r="DK28" i="916"/>
  <c r="BY85" i="916"/>
  <c r="Y86" i="916"/>
  <c r="Y137" i="916"/>
  <c r="CG16" i="916"/>
  <c r="CG16" i="1035"/>
  <c r="BY14" i="916"/>
  <c r="BY14" i="1035"/>
  <c r="AM18" i="1035"/>
  <c r="AM18" i="916"/>
  <c r="DK128" i="916"/>
  <c r="AU25" i="916"/>
  <c r="DC63" i="916"/>
  <c r="DC63" i="1035"/>
  <c r="Y83" i="916"/>
  <c r="AU139" i="916"/>
  <c r="Y37" i="916"/>
  <c r="CG122" i="916"/>
  <c r="CG122" i="1035"/>
  <c r="CG60" i="1035"/>
  <c r="CG60" i="916"/>
  <c r="Y109" i="916"/>
  <c r="Y109" i="1035"/>
  <c r="Y117" i="1035"/>
  <c r="Y117" i="916"/>
  <c r="BQ116" i="1035"/>
  <c r="BQ116" i="916"/>
  <c r="DK19" i="916"/>
  <c r="DK19" i="1035"/>
  <c r="Y131" i="916"/>
  <c r="AM9" i="916"/>
  <c r="AM9" i="1035"/>
  <c r="CU59" i="916"/>
  <c r="CU8" i="1035"/>
  <c r="CU8" i="916"/>
  <c r="Y132" i="916"/>
  <c r="CU35" i="916"/>
  <c r="AU39" i="916"/>
  <c r="CG34" i="916"/>
  <c r="DK139" i="916"/>
  <c r="BQ129" i="916"/>
  <c r="BQ12" i="1035"/>
  <c r="BQ12" i="916"/>
  <c r="I66" i="1035"/>
  <c r="AC66" i="1035" s="1"/>
  <c r="I66" i="916"/>
  <c r="DK122" i="916"/>
  <c r="DK122" i="1035"/>
  <c r="Y139" i="916"/>
  <c r="AU111" i="916"/>
  <c r="AU111" i="1035"/>
  <c r="AM120" i="1035"/>
  <c r="AM120" i="916"/>
  <c r="DC28" i="916"/>
  <c r="DK14" i="1035"/>
  <c r="DK14" i="916"/>
  <c r="DC30" i="916"/>
  <c r="AM20" i="916"/>
  <c r="AM20" i="1035"/>
  <c r="Q110" i="916"/>
  <c r="Q110" i="1035"/>
  <c r="I85" i="916"/>
  <c r="AM91" i="916"/>
  <c r="BQ58" i="916"/>
  <c r="BQ58" i="1035"/>
  <c r="BY118" i="1035"/>
  <c r="BY118" i="916"/>
  <c r="BY122" i="1035"/>
  <c r="BY122" i="916"/>
  <c r="BC17" i="1035"/>
  <c r="BC17" i="916"/>
  <c r="BQ9" i="916"/>
  <c r="CK9" i="916" s="1"/>
  <c r="BQ9" i="1035"/>
  <c r="DC10" i="1035"/>
  <c r="DC10" i="916"/>
  <c r="AU16" i="916"/>
  <c r="AU16" i="1035"/>
  <c r="I140" i="916"/>
  <c r="AM110" i="916"/>
  <c r="AM110" i="1035"/>
  <c r="DK116" i="916"/>
  <c r="DK116" i="1035"/>
  <c r="I138" i="916"/>
  <c r="DC34" i="916"/>
  <c r="I90" i="916"/>
  <c r="CG36" i="916"/>
  <c r="DC60" i="1035"/>
  <c r="DC60" i="916"/>
  <c r="CG9" i="916"/>
  <c r="AU69" i="1035"/>
  <c r="AU69" i="916"/>
  <c r="AM71" i="1035"/>
  <c r="AM71" i="916"/>
  <c r="BQ85" i="916"/>
  <c r="DK65" i="916"/>
  <c r="DK65" i="1035"/>
  <c r="DC130" i="916"/>
  <c r="AU119" i="916"/>
  <c r="AU119" i="1035"/>
  <c r="Q8" i="916"/>
  <c r="Q9" i="916"/>
  <c r="Q9" i="1035"/>
  <c r="Y14" i="916"/>
  <c r="Y14" i="1035"/>
  <c r="I18" i="916"/>
  <c r="I18" i="1035"/>
  <c r="BY20" i="1035"/>
  <c r="BY20" i="916"/>
  <c r="BY77" i="916"/>
  <c r="I61" i="916"/>
  <c r="I61" i="1035"/>
  <c r="Q68" i="1035"/>
  <c r="Q68" i="916"/>
  <c r="BC63" i="1035"/>
  <c r="BC63" i="916"/>
  <c r="BY131" i="916"/>
  <c r="DK7" i="916"/>
  <c r="DK7" i="1035"/>
  <c r="Q37" i="916"/>
  <c r="Y8" i="916"/>
  <c r="Y8" i="1035"/>
  <c r="I34" i="916"/>
  <c r="DK69" i="1035"/>
  <c r="DK69" i="916"/>
  <c r="I67" i="916"/>
  <c r="I67" i="1035"/>
  <c r="BC131" i="916"/>
  <c r="AM136" i="916"/>
  <c r="DC119" i="916"/>
  <c r="DC119" i="1035"/>
  <c r="I36" i="916"/>
  <c r="BQ29" i="916"/>
  <c r="AM129" i="916"/>
  <c r="BC12" i="916"/>
  <c r="BC12" i="1035"/>
  <c r="BY9" i="916"/>
  <c r="BY9" i="1035"/>
  <c r="AM140" i="916"/>
  <c r="DK81" i="916"/>
  <c r="DK15" i="916"/>
  <c r="DK15" i="1035"/>
  <c r="AM40" i="916"/>
  <c r="BQ70" i="1035"/>
  <c r="BQ70" i="916"/>
  <c r="BQ87" i="916"/>
  <c r="Q66" i="916"/>
  <c r="Q66" i="1035"/>
  <c r="CG132" i="916"/>
  <c r="Y58" i="1035"/>
  <c r="Y58" i="916"/>
  <c r="AM78" i="916"/>
  <c r="AM26" i="916"/>
  <c r="CG136" i="916"/>
  <c r="BY30" i="916"/>
  <c r="Y34" i="916"/>
  <c r="AM121" i="1035"/>
  <c r="AM121" i="916"/>
  <c r="BY111" i="916"/>
  <c r="BY111" i="1035"/>
  <c r="I29" i="916"/>
  <c r="BG29" i="916" s="1"/>
  <c r="AU116" i="1035"/>
  <c r="AU116" i="916"/>
  <c r="I89" i="916"/>
  <c r="BQ118" i="916"/>
  <c r="BQ118" i="1035"/>
  <c r="CK118" i="1035" s="1"/>
  <c r="AM108" i="1035"/>
  <c r="AM108" i="916"/>
  <c r="BQ65" i="1035"/>
  <c r="CK65" i="1035" s="1"/>
  <c r="BQ65" i="916"/>
  <c r="CK65" i="916" s="1"/>
  <c r="CG65" i="1035"/>
  <c r="CG65" i="916"/>
  <c r="CG87" i="916"/>
  <c r="DC69" i="916"/>
  <c r="DC69" i="1035"/>
  <c r="DC65" i="916"/>
  <c r="DC65" i="1035"/>
  <c r="DK85" i="916"/>
  <c r="DK120" i="1035"/>
  <c r="DK120" i="916"/>
  <c r="BC121" i="916"/>
  <c r="BC121" i="1035"/>
  <c r="I59" i="916"/>
  <c r="I59" i="1035"/>
  <c r="BQ67" i="916"/>
  <c r="BQ67" i="1035"/>
  <c r="DC120" i="916"/>
  <c r="DC120" i="1035"/>
  <c r="BC83" i="916"/>
  <c r="DK68" i="916"/>
  <c r="DK68" i="1035"/>
  <c r="DC83" i="916"/>
  <c r="DC129" i="916"/>
  <c r="AM131" i="916"/>
  <c r="BC109" i="916"/>
  <c r="BC109" i="1035"/>
  <c r="DK108" i="916"/>
  <c r="DK108" i="1035"/>
  <c r="Q60" i="916"/>
  <c r="Q60" i="1035"/>
  <c r="CG138" i="916"/>
  <c r="BY34" i="916"/>
  <c r="Y68" i="916"/>
  <c r="Y68" i="1035"/>
  <c r="AU68" i="1035"/>
  <c r="AU68" i="916"/>
  <c r="BQ111" i="916"/>
  <c r="BQ111" i="1035"/>
  <c r="CU80" i="916"/>
  <c r="DK60" i="1035"/>
  <c r="DK60" i="916"/>
  <c r="BY39" i="916"/>
  <c r="BQ34" i="916"/>
  <c r="CG30" i="916"/>
  <c r="DC116" i="1035"/>
  <c r="DC116" i="916"/>
  <c r="BQ127" i="916"/>
  <c r="BY57" i="916"/>
  <c r="BY57" i="1035"/>
  <c r="DC85" i="916"/>
  <c r="AU131" i="916"/>
  <c r="Y70" i="916"/>
  <c r="Y70" i="1035"/>
  <c r="Y88" i="916"/>
  <c r="DK57" i="1035"/>
  <c r="DK57" i="916"/>
  <c r="I65" i="916"/>
  <c r="I65" i="1035"/>
  <c r="DC9" i="1035"/>
  <c r="I35" i="916"/>
  <c r="I15" i="1035"/>
  <c r="I15" i="916"/>
  <c r="DK119" i="1035"/>
  <c r="DK119" i="916"/>
  <c r="CU60" i="916"/>
  <c r="CU60" i="1035"/>
  <c r="I110" i="916"/>
  <c r="AM17" i="916"/>
  <c r="AM17" i="1035"/>
  <c r="AU17" i="916"/>
  <c r="AU17" i="1035"/>
  <c r="AU121" i="916"/>
  <c r="AU121" i="1035"/>
  <c r="I9" i="1035"/>
  <c r="I9" i="916"/>
  <c r="Y15" i="916"/>
  <c r="BQ25" i="916"/>
  <c r="Y81" i="916"/>
  <c r="I137" i="916"/>
  <c r="BQ76" i="916"/>
  <c r="Y65" i="916"/>
  <c r="Y65" i="1035"/>
  <c r="Y85" i="916"/>
  <c r="DC88" i="916"/>
  <c r="I38" i="916"/>
  <c r="BQ78" i="916"/>
  <c r="DK70" i="916"/>
  <c r="DK70" i="1035"/>
  <c r="CU88" i="916"/>
  <c r="I117" i="916"/>
  <c r="I117" i="1035"/>
  <c r="Y17" i="1035"/>
  <c r="Y17" i="916"/>
  <c r="CG81" i="916"/>
  <c r="AM85" i="916"/>
  <c r="AU85" i="916"/>
  <c r="I118" i="1035"/>
  <c r="I118" i="916"/>
  <c r="Y110" i="1035"/>
  <c r="Y110" i="916"/>
  <c r="BC20" i="1035"/>
  <c r="BC20" i="916"/>
  <c r="BQ90" i="916"/>
  <c r="CG20" i="916"/>
  <c r="CG20" i="1035"/>
  <c r="DC110" i="916"/>
  <c r="DC110" i="1035"/>
  <c r="BY60" i="1035"/>
  <c r="BY60" i="916"/>
  <c r="AU71" i="1035"/>
  <c r="AU71" i="916"/>
  <c r="Y61" i="916"/>
  <c r="Y61" i="1035"/>
  <c r="Y63" i="916"/>
  <c r="Y63" i="1035"/>
  <c r="DK17" i="916"/>
  <c r="DK17" i="1035"/>
  <c r="I10" i="1035"/>
  <c r="I10" i="916"/>
  <c r="Y66" i="916"/>
  <c r="Y66" i="1035"/>
  <c r="AM122" i="1035"/>
  <c r="AM122" i="916"/>
  <c r="CG15" i="916"/>
  <c r="CG15" i="1035"/>
  <c r="CU139" i="916"/>
  <c r="Q122" i="1035"/>
  <c r="Q122" i="916"/>
  <c r="BY65" i="1035"/>
  <c r="BY65" i="916"/>
  <c r="BC68" i="916"/>
  <c r="BC68" i="1035"/>
  <c r="DK88" i="916"/>
  <c r="DK34" i="916"/>
  <c r="AM19" i="916"/>
  <c r="AM19" i="1035"/>
  <c r="CU111" i="916"/>
  <c r="CU111" i="1035"/>
  <c r="BQ27" i="916"/>
  <c r="BC122" i="1035"/>
  <c r="BC122" i="916"/>
  <c r="CG14" i="916"/>
  <c r="CG14" i="1035"/>
  <c r="BQ140" i="916"/>
  <c r="CK140" i="916" s="1"/>
  <c r="AU70" i="916"/>
  <c r="AU70" i="1035"/>
  <c r="BQ7" i="1035"/>
  <c r="BQ7" i="916"/>
  <c r="Y116" i="916"/>
  <c r="Y116" i="1035"/>
  <c r="AU7" i="916"/>
  <c r="AU7" i="1035"/>
  <c r="DC131" i="916"/>
  <c r="Y71" i="1035"/>
  <c r="Y71" i="916"/>
  <c r="AM114" i="916"/>
  <c r="AM114" i="1035"/>
  <c r="BQ141" i="916"/>
  <c r="AM88" i="916"/>
  <c r="DK58" i="916"/>
  <c r="DK58" i="1035"/>
  <c r="CG116" i="1035"/>
  <c r="CG116" i="916"/>
  <c r="DC139" i="916"/>
  <c r="Q59" i="1035"/>
  <c r="Q59" i="916"/>
  <c r="BQ134" i="916"/>
  <c r="AM34" i="916"/>
  <c r="CU71" i="916"/>
  <c r="CU71" i="1035"/>
  <c r="CU20" i="1035"/>
  <c r="CU20" i="916"/>
  <c r="Y111" i="916"/>
  <c r="AM29" i="916"/>
  <c r="I86" i="916"/>
  <c r="BC14" i="1035"/>
  <c r="BC14" i="916"/>
  <c r="DK30" i="916"/>
  <c r="AM58" i="1035"/>
  <c r="AM58" i="916"/>
  <c r="DC37" i="916"/>
  <c r="BQ60" i="916"/>
  <c r="CK60" i="916" s="1"/>
  <c r="AU141" i="916"/>
  <c r="I69" i="1035"/>
  <c r="I69" i="916"/>
  <c r="AM69" i="916"/>
  <c r="AM69" i="1035"/>
  <c r="CU17" i="916"/>
  <c r="CU17" i="1035"/>
  <c r="BY71" i="916"/>
  <c r="BY71" i="1035"/>
  <c r="BC71" i="1035"/>
  <c r="BC71" i="916"/>
  <c r="BQ109" i="1035"/>
  <c r="BQ109" i="916"/>
  <c r="Y18" i="1035"/>
  <c r="Y18" i="916"/>
  <c r="DC136" i="916"/>
  <c r="BC9" i="1035"/>
  <c r="BC9" i="916"/>
  <c r="AU122" i="916"/>
  <c r="AU122" i="1035"/>
  <c r="CG118" i="916"/>
  <c r="CG118" i="1035"/>
  <c r="BQ40" i="916"/>
  <c r="DC29" i="916"/>
  <c r="BY61" i="1035"/>
  <c r="BY61" i="916"/>
  <c r="Y30" i="916"/>
  <c r="CU110" i="1035"/>
  <c r="CU110" i="916"/>
  <c r="AU60" i="1035"/>
  <c r="AU60" i="916"/>
  <c r="DK20" i="1035"/>
  <c r="DK20" i="916"/>
  <c r="I87" i="916"/>
  <c r="AM70" i="916"/>
  <c r="AM70" i="1035"/>
  <c r="AM68" i="1035"/>
  <c r="AM68" i="916"/>
  <c r="BQ142" i="916"/>
  <c r="CU40" i="916"/>
  <c r="AM89" i="916"/>
  <c r="DC8" i="916"/>
  <c r="DC8" i="1035"/>
  <c r="AU9" i="916"/>
  <c r="AU9" i="1035"/>
  <c r="AU134" i="916"/>
  <c r="Y35" i="916"/>
  <c r="BY112" i="916"/>
  <c r="BY112" i="1035"/>
  <c r="Y20" i="1035"/>
  <c r="Y20" i="916"/>
  <c r="I81" i="916"/>
  <c r="DC18" i="1035"/>
  <c r="DC18" i="916"/>
  <c r="Y12" i="1035"/>
  <c r="Y12" i="916"/>
  <c r="CU91" i="916"/>
  <c r="I136" i="916"/>
  <c r="AM111" i="1035"/>
  <c r="AM111" i="916"/>
  <c r="CU112" i="1035"/>
  <c r="CU112" i="916"/>
  <c r="DK114" i="916"/>
  <c r="DK114" i="1035"/>
  <c r="CU142" i="916"/>
  <c r="Y60" i="916"/>
  <c r="Y60" i="1035"/>
  <c r="DC109" i="916"/>
  <c r="DC109" i="1035"/>
  <c r="DK59" i="916"/>
  <c r="DK59" i="1035"/>
  <c r="DK18" i="916"/>
  <c r="DK18" i="1035"/>
  <c r="AU118" i="1035"/>
  <c r="AU118" i="916"/>
  <c r="DC61" i="1035"/>
  <c r="DC61" i="916"/>
  <c r="BY128" i="916"/>
  <c r="BC134" i="916"/>
  <c r="CU15" i="1035"/>
  <c r="CU15" i="916"/>
  <c r="Q17" i="916"/>
  <c r="Q17" i="1035"/>
  <c r="DC17" i="1035"/>
  <c r="DC17" i="916"/>
  <c r="DT153" i="57"/>
  <c r="DT145" i="57"/>
  <c r="DT130" i="57"/>
  <c r="DT135" i="57"/>
  <c r="DT21" i="57"/>
  <c r="AR149" i="57"/>
  <c r="CC173" i="57"/>
  <c r="EC72" i="57"/>
  <c r="BX52" i="57"/>
  <c r="BX149" i="57" s="1"/>
  <c r="BH97" i="57"/>
  <c r="CP36" i="57"/>
  <c r="AJ125" i="57"/>
  <c r="BD125" i="57" s="1"/>
  <c r="FQ8" i="57"/>
  <c r="DF57" i="57"/>
  <c r="AK135" i="57"/>
  <c r="AU149" i="57"/>
  <c r="DV121" i="57"/>
  <c r="FL69" i="57"/>
  <c r="FK71" i="57"/>
  <c r="FK157" i="57"/>
  <c r="FK159" i="57" s="1"/>
  <c r="DJ19" i="57"/>
  <c r="DJ139" i="57"/>
  <c r="EN17" i="57"/>
  <c r="BN35" i="57"/>
  <c r="Z100" i="57"/>
  <c r="EC86" i="57"/>
  <c r="GE98" i="57"/>
  <c r="FA173" i="57"/>
  <c r="EQ33" i="57"/>
  <c r="EK36" i="57"/>
  <c r="BN23" i="57"/>
  <c r="DN54" i="57"/>
  <c r="EQ54" i="57"/>
  <c r="DM56" i="57"/>
  <c r="U134" i="57"/>
  <c r="U129" i="57"/>
  <c r="U152" i="57"/>
  <c r="U144" i="57"/>
  <c r="AY5" i="57"/>
  <c r="U20" i="57"/>
  <c r="DV36" i="57"/>
  <c r="EP36" i="57" s="1"/>
  <c r="EF97" i="57"/>
  <c r="BE23" i="57"/>
  <c r="FJ35" i="57"/>
  <c r="AG8" i="57"/>
  <c r="ED192" i="57"/>
  <c r="AK178" i="57"/>
  <c r="BE82" i="57"/>
  <c r="AO172" i="57"/>
  <c r="DP29" i="57"/>
  <c r="CM32" i="57"/>
  <c r="FG75" i="57"/>
  <c r="GA75" i="57" s="1"/>
  <c r="CS35" i="57"/>
  <c r="FY26" i="57"/>
  <c r="FN46" i="57"/>
  <c r="BN45" i="57"/>
  <c r="FQ110" i="57"/>
  <c r="AN82" i="57"/>
  <c r="BR76" i="57"/>
  <c r="FT6" i="57"/>
  <c r="FT130" i="57" s="1"/>
  <c r="FJ82" i="57"/>
  <c r="FJ112" i="57"/>
  <c r="CS36" i="57"/>
  <c r="BY90" i="916"/>
  <c r="FH139" i="57"/>
  <c r="FJ110" i="57"/>
  <c r="AH134" i="57"/>
  <c r="AH152" i="57"/>
  <c r="AH144" i="57"/>
  <c r="AH129" i="57"/>
  <c r="AH20" i="57"/>
  <c r="BB8" i="57"/>
  <c r="FE182" i="57"/>
  <c r="FY75" i="57"/>
  <c r="FY182" i="57" s="1"/>
  <c r="EQ24" i="57"/>
  <c r="DI82" i="57"/>
  <c r="BB45" i="57"/>
  <c r="FY18" i="57"/>
  <c r="FY140" i="57" s="1"/>
  <c r="EU140" i="57"/>
  <c r="FT97" i="57"/>
  <c r="GE8" i="57"/>
  <c r="FQ51" i="57"/>
  <c r="FD9" i="57"/>
  <c r="CP24" i="57"/>
  <c r="CZ24" i="57" s="1"/>
  <c r="CE85" i="57"/>
  <c r="EF78" i="57"/>
  <c r="EF177" i="57" s="1"/>
  <c r="FY42" i="57"/>
  <c r="DW149" i="57"/>
  <c r="FT57" i="57"/>
  <c r="GD57" i="57" s="1"/>
  <c r="DL81" i="57"/>
  <c r="EK118" i="57"/>
  <c r="AK139" i="57"/>
  <c r="DR11" i="57"/>
  <c r="EL11" i="57" s="1"/>
  <c r="BY182" i="57"/>
  <c r="FU21" i="57"/>
  <c r="FU153" i="57"/>
  <c r="FU145" i="57"/>
  <c r="FU135" i="57"/>
  <c r="FU130" i="57"/>
  <c r="GE6" i="57"/>
  <c r="GE153" i="57" s="1"/>
  <c r="DT163" i="57"/>
  <c r="EN73" i="57"/>
  <c r="W32" i="57"/>
  <c r="DP42" i="57"/>
  <c r="DJ182" i="57"/>
  <c r="DJ184" i="57" s="1"/>
  <c r="EN75" i="57"/>
  <c r="BB125" i="57"/>
  <c r="ET5" i="57"/>
  <c r="ET129" i="57" s="1"/>
  <c r="BE118" i="57"/>
  <c r="FY52" i="57"/>
  <c r="FY149" i="57" s="1"/>
  <c r="EU149" i="57"/>
  <c r="FV70" i="57"/>
  <c r="FV71" i="57" s="1"/>
  <c r="FU71" i="57"/>
  <c r="FR182" i="57"/>
  <c r="FR184" i="57" s="1"/>
  <c r="EK92" i="57"/>
  <c r="AY125" i="57"/>
  <c r="DP18" i="57"/>
  <c r="DP19" i="57" s="1"/>
  <c r="CP9" i="57"/>
  <c r="AD24" i="57"/>
  <c r="FY33" i="57"/>
  <c r="BR121" i="57"/>
  <c r="DL18" i="57"/>
  <c r="FR162" i="57"/>
  <c r="AO183" i="57"/>
  <c r="BH81" i="57"/>
  <c r="FK152" i="57"/>
  <c r="FK144" i="57"/>
  <c r="FK129" i="57"/>
  <c r="FK134" i="57"/>
  <c r="FK20" i="57"/>
  <c r="BX17" i="57"/>
  <c r="FN69" i="57"/>
  <c r="BK36" i="57"/>
  <c r="EQ23" i="57"/>
  <c r="FT69" i="57"/>
  <c r="DV124" i="57"/>
  <c r="DI97" i="57"/>
  <c r="DI172" i="57" s="1"/>
  <c r="AA162" i="57"/>
  <c r="AA164" i="57" s="1"/>
  <c r="BE72" i="57"/>
  <c r="CS125" i="57"/>
  <c r="BN14" i="57"/>
  <c r="BN16" i="57" s="1"/>
  <c r="CI168" i="57"/>
  <c r="AJ78" i="57"/>
  <c r="BY167" i="57"/>
  <c r="CM100" i="57"/>
  <c r="BK110" i="57"/>
  <c r="BX91" i="57"/>
  <c r="FD69" i="57"/>
  <c r="FY72" i="57"/>
  <c r="EU162" i="57"/>
  <c r="EU164" i="57" s="1"/>
  <c r="BS16" i="57"/>
  <c r="CM14" i="57"/>
  <c r="AN86" i="57"/>
  <c r="DZ91" i="57"/>
  <c r="BZ79" i="57"/>
  <c r="BZ80" i="57" s="1"/>
  <c r="BY178" i="57"/>
  <c r="EK98" i="57"/>
  <c r="EK104" i="57" s="1"/>
  <c r="DG173" i="57"/>
  <c r="DG174" i="57" s="1"/>
  <c r="DZ98" i="57"/>
  <c r="BK52" i="57"/>
  <c r="BE58" i="57"/>
  <c r="BE67" i="57" s="1"/>
  <c r="FQ14" i="57"/>
  <c r="CM98" i="57"/>
  <c r="BI173" i="57"/>
  <c r="BI174" i="57" s="1"/>
  <c r="BN58" i="57"/>
  <c r="BH6" i="57"/>
  <c r="EZ46" i="57"/>
  <c r="DV110" i="57"/>
  <c r="EP110" i="57" s="1"/>
  <c r="EW119" i="57"/>
  <c r="GA119" i="57" s="1"/>
  <c r="Y38" i="916"/>
  <c r="W122" i="57"/>
  <c r="BL162" i="57"/>
  <c r="CP72" i="57"/>
  <c r="ET85" i="57"/>
  <c r="AB78" i="57"/>
  <c r="BE78" i="57"/>
  <c r="AA80" i="57"/>
  <c r="AA177" i="57"/>
  <c r="AG86" i="57"/>
  <c r="FA21" i="57"/>
  <c r="GE9" i="57"/>
  <c r="FA135" i="57"/>
  <c r="FA153" i="57"/>
  <c r="FA145" i="57"/>
  <c r="FA130" i="57"/>
  <c r="DI81" i="57"/>
  <c r="FD112" i="57"/>
  <c r="CM119" i="57"/>
  <c r="FT46" i="57"/>
  <c r="FT61" i="57"/>
  <c r="AE80" i="57"/>
  <c r="AE177" i="57"/>
  <c r="FJ18" i="57"/>
  <c r="FJ140" i="57" s="1"/>
  <c r="FD79" i="57"/>
  <c r="AT70" i="57"/>
  <c r="BW86" i="57"/>
  <c r="CQ86" i="57" s="1"/>
  <c r="U140" i="57"/>
  <c r="AY30" i="57"/>
  <c r="BB124" i="57"/>
  <c r="AY24" i="57"/>
  <c r="DT134" i="57"/>
  <c r="DT20" i="57"/>
  <c r="DT129" i="57"/>
  <c r="DT152" i="57"/>
  <c r="DT144" i="57"/>
  <c r="EK29" i="57"/>
  <c r="AY100" i="57"/>
  <c r="U172" i="57"/>
  <c r="U103" i="57"/>
  <c r="BO193" i="57"/>
  <c r="CS107" i="57"/>
  <c r="CP23" i="57"/>
  <c r="GB91" i="57"/>
  <c r="FN51" i="57"/>
  <c r="FN148" i="57" s="1"/>
  <c r="BS56" i="57"/>
  <c r="CM54" i="57"/>
  <c r="AY18" i="57"/>
  <c r="AY140" i="57" s="1"/>
  <c r="AE140" i="57"/>
  <c r="AN76" i="57"/>
  <c r="BB27" i="57"/>
  <c r="BB39" i="57" s="1"/>
  <c r="CM26" i="57"/>
  <c r="DZ121" i="57"/>
  <c r="AY75" i="57"/>
  <c r="AY182" i="57" s="1"/>
  <c r="U182" i="57"/>
  <c r="CB75" i="57"/>
  <c r="CB182" i="57" s="1"/>
  <c r="CB70" i="57"/>
  <c r="DL64" i="57"/>
  <c r="FA182" i="57"/>
  <c r="FA184" i="57" s="1"/>
  <c r="GE75" i="57"/>
  <c r="BI193" i="57"/>
  <c r="CM107" i="57"/>
  <c r="BN30" i="57"/>
  <c r="DS89" i="57"/>
  <c r="EM89" i="57" s="1"/>
  <c r="EW112" i="57"/>
  <c r="AY42" i="57"/>
  <c r="FN112" i="57"/>
  <c r="FX112" i="57" s="1"/>
  <c r="DW20" i="57"/>
  <c r="DW134" i="57"/>
  <c r="DW152" i="57"/>
  <c r="DW144" i="57"/>
  <c r="DW129" i="57"/>
  <c r="BE101" i="57"/>
  <c r="DT193" i="57"/>
  <c r="CM110" i="57"/>
  <c r="BV182" i="57"/>
  <c r="BV184" i="57" s="1"/>
  <c r="CP75" i="57"/>
  <c r="DS17" i="57"/>
  <c r="EK119" i="57"/>
  <c r="Z73" i="57"/>
  <c r="BD73" i="57" s="1"/>
  <c r="BD163" i="57" s="1"/>
  <c r="DM167" i="57"/>
  <c r="EQ85" i="57"/>
  <c r="T78" i="57"/>
  <c r="T177" i="57" s="1"/>
  <c r="AH172" i="57"/>
  <c r="DS54" i="57"/>
  <c r="FL18" i="57"/>
  <c r="FL19" i="57" s="1"/>
  <c r="FK19" i="57"/>
  <c r="FK140" i="57"/>
  <c r="FJ100" i="57"/>
  <c r="EX168" i="57"/>
  <c r="GB86" i="57"/>
  <c r="GB95" i="57" s="1"/>
  <c r="BB61" i="57"/>
  <c r="EN70" i="57"/>
  <c r="DL78" i="57"/>
  <c r="BS20" i="57"/>
  <c r="BS129" i="57"/>
  <c r="BS152" i="57"/>
  <c r="BS144" i="57"/>
  <c r="BS134" i="57"/>
  <c r="CM5" i="57"/>
  <c r="CM20" i="57" s="1"/>
  <c r="FG27" i="57"/>
  <c r="CM113" i="57"/>
  <c r="BS80" i="57"/>
  <c r="BS177" i="57"/>
  <c r="BS179" i="57" s="1"/>
  <c r="FY88" i="57"/>
  <c r="AO157" i="57"/>
  <c r="AO159" i="57" s="1"/>
  <c r="AO71" i="57"/>
  <c r="T118" i="57"/>
  <c r="DP26" i="57"/>
  <c r="EJ26" i="57" s="1"/>
  <c r="FQ107" i="57"/>
  <c r="EQ82" i="57"/>
  <c r="EU172" i="57"/>
  <c r="EU174" i="57" s="1"/>
  <c r="FY97" i="57"/>
  <c r="V81" i="57"/>
  <c r="FO162" i="57"/>
  <c r="GE124" i="57"/>
  <c r="ET45" i="57"/>
  <c r="ET46" i="57"/>
  <c r="FO193" i="57"/>
  <c r="AY113" i="57"/>
  <c r="CS45" i="57"/>
  <c r="FV55" i="57"/>
  <c r="FV56" i="57" s="1"/>
  <c r="GE55" i="57"/>
  <c r="GF55" i="57" s="1"/>
  <c r="AU115" i="57"/>
  <c r="AU192" i="57"/>
  <c r="FT27" i="57"/>
  <c r="AO162" i="57"/>
  <c r="FE80" i="57"/>
  <c r="FY78" i="57"/>
  <c r="FE177" i="57"/>
  <c r="EN109" i="57"/>
  <c r="DT192" i="57"/>
  <c r="BX11" i="57"/>
  <c r="EN125" i="57"/>
  <c r="DX79" i="57"/>
  <c r="DX80" i="57" s="1"/>
  <c r="DW178" i="57"/>
  <c r="CM60" i="57"/>
  <c r="GB88" i="57"/>
  <c r="FH167" i="57"/>
  <c r="FO56" i="57"/>
  <c r="FO148" i="57"/>
  <c r="DP107" i="57"/>
  <c r="GB112" i="57"/>
  <c r="DI43" i="57"/>
  <c r="W86" i="57"/>
  <c r="EN26" i="57"/>
  <c r="FT113" i="57"/>
  <c r="T101" i="57"/>
  <c r="FD26" i="57"/>
  <c r="DI5" i="57"/>
  <c r="FG51" i="57"/>
  <c r="DC80" i="916"/>
  <c r="DK77" i="916"/>
  <c r="DG140" i="57"/>
  <c r="EK30" i="57"/>
  <c r="EK121" i="57"/>
  <c r="EU193" i="57"/>
  <c r="FY107" i="57"/>
  <c r="AH21" i="57"/>
  <c r="AH135" i="57"/>
  <c r="AH153" i="57"/>
  <c r="AH145" i="57"/>
  <c r="AH130" i="57"/>
  <c r="CC153" i="57"/>
  <c r="CC145" i="57"/>
  <c r="CC135" i="57"/>
  <c r="CC130" i="57"/>
  <c r="CC21" i="57"/>
  <c r="DQ130" i="57"/>
  <c r="DQ21" i="57"/>
  <c r="DQ153" i="57"/>
  <c r="DQ145" i="57"/>
  <c r="DQ135" i="57"/>
  <c r="DL15" i="57"/>
  <c r="GE121" i="57"/>
  <c r="BU110" i="57"/>
  <c r="AY110" i="57"/>
  <c r="DX78" i="57"/>
  <c r="DW80" i="57"/>
  <c r="DW177" i="57"/>
  <c r="DW182" i="57"/>
  <c r="EQ75" i="57"/>
  <c r="EQ182" i="57" s="1"/>
  <c r="DV79" i="57"/>
  <c r="FK183" i="57"/>
  <c r="FK184" i="57" s="1"/>
  <c r="GE76" i="57"/>
  <c r="CP122" i="57"/>
  <c r="AK71" i="57"/>
  <c r="AL69" i="57"/>
  <c r="BE69" i="57"/>
  <c r="AK157" i="57"/>
  <c r="U183" i="57"/>
  <c r="AY76" i="57"/>
  <c r="CH24" i="57"/>
  <c r="FT42" i="57"/>
  <c r="AT52" i="57"/>
  <c r="BD52" i="57" s="1"/>
  <c r="EU177" i="57"/>
  <c r="FY81" i="57"/>
  <c r="FY79" i="57"/>
  <c r="EU178" i="57"/>
  <c r="EU80" i="57"/>
  <c r="AT91" i="57"/>
  <c r="AN29" i="57"/>
  <c r="ET69" i="57"/>
  <c r="BW131" i="916"/>
  <c r="AK111" i="1035"/>
  <c r="AK111" i="916"/>
  <c r="AU89" i="916"/>
  <c r="BW63" i="1035"/>
  <c r="BW63" i="916"/>
  <c r="G83" i="916"/>
  <c r="Q29" i="916"/>
  <c r="DN18" i="57"/>
  <c r="DN19" i="57" s="1"/>
  <c r="EQ18" i="57"/>
  <c r="DM19" i="57"/>
  <c r="DM140" i="57"/>
  <c r="DP36" i="57"/>
  <c r="EJ36" i="57" s="1"/>
  <c r="CM42" i="57"/>
  <c r="FQ26" i="57"/>
  <c r="CG40" i="916"/>
  <c r="AO152" i="57"/>
  <c r="AO144" i="57"/>
  <c r="AO134" i="57"/>
  <c r="AO20" i="57"/>
  <c r="AO129" i="57"/>
  <c r="GB45" i="57"/>
  <c r="AN26" i="57"/>
  <c r="DF8" i="57"/>
  <c r="BE61" i="57"/>
  <c r="BE62" i="57" s="1"/>
  <c r="CM23" i="57"/>
  <c r="FE168" i="57"/>
  <c r="FY89" i="57"/>
  <c r="ED149" i="57"/>
  <c r="EN64" i="57"/>
  <c r="FG98" i="57"/>
  <c r="CP61" i="57"/>
  <c r="CZ61" i="57" s="1"/>
  <c r="CC183" i="57"/>
  <c r="CM76" i="57"/>
  <c r="CM183" i="57" s="1"/>
  <c r="EK89" i="57"/>
  <c r="EZ86" i="57"/>
  <c r="CH23" i="57"/>
  <c r="BE124" i="57"/>
  <c r="DX18" i="57"/>
  <c r="DX19" i="57" s="1"/>
  <c r="DW140" i="57"/>
  <c r="DW19" i="57"/>
  <c r="CM27" i="57"/>
  <c r="CM39" i="57" s="1"/>
  <c r="Z26" i="57"/>
  <c r="FU149" i="57"/>
  <c r="FY91" i="57"/>
  <c r="DK91" i="916"/>
  <c r="DM178" i="57"/>
  <c r="EQ79" i="57"/>
  <c r="DN79" i="57"/>
  <c r="DN80" i="57" s="1"/>
  <c r="DZ58" i="57"/>
  <c r="EJ58" i="57" s="1"/>
  <c r="BH109" i="57"/>
  <c r="BH98" i="57"/>
  <c r="BU18" i="57"/>
  <c r="BU140" i="57" s="1"/>
  <c r="BH29" i="57"/>
  <c r="W51" i="57"/>
  <c r="AQ69" i="57"/>
  <c r="AQ157" i="57" s="1"/>
  <c r="T75" i="57"/>
  <c r="AX75" i="57" s="1"/>
  <c r="FG122" i="57"/>
  <c r="GA122" i="57" s="1"/>
  <c r="FM15" i="57"/>
  <c r="EZ124" i="57"/>
  <c r="FU173" i="57"/>
  <c r="DV64" i="57"/>
  <c r="DK129" i="916"/>
  <c r="AE129" i="57"/>
  <c r="AE152" i="57"/>
  <c r="AE144" i="57"/>
  <c r="AE20" i="57"/>
  <c r="AE134" i="57"/>
  <c r="AY122" i="57"/>
  <c r="GB119" i="57"/>
  <c r="EQ43" i="57"/>
  <c r="U80" i="57"/>
  <c r="AY78" i="57"/>
  <c r="U177" i="57"/>
  <c r="T58" i="57"/>
  <c r="DG168" i="57"/>
  <c r="EK86" i="57"/>
  <c r="EK95" i="57" s="1"/>
  <c r="DW148" i="57"/>
  <c r="DS36" i="57"/>
  <c r="DW193" i="57"/>
  <c r="DL89" i="57"/>
  <c r="EN119" i="57"/>
  <c r="FR19" i="57"/>
  <c r="FR139" i="57"/>
  <c r="FN27" i="57"/>
  <c r="FX27" i="57" s="1"/>
  <c r="FT23" i="57"/>
  <c r="BO192" i="57"/>
  <c r="CS106" i="57"/>
  <c r="CS115" i="57" s="1"/>
  <c r="FT35" i="57"/>
  <c r="W58" i="57"/>
  <c r="FQ5" i="57"/>
  <c r="AR148" i="57"/>
  <c r="AD79" i="57"/>
  <c r="AD178" i="57" s="1"/>
  <c r="FG23" i="57"/>
  <c r="EF73" i="57"/>
  <c r="FO149" i="57"/>
  <c r="DL35" i="57"/>
  <c r="BY148" i="57"/>
  <c r="CS58" i="57"/>
  <c r="BE106" i="57"/>
  <c r="AK192" i="57"/>
  <c r="AK115" i="57"/>
  <c r="DM152" i="57"/>
  <c r="DM144" i="57"/>
  <c r="DM129" i="57"/>
  <c r="DM134" i="57"/>
  <c r="EQ5" i="57"/>
  <c r="DM20" i="57"/>
  <c r="BN57" i="57"/>
  <c r="CR57" i="57" s="1"/>
  <c r="DK89" i="916"/>
  <c r="EN43" i="57"/>
  <c r="DT178" i="57"/>
  <c r="GB75" i="57"/>
  <c r="GB182" i="57" s="1"/>
  <c r="EX182" i="57"/>
  <c r="BN97" i="57"/>
  <c r="GE46" i="57"/>
  <c r="AR168" i="57"/>
  <c r="CM52" i="57"/>
  <c r="BI149" i="57"/>
  <c r="AA183" i="57"/>
  <c r="BE76" i="57"/>
  <c r="BE183" i="57" s="1"/>
  <c r="BE46" i="57"/>
  <c r="AQ119" i="57"/>
  <c r="FH21" i="57"/>
  <c r="FH153" i="57"/>
  <c r="FH145" i="57"/>
  <c r="FH130" i="57"/>
  <c r="GB6" i="57"/>
  <c r="FH135" i="57"/>
  <c r="BL148" i="57"/>
  <c r="CP51" i="57"/>
  <c r="AU168" i="57"/>
  <c r="DF15" i="57"/>
  <c r="EJ15" i="57" s="1"/>
  <c r="GH15" i="57" s="1"/>
  <c r="FG18" i="57"/>
  <c r="AT100" i="57"/>
  <c r="DP76" i="57"/>
  <c r="BB81" i="57"/>
  <c r="FY36" i="57"/>
  <c r="DV63" i="57"/>
  <c r="DS70" i="57"/>
  <c r="DS6" i="57"/>
  <c r="DS130" i="57" s="1"/>
  <c r="T100" i="57"/>
  <c r="AJ124" i="57"/>
  <c r="CI149" i="57"/>
  <c r="CI150" i="57" s="1"/>
  <c r="CG142" i="916"/>
  <c r="EA172" i="57"/>
  <c r="BR24" i="57"/>
  <c r="FY58" i="57"/>
  <c r="AG113" i="57"/>
  <c r="BX100" i="57"/>
  <c r="AM81" i="57"/>
  <c r="CH75" i="57"/>
  <c r="CH182" i="57" s="1"/>
  <c r="AY26" i="57"/>
  <c r="AY38" i="57" s="1"/>
  <c r="DV113" i="57"/>
  <c r="EP113" i="57" s="1"/>
  <c r="DQ80" i="57"/>
  <c r="DQ177" i="57"/>
  <c r="BY89" i="916"/>
  <c r="DQ149" i="57"/>
  <c r="BH8" i="57"/>
  <c r="BL177" i="57"/>
  <c r="CP81" i="57"/>
  <c r="CM118" i="57"/>
  <c r="AK168" i="57"/>
  <c r="BE122" i="57"/>
  <c r="EA148" i="57"/>
  <c r="EQ109" i="57"/>
  <c r="DM192" i="57"/>
  <c r="AY46" i="57"/>
  <c r="CB5" i="57"/>
  <c r="CB20" i="57" s="1"/>
  <c r="AT89" i="57"/>
  <c r="AU129" i="916"/>
  <c r="BR52" i="57"/>
  <c r="GE33" i="57"/>
  <c r="FN29" i="57"/>
  <c r="CS91" i="57"/>
  <c r="DT139" i="57"/>
  <c r="DT19" i="57"/>
  <c r="BH121" i="57"/>
  <c r="AQ110" i="57"/>
  <c r="Z122" i="57"/>
  <c r="AD15" i="57"/>
  <c r="AX15" i="57" s="1"/>
  <c r="CM73" i="57"/>
  <c r="CM163" i="57" s="1"/>
  <c r="CC163" i="57"/>
  <c r="EN29" i="57"/>
  <c r="BX88" i="57"/>
  <c r="FU20" i="57"/>
  <c r="FU134" i="57"/>
  <c r="FU152" i="57"/>
  <c r="FU144" i="57"/>
  <c r="FU146" i="57" s="1"/>
  <c r="FU129" i="57"/>
  <c r="FG110" i="57"/>
  <c r="EN52" i="57"/>
  <c r="DJ149" i="57"/>
  <c r="DP91" i="57"/>
  <c r="FD52" i="57"/>
  <c r="BS130" i="57"/>
  <c r="BS153" i="57"/>
  <c r="BS145" i="57"/>
  <c r="CM12" i="57"/>
  <c r="BS135" i="57"/>
  <c r="BS21" i="57"/>
  <c r="FH182" i="57"/>
  <c r="CG91" i="916"/>
  <c r="CP109" i="57"/>
  <c r="EW46" i="57"/>
  <c r="BV140" i="57"/>
  <c r="DL118" i="57"/>
  <c r="BH33" i="57"/>
  <c r="FJ64" i="57"/>
  <c r="BK122" i="57"/>
  <c r="CO122" i="57" s="1"/>
  <c r="EQ98" i="57"/>
  <c r="DM173" i="57"/>
  <c r="BS149" i="57"/>
  <c r="BH30" i="57"/>
  <c r="BE36" i="57"/>
  <c r="BZ55" i="57"/>
  <c r="BZ56" i="57" s="1"/>
  <c r="BY56" i="57"/>
  <c r="BY149" i="57"/>
  <c r="DV72" i="57"/>
  <c r="DS106" i="57"/>
  <c r="EZ6" i="57"/>
  <c r="EZ145" i="57" s="1"/>
  <c r="T125" i="57"/>
  <c r="AR183" i="57"/>
  <c r="EN33" i="57"/>
  <c r="GL33" i="57" s="1"/>
  <c r="EN61" i="57"/>
  <c r="FQ60" i="57"/>
  <c r="GA60" i="57" s="1"/>
  <c r="BY193" i="57"/>
  <c r="DS63" i="57"/>
  <c r="BH32" i="57"/>
  <c r="CL32" i="57" s="1"/>
  <c r="DI86" i="57"/>
  <c r="CS46" i="57"/>
  <c r="DP63" i="57"/>
  <c r="AV18" i="57"/>
  <c r="AV19" i="57" s="1"/>
  <c r="AU140" i="57"/>
  <c r="CG39" i="916"/>
  <c r="EW24" i="57"/>
  <c r="EQ64" i="57"/>
  <c r="GB113" i="57"/>
  <c r="AY45" i="57"/>
  <c r="AN89" i="57"/>
  <c r="AX89" i="57" s="1"/>
  <c r="EG148" i="57"/>
  <c r="FQ23" i="57"/>
  <c r="FY45" i="57"/>
  <c r="BK30" i="57"/>
  <c r="AY124" i="57"/>
  <c r="AY32" i="57"/>
  <c r="AO193" i="57"/>
  <c r="EC6" i="57"/>
  <c r="EC21" i="57" s="1"/>
  <c r="Y140" i="916"/>
  <c r="FY109" i="57"/>
  <c r="Y78" i="916"/>
  <c r="ED157" i="57"/>
  <c r="ED71" i="57"/>
  <c r="DF70" i="57"/>
  <c r="CB97" i="57"/>
  <c r="FJ78" i="57"/>
  <c r="FJ177" i="57" s="1"/>
  <c r="FD85" i="57"/>
  <c r="AG75" i="57"/>
  <c r="BE42" i="57"/>
  <c r="DP112" i="57"/>
  <c r="Y27" i="916"/>
  <c r="AU167" i="57"/>
  <c r="DM80" i="57"/>
  <c r="EQ78" i="57"/>
  <c r="DM177" i="57"/>
  <c r="DN78" i="57"/>
  <c r="EN110" i="57"/>
  <c r="BS182" i="57"/>
  <c r="BS184" i="57" s="1"/>
  <c r="CM75" i="57"/>
  <c r="CM182" i="57" s="1"/>
  <c r="AV70" i="57"/>
  <c r="AV71" i="57" s="1"/>
  <c r="BE70" i="57"/>
  <c r="BI157" i="57"/>
  <c r="BI159" i="57" s="1"/>
  <c r="CM69" i="57"/>
  <c r="BI71" i="57"/>
  <c r="DF82" i="57"/>
  <c r="CI167" i="57"/>
  <c r="AA21" i="57"/>
  <c r="AA130" i="57"/>
  <c r="AA153" i="57"/>
  <c r="AA145" i="57"/>
  <c r="BE12" i="57"/>
  <c r="AA135" i="57"/>
  <c r="EQ35" i="57"/>
  <c r="FR149" i="57"/>
  <c r="BE27" i="57"/>
  <c r="BE39" i="57" s="1"/>
  <c r="DF30" i="57"/>
  <c r="BE11" i="57"/>
  <c r="DW163" i="57"/>
  <c r="DT167" i="57"/>
  <c r="EK27" i="57"/>
  <c r="BX26" i="57"/>
  <c r="GE119" i="57"/>
  <c r="GE109" i="57"/>
  <c r="T91" i="57"/>
  <c r="EU21" i="57"/>
  <c r="EU153" i="57"/>
  <c r="EU145" i="57"/>
  <c r="EU135" i="57"/>
  <c r="FY6" i="57"/>
  <c r="EU130" i="57"/>
  <c r="BZ17" i="57"/>
  <c r="BY19" i="57"/>
  <c r="BY139" i="57"/>
  <c r="AK193" i="57"/>
  <c r="BX5" i="57"/>
  <c r="BX144" i="57" s="1"/>
  <c r="FK173" i="57"/>
  <c r="BK98" i="57"/>
  <c r="GB57" i="57"/>
  <c r="EX148" i="57"/>
  <c r="FJ109" i="57"/>
  <c r="DI79" i="57"/>
  <c r="EM79" i="57" s="1"/>
  <c r="FY54" i="57"/>
  <c r="EU148" i="57"/>
  <c r="EU56" i="57"/>
  <c r="CB11" i="57"/>
  <c r="AU163" i="57"/>
  <c r="AU164" i="57" s="1"/>
  <c r="BE73" i="57"/>
  <c r="BE163" i="57" s="1"/>
  <c r="CH29" i="57"/>
  <c r="DQ172" i="57"/>
  <c r="EK97" i="57"/>
  <c r="EK172" i="57" s="1"/>
  <c r="AN70" i="57"/>
  <c r="FE153" i="57"/>
  <c r="FE145" i="57"/>
  <c r="FE130" i="57"/>
  <c r="FE135" i="57"/>
  <c r="FE21" i="57"/>
  <c r="FT51" i="57"/>
  <c r="EU168" i="57"/>
  <c r="FY86" i="57"/>
  <c r="FY95" i="57" s="1"/>
  <c r="FR140" i="57"/>
  <c r="FY110" i="57"/>
  <c r="BN52" i="57"/>
  <c r="W92" i="57"/>
  <c r="BB9" i="57"/>
  <c r="BB70" i="57"/>
  <c r="BB5" i="57"/>
  <c r="X20" i="57"/>
  <c r="X152" i="57"/>
  <c r="X144" i="57"/>
  <c r="X129" i="57"/>
  <c r="X134" i="57"/>
  <c r="W27" i="57"/>
  <c r="CM122" i="57"/>
  <c r="CP88" i="57"/>
  <c r="BL167" i="57"/>
  <c r="BB52" i="57"/>
  <c r="BB149" i="57" s="1"/>
  <c r="X149" i="57"/>
  <c r="AT12" i="57"/>
  <c r="BU32" i="57"/>
  <c r="CO32" i="57" s="1"/>
  <c r="CB100" i="57"/>
  <c r="EK26" i="57"/>
  <c r="EA178" i="57"/>
  <c r="EK24" i="57"/>
  <c r="AU78" i="916"/>
  <c r="DI69" i="57"/>
  <c r="Z101" i="57"/>
  <c r="EQ88" i="57"/>
  <c r="FY55" i="57"/>
  <c r="CH110" i="57"/>
  <c r="CD5" i="57"/>
  <c r="CN5" i="57" s="1"/>
  <c r="AJ42" i="57"/>
  <c r="T30" i="57"/>
  <c r="AX30" i="57" s="1"/>
  <c r="AU65" i="916"/>
  <c r="Y7" i="916"/>
  <c r="EN24" i="57"/>
  <c r="FU193" i="57"/>
  <c r="BH27" i="57"/>
  <c r="CL27" i="57" s="1"/>
  <c r="EC125" i="57"/>
  <c r="EM125" i="57" s="1"/>
  <c r="CP33" i="57"/>
  <c r="CP34" i="57" s="1"/>
  <c r="BE45" i="57"/>
  <c r="EQ46" i="57"/>
  <c r="DG182" i="57"/>
  <c r="DG184" i="57" s="1"/>
  <c r="EK75" i="57"/>
  <c r="GE45" i="57"/>
  <c r="EA168" i="57"/>
  <c r="FJ17" i="57"/>
  <c r="GD17" i="57" s="1"/>
  <c r="EQ8" i="57"/>
  <c r="CE75" i="57"/>
  <c r="CE182" i="57" s="1"/>
  <c r="CM36" i="57"/>
  <c r="AJ24" i="57"/>
  <c r="AY82" i="57"/>
  <c r="BB85" i="57"/>
  <c r="X167" i="57"/>
  <c r="AQ11" i="57"/>
  <c r="BA11" i="57" s="1"/>
  <c r="FV79" i="57"/>
  <c r="FV80" i="57" s="1"/>
  <c r="FU178" i="57"/>
  <c r="DS73" i="57"/>
  <c r="DL76" i="57"/>
  <c r="BC27" i="916"/>
  <c r="AQ79" i="57"/>
  <c r="FY24" i="57"/>
  <c r="BR70" i="57"/>
  <c r="AQ8" i="57"/>
  <c r="FQ27" i="57"/>
  <c r="GA27" i="57" s="1"/>
  <c r="BN79" i="57"/>
  <c r="BB110" i="57"/>
  <c r="AH193" i="57"/>
  <c r="CB6" i="57"/>
  <c r="AU193" i="57"/>
  <c r="BE107" i="57"/>
  <c r="BE193" i="57" s="1"/>
  <c r="GE113" i="57"/>
  <c r="GO113" i="57" s="1"/>
  <c r="EZ29" i="57"/>
  <c r="EW107" i="57"/>
  <c r="FN11" i="57"/>
  <c r="DZ8" i="57"/>
  <c r="GE27" i="57"/>
  <c r="AE167" i="57"/>
  <c r="BH46" i="57"/>
  <c r="FH149" i="57"/>
  <c r="EQ32" i="57"/>
  <c r="DM139" i="57"/>
  <c r="BY157" i="57"/>
  <c r="BY159" i="57" s="1"/>
  <c r="BZ69" i="57"/>
  <c r="BY71" i="57"/>
  <c r="CP98" i="57"/>
  <c r="BL173" i="57"/>
  <c r="CS118" i="57"/>
  <c r="BB109" i="57"/>
  <c r="AU21" i="57"/>
  <c r="AU153" i="57"/>
  <c r="AU145" i="57"/>
  <c r="BE6" i="57"/>
  <c r="AU135" i="57"/>
  <c r="AU130" i="57"/>
  <c r="DV109" i="57"/>
  <c r="AD78" i="57"/>
  <c r="AD177" i="57" s="1"/>
  <c r="FG5" i="57"/>
  <c r="CM11" i="57"/>
  <c r="FE149" i="57"/>
  <c r="FJ9" i="57"/>
  <c r="CM30" i="57"/>
  <c r="GB121" i="57"/>
  <c r="EW86" i="57"/>
  <c r="GA86" i="57" s="1"/>
  <c r="EQ36" i="57"/>
  <c r="CM9" i="57"/>
  <c r="FD110" i="57"/>
  <c r="FO177" i="57"/>
  <c r="FO80" i="57"/>
  <c r="BR109" i="57"/>
  <c r="AY63" i="57"/>
  <c r="AJ63" i="57"/>
  <c r="AT118" i="57"/>
  <c r="FT26" i="57"/>
  <c r="FE163" i="57"/>
  <c r="FY73" i="57"/>
  <c r="FY163" i="57" s="1"/>
  <c r="DL8" i="57"/>
  <c r="BX76" i="57"/>
  <c r="BR69" i="57"/>
  <c r="BR157" i="57" s="1"/>
  <c r="CI177" i="57"/>
  <c r="BR86" i="57"/>
  <c r="CL86" i="57" s="1"/>
  <c r="AE56" i="57"/>
  <c r="AY54" i="57"/>
  <c r="CW54" i="57" s="1"/>
  <c r="BK125" i="57"/>
  <c r="CO125" i="57" s="1"/>
  <c r="CM124" i="57"/>
  <c r="BN63" i="57"/>
  <c r="EW26" i="57"/>
  <c r="BS167" i="57"/>
  <c r="CS92" i="57"/>
  <c r="DK38" i="916"/>
  <c r="FE19" i="57"/>
  <c r="FE139" i="57"/>
  <c r="AK148" i="57"/>
  <c r="FJ26" i="57"/>
  <c r="DJ16" i="57"/>
  <c r="EN14" i="57"/>
  <c r="EF52" i="57"/>
  <c r="DV107" i="57"/>
  <c r="X178" i="57"/>
  <c r="BB79" i="57"/>
  <c r="AA182" i="57"/>
  <c r="BE75" i="57"/>
  <c r="BE182" i="57" s="1"/>
  <c r="FG97" i="57"/>
  <c r="CS32" i="57"/>
  <c r="BH78" i="57"/>
  <c r="BH177" i="57" s="1"/>
  <c r="DW167" i="57"/>
  <c r="FY63" i="57"/>
  <c r="FY112" i="57"/>
  <c r="DV125" i="57"/>
  <c r="EQ121" i="57"/>
  <c r="FQ79" i="57"/>
  <c r="FQ178" i="57" s="1"/>
  <c r="DP70" i="57"/>
  <c r="AQ85" i="57"/>
  <c r="AQ167" i="57" s="1"/>
  <c r="EK15" i="57"/>
  <c r="EH17" i="57"/>
  <c r="ER17" i="57" s="1"/>
  <c r="EG19" i="57"/>
  <c r="EG139" i="57"/>
  <c r="EQ17" i="57"/>
  <c r="CP125" i="57"/>
  <c r="CZ125" i="57" s="1"/>
  <c r="DS58" i="57"/>
  <c r="AL18" i="57"/>
  <c r="AL19" i="57" s="1"/>
  <c r="BE18" i="57"/>
  <c r="AK153" i="57"/>
  <c r="AK145" i="57"/>
  <c r="AK140" i="57"/>
  <c r="AK130" i="57"/>
  <c r="AK21" i="57"/>
  <c r="AK19" i="57"/>
  <c r="BE64" i="57"/>
  <c r="EN42" i="57"/>
  <c r="BN109" i="57"/>
  <c r="AH173" i="57"/>
  <c r="AH174" i="57" s="1"/>
  <c r="DL52" i="57"/>
  <c r="FN70" i="57"/>
  <c r="CH79" i="57"/>
  <c r="AJ98" i="57"/>
  <c r="AJ173" i="57" s="1"/>
  <c r="AD124" i="57"/>
  <c r="DG167" i="57"/>
  <c r="EK91" i="57"/>
  <c r="DO91" i="57"/>
  <c r="ES91" i="57" s="1"/>
  <c r="EK32" i="57"/>
  <c r="BE91" i="57"/>
  <c r="DW172" i="57"/>
  <c r="EQ124" i="57"/>
  <c r="GO124" i="57" s="1"/>
  <c r="BN32" i="57"/>
  <c r="CC192" i="57"/>
  <c r="EF86" i="57"/>
  <c r="BX75" i="57"/>
  <c r="BX182" i="57" s="1"/>
  <c r="CE76" i="57"/>
  <c r="EK69" i="57"/>
  <c r="DG71" i="57"/>
  <c r="DG157" i="57"/>
  <c r="DG159" i="57" s="1"/>
  <c r="AQ6" i="57"/>
  <c r="AQ82" i="57"/>
  <c r="FE162" i="57"/>
  <c r="FE164" i="57" s="1"/>
  <c r="AY121" i="57"/>
  <c r="BR18" i="57"/>
  <c r="CM61" i="57"/>
  <c r="GB100" i="57"/>
  <c r="GB102" i="57" s="1"/>
  <c r="FN92" i="57"/>
  <c r="FX92" i="57" s="1"/>
  <c r="CS33" i="57"/>
  <c r="BN61" i="57"/>
  <c r="FJ107" i="57"/>
  <c r="T24" i="57"/>
  <c r="AX24" i="57" s="1"/>
  <c r="BN118" i="57"/>
  <c r="DP5" i="57"/>
  <c r="EQ12" i="57"/>
  <c r="EQ13" i="57" s="1"/>
  <c r="ED193" i="57"/>
  <c r="GB61" i="57"/>
  <c r="CM97" i="57"/>
  <c r="BS172" i="57"/>
  <c r="EA193" i="57"/>
  <c r="DZ119" i="57"/>
  <c r="BE119" i="57"/>
  <c r="FJ113" i="57"/>
  <c r="BO148" i="57"/>
  <c r="CS51" i="57"/>
  <c r="CS148" i="57" s="1"/>
  <c r="CC168" i="57"/>
  <c r="FV78" i="57"/>
  <c r="FU80" i="57"/>
  <c r="FU177" i="57"/>
  <c r="FD113" i="57"/>
  <c r="CS52" i="57"/>
  <c r="BO149" i="57"/>
  <c r="CP27" i="57"/>
  <c r="DG19" i="57"/>
  <c r="EK17" i="57"/>
  <c r="DG139" i="57"/>
  <c r="DG141" i="57" s="1"/>
  <c r="FQ42" i="57"/>
  <c r="BE57" i="57"/>
  <c r="DZ32" i="57"/>
  <c r="BU12" i="57"/>
  <c r="AA173" i="57"/>
  <c r="AA104" i="57"/>
  <c r="BE98" i="57"/>
  <c r="FE178" i="57"/>
  <c r="FE179" i="57" s="1"/>
  <c r="BB122" i="57"/>
  <c r="DP60" i="57"/>
  <c r="EJ60" i="57" s="1"/>
  <c r="GE92" i="57"/>
  <c r="AT26" i="57"/>
  <c r="EA173" i="57"/>
  <c r="EK101" i="57"/>
  <c r="BP78" i="57"/>
  <c r="BO80" i="57"/>
  <c r="CS78" i="57"/>
  <c r="BO177" i="57"/>
  <c r="FH71" i="57"/>
  <c r="FH157" i="57"/>
  <c r="FH159" i="57" s="1"/>
  <c r="EA71" i="57"/>
  <c r="EA157" i="57"/>
  <c r="BE112" i="57"/>
  <c r="BX70" i="57"/>
  <c r="DS35" i="57"/>
  <c r="CH69" i="57"/>
  <c r="Z91" i="57"/>
  <c r="BD91" i="57" s="1"/>
  <c r="AQ112" i="57"/>
  <c r="AN91" i="57"/>
  <c r="EA134" i="57"/>
  <c r="EA129" i="57"/>
  <c r="EA20" i="57"/>
  <c r="EA152" i="57"/>
  <c r="EA144" i="57"/>
  <c r="EB101" i="57"/>
  <c r="EL101" i="57" s="1"/>
  <c r="BY29" i="916"/>
  <c r="GB12" i="57"/>
  <c r="GB13" i="57" s="1"/>
  <c r="GB46" i="57"/>
  <c r="BO153" i="57"/>
  <c r="BO145" i="57"/>
  <c r="BO135" i="57"/>
  <c r="BO130" i="57"/>
  <c r="BO21" i="57"/>
  <c r="CS6" i="57"/>
  <c r="CS135" i="57" s="1"/>
  <c r="FA80" i="57"/>
  <c r="FB78" i="57"/>
  <c r="GE78" i="57"/>
  <c r="FA177" i="57"/>
  <c r="CP124" i="57"/>
  <c r="EW70" i="57"/>
  <c r="EW71" i="57" s="1"/>
  <c r="DJ178" i="57"/>
  <c r="EN79" i="57"/>
  <c r="EN178" i="57" s="1"/>
  <c r="FR177" i="57"/>
  <c r="FR80" i="57"/>
  <c r="EN35" i="57"/>
  <c r="CP92" i="57"/>
  <c r="EK35" i="57"/>
  <c r="FK149" i="57"/>
  <c r="BN106" i="57"/>
  <c r="BN192" i="57" s="1"/>
  <c r="BH91" i="57"/>
  <c r="EF27" i="57"/>
  <c r="EP27" i="57" s="1"/>
  <c r="BY192" i="57"/>
  <c r="CS109" i="57"/>
  <c r="CP110" i="57"/>
  <c r="BB63" i="57"/>
  <c r="CB23" i="57"/>
  <c r="FT85" i="57"/>
  <c r="FT167" i="57" s="1"/>
  <c r="BP55" i="57"/>
  <c r="BP56" i="57" s="1"/>
  <c r="CS55" i="57"/>
  <c r="CT55" i="57" s="1"/>
  <c r="AT81" i="57"/>
  <c r="ET36" i="57"/>
  <c r="DS101" i="57"/>
  <c r="EM101" i="57" s="1"/>
  <c r="AK80" i="57"/>
  <c r="AL78" i="57"/>
  <c r="AK177" i="57"/>
  <c r="AK179" i="57" s="1"/>
  <c r="FT32" i="57"/>
  <c r="FD17" i="57"/>
  <c r="BR88" i="57"/>
  <c r="CH85" i="57"/>
  <c r="T122" i="57"/>
  <c r="AX122" i="57" s="1"/>
  <c r="AE148" i="57"/>
  <c r="CM63" i="57"/>
  <c r="EZ112" i="57"/>
  <c r="DF35" i="57"/>
  <c r="GE81" i="57"/>
  <c r="AY60" i="57"/>
  <c r="AE71" i="57"/>
  <c r="AE157" i="57"/>
  <c r="AE159" i="57" s="1"/>
  <c r="DG152" i="57"/>
  <c r="DG144" i="57"/>
  <c r="EK5" i="57"/>
  <c r="EK7" i="57" s="1"/>
  <c r="DG20" i="57"/>
  <c r="DG134" i="57"/>
  <c r="DG129" i="57"/>
  <c r="AO80" i="57"/>
  <c r="AO177" i="57"/>
  <c r="DK80" i="916"/>
  <c r="EN82" i="57"/>
  <c r="EC12" i="57"/>
  <c r="AY118" i="57"/>
  <c r="EK124" i="57"/>
  <c r="CP97" i="57"/>
  <c r="BL172" i="57"/>
  <c r="Z112" i="57"/>
  <c r="EN27" i="57"/>
  <c r="DV118" i="57"/>
  <c r="DP69" i="57"/>
  <c r="DP157" i="57" s="1"/>
  <c r="CM35" i="57"/>
  <c r="EK11" i="57"/>
  <c r="CP57" i="57"/>
  <c r="DL9" i="57"/>
  <c r="FN42" i="57"/>
  <c r="BR78" i="57"/>
  <c r="FY23" i="57"/>
  <c r="DV5" i="57"/>
  <c r="DV152" i="57" s="1"/>
  <c r="BY153" i="57"/>
  <c r="BY145" i="57"/>
  <c r="BY135" i="57"/>
  <c r="BY130" i="57"/>
  <c r="BY21" i="57"/>
  <c r="ET76" i="57"/>
  <c r="BH64" i="57"/>
  <c r="FD89" i="57"/>
  <c r="ET79" i="57"/>
  <c r="DI61" i="57"/>
  <c r="FR167" i="57"/>
  <c r="GB85" i="57"/>
  <c r="FN110" i="57"/>
  <c r="X162" i="57"/>
  <c r="BB72" i="57"/>
  <c r="EK110" i="57"/>
  <c r="AH192" i="57"/>
  <c r="AH115" i="57"/>
  <c r="AQ76" i="57"/>
  <c r="DG16" i="57"/>
  <c r="EK14" i="57"/>
  <c r="CF182" i="57"/>
  <c r="FB79" i="57"/>
  <c r="FB80" i="57" s="1"/>
  <c r="GE79" i="57"/>
  <c r="GF79" i="57" s="1"/>
  <c r="FA178" i="57"/>
  <c r="FJ6" i="57"/>
  <c r="GB26" i="57"/>
  <c r="FJ81" i="57"/>
  <c r="AN11" i="57"/>
  <c r="AX11" i="57" s="1"/>
  <c r="BE110" i="57"/>
  <c r="DZ51" i="57"/>
  <c r="T124" i="57"/>
  <c r="DX70" i="57"/>
  <c r="DX71" i="57" s="1"/>
  <c r="EQ70" i="57"/>
  <c r="EN8" i="57"/>
  <c r="CS85" i="57"/>
  <c r="BO167" i="57"/>
  <c r="BR110" i="57"/>
  <c r="FJ69" i="57"/>
  <c r="BN121" i="57"/>
  <c r="CR121" i="57" s="1"/>
  <c r="ET125" i="57"/>
  <c r="AH149" i="57"/>
  <c r="DK78" i="916"/>
  <c r="BE32" i="57"/>
  <c r="AA139" i="57"/>
  <c r="FO173" i="57"/>
  <c r="FY98" i="57"/>
  <c r="BB89" i="57"/>
  <c r="FU172" i="57"/>
  <c r="EF45" i="57"/>
  <c r="EP45" i="57" s="1"/>
  <c r="EK23" i="57"/>
  <c r="BS148" i="57"/>
  <c r="CP100" i="57"/>
  <c r="DW192" i="57"/>
  <c r="EQ106" i="57"/>
  <c r="FQ73" i="57"/>
  <c r="GA73" i="57" s="1"/>
  <c r="GA163" i="57" s="1"/>
  <c r="DJ192" i="57"/>
  <c r="EN106" i="57"/>
  <c r="CI182" i="57"/>
  <c r="FQ32" i="57"/>
  <c r="FN14" i="57"/>
  <c r="FN16" i="57" s="1"/>
  <c r="AE193" i="57"/>
  <c r="AY107" i="57"/>
  <c r="AN119" i="57"/>
  <c r="FY113" i="57"/>
  <c r="FT15" i="57"/>
  <c r="FT16" i="57" s="1"/>
  <c r="BB36" i="57"/>
  <c r="DI76" i="57"/>
  <c r="AY23" i="57"/>
  <c r="AO148" i="57"/>
  <c r="DT168" i="57"/>
  <c r="FN55" i="57"/>
  <c r="FN56" i="57" s="1"/>
  <c r="DL109" i="57"/>
  <c r="GE52" i="57"/>
  <c r="FA149" i="57"/>
  <c r="CH42" i="57"/>
  <c r="DS23" i="57"/>
  <c r="DI63" i="57"/>
  <c r="BE113" i="57"/>
  <c r="AA193" i="57"/>
  <c r="BR45" i="57"/>
  <c r="CM101" i="57"/>
  <c r="CH106" i="57"/>
  <c r="AY51" i="57"/>
  <c r="U148" i="57"/>
  <c r="AY79" i="57"/>
  <c r="U178" i="57"/>
  <c r="FE140" i="57"/>
  <c r="EQ92" i="57"/>
  <c r="GE91" i="57"/>
  <c r="EQ52" i="57"/>
  <c r="DM149" i="57"/>
  <c r="FD107" i="57"/>
  <c r="AQ17" i="57"/>
  <c r="AQ19" i="57" s="1"/>
  <c r="DS24" i="57"/>
  <c r="FY101" i="57"/>
  <c r="FE173" i="57"/>
  <c r="FY11" i="57"/>
  <c r="BY141" i="916"/>
  <c r="EK18" i="57"/>
  <c r="DQ140" i="57"/>
  <c r="DQ19" i="57"/>
  <c r="GB92" i="57"/>
  <c r="CF167" i="57"/>
  <c r="CF169" i="57" s="1"/>
  <c r="GE5" i="57"/>
  <c r="GE20" i="57" s="1"/>
  <c r="FA152" i="57"/>
  <c r="FA154" i="57" s="1"/>
  <c r="FA144" i="57"/>
  <c r="FA134" i="57"/>
  <c r="FA20" i="57"/>
  <c r="FA129" i="57"/>
  <c r="X172" i="57"/>
  <c r="X103" i="57"/>
  <c r="BB97" i="57"/>
  <c r="BB172" i="57" s="1"/>
  <c r="BY142" i="916"/>
  <c r="AY27" i="57"/>
  <c r="DV86" i="57"/>
  <c r="BU11" i="57"/>
  <c r="CO11" i="57" s="1"/>
  <c r="FG30" i="57"/>
  <c r="DP81" i="57"/>
  <c r="DV85" i="57"/>
  <c r="BB30" i="57"/>
  <c r="EN58" i="57"/>
  <c r="CP30" i="57"/>
  <c r="AT29" i="57"/>
  <c r="FT79" i="57"/>
  <c r="FT178" i="57" s="1"/>
  <c r="EW6" i="57"/>
  <c r="EI29" i="57"/>
  <c r="AY33" i="57"/>
  <c r="AY34" i="57" s="1"/>
  <c r="EN36" i="57"/>
  <c r="CJ70" i="57"/>
  <c r="CJ71" i="57" s="1"/>
  <c r="CI71" i="57"/>
  <c r="AN8" i="57"/>
  <c r="AX8" i="57" s="1"/>
  <c r="FY118" i="57"/>
  <c r="GB18" i="57"/>
  <c r="FH140" i="57"/>
  <c r="FH19" i="57"/>
  <c r="CM92" i="57"/>
  <c r="BN113" i="57"/>
  <c r="CR113" i="57" s="1"/>
  <c r="BH43" i="57"/>
  <c r="CS89" i="57"/>
  <c r="BP79" i="57"/>
  <c r="BP80" i="57" s="1"/>
  <c r="CS79" i="57"/>
  <c r="CT79" i="57" s="1"/>
  <c r="BO178" i="57"/>
  <c r="FD125" i="57"/>
  <c r="FK192" i="57"/>
  <c r="BI167" i="57"/>
  <c r="CM88" i="57"/>
  <c r="BB86" i="57"/>
  <c r="AH168" i="57"/>
  <c r="DG80" i="57"/>
  <c r="EK78" i="57"/>
  <c r="DG177" i="57"/>
  <c r="DC140" i="916"/>
  <c r="U173" i="57"/>
  <c r="U104" i="57"/>
  <c r="AY101" i="57"/>
  <c r="FG100" i="57"/>
  <c r="GA100" i="57" s="1"/>
  <c r="EK70" i="57"/>
  <c r="DX55" i="57"/>
  <c r="DX56" i="57" s="1"/>
  <c r="DW56" i="57"/>
  <c r="EQ55" i="57"/>
  <c r="BK97" i="57"/>
  <c r="CF178" i="57"/>
  <c r="Z27" i="57"/>
  <c r="DI121" i="57"/>
  <c r="AG18" i="57"/>
  <c r="CS43" i="57"/>
  <c r="CS49" i="57" s="1"/>
  <c r="CC182" i="57"/>
  <c r="FN9" i="57"/>
  <c r="DQ71" i="57"/>
  <c r="DQ157" i="57"/>
  <c r="ET63" i="57"/>
  <c r="GE63" i="57"/>
  <c r="DV61" i="57"/>
  <c r="AT85" i="57"/>
  <c r="EN11" i="57"/>
  <c r="GL11" i="57" s="1"/>
  <c r="Z32" i="57"/>
  <c r="BE63" i="57"/>
  <c r="BE65" i="57" s="1"/>
  <c r="EK109" i="57"/>
  <c r="AG35" i="57"/>
  <c r="FD43" i="57"/>
  <c r="DS82" i="57"/>
  <c r="CS119" i="57"/>
  <c r="AT8" i="57"/>
  <c r="BD8" i="57" s="1"/>
  <c r="BS19" i="57"/>
  <c r="BS139" i="57"/>
  <c r="EA140" i="57"/>
  <c r="DZ72" i="57"/>
  <c r="DF85" i="57"/>
  <c r="DF167" i="57" s="1"/>
  <c r="CP70" i="57"/>
  <c r="BL71" i="57"/>
  <c r="EN30" i="57"/>
  <c r="GL30" i="57" s="1"/>
  <c r="FN91" i="57"/>
  <c r="BS168" i="57"/>
  <c r="ED183" i="57"/>
  <c r="EN76" i="57"/>
  <c r="EN183" i="57" s="1"/>
  <c r="FR163" i="57"/>
  <c r="GB73" i="57"/>
  <c r="GB163" i="57" s="1"/>
  <c r="FO167" i="57"/>
  <c r="CM125" i="57"/>
  <c r="EN121" i="57"/>
  <c r="EN98" i="57"/>
  <c r="DJ173" i="57"/>
  <c r="T57" i="57"/>
  <c r="T46" i="57"/>
  <c r="AX46" i="57" s="1"/>
  <c r="AX47" i="57" s="1"/>
  <c r="FT36" i="57"/>
  <c r="EN113" i="57"/>
  <c r="FK172" i="57"/>
  <c r="FY30" i="57"/>
  <c r="BB100" i="57"/>
  <c r="CF130" i="57"/>
  <c r="CF135" i="57"/>
  <c r="CF153" i="57"/>
  <c r="CF145" i="57"/>
  <c r="CF21" i="57"/>
  <c r="AY8" i="57"/>
  <c r="DV17" i="57"/>
  <c r="AG76" i="57"/>
  <c r="BN12" i="57"/>
  <c r="AH167" i="57"/>
  <c r="DF112" i="57"/>
  <c r="AY91" i="57"/>
  <c r="FN119" i="57"/>
  <c r="ED139" i="57"/>
  <c r="EN112" i="57"/>
  <c r="EG163" i="57"/>
  <c r="EG164" i="57" s="1"/>
  <c r="FH129" i="57"/>
  <c r="FH134" i="57"/>
  <c r="FH20" i="57"/>
  <c r="FH152" i="57"/>
  <c r="FH144" i="57"/>
  <c r="CP43" i="57"/>
  <c r="CC193" i="57"/>
  <c r="CM24" i="57"/>
  <c r="AQ89" i="57"/>
  <c r="Z79" i="57"/>
  <c r="AJ81" i="57"/>
  <c r="DS5" i="57"/>
  <c r="BI80" i="57"/>
  <c r="CM78" i="57"/>
  <c r="CM177" i="57" s="1"/>
  <c r="BI177" i="57"/>
  <c r="T32" i="57"/>
  <c r="AX32" i="57" s="1"/>
  <c r="FJ36" i="57"/>
  <c r="EH79" i="57"/>
  <c r="EH80" i="57" s="1"/>
  <c r="EG178" i="57"/>
  <c r="DV112" i="57"/>
  <c r="DP55" i="57"/>
  <c r="GB29" i="57"/>
  <c r="AD85" i="57"/>
  <c r="DQ163" i="57"/>
  <c r="DQ164" i="57" s="1"/>
  <c r="EK73" i="57"/>
  <c r="CC148" i="57"/>
  <c r="DL55" i="57"/>
  <c r="AE178" i="57"/>
  <c r="EZ109" i="57"/>
  <c r="DJ20" i="57"/>
  <c r="DJ129" i="57"/>
  <c r="DJ152" i="57"/>
  <c r="DJ144" i="57"/>
  <c r="DJ134" i="57"/>
  <c r="EN5" i="57"/>
  <c r="EN20" i="57" s="1"/>
  <c r="BR58" i="57"/>
  <c r="BH9" i="57"/>
  <c r="AU80" i="916"/>
  <c r="T6" i="57"/>
  <c r="T21" i="57" s="1"/>
  <c r="DT182" i="57"/>
  <c r="DT184" i="57" s="1"/>
  <c r="DS119" i="57"/>
  <c r="DS97" i="57"/>
  <c r="AO178" i="57"/>
  <c r="BO19" i="57"/>
  <c r="BP17" i="57"/>
  <c r="CS17" i="57"/>
  <c r="CS139" i="57" s="1"/>
  <c r="BO139" i="57"/>
  <c r="CM109" i="57"/>
  <c r="AY58" i="57"/>
  <c r="CS121" i="57"/>
  <c r="DX69" i="57"/>
  <c r="DW71" i="57"/>
  <c r="DW157" i="57"/>
  <c r="BZ18" i="57"/>
  <c r="BZ19" i="57" s="1"/>
  <c r="BY140" i="57"/>
  <c r="DF76" i="57"/>
  <c r="DF183" i="57" s="1"/>
  <c r="EQ30" i="57"/>
  <c r="BU55" i="57"/>
  <c r="BH14" i="57"/>
  <c r="BH16" i="57" s="1"/>
  <c r="EK46" i="57"/>
  <c r="BI20" i="57"/>
  <c r="CM8" i="57"/>
  <c r="BI134" i="57"/>
  <c r="BI152" i="57"/>
  <c r="BI144" i="57"/>
  <c r="BI129" i="57"/>
  <c r="GE24" i="57"/>
  <c r="GO24" i="57" s="1"/>
  <c r="DV100" i="57"/>
  <c r="CP12" i="57"/>
  <c r="EW106" i="57"/>
  <c r="EW192" i="57" s="1"/>
  <c r="BI21" i="57"/>
  <c r="BI135" i="57"/>
  <c r="CM6" i="57"/>
  <c r="BI153" i="57"/>
  <c r="BI145" i="57"/>
  <c r="BI130" i="57"/>
  <c r="DF63" i="57"/>
  <c r="DI98" i="57"/>
  <c r="DI173" i="57" s="1"/>
  <c r="CS23" i="57"/>
  <c r="CS112" i="57"/>
  <c r="FD18" i="57"/>
  <c r="FJ61" i="57"/>
  <c r="DZ57" i="57"/>
  <c r="EC121" i="57"/>
  <c r="CI193" i="57"/>
  <c r="EA21" i="57"/>
  <c r="EA135" i="57"/>
  <c r="EA153" i="57"/>
  <c r="EA145" i="57"/>
  <c r="EA130" i="57"/>
  <c r="DL42" i="57"/>
  <c r="EP42" i="57" s="1"/>
  <c r="CE118" i="57"/>
  <c r="AY70" i="57"/>
  <c r="AF100" i="57"/>
  <c r="AZ100" i="57" s="1"/>
  <c r="BZ78" i="57"/>
  <c r="BY80" i="57"/>
  <c r="BY177" i="57"/>
  <c r="BB119" i="57"/>
  <c r="FE20" i="57"/>
  <c r="FE134" i="57"/>
  <c r="FE129" i="57"/>
  <c r="FE152" i="57"/>
  <c r="FE144" i="57"/>
  <c r="FE146" i="57" s="1"/>
  <c r="CM43" i="57"/>
  <c r="CM44" i="57" s="1"/>
  <c r="GE57" i="57"/>
  <c r="EQ97" i="57"/>
  <c r="DM172" i="57"/>
  <c r="BS140" i="57"/>
  <c r="CM18" i="57"/>
  <c r="GE122" i="57"/>
  <c r="CS26" i="57"/>
  <c r="CS38" i="57" s="1"/>
  <c r="EN78" i="57"/>
  <c r="DJ80" i="57"/>
  <c r="DJ177" i="57"/>
  <c r="BC78" i="916"/>
  <c r="FV18" i="57"/>
  <c r="FV19" i="57" s="1"/>
  <c r="FU140" i="57"/>
  <c r="GB23" i="57"/>
  <c r="ED80" i="57"/>
  <c r="ED177" i="57"/>
  <c r="BK46" i="57"/>
  <c r="BE43" i="57"/>
  <c r="ED173" i="57"/>
  <c r="FN107" i="57"/>
  <c r="DV98" i="57"/>
  <c r="BU89" i="57"/>
  <c r="CP18" i="57"/>
  <c r="BL140" i="57"/>
  <c r="FN6" i="57"/>
  <c r="EC51" i="57"/>
  <c r="FQ58" i="57"/>
  <c r="GA58" i="57" s="1"/>
  <c r="BB91" i="57"/>
  <c r="BE30" i="57"/>
  <c r="AA140" i="57"/>
  <c r="BU17" i="57"/>
  <c r="DF24" i="57"/>
  <c r="EK58" i="57"/>
  <c r="AG85" i="57"/>
  <c r="FJ30" i="57"/>
  <c r="GD30" i="57" s="1"/>
  <c r="EZ52" i="57"/>
  <c r="BH55" i="57"/>
  <c r="FU162" i="57"/>
  <c r="FU164" i="57" s="1"/>
  <c r="FJ79" i="57"/>
  <c r="FJ178" i="57" s="1"/>
  <c r="GB118" i="57"/>
  <c r="GB120" i="57" s="1"/>
  <c r="CC139" i="57"/>
  <c r="DT172" i="57"/>
  <c r="AO173" i="57"/>
  <c r="AO174" i="57" s="1"/>
  <c r="DM148" i="57"/>
  <c r="EQ51" i="57"/>
  <c r="W118" i="57"/>
  <c r="BA118" i="57" s="1"/>
  <c r="FT110" i="57"/>
  <c r="GD110" i="57" s="1"/>
  <c r="DL97" i="57"/>
  <c r="DL172" i="57" s="1"/>
  <c r="DQ168" i="57"/>
  <c r="FU148" i="57"/>
  <c r="FU150" i="57" s="1"/>
  <c r="AJ5" i="57"/>
  <c r="AJ134" i="57" s="1"/>
  <c r="FQ30" i="57"/>
  <c r="ET107" i="57"/>
  <c r="BN8" i="57"/>
  <c r="CR8" i="57" s="1"/>
  <c r="DT173" i="57"/>
  <c r="FH80" i="57"/>
  <c r="GB78" i="57"/>
  <c r="FH177" i="57"/>
  <c r="FN26" i="57"/>
  <c r="EC100" i="57"/>
  <c r="AN5" i="57"/>
  <c r="EF11" i="57"/>
  <c r="DP75" i="57"/>
  <c r="EJ75" i="57" s="1"/>
  <c r="EJ182" i="57" s="1"/>
  <c r="AG98" i="57"/>
  <c r="BA98" i="57" s="1"/>
  <c r="FD81" i="57"/>
  <c r="BR26" i="57"/>
  <c r="EZ15" i="57"/>
  <c r="Z124" i="57"/>
  <c r="BX89" i="57"/>
  <c r="EN118" i="57"/>
  <c r="FK139" i="57"/>
  <c r="GE29" i="57"/>
  <c r="GO29" i="57" s="1"/>
  <c r="DK40" i="916"/>
  <c r="GE12" i="57"/>
  <c r="DV106" i="57"/>
  <c r="DV192" i="57" s="1"/>
  <c r="AN9" i="57"/>
  <c r="GB51" i="57"/>
  <c r="FH148" i="57"/>
  <c r="DP78" i="57"/>
  <c r="DP80" i="57" s="1"/>
  <c r="AT18" i="57"/>
  <c r="FR178" i="57"/>
  <c r="BB43" i="57"/>
  <c r="BY20" i="57"/>
  <c r="BY129" i="57"/>
  <c r="BY152" i="57"/>
  <c r="BY144" i="57"/>
  <c r="BY134" i="57"/>
  <c r="BU57" i="57"/>
  <c r="CO57" i="57" s="1"/>
  <c r="BV19" i="57"/>
  <c r="BV139" i="57"/>
  <c r="CM17" i="57"/>
  <c r="CM139" i="57" s="1"/>
  <c r="BI19" i="57"/>
  <c r="BI139" i="57"/>
  <c r="FG70" i="57"/>
  <c r="FT18" i="57"/>
  <c r="FT19" i="57" s="1"/>
  <c r="GE110" i="57"/>
  <c r="W33" i="57"/>
  <c r="BA33" i="57" s="1"/>
  <c r="FT9" i="57"/>
  <c r="EW5" i="57"/>
  <c r="EW144" i="57" s="1"/>
  <c r="GE30" i="57"/>
  <c r="FY12" i="57"/>
  <c r="FJ51" i="57"/>
  <c r="GD51" i="57" s="1"/>
  <c r="AH183" i="57"/>
  <c r="BB76" i="57"/>
  <c r="BB183" i="57" s="1"/>
  <c r="Z46" i="57"/>
  <c r="DI24" i="57"/>
  <c r="CC162" i="57"/>
  <c r="CC164" i="57" s="1"/>
  <c r="BB15" i="57"/>
  <c r="X16" i="57"/>
  <c r="AG32" i="57"/>
  <c r="BA32" i="57" s="1"/>
  <c r="CY32" i="57" s="1"/>
  <c r="AE168" i="57"/>
  <c r="AH140" i="57"/>
  <c r="BB18" i="57"/>
  <c r="BB51" i="57"/>
  <c r="X148" i="57"/>
  <c r="X150" i="57" s="1"/>
  <c r="ET23" i="57"/>
  <c r="FU163" i="57"/>
  <c r="GE73" i="57"/>
  <c r="GE163" i="57" s="1"/>
  <c r="EN97" i="57"/>
  <c r="DJ172" i="57"/>
  <c r="BE121" i="57"/>
  <c r="CF183" i="57"/>
  <c r="CP76" i="57"/>
  <c r="CP183" i="57" s="1"/>
  <c r="AQ52" i="57"/>
  <c r="EK113" i="57"/>
  <c r="AJ86" i="57"/>
  <c r="AJ168" i="57" s="1"/>
  <c r="GE32" i="57"/>
  <c r="CH70" i="57"/>
  <c r="CF149" i="57"/>
  <c r="BU24" i="57"/>
  <c r="CM57" i="57"/>
  <c r="CM66" i="57" s="1"/>
  <c r="FG82" i="57"/>
  <c r="W12" i="57"/>
  <c r="EQ61" i="57"/>
  <c r="FR192" i="57"/>
  <c r="DV6" i="57"/>
  <c r="FA16" i="57"/>
  <c r="FB14" i="57"/>
  <c r="GF14" i="57" s="1"/>
  <c r="GE14" i="57"/>
  <c r="FB15" i="57"/>
  <c r="FB16" i="57" s="1"/>
  <c r="GE15" i="57"/>
  <c r="GF15" i="57" s="1"/>
  <c r="BN51" i="57"/>
  <c r="CR51" i="57" s="1"/>
  <c r="CB17" i="57"/>
  <c r="CB139" i="57" s="1"/>
  <c r="BN107" i="57"/>
  <c r="CR107" i="57" s="1"/>
  <c r="CJ18" i="57"/>
  <c r="CJ19" i="57" s="1"/>
  <c r="CI140" i="57"/>
  <c r="CI19" i="57"/>
  <c r="AQ61" i="57"/>
  <c r="W119" i="57"/>
  <c r="ED140" i="57"/>
  <c r="AD14" i="57"/>
  <c r="AQ29" i="57"/>
  <c r="BC91" i="916"/>
  <c r="DY58" i="57"/>
  <c r="GB24" i="57"/>
  <c r="FH183" i="57"/>
  <c r="EG168" i="57"/>
  <c r="BV193" i="57"/>
  <c r="Z45" i="57"/>
  <c r="BD45" i="57" s="1"/>
  <c r="GE43" i="57"/>
  <c r="DC40" i="916"/>
  <c r="AN79" i="57"/>
  <c r="DC78" i="916"/>
  <c r="BP70" i="57"/>
  <c r="CS70" i="57"/>
  <c r="CT70" i="57" s="1"/>
  <c r="DV101" i="57"/>
  <c r="EP101" i="57" s="1"/>
  <c r="EN45" i="57"/>
  <c r="EK8" i="57"/>
  <c r="DS86" i="57"/>
  <c r="AH80" i="57"/>
  <c r="AH177" i="57"/>
  <c r="BB23" i="57"/>
  <c r="BN122" i="57"/>
  <c r="BI56" i="57"/>
  <c r="CM55" i="57"/>
  <c r="CW55" i="57" s="1"/>
  <c r="AG5" i="57"/>
  <c r="FR168" i="57"/>
  <c r="AO135" i="57"/>
  <c r="AO21" i="57"/>
  <c r="AO130" i="57"/>
  <c r="AO153" i="57"/>
  <c r="AO145" i="57"/>
  <c r="ED168" i="57"/>
  <c r="BO163" i="57"/>
  <c r="CS73" i="57"/>
  <c r="CS163" i="57" s="1"/>
  <c r="FG69" i="57"/>
  <c r="FO71" i="57"/>
  <c r="BE89" i="57"/>
  <c r="AY43" i="57"/>
  <c r="DP32" i="57"/>
  <c r="EJ32" i="57" s="1"/>
  <c r="GB36" i="57"/>
  <c r="GL36" i="57" s="1"/>
  <c r="CS42" i="57"/>
  <c r="GE11" i="57"/>
  <c r="T92" i="57"/>
  <c r="DQ139" i="57"/>
  <c r="DQ141" i="57" s="1"/>
  <c r="FY121" i="57"/>
  <c r="AH157" i="57"/>
  <c r="AH159" i="57" s="1"/>
  <c r="BB69" i="57"/>
  <c r="BB157" i="57" s="1"/>
  <c r="BB159" i="57" s="1"/>
  <c r="AH71" i="57"/>
  <c r="GB76" i="57"/>
  <c r="EX183" i="57"/>
  <c r="ET81" i="57"/>
  <c r="EN12" i="57"/>
  <c r="FD36" i="57"/>
  <c r="EZ8" i="57"/>
  <c r="BX109" i="57"/>
  <c r="CR109" i="57" s="1"/>
  <c r="FC100" i="57"/>
  <c r="GG100" i="57" s="1"/>
  <c r="BB33" i="57"/>
  <c r="X140" i="57"/>
  <c r="FQ81" i="57"/>
  <c r="BP14" i="57"/>
  <c r="CT14" i="57" s="1"/>
  <c r="BO16" i="57"/>
  <c r="CS14" i="57"/>
  <c r="EG173" i="57"/>
  <c r="AR19" i="57"/>
  <c r="AR139" i="57"/>
  <c r="BN88" i="57"/>
  <c r="BU88" i="57"/>
  <c r="DQ178" i="57"/>
  <c r="BK70" i="57"/>
  <c r="EA162" i="57"/>
  <c r="EK72" i="57"/>
  <c r="EK162" i="57" s="1"/>
  <c r="AR115" i="57"/>
  <c r="AR192" i="57"/>
  <c r="BB106" i="57"/>
  <c r="EC92" i="57"/>
  <c r="EM92" i="57" s="1"/>
  <c r="BB42" i="57"/>
  <c r="CZ42" i="57" s="1"/>
  <c r="GB30" i="57"/>
  <c r="CI135" i="57"/>
  <c r="CI130" i="57"/>
  <c r="CI21" i="57"/>
  <c r="CI153" i="57"/>
  <c r="CI145" i="57"/>
  <c r="BV192" i="57"/>
  <c r="DM157" i="57"/>
  <c r="DM159" i="57" s="1"/>
  <c r="DN69" i="57"/>
  <c r="EQ69" i="57"/>
  <c r="EQ157" i="57" s="1"/>
  <c r="DM71" i="57"/>
  <c r="DS121" i="57"/>
  <c r="CP55" i="57"/>
  <c r="CZ55" i="57" s="1"/>
  <c r="DS69" i="57"/>
  <c r="DL122" i="57"/>
  <c r="AK149" i="57"/>
  <c r="AK150" i="57" s="1"/>
  <c r="GB70" i="57"/>
  <c r="CI173" i="57"/>
  <c r="DP100" i="57"/>
  <c r="EZ98" i="57"/>
  <c r="EZ173" i="57" s="1"/>
  <c r="GE64" i="57"/>
  <c r="GE118" i="57"/>
  <c r="AT112" i="57"/>
  <c r="BK82" i="57"/>
  <c r="CO82" i="57" s="1"/>
  <c r="Z12" i="57"/>
  <c r="DF73" i="57"/>
  <c r="EF76" i="57"/>
  <c r="AY52" i="57"/>
  <c r="U149" i="57"/>
  <c r="FR157" i="57"/>
  <c r="FR159" i="57" s="1"/>
  <c r="FR71" i="57"/>
  <c r="CP60" i="57"/>
  <c r="EK122" i="57"/>
  <c r="FD88" i="57"/>
  <c r="BV148" i="57"/>
  <c r="EQ112" i="57"/>
  <c r="EQ114" i="57" s="1"/>
  <c r="DG178" i="57"/>
  <c r="EK79" i="57"/>
  <c r="FN85" i="57"/>
  <c r="CS86" i="57"/>
  <c r="CS95" i="57" s="1"/>
  <c r="BO168" i="57"/>
  <c r="FV15" i="57"/>
  <c r="FV16" i="57" s="1"/>
  <c r="FU16" i="57"/>
  <c r="EA163" i="57"/>
  <c r="Y142" i="916"/>
  <c r="EF26" i="57"/>
  <c r="GE85" i="57"/>
  <c r="FU167" i="57"/>
  <c r="BU92" i="57"/>
  <c r="DV97" i="57"/>
  <c r="FL78" i="57"/>
  <c r="FK80" i="57"/>
  <c r="FK177" i="57"/>
  <c r="FT60" i="57"/>
  <c r="GB35" i="57"/>
  <c r="EU16" i="57"/>
  <c r="FY14" i="57"/>
  <c r="DV24" i="57"/>
  <c r="EN57" i="57"/>
  <c r="GL57" i="57" s="1"/>
  <c r="Z30" i="57"/>
  <c r="FT12" i="57"/>
  <c r="W35" i="57"/>
  <c r="BH85" i="57"/>
  <c r="AE149" i="57"/>
  <c r="AE150" i="57" s="1"/>
  <c r="AY61" i="57"/>
  <c r="DM153" i="57"/>
  <c r="DM145" i="57"/>
  <c r="EQ6" i="57"/>
  <c r="EQ7" i="57" s="1"/>
  <c r="DM130" i="57"/>
  <c r="DM131" i="57" s="1"/>
  <c r="DM135" i="57"/>
  <c r="DM21" i="57"/>
  <c r="EC124" i="57"/>
  <c r="EM124" i="57" s="1"/>
  <c r="FG88" i="57"/>
  <c r="CS30" i="57"/>
  <c r="CS72" i="57"/>
  <c r="BO162" i="57"/>
  <c r="CI172" i="57"/>
  <c r="BH45" i="57"/>
  <c r="BL56" i="57"/>
  <c r="CP54" i="57"/>
  <c r="CZ54" i="57" s="1"/>
  <c r="FN30" i="57"/>
  <c r="FY119" i="57"/>
  <c r="CS9" i="57"/>
  <c r="FD109" i="57"/>
  <c r="DL30" i="57"/>
  <c r="DS60" i="57"/>
  <c r="EM60" i="57" s="1"/>
  <c r="FH178" i="57"/>
  <c r="BB121" i="57"/>
  <c r="BB123" i="57" s="1"/>
  <c r="BZ70" i="57"/>
  <c r="BZ71" i="57" s="1"/>
  <c r="FG78" i="57"/>
  <c r="CE26" i="57"/>
  <c r="EZ5" i="57"/>
  <c r="EZ20" i="57" s="1"/>
  <c r="EQ91" i="57"/>
  <c r="GO91" i="57" s="1"/>
  <c r="ED178" i="57"/>
  <c r="W112" i="57"/>
  <c r="AT43" i="57"/>
  <c r="BD43" i="57" s="1"/>
  <c r="EC85" i="57"/>
  <c r="AR193" i="57"/>
  <c r="BB107" i="57"/>
  <c r="BB116" i="57" s="1"/>
  <c r="FE167" i="57"/>
  <c r="FE169" i="57" s="1"/>
  <c r="AT79" i="57"/>
  <c r="AT80" i="57" s="1"/>
  <c r="FJ23" i="57"/>
  <c r="DP110" i="57"/>
  <c r="EJ110" i="57" s="1"/>
  <c r="AT82" i="57"/>
  <c r="BD82" i="57" s="1"/>
  <c r="CM82" i="57"/>
  <c r="AN52" i="57"/>
  <c r="FR172" i="57"/>
  <c r="AO149" i="57"/>
  <c r="BU78" i="57"/>
  <c r="BU177" i="57" s="1"/>
  <c r="DZ85" i="57"/>
  <c r="DF122" i="57"/>
  <c r="BB113" i="57"/>
  <c r="CZ113" i="57" s="1"/>
  <c r="AY36" i="57"/>
  <c r="CC152" i="57"/>
  <c r="CC144" i="57"/>
  <c r="CC129" i="57"/>
  <c r="CC131" i="57" s="1"/>
  <c r="CC20" i="57"/>
  <c r="CC134" i="57"/>
  <c r="FY82" i="57"/>
  <c r="X80" i="57"/>
  <c r="BB78" i="57"/>
  <c r="X177" i="57"/>
  <c r="CM46" i="57"/>
  <c r="CF148" i="57"/>
  <c r="ET82" i="57"/>
  <c r="CG89" i="916"/>
  <c r="EG20" i="57"/>
  <c r="EG134" i="57"/>
  <c r="EG129" i="57"/>
  <c r="EG152" i="57"/>
  <c r="EG144" i="57"/>
  <c r="BU91" i="57"/>
  <c r="FG76" i="57"/>
  <c r="FG183" i="57" s="1"/>
  <c r="DI15" i="57"/>
  <c r="EM15" i="57" s="1"/>
  <c r="AQ75" i="57"/>
  <c r="FY64" i="57"/>
  <c r="AQ92" i="57"/>
  <c r="FE71" i="57"/>
  <c r="FE157" i="57"/>
  <c r="FE159" i="57" s="1"/>
  <c r="FY69" i="57"/>
  <c r="FY157" i="57" s="1"/>
  <c r="FY159" i="57" s="1"/>
  <c r="DV18" i="57"/>
  <c r="EP18" i="57" s="1"/>
  <c r="FJ118" i="57"/>
  <c r="CM58" i="57"/>
  <c r="DP119" i="57"/>
  <c r="BK18" i="57"/>
  <c r="EK82" i="57"/>
  <c r="DI85" i="57"/>
  <c r="DI167" i="57" s="1"/>
  <c r="DL79" i="57"/>
  <c r="DL178" i="57" s="1"/>
  <c r="AY86" i="57"/>
  <c r="U168" i="57"/>
  <c r="DV82" i="57"/>
  <c r="GB58" i="57"/>
  <c r="X182" i="57"/>
  <c r="X184" i="57" s="1"/>
  <c r="BB75" i="57"/>
  <c r="AY85" i="57"/>
  <c r="AY94" i="57" s="1"/>
  <c r="U167" i="57"/>
  <c r="AY29" i="57"/>
  <c r="U139" i="57"/>
  <c r="FU192" i="57"/>
  <c r="EW85" i="57"/>
  <c r="GA85" i="57" s="1"/>
  <c r="DF97" i="57"/>
  <c r="FO140" i="57"/>
  <c r="EU19" i="57"/>
  <c r="FY17" i="57"/>
  <c r="EU139" i="57"/>
  <c r="EU141" i="57" s="1"/>
  <c r="FJ88" i="57"/>
  <c r="BK9" i="57"/>
  <c r="DK140" i="916"/>
  <c r="EK57" i="57"/>
  <c r="BN11" i="57"/>
  <c r="AL14" i="57"/>
  <c r="BF14" i="57" s="1"/>
  <c r="AK16" i="57"/>
  <c r="BE14" i="57"/>
  <c r="AK134" i="57"/>
  <c r="AK129" i="57"/>
  <c r="AK20" i="57"/>
  <c r="AK152" i="57"/>
  <c r="AK144" i="57"/>
  <c r="DF42" i="57"/>
  <c r="BU109" i="57"/>
  <c r="GB42" i="57"/>
  <c r="GL42" i="57" s="1"/>
  <c r="DP6" i="57"/>
  <c r="U153" i="57"/>
  <c r="U145" i="57"/>
  <c r="U130" i="57"/>
  <c r="U135" i="57"/>
  <c r="U21" i="57"/>
  <c r="AY9" i="57"/>
  <c r="CW9" i="57" s="1"/>
  <c r="AD112" i="57"/>
  <c r="EF118" i="57"/>
  <c r="AU18" i="1035"/>
  <c r="CM81" i="57"/>
  <c r="EG130" i="57"/>
  <c r="EG135" i="57"/>
  <c r="EG153" i="57"/>
  <c r="EG145" i="57"/>
  <c r="EG21" i="57"/>
  <c r="AY11" i="57"/>
  <c r="BK113" i="57"/>
  <c r="GE106" i="57"/>
  <c r="GO106" i="57" s="1"/>
  <c r="FA192" i="57"/>
  <c r="BB88" i="57"/>
  <c r="GB60" i="57"/>
  <c r="AY6" i="57"/>
  <c r="AE130" i="57"/>
  <c r="AE135" i="57"/>
  <c r="AE153" i="57"/>
  <c r="AE145" i="57"/>
  <c r="AE21" i="57"/>
  <c r="GE58" i="57"/>
  <c r="DT140" i="57"/>
  <c r="EK112" i="57"/>
  <c r="BV56" i="57"/>
  <c r="GB69" i="57"/>
  <c r="EX71" i="57"/>
  <c r="EX157" i="57"/>
  <c r="EX159" i="57" s="1"/>
  <c r="DQ193" i="57"/>
  <c r="FO130" i="57"/>
  <c r="FO21" i="57"/>
  <c r="FO153" i="57"/>
  <c r="FO145" i="57"/>
  <c r="FO135" i="57"/>
  <c r="EX149" i="57"/>
  <c r="GB52" i="57"/>
  <c r="GB149" i="57" s="1"/>
  <c r="BE51" i="57"/>
  <c r="AA148" i="57"/>
  <c r="FY60" i="57"/>
  <c r="AG106" i="57"/>
  <c r="AG115" i="57" s="1"/>
  <c r="T85" i="57"/>
  <c r="T167" i="57" s="1"/>
  <c r="DF121" i="57"/>
  <c r="BI192" i="57"/>
  <c r="CM112" i="57"/>
  <c r="CM114" i="57" s="1"/>
  <c r="BN112" i="57"/>
  <c r="FQ63" i="57"/>
  <c r="CF162" i="57"/>
  <c r="CF164" i="57" s="1"/>
  <c r="DL82" i="57"/>
  <c r="BK58" i="57"/>
  <c r="CO58" i="57" s="1"/>
  <c r="AJ17" i="57"/>
  <c r="ED21" i="57"/>
  <c r="ED135" i="57"/>
  <c r="ED153" i="57"/>
  <c r="ED145" i="57"/>
  <c r="ED130" i="57"/>
  <c r="CM106" i="57"/>
  <c r="BS192" i="57"/>
  <c r="BS194" i="57" s="1"/>
  <c r="BK92" i="57"/>
  <c r="AV14" i="57"/>
  <c r="AU16" i="57"/>
  <c r="FS85" i="57"/>
  <c r="BB82" i="57"/>
  <c r="FT72" i="57"/>
  <c r="GD72" i="57" s="1"/>
  <c r="BE35" i="57"/>
  <c r="AY69" i="57"/>
  <c r="AY157" i="57" s="1"/>
  <c r="U71" i="57"/>
  <c r="U157" i="57"/>
  <c r="AO167" i="57"/>
  <c r="EQ45" i="57"/>
  <c r="DP113" i="57"/>
  <c r="EK64" i="57"/>
  <c r="FY100" i="57"/>
  <c r="EK9" i="57"/>
  <c r="DG21" i="57"/>
  <c r="DG135" i="57"/>
  <c r="DG130" i="57"/>
  <c r="DG131" i="57" s="1"/>
  <c r="DG153" i="57"/>
  <c r="DG145" i="57"/>
  <c r="FD23" i="57"/>
  <c r="AR163" i="57"/>
  <c r="FR21" i="57"/>
  <c r="FR130" i="57"/>
  <c r="FR135" i="57"/>
  <c r="FR153" i="57"/>
  <c r="FR145" i="57"/>
  <c r="BE86" i="57"/>
  <c r="AA168" i="57"/>
  <c r="DJ153" i="57"/>
  <c r="DJ145" i="57"/>
  <c r="DJ135" i="57"/>
  <c r="EN6" i="57"/>
  <c r="DJ130" i="57"/>
  <c r="DJ21" i="57"/>
  <c r="AR80" i="57"/>
  <c r="AR177" i="57"/>
  <c r="AR178" i="57"/>
  <c r="FH193" i="57"/>
  <c r="CP35" i="57"/>
  <c r="FQ89" i="57"/>
  <c r="BX58" i="57"/>
  <c r="EZ35" i="57"/>
  <c r="FT33" i="57"/>
  <c r="CS110" i="57"/>
  <c r="CS111" i="57" s="1"/>
  <c r="FD101" i="57"/>
  <c r="DP97" i="57"/>
  <c r="DP172" i="57" s="1"/>
  <c r="EC97" i="57"/>
  <c r="EF79" i="57"/>
  <c r="BU70" i="57"/>
  <c r="CG29" i="916"/>
  <c r="EC63" i="57"/>
  <c r="EI43" i="57"/>
  <c r="ES43" i="57" s="1"/>
  <c r="DW183" i="57"/>
  <c r="AY119" i="57"/>
  <c r="EZ81" i="57"/>
  <c r="CH100" i="57"/>
  <c r="GB9" i="57"/>
  <c r="EN46" i="57"/>
  <c r="FO168" i="57"/>
  <c r="FO169" i="57" s="1"/>
  <c r="DZ125" i="57"/>
  <c r="EJ125" i="57" s="1"/>
  <c r="Y91" i="916"/>
  <c r="BH122" i="57"/>
  <c r="CL122" i="57" s="1"/>
  <c r="DC38" i="916"/>
  <c r="EX193" i="57"/>
  <c r="GB107" i="57"/>
  <c r="Y7" i="1035"/>
  <c r="DK112" i="57"/>
  <c r="BE85" i="57"/>
  <c r="BE167" i="57" s="1"/>
  <c r="AA167" i="57"/>
  <c r="BE125" i="57"/>
  <c r="BE126" i="57" s="1"/>
  <c r="AU40" i="916"/>
  <c r="DT148" i="57"/>
  <c r="CC140" i="57"/>
  <c r="CC19" i="57"/>
  <c r="EW23" i="57"/>
  <c r="FD75" i="57"/>
  <c r="FD182" i="57" s="1"/>
  <c r="DP64" i="57"/>
  <c r="BX33" i="57"/>
  <c r="AO192" i="57"/>
  <c r="AO115" i="57"/>
  <c r="AY109" i="57"/>
  <c r="BU54" i="57"/>
  <c r="BN42" i="57"/>
  <c r="DF119" i="57"/>
  <c r="DZ12" i="57"/>
  <c r="EJ12" i="57" s="1"/>
  <c r="AG119" i="57"/>
  <c r="BA119" i="57" s="1"/>
  <c r="T29" i="57"/>
  <c r="T72" i="57"/>
  <c r="FE56" i="57"/>
  <c r="EA139" i="57"/>
  <c r="AN97" i="57"/>
  <c r="ED163" i="57"/>
  <c r="ED164" i="57" s="1"/>
  <c r="BL80" i="57"/>
  <c r="BL178" i="57"/>
  <c r="CP79" i="57"/>
  <c r="CP80" i="57" s="1"/>
  <c r="FJ11" i="57"/>
  <c r="BH42" i="57"/>
  <c r="CL42" i="57" s="1"/>
  <c r="BE9" i="57"/>
  <c r="AQ12" i="57"/>
  <c r="EQ57" i="57"/>
  <c r="EQ66" i="57" s="1"/>
  <c r="EK81" i="57"/>
  <c r="BV80" i="57"/>
  <c r="BV178" i="57"/>
  <c r="BN27" i="57"/>
  <c r="CM91" i="57"/>
  <c r="GB63" i="57"/>
  <c r="CS81" i="57"/>
  <c r="Y89" i="916"/>
  <c r="FT89" i="57"/>
  <c r="EC11" i="57"/>
  <c r="AA103" i="57"/>
  <c r="AA172" i="57"/>
  <c r="BE97" i="57"/>
  <c r="BE172" i="57" s="1"/>
  <c r="EQ110" i="57"/>
  <c r="AY12" i="57"/>
  <c r="AG30" i="57"/>
  <c r="BA30" i="57" s="1"/>
  <c r="AU148" i="57"/>
  <c r="DF46" i="57"/>
  <c r="BN72" i="57"/>
  <c r="DS81" i="57"/>
  <c r="BV168" i="57"/>
  <c r="DV88" i="57"/>
  <c r="FQ18" i="57"/>
  <c r="FQ19" i="57" s="1"/>
  <c r="DL107" i="57"/>
  <c r="FY92" i="57"/>
  <c r="ET54" i="57"/>
  <c r="ET56" i="57" s="1"/>
  <c r="BX110" i="57"/>
  <c r="EN89" i="57"/>
  <c r="EC122" i="57"/>
  <c r="BC29" i="916"/>
  <c r="EN122" i="57"/>
  <c r="FK148" i="57"/>
  <c r="FK150" i="57" s="1"/>
  <c r="CP82" i="57"/>
  <c r="FG17" i="57"/>
  <c r="EQ26" i="57"/>
  <c r="FJ27" i="57"/>
  <c r="CI20" i="57"/>
  <c r="CI152" i="57"/>
  <c r="CI144" i="57"/>
  <c r="CI134" i="57"/>
  <c r="CI136" i="57" s="1"/>
  <c r="CI129" i="57"/>
  <c r="DT71" i="57"/>
  <c r="DT157" i="57"/>
  <c r="BB11" i="57"/>
  <c r="AV79" i="57"/>
  <c r="AV80" i="57" s="1"/>
  <c r="AU178" i="57"/>
  <c r="FT122" i="57"/>
  <c r="DZ124" i="57"/>
  <c r="BE33" i="57"/>
  <c r="AY64" i="57"/>
  <c r="AT17" i="57"/>
  <c r="BB57" i="57"/>
  <c r="FN18" i="57"/>
  <c r="FX18" i="57" s="1"/>
  <c r="DQ56" i="57"/>
  <c r="EK60" i="57"/>
  <c r="AR162" i="57"/>
  <c r="FD57" i="57"/>
  <c r="FX57" i="57" s="1"/>
  <c r="CH88" i="57"/>
  <c r="AR182" i="57"/>
  <c r="DZ27" i="57"/>
  <c r="BO134" i="57"/>
  <c r="BO136" i="57" s="1"/>
  <c r="BO20" i="57"/>
  <c r="BO152" i="57"/>
  <c r="BO144" i="57"/>
  <c r="BO129" i="57"/>
  <c r="CS5" i="57"/>
  <c r="DV89" i="57"/>
  <c r="CC149" i="57"/>
  <c r="ET6" i="57"/>
  <c r="ET153" i="57" s="1"/>
  <c r="DV60" i="57"/>
  <c r="FO192" i="57"/>
  <c r="U162" i="57"/>
  <c r="U164" i="57" s="1"/>
  <c r="AY72" i="57"/>
  <c r="BH72" i="57"/>
  <c r="CL72" i="57" s="1"/>
  <c r="CS60" i="57"/>
  <c r="EK45" i="57"/>
  <c r="GE112" i="57"/>
  <c r="BY80" i="916"/>
  <c r="FN89" i="57"/>
  <c r="EG149" i="57"/>
  <c r="EG150" i="57" s="1"/>
  <c r="GB106" i="57"/>
  <c r="EX192" i="57"/>
  <c r="CF172" i="57"/>
  <c r="BK35" i="57"/>
  <c r="AR167" i="57"/>
  <c r="AR169" i="57" s="1"/>
  <c r="FY29" i="57"/>
  <c r="AN18" i="57"/>
  <c r="AN19" i="57" s="1"/>
  <c r="AY81" i="57"/>
  <c r="CS124" i="57"/>
  <c r="EZ23" i="57"/>
  <c r="EA192" i="57"/>
  <c r="DS112" i="57"/>
  <c r="FA172" i="57"/>
  <c r="GE97" i="57"/>
  <c r="CS11" i="57"/>
  <c r="FN52" i="57"/>
  <c r="FN149" i="57" s="1"/>
  <c r="BK63" i="57"/>
  <c r="CO63" i="57" s="1"/>
  <c r="BH79" i="57"/>
  <c r="AR20" i="57"/>
  <c r="AR129" i="57"/>
  <c r="AR152" i="57"/>
  <c r="AR144" i="57"/>
  <c r="AR134" i="57"/>
  <c r="DP88" i="57"/>
  <c r="EJ88" i="57" s="1"/>
  <c r="EA167" i="57"/>
  <c r="GE107" i="57"/>
  <c r="FA193" i="57"/>
  <c r="BE52" i="57"/>
  <c r="AA149" i="57"/>
  <c r="CM29" i="57"/>
  <c r="DT80" i="57"/>
  <c r="DT177" i="57"/>
  <c r="DT179" i="57" s="1"/>
  <c r="BK55" i="57"/>
  <c r="W85" i="57"/>
  <c r="DP124" i="57"/>
  <c r="DM163" i="57"/>
  <c r="EQ73" i="57"/>
  <c r="EQ163" i="57" s="1"/>
  <c r="BB26" i="57"/>
  <c r="FD76" i="57"/>
  <c r="ED167" i="57"/>
  <c r="EU152" i="57"/>
  <c r="EU144" i="57"/>
  <c r="EU129" i="57"/>
  <c r="EU20" i="57"/>
  <c r="EU134" i="57"/>
  <c r="FY5" i="57"/>
  <c r="CS63" i="57"/>
  <c r="BK73" i="57"/>
  <c r="BK163" i="57" s="1"/>
  <c r="CF192" i="57"/>
  <c r="CF194" i="57" s="1"/>
  <c r="BE5" i="57"/>
  <c r="AA129" i="57"/>
  <c r="AA134" i="57"/>
  <c r="AA20" i="57"/>
  <c r="AA152" i="57"/>
  <c r="AA144" i="57"/>
  <c r="FR193" i="57"/>
  <c r="CH97" i="57"/>
  <c r="AH19" i="57"/>
  <c r="BB17" i="57"/>
  <c r="BB19" i="57" s="1"/>
  <c r="AH139" i="57"/>
  <c r="FT88" i="57"/>
  <c r="BR91" i="57"/>
  <c r="FQ112" i="57"/>
  <c r="AQ113" i="57"/>
  <c r="EK55" i="57"/>
  <c r="GI55" i="57" s="1"/>
  <c r="CH81" i="57"/>
  <c r="FK135" i="57"/>
  <c r="FK130" i="57"/>
  <c r="FK21" i="57"/>
  <c r="FK153" i="57"/>
  <c r="FK145" i="57"/>
  <c r="CP26" i="57"/>
  <c r="CP38" i="57" s="1"/>
  <c r="CP64" i="57"/>
  <c r="CF140" i="57"/>
  <c r="AR21" i="57"/>
  <c r="AR130" i="57"/>
  <c r="AR135" i="57"/>
  <c r="AR153" i="57"/>
  <c r="AR145" i="57"/>
  <c r="FJ98" i="57"/>
  <c r="FJ173" i="57" s="1"/>
  <c r="EZ125" i="57"/>
  <c r="FG118" i="57"/>
  <c r="GA118" i="57" s="1"/>
  <c r="AU90" i="916"/>
  <c r="DL17" i="57"/>
  <c r="DL19" i="57" s="1"/>
  <c r="DP118" i="57"/>
  <c r="BV153" i="57"/>
  <c r="BV145" i="57"/>
  <c r="BV130" i="57"/>
  <c r="BV131" i="57" s="1"/>
  <c r="BV21" i="57"/>
  <c r="BV135" i="57"/>
  <c r="AR172" i="57"/>
  <c r="FQ57" i="57"/>
  <c r="Z119" i="57"/>
  <c r="BD119" i="57" s="1"/>
  <c r="DL29" i="57"/>
  <c r="AE172" i="57"/>
  <c r="AE103" i="57"/>
  <c r="AY97" i="57"/>
  <c r="BE26" i="57"/>
  <c r="BE38" i="57" s="1"/>
  <c r="ET86" i="57"/>
  <c r="W46" i="57"/>
  <c r="BK72" i="57"/>
  <c r="BK162" i="57" s="1"/>
  <c r="FN97" i="57"/>
  <c r="FO178" i="57"/>
  <c r="FT63" i="57"/>
  <c r="GD63" i="57" s="1"/>
  <c r="CP11" i="57"/>
  <c r="T27" i="57"/>
  <c r="AX27" i="57" s="1"/>
  <c r="CV27" i="57" s="1"/>
  <c r="CG140" i="916"/>
  <c r="AY88" i="57"/>
  <c r="CB9" i="57"/>
  <c r="CL9" i="57" s="1"/>
  <c r="O121" i="916"/>
  <c r="O121" i="1035"/>
  <c r="AU38" i="916"/>
  <c r="BW111" i="1035"/>
  <c r="BW111" i="916"/>
  <c r="AV17" i="57"/>
  <c r="BF17" i="57" s="1"/>
  <c r="AU19" i="57"/>
  <c r="AU139" i="57"/>
  <c r="BE17" i="57"/>
  <c r="CM121" i="57"/>
  <c r="CM123" i="57" s="1"/>
  <c r="FH173" i="57"/>
  <c r="CB29" i="57"/>
  <c r="CL29" i="57" s="1"/>
  <c r="DF106" i="57"/>
  <c r="CP89" i="57"/>
  <c r="EG183" i="57"/>
  <c r="FK167" i="57"/>
  <c r="GE88" i="57"/>
  <c r="FQ70" i="57"/>
  <c r="DJ140" i="57"/>
  <c r="DJ141" i="57" s="1"/>
  <c r="EN18" i="57"/>
  <c r="GL18" i="57" s="1"/>
  <c r="FB69" i="57"/>
  <c r="GF69" i="57" s="1"/>
  <c r="FA71" i="57"/>
  <c r="FA157" i="57"/>
  <c r="GE69" i="57"/>
  <c r="GE157" i="57" s="1"/>
  <c r="CS29" i="57"/>
  <c r="CI139" i="57"/>
  <c r="AN112" i="57"/>
  <c r="AX112" i="57" s="1"/>
  <c r="EK43" i="57"/>
  <c r="BI140" i="57"/>
  <c r="BI141" i="57" s="1"/>
  <c r="CM33" i="57"/>
  <c r="BE29" i="57"/>
  <c r="DV75" i="57"/>
  <c r="DV182" i="57" s="1"/>
  <c r="DV184" i="57" s="1"/>
  <c r="FY122" i="57"/>
  <c r="DF14" i="57"/>
  <c r="AV55" i="57"/>
  <c r="AV56" i="57" s="1"/>
  <c r="BE55" i="57"/>
  <c r="AU56" i="57"/>
  <c r="FN98" i="57"/>
  <c r="BX122" i="57"/>
  <c r="ED172" i="57"/>
  <c r="ED174" i="57" s="1"/>
  <c r="GB79" i="57"/>
  <c r="EX80" i="57"/>
  <c r="EX178" i="57"/>
  <c r="EN91" i="57"/>
  <c r="BK61" i="57"/>
  <c r="CO61" i="57" s="1"/>
  <c r="EC27" i="57"/>
  <c r="BK5" i="57"/>
  <c r="AD9" i="57"/>
  <c r="DF118" i="57"/>
  <c r="DL5" i="57"/>
  <c r="FN12" i="57"/>
  <c r="FX12" i="57" s="1"/>
  <c r="FT125" i="57"/>
  <c r="DO76" i="57"/>
  <c r="AT98" i="57"/>
  <c r="EA80" i="57"/>
  <c r="EA177" i="57"/>
  <c r="AK167" i="57"/>
  <c r="BH18" i="57"/>
  <c r="CP101" i="57"/>
  <c r="CZ101" i="57" s="1"/>
  <c r="CF173" i="57"/>
  <c r="EQ119" i="57"/>
  <c r="DT149" i="57"/>
  <c r="EK42" i="57"/>
  <c r="FY57" i="57"/>
  <c r="FY59" i="57" s="1"/>
  <c r="DF69" i="57"/>
  <c r="AN124" i="57"/>
  <c r="EX177" i="57"/>
  <c r="EX179" i="57" s="1"/>
  <c r="GB81" i="57"/>
  <c r="FN32" i="57"/>
  <c r="FX32" i="57" s="1"/>
  <c r="BE92" i="57"/>
  <c r="FQ15" i="57"/>
  <c r="GA15" i="57" s="1"/>
  <c r="EK100" i="57"/>
  <c r="EK102" i="57" s="1"/>
  <c r="AY92" i="57"/>
  <c r="AU177" i="57"/>
  <c r="AU80" i="57"/>
  <c r="AV78" i="57"/>
  <c r="DI57" i="57"/>
  <c r="EM57" i="57" s="1"/>
  <c r="CM45" i="57"/>
  <c r="FL70" i="57"/>
  <c r="FL71" i="57" s="1"/>
  <c r="GE70" i="57"/>
  <c r="GE71" i="57" s="1"/>
  <c r="FG125" i="57"/>
  <c r="EF32" i="57"/>
  <c r="AT69" i="57"/>
  <c r="BD69" i="57" s="1"/>
  <c r="EN23" i="57"/>
  <c r="AD5" i="57"/>
  <c r="EF121" i="57"/>
  <c r="FT118" i="57"/>
  <c r="FJ122" i="57"/>
  <c r="GD122" i="57" s="1"/>
  <c r="DL60" i="57"/>
  <c r="EP60" i="57" s="1"/>
  <c r="ET35" i="57"/>
  <c r="BO182" i="57"/>
  <c r="BO184" i="57" s="1"/>
  <c r="CS75" i="57"/>
  <c r="CS182" i="57" s="1"/>
  <c r="AI72" i="57"/>
  <c r="BC72" i="57" s="1"/>
  <c r="BC162" i="57" s="1"/>
  <c r="EQ122" i="57"/>
  <c r="FY15" i="57"/>
  <c r="GI15" i="57" s="1"/>
  <c r="GS15" i="57" s="1"/>
  <c r="BL153" i="57"/>
  <c r="BL145" i="57"/>
  <c r="BL130" i="57"/>
  <c r="CP6" i="57"/>
  <c r="CP130" i="57" s="1"/>
  <c r="BL21" i="57"/>
  <c r="BL135" i="57"/>
  <c r="BL193" i="57"/>
  <c r="CP107" i="57"/>
  <c r="DL98" i="57"/>
  <c r="EP98" i="57" s="1"/>
  <c r="DN14" i="57"/>
  <c r="ER14" i="57" s="1"/>
  <c r="GP14" i="57" s="1"/>
  <c r="DM16" i="57"/>
  <c r="EQ14" i="57"/>
  <c r="BY140" i="916"/>
  <c r="DG192" i="57"/>
  <c r="EK106" i="57"/>
  <c r="CP112" i="57"/>
  <c r="CP114" i="57" s="1"/>
  <c r="EA149" i="57"/>
  <c r="BV20" i="57"/>
  <c r="BV129" i="57"/>
  <c r="BV152" i="57"/>
  <c r="BV154" i="57" s="1"/>
  <c r="BV144" i="57"/>
  <c r="BV134" i="57"/>
  <c r="DS8" i="57"/>
  <c r="DL70" i="57"/>
  <c r="EP70" i="57" s="1"/>
  <c r="BO56" i="57"/>
  <c r="BP54" i="57"/>
  <c r="CT54" i="57" s="1"/>
  <c r="CS54" i="57"/>
  <c r="DF98" i="57"/>
  <c r="EJ98" i="57" s="1"/>
  <c r="EG80" i="57"/>
  <c r="EH78" i="57"/>
  <c r="EG177" i="57"/>
  <c r="CP8" i="57"/>
  <c r="CH5" i="57"/>
  <c r="CH144" i="57" s="1"/>
  <c r="CP86" i="57"/>
  <c r="BL168" i="57"/>
  <c r="W121" i="57"/>
  <c r="DW173" i="57"/>
  <c r="EQ101" i="57"/>
  <c r="FJ70" i="57"/>
  <c r="X153" i="57"/>
  <c r="X145" i="57"/>
  <c r="X146" i="57" s="1"/>
  <c r="BB6" i="57"/>
  <c r="X21" i="57"/>
  <c r="X135" i="57"/>
  <c r="X130" i="57"/>
  <c r="EN63" i="57"/>
  <c r="DF79" i="57"/>
  <c r="EJ79" i="57" s="1"/>
  <c r="DI30" i="57"/>
  <c r="FK193" i="57"/>
  <c r="AJ14" i="57"/>
  <c r="AH148" i="57"/>
  <c r="EW52" i="57"/>
  <c r="DZ42" i="57"/>
  <c r="AD88" i="57"/>
  <c r="AW92" i="57"/>
  <c r="DM183" i="57"/>
  <c r="DM184" i="57" s="1"/>
  <c r="EQ76" i="57"/>
  <c r="EQ183" i="57" s="1"/>
  <c r="EQ184" i="57" s="1"/>
  <c r="AH16" i="57"/>
  <c r="EQ86" i="57"/>
  <c r="DM168" i="57"/>
  <c r="DM169" i="57" s="1"/>
  <c r="BI178" i="57"/>
  <c r="CM79" i="57"/>
  <c r="CM178" i="57" s="1"/>
  <c r="CP46" i="57"/>
  <c r="CZ46" i="57" s="1"/>
  <c r="AD6" i="57"/>
  <c r="GB82" i="57"/>
  <c r="GL82" i="57" s="1"/>
  <c r="BP15" i="57"/>
  <c r="BP16" i="57" s="1"/>
  <c r="CS15" i="57"/>
  <c r="CT15" i="57" s="1"/>
  <c r="DS43" i="57"/>
  <c r="AE182" i="57"/>
  <c r="DL46" i="57"/>
  <c r="EP46" i="57" s="1"/>
  <c r="BP18" i="57"/>
  <c r="BP19" i="57" s="1"/>
  <c r="CS18" i="57"/>
  <c r="CT18" i="57" s="1"/>
  <c r="BO140" i="57"/>
  <c r="FR134" i="57"/>
  <c r="FR129" i="57"/>
  <c r="FR152" i="57"/>
  <c r="FR144" i="57"/>
  <c r="FR146" i="57" s="1"/>
  <c r="FR20" i="57"/>
  <c r="GB124" i="57"/>
  <c r="FY27" i="57"/>
  <c r="FN121" i="57"/>
  <c r="FY124" i="57"/>
  <c r="DS91" i="57"/>
  <c r="AN51" i="57"/>
  <c r="AX51" i="57" s="1"/>
  <c r="ED182" i="57"/>
  <c r="ED184" i="57" s="1"/>
  <c r="T86" i="57"/>
  <c r="CE5" i="57"/>
  <c r="AJ85" i="57"/>
  <c r="DI72" i="57"/>
  <c r="DI162" i="57" s="1"/>
  <c r="AV69" i="57"/>
  <c r="AU157" i="57"/>
  <c r="AU159" i="57" s="1"/>
  <c r="AU71" i="57"/>
  <c r="BK78" i="57"/>
  <c r="FD5" i="57"/>
  <c r="AN78" i="57"/>
  <c r="DZ46" i="57"/>
  <c r="DP51" i="57"/>
  <c r="EJ51" i="57" s="1"/>
  <c r="FT91" i="57"/>
  <c r="FY9" i="57"/>
  <c r="DS55" i="57"/>
  <c r="EG193" i="57"/>
  <c r="EG194" i="57" s="1"/>
  <c r="BR92" i="57"/>
  <c r="CL92" i="57" s="1"/>
  <c r="BB60" i="57"/>
  <c r="BH70" i="57"/>
  <c r="FO172" i="57"/>
  <c r="FO174" i="57" s="1"/>
  <c r="FJ92" i="57"/>
  <c r="CM85" i="57"/>
  <c r="CC167" i="57"/>
  <c r="CC169" i="57" s="1"/>
  <c r="EQ100" i="57"/>
  <c r="CM70" i="57"/>
  <c r="BB92" i="57"/>
  <c r="X168" i="57"/>
  <c r="GB109" i="57"/>
  <c r="FH192" i="57"/>
  <c r="CC80" i="57"/>
  <c r="CC177" i="57"/>
  <c r="CC179" i="57" s="1"/>
  <c r="BE88" i="57"/>
  <c r="GE26" i="57"/>
  <c r="CS113" i="57"/>
  <c r="CF19" i="57"/>
  <c r="CF139" i="57"/>
  <c r="EX16" i="57"/>
  <c r="GB14" i="57"/>
  <c r="ED148" i="57"/>
  <c r="FO163" i="57"/>
  <c r="DI112" i="57"/>
  <c r="CP45" i="57"/>
  <c r="FD82" i="57"/>
  <c r="DS109" i="57"/>
  <c r="EM109" i="57" s="1"/>
  <c r="EQ9" i="57"/>
  <c r="FE193" i="57"/>
  <c r="DQ192" i="57"/>
  <c r="DQ194" i="57" s="1"/>
  <c r="FT70" i="57"/>
  <c r="FN81" i="57"/>
  <c r="DF64" i="57"/>
  <c r="ET9" i="57"/>
  <c r="DV11" i="57"/>
  <c r="CB52" i="57"/>
  <c r="DS72" i="57"/>
  <c r="BB112" i="57"/>
  <c r="X115" i="57"/>
  <c r="X192" i="57"/>
  <c r="X194" i="57" s="1"/>
  <c r="FF85" i="57"/>
  <c r="DJ157" i="57"/>
  <c r="DJ159" i="57" s="1"/>
  <c r="DJ71" i="57"/>
  <c r="EN69" i="57"/>
  <c r="AT88" i="57"/>
  <c r="CM64" i="57"/>
  <c r="CM65" i="57" s="1"/>
  <c r="ED129" i="57"/>
  <c r="ED20" i="57"/>
  <c r="ED152" i="57"/>
  <c r="ED144" i="57"/>
  <c r="ED134" i="57"/>
  <c r="ED136" i="57" s="1"/>
  <c r="CC172" i="57"/>
  <c r="AU152" i="57"/>
  <c r="AU144" i="57"/>
  <c r="AU134" i="57"/>
  <c r="AU129" i="57"/>
  <c r="AU20" i="57"/>
  <c r="EF12" i="57"/>
  <c r="BK60" i="57"/>
  <c r="CO60" i="57" s="1"/>
  <c r="AN57" i="57"/>
  <c r="FT64" i="57"/>
  <c r="DK27" i="916"/>
  <c r="FT86" i="57"/>
  <c r="FT168" i="57" s="1"/>
  <c r="CS122" i="57"/>
  <c r="BH58" i="57"/>
  <c r="BB118" i="57"/>
  <c r="BN70" i="57"/>
  <c r="EZ75" i="57"/>
  <c r="AE19" i="57"/>
  <c r="AE139" i="57"/>
  <c r="AE141" i="57" s="1"/>
  <c r="AY17" i="57"/>
  <c r="BH118" i="57"/>
  <c r="CL118" i="57" s="1"/>
  <c r="FQ82" i="57"/>
  <c r="CP118" i="57"/>
  <c r="BB64" i="57"/>
  <c r="BB65" i="57" s="1"/>
  <c r="CH6" i="57"/>
  <c r="BI168" i="57"/>
  <c r="CM86" i="57"/>
  <c r="CM87" i="57" s="1"/>
  <c r="FN106" i="57"/>
  <c r="FX106" i="57" s="1"/>
  <c r="FH172" i="57"/>
  <c r="GB97" i="57"/>
  <c r="EG167" i="57"/>
  <c r="GB122" i="57"/>
  <c r="GL122" i="57" s="1"/>
  <c r="CH18" i="57"/>
  <c r="CH19" i="57" s="1"/>
  <c r="FJ29" i="57"/>
  <c r="CD124" i="57"/>
  <c r="CN124" i="57" s="1"/>
  <c r="AC5" i="57"/>
  <c r="AC20" i="57" s="1"/>
  <c r="GB27" i="57"/>
  <c r="GB39" i="57" s="1"/>
  <c r="FY106" i="57"/>
  <c r="EU192" i="57"/>
  <c r="EN124" i="57"/>
  <c r="EN126" i="57" s="1"/>
  <c r="DJ193" i="57"/>
  <c r="EN107" i="57"/>
  <c r="FN73" i="57"/>
  <c r="FN163" i="57" s="1"/>
  <c r="EK107" i="57"/>
  <c r="DG193" i="57"/>
  <c r="EQ42" i="57"/>
  <c r="GE60" i="57"/>
  <c r="FU56" i="57"/>
  <c r="FV54" i="57"/>
  <c r="GF54" i="57" s="1"/>
  <c r="GE54" i="57"/>
  <c r="DS12" i="57"/>
  <c r="EM12" i="57" s="1"/>
  <c r="FN43" i="57"/>
  <c r="AG23" i="57"/>
  <c r="BA23" i="57" s="1"/>
  <c r="EN9" i="57"/>
  <c r="BB35" i="57"/>
  <c r="AU172" i="57"/>
  <c r="EQ58" i="57"/>
  <c r="FU139" i="57"/>
  <c r="FU141" i="57" s="1"/>
  <c r="FV17" i="57"/>
  <c r="FU19" i="57"/>
  <c r="FL79" i="57"/>
  <c r="FL80" i="57" s="1"/>
  <c r="FK178" i="57"/>
  <c r="FR56" i="57"/>
  <c r="GB55" i="57"/>
  <c r="GB56" i="57" s="1"/>
  <c r="FN79" i="57"/>
  <c r="BH106" i="57"/>
  <c r="DP24" i="57"/>
  <c r="FQ55" i="57"/>
  <c r="EQ63" i="57"/>
  <c r="FG43" i="57"/>
  <c r="Z51" i="57"/>
  <c r="BH51" i="57"/>
  <c r="BH148" i="57" s="1"/>
  <c r="GE35" i="57"/>
  <c r="DZ100" i="57"/>
  <c r="BK109" i="57"/>
  <c r="CO109" i="57" s="1"/>
  <c r="AN35" i="57"/>
  <c r="AX35" i="57" s="1"/>
  <c r="CE73" i="57"/>
  <c r="GE36" i="57"/>
  <c r="FR16" i="57"/>
  <c r="EK63" i="57"/>
  <c r="EQ81" i="57"/>
  <c r="EQ83" i="57" s="1"/>
  <c r="CP63" i="57"/>
  <c r="BI162" i="57"/>
  <c r="BI164" i="57" s="1"/>
  <c r="CM72" i="57"/>
  <c r="CW72" i="57" s="1"/>
  <c r="CW162" i="57" s="1"/>
  <c r="DF52" i="57"/>
  <c r="DF149" i="57" s="1"/>
  <c r="EN88" i="57"/>
  <c r="BH89" i="57"/>
  <c r="EC91" i="57"/>
  <c r="BV149" i="57"/>
  <c r="EX130" i="57"/>
  <c r="GB15" i="57"/>
  <c r="EX21" i="57"/>
  <c r="EX135" i="57"/>
  <c r="EX153" i="57"/>
  <c r="EX145" i="57"/>
  <c r="AU173" i="57"/>
  <c r="FN17" i="57"/>
  <c r="FD42" i="57"/>
  <c r="DP57" i="57"/>
  <c r="EN55" i="57"/>
  <c r="BU26" i="57"/>
  <c r="BE100" i="57"/>
  <c r="EZ85" i="57"/>
  <c r="CE6" i="57"/>
  <c r="CE21" i="57" s="1"/>
  <c r="CC71" i="57"/>
  <c r="CC157" i="57"/>
  <c r="CC159" i="57" s="1"/>
  <c r="W57" i="57"/>
  <c r="BA57" i="57" s="1"/>
  <c r="BN54" i="57"/>
  <c r="BN56" i="57" s="1"/>
  <c r="AQ43" i="57"/>
  <c r="BA43" i="57" s="1"/>
  <c r="EC33" i="57"/>
  <c r="DP106" i="57"/>
  <c r="DV30" i="57"/>
  <c r="AJ97" i="57"/>
  <c r="BX43" i="57"/>
  <c r="Y129" i="916"/>
  <c r="DJ168" i="57"/>
  <c r="EN86" i="57"/>
  <c r="EN95" i="57" s="1"/>
  <c r="FG52" i="57"/>
  <c r="CP52" i="57"/>
  <c r="BL149" i="57"/>
  <c r="EG172" i="57"/>
  <c r="BL163" i="57"/>
  <c r="CP73" i="57"/>
  <c r="CP163" i="57" s="1"/>
  <c r="EK125" i="57"/>
  <c r="Z58" i="57"/>
  <c r="EQ60" i="57"/>
  <c r="EF33" i="57"/>
  <c r="CH30" i="57"/>
  <c r="BB58" i="57"/>
  <c r="FY70" i="57"/>
  <c r="GE82" i="57"/>
  <c r="GO82" i="57" s="1"/>
  <c r="DT162" i="57"/>
  <c r="DT164" i="57" s="1"/>
  <c r="EZ107" i="57"/>
  <c r="DI29" i="57"/>
  <c r="W124" i="57"/>
  <c r="AO163" i="57"/>
  <c r="AY73" i="57"/>
  <c r="AY163" i="57" s="1"/>
  <c r="GE51" i="57"/>
  <c r="FA148" i="57"/>
  <c r="FA150" i="57" s="1"/>
  <c r="AY57" i="57"/>
  <c r="AY59" i="57" s="1"/>
  <c r="BN9" i="57"/>
  <c r="BV157" i="57"/>
  <c r="BV159" i="57" s="1"/>
  <c r="BV71" i="57"/>
  <c r="CP69" i="57"/>
  <c r="CP157" i="57" s="1"/>
  <c r="CP159" i="57" s="1"/>
  <c r="AN69" i="57"/>
  <c r="FN5" i="57"/>
  <c r="DG56" i="57"/>
  <c r="EK54" i="57"/>
  <c r="FQ46" i="57"/>
  <c r="FQ109" i="57"/>
  <c r="DI9" i="57"/>
  <c r="FN86" i="57"/>
  <c r="FN168" i="57" s="1"/>
  <c r="Z29" i="57"/>
  <c r="X104" i="57"/>
  <c r="X173" i="57"/>
  <c r="BB98" i="57"/>
  <c r="BB173" i="57" s="1"/>
  <c r="BB174" i="57" s="1"/>
  <c r="CE43" i="57"/>
  <c r="CO43" i="57" s="1"/>
  <c r="AQ86" i="57"/>
  <c r="CE112" i="57"/>
  <c r="CP121" i="57"/>
  <c r="BB32" i="57"/>
  <c r="EN85" i="57"/>
  <c r="DJ167" i="57"/>
  <c r="DW135" i="57"/>
  <c r="DW21" i="57"/>
  <c r="DW153" i="57"/>
  <c r="DW145" i="57"/>
  <c r="DW130" i="57"/>
  <c r="GE101" i="57"/>
  <c r="BH24" i="57"/>
  <c r="GB110" i="57"/>
  <c r="FR173" i="57"/>
  <c r="BU79" i="57"/>
  <c r="BN29" i="57"/>
  <c r="BL192" i="57"/>
  <c r="CP106" i="57"/>
  <c r="CZ106" i="57" s="1"/>
  <c r="DC27" i="916"/>
  <c r="GB32" i="57"/>
  <c r="FO19" i="57"/>
  <c r="FO139" i="57"/>
  <c r="AY35" i="57"/>
  <c r="FG6" i="57"/>
  <c r="AY89" i="57"/>
  <c r="EN15" i="57"/>
  <c r="BL16" i="57"/>
  <c r="CP14" i="57"/>
  <c r="BK89" i="57"/>
  <c r="CS97" i="57"/>
  <c r="BO172" i="57"/>
  <c r="BU69" i="57"/>
  <c r="FQ61" i="57"/>
  <c r="AQ88" i="57"/>
  <c r="BA88" i="57" s="1"/>
  <c r="AO140" i="57"/>
  <c r="T79" i="57"/>
  <c r="AE173" i="57"/>
  <c r="AE104" i="57"/>
  <c r="AY98" i="57"/>
  <c r="DI23" i="57"/>
  <c r="FY8" i="57"/>
  <c r="DV8" i="57"/>
  <c r="EP8" i="57" s="1"/>
  <c r="EZ24" i="57"/>
  <c r="GE61" i="57"/>
  <c r="DI8" i="57"/>
  <c r="EM8" i="57" s="1"/>
  <c r="CB51" i="57"/>
  <c r="GE23" i="57"/>
  <c r="EQ125" i="57"/>
  <c r="AS121" i="57"/>
  <c r="FY125" i="57"/>
  <c r="EN100" i="57"/>
  <c r="AK172" i="57"/>
  <c r="FH168" i="57"/>
  <c r="CP119" i="57"/>
  <c r="CZ119" i="57" s="1"/>
  <c r="CP91" i="57"/>
  <c r="CS61" i="57"/>
  <c r="EW45" i="57"/>
  <c r="CP15" i="57"/>
  <c r="FT107" i="57"/>
  <c r="GB64" i="57"/>
  <c r="GL64" i="57" s="1"/>
  <c r="BK106" i="57"/>
  <c r="BK192" i="57" s="1"/>
  <c r="FE148" i="57"/>
  <c r="FY51" i="57"/>
  <c r="DI106" i="57"/>
  <c r="FG26" i="57"/>
  <c r="GB98" i="57"/>
  <c r="GB104" i="57" s="1"/>
  <c r="EX173" i="57"/>
  <c r="BK81" i="57"/>
  <c r="AT5" i="57"/>
  <c r="AT144" i="57" s="1"/>
  <c r="DI35" i="57"/>
  <c r="EM35" i="57" s="1"/>
  <c r="AO19" i="57"/>
  <c r="AO139" i="57"/>
  <c r="FN78" i="57"/>
  <c r="FX78" i="57" s="1"/>
  <c r="FY35" i="57"/>
  <c r="FQ97" i="57"/>
  <c r="FD98" i="57"/>
  <c r="FY43" i="57"/>
  <c r="FY49" i="57" s="1"/>
  <c r="DQ148" i="57"/>
  <c r="DQ150" i="57" s="1"/>
  <c r="DS107" i="57"/>
  <c r="DT56" i="57"/>
  <c r="EN54" i="57"/>
  <c r="DF17" i="57"/>
  <c r="DF19" i="57" s="1"/>
  <c r="BS71" i="57"/>
  <c r="BS157" i="57"/>
  <c r="BS159" i="57" s="1"/>
  <c r="BK15" i="57"/>
  <c r="BK16" i="57" s="1"/>
  <c r="AQ72" i="57"/>
  <c r="AQ162" i="57" s="1"/>
  <c r="FT82" i="57"/>
  <c r="AD42" i="57"/>
  <c r="AX42" i="57" s="1"/>
  <c r="CP85" i="57"/>
  <c r="CZ85" i="57" s="1"/>
  <c r="BV167" i="57"/>
  <c r="BV169" i="57" s="1"/>
  <c r="AN88" i="57"/>
  <c r="EX140" i="57"/>
  <c r="GB43" i="57"/>
  <c r="GB49" i="57" s="1"/>
  <c r="EC30" i="57"/>
  <c r="BX125" i="57"/>
  <c r="CR125" i="57" s="1"/>
  <c r="AH182" i="57"/>
  <c r="CS57" i="57"/>
  <c r="FY46" i="57"/>
  <c r="GI46" i="57" s="1"/>
  <c r="BY183" i="57"/>
  <c r="CS76" i="57"/>
  <c r="CS183" i="57" s="1"/>
  <c r="FE172" i="57"/>
  <c r="FE174" i="57" s="1"/>
  <c r="DV73" i="57"/>
  <c r="DV163" i="57" s="1"/>
  <c r="DQ167" i="57"/>
  <c r="DQ169" i="57" s="1"/>
  <c r="EK85" i="57"/>
  <c r="CP17" i="57"/>
  <c r="BL19" i="57"/>
  <c r="BL139" i="57"/>
  <c r="BH60" i="57"/>
  <c r="DF113" i="57"/>
  <c r="EJ113" i="57" s="1"/>
  <c r="CI192" i="57"/>
  <c r="DP82" i="57"/>
  <c r="EJ82" i="57" s="1"/>
  <c r="CP29" i="57"/>
  <c r="CS27" i="57"/>
  <c r="BE81" i="57"/>
  <c r="BE83" i="57" s="1"/>
  <c r="DF9" i="57"/>
  <c r="EF92" i="57"/>
  <c r="EP92" i="57" s="1"/>
  <c r="AO168" i="57"/>
  <c r="FJ12" i="57"/>
  <c r="BU75" i="57"/>
  <c r="BU182" i="57" s="1"/>
  <c r="EK33" i="57"/>
  <c r="EZ106" i="57"/>
  <c r="BN81" i="57"/>
  <c r="EK12" i="57"/>
  <c r="AR140" i="57"/>
  <c r="DW162" i="57"/>
  <c r="DL23" i="57"/>
  <c r="EP23" i="57" s="1"/>
  <c r="DL85" i="57"/>
  <c r="BE24" i="57"/>
  <c r="AT101" i="57"/>
  <c r="FQ35" i="57"/>
  <c r="GA35" i="57" s="1"/>
  <c r="CE109" i="57"/>
  <c r="BX112" i="57"/>
  <c r="FF46" i="57"/>
  <c r="FZ46" i="57" s="1"/>
  <c r="FN58" i="57"/>
  <c r="FX58" i="57" s="1"/>
  <c r="X163" i="57"/>
  <c r="BB73" i="57"/>
  <c r="BB163" i="57" s="1"/>
  <c r="DI122" i="57"/>
  <c r="EN51" i="57"/>
  <c r="DJ148" i="57"/>
  <c r="FG79" i="57"/>
  <c r="BB12" i="57"/>
  <c r="CZ12" i="57" s="1"/>
  <c r="FA19" i="57"/>
  <c r="FB17" i="57"/>
  <c r="GE17" i="57"/>
  <c r="FA139" i="57"/>
  <c r="EK76" i="57"/>
  <c r="EK183" i="57" s="1"/>
  <c r="DQ183" i="57"/>
  <c r="AT110" i="57"/>
  <c r="EN60" i="57"/>
  <c r="EN62" i="57" s="1"/>
  <c r="CE97" i="57"/>
  <c r="CE172" i="57" s="1"/>
  <c r="EQ107" i="57"/>
  <c r="DM193" i="57"/>
  <c r="AN81" i="57"/>
  <c r="ET124" i="57"/>
  <c r="FX124" i="57" s="1"/>
  <c r="FJ97" i="57"/>
  <c r="DW168" i="57"/>
  <c r="Y55" i="57"/>
  <c r="BC55" i="57" s="1"/>
  <c r="GE100" i="57"/>
  <c r="GO100" i="57" s="1"/>
  <c r="FT109" i="57"/>
  <c r="GD109" i="57" s="1"/>
  <c r="DV9" i="57"/>
  <c r="CS82" i="57"/>
  <c r="BN89" i="57"/>
  <c r="CR89" i="57" s="1"/>
  <c r="BR51" i="57"/>
  <c r="DP89" i="57"/>
  <c r="AA192" i="57"/>
  <c r="AA194" i="57" s="1"/>
  <c r="AA115" i="57"/>
  <c r="BE109" i="57"/>
  <c r="BE111" i="57" s="1"/>
  <c r="T23" i="57"/>
  <c r="CB85" i="57"/>
  <c r="BJ23" i="57"/>
  <c r="CN23" i="57" s="1"/>
  <c r="DQ129" i="57"/>
  <c r="DQ20" i="57"/>
  <c r="DQ134" i="57"/>
  <c r="DQ136" i="57" s="1"/>
  <c r="DQ152" i="57"/>
  <c r="DQ144" i="57"/>
  <c r="FO20" i="57"/>
  <c r="FO152" i="57"/>
  <c r="FO144" i="57"/>
  <c r="FO134" i="57"/>
  <c r="FO129" i="57"/>
  <c r="AO182" i="57"/>
  <c r="AO184" i="57" s="1"/>
  <c r="GB125" i="57"/>
  <c r="GL125" i="57" s="1"/>
  <c r="AB79" i="57"/>
  <c r="AB80" i="57" s="1"/>
  <c r="BE79" i="57"/>
  <c r="AA178" i="57"/>
  <c r="EC45" i="57"/>
  <c r="EM45" i="57" s="1"/>
  <c r="EM47" i="57" s="1"/>
  <c r="AT113" i="57"/>
  <c r="BK42" i="57"/>
  <c r="FU168" i="57"/>
  <c r="DS98" i="57"/>
  <c r="AQ109" i="57"/>
  <c r="BA109" i="57" s="1"/>
  <c r="CF20" i="57"/>
  <c r="CF152" i="57"/>
  <c r="CF144" i="57"/>
  <c r="CF146" i="57" s="1"/>
  <c r="CF134" i="57"/>
  <c r="CF129" i="57"/>
  <c r="CH76" i="57"/>
  <c r="CR76" i="57" s="1"/>
  <c r="CR183" i="57" s="1"/>
  <c r="Z57" i="57"/>
  <c r="BO157" i="57"/>
  <c r="BO159" i="57" s="1"/>
  <c r="BO71" i="57"/>
  <c r="BP69" i="57"/>
  <c r="CS69" i="57"/>
  <c r="CH101" i="57"/>
  <c r="CR101" i="57" s="1"/>
  <c r="EK51" i="57"/>
  <c r="DG148" i="57"/>
  <c r="DG150" i="57" s="1"/>
  <c r="BH61" i="57"/>
  <c r="CL61" i="57" s="1"/>
  <c r="DJ162" i="57"/>
  <c r="DJ164" i="57" s="1"/>
  <c r="EN72" i="57"/>
  <c r="EN162" i="57" s="1"/>
  <c r="DM162" i="57"/>
  <c r="EQ72" i="57"/>
  <c r="EQ162" i="57" s="1"/>
  <c r="EQ164" i="57" s="1"/>
  <c r="EK52" i="57"/>
  <c r="DG149" i="57"/>
  <c r="FB18" i="57"/>
  <c r="FB19" i="57" s="1"/>
  <c r="GE18" i="57"/>
  <c r="GF18" i="57" s="1"/>
  <c r="FA140" i="57"/>
  <c r="BH5" i="57"/>
  <c r="BR75" i="57"/>
  <c r="FA162" i="57"/>
  <c r="FA164" i="57" s="1"/>
  <c r="GE72" i="57"/>
  <c r="FQ6" i="57"/>
  <c r="T119" i="57"/>
  <c r="AX119" i="57" s="1"/>
  <c r="CS12" i="57"/>
  <c r="EK61" i="57"/>
  <c r="EK62" i="57" s="1"/>
  <c r="T121" i="57"/>
  <c r="FY61" i="57"/>
  <c r="CJ79" i="57"/>
  <c r="CJ80" i="57" s="1"/>
  <c r="CI80" i="57"/>
  <c r="CI178" i="57"/>
  <c r="DZ92" i="57"/>
  <c r="EJ92" i="57" s="1"/>
  <c r="DS11" i="57"/>
  <c r="W45" i="57"/>
  <c r="BA45" i="57" s="1"/>
  <c r="FU182" i="57"/>
  <c r="FU184" i="57" s="1"/>
  <c r="FQ125" i="57"/>
  <c r="AC8" i="57"/>
  <c r="BG8" i="57" s="1"/>
  <c r="GE125" i="57"/>
  <c r="CM89" i="57"/>
  <c r="AU29" i="916"/>
  <c r="DV78" i="57"/>
  <c r="DV177" i="57" s="1"/>
  <c r="FD51" i="57"/>
  <c r="FD148" i="57" s="1"/>
  <c r="FO16" i="57"/>
  <c r="FK168" i="57"/>
  <c r="GE89" i="57"/>
  <c r="CS8" i="57"/>
  <c r="AR71" i="57"/>
  <c r="AR157" i="57"/>
  <c r="AR159" i="57" s="1"/>
  <c r="DN15" i="57"/>
  <c r="DN16" i="57" s="1"/>
  <c r="EQ15" i="57"/>
  <c r="BH36" i="57"/>
  <c r="GE42" i="57"/>
  <c r="EQ89" i="57"/>
  <c r="GO89" i="57" s="1"/>
  <c r="DI54" i="57"/>
  <c r="FR148" i="57"/>
  <c r="EN81" i="57"/>
  <c r="EA183" i="57"/>
  <c r="EA184" i="57" s="1"/>
  <c r="DF78" i="57"/>
  <c r="DF177" i="57" s="1"/>
  <c r="BY172" i="57"/>
  <c r="BY174" i="57" s="1"/>
  <c r="BB29" i="57"/>
  <c r="X139" i="57"/>
  <c r="X141" i="57" s="1"/>
  <c r="FN45" i="57"/>
  <c r="FN122" i="57"/>
  <c r="Z75" i="57"/>
  <c r="BD75" i="57" s="1"/>
  <c r="FH162" i="57"/>
  <c r="FH164" i="57" s="1"/>
  <c r="GB72" i="57"/>
  <c r="BX54" i="57"/>
  <c r="BN91" i="57"/>
  <c r="DZ73" i="57"/>
  <c r="DZ163" i="57" s="1"/>
  <c r="EF75" i="57"/>
  <c r="BU33" i="57"/>
  <c r="AK182" i="57"/>
  <c r="AK184" i="57" s="1"/>
  <c r="AG121" i="57"/>
  <c r="BH125" i="57"/>
  <c r="CL125" i="57" s="1"/>
  <c r="EQ27" i="57"/>
  <c r="GO27" i="57" s="1"/>
  <c r="DI14" i="57"/>
  <c r="ET17" i="57"/>
  <c r="ET19" i="57" s="1"/>
  <c r="CP5" i="57"/>
  <c r="BL129" i="57"/>
  <c r="BL20" i="57"/>
  <c r="BL134" i="57"/>
  <c r="BL152" i="57"/>
  <c r="BL144" i="57"/>
  <c r="CS88" i="57"/>
  <c r="FY32" i="57"/>
  <c r="GI32" i="57" s="1"/>
  <c r="EN101" i="57"/>
  <c r="CI183" i="57"/>
  <c r="CS24" i="57"/>
  <c r="EU167" i="57"/>
  <c r="FY85" i="57"/>
  <c r="GB5" i="57"/>
  <c r="EX152" i="57"/>
  <c r="EX144" i="57"/>
  <c r="EX20" i="57"/>
  <c r="EX134" i="57"/>
  <c r="EX129" i="57"/>
  <c r="EX131" i="57" s="1"/>
  <c r="FT55" i="57"/>
  <c r="CS98" i="57"/>
  <c r="CS173" i="57" s="1"/>
  <c r="BO173" i="57"/>
  <c r="EG140" i="57"/>
  <c r="FA168" i="57"/>
  <c r="FA169" i="57" s="1"/>
  <c r="GE86" i="57"/>
  <c r="DI73" i="57"/>
  <c r="FD70" i="57"/>
  <c r="BI148" i="57"/>
  <c r="CM51" i="57"/>
  <c r="GB89" i="57"/>
  <c r="BB101" i="57"/>
  <c r="AE192" i="57"/>
  <c r="AE194" i="57" s="1"/>
  <c r="AE115" i="57"/>
  <c r="AY112" i="57"/>
  <c r="BN73" i="57"/>
  <c r="BN163" i="57" s="1"/>
  <c r="FE192" i="57"/>
  <c r="CE100" i="57"/>
  <c r="EN92" i="57"/>
  <c r="EN32" i="57"/>
  <c r="EZ78" i="57"/>
  <c r="EZ177" i="57" s="1"/>
  <c r="EZ179" i="57" s="1"/>
  <c r="DW139" i="57"/>
  <c r="GB8" i="57"/>
  <c r="EX19" i="57"/>
  <c r="EX139" i="57"/>
  <c r="GB17" i="57"/>
  <c r="BY168" i="57"/>
  <c r="CH124" i="57"/>
  <c r="BR79" i="57"/>
  <c r="AN100" i="57"/>
  <c r="AC63" i="57"/>
  <c r="EW98" i="57"/>
  <c r="EW173" i="57" s="1"/>
  <c r="O29" i="916"/>
  <c r="AU27" i="916"/>
  <c r="BW91" i="916"/>
  <c r="GI88" i="57"/>
  <c r="CL100" i="57"/>
  <c r="EP29" i="57"/>
  <c r="AN16" i="57"/>
  <c r="Z62" i="1447"/>
  <c r="AY62" i="1447" s="1"/>
  <c r="CW62" i="1447" s="1"/>
  <c r="G110" i="1447"/>
  <c r="G111" i="1447"/>
  <c r="CN102" i="1447"/>
  <c r="CU39" i="1447"/>
  <c r="CU40" i="1447" s="1"/>
  <c r="BV40" i="1447"/>
  <c r="M31" i="1447"/>
  <c r="F32" i="1447"/>
  <c r="BV32" i="1447"/>
  <c r="BC102" i="1447"/>
  <c r="AH60" i="1447"/>
  <c r="BA46" i="57"/>
  <c r="EP61" i="57"/>
  <c r="F111" i="1447"/>
  <c r="E58" i="1447"/>
  <c r="Z58" i="1447"/>
  <c r="AD102" i="1447"/>
  <c r="AW32" i="1447"/>
  <c r="AY32" i="1447" s="1"/>
  <c r="F63" i="1447"/>
  <c r="M62" i="1447"/>
  <c r="F110" i="1447"/>
  <c r="AD110" i="1447"/>
  <c r="AW63" i="1447"/>
  <c r="AY63" i="1447" s="1"/>
  <c r="AY44" i="1447"/>
  <c r="BV28" i="1447"/>
  <c r="BB102" i="1447"/>
  <c r="BA28" i="1447"/>
  <c r="BZ110" i="1447"/>
  <c r="CS63" i="1447"/>
  <c r="AX18" i="57"/>
  <c r="Z80" i="57"/>
  <c r="AQ56" i="57"/>
  <c r="BO27" i="1447"/>
  <c r="BP102" i="1447"/>
  <c r="AB28" i="1447"/>
  <c r="AW28" i="1447"/>
  <c r="AW18" i="1447" s="1"/>
  <c r="AC102" i="1447"/>
  <c r="AY75" i="1447"/>
  <c r="BX27" i="1447"/>
  <c r="CS27" i="1447"/>
  <c r="U118" i="1447"/>
  <c r="I27" i="1447"/>
  <c r="M30" i="1447"/>
  <c r="AW59" i="1447"/>
  <c r="AW49" i="1447" s="1"/>
  <c r="AC110" i="1447"/>
  <c r="AB59" i="1447"/>
  <c r="G63" i="1447"/>
  <c r="N62" i="1447"/>
  <c r="AB58" i="1447"/>
  <c r="AW58" i="1447"/>
  <c r="AW48" i="1447" s="1"/>
  <c r="CS59" i="1447"/>
  <c r="CS49" i="1447" s="1"/>
  <c r="CS50" i="1447" s="1"/>
  <c r="BX59" i="1447"/>
  <c r="BY110" i="1447"/>
  <c r="CL90" i="1447"/>
  <c r="CM118" i="1447"/>
  <c r="AY13" i="1447"/>
  <c r="Z14" i="1447"/>
  <c r="AR110" i="1447"/>
  <c r="EP26" i="57"/>
  <c r="AQ80" i="57"/>
  <c r="BC118" i="1447"/>
  <c r="BV93" i="1447"/>
  <c r="CU93" i="1447" s="1"/>
  <c r="S58" i="1447"/>
  <c r="T110" i="1447"/>
  <c r="N93" i="1447"/>
  <c r="G94" i="1447"/>
  <c r="S90" i="1447"/>
  <c r="T118" i="1447"/>
  <c r="BO59" i="1447"/>
  <c r="BP110" i="1447"/>
  <c r="F60" i="1447"/>
  <c r="Z38" i="1447"/>
  <c r="N110" i="1447"/>
  <c r="CG110" i="1447"/>
  <c r="CN118" i="1447"/>
  <c r="N31" i="1447"/>
  <c r="G32" i="1447"/>
  <c r="AP59" i="1447"/>
  <c r="AQ110" i="1447"/>
  <c r="EP64" i="57"/>
  <c r="AY53" i="1447"/>
  <c r="FF80" i="57"/>
  <c r="BA79" i="57"/>
  <c r="CG80" i="57"/>
  <c r="EI16" i="57"/>
  <c r="AG19" i="57"/>
  <c r="DS19" i="57"/>
  <c r="BV89" i="1447"/>
  <c r="BV79" i="1447" s="1"/>
  <c r="BV81" i="1447" s="1"/>
  <c r="BA89" i="1447"/>
  <c r="BH28" i="1447"/>
  <c r="BI102" i="1447"/>
  <c r="BV76" i="1447"/>
  <c r="CU75" i="1447"/>
  <c r="CU76" i="1447" s="1"/>
  <c r="G60" i="1447"/>
  <c r="Z43" i="1447"/>
  <c r="BV45" i="1447"/>
  <c r="CU44" i="1447"/>
  <c r="CU45" i="1447" s="1"/>
  <c r="AW94" i="1447"/>
  <c r="AD118" i="1447"/>
  <c r="I58" i="1447"/>
  <c r="M61" i="1447"/>
  <c r="BV63" i="1447"/>
  <c r="BC110" i="1447"/>
  <c r="CU8" i="1447"/>
  <c r="CU9" i="1447" s="1"/>
  <c r="BV9" i="1447"/>
  <c r="M118" i="1447"/>
  <c r="L90" i="1447"/>
  <c r="N102" i="1447"/>
  <c r="M110" i="1447"/>
  <c r="L59" i="1447"/>
  <c r="CF110" i="1447"/>
  <c r="CE59" i="1447"/>
  <c r="EJ30" i="57"/>
  <c r="G119" i="1447"/>
  <c r="G118" i="1447"/>
  <c r="Z93" i="1447"/>
  <c r="AY93" i="1447" s="1"/>
  <c r="AQ118" i="1447"/>
  <c r="AP90" i="1447"/>
  <c r="AB90" i="1447"/>
  <c r="AW90" i="1447"/>
  <c r="AW80" i="1447" s="1"/>
  <c r="AW81" i="1447" s="1"/>
  <c r="M93" i="1447"/>
  <c r="F94" i="1447"/>
  <c r="BA59" i="1447"/>
  <c r="BV59" i="1447"/>
  <c r="BB110" i="1447"/>
  <c r="M92" i="1447"/>
  <c r="I89" i="1447"/>
  <c r="N118" i="1447"/>
  <c r="M102" i="1447"/>
  <c r="L28" i="1447"/>
  <c r="BG91" i="1447"/>
  <c r="FM16" i="57"/>
  <c r="BA18" i="57"/>
  <c r="BR19" i="57"/>
  <c r="S28" i="1447"/>
  <c r="T102" i="1447"/>
  <c r="F119" i="1447"/>
  <c r="Z89" i="1447"/>
  <c r="E89" i="1447"/>
  <c r="AI59" i="1447"/>
  <c r="AJ110" i="1447"/>
  <c r="Z74" i="1447"/>
  <c r="G91" i="1447"/>
  <c r="BV58" i="1447"/>
  <c r="BV48" i="1447" s="1"/>
  <c r="BA58" i="1447"/>
  <c r="BH58" i="1447"/>
  <c r="BI110" i="1447"/>
  <c r="BV14" i="1447"/>
  <c r="CU13" i="1447"/>
  <c r="CU14" i="1447" s="1"/>
  <c r="CS28" i="1447"/>
  <c r="CS18" i="1447" s="1"/>
  <c r="BX28" i="1447"/>
  <c r="BY102" i="1447"/>
  <c r="BW29" i="1447"/>
  <c r="CS22" i="1447"/>
  <c r="CU22" i="1447" s="1"/>
  <c r="F91" i="1447"/>
  <c r="Z69" i="1447"/>
  <c r="CS94" i="1447"/>
  <c r="CU94" i="1447" s="1"/>
  <c r="BZ118" i="1447"/>
  <c r="EP63" i="57"/>
  <c r="CD91" i="1447"/>
  <c r="CS85" i="1447"/>
  <c r="CS86" i="1447" s="1"/>
  <c r="BH90" i="1447"/>
  <c r="BI118" i="1447"/>
  <c r="BA58" i="560"/>
  <c r="BV58" i="560"/>
  <c r="BV48" i="560" s="1"/>
  <c r="BB110" i="560"/>
  <c r="AP28" i="1447"/>
  <c r="AQ102" i="1447"/>
  <c r="CL28" i="1447"/>
  <c r="CM102" i="1447"/>
  <c r="CL59" i="1447"/>
  <c r="CM110" i="1447"/>
  <c r="AW27" i="1447"/>
  <c r="AB27" i="1447"/>
  <c r="CS32" i="1447"/>
  <c r="BZ102" i="1447"/>
  <c r="AY8" i="1447"/>
  <c r="Z9" i="1447"/>
  <c r="CE27" i="1447"/>
  <c r="CF102" i="1447"/>
  <c r="CU70" i="1447"/>
  <c r="BV71" i="1447"/>
  <c r="CS90" i="1447"/>
  <c r="BX90" i="1447"/>
  <c r="CE16" i="57"/>
  <c r="GG15" i="57"/>
  <c r="FZ79" i="57"/>
  <c r="ER54" i="57"/>
  <c r="FZ55" i="57"/>
  <c r="BG60" i="1035"/>
  <c r="FM19" i="57"/>
  <c r="CD56" i="57"/>
  <c r="DA20" i="1035"/>
  <c r="DA20" i="916"/>
  <c r="DA70" i="916"/>
  <c r="DA70" i="1035"/>
  <c r="BO111" i="916"/>
  <c r="BO111" i="1035"/>
  <c r="CS90" i="916"/>
  <c r="DA10" i="916"/>
  <c r="DA10" i="1035"/>
  <c r="CS140" i="916"/>
  <c r="CS29" i="916"/>
  <c r="CS38" i="916"/>
  <c r="AY16" i="57"/>
  <c r="GC15" i="57"/>
  <c r="CU18" i="57"/>
  <c r="DU56" i="57"/>
  <c r="EP54" i="57"/>
  <c r="BC18" i="57"/>
  <c r="EB16" i="57"/>
  <c r="AI19" i="57"/>
  <c r="CL15" i="57"/>
  <c r="FI16" i="57"/>
  <c r="AI80" i="57"/>
  <c r="EC56" i="57"/>
  <c r="AM80" i="57"/>
  <c r="EL15" i="57"/>
  <c r="DU19" i="57"/>
  <c r="EO18" i="57"/>
  <c r="CE39" i="916"/>
  <c r="DA71" i="916"/>
  <c r="DA71" i="1035"/>
  <c r="W90" i="916"/>
  <c r="O38" i="916"/>
  <c r="DP60" i="1035"/>
  <c r="BH60" i="1035"/>
  <c r="AD60" i="1035"/>
  <c r="AD60" i="916"/>
  <c r="DP60" i="916"/>
  <c r="BH60" i="916"/>
  <c r="CS18" i="1035"/>
  <c r="CS18" i="916"/>
  <c r="W121" i="916"/>
  <c r="W121" i="1035"/>
  <c r="BA89" i="916"/>
  <c r="CS63" i="1035"/>
  <c r="CS63" i="916"/>
  <c r="CE111" i="1035"/>
  <c r="CE111" i="916"/>
  <c r="DI140" i="916"/>
  <c r="BA85" i="916"/>
  <c r="CS136" i="916"/>
  <c r="O80" i="916"/>
  <c r="CU9" i="1035"/>
  <c r="O71" i="916"/>
  <c r="O71" i="1035"/>
  <c r="AK60" i="1035"/>
  <c r="AK60" i="916"/>
  <c r="DA122" i="1035"/>
  <c r="DA122" i="916"/>
  <c r="DI87" i="916"/>
  <c r="BC60" i="916"/>
  <c r="G9" i="1035"/>
  <c r="G9" i="916"/>
  <c r="BA40" i="916"/>
  <c r="CS111" i="1035"/>
  <c r="CS111" i="916"/>
  <c r="G91" i="916"/>
  <c r="BA18" i="1035"/>
  <c r="BA18" i="916"/>
  <c r="CE80" i="916"/>
  <c r="G60" i="1035"/>
  <c r="G60" i="916"/>
  <c r="CS85" i="916"/>
  <c r="G63" i="916"/>
  <c r="G63" i="1035"/>
  <c r="BW83" i="916"/>
  <c r="O65" i="1035"/>
  <c r="O65" i="916"/>
  <c r="CS60" i="916"/>
  <c r="CS60" i="1035"/>
  <c r="BA14" i="916"/>
  <c r="BA14" i="1035"/>
  <c r="CE29" i="916"/>
  <c r="AK9" i="1035"/>
  <c r="AK9" i="916"/>
  <c r="O90" i="916"/>
  <c r="G80" i="916"/>
  <c r="G111" i="1035"/>
  <c r="G111" i="916"/>
  <c r="CE131" i="916"/>
  <c r="CS65" i="1035"/>
  <c r="CS65" i="916"/>
  <c r="G29" i="916"/>
  <c r="O111" i="916"/>
  <c r="O111" i="1035"/>
  <c r="BA9" i="1035"/>
  <c r="BA9" i="916"/>
  <c r="AS111" i="1035"/>
  <c r="AS111" i="916"/>
  <c r="CS131" i="916"/>
  <c r="CU131" i="916"/>
  <c r="CS70" i="1035"/>
  <c r="CS70" i="916"/>
  <c r="CE63" i="916"/>
  <c r="CE63" i="1035"/>
  <c r="AK83" i="916"/>
  <c r="DI60" i="916"/>
  <c r="DI60" i="1035"/>
  <c r="DI138" i="916"/>
  <c r="CE9" i="916"/>
  <c r="O69" i="916"/>
  <c r="O69" i="1035"/>
  <c r="CS69" i="916"/>
  <c r="CS69" i="1035"/>
  <c r="Y29" i="916"/>
  <c r="AA121" i="1035"/>
  <c r="AB121" i="1035" s="1"/>
  <c r="AA121" i="916"/>
  <c r="W80" i="916"/>
  <c r="CE83" i="916"/>
  <c r="BC80" i="916"/>
  <c r="BA80" i="916"/>
  <c r="O85" i="916"/>
  <c r="CL60" i="1035"/>
  <c r="CL60" i="916"/>
  <c r="O131" i="916"/>
  <c r="BO80" i="916"/>
  <c r="BA60" i="1035"/>
  <c r="BA60" i="916"/>
  <c r="O91" i="916"/>
  <c r="O18" i="1035"/>
  <c r="O18" i="916"/>
  <c r="BW71" i="1035"/>
  <c r="BW71" i="916"/>
  <c r="BW40" i="916"/>
  <c r="AS10" i="916"/>
  <c r="AS10" i="1035"/>
  <c r="CE60" i="1035"/>
  <c r="CE60" i="916"/>
  <c r="O60" i="916"/>
  <c r="O60" i="1035"/>
  <c r="CS36" i="916"/>
  <c r="O9" i="916"/>
  <c r="O9" i="1035"/>
  <c r="DI40" i="916"/>
  <c r="CU23" i="1447"/>
  <c r="BV24" i="1447"/>
  <c r="EW19" i="57"/>
  <c r="T56" i="57"/>
  <c r="AX54" i="57"/>
  <c r="BC69" i="57"/>
  <c r="Y71" i="57"/>
  <c r="BM19" i="57"/>
  <c r="CQ17" i="57"/>
  <c r="EP14" i="57"/>
  <c r="ES69" i="57"/>
  <c r="DO71" i="57"/>
  <c r="FC80" i="57"/>
  <c r="GG78" i="57"/>
  <c r="Z56" i="57"/>
  <c r="BD54" i="57"/>
  <c r="DU16" i="57"/>
  <c r="BW19" i="57"/>
  <c r="DK56" i="57"/>
  <c r="EO54" i="57"/>
  <c r="DZ56" i="57"/>
  <c r="CQ79" i="57"/>
  <c r="FP71" i="57"/>
  <c r="EF71" i="57"/>
  <c r="EO17" i="57"/>
  <c r="DK19" i="57"/>
  <c r="FW16" i="57"/>
  <c r="AT56" i="57"/>
  <c r="EV80" i="57"/>
  <c r="FZ78" i="57"/>
  <c r="CN79" i="57"/>
  <c r="BC79" i="57"/>
  <c r="ES15" i="57"/>
  <c r="DH80" i="57"/>
  <c r="EL78" i="57"/>
  <c r="ES70" i="57"/>
  <c r="D32" i="1447"/>
  <c r="K31" i="1447"/>
  <c r="W80" i="57"/>
  <c r="BA78" i="57"/>
  <c r="BN19" i="57"/>
  <c r="EB80" i="57"/>
  <c r="DO16" i="57"/>
  <c r="ES14" i="57"/>
  <c r="Y80" i="57"/>
  <c r="BC78" i="57"/>
  <c r="AP71" i="57"/>
  <c r="FZ70" i="57"/>
  <c r="BT19" i="57"/>
  <c r="GG70" i="57"/>
  <c r="EO70" i="57"/>
  <c r="CA56" i="57"/>
  <c r="FW71" i="57"/>
  <c r="EE71" i="57"/>
  <c r="AF19" i="57"/>
  <c r="AC16" i="57"/>
  <c r="BG14" i="57"/>
  <c r="GC69" i="57"/>
  <c r="EY71" i="57"/>
  <c r="CL54" i="57"/>
  <c r="AI71" i="57"/>
  <c r="FZ14" i="57"/>
  <c r="EV16" i="57"/>
  <c r="FS71" i="57"/>
  <c r="BX16" i="57"/>
  <c r="T71" i="57"/>
  <c r="CN15" i="57"/>
  <c r="CQ55" i="57"/>
  <c r="AM19" i="57"/>
  <c r="DH71" i="57"/>
  <c r="EL69" i="57"/>
  <c r="BA14" i="57"/>
  <c r="W16" i="57"/>
  <c r="EZ71" i="57"/>
  <c r="BG69" i="57"/>
  <c r="AC71" i="57"/>
  <c r="DU71" i="57"/>
  <c r="BJ19" i="57"/>
  <c r="CN17" i="57"/>
  <c r="ES54" i="57"/>
  <c r="DO56" i="57"/>
  <c r="BR16" i="57"/>
  <c r="AM71" i="57"/>
  <c r="AI56" i="57"/>
  <c r="CQ18" i="57"/>
  <c r="FW56" i="57"/>
  <c r="ES18" i="57"/>
  <c r="EL14" i="57"/>
  <c r="DH16" i="57"/>
  <c r="BW80" i="57"/>
  <c r="CE80" i="57"/>
  <c r="W71" i="57"/>
  <c r="EM78" i="57"/>
  <c r="BM16" i="57"/>
  <c r="CQ14" i="57"/>
  <c r="CU79" i="57"/>
  <c r="DE79" i="57" s="1"/>
  <c r="BD15" i="57"/>
  <c r="CU55" i="57"/>
  <c r="ES55" i="57"/>
  <c r="EI19" i="57"/>
  <c r="EO78" i="57"/>
  <c r="DK80" i="57"/>
  <c r="EV19" i="57"/>
  <c r="FZ17" i="57"/>
  <c r="EF19" i="57"/>
  <c r="AD19" i="57"/>
  <c r="ET16" i="57"/>
  <c r="CN54" i="57"/>
  <c r="BJ56" i="57"/>
  <c r="V80" i="57"/>
  <c r="AZ78" i="57"/>
  <c r="CG19" i="57"/>
  <c r="FF16" i="57"/>
  <c r="AG16" i="57"/>
  <c r="CB16" i="57"/>
  <c r="BW16" i="57"/>
  <c r="CN18" i="57"/>
  <c r="FS80" i="57"/>
  <c r="CU54" i="57"/>
  <c r="BQ56" i="57"/>
  <c r="M104" i="1447"/>
  <c r="F105" i="1447"/>
  <c r="E31" i="1447"/>
  <c r="EV71" i="57"/>
  <c r="FZ69" i="57"/>
  <c r="FI71" i="57"/>
  <c r="BQ80" i="57"/>
  <c r="CU78" i="57"/>
  <c r="FW80" i="57"/>
  <c r="AG80" i="57"/>
  <c r="FC16" i="57"/>
  <c r="GG14" i="57"/>
  <c r="EL17" i="57"/>
  <c r="DH19" i="57"/>
  <c r="GA69" i="57"/>
  <c r="CN14" i="57"/>
  <c r="BJ16" i="57"/>
  <c r="DR16" i="57"/>
  <c r="GG18" i="57"/>
  <c r="EO79" i="57"/>
  <c r="BG70" i="57"/>
  <c r="EF56" i="57"/>
  <c r="FZ54" i="57"/>
  <c r="EV56" i="57"/>
  <c r="CJ56" i="57"/>
  <c r="AS80" i="57"/>
  <c r="FC56" i="57"/>
  <c r="GG54" i="57"/>
  <c r="DZ16" i="57"/>
  <c r="AZ54" i="57"/>
  <c r="V56" i="57"/>
  <c r="Z16" i="57"/>
  <c r="BM56" i="57"/>
  <c r="CQ54" i="57"/>
  <c r="GG17" i="57"/>
  <c r="FC19" i="57"/>
  <c r="DR19" i="57"/>
  <c r="EK19" i="57"/>
  <c r="BC15" i="57"/>
  <c r="BA70" i="57"/>
  <c r="E30" i="1447"/>
  <c r="M103" i="1447"/>
  <c r="N104" i="1447"/>
  <c r="G105" i="1447"/>
  <c r="CU54" i="1447"/>
  <c r="E62" i="1447"/>
  <c r="M112" i="1447"/>
  <c r="DS16" i="57"/>
  <c r="Z71" i="57"/>
  <c r="BC70" i="57"/>
  <c r="CA71" i="57"/>
  <c r="CN70" i="57"/>
  <c r="EW80" i="57"/>
  <c r="CU70" i="57"/>
  <c r="FM71" i="57"/>
  <c r="CR15" i="57"/>
  <c r="AY56" i="57"/>
  <c r="EZ19" i="57"/>
  <c r="AJ71" i="57"/>
  <c r="DY56" i="57"/>
  <c r="FF71" i="57"/>
  <c r="CH16" i="57"/>
  <c r="GG55" i="57"/>
  <c r="AF16" i="57"/>
  <c r="BQ19" i="57"/>
  <c r="CU17" i="57"/>
  <c r="DI19" i="57"/>
  <c r="EM17" i="57"/>
  <c r="EM19" i="57" s="1"/>
  <c r="CA80" i="57"/>
  <c r="DR71" i="57"/>
  <c r="BG55" i="57"/>
  <c r="EL70" i="57"/>
  <c r="BT16" i="57"/>
  <c r="AX17" i="57"/>
  <c r="T19" i="57"/>
  <c r="BD55" i="57"/>
  <c r="AQ16" i="57"/>
  <c r="BF18" i="57"/>
  <c r="FJ16" i="57"/>
  <c r="GD14" i="57"/>
  <c r="Z80" i="1447"/>
  <c r="Z18" i="1447"/>
  <c r="Z19" i="1447" s="1"/>
  <c r="K61" i="1447"/>
  <c r="BW71" i="57"/>
  <c r="BG18" i="57"/>
  <c r="AS16" i="57"/>
  <c r="DY71" i="57"/>
  <c r="CQ78" i="57"/>
  <c r="BM80" i="57"/>
  <c r="DZ19" i="57"/>
  <c r="EY56" i="57"/>
  <c r="GC54" i="57"/>
  <c r="CQ69" i="57"/>
  <c r="BM71" i="57"/>
  <c r="EB56" i="57"/>
  <c r="AJ56" i="57"/>
  <c r="GC70" i="57"/>
  <c r="CO14" i="57"/>
  <c r="CG71" i="57"/>
  <c r="DK16" i="57"/>
  <c r="EO14" i="57"/>
  <c r="AP80" i="57"/>
  <c r="ES79" i="57"/>
  <c r="DH56" i="57"/>
  <c r="EL54" i="57"/>
  <c r="AZ55" i="57"/>
  <c r="AS56" i="57"/>
  <c r="EI71" i="57"/>
  <c r="AZ70" i="57"/>
  <c r="BC54" i="57"/>
  <c r="EL55" i="57"/>
  <c r="BF15" i="57"/>
  <c r="DZ71" i="57"/>
  <c r="FI56" i="57"/>
  <c r="BQ71" i="57"/>
  <c r="CU69" i="57"/>
  <c r="CK71" i="57"/>
  <c r="AS71" i="57"/>
  <c r="DU80" i="57"/>
  <c r="V71" i="57"/>
  <c r="AZ69" i="57"/>
  <c r="Y19" i="57"/>
  <c r="BC17" i="57"/>
  <c r="EY16" i="57"/>
  <c r="GC14" i="57"/>
  <c r="AW56" i="57"/>
  <c r="BG15" i="57"/>
  <c r="DY16" i="57"/>
  <c r="BA15" i="57"/>
  <c r="BT80" i="57"/>
  <c r="FG56" i="57"/>
  <c r="AY84" i="1447"/>
  <c r="D94" i="1447"/>
  <c r="EZ56" i="57"/>
  <c r="GD54" i="57"/>
  <c r="BA17" i="57"/>
  <c r="W19" i="57"/>
  <c r="GA54" i="57"/>
  <c r="CH56" i="57"/>
  <c r="BT71" i="57"/>
  <c r="AM16" i="57"/>
  <c r="AM56" i="57"/>
  <c r="BB56" i="57"/>
  <c r="DF56" i="57"/>
  <c r="EJ54" i="57"/>
  <c r="GC78" i="57"/>
  <c r="EY80" i="57"/>
  <c r="CD71" i="57"/>
  <c r="AF80" i="57"/>
  <c r="AZ79" i="57"/>
  <c r="DK71" i="57"/>
  <c r="EO69" i="57"/>
  <c r="CU15" i="57"/>
  <c r="AF71" i="57"/>
  <c r="GC79" i="57"/>
  <c r="BQ16" i="57"/>
  <c r="CU14" i="57"/>
  <c r="AI16" i="57"/>
  <c r="BJ71" i="57"/>
  <c r="CN69" i="57"/>
  <c r="V16" i="57"/>
  <c r="AZ14" i="57"/>
  <c r="AZ15" i="57"/>
  <c r="EL79" i="57"/>
  <c r="BG54" i="57"/>
  <c r="AC56" i="57"/>
  <c r="FZ18" i="57"/>
  <c r="GJ18" i="57" s="1"/>
  <c r="FS56" i="57"/>
  <c r="EE80" i="57"/>
  <c r="CE71" i="57"/>
  <c r="K30" i="1447"/>
  <c r="I30" i="1447"/>
  <c r="M120" i="1447"/>
  <c r="E93" i="1447"/>
  <c r="K92" i="1447"/>
  <c r="I92" i="1447"/>
  <c r="K93" i="1447"/>
  <c r="CB80" i="57"/>
  <c r="BG17" i="57"/>
  <c r="AC19" i="57"/>
  <c r="CN78" i="57"/>
  <c r="BJ80" i="57"/>
  <c r="W56" i="57"/>
  <c r="BA54" i="57"/>
  <c r="Y16" i="57"/>
  <c r="BC14" i="57"/>
  <c r="GG69" i="57"/>
  <c r="FC71" i="57"/>
  <c r="BT56" i="57"/>
  <c r="DO19" i="57"/>
  <c r="ES17" i="57"/>
  <c r="V19" i="57"/>
  <c r="AZ18" i="57"/>
  <c r="GG79" i="57"/>
  <c r="T16" i="57"/>
  <c r="EC71" i="57"/>
  <c r="EI56" i="57"/>
  <c r="CK56" i="57"/>
  <c r="AG71" i="57"/>
  <c r="DR80" i="57"/>
  <c r="BU16" i="57"/>
  <c r="AW71" i="57"/>
  <c r="AD71" i="57"/>
  <c r="EB71" i="57"/>
  <c r="DY19" i="57"/>
  <c r="EO15" i="57"/>
  <c r="CK80" i="57"/>
  <c r="BG78" i="57"/>
  <c r="AC80" i="57"/>
  <c r="DO80" i="57"/>
  <c r="ES78" i="57"/>
  <c r="CQ15" i="57"/>
  <c r="AS19" i="57"/>
  <c r="FY80" i="57"/>
  <c r="GI78" i="57"/>
  <c r="CK16" i="57"/>
  <c r="CQ70" i="57"/>
  <c r="AW80" i="57"/>
  <c r="GC17" i="57"/>
  <c r="EY19" i="57"/>
  <c r="FP80" i="57"/>
  <c r="EE16" i="57"/>
  <c r="AK112" i="1447"/>
  <c r="BA132" i="916"/>
  <c r="CG6" i="916"/>
  <c r="BQ10" i="1035"/>
  <c r="CG6" i="1035"/>
  <c r="W40" i="916"/>
  <c r="BQ10" i="916"/>
  <c r="CG59" i="916"/>
  <c r="CG59" i="1035"/>
  <c r="BY12" i="916"/>
  <c r="BY6" i="1035"/>
  <c r="DK66" i="1035"/>
  <c r="CU57" i="1035"/>
  <c r="CG12" i="1035"/>
  <c r="CE12" i="1035"/>
  <c r="BC118" i="1035"/>
  <c r="BG125" i="916"/>
  <c r="BY6" i="916"/>
  <c r="CG119" i="1035"/>
  <c r="BY12" i="1035"/>
  <c r="Q70" i="916"/>
  <c r="BQ117" i="1035"/>
  <c r="BG95" i="916"/>
  <c r="DO22" i="916"/>
  <c r="CG109" i="916"/>
  <c r="BO121" i="1035"/>
  <c r="BQ121" i="1035"/>
  <c r="AU110" i="1035"/>
  <c r="AM66" i="1035"/>
  <c r="BY16" i="1035"/>
  <c r="AM116" i="1035"/>
  <c r="CU57" i="916"/>
  <c r="CU68" i="916"/>
  <c r="CK120" i="1035"/>
  <c r="O78" i="916"/>
  <c r="CS120" i="916"/>
  <c r="CU120" i="916"/>
  <c r="BC15" i="1035"/>
  <c r="AM66" i="916"/>
  <c r="O12" i="916"/>
  <c r="Q12" i="916"/>
  <c r="CG19" i="1035"/>
  <c r="DK110" i="1035"/>
  <c r="Q116" i="916"/>
  <c r="CG119" i="916"/>
  <c r="CG12" i="916"/>
  <c r="CE12" i="916"/>
  <c r="DK66" i="916"/>
  <c r="DC121" i="1035"/>
  <c r="DA121" i="1035"/>
  <c r="BQ112" i="916"/>
  <c r="CK112" i="916" s="1"/>
  <c r="AU6" i="1035"/>
  <c r="BQ69" i="916"/>
  <c r="CK69" i="916" s="1"/>
  <c r="CU65" i="1035"/>
  <c r="BG64" i="916"/>
  <c r="BG24" i="916"/>
  <c r="DO144" i="916"/>
  <c r="CG61" i="916"/>
  <c r="BQ117" i="916"/>
  <c r="BY16" i="916"/>
  <c r="BY119" i="1035"/>
  <c r="CU19" i="1035"/>
  <c r="CS19" i="1035"/>
  <c r="AU6" i="916"/>
  <c r="BY63" i="1035"/>
  <c r="CU12" i="1035"/>
  <c r="CS12" i="1035"/>
  <c r="CG17" i="916"/>
  <c r="Q70" i="1035"/>
  <c r="BC119" i="1035"/>
  <c r="CK20" i="1035"/>
  <c r="AC61" i="916"/>
  <c r="AU12" i="916"/>
  <c r="CG67" i="1035"/>
  <c r="AU19" i="1035"/>
  <c r="CS120" i="1035"/>
  <c r="CU120" i="1035"/>
  <c r="BC10" i="1035"/>
  <c r="BA10" i="1035"/>
  <c r="DC57" i="1035"/>
  <c r="CU65" i="916"/>
  <c r="BQ69" i="1035"/>
  <c r="CK69" i="1035" s="1"/>
  <c r="CU7" i="1035"/>
  <c r="DC118" i="1035"/>
  <c r="AM118" i="1035"/>
  <c r="BY17" i="916"/>
  <c r="CG109" i="1035"/>
  <c r="AU59" i="916"/>
  <c r="Q117" i="916"/>
  <c r="AC117" i="916" s="1"/>
  <c r="BY10" i="1035"/>
  <c r="BW10" i="1035"/>
  <c r="Q108" i="916"/>
  <c r="DC12" i="1035"/>
  <c r="DA121" i="916"/>
  <c r="DC121" i="916"/>
  <c r="CG63" i="1035"/>
  <c r="CU68" i="1035"/>
  <c r="BC61" i="916"/>
  <c r="AU66" i="916"/>
  <c r="BY110" i="1035"/>
  <c r="M119" i="560"/>
  <c r="T119" i="560" s="1"/>
  <c r="BG123" i="1035"/>
  <c r="BG75" i="916"/>
  <c r="DO95" i="916"/>
  <c r="BG74" i="916"/>
  <c r="BG126" i="1035"/>
  <c r="BG13" i="916"/>
  <c r="CK18" i="1035"/>
  <c r="AC126" i="1035"/>
  <c r="DO13" i="916"/>
  <c r="CK113" i="1035"/>
  <c r="CK116" i="1035"/>
  <c r="BG92" i="916"/>
  <c r="CK71" i="1035"/>
  <c r="BG126" i="916"/>
  <c r="DO145" i="916"/>
  <c r="BG24" i="1035"/>
  <c r="CK142" i="916"/>
  <c r="DC15" i="916"/>
  <c r="BQ61" i="1035"/>
  <c r="I121" i="1035"/>
  <c r="AC121" i="1035" s="1"/>
  <c r="G121" i="1035"/>
  <c r="BQ6" i="1035"/>
  <c r="AM67" i="1035"/>
  <c r="AM116" i="916"/>
  <c r="BC114" i="1035"/>
  <c r="CG108" i="916"/>
  <c r="Y118" i="1035"/>
  <c r="I70" i="916"/>
  <c r="DC117" i="916"/>
  <c r="BQ122" i="1035"/>
  <c r="CK122" i="1035" s="1"/>
  <c r="DK112" i="916"/>
  <c r="BQ66" i="1035"/>
  <c r="I108" i="916"/>
  <c r="BC15" i="916"/>
  <c r="CU58" i="1035"/>
  <c r="Q69" i="916"/>
  <c r="CU108" i="1035"/>
  <c r="BY119" i="916"/>
  <c r="DC67" i="916"/>
  <c r="DC108" i="916"/>
  <c r="CG68" i="916"/>
  <c r="CS109" i="1035"/>
  <c r="CU109" i="1035"/>
  <c r="CU12" i="916"/>
  <c r="CS12" i="916"/>
  <c r="CG57" i="1035"/>
  <c r="DK16" i="1035"/>
  <c r="Q109" i="916"/>
  <c r="BQ110" i="916"/>
  <c r="AC146" i="916"/>
  <c r="AC112" i="1035"/>
  <c r="AC64" i="916"/>
  <c r="FH179" i="57"/>
  <c r="DO93" i="916"/>
  <c r="BG125" i="1035"/>
  <c r="BG21" i="1035"/>
  <c r="BG42" i="916"/>
  <c r="CK71" i="916"/>
  <c r="Q116" i="1035"/>
  <c r="CU114" i="916"/>
  <c r="CU18" i="916"/>
  <c r="BC118" i="916"/>
  <c r="AU110" i="916"/>
  <c r="CS19" i="916"/>
  <c r="CU19" i="916"/>
  <c r="AM8" i="1035"/>
  <c r="AU61" i="916"/>
  <c r="AS61" i="916"/>
  <c r="Y122" i="1035"/>
  <c r="AU8" i="1035"/>
  <c r="I108" i="1035"/>
  <c r="BC65" i="1035"/>
  <c r="AM15" i="1035"/>
  <c r="CG17" i="1035"/>
  <c r="BY63" i="916"/>
  <c r="BC67" i="1035"/>
  <c r="BA120" i="916"/>
  <c r="BC120" i="916"/>
  <c r="CG121" i="916"/>
  <c r="I63" i="1035"/>
  <c r="CU116" i="916"/>
  <c r="BQ68" i="916"/>
  <c r="Q63" i="1035"/>
  <c r="DC57" i="916"/>
  <c r="BQ57" i="916"/>
  <c r="Q67" i="916"/>
  <c r="BC6" i="916"/>
  <c r="AU112" i="916"/>
  <c r="AS112" i="916"/>
  <c r="DC58" i="1035"/>
  <c r="BY114" i="916"/>
  <c r="CU117" i="1035"/>
  <c r="BC8" i="1035"/>
  <c r="DC12" i="916"/>
  <c r="Q108" i="1035"/>
  <c r="I71" i="1035"/>
  <c r="CG117" i="1035"/>
  <c r="AM117" i="916"/>
  <c r="DC70" i="916"/>
  <c r="DC20" i="916"/>
  <c r="Q117" i="1035"/>
  <c r="AC117" i="1035" s="1"/>
  <c r="BC117" i="916"/>
  <c r="AM12" i="1035"/>
  <c r="BC69" i="1035"/>
  <c r="CG10" i="916"/>
  <c r="CG114" i="916"/>
  <c r="AU59" i="1035"/>
  <c r="DC68" i="916"/>
  <c r="CG57" i="916"/>
  <c r="Q118" i="916"/>
  <c r="BQ15" i="916"/>
  <c r="CU7" i="916"/>
  <c r="CG66" i="916"/>
  <c r="BC119" i="916"/>
  <c r="BC112" i="916"/>
  <c r="BA112" i="916"/>
  <c r="Q57" i="916"/>
  <c r="CU6" i="1035"/>
  <c r="CU16" i="916"/>
  <c r="DK118" i="1035"/>
  <c r="CG7" i="916"/>
  <c r="BQ121" i="916"/>
  <c r="BO121" i="916"/>
  <c r="CG19" i="916"/>
  <c r="BC116" i="916"/>
  <c r="AM65" i="916"/>
  <c r="CS109" i="916"/>
  <c r="CU109" i="916"/>
  <c r="CU69" i="916"/>
  <c r="AM112" i="1035"/>
  <c r="AL148" i="1035"/>
  <c r="BC8" i="916"/>
  <c r="DC67" i="1035"/>
  <c r="Q109" i="1035"/>
  <c r="AM117" i="1035"/>
  <c r="I20" i="916"/>
  <c r="DK117" i="1035"/>
  <c r="CU108" i="916"/>
  <c r="CG68" i="1035"/>
  <c r="DK112" i="1035"/>
  <c r="AU66" i="1035"/>
  <c r="BC6" i="1035"/>
  <c r="BY8" i="1035"/>
  <c r="CU118" i="1035"/>
  <c r="CG58" i="916"/>
  <c r="DK16" i="916"/>
  <c r="Q69" i="1035"/>
  <c r="BY67" i="1035"/>
  <c r="CU63" i="916"/>
  <c r="BQ110" i="1035"/>
  <c r="BY117" i="916"/>
  <c r="BC16" i="916"/>
  <c r="BC114" i="916"/>
  <c r="BQ17" i="1035"/>
  <c r="BY66" i="916"/>
  <c r="Q65" i="916"/>
  <c r="BY68" i="916"/>
  <c r="BQ16" i="1035"/>
  <c r="Y67" i="1035"/>
  <c r="BY109" i="916"/>
  <c r="DC71" i="916"/>
  <c r="BQ66" i="916"/>
  <c r="BY7" i="916"/>
  <c r="AM118" i="916"/>
  <c r="AM61" i="1035"/>
  <c r="BY110" i="916"/>
  <c r="CG67" i="916"/>
  <c r="I68" i="1035"/>
  <c r="BG68" i="1035" s="1"/>
  <c r="CU10" i="1035"/>
  <c r="BQ14" i="916"/>
  <c r="CK14" i="916" s="1"/>
  <c r="AM67" i="916"/>
  <c r="AU57" i="916"/>
  <c r="AU12" i="1035"/>
  <c r="I57" i="916"/>
  <c r="AU108" i="916"/>
  <c r="BQ61" i="916"/>
  <c r="AM59" i="916"/>
  <c r="DJ148" i="1035"/>
  <c r="AC30" i="916"/>
  <c r="BG94" i="916"/>
  <c r="AC66" i="916"/>
  <c r="DO125" i="1035"/>
  <c r="BG72" i="916"/>
  <c r="F105" i="560"/>
  <c r="BG23" i="916"/>
  <c r="E30" i="560"/>
  <c r="BG64" i="1035"/>
  <c r="DO64" i="916"/>
  <c r="AC81" i="916"/>
  <c r="AC44" i="916"/>
  <c r="BG93" i="916"/>
  <c r="DO72" i="1035"/>
  <c r="CK39" i="916"/>
  <c r="CK118" i="916"/>
  <c r="AY89" i="560"/>
  <c r="AY79" i="560" s="1"/>
  <c r="AC10" i="1035"/>
  <c r="DO94" i="916"/>
  <c r="BG72" i="1035"/>
  <c r="DO92" i="916"/>
  <c r="AC72" i="1035"/>
  <c r="AC94" i="916"/>
  <c r="BG124" i="1035"/>
  <c r="BG21" i="916"/>
  <c r="DO41" i="916"/>
  <c r="DO123" i="916"/>
  <c r="BG73" i="1035"/>
  <c r="BG115" i="1035"/>
  <c r="V104" i="57"/>
  <c r="DO24" i="916"/>
  <c r="AC145" i="916"/>
  <c r="DO73" i="1035"/>
  <c r="AC123" i="916"/>
  <c r="DO115" i="1035"/>
  <c r="AC72" i="916"/>
  <c r="BG145" i="916"/>
  <c r="BG123" i="916"/>
  <c r="DO126" i="1035"/>
  <c r="CK40" i="916"/>
  <c r="CK91" i="916"/>
  <c r="AC132" i="916"/>
  <c r="P58" i="560"/>
  <c r="O60" i="560" s="1"/>
  <c r="CK34" i="916"/>
  <c r="E62" i="560"/>
  <c r="G105" i="560"/>
  <c r="DO13" i="1035"/>
  <c r="T61" i="560"/>
  <c r="AC61" i="560" s="1"/>
  <c r="FF164" i="57"/>
  <c r="DO22" i="1035"/>
  <c r="DO125" i="916"/>
  <c r="BG75" i="1035"/>
  <c r="BG13" i="1035"/>
  <c r="DO135" i="916"/>
  <c r="BG143" i="916"/>
  <c r="BG41" i="916"/>
  <c r="AC144" i="916"/>
  <c r="DO73" i="916"/>
  <c r="BG22" i="1035"/>
  <c r="AC125" i="916"/>
  <c r="BG144" i="916"/>
  <c r="BG73" i="916"/>
  <c r="AC22" i="1035"/>
  <c r="AC64" i="1035"/>
  <c r="DO75" i="1035"/>
  <c r="DO124" i="1035"/>
  <c r="DO75" i="916"/>
  <c r="BG22" i="916"/>
  <c r="AC13" i="1035"/>
  <c r="DO43" i="916"/>
  <c r="CU16" i="1035"/>
  <c r="Q118" i="1035"/>
  <c r="I114" i="916"/>
  <c r="DC66" i="916"/>
  <c r="CG61" i="1035"/>
  <c r="CU116" i="1035"/>
  <c r="BQ68" i="1035"/>
  <c r="BQ6" i="916"/>
  <c r="Q15" i="916"/>
  <c r="AC15" i="916" s="1"/>
  <c r="Q120" i="916"/>
  <c r="O120" i="916"/>
  <c r="DC118" i="916"/>
  <c r="Q71" i="1035"/>
  <c r="AM57" i="916"/>
  <c r="DA19" i="916"/>
  <c r="DC19" i="916"/>
  <c r="BY17" i="1035"/>
  <c r="BY15" i="1035"/>
  <c r="DC15" i="1035"/>
  <c r="DC16" i="1035"/>
  <c r="CU58" i="916"/>
  <c r="I68" i="916"/>
  <c r="BG68" i="916" s="1"/>
  <c r="AM10" i="1035"/>
  <c r="BQ108" i="1035"/>
  <c r="Q119" i="916"/>
  <c r="CU14" i="1035"/>
  <c r="AM15" i="916"/>
  <c r="CU6" i="916"/>
  <c r="AM8" i="916"/>
  <c r="DC59" i="1035"/>
  <c r="CG108" i="1035"/>
  <c r="CG8" i="916"/>
  <c r="CU117" i="916"/>
  <c r="DC70" i="1035"/>
  <c r="BQ59" i="1035"/>
  <c r="CU114" i="1035"/>
  <c r="DC58" i="916"/>
  <c r="CU70" i="916"/>
  <c r="AU112" i="1035"/>
  <c r="AS112" i="1035"/>
  <c r="DK6" i="916"/>
  <c r="CU118" i="916"/>
  <c r="CU66" i="1035"/>
  <c r="I119" i="916"/>
  <c r="CG121" i="1035"/>
  <c r="BC67" i="916"/>
  <c r="Y118" i="916"/>
  <c r="AU117" i="916"/>
  <c r="I122" i="1035"/>
  <c r="BC117" i="1035"/>
  <c r="BC57" i="1035"/>
  <c r="DC108" i="1035"/>
  <c r="BQ8" i="916"/>
  <c r="BC59" i="916"/>
  <c r="BC65" i="916"/>
  <c r="BQ112" i="1035"/>
  <c r="CK112" i="1035" s="1"/>
  <c r="AU8" i="916"/>
  <c r="I14" i="916"/>
  <c r="I109" i="1035"/>
  <c r="I70" i="1035"/>
  <c r="AU19" i="916"/>
  <c r="BQ122" i="916"/>
  <c r="CK122" i="916" s="1"/>
  <c r="CU119" i="1035"/>
  <c r="DK110" i="916"/>
  <c r="EC184" i="57"/>
  <c r="Q7" i="916"/>
  <c r="CU63" i="1035"/>
  <c r="CG63" i="916"/>
  <c r="DK61" i="916"/>
  <c r="BC16" i="1035"/>
  <c r="DC68" i="1035"/>
  <c r="DC16" i="916"/>
  <c r="CU10" i="916"/>
  <c r="CS121" i="916"/>
  <c r="CU121" i="916"/>
  <c r="BC66" i="916"/>
  <c r="DC20" i="1035"/>
  <c r="BY117" i="1035"/>
  <c r="Q18" i="916"/>
  <c r="DK67" i="1035"/>
  <c r="BA10" i="916"/>
  <c r="BC10" i="916"/>
  <c r="BQ119" i="916"/>
  <c r="Q119" i="1035"/>
  <c r="BA112" i="1035"/>
  <c r="BC112" i="1035"/>
  <c r="BC61" i="1035"/>
  <c r="DC71" i="1035"/>
  <c r="Y19" i="916"/>
  <c r="BY8" i="916"/>
  <c r="AM65" i="1035"/>
  <c r="BC116" i="1035"/>
  <c r="I12" i="916"/>
  <c r="I71" i="916"/>
  <c r="Q63" i="916"/>
  <c r="Y122" i="916"/>
  <c r="I58" i="916"/>
  <c r="CG70" i="916"/>
  <c r="Q20" i="916"/>
  <c r="AM14" i="916"/>
  <c r="BY15" i="916"/>
  <c r="Q58" i="916"/>
  <c r="O58" i="916"/>
  <c r="CG10" i="1035"/>
  <c r="DC6" i="916"/>
  <c r="CG7" i="1035"/>
  <c r="BQ14" i="1035"/>
  <c r="CK14" i="1035" s="1"/>
  <c r="AU15" i="916"/>
  <c r="O114" i="916"/>
  <c r="Q114" i="916"/>
  <c r="Y57" i="916"/>
  <c r="BY68" i="1035"/>
  <c r="BQ17" i="916"/>
  <c r="BC18" i="916"/>
  <c r="CG58" i="1035"/>
  <c r="AM61" i="916"/>
  <c r="CU69" i="1035"/>
  <c r="AU108" i="1035"/>
  <c r="AU57" i="1035"/>
  <c r="BA120" i="1035"/>
  <c r="BC120" i="1035"/>
  <c r="BQ59" i="916"/>
  <c r="BC110" i="916"/>
  <c r="BQ16" i="916"/>
  <c r="DK118" i="916"/>
  <c r="DC59" i="916"/>
  <c r="BY66" i="1035"/>
  <c r="AC43" i="916"/>
  <c r="DO24" i="1035"/>
  <c r="W159" i="57"/>
  <c r="CK89" i="916"/>
  <c r="AG159" i="57"/>
  <c r="AF115" i="57"/>
  <c r="AJ159" i="57"/>
  <c r="GC27" i="57"/>
  <c r="M120" i="560"/>
  <c r="T120" i="560" s="1"/>
  <c r="DO44" i="916"/>
  <c r="BG23" i="1035"/>
  <c r="DO124" i="916"/>
  <c r="DO74" i="1035"/>
  <c r="DO42" i="916"/>
  <c r="BG115" i="916"/>
  <c r="AC61" i="1035"/>
  <c r="DO21" i="1035"/>
  <c r="DO143" i="916"/>
  <c r="DO23" i="1035"/>
  <c r="AC115" i="916"/>
  <c r="F121" i="560"/>
  <c r="DO146" i="916"/>
  <c r="BG124" i="916"/>
  <c r="AC74" i="916"/>
  <c r="AC124" i="916"/>
  <c r="DO74" i="916"/>
  <c r="BG74" i="1035"/>
  <c r="DO126" i="916"/>
  <c r="DO123" i="1035"/>
  <c r="DO115" i="916"/>
  <c r="CU28" i="560"/>
  <c r="CU18" i="560" s="1"/>
  <c r="DO72" i="916"/>
  <c r="BQ108" i="916"/>
  <c r="BC69" i="916"/>
  <c r="AM10" i="916"/>
  <c r="BY67" i="916"/>
  <c r="Q14" i="916"/>
  <c r="DC19" i="1035"/>
  <c r="DA19" i="1035"/>
  <c r="I57" i="1035"/>
  <c r="Y108" i="916"/>
  <c r="CG110" i="916"/>
  <c r="H148" i="916"/>
  <c r="I109" i="916"/>
  <c r="BY114" i="1035"/>
  <c r="CU66" i="916"/>
  <c r="I122" i="916"/>
  <c r="O19" i="916"/>
  <c r="Q19" i="916"/>
  <c r="I7" i="916"/>
  <c r="BY10" i="916"/>
  <c r="BW10" i="916"/>
  <c r="AU61" i="1035"/>
  <c r="AT97" i="1035"/>
  <c r="AS61" i="1035"/>
  <c r="Y6" i="916"/>
  <c r="Y67" i="916"/>
  <c r="I6" i="916"/>
  <c r="CU119" i="916"/>
  <c r="CU67" i="916"/>
  <c r="BC57" i="916"/>
  <c r="BC108" i="916"/>
  <c r="CG117" i="916"/>
  <c r="P46" i="916"/>
  <c r="Q6" i="916"/>
  <c r="DC66" i="1035"/>
  <c r="AM16" i="916"/>
  <c r="DK67" i="916"/>
  <c r="DK117" i="916"/>
  <c r="I119" i="1035"/>
  <c r="AM12" i="916"/>
  <c r="I17" i="916"/>
  <c r="AC17" i="916" s="1"/>
  <c r="I19" i="916"/>
  <c r="Q16" i="916"/>
  <c r="O120" i="1035"/>
  <c r="Q120" i="1035"/>
  <c r="CU14" i="916"/>
  <c r="I121" i="916"/>
  <c r="BG121" i="916" s="1"/>
  <c r="AM112" i="916"/>
  <c r="DB97" i="1035"/>
  <c r="BY59" i="916"/>
  <c r="Q71" i="916"/>
  <c r="AM57" i="1035"/>
  <c r="I63" i="916"/>
  <c r="I114" i="1035"/>
  <c r="CU18" i="1035"/>
  <c r="CT46" i="1035"/>
  <c r="CW98" i="57"/>
  <c r="AZ101" i="57"/>
  <c r="GC33" i="57"/>
  <c r="BJ172" i="57"/>
  <c r="AY27" i="560"/>
  <c r="AY59" i="560"/>
  <c r="AY49" i="560" s="1"/>
  <c r="CK113" i="916"/>
  <c r="GG8" i="57"/>
  <c r="DO62" i="916"/>
  <c r="DO23" i="916"/>
  <c r="DO21" i="916"/>
  <c r="CI64" i="1035"/>
  <c r="CJ64" i="1035" s="1"/>
  <c r="CI64" i="916"/>
  <c r="CJ64" i="916" s="1"/>
  <c r="CI13" i="1035"/>
  <c r="CJ13" i="1035" s="1"/>
  <c r="CI13" i="916"/>
  <c r="CJ13" i="916" s="1"/>
  <c r="CL64" i="916"/>
  <c r="CL64" i="1035"/>
  <c r="CI115" i="1035"/>
  <c r="CJ115" i="1035" s="1"/>
  <c r="CI115" i="916"/>
  <c r="CJ115" i="916" s="1"/>
  <c r="CI144" i="916"/>
  <c r="CJ144" i="916" s="1"/>
  <c r="CI145" i="916"/>
  <c r="CJ145" i="916" s="1"/>
  <c r="CI146" i="916"/>
  <c r="CJ146" i="916" s="1"/>
  <c r="CI143" i="916"/>
  <c r="CJ143" i="916" s="1"/>
  <c r="CI72" i="1035"/>
  <c r="CJ72" i="1035" s="1"/>
  <c r="CI74" i="1035"/>
  <c r="CJ74" i="1035" s="1"/>
  <c r="CI73" i="1035"/>
  <c r="CJ73" i="1035" s="1"/>
  <c r="CI75" i="1035"/>
  <c r="CJ75" i="1035" s="1"/>
  <c r="CI75" i="916"/>
  <c r="CJ75" i="916" s="1"/>
  <c r="CI74" i="916"/>
  <c r="CJ74" i="916" s="1"/>
  <c r="CI73" i="916"/>
  <c r="CJ73" i="916" s="1"/>
  <c r="CI72" i="916"/>
  <c r="CJ72" i="916" s="1"/>
  <c r="CI95" i="916"/>
  <c r="CJ95" i="916" s="1"/>
  <c r="CI92" i="916"/>
  <c r="CJ92" i="916" s="1"/>
  <c r="CI94" i="916"/>
  <c r="CJ94" i="916" s="1"/>
  <c r="CI93" i="916"/>
  <c r="CJ93" i="916" s="1"/>
  <c r="CL43" i="916"/>
  <c r="CL41" i="916"/>
  <c r="CL42" i="916"/>
  <c r="CL44" i="916"/>
  <c r="CI22" i="1035"/>
  <c r="CJ22" i="1035" s="1"/>
  <c r="CI24" i="1035"/>
  <c r="CJ24" i="1035" s="1"/>
  <c r="CI21" i="1035"/>
  <c r="CJ21" i="1035" s="1"/>
  <c r="CI23" i="1035"/>
  <c r="CJ23" i="1035" s="1"/>
  <c r="CI24" i="916"/>
  <c r="CJ24" i="916" s="1"/>
  <c r="CI23" i="916"/>
  <c r="CJ23" i="916" s="1"/>
  <c r="CI22" i="916"/>
  <c r="CJ22" i="916" s="1"/>
  <c r="CI21" i="916"/>
  <c r="CJ21" i="916" s="1"/>
  <c r="CL74" i="916"/>
  <c r="CL73" i="916"/>
  <c r="CL72" i="916"/>
  <c r="CL75" i="916"/>
  <c r="CL73" i="1035"/>
  <c r="CL75" i="1035"/>
  <c r="CL72" i="1035"/>
  <c r="CL74" i="1035"/>
  <c r="CI44" i="916"/>
  <c r="CJ44" i="916" s="1"/>
  <c r="CI43" i="916"/>
  <c r="CJ43" i="916" s="1"/>
  <c r="CI42" i="916"/>
  <c r="CJ42" i="916" s="1"/>
  <c r="CI41" i="916"/>
  <c r="CJ41" i="916" s="1"/>
  <c r="CI124" i="1035"/>
  <c r="CJ124" i="1035" s="1"/>
  <c r="CI126" i="1035"/>
  <c r="CJ126" i="1035" s="1"/>
  <c r="CI123" i="1035"/>
  <c r="CJ123" i="1035" s="1"/>
  <c r="CI125" i="1035"/>
  <c r="CJ125" i="1035" s="1"/>
  <c r="CI124" i="916"/>
  <c r="CJ124" i="916" s="1"/>
  <c r="CI125" i="916"/>
  <c r="CJ125" i="916" s="1"/>
  <c r="CI123" i="916"/>
  <c r="CJ123" i="916" s="1"/>
  <c r="CI126" i="916"/>
  <c r="CJ126" i="916" s="1"/>
  <c r="CI135" i="916"/>
  <c r="CJ135" i="916" s="1"/>
  <c r="CL33" i="916"/>
  <c r="CI84" i="916"/>
  <c r="CJ84" i="916" s="1"/>
  <c r="CI33" i="916"/>
  <c r="CJ33" i="916" s="1"/>
  <c r="CK44" i="916"/>
  <c r="CK43" i="916"/>
  <c r="CK41" i="916"/>
  <c r="BG84" i="916"/>
  <c r="CK42" i="916"/>
  <c r="DG164" i="57"/>
  <c r="CK33" i="916"/>
  <c r="CG184" i="57"/>
  <c r="EC159" i="57"/>
  <c r="EZ159" i="57"/>
  <c r="DZ159" i="57"/>
  <c r="CU53" i="560"/>
  <c r="FW184" i="57"/>
  <c r="BA100" i="57"/>
  <c r="BR164" i="57"/>
  <c r="CN11" i="57"/>
  <c r="AC135" i="916"/>
  <c r="CW32" i="560"/>
  <c r="CH164" i="57"/>
  <c r="GE168" i="57"/>
  <c r="BG135" i="916"/>
  <c r="DO84" i="916"/>
  <c r="AC84" i="916"/>
  <c r="DO33" i="916"/>
  <c r="DI115" i="1035"/>
  <c r="DI115" i="916"/>
  <c r="BW64" i="1035"/>
  <c r="BW64" i="916"/>
  <c r="W13" i="1035"/>
  <c r="W13" i="916"/>
  <c r="AK13" i="916"/>
  <c r="AK13" i="1035"/>
  <c r="DA13" i="1035"/>
  <c r="DA13" i="916"/>
  <c r="O13" i="916"/>
  <c r="O13" i="1035"/>
  <c r="BA115" i="916"/>
  <c r="BA115" i="1035"/>
  <c r="DI13" i="1035"/>
  <c r="DI13" i="916"/>
  <c r="DA64" i="1035"/>
  <c r="DA64" i="916"/>
  <c r="O115" i="1035"/>
  <c r="O115" i="916"/>
  <c r="BA13" i="916"/>
  <c r="BA13" i="1035"/>
  <c r="BW13" i="1035"/>
  <c r="BW13" i="916"/>
  <c r="CL13" i="916"/>
  <c r="CL13" i="1035"/>
  <c r="CS13" i="916"/>
  <c r="CS13" i="1035"/>
  <c r="O64" i="916"/>
  <c r="O64" i="1035"/>
  <c r="DM13" i="1035"/>
  <c r="DN13" i="1035" s="1"/>
  <c r="W115" i="916"/>
  <c r="W115" i="1035"/>
  <c r="CS115" i="916"/>
  <c r="CS115" i="1035"/>
  <c r="AK64" i="1035"/>
  <c r="AK64" i="916"/>
  <c r="W64" i="1035"/>
  <c r="W64" i="916"/>
  <c r="CE64" i="1035"/>
  <c r="CE64" i="916"/>
  <c r="CL115" i="1035"/>
  <c r="CL115" i="916"/>
  <c r="CS64" i="1035"/>
  <c r="CS64" i="916"/>
  <c r="BW115" i="1035"/>
  <c r="BW115" i="916"/>
  <c r="DI64" i="916"/>
  <c r="DI64" i="1035"/>
  <c r="CE115" i="1035"/>
  <c r="CE115" i="916"/>
  <c r="AK115" i="1035"/>
  <c r="AK115" i="916"/>
  <c r="CE13" i="1035"/>
  <c r="CE13" i="916"/>
  <c r="BA64" i="1035"/>
  <c r="BA64" i="916"/>
  <c r="AS13" i="916"/>
  <c r="AS13" i="1035"/>
  <c r="BW144" i="916"/>
  <c r="BW145" i="916"/>
  <c r="BW146" i="916"/>
  <c r="BW143" i="916"/>
  <c r="DI123" i="1035"/>
  <c r="DI126" i="1035"/>
  <c r="DI125" i="1035"/>
  <c r="DI124" i="1035"/>
  <c r="DI126" i="916"/>
  <c r="DI124" i="916"/>
  <c r="DI123" i="916"/>
  <c r="DI125" i="916"/>
  <c r="BW72" i="1035"/>
  <c r="BW74" i="1035"/>
  <c r="BW73" i="1035"/>
  <c r="BW75" i="1035"/>
  <c r="BW75" i="916"/>
  <c r="BW74" i="916"/>
  <c r="BW73" i="916"/>
  <c r="BW72" i="916"/>
  <c r="BW95" i="916"/>
  <c r="BW92" i="916"/>
  <c r="BW94" i="916"/>
  <c r="BW93" i="916"/>
  <c r="DI41" i="916"/>
  <c r="DI43" i="916"/>
  <c r="DI44" i="916"/>
  <c r="DI42" i="916"/>
  <c r="W21" i="1035"/>
  <c r="W24" i="1035"/>
  <c r="W23" i="1035"/>
  <c r="W22" i="1035"/>
  <c r="W21" i="916"/>
  <c r="W23" i="916"/>
  <c r="W24" i="916"/>
  <c r="W22" i="916"/>
  <c r="AK42" i="916"/>
  <c r="AK43" i="916"/>
  <c r="AK44" i="916"/>
  <c r="AK41" i="916"/>
  <c r="AK143" i="916"/>
  <c r="AK146" i="916"/>
  <c r="AK145" i="916"/>
  <c r="AK144" i="916"/>
  <c r="O146" i="916"/>
  <c r="O143" i="916"/>
  <c r="O144" i="916"/>
  <c r="O145" i="916"/>
  <c r="AK21" i="916"/>
  <c r="AK24" i="916"/>
  <c r="AK22" i="916"/>
  <c r="AK23" i="916"/>
  <c r="AK23" i="1035"/>
  <c r="AK22" i="1035"/>
  <c r="AK21" i="1035"/>
  <c r="AK24" i="1035"/>
  <c r="DA24" i="1035"/>
  <c r="DA23" i="1035"/>
  <c r="DA22" i="1035"/>
  <c r="DA21" i="1035"/>
  <c r="DA24" i="916"/>
  <c r="DA22" i="916"/>
  <c r="DA23" i="916"/>
  <c r="DA21" i="916"/>
  <c r="W43" i="916"/>
  <c r="W44" i="916"/>
  <c r="W42" i="916"/>
  <c r="W41" i="916"/>
  <c r="O23" i="916"/>
  <c r="O21" i="916"/>
  <c r="O22" i="916"/>
  <c r="O24" i="916"/>
  <c r="O24" i="1035"/>
  <c r="O22" i="1035"/>
  <c r="O23" i="1035"/>
  <c r="O21" i="1035"/>
  <c r="CS145" i="916"/>
  <c r="CS144" i="916"/>
  <c r="CS146" i="916"/>
  <c r="CS143" i="916"/>
  <c r="DA94" i="916"/>
  <c r="DA95" i="916"/>
  <c r="DA92" i="916"/>
  <c r="DA93" i="916"/>
  <c r="BA123" i="916"/>
  <c r="BA125" i="916"/>
  <c r="BA124" i="916"/>
  <c r="BA126" i="916"/>
  <c r="BA126" i="1035"/>
  <c r="BA123" i="1035"/>
  <c r="BA124" i="1035"/>
  <c r="BA125" i="1035"/>
  <c r="W143" i="916"/>
  <c r="W145" i="916"/>
  <c r="W144" i="916"/>
  <c r="W146" i="916"/>
  <c r="DI24" i="1035"/>
  <c r="DI21" i="1035"/>
  <c r="DI23" i="1035"/>
  <c r="DI22" i="1035"/>
  <c r="DI24" i="916"/>
  <c r="DI21" i="916"/>
  <c r="DI23" i="916"/>
  <c r="DI22" i="916"/>
  <c r="DA75" i="1035"/>
  <c r="DA74" i="1035"/>
  <c r="DA72" i="1035"/>
  <c r="DA73" i="1035"/>
  <c r="DA73" i="916"/>
  <c r="DA75" i="916"/>
  <c r="DA74" i="916"/>
  <c r="DA72" i="916"/>
  <c r="DA42" i="916"/>
  <c r="DA44" i="916"/>
  <c r="DA43" i="916"/>
  <c r="DA41" i="916"/>
  <c r="CL143" i="916"/>
  <c r="CL144" i="916"/>
  <c r="CL145" i="916"/>
  <c r="CL146" i="916"/>
  <c r="O93" i="916"/>
  <c r="O95" i="916"/>
  <c r="O92" i="916"/>
  <c r="O94" i="916"/>
  <c r="O126" i="1035"/>
  <c r="O125" i="1035"/>
  <c r="O124" i="1035"/>
  <c r="O123" i="1035"/>
  <c r="O123" i="916"/>
  <c r="O125" i="916"/>
  <c r="O126" i="916"/>
  <c r="O124" i="916"/>
  <c r="BA23" i="916"/>
  <c r="BA21" i="916"/>
  <c r="BA24" i="916"/>
  <c r="BA22" i="916"/>
  <c r="BA21" i="1035"/>
  <c r="BA22" i="1035"/>
  <c r="BA23" i="1035"/>
  <c r="BA24" i="1035"/>
  <c r="BW22" i="1035"/>
  <c r="BW24" i="1035"/>
  <c r="BW21" i="1035"/>
  <c r="BW23" i="1035"/>
  <c r="BW24" i="916"/>
  <c r="BW23" i="916"/>
  <c r="BW22" i="916"/>
  <c r="BW21" i="916"/>
  <c r="CL24" i="916"/>
  <c r="CL22" i="916"/>
  <c r="CL21" i="916"/>
  <c r="CL23" i="916"/>
  <c r="CL21" i="1035"/>
  <c r="CL24" i="1035"/>
  <c r="CL22" i="1035"/>
  <c r="CL23" i="1035"/>
  <c r="CS22" i="916"/>
  <c r="CS23" i="916"/>
  <c r="CS24" i="916"/>
  <c r="CS21" i="916"/>
  <c r="CS23" i="1035"/>
  <c r="CS21" i="1035"/>
  <c r="CS22" i="1035"/>
  <c r="CS24" i="1035"/>
  <c r="O72" i="916"/>
  <c r="O73" i="916"/>
  <c r="O75" i="916"/>
  <c r="O74" i="916"/>
  <c r="O74" i="1035"/>
  <c r="O75" i="1035"/>
  <c r="O72" i="1035"/>
  <c r="O73" i="1035"/>
  <c r="DM22" i="1035"/>
  <c r="DN22" i="1035" s="1"/>
  <c r="CS43" i="916"/>
  <c r="CS41" i="916"/>
  <c r="CS44" i="916"/>
  <c r="CS42" i="916"/>
  <c r="W123" i="916"/>
  <c r="W125" i="916"/>
  <c r="W126" i="916"/>
  <c r="W124" i="916"/>
  <c r="W123" i="1035"/>
  <c r="W126" i="1035"/>
  <c r="W125" i="1035"/>
  <c r="W124" i="1035"/>
  <c r="CE44" i="916"/>
  <c r="CE42" i="916"/>
  <c r="CE41" i="916"/>
  <c r="CE43" i="916"/>
  <c r="CS123" i="916"/>
  <c r="CS124" i="916"/>
  <c r="CS125" i="916"/>
  <c r="CS126" i="916"/>
  <c r="CS124" i="1035"/>
  <c r="CS123" i="1035"/>
  <c r="CS125" i="1035"/>
  <c r="CS126" i="1035"/>
  <c r="AK75" i="1035"/>
  <c r="AK72" i="1035"/>
  <c r="AK73" i="1035"/>
  <c r="AK74" i="1035"/>
  <c r="AK75" i="916"/>
  <c r="AK73" i="916"/>
  <c r="AK74" i="916"/>
  <c r="AK72" i="916"/>
  <c r="W73" i="1035"/>
  <c r="W74" i="1035"/>
  <c r="W72" i="1035"/>
  <c r="W75" i="1035"/>
  <c r="W73" i="916"/>
  <c r="W74" i="916"/>
  <c r="W75" i="916"/>
  <c r="W72" i="916"/>
  <c r="CS94" i="916"/>
  <c r="CS93" i="916"/>
  <c r="CS92" i="916"/>
  <c r="CS95" i="916"/>
  <c r="DI143" i="916"/>
  <c r="DI146" i="916"/>
  <c r="DI145" i="916"/>
  <c r="DI144" i="916"/>
  <c r="CE72" i="1035"/>
  <c r="CE73" i="1035"/>
  <c r="CE74" i="1035"/>
  <c r="CE75" i="1035"/>
  <c r="CE72" i="916"/>
  <c r="CE74" i="916"/>
  <c r="CE75" i="916"/>
  <c r="CE73" i="916"/>
  <c r="DA146" i="916"/>
  <c r="DA145" i="916"/>
  <c r="DA143" i="916"/>
  <c r="DA144" i="916"/>
  <c r="DI95" i="916"/>
  <c r="DI92" i="916"/>
  <c r="DI94" i="916"/>
  <c r="DI93" i="916"/>
  <c r="CL126" i="1035"/>
  <c r="CL123" i="1035"/>
  <c r="CL124" i="1035"/>
  <c r="CL125" i="1035"/>
  <c r="CL123" i="916"/>
  <c r="CL126" i="916"/>
  <c r="CL125" i="916"/>
  <c r="CL124" i="916"/>
  <c r="BA143" i="916"/>
  <c r="BA145" i="916"/>
  <c r="BA144" i="916"/>
  <c r="BA146" i="916"/>
  <c r="W93" i="916"/>
  <c r="W95" i="916"/>
  <c r="W94" i="916"/>
  <c r="W92" i="916"/>
  <c r="CS72" i="1035"/>
  <c r="CS75" i="1035"/>
  <c r="CS73" i="1035"/>
  <c r="CS74" i="1035"/>
  <c r="CS72" i="916"/>
  <c r="CS74" i="916"/>
  <c r="CS73" i="916"/>
  <c r="CS75" i="916"/>
  <c r="AK93" i="916"/>
  <c r="AK95" i="916"/>
  <c r="AK92" i="916"/>
  <c r="AK94" i="916"/>
  <c r="BW44" i="916"/>
  <c r="BW43" i="916"/>
  <c r="BW42" i="916"/>
  <c r="BW41" i="916"/>
  <c r="CE146" i="916"/>
  <c r="CE145" i="916"/>
  <c r="CE144" i="916"/>
  <c r="CE143" i="916"/>
  <c r="O44" i="916"/>
  <c r="O43" i="916"/>
  <c r="O42" i="916"/>
  <c r="O41" i="916"/>
  <c r="BW124" i="1035"/>
  <c r="BW126" i="1035"/>
  <c r="BW123" i="1035"/>
  <c r="BW125" i="1035"/>
  <c r="BW124" i="916"/>
  <c r="BW125" i="916"/>
  <c r="BW123" i="916"/>
  <c r="BW126" i="916"/>
  <c r="DI75" i="916"/>
  <c r="DI72" i="916"/>
  <c r="DI74" i="916"/>
  <c r="DI73" i="916"/>
  <c r="DI73" i="1035"/>
  <c r="DI74" i="1035"/>
  <c r="DI72" i="1035"/>
  <c r="DI75" i="1035"/>
  <c r="CE123" i="1035"/>
  <c r="CE125" i="1035"/>
  <c r="CE124" i="1035"/>
  <c r="CE126" i="1035"/>
  <c r="CE125" i="916"/>
  <c r="CE124" i="916"/>
  <c r="CE123" i="916"/>
  <c r="CE126" i="916"/>
  <c r="AK125" i="1035"/>
  <c r="AK123" i="1035"/>
  <c r="AK126" i="1035"/>
  <c r="AK124" i="1035"/>
  <c r="AK125" i="916"/>
  <c r="AK123" i="916"/>
  <c r="AK126" i="916"/>
  <c r="AK124" i="916"/>
  <c r="CE93" i="916"/>
  <c r="CE92" i="916"/>
  <c r="CE95" i="916"/>
  <c r="CE94" i="916"/>
  <c r="BA95" i="916"/>
  <c r="BA93" i="916"/>
  <c r="BA94" i="916"/>
  <c r="BA92" i="916"/>
  <c r="CL94" i="916"/>
  <c r="CL92" i="916"/>
  <c r="CL95" i="916"/>
  <c r="CL93" i="916"/>
  <c r="CE23" i="1035"/>
  <c r="CE24" i="1035"/>
  <c r="CE21" i="1035"/>
  <c r="CE22" i="1035"/>
  <c r="CE23" i="916"/>
  <c r="CE24" i="916"/>
  <c r="CE22" i="916"/>
  <c r="CE21" i="916"/>
  <c r="BA75" i="1035"/>
  <c r="BA73" i="1035"/>
  <c r="BA72" i="1035"/>
  <c r="BA74" i="1035"/>
  <c r="BA74" i="916"/>
  <c r="BA75" i="916"/>
  <c r="BA72" i="916"/>
  <c r="BA73" i="916"/>
  <c r="BA41" i="916"/>
  <c r="BA42" i="916"/>
  <c r="BA43" i="916"/>
  <c r="BA44" i="916"/>
  <c r="AS22" i="916"/>
  <c r="AS21" i="916"/>
  <c r="AS24" i="916"/>
  <c r="AS23" i="916"/>
  <c r="AS24" i="1035"/>
  <c r="AS23" i="1035"/>
  <c r="AS21" i="1035"/>
  <c r="AS22" i="1035"/>
  <c r="CS84" i="916"/>
  <c r="O135" i="916"/>
  <c r="CL135" i="916"/>
  <c r="CL84" i="916"/>
  <c r="DA33" i="916"/>
  <c r="O84" i="916"/>
  <c r="DA84" i="916"/>
  <c r="CE33" i="916"/>
  <c r="DA135" i="916"/>
  <c r="AK84" i="916"/>
  <c r="BA135" i="916"/>
  <c r="O33" i="916"/>
  <c r="BA84" i="916"/>
  <c r="CS135" i="916"/>
  <c r="CS33" i="916"/>
  <c r="CE135" i="916"/>
  <c r="W33" i="916"/>
  <c r="DI84" i="916"/>
  <c r="W84" i="916"/>
  <c r="AK33" i="916"/>
  <c r="BW135" i="916"/>
  <c r="DI33" i="916"/>
  <c r="AK135" i="916"/>
  <c r="W135" i="916"/>
  <c r="CE84" i="916"/>
  <c r="BW84" i="916"/>
  <c r="BA33" i="916"/>
  <c r="DI135" i="916"/>
  <c r="BW33" i="916"/>
  <c r="BU164" i="57"/>
  <c r="BG33" i="916"/>
  <c r="DM125" i="1035"/>
  <c r="DN125" i="1035" s="1"/>
  <c r="DK184" i="57"/>
  <c r="DM115" i="1035"/>
  <c r="DN115" i="1035" s="1"/>
  <c r="DM123" i="1035"/>
  <c r="DN123" i="1035" s="1"/>
  <c r="DM126" i="1035"/>
  <c r="DN126" i="1035" s="1"/>
  <c r="T104" i="560"/>
  <c r="S31" i="560" s="1"/>
  <c r="M105" i="560"/>
  <c r="AZ112" i="57"/>
  <c r="DO64" i="1035"/>
  <c r="G64" i="1035"/>
  <c r="AA64" i="1035"/>
  <c r="AB64" i="1035" s="1"/>
  <c r="BE64" i="1035"/>
  <c r="BF64" i="1035" s="1"/>
  <c r="DM64" i="1035"/>
  <c r="DN64" i="1035" s="1"/>
  <c r="G64" i="916"/>
  <c r="AA64" i="916"/>
  <c r="AB64" i="916" s="1"/>
  <c r="BE64" i="916"/>
  <c r="BF64" i="916" s="1"/>
  <c r="DM64" i="916"/>
  <c r="DN64" i="916" s="1"/>
  <c r="G115" i="1035"/>
  <c r="BE115" i="1035"/>
  <c r="BF115" i="1035" s="1"/>
  <c r="AA115" i="1035"/>
  <c r="AB115" i="1035" s="1"/>
  <c r="G115" i="916"/>
  <c r="BE115" i="916"/>
  <c r="BF115" i="916" s="1"/>
  <c r="AA115" i="916"/>
  <c r="AB115" i="916" s="1"/>
  <c r="DM115" i="916"/>
  <c r="DN115" i="916" s="1"/>
  <c r="G13" i="1035"/>
  <c r="AA13" i="1035"/>
  <c r="AB13" i="1035" s="1"/>
  <c r="BE13" i="1035"/>
  <c r="BF13" i="1035" s="1"/>
  <c r="G13" i="916"/>
  <c r="BE13" i="916"/>
  <c r="BF13" i="916" s="1"/>
  <c r="AA13" i="916"/>
  <c r="AB13" i="916" s="1"/>
  <c r="DM13" i="916"/>
  <c r="DN13" i="916" s="1"/>
  <c r="DP64" i="1035"/>
  <c r="AD64" i="1035"/>
  <c r="BH64" i="1035"/>
  <c r="BH64" i="916"/>
  <c r="AD64" i="916"/>
  <c r="DP64" i="916"/>
  <c r="BH115" i="916"/>
  <c r="DP115" i="916"/>
  <c r="AD115" i="916"/>
  <c r="BH115" i="1035"/>
  <c r="AD115" i="1035"/>
  <c r="DP115" i="1035"/>
  <c r="DP13" i="1035"/>
  <c r="BH13" i="1035"/>
  <c r="AD13" i="1035"/>
  <c r="DP13" i="916"/>
  <c r="BH13" i="916"/>
  <c r="AD13" i="916"/>
  <c r="AD33" i="916"/>
  <c r="BH33" i="916"/>
  <c r="DP33" i="916"/>
  <c r="G33" i="916"/>
  <c r="AA33" i="916"/>
  <c r="AB33" i="916" s="1"/>
  <c r="BE33" i="916"/>
  <c r="BF33" i="916" s="1"/>
  <c r="DM33" i="916"/>
  <c r="DN33" i="916" s="1"/>
  <c r="DP135" i="916"/>
  <c r="AD135" i="916"/>
  <c r="BH135" i="916"/>
  <c r="G84" i="916"/>
  <c r="BE84" i="916"/>
  <c r="BF84" i="916" s="1"/>
  <c r="DM84" i="916"/>
  <c r="DN84" i="916" s="1"/>
  <c r="AA84" i="916"/>
  <c r="AB84" i="916" s="1"/>
  <c r="DP84" i="916"/>
  <c r="BH84" i="916"/>
  <c r="AD84" i="916"/>
  <c r="G135" i="916"/>
  <c r="BE135" i="916"/>
  <c r="BF135" i="916" s="1"/>
  <c r="DM135" i="916"/>
  <c r="DN135" i="916" s="1"/>
  <c r="AA135" i="916"/>
  <c r="AB135" i="916" s="1"/>
  <c r="G72" i="1035"/>
  <c r="AA72" i="1035"/>
  <c r="AB72" i="1035" s="1"/>
  <c r="BE72" i="1035"/>
  <c r="BF72" i="1035" s="1"/>
  <c r="DM72" i="1035"/>
  <c r="DN72" i="1035" s="1"/>
  <c r="G75" i="1035"/>
  <c r="DM75" i="1035"/>
  <c r="DN75" i="1035" s="1"/>
  <c r="BE75" i="1035"/>
  <c r="BF75" i="1035" s="1"/>
  <c r="AA75" i="1035"/>
  <c r="AB75" i="1035" s="1"/>
  <c r="G74" i="1035"/>
  <c r="DM74" i="1035"/>
  <c r="DN74" i="1035" s="1"/>
  <c r="BE74" i="1035"/>
  <c r="BF74" i="1035" s="1"/>
  <c r="AA74" i="1035"/>
  <c r="AB74" i="1035" s="1"/>
  <c r="G73" i="1035"/>
  <c r="AA73" i="1035"/>
  <c r="AB73" i="1035" s="1"/>
  <c r="DM73" i="1035"/>
  <c r="DN73" i="1035" s="1"/>
  <c r="BE73" i="1035"/>
  <c r="BF73" i="1035" s="1"/>
  <c r="G75" i="916"/>
  <c r="AA75" i="916"/>
  <c r="AB75" i="916" s="1"/>
  <c r="DM75" i="916"/>
  <c r="DN75" i="916" s="1"/>
  <c r="BE75" i="916"/>
  <c r="BF75" i="916" s="1"/>
  <c r="G72" i="916"/>
  <c r="AA72" i="916"/>
  <c r="AB72" i="916" s="1"/>
  <c r="DM72" i="916"/>
  <c r="DN72" i="916" s="1"/>
  <c r="BE72" i="916"/>
  <c r="BF72" i="916" s="1"/>
  <c r="G74" i="916"/>
  <c r="BE74" i="916"/>
  <c r="BF74" i="916" s="1"/>
  <c r="AA74" i="916"/>
  <c r="AB74" i="916" s="1"/>
  <c r="DM74" i="916"/>
  <c r="DN74" i="916" s="1"/>
  <c r="G73" i="916"/>
  <c r="BE73" i="916"/>
  <c r="BF73" i="916" s="1"/>
  <c r="AA73" i="916"/>
  <c r="AB73" i="916" s="1"/>
  <c r="DM73" i="916"/>
  <c r="DN73" i="916" s="1"/>
  <c r="AD43" i="916"/>
  <c r="DP43" i="916"/>
  <c r="BH43" i="916"/>
  <c r="AD44" i="916"/>
  <c r="BH44" i="916"/>
  <c r="DP44" i="916"/>
  <c r="BH41" i="916"/>
  <c r="AD41" i="916"/>
  <c r="DP41" i="916"/>
  <c r="BH42" i="916"/>
  <c r="AD42" i="916"/>
  <c r="DP42" i="916"/>
  <c r="G44" i="916"/>
  <c r="AA44" i="916"/>
  <c r="AB44" i="916" s="1"/>
  <c r="DM44" i="916"/>
  <c r="DN44" i="916" s="1"/>
  <c r="BE44" i="916"/>
  <c r="BF44" i="916" s="1"/>
  <c r="G43" i="916"/>
  <c r="AA43" i="916"/>
  <c r="AB43" i="916" s="1"/>
  <c r="DM43" i="916"/>
  <c r="DN43" i="916" s="1"/>
  <c r="BE43" i="916"/>
  <c r="BF43" i="916" s="1"/>
  <c r="G42" i="916"/>
  <c r="AA42" i="916"/>
  <c r="AB42" i="916" s="1"/>
  <c r="DM42" i="916"/>
  <c r="DN42" i="916" s="1"/>
  <c r="BE42" i="916"/>
  <c r="BF42" i="916" s="1"/>
  <c r="G41" i="916"/>
  <c r="DM41" i="916"/>
  <c r="DN41" i="916" s="1"/>
  <c r="BE41" i="916"/>
  <c r="BF41" i="916" s="1"/>
  <c r="AA41" i="916"/>
  <c r="AB41" i="916" s="1"/>
  <c r="BH144" i="916"/>
  <c r="DP144" i="916"/>
  <c r="AD144" i="916"/>
  <c r="AD146" i="916"/>
  <c r="DP146" i="916"/>
  <c r="BH146" i="916"/>
  <c r="AD143" i="916"/>
  <c r="DP143" i="916"/>
  <c r="BH143" i="916"/>
  <c r="BH145" i="916"/>
  <c r="AD145" i="916"/>
  <c r="DP145" i="916"/>
  <c r="G124" i="1035"/>
  <c r="BE124" i="1035"/>
  <c r="BF124" i="1035" s="1"/>
  <c r="DM124" i="1035"/>
  <c r="DN124" i="1035" s="1"/>
  <c r="AA124" i="1035"/>
  <c r="AB124" i="1035" s="1"/>
  <c r="G123" i="1035"/>
  <c r="AA123" i="1035"/>
  <c r="AB123" i="1035" s="1"/>
  <c r="BE123" i="1035"/>
  <c r="BF123" i="1035" s="1"/>
  <c r="G126" i="1035"/>
  <c r="AA126" i="1035"/>
  <c r="AB126" i="1035" s="1"/>
  <c r="BE126" i="1035"/>
  <c r="BF126" i="1035" s="1"/>
  <c r="G125" i="1035"/>
  <c r="BE125" i="1035"/>
  <c r="BF125" i="1035" s="1"/>
  <c r="AA125" i="1035"/>
  <c r="AB125" i="1035" s="1"/>
  <c r="G125" i="916"/>
  <c r="BE125" i="916"/>
  <c r="BF125" i="916" s="1"/>
  <c r="AA125" i="916"/>
  <c r="AB125" i="916" s="1"/>
  <c r="DM125" i="916"/>
  <c r="DN125" i="916" s="1"/>
  <c r="G123" i="916"/>
  <c r="DM123" i="916"/>
  <c r="DN123" i="916" s="1"/>
  <c r="BE123" i="916"/>
  <c r="BF123" i="916" s="1"/>
  <c r="AA123" i="916"/>
  <c r="AB123" i="916" s="1"/>
  <c r="G126" i="916"/>
  <c r="AA126" i="916"/>
  <c r="AB126" i="916" s="1"/>
  <c r="BE126" i="916"/>
  <c r="BF126" i="916" s="1"/>
  <c r="DM126" i="916"/>
  <c r="DN126" i="916" s="1"/>
  <c r="G124" i="916"/>
  <c r="BE124" i="916"/>
  <c r="BF124" i="916" s="1"/>
  <c r="DM124" i="916"/>
  <c r="DN124" i="916" s="1"/>
  <c r="AA124" i="916"/>
  <c r="AB124" i="916" s="1"/>
  <c r="G24" i="1035"/>
  <c r="AA24" i="1035"/>
  <c r="AB24" i="1035" s="1"/>
  <c r="BE24" i="1035"/>
  <c r="BF24" i="1035" s="1"/>
  <c r="DM24" i="1035"/>
  <c r="DN24" i="1035" s="1"/>
  <c r="G21" i="1035"/>
  <c r="AA21" i="1035"/>
  <c r="AB21" i="1035" s="1"/>
  <c r="BE21" i="1035"/>
  <c r="BF21" i="1035" s="1"/>
  <c r="DM21" i="1035"/>
  <c r="DN21" i="1035" s="1"/>
  <c r="G23" i="1035"/>
  <c r="AA23" i="1035"/>
  <c r="AB23" i="1035" s="1"/>
  <c r="BE23" i="1035"/>
  <c r="BF23" i="1035" s="1"/>
  <c r="DM23" i="1035"/>
  <c r="DN23" i="1035" s="1"/>
  <c r="G22" i="1035"/>
  <c r="AA22" i="1035"/>
  <c r="AB22" i="1035" s="1"/>
  <c r="BE22" i="1035"/>
  <c r="BF22" i="1035" s="1"/>
  <c r="G22" i="916"/>
  <c r="BE22" i="916"/>
  <c r="BF22" i="916" s="1"/>
  <c r="DM22" i="916"/>
  <c r="DN22" i="916" s="1"/>
  <c r="AA22" i="916"/>
  <c r="AB22" i="916" s="1"/>
  <c r="G24" i="916"/>
  <c r="DM24" i="916"/>
  <c r="DN24" i="916" s="1"/>
  <c r="BE24" i="916"/>
  <c r="BF24" i="916" s="1"/>
  <c r="AA24" i="916"/>
  <c r="AB24" i="916" s="1"/>
  <c r="G21" i="916"/>
  <c r="AA21" i="916"/>
  <c r="AB21" i="916" s="1"/>
  <c r="BE21" i="916"/>
  <c r="BF21" i="916" s="1"/>
  <c r="DM21" i="916"/>
  <c r="DN21" i="916" s="1"/>
  <c r="G23" i="916"/>
  <c r="DM23" i="916"/>
  <c r="DN23" i="916" s="1"/>
  <c r="AA23" i="916"/>
  <c r="AB23" i="916" s="1"/>
  <c r="BE23" i="916"/>
  <c r="BF23" i="916" s="1"/>
  <c r="G92" i="916"/>
  <c r="BE92" i="916"/>
  <c r="BF92" i="916" s="1"/>
  <c r="DM92" i="916"/>
  <c r="DN92" i="916" s="1"/>
  <c r="AA92" i="916"/>
  <c r="AB92" i="916" s="1"/>
  <c r="G93" i="916"/>
  <c r="BE93" i="916"/>
  <c r="BF93" i="916" s="1"/>
  <c r="DM93" i="916"/>
  <c r="DN93" i="916" s="1"/>
  <c r="AA93" i="916"/>
  <c r="AB93" i="916" s="1"/>
  <c r="G94" i="916"/>
  <c r="BE94" i="916"/>
  <c r="BF94" i="916" s="1"/>
  <c r="DM94" i="916"/>
  <c r="DN94" i="916" s="1"/>
  <c r="AA94" i="916"/>
  <c r="AB94" i="916" s="1"/>
  <c r="G95" i="916"/>
  <c r="BE95" i="916"/>
  <c r="BF95" i="916" s="1"/>
  <c r="DM95" i="916"/>
  <c r="DN95" i="916" s="1"/>
  <c r="AA95" i="916"/>
  <c r="AB95" i="916" s="1"/>
  <c r="DP93" i="916"/>
  <c r="AD93" i="916"/>
  <c r="BH93" i="916"/>
  <c r="AD95" i="916"/>
  <c r="DP95" i="916"/>
  <c r="BH95" i="916"/>
  <c r="AD92" i="916"/>
  <c r="BH92" i="916"/>
  <c r="DP92" i="916"/>
  <c r="BH94" i="916"/>
  <c r="DP94" i="916"/>
  <c r="AD94" i="916"/>
  <c r="DP74" i="1035"/>
  <c r="AD74" i="1035"/>
  <c r="BH74" i="1035"/>
  <c r="BH73" i="1035"/>
  <c r="AD73" i="1035"/>
  <c r="DP73" i="1035"/>
  <c r="AD75" i="1035"/>
  <c r="DP75" i="1035"/>
  <c r="BH75" i="1035"/>
  <c r="AD72" i="1035"/>
  <c r="DP72" i="1035"/>
  <c r="BH72" i="1035"/>
  <c r="AD74" i="916"/>
  <c r="BH74" i="916"/>
  <c r="DP74" i="916"/>
  <c r="BH75" i="916"/>
  <c r="DP75" i="916"/>
  <c r="AD75" i="916"/>
  <c r="BH72" i="916"/>
  <c r="AD72" i="916"/>
  <c r="DP72" i="916"/>
  <c r="DP73" i="916"/>
  <c r="BH73" i="916"/>
  <c r="AD73" i="916"/>
  <c r="BH126" i="916"/>
  <c r="AD126" i="916"/>
  <c r="DP126" i="916"/>
  <c r="AD124" i="916"/>
  <c r="DP124" i="916"/>
  <c r="BH124" i="916"/>
  <c r="AD125" i="916"/>
  <c r="BH125" i="916"/>
  <c r="DP125" i="916"/>
  <c r="DP123" i="916"/>
  <c r="BH123" i="916"/>
  <c r="AD123" i="916"/>
  <c r="BH123" i="1035"/>
  <c r="DP123" i="1035"/>
  <c r="AD123" i="1035"/>
  <c r="AD126" i="1035"/>
  <c r="BH126" i="1035"/>
  <c r="DP126" i="1035"/>
  <c r="AD125" i="1035"/>
  <c r="DP125" i="1035"/>
  <c r="BH125" i="1035"/>
  <c r="BH124" i="1035"/>
  <c r="AD124" i="1035"/>
  <c r="DP124" i="1035"/>
  <c r="DP24" i="1035"/>
  <c r="BH24" i="1035"/>
  <c r="AD24" i="1035"/>
  <c r="DP22" i="1035"/>
  <c r="AD22" i="1035"/>
  <c r="BH22" i="1035"/>
  <c r="DP23" i="1035"/>
  <c r="BH23" i="1035"/>
  <c r="AD23" i="1035"/>
  <c r="AD21" i="1035"/>
  <c r="DP21" i="1035"/>
  <c r="BH21" i="1035"/>
  <c r="BH22" i="916"/>
  <c r="DP22" i="916"/>
  <c r="AD22" i="916"/>
  <c r="AD24" i="916"/>
  <c r="DP24" i="916"/>
  <c r="BH24" i="916"/>
  <c r="AD21" i="916"/>
  <c r="DP21" i="916"/>
  <c r="BH21" i="916"/>
  <c r="AD23" i="916"/>
  <c r="BH23" i="916"/>
  <c r="DP23" i="916"/>
  <c r="G146" i="916"/>
  <c r="AA146" i="916"/>
  <c r="AB146" i="916" s="1"/>
  <c r="BE146" i="916"/>
  <c r="BF146" i="916" s="1"/>
  <c r="DM146" i="916"/>
  <c r="DN146" i="916" s="1"/>
  <c r="G144" i="916"/>
  <c r="BE144" i="916"/>
  <c r="BF144" i="916" s="1"/>
  <c r="DM144" i="916"/>
  <c r="DN144" i="916" s="1"/>
  <c r="AA144" i="916"/>
  <c r="AB144" i="916" s="1"/>
  <c r="G143" i="916"/>
  <c r="DM143" i="916"/>
  <c r="DN143" i="916" s="1"/>
  <c r="BE143" i="916"/>
  <c r="BF143" i="916" s="1"/>
  <c r="AA143" i="916"/>
  <c r="AB143" i="916" s="1"/>
  <c r="G145" i="916"/>
  <c r="AA145" i="916"/>
  <c r="AB145" i="916" s="1"/>
  <c r="BE145" i="916"/>
  <c r="BF145" i="916" s="1"/>
  <c r="DM145" i="916"/>
  <c r="DN145" i="916" s="1"/>
  <c r="FZ82" i="57"/>
  <c r="FZ178" i="57" s="1"/>
  <c r="P89" i="560"/>
  <c r="O91" i="560" s="1"/>
  <c r="CN61" i="57"/>
  <c r="M94" i="560"/>
  <c r="GO30" i="57"/>
  <c r="CW62" i="560"/>
  <c r="CG114" i="1035"/>
  <c r="BX46" i="1035"/>
  <c r="BY7" i="1035"/>
  <c r="BC110" i="1035"/>
  <c r="CF148" i="1035"/>
  <c r="CG110" i="1035"/>
  <c r="DK61" i="1035"/>
  <c r="DJ97" i="1035"/>
  <c r="CF97" i="1035"/>
  <c r="CG66" i="1035"/>
  <c r="DC117" i="1035"/>
  <c r="DB148" i="1035"/>
  <c r="Q65" i="1035"/>
  <c r="AC65" i="1035" s="1"/>
  <c r="DC6" i="1035"/>
  <c r="BB148" i="1035"/>
  <c r="BC108" i="1035"/>
  <c r="I113" i="1035"/>
  <c r="AC113" i="1035" s="1"/>
  <c r="CU121" i="1035"/>
  <c r="CS121" i="1035"/>
  <c r="Y16" i="916"/>
  <c r="X46" i="916"/>
  <c r="CT148" i="1035"/>
  <c r="AU113" i="1035"/>
  <c r="AT148" i="1035"/>
  <c r="AU117" i="1035"/>
  <c r="BQ8" i="1035"/>
  <c r="BP46" i="1035"/>
  <c r="I8" i="916"/>
  <c r="AC8" i="916" s="1"/>
  <c r="AM59" i="1035"/>
  <c r="AL97" i="1035"/>
  <c r="CG8" i="1035"/>
  <c r="BY59" i="1035"/>
  <c r="BX97" i="1035"/>
  <c r="O58" i="1035"/>
  <c r="Q58" i="1035"/>
  <c r="Y57" i="1035"/>
  <c r="X97" i="1035"/>
  <c r="H148" i="1035"/>
  <c r="I110" i="1035"/>
  <c r="AC110" i="1035" s="1"/>
  <c r="CU67" i="1035"/>
  <c r="BY109" i="1035"/>
  <c r="BX148" i="1035"/>
  <c r="Q57" i="1035"/>
  <c r="P97" i="1035"/>
  <c r="AM14" i="1035"/>
  <c r="AL46" i="1035"/>
  <c r="AT46" i="1035"/>
  <c r="AU15" i="1035"/>
  <c r="BC18" i="1035"/>
  <c r="BB46" i="1035"/>
  <c r="I58" i="1035"/>
  <c r="DB46" i="1035"/>
  <c r="CG70" i="1035"/>
  <c r="CK70" i="1035" s="1"/>
  <c r="AM16" i="1035"/>
  <c r="CU59" i="1035"/>
  <c r="CT97" i="1035"/>
  <c r="Y108" i="1035"/>
  <c r="DJ46" i="1035"/>
  <c r="DK6" i="1035"/>
  <c r="BQ119" i="1035"/>
  <c r="BP148" i="1035"/>
  <c r="BQ15" i="1035"/>
  <c r="BQ57" i="1035"/>
  <c r="Q67" i="1035"/>
  <c r="CU70" i="1035"/>
  <c r="O114" i="1035"/>
  <c r="Q114" i="1035"/>
  <c r="P148" i="1035"/>
  <c r="BC59" i="1035"/>
  <c r="BB97" i="1035"/>
  <c r="H97" i="1035"/>
  <c r="BC66" i="1035"/>
  <c r="CE32" i="916"/>
  <c r="CG32" i="916"/>
  <c r="CG38" i="916"/>
  <c r="CU86" i="916"/>
  <c r="I8" i="1035"/>
  <c r="CG28" i="916"/>
  <c r="Q142" i="916"/>
  <c r="BQ137" i="916"/>
  <c r="BY28" i="916"/>
  <c r="P47" i="916"/>
  <c r="Q25" i="916"/>
  <c r="DJ98" i="916"/>
  <c r="DK76" i="916"/>
  <c r="AU35" i="916"/>
  <c r="I37" i="916"/>
  <c r="AC37" i="916" s="1"/>
  <c r="AU86" i="916"/>
  <c r="Q86" i="916"/>
  <c r="AC86" i="916" s="1"/>
  <c r="O12" i="1035"/>
  <c r="Q12" i="1035"/>
  <c r="I133" i="916"/>
  <c r="AC133" i="916" s="1"/>
  <c r="AU127" i="916"/>
  <c r="AT149" i="916"/>
  <c r="Q28" i="916"/>
  <c r="DC91" i="916"/>
  <c r="CU90" i="916"/>
  <c r="DC137" i="916"/>
  <c r="BC81" i="916"/>
  <c r="BC85" i="916"/>
  <c r="BY83" i="916"/>
  <c r="BC88" i="916"/>
  <c r="Q15" i="1035"/>
  <c r="CU39" i="916"/>
  <c r="CS39" i="916"/>
  <c r="AU87" i="916"/>
  <c r="CG25" i="916"/>
  <c r="CF47" i="916"/>
  <c r="BA140" i="916"/>
  <c r="BC140" i="916"/>
  <c r="DC128" i="916"/>
  <c r="Q85" i="916"/>
  <c r="AC85" i="916" s="1"/>
  <c r="BC38" i="916"/>
  <c r="DC26" i="916"/>
  <c r="DC25" i="916"/>
  <c r="DC141" i="916"/>
  <c r="CG90" i="916"/>
  <c r="AU132" i="916"/>
  <c r="BQ35" i="916"/>
  <c r="Q141" i="916"/>
  <c r="O141" i="916"/>
  <c r="CU128" i="916"/>
  <c r="BX47" i="916"/>
  <c r="BY25" i="916"/>
  <c r="CF98" i="916"/>
  <c r="CG76" i="916"/>
  <c r="BC89" i="916"/>
  <c r="CU34" i="916"/>
  <c r="Q20" i="1035"/>
  <c r="DC76" i="916"/>
  <c r="DB98" i="916"/>
  <c r="AU91" i="916"/>
  <c r="CG85" i="916"/>
  <c r="CK85" i="916" s="1"/>
  <c r="AM86" i="916"/>
  <c r="AU36" i="916"/>
  <c r="CU78" i="916"/>
  <c r="BQ81" i="916"/>
  <c r="CK81" i="916" s="1"/>
  <c r="BQ83" i="916"/>
  <c r="DK37" i="916"/>
  <c r="DK136" i="916"/>
  <c r="AS81" i="916"/>
  <c r="AU81" i="916"/>
  <c r="AM76" i="916"/>
  <c r="I128" i="916"/>
  <c r="CU36" i="916"/>
  <c r="AM137" i="916"/>
  <c r="Y36" i="916"/>
  <c r="BY32" i="916"/>
  <c r="CU83" i="916"/>
  <c r="Q7" i="1035"/>
  <c r="DK127" i="916"/>
  <c r="DJ149" i="916"/>
  <c r="CS134" i="916"/>
  <c r="CU134" i="916"/>
  <c r="BQ82" i="916"/>
  <c r="CK82" i="916" s="1"/>
  <c r="Y130" i="916"/>
  <c r="I79" i="916"/>
  <c r="Q8" i="1035"/>
  <c r="BQ79" i="916"/>
  <c r="BY88" i="916"/>
  <c r="DK132" i="916"/>
  <c r="BC79" i="916"/>
  <c r="Q18" i="1035"/>
  <c r="BO31" i="916"/>
  <c r="BQ31" i="916"/>
  <c r="CT149" i="916"/>
  <c r="CU127" i="916"/>
  <c r="BC132" i="916"/>
  <c r="AM30" i="916"/>
  <c r="Y87" i="916"/>
  <c r="I20" i="1035"/>
  <c r="DK79" i="916"/>
  <c r="BY134" i="916"/>
  <c r="BW134" i="916"/>
  <c r="I26" i="916"/>
  <c r="CG128" i="916"/>
  <c r="CU141" i="916"/>
  <c r="CS141" i="916"/>
  <c r="BC30" i="916"/>
  <c r="BA30" i="916"/>
  <c r="BP47" i="916"/>
  <c r="BQ26" i="916"/>
  <c r="I28" i="916"/>
  <c r="Q6" i="1035"/>
  <c r="BQ30" i="916"/>
  <c r="CK30" i="916" s="1"/>
  <c r="Q36" i="916"/>
  <c r="CU85" i="916"/>
  <c r="Q40" i="916"/>
  <c r="CU136" i="916"/>
  <c r="I14" i="1035"/>
  <c r="BP98" i="916"/>
  <c r="BQ77" i="916"/>
  <c r="BC136" i="916"/>
  <c r="Q129" i="916"/>
  <c r="I19" i="1035"/>
  <c r="DC87" i="916"/>
  <c r="BY36" i="916"/>
  <c r="CK36" i="916" s="1"/>
  <c r="BQ37" i="916"/>
  <c r="O140" i="916"/>
  <c r="Q140" i="916"/>
  <c r="AC140" i="916" s="1"/>
  <c r="BY79" i="916"/>
  <c r="CU38" i="916"/>
  <c r="CE141" i="916"/>
  <c r="CG141" i="916"/>
  <c r="CK141" i="916" s="1"/>
  <c r="AM127" i="916"/>
  <c r="AL149" i="916"/>
  <c r="AU88" i="916"/>
  <c r="AS30" i="916"/>
  <c r="AU30" i="916"/>
  <c r="DK86" i="916"/>
  <c r="AM81" i="916"/>
  <c r="AU28" i="916"/>
  <c r="Y138" i="916"/>
  <c r="CU25" i="916"/>
  <c r="BP149" i="916"/>
  <c r="BQ128" i="916"/>
  <c r="CU138" i="916"/>
  <c r="BC77" i="916"/>
  <c r="O32" i="916"/>
  <c r="Q32" i="916"/>
  <c r="AM141" i="916"/>
  <c r="Y90" i="916"/>
  <c r="AM132" i="916"/>
  <c r="BC138" i="916"/>
  <c r="BY35" i="916"/>
  <c r="G134" i="916"/>
  <c r="I134" i="916"/>
  <c r="I91" i="916"/>
  <c r="Q38" i="916"/>
  <c r="AC38" i="916" s="1"/>
  <c r="AM128" i="916"/>
  <c r="CU140" i="916"/>
  <c r="CE129" i="916"/>
  <c r="CG129" i="916"/>
  <c r="CG78" i="916"/>
  <c r="CG86" i="916"/>
  <c r="AM87" i="916"/>
  <c r="BY76" i="916"/>
  <c r="BX98" i="916"/>
  <c r="I139" i="916"/>
  <c r="Q90" i="916"/>
  <c r="BY138" i="916"/>
  <c r="I129" i="916"/>
  <c r="BY78" i="916"/>
  <c r="BQ139" i="916"/>
  <c r="AM138" i="916"/>
  <c r="AK138" i="916"/>
  <c r="I141" i="916"/>
  <c r="Q34" i="916"/>
  <c r="Y15" i="1035"/>
  <c r="DC39" i="916"/>
  <c r="DA39" i="916"/>
  <c r="Q16" i="1035"/>
  <c r="CU129" i="916"/>
  <c r="CG35" i="916"/>
  <c r="BY139" i="916"/>
  <c r="AM130" i="916"/>
  <c r="I12" i="1035"/>
  <c r="BQ130" i="916"/>
  <c r="AU76" i="916"/>
  <c r="AT98" i="916"/>
  <c r="BY27" i="916"/>
  <c r="CG88" i="916"/>
  <c r="DC77" i="916"/>
  <c r="BC36" i="916"/>
  <c r="CG79" i="916"/>
  <c r="I7" i="1035"/>
  <c r="G7" i="1035"/>
  <c r="CU87" i="916"/>
  <c r="DC36" i="916"/>
  <c r="CG27" i="916"/>
  <c r="CG26" i="916"/>
  <c r="CU89" i="916"/>
  <c r="Q77" i="916"/>
  <c r="BY129" i="916"/>
  <c r="DK138" i="916"/>
  <c r="BC86" i="916"/>
  <c r="AT47" i="916"/>
  <c r="AU26" i="916"/>
  <c r="CU32" i="916"/>
  <c r="Q83" i="916"/>
  <c r="BG83" i="916" s="1"/>
  <c r="Y136" i="916"/>
  <c r="Y128" i="916"/>
  <c r="I142" i="916"/>
  <c r="G142" i="916"/>
  <c r="DC86" i="916"/>
  <c r="Q26" i="916"/>
  <c r="CU77" i="916"/>
  <c r="Q14" i="1035"/>
  <c r="H46" i="1035"/>
  <c r="CG37" i="916"/>
  <c r="I6" i="1035"/>
  <c r="Y77" i="916"/>
  <c r="I82" i="916"/>
  <c r="AC82" i="916" s="1"/>
  <c r="BY132" i="916"/>
  <c r="DB149" i="916"/>
  <c r="DC127" i="916"/>
  <c r="AU137" i="916"/>
  <c r="BY26" i="916"/>
  <c r="BC87" i="916"/>
  <c r="Y25" i="916"/>
  <c r="X47" i="916"/>
  <c r="BA34" i="916"/>
  <c r="BC34" i="916"/>
  <c r="BY137" i="916"/>
  <c r="AM79" i="916"/>
  <c r="BC25" i="916"/>
  <c r="BB47" i="916"/>
  <c r="BY127" i="916"/>
  <c r="BX149" i="916"/>
  <c r="CU137" i="916"/>
  <c r="BQ86" i="916"/>
  <c r="Q19" i="1035"/>
  <c r="O19" i="1035"/>
  <c r="AU130" i="916"/>
  <c r="Y28" i="916"/>
  <c r="Y39" i="916"/>
  <c r="CG31" i="916"/>
  <c r="BQ132" i="916"/>
  <c r="I78" i="916"/>
  <c r="Y141" i="916"/>
  <c r="I17" i="1035"/>
  <c r="AC17" i="1035" s="1"/>
  <c r="Q138" i="916"/>
  <c r="Q136" i="916"/>
  <c r="O136" i="916"/>
  <c r="Q79" i="916"/>
  <c r="CU26" i="916"/>
  <c r="BB98" i="916"/>
  <c r="BC76" i="916"/>
  <c r="Q130" i="916"/>
  <c r="BQ133" i="916"/>
  <c r="CK133" i="916" s="1"/>
  <c r="BQ28" i="916"/>
  <c r="AM25" i="916"/>
  <c r="AL47" i="916"/>
  <c r="BC37" i="916"/>
  <c r="CG83" i="916"/>
  <c r="Q88" i="916"/>
  <c r="BC139" i="916"/>
  <c r="AU79" i="916"/>
  <c r="CG137" i="916"/>
  <c r="DK137" i="916"/>
  <c r="I127" i="916"/>
  <c r="H149" i="916"/>
  <c r="CG127" i="916"/>
  <c r="CF149" i="916"/>
  <c r="DC138" i="916"/>
  <c r="Y76" i="916"/>
  <c r="Y16" i="1035"/>
  <c r="AM27" i="916"/>
  <c r="H98" i="916"/>
  <c r="I76" i="916"/>
  <c r="AM35" i="916"/>
  <c r="BC127" i="916"/>
  <c r="BB149" i="916"/>
  <c r="DC142" i="916"/>
  <c r="BC35" i="916"/>
  <c r="H47" i="916"/>
  <c r="I25" i="916"/>
  <c r="I31" i="916"/>
  <c r="AC31" i="916" s="1"/>
  <c r="BY31" i="916"/>
  <c r="Q127" i="916"/>
  <c r="P149" i="916"/>
  <c r="AU128" i="916"/>
  <c r="BC28" i="916"/>
  <c r="AU77" i="916"/>
  <c r="DC79" i="916"/>
  <c r="CT98" i="916"/>
  <c r="CU76" i="916"/>
  <c r="BY37" i="916"/>
  <c r="P98" i="916"/>
  <c r="Q76" i="916"/>
  <c r="AM28" i="916"/>
  <c r="I27" i="916"/>
  <c r="DK87" i="916"/>
  <c r="Q134" i="916"/>
  <c r="I32" i="916"/>
  <c r="G32" i="916"/>
  <c r="DK36" i="916"/>
  <c r="BY130" i="916"/>
  <c r="CG134" i="916"/>
  <c r="CG139" i="916"/>
  <c r="Q27" i="916"/>
  <c r="O27" i="916"/>
  <c r="Q139" i="916"/>
  <c r="AU82" i="916"/>
  <c r="AS82" i="916"/>
  <c r="Y127" i="916"/>
  <c r="X149" i="916"/>
  <c r="DC90" i="916"/>
  <c r="Q89" i="916"/>
  <c r="BC128" i="916"/>
  <c r="Q87" i="916"/>
  <c r="BC130" i="916"/>
  <c r="I88" i="916"/>
  <c r="Y40" i="916"/>
  <c r="DK35" i="916"/>
  <c r="BY86" i="916"/>
  <c r="Q137" i="916"/>
  <c r="BY87" i="916"/>
  <c r="CK87" i="916" s="1"/>
  <c r="CU28" i="916"/>
  <c r="BQ88" i="916"/>
  <c r="DK25" i="916"/>
  <c r="CU79" i="916"/>
  <c r="BC137" i="916"/>
  <c r="AM36" i="916"/>
  <c r="CG77" i="916"/>
  <c r="DC35" i="916"/>
  <c r="CU130" i="916"/>
  <c r="CG130" i="916"/>
  <c r="Q128" i="916"/>
  <c r="O39" i="916"/>
  <c r="Q39" i="916"/>
  <c r="BQ138" i="916"/>
  <c r="I39" i="916"/>
  <c r="X46" i="1035"/>
  <c r="Y19" i="1035"/>
  <c r="I130" i="916"/>
  <c r="Y26" i="916"/>
  <c r="BC26" i="916"/>
  <c r="I77" i="916"/>
  <c r="Q91" i="916"/>
  <c r="Q78" i="916"/>
  <c r="CU27" i="916"/>
  <c r="Y6" i="1035"/>
  <c r="Q35" i="916"/>
  <c r="P46" i="1035"/>
  <c r="AC168" i="57"/>
  <c r="CL11" i="57"/>
  <c r="GO125" i="57"/>
  <c r="DP58" i="1035"/>
  <c r="BH58" i="1035"/>
  <c r="DP71" i="1035"/>
  <c r="BH71" i="1035"/>
  <c r="DP65" i="1035"/>
  <c r="BH65" i="1035"/>
  <c r="DP67" i="1035"/>
  <c r="BH67" i="1035"/>
  <c r="BH59" i="1035"/>
  <c r="DP69" i="1035"/>
  <c r="BH69" i="1035"/>
  <c r="DM62" i="1035"/>
  <c r="DN62" i="1035" s="1"/>
  <c r="BE62" i="1035"/>
  <c r="BF62" i="1035" s="1"/>
  <c r="DP57" i="1035"/>
  <c r="BH57" i="1035"/>
  <c r="DP56" i="1035"/>
  <c r="BH56" i="1035"/>
  <c r="BH63" i="1035"/>
  <c r="DP62" i="1035"/>
  <c r="BH62" i="1035"/>
  <c r="BH68" i="1035"/>
  <c r="DA62" i="1035"/>
  <c r="AK70" i="1035"/>
  <c r="CL61" i="1035"/>
  <c r="CS71" i="1035"/>
  <c r="DA61" i="1035"/>
  <c r="CS67" i="1035"/>
  <c r="CI63" i="1035"/>
  <c r="CJ63" i="1035" s="1"/>
  <c r="BO63" i="1035"/>
  <c r="CL56" i="1035"/>
  <c r="AK63" i="1035"/>
  <c r="BA71" i="1035"/>
  <c r="AS67" i="1035"/>
  <c r="DA58" i="1035"/>
  <c r="CL70" i="1035"/>
  <c r="CL65" i="1035"/>
  <c r="CL63" i="1035"/>
  <c r="CI69" i="1035"/>
  <c r="CJ69" i="1035" s="1"/>
  <c r="BO69" i="1035"/>
  <c r="DI66" i="1035"/>
  <c r="AK71" i="1035"/>
  <c r="BA61" i="1035"/>
  <c r="BO71" i="1035"/>
  <c r="CL57" i="1035"/>
  <c r="CE69" i="1035"/>
  <c r="CS59" i="1035"/>
  <c r="DI63" i="1035"/>
  <c r="AK62" i="1035"/>
  <c r="DI71" i="1035"/>
  <c r="BW69" i="1035"/>
  <c r="BA70" i="1035"/>
  <c r="DA68" i="1035"/>
  <c r="AS71" i="1035"/>
  <c r="CL66" i="1035"/>
  <c r="DI61" i="1035"/>
  <c r="CL58" i="1035"/>
  <c r="CL71" i="1035"/>
  <c r="CE62" i="1035"/>
  <c r="BA65" i="1035"/>
  <c r="AK66" i="1035"/>
  <c r="CS62" i="1035"/>
  <c r="DI62" i="1035"/>
  <c r="BO58" i="1035"/>
  <c r="AS58" i="1035"/>
  <c r="BA58" i="1035"/>
  <c r="DI70" i="1035"/>
  <c r="CE68" i="1035"/>
  <c r="CL69" i="1035"/>
  <c r="AK69" i="1035"/>
  <c r="DI69" i="1035"/>
  <c r="BW62" i="1035"/>
  <c r="CI62" i="1035"/>
  <c r="CJ62" i="1035" s="1"/>
  <c r="CL67" i="1035"/>
  <c r="CE57" i="1035"/>
  <c r="CL62" i="1035"/>
  <c r="CE65" i="1035"/>
  <c r="AS70" i="1035"/>
  <c r="AS69" i="1035"/>
  <c r="CS61" i="1035"/>
  <c r="CL59" i="1035"/>
  <c r="BA62" i="1035"/>
  <c r="AC59" i="1035"/>
  <c r="AC62" i="1035"/>
  <c r="DO62" i="1035"/>
  <c r="BG62" i="1035"/>
  <c r="AD58" i="1035"/>
  <c r="W58" i="1035"/>
  <c r="W70" i="1035"/>
  <c r="AD71" i="1035"/>
  <c r="AD65" i="1035"/>
  <c r="W65" i="1035"/>
  <c r="AD67" i="1035"/>
  <c r="AD59" i="1035"/>
  <c r="O67" i="1035"/>
  <c r="AD69" i="1035"/>
  <c r="W67" i="1035"/>
  <c r="O61" i="1035"/>
  <c r="W69" i="1035"/>
  <c r="AA62" i="1035"/>
  <c r="AB62" i="1035" s="1"/>
  <c r="G62" i="1035"/>
  <c r="AD57" i="1035"/>
  <c r="O59" i="1035"/>
  <c r="W62" i="1035"/>
  <c r="AD66" i="1035"/>
  <c r="AD56" i="1035"/>
  <c r="AA67" i="1035"/>
  <c r="AB67" i="1035" s="1"/>
  <c r="G67" i="1035"/>
  <c r="O62" i="1035"/>
  <c r="AD63" i="1035"/>
  <c r="AD62" i="1035"/>
  <c r="W71" i="1035"/>
  <c r="G56" i="1035"/>
  <c r="W59" i="1035"/>
  <c r="AD68" i="1035"/>
  <c r="G61" i="1035"/>
  <c r="DP69" i="916"/>
  <c r="DP57" i="916"/>
  <c r="DP56" i="916"/>
  <c r="DP62" i="916"/>
  <c r="DP58" i="916"/>
  <c r="DP71" i="916"/>
  <c r="DP65" i="916"/>
  <c r="DP67" i="916"/>
  <c r="DM62" i="916"/>
  <c r="DN62" i="916" s="1"/>
  <c r="CI63" i="916"/>
  <c r="CJ63" i="916" s="1"/>
  <c r="CL56" i="916"/>
  <c r="CL70" i="916"/>
  <c r="CL65" i="916"/>
  <c r="CL63" i="916"/>
  <c r="CI69" i="916"/>
  <c r="CJ69" i="916" s="1"/>
  <c r="CL57" i="916"/>
  <c r="CL66" i="916"/>
  <c r="CL58" i="916"/>
  <c r="CL71" i="916"/>
  <c r="CL69" i="916"/>
  <c r="CI62" i="916"/>
  <c r="CJ62" i="916" s="1"/>
  <c r="CL67" i="916"/>
  <c r="CL62" i="916"/>
  <c r="CL59" i="916"/>
  <c r="CL61" i="916"/>
  <c r="BH59" i="916"/>
  <c r="AD59" i="916"/>
  <c r="BH69" i="916"/>
  <c r="AD69" i="916"/>
  <c r="BH57" i="916"/>
  <c r="AD57" i="916"/>
  <c r="AD66" i="916"/>
  <c r="BH56" i="916"/>
  <c r="AD56" i="916"/>
  <c r="BH63" i="916"/>
  <c r="AD63" i="916"/>
  <c r="BH62" i="916"/>
  <c r="AD62" i="916"/>
  <c r="BH68" i="916"/>
  <c r="AD68" i="916"/>
  <c r="BH58" i="916"/>
  <c r="AD58" i="916"/>
  <c r="BH71" i="916"/>
  <c r="AD71" i="916"/>
  <c r="BH65" i="916"/>
  <c r="AD65" i="916"/>
  <c r="BH67" i="916"/>
  <c r="AD67" i="916"/>
  <c r="BE62" i="916"/>
  <c r="BF62" i="916" s="1"/>
  <c r="AA62" i="916"/>
  <c r="AB62" i="916" s="1"/>
  <c r="AA67" i="916"/>
  <c r="AB67" i="916" s="1"/>
  <c r="BG62" i="916"/>
  <c r="AC62" i="916"/>
  <c r="AC59" i="916"/>
  <c r="DA61" i="916"/>
  <c r="CS67" i="916"/>
  <c r="G62" i="916"/>
  <c r="BO63" i="916"/>
  <c r="AK63" i="916"/>
  <c r="BA71" i="916"/>
  <c r="AS67" i="916"/>
  <c r="DA58" i="916"/>
  <c r="O59" i="916"/>
  <c r="W62" i="916"/>
  <c r="BO69" i="916"/>
  <c r="DI66" i="916"/>
  <c r="AK71" i="916"/>
  <c r="BA61" i="916"/>
  <c r="BO71" i="916"/>
  <c r="G67" i="916"/>
  <c r="O62" i="916"/>
  <c r="CE69" i="916"/>
  <c r="CS59" i="916"/>
  <c r="DI63" i="916"/>
  <c r="AK62" i="916"/>
  <c r="DI71" i="916"/>
  <c r="W71" i="916"/>
  <c r="G56" i="916"/>
  <c r="W59" i="916"/>
  <c r="G61" i="916"/>
  <c r="BW69" i="916"/>
  <c r="BA70" i="916"/>
  <c r="DA68" i="916"/>
  <c r="AS71" i="916"/>
  <c r="AS58" i="916"/>
  <c r="DI61" i="916"/>
  <c r="CE62" i="916"/>
  <c r="BA65" i="916"/>
  <c r="AK66" i="916"/>
  <c r="CS62" i="916"/>
  <c r="W58" i="916"/>
  <c r="DI62" i="916"/>
  <c r="BO58" i="916"/>
  <c r="W70" i="916"/>
  <c r="BA58" i="916"/>
  <c r="DI70" i="916"/>
  <c r="CE68" i="916"/>
  <c r="AK69" i="916"/>
  <c r="W65" i="916"/>
  <c r="DI69" i="916"/>
  <c r="BW62" i="916"/>
  <c r="O67" i="916"/>
  <c r="CE57" i="916"/>
  <c r="CE65" i="916"/>
  <c r="AS70" i="916"/>
  <c r="AS69" i="916"/>
  <c r="W67" i="916"/>
  <c r="CS61" i="916"/>
  <c r="BA62" i="916"/>
  <c r="O61" i="916"/>
  <c r="DA62" i="916"/>
  <c r="AK70" i="916"/>
  <c r="W69" i="916"/>
  <c r="CS71" i="916"/>
  <c r="BW108" i="1035"/>
  <c r="BO112" i="1035"/>
  <c r="AK114" i="1035"/>
  <c r="CS113" i="1035"/>
  <c r="AS120" i="1035"/>
  <c r="AS122" i="1035"/>
  <c r="CL116" i="1035"/>
  <c r="BO114" i="1035"/>
  <c r="CS110" i="1035"/>
  <c r="BA121" i="1035"/>
  <c r="DI121" i="1035"/>
  <c r="O112" i="1035"/>
  <c r="CL119" i="1035"/>
  <c r="W109" i="1035"/>
  <c r="DA109" i="1035"/>
  <c r="BA110" i="1035"/>
  <c r="G116" i="1035"/>
  <c r="CE119" i="1035"/>
  <c r="DA114" i="1035"/>
  <c r="CL122" i="1035"/>
  <c r="CL114" i="1035"/>
  <c r="DI113" i="1035"/>
  <c r="AD119" i="1035"/>
  <c r="BH119" i="1035"/>
  <c r="DP119" i="1035"/>
  <c r="CL121" i="1035"/>
  <c r="W122" i="1035"/>
  <c r="G113" i="1035"/>
  <c r="DM113" i="1035"/>
  <c r="DN113" i="1035" s="1"/>
  <c r="AA113" i="1035"/>
  <c r="AB113" i="1035" s="1"/>
  <c r="BE113" i="1035"/>
  <c r="BF113" i="1035" s="1"/>
  <c r="CS112" i="1035"/>
  <c r="CE122" i="1035"/>
  <c r="BO122" i="1035"/>
  <c r="DI116" i="1035"/>
  <c r="O113" i="1035"/>
  <c r="BW109" i="1035"/>
  <c r="W112" i="1035"/>
  <c r="CE110" i="1035"/>
  <c r="W113" i="1035"/>
  <c r="G112" i="1035"/>
  <c r="DI114" i="1035"/>
  <c r="BA113" i="1035"/>
  <c r="CE112" i="1035"/>
  <c r="CE117" i="1035"/>
  <c r="CL113" i="1035"/>
  <c r="BW113" i="1035"/>
  <c r="CI113" i="1035"/>
  <c r="CJ113" i="1035" s="1"/>
  <c r="AK113" i="1035"/>
  <c r="AD117" i="1035"/>
  <c r="BH117" i="1035"/>
  <c r="BH118" i="1035"/>
  <c r="AD118" i="1035"/>
  <c r="W114" i="1035"/>
  <c r="BH114" i="1035"/>
  <c r="AD114" i="1035"/>
  <c r="DP114" i="1035"/>
  <c r="AD113" i="1035"/>
  <c r="BH113" i="1035"/>
  <c r="DP113" i="1035"/>
  <c r="AS116" i="1035"/>
  <c r="CE113" i="1035"/>
  <c r="G107" i="1035"/>
  <c r="AK122" i="1035"/>
  <c r="CS118" i="1035"/>
  <c r="W110" i="1035"/>
  <c r="AD121" i="1035"/>
  <c r="DP121" i="1035"/>
  <c r="BH121" i="1035"/>
  <c r="AS109" i="1035"/>
  <c r="O108" i="1035"/>
  <c r="BH120" i="1035"/>
  <c r="AD120" i="1035"/>
  <c r="DP120" i="1035"/>
  <c r="CL120" i="1035"/>
  <c r="G120" i="1035"/>
  <c r="DI122" i="1035"/>
  <c r="BH122" i="1035"/>
  <c r="AD122" i="1035"/>
  <c r="DP122" i="1035"/>
  <c r="DA112" i="1035"/>
  <c r="AS121" i="1035"/>
  <c r="O119" i="1035"/>
  <c r="AK20" i="1035"/>
  <c r="DI10" i="1035"/>
  <c r="BA7" i="1035"/>
  <c r="CS10" i="1035"/>
  <c r="AS5" i="1035"/>
  <c r="BA20" i="1035"/>
  <c r="CS11" i="1035"/>
  <c r="AS20" i="1035"/>
  <c r="AS16" i="1035"/>
  <c r="CE11" i="1035"/>
  <c r="AS11" i="1035"/>
  <c r="DA18" i="1035"/>
  <c r="CS17" i="1035"/>
  <c r="AK12" i="1035"/>
  <c r="BO10" i="1035"/>
  <c r="AS18" i="1035"/>
  <c r="CL11" i="1035"/>
  <c r="DI20" i="1035"/>
  <c r="CL15" i="1035"/>
  <c r="CL19" i="1035"/>
  <c r="CL12" i="1035"/>
  <c r="DI11" i="1035"/>
  <c r="BA11" i="1035"/>
  <c r="BW11" i="1035"/>
  <c r="CI11" i="1035"/>
  <c r="CJ11" i="1035" s="1"/>
  <c r="BA19" i="1035"/>
  <c r="CS16" i="1035"/>
  <c r="DA16" i="1035"/>
  <c r="BA17" i="1035"/>
  <c r="DI18" i="1035"/>
  <c r="AK11" i="1035"/>
  <c r="BW19" i="1035"/>
  <c r="CE17" i="1035"/>
  <c r="DA11" i="1035"/>
  <c r="CL16" i="1035"/>
  <c r="CE18" i="1035"/>
  <c r="CL20" i="1035"/>
  <c r="DI12" i="1035"/>
  <c r="BO12" i="1035"/>
  <c r="CE14" i="1035"/>
  <c r="O112" i="916"/>
  <c r="W109" i="916"/>
  <c r="W122" i="916"/>
  <c r="O113" i="916"/>
  <c r="W112" i="916"/>
  <c r="W113" i="916"/>
  <c r="W114" i="916"/>
  <c r="W110" i="916"/>
  <c r="O108" i="916"/>
  <c r="O119" i="916"/>
  <c r="CW12" i="57"/>
  <c r="BD46" i="57"/>
  <c r="AK32" i="916"/>
  <c r="AS38" i="916"/>
  <c r="DI12" i="916"/>
  <c r="BO12" i="916"/>
  <c r="BO35" i="916"/>
  <c r="CS31" i="916"/>
  <c r="CE14" i="916"/>
  <c r="BA38" i="916"/>
  <c r="CE37" i="916"/>
  <c r="AK31" i="916"/>
  <c r="AK20" i="916"/>
  <c r="AK30" i="916"/>
  <c r="BA26" i="916"/>
  <c r="AS40" i="916"/>
  <c r="DA30" i="916"/>
  <c r="DI10" i="916"/>
  <c r="BA37" i="916"/>
  <c r="BA7" i="916"/>
  <c r="AS5" i="916"/>
  <c r="DI31" i="916"/>
  <c r="BA20" i="916"/>
  <c r="CS11" i="916"/>
  <c r="DA38" i="916"/>
  <c r="AS20" i="916"/>
  <c r="AS16" i="916"/>
  <c r="BW39" i="916"/>
  <c r="CE11" i="916"/>
  <c r="AS11" i="916"/>
  <c r="BA36" i="916"/>
  <c r="DA18" i="916"/>
  <c r="CS17" i="916"/>
  <c r="AK12" i="916"/>
  <c r="BA27" i="916"/>
  <c r="BO10" i="916"/>
  <c r="BA35" i="916"/>
  <c r="BA32" i="916"/>
  <c r="BA31" i="916"/>
  <c r="CS10" i="916"/>
  <c r="AK11" i="916"/>
  <c r="AS18" i="916"/>
  <c r="DA31" i="916"/>
  <c r="DI20" i="916"/>
  <c r="BW31" i="916"/>
  <c r="CE34" i="916"/>
  <c r="AK38" i="916"/>
  <c r="AS36" i="916"/>
  <c r="DI11" i="916"/>
  <c r="BA11" i="916"/>
  <c r="BW11" i="916"/>
  <c r="BA19" i="916"/>
  <c r="AK37" i="916"/>
  <c r="CS16" i="916"/>
  <c r="DA16" i="916"/>
  <c r="DI32" i="916"/>
  <c r="BA17" i="916"/>
  <c r="DI18" i="916"/>
  <c r="CS28" i="916"/>
  <c r="BW36" i="916"/>
  <c r="BW19" i="916"/>
  <c r="BW27" i="916"/>
  <c r="CE31" i="916"/>
  <c r="CE17" i="916"/>
  <c r="CS30" i="916"/>
  <c r="DA11" i="916"/>
  <c r="BA39" i="916"/>
  <c r="CE18" i="916"/>
  <c r="BW30" i="916"/>
  <c r="BO40" i="916"/>
  <c r="AS27" i="916"/>
  <c r="AS39" i="916"/>
  <c r="O6" i="1035"/>
  <c r="AD17" i="1035"/>
  <c r="BH17" i="1035"/>
  <c r="DP19" i="1035"/>
  <c r="BH19" i="1035"/>
  <c r="AD19" i="1035"/>
  <c r="AD11" i="1035"/>
  <c r="BH11" i="1035"/>
  <c r="DP11" i="1035"/>
  <c r="O16" i="1035"/>
  <c r="W12" i="1035"/>
  <c r="O11" i="1035"/>
  <c r="O10" i="1035"/>
  <c r="O8" i="1035"/>
  <c r="G11" i="1035"/>
  <c r="DM11" i="1035"/>
  <c r="DN11" i="1035" s="1"/>
  <c r="AA11" i="1035"/>
  <c r="AB11" i="1035" s="1"/>
  <c r="BE11" i="1035"/>
  <c r="BF11" i="1035" s="1"/>
  <c r="BH18" i="1035"/>
  <c r="AD18" i="1035"/>
  <c r="W19" i="1035"/>
  <c r="W11" i="1035"/>
  <c r="W10" i="1035"/>
  <c r="W18" i="1035"/>
  <c r="AD12" i="1035"/>
  <c r="G5" i="1035"/>
  <c r="AY47" i="57"/>
  <c r="EQ20" i="57"/>
  <c r="AC11" i="1035"/>
  <c r="BG11" i="1035"/>
  <c r="DO11" i="1035"/>
  <c r="CS133" i="916"/>
  <c r="AD120" i="916"/>
  <c r="BH120" i="916"/>
  <c r="DP120" i="916"/>
  <c r="BO132" i="916"/>
  <c r="CL120" i="916"/>
  <c r="AS140" i="916"/>
  <c r="DI134" i="916"/>
  <c r="DI122" i="916"/>
  <c r="W134" i="916"/>
  <c r="CL138" i="916"/>
  <c r="AD122" i="916"/>
  <c r="BH122" i="916"/>
  <c r="DP122" i="916"/>
  <c r="CL136" i="916"/>
  <c r="W132" i="916"/>
  <c r="DA112" i="916"/>
  <c r="AS121" i="916"/>
  <c r="O130" i="916"/>
  <c r="AK140" i="916"/>
  <c r="O139" i="916"/>
  <c r="CL139" i="916"/>
  <c r="CS132" i="916"/>
  <c r="BW140" i="916"/>
  <c r="AS136" i="916"/>
  <c r="BW108" i="916"/>
  <c r="BO112" i="916"/>
  <c r="W140" i="916"/>
  <c r="CL141" i="916"/>
  <c r="AK114" i="916"/>
  <c r="DI132" i="916"/>
  <c r="CS113" i="916"/>
  <c r="DA134" i="916"/>
  <c r="AS120" i="916"/>
  <c r="AD141" i="916"/>
  <c r="BH141" i="916"/>
  <c r="DP141" i="916"/>
  <c r="BA133" i="916"/>
  <c r="O132" i="916"/>
  <c r="AD140" i="916"/>
  <c r="BH140" i="916"/>
  <c r="DP140" i="916"/>
  <c r="AS122" i="916"/>
  <c r="CE133" i="916"/>
  <c r="O127" i="916"/>
  <c r="CL140" i="916"/>
  <c r="CL116" i="916"/>
  <c r="BO114" i="916"/>
  <c r="CS110" i="916"/>
  <c r="BA121" i="916"/>
  <c r="DI121" i="916"/>
  <c r="CL119" i="916"/>
  <c r="DA109" i="916"/>
  <c r="BA110" i="916"/>
  <c r="CE119" i="916"/>
  <c r="CE142" i="916"/>
  <c r="DA114" i="916"/>
  <c r="W142" i="916"/>
  <c r="CL122" i="916"/>
  <c r="CL114" i="916"/>
  <c r="BW133" i="916"/>
  <c r="DA129" i="916"/>
  <c r="DI113" i="916"/>
  <c r="BA130" i="916"/>
  <c r="AK133" i="916"/>
  <c r="DP119" i="916"/>
  <c r="BH119" i="916"/>
  <c r="AD119" i="916"/>
  <c r="W133" i="916"/>
  <c r="AS138" i="916"/>
  <c r="CL121" i="916"/>
  <c r="BO142" i="916"/>
  <c r="O134" i="916"/>
  <c r="CS112" i="916"/>
  <c r="AD142" i="916"/>
  <c r="BH142" i="916"/>
  <c r="DP142" i="916"/>
  <c r="CE122" i="916"/>
  <c r="BA137" i="916"/>
  <c r="DA140" i="916"/>
  <c r="BO122" i="916"/>
  <c r="BW129" i="916"/>
  <c r="DI116" i="916"/>
  <c r="O129" i="916"/>
  <c r="AK134" i="916"/>
  <c r="BW109" i="916"/>
  <c r="CE110" i="916"/>
  <c r="CE138" i="916"/>
  <c r="AS132" i="916"/>
  <c r="AD136" i="916"/>
  <c r="BH136" i="916"/>
  <c r="DP136" i="916"/>
  <c r="BA113" i="916"/>
  <c r="CL142" i="916"/>
  <c r="BA129" i="916"/>
  <c r="CE112" i="916"/>
  <c r="DA132" i="916"/>
  <c r="DI133" i="916"/>
  <c r="BA142" i="916"/>
  <c r="DP139" i="916"/>
  <c r="AD139" i="916"/>
  <c r="BH139" i="916"/>
  <c r="CE117" i="916"/>
  <c r="BW113" i="916"/>
  <c r="AK129" i="916"/>
  <c r="AK113" i="916"/>
  <c r="DP138" i="916"/>
  <c r="AD138" i="916"/>
  <c r="BH138" i="916"/>
  <c r="BH117" i="916"/>
  <c r="AD117" i="916"/>
  <c r="AD118" i="916"/>
  <c r="BH118" i="916"/>
  <c r="DI114" i="916"/>
  <c r="O133" i="916"/>
  <c r="BW141" i="916"/>
  <c r="CE140" i="916"/>
  <c r="BH114" i="916"/>
  <c r="AD114" i="916"/>
  <c r="DP114" i="916"/>
  <c r="W141" i="916"/>
  <c r="AS127" i="916"/>
  <c r="AS116" i="916"/>
  <c r="CE113" i="916"/>
  <c r="DA142" i="916"/>
  <c r="AD134" i="916"/>
  <c r="BH134" i="916"/>
  <c r="AK122" i="916"/>
  <c r="CS118" i="916"/>
  <c r="CL137" i="916"/>
  <c r="DP121" i="916"/>
  <c r="BH121" i="916"/>
  <c r="AD121" i="916"/>
  <c r="AS109" i="916"/>
  <c r="AK142" i="916"/>
  <c r="BA141" i="916"/>
  <c r="DA133" i="916"/>
  <c r="CK182" i="57"/>
  <c r="CK184" i="57" s="1"/>
  <c r="AW177" i="57"/>
  <c r="AW179" i="57" s="1"/>
  <c r="DO173" i="57"/>
  <c r="DO177" i="57"/>
  <c r="EI182" i="57"/>
  <c r="CA167" i="57"/>
  <c r="AW183" i="57"/>
  <c r="FW177" i="57"/>
  <c r="AM183" i="57"/>
  <c r="FM192" i="57"/>
  <c r="DO182" i="57"/>
  <c r="FM172" i="57"/>
  <c r="CA178" i="57"/>
  <c r="AW173" i="57"/>
  <c r="CU122" i="57"/>
  <c r="CA182" i="57"/>
  <c r="CA184" i="57" s="1"/>
  <c r="CK178" i="57"/>
  <c r="AC178" i="57"/>
  <c r="CU119" i="57"/>
  <c r="FC178" i="57"/>
  <c r="FM183" i="57"/>
  <c r="BG86" i="57"/>
  <c r="AC172" i="57"/>
  <c r="EI183" i="57"/>
  <c r="CK192" i="57"/>
  <c r="EP86" i="57"/>
  <c r="FM182" i="57"/>
  <c r="CU125" i="57"/>
  <c r="EI177" i="57"/>
  <c r="CU106" i="57"/>
  <c r="AW182" i="57"/>
  <c r="CS81" i="916"/>
  <c r="CE85" i="916"/>
  <c r="BW90" i="916"/>
  <c r="AS91" i="916"/>
  <c r="AK89" i="916"/>
  <c r="BA87" i="916"/>
  <c r="AS90" i="916"/>
  <c r="CE78" i="916"/>
  <c r="BO91" i="916"/>
  <c r="CL87" i="916"/>
  <c r="DA82" i="916"/>
  <c r="CL83" i="916"/>
  <c r="BO88" i="916"/>
  <c r="CE89" i="916"/>
  <c r="BW82" i="916"/>
  <c r="CS91" i="916"/>
  <c r="BA77" i="916"/>
  <c r="CE87" i="916"/>
  <c r="BA88" i="916"/>
  <c r="BA90" i="916"/>
  <c r="CS82" i="916"/>
  <c r="AK82" i="916"/>
  <c r="DA81" i="916"/>
  <c r="CE79" i="916"/>
  <c r="CL88" i="916"/>
  <c r="O81" i="916"/>
  <c r="AS78" i="916"/>
  <c r="CE88" i="916"/>
  <c r="AS83" i="916"/>
  <c r="CS83" i="916"/>
  <c r="BA82" i="916"/>
  <c r="BA86" i="916"/>
  <c r="DI82" i="916"/>
  <c r="W82" i="916"/>
  <c r="BA91" i="916"/>
  <c r="CE81" i="916"/>
  <c r="W91" i="916"/>
  <c r="BO89" i="916"/>
  <c r="CL85" i="916"/>
  <c r="O79" i="916"/>
  <c r="DI90" i="916"/>
  <c r="CL86" i="916"/>
  <c r="CE82" i="916"/>
  <c r="W87" i="916"/>
  <c r="O82" i="916"/>
  <c r="DI83" i="916"/>
  <c r="CL89" i="916"/>
  <c r="AS87" i="916"/>
  <c r="BA79" i="916"/>
  <c r="DA89" i="916"/>
  <c r="W81" i="916"/>
  <c r="W77" i="916"/>
  <c r="DI89" i="916"/>
  <c r="AS89" i="916"/>
  <c r="CL90" i="916"/>
  <c r="EE173" i="57"/>
  <c r="EE174" i="57" s="1"/>
  <c r="EE183" i="57"/>
  <c r="FS178" i="57"/>
  <c r="AI182" i="57"/>
  <c r="FS193" i="57"/>
  <c r="FS194" i="57" s="1"/>
  <c r="CQ106" i="57"/>
  <c r="EE182" i="57"/>
  <c r="AI193" i="57"/>
  <c r="DU177" i="57"/>
  <c r="BW177" i="57"/>
  <c r="FI178" i="57"/>
  <c r="DU172" i="57"/>
  <c r="AS182" i="57"/>
  <c r="AS184" i="57" s="1"/>
  <c r="FI192" i="57"/>
  <c r="BW192" i="57"/>
  <c r="FI172" i="57"/>
  <c r="AI183" i="57"/>
  <c r="BM177" i="57"/>
  <c r="FI167" i="57"/>
  <c r="GC85" i="57"/>
  <c r="BA9" i="57"/>
  <c r="BW183" i="57"/>
  <c r="BW184" i="57" s="1"/>
  <c r="BM182" i="57"/>
  <c r="BM184" i="57" s="1"/>
  <c r="CG193" i="57"/>
  <c r="FS182" i="57"/>
  <c r="FS184" i="57" s="1"/>
  <c r="BC85" i="57"/>
  <c r="DK177" i="57"/>
  <c r="DK179" i="57" s="1"/>
  <c r="BW178" i="57"/>
  <c r="DU178" i="57"/>
  <c r="FI177" i="57"/>
  <c r="CL12" i="916"/>
  <c r="AD86" i="916"/>
  <c r="CL37" i="916"/>
  <c r="CL40" i="916"/>
  <c r="CL34" i="916"/>
  <c r="O35" i="916"/>
  <c r="O40" i="916"/>
  <c r="CL32" i="916"/>
  <c r="W26" i="916"/>
  <c r="W30" i="916"/>
  <c r="W12" i="916"/>
  <c r="W27" i="916"/>
  <c r="O30" i="916"/>
  <c r="O11" i="916"/>
  <c r="BH83" i="916"/>
  <c r="DP83" i="916"/>
  <c r="AD83" i="916"/>
  <c r="AD89" i="916"/>
  <c r="BH89" i="916"/>
  <c r="DP89" i="916"/>
  <c r="CL16" i="916"/>
  <c r="DP87" i="916"/>
  <c r="AD87" i="916"/>
  <c r="BH87" i="916"/>
  <c r="O6" i="916"/>
  <c r="O10" i="916"/>
  <c r="CL20" i="916"/>
  <c r="O8" i="916"/>
  <c r="O36" i="916"/>
  <c r="O31" i="916"/>
  <c r="W39" i="916"/>
  <c r="W31" i="916"/>
  <c r="O37" i="916"/>
  <c r="W19" i="916"/>
  <c r="W11" i="916"/>
  <c r="O28" i="916"/>
  <c r="W10" i="916"/>
  <c r="W37" i="916"/>
  <c r="W18" i="916"/>
  <c r="BH91" i="916"/>
  <c r="AD91" i="916"/>
  <c r="O16" i="916"/>
  <c r="CL38" i="916"/>
  <c r="BH90" i="916"/>
  <c r="AD90" i="916"/>
  <c r="AD88" i="916"/>
  <c r="BH88" i="916"/>
  <c r="DP88" i="916"/>
  <c r="AD85" i="916"/>
  <c r="CL39" i="916"/>
  <c r="W36" i="916"/>
  <c r="CL15" i="916"/>
  <c r="CL19" i="916"/>
  <c r="CN125" i="57"/>
  <c r="BT172" i="57"/>
  <c r="EL125" i="57"/>
  <c r="DH183" i="57"/>
  <c r="DH184" i="57" s="1"/>
  <c r="FF182" i="57"/>
  <c r="FF184" i="57" s="1"/>
  <c r="EB182" i="57"/>
  <c r="Y183" i="57"/>
  <c r="FZ106" i="57"/>
  <c r="EB183" i="57"/>
  <c r="DR177" i="57"/>
  <c r="Y173" i="57"/>
  <c r="EL124" i="57"/>
  <c r="BT193" i="57"/>
  <c r="BT194" i="57" s="1"/>
  <c r="DR172" i="57"/>
  <c r="CN81" i="57"/>
  <c r="EL98" i="57"/>
  <c r="BJ177" i="57"/>
  <c r="FF178" i="57"/>
  <c r="CN75" i="57"/>
  <c r="CN182" i="57" s="1"/>
  <c r="BT177" i="57"/>
  <c r="DR178" i="57"/>
  <c r="FF192" i="57"/>
  <c r="BJ183" i="57"/>
  <c r="BJ184" i="57" s="1"/>
  <c r="CD183" i="57"/>
  <c r="EV178" i="57"/>
  <c r="FP183" i="57"/>
  <c r="FP184" i="57" s="1"/>
  <c r="CL12" i="57"/>
  <c r="CM104" i="57"/>
  <c r="DP149" i="57"/>
  <c r="BB37" i="57"/>
  <c r="BB67" i="57"/>
  <c r="FZ45" i="57"/>
  <c r="EF159" i="57"/>
  <c r="CZ35" i="57"/>
  <c r="GI119" i="57"/>
  <c r="BO179" i="57"/>
  <c r="FZ64" i="57"/>
  <c r="AC167" i="57"/>
  <c r="GC12" i="57"/>
  <c r="GM12" i="57" s="1"/>
  <c r="AD159" i="57"/>
  <c r="AI115" i="57"/>
  <c r="GC110" i="57"/>
  <c r="BH35" i="916"/>
  <c r="AD35" i="916"/>
  <c r="AD36" i="916"/>
  <c r="BH36" i="916"/>
  <c r="BH38" i="916"/>
  <c r="DP38" i="916"/>
  <c r="AD38" i="916"/>
  <c r="BH39" i="916"/>
  <c r="DP39" i="916"/>
  <c r="AD39" i="916"/>
  <c r="BH34" i="916"/>
  <c r="AD34" i="916"/>
  <c r="DP34" i="916"/>
  <c r="DP37" i="916"/>
  <c r="AD37" i="916"/>
  <c r="BH37" i="916"/>
  <c r="AD40" i="916"/>
  <c r="EM36" i="57"/>
  <c r="BE158" i="57"/>
  <c r="AZ86" i="57"/>
  <c r="AP178" i="57"/>
  <c r="AF178" i="57"/>
  <c r="GA88" i="57"/>
  <c r="AZ107" i="57"/>
  <c r="CZ52" i="57"/>
  <c r="EQ158" i="57"/>
  <c r="EQ159" i="57" s="1"/>
  <c r="V183" i="57"/>
  <c r="AP182" i="57"/>
  <c r="AF172" i="57"/>
  <c r="AP177" i="57"/>
  <c r="AP157" i="57"/>
  <c r="AP159" i="57" s="1"/>
  <c r="BG11" i="916"/>
  <c r="T159" i="57"/>
  <c r="FC164" i="57"/>
  <c r="EW159" i="57"/>
  <c r="CK29" i="916"/>
  <c r="CB164" i="57"/>
  <c r="W184" i="57"/>
  <c r="DS184" i="57"/>
  <c r="DO11" i="916"/>
  <c r="EL112" i="57"/>
  <c r="CK111" i="1035"/>
  <c r="BC89" i="57"/>
  <c r="BC90" i="57" s="1"/>
  <c r="GC119" i="57"/>
  <c r="N120" i="560"/>
  <c r="U120" i="560" s="1"/>
  <c r="BV17" i="560"/>
  <c r="BV19" i="560" s="1"/>
  <c r="EP89" i="57"/>
  <c r="AC11" i="916"/>
  <c r="CU89" i="560"/>
  <c r="CU79" i="560" s="1"/>
  <c r="CU81" i="560" s="1"/>
  <c r="CQ36" i="57"/>
  <c r="BJ167" i="57"/>
  <c r="CN12" i="57"/>
  <c r="EO35" i="57"/>
  <c r="V168" i="57"/>
  <c r="CU33" i="57"/>
  <c r="CQ112" i="57"/>
  <c r="AD184" i="57"/>
  <c r="FY20" i="57"/>
  <c r="BU192" i="57"/>
  <c r="BV179" i="57"/>
  <c r="EN10" i="57"/>
  <c r="CN88" i="57"/>
  <c r="F113" i="560"/>
  <c r="CU64" i="57"/>
  <c r="DU192" i="57"/>
  <c r="BV79" i="560"/>
  <c r="BV81" i="560" s="1"/>
  <c r="EP65" i="57"/>
  <c r="BB168" i="57"/>
  <c r="AS115" i="57"/>
  <c r="M111" i="560"/>
  <c r="M113" i="560" s="1"/>
  <c r="BB95" i="57"/>
  <c r="CB179" i="57"/>
  <c r="DZ184" i="57"/>
  <c r="CU88" i="57"/>
  <c r="CQ113" i="57"/>
  <c r="CW93" i="560"/>
  <c r="AY192" i="57"/>
  <c r="EY164" i="57"/>
  <c r="AC173" i="57"/>
  <c r="AS168" i="57"/>
  <c r="AS169" i="57" s="1"/>
  <c r="CM99" i="57"/>
  <c r="DP131" i="916"/>
  <c r="BH131" i="916"/>
  <c r="DP132" i="916"/>
  <c r="BH132" i="916"/>
  <c r="BH127" i="916"/>
  <c r="BE133" i="916"/>
  <c r="BF133" i="916" s="1"/>
  <c r="DM133" i="916"/>
  <c r="DN133" i="916" s="1"/>
  <c r="BH133" i="916"/>
  <c r="DP133" i="916"/>
  <c r="BH128" i="916"/>
  <c r="DP128" i="916"/>
  <c r="BH129" i="916"/>
  <c r="CL128" i="916"/>
  <c r="CI133" i="916"/>
  <c r="CJ133" i="916" s="1"/>
  <c r="CL132" i="916"/>
  <c r="CL127" i="916"/>
  <c r="CL133" i="916"/>
  <c r="AW149" i="916"/>
  <c r="DE149" i="916"/>
  <c r="AG149" i="916"/>
  <c r="CL131" i="916"/>
  <c r="AO149" i="916"/>
  <c r="EI163" i="57"/>
  <c r="EI158" i="57"/>
  <c r="CA163" i="57"/>
  <c r="CH168" i="57"/>
  <c r="FT163" i="57"/>
  <c r="FJ163" i="57"/>
  <c r="DV158" i="57"/>
  <c r="DO21" i="57"/>
  <c r="FT183" i="57"/>
  <c r="EI21" i="57"/>
  <c r="EF21" i="57"/>
  <c r="GD119" i="57"/>
  <c r="CK131" i="916"/>
  <c r="EF178" i="57"/>
  <c r="BQ158" i="57"/>
  <c r="CH173" i="57"/>
  <c r="BX158" i="57"/>
  <c r="CH183" i="57"/>
  <c r="CK163" i="57"/>
  <c r="BQ21" i="57"/>
  <c r="DY163" i="57"/>
  <c r="CH158" i="57"/>
  <c r="FJ183" i="57"/>
  <c r="BX163" i="57"/>
  <c r="BX164" i="57" s="1"/>
  <c r="BX178" i="57"/>
  <c r="DV173" i="57"/>
  <c r="BX183" i="57"/>
  <c r="FW158" i="57"/>
  <c r="DY158" i="57"/>
  <c r="BG131" i="916"/>
  <c r="DO131" i="916"/>
  <c r="GG43" i="57"/>
  <c r="CA158" i="57"/>
  <c r="EF163" i="57"/>
  <c r="BH82" i="916"/>
  <c r="DP82" i="916"/>
  <c r="BH81" i="916"/>
  <c r="BH76" i="916"/>
  <c r="DP76" i="916"/>
  <c r="BH78" i="916"/>
  <c r="BH80" i="916"/>
  <c r="DP80" i="916"/>
  <c r="BE82" i="916"/>
  <c r="BF82" i="916" s="1"/>
  <c r="DM82" i="916"/>
  <c r="DN82" i="916" s="1"/>
  <c r="AD131" i="916"/>
  <c r="AD132" i="916"/>
  <c r="CL80" i="916"/>
  <c r="CL82" i="916"/>
  <c r="AW98" i="916"/>
  <c r="CI82" i="916"/>
  <c r="CJ82" i="916" s="1"/>
  <c r="AD127" i="916"/>
  <c r="G133" i="916"/>
  <c r="AA133" i="916"/>
  <c r="AB133" i="916" s="1"/>
  <c r="AD133" i="916"/>
  <c r="AD128" i="916"/>
  <c r="AA134" i="916"/>
  <c r="AB134" i="916" s="1"/>
  <c r="CL77" i="916"/>
  <c r="AD129" i="916"/>
  <c r="G137" i="916"/>
  <c r="CL76" i="916"/>
  <c r="G139" i="916"/>
  <c r="DE98" i="916"/>
  <c r="K149" i="916"/>
  <c r="G131" i="916"/>
  <c r="AC158" i="57"/>
  <c r="AC163" i="57"/>
  <c r="CE158" i="57"/>
  <c r="AJ163" i="57"/>
  <c r="FQ158" i="57"/>
  <c r="BU158" i="57"/>
  <c r="AJ21" i="57"/>
  <c r="BM158" i="57"/>
  <c r="DK158" i="57"/>
  <c r="AC131" i="916"/>
  <c r="EW135" i="57"/>
  <c r="EM110" i="57"/>
  <c r="AT183" i="57"/>
  <c r="EE163" i="57"/>
  <c r="EE164" i="57" s="1"/>
  <c r="AJ178" i="57"/>
  <c r="DI163" i="57"/>
  <c r="EO24" i="57"/>
  <c r="BM21" i="57"/>
  <c r="CG21" i="57"/>
  <c r="AT21" i="57"/>
  <c r="BW163" i="57"/>
  <c r="FQ183" i="57"/>
  <c r="DS158" i="57"/>
  <c r="EE158" i="57"/>
  <c r="BD122" i="57"/>
  <c r="BD123" i="57" s="1"/>
  <c r="FG163" i="57"/>
  <c r="BK178" i="57"/>
  <c r="EW183" i="57"/>
  <c r="EW184" i="57" s="1"/>
  <c r="GA125" i="57"/>
  <c r="CE168" i="57"/>
  <c r="AM158" i="57"/>
  <c r="AM159" i="57" s="1"/>
  <c r="AM163" i="57"/>
  <c r="AM164" i="57" s="1"/>
  <c r="AT163" i="57"/>
  <c r="BD24" i="57"/>
  <c r="BK21" i="57"/>
  <c r="GC43" i="57"/>
  <c r="FG178" i="57"/>
  <c r="AW163" i="57"/>
  <c r="AW164" i="57" s="1"/>
  <c r="CW31" i="560"/>
  <c r="DS163" i="57"/>
  <c r="BM140" i="57"/>
  <c r="FS158" i="57"/>
  <c r="BW158" i="57"/>
  <c r="DK135" i="57"/>
  <c r="GC46" i="57"/>
  <c r="CE173" i="57"/>
  <c r="DU163" i="57"/>
  <c r="DU21" i="57"/>
  <c r="AT173" i="57"/>
  <c r="CG163" i="57"/>
  <c r="FI158" i="57"/>
  <c r="GA12" i="57"/>
  <c r="GA13" i="57" s="1"/>
  <c r="BU183" i="57"/>
  <c r="Z158" i="57"/>
  <c r="Z159" i="57" s="1"/>
  <c r="DP29" i="916"/>
  <c r="BH29" i="916"/>
  <c r="BE31" i="916"/>
  <c r="BF31" i="916" s="1"/>
  <c r="DM31" i="916"/>
  <c r="DN31" i="916" s="1"/>
  <c r="BH27" i="916"/>
  <c r="DP31" i="916"/>
  <c r="BH31" i="916"/>
  <c r="BE30" i="916"/>
  <c r="BF30" i="916" s="1"/>
  <c r="BH30" i="916"/>
  <c r="DP30" i="916"/>
  <c r="DP26" i="916"/>
  <c r="BH26" i="916"/>
  <c r="BH25" i="916"/>
  <c r="DP25" i="916"/>
  <c r="CL31" i="916"/>
  <c r="CL30" i="916"/>
  <c r="CL28" i="916"/>
  <c r="CL26" i="916"/>
  <c r="BK47" i="916"/>
  <c r="CL25" i="916"/>
  <c r="DE47" i="916"/>
  <c r="CI31" i="916"/>
  <c r="CJ31" i="916" s="1"/>
  <c r="CL29" i="916"/>
  <c r="CL27" i="916"/>
  <c r="CO47" i="916"/>
  <c r="AW47" i="916"/>
  <c r="AS163" i="57"/>
  <c r="AS164" i="57" s="1"/>
  <c r="FN183" i="57"/>
  <c r="CL24" i="57"/>
  <c r="BJ158" i="57"/>
  <c r="AQ163" i="57"/>
  <c r="BA125" i="57"/>
  <c r="FX122" i="57"/>
  <c r="BR183" i="57"/>
  <c r="EB163" i="57"/>
  <c r="FP158" i="57"/>
  <c r="Y163" i="57"/>
  <c r="BR158" i="57"/>
  <c r="EB21" i="57"/>
  <c r="W178" i="57"/>
  <c r="BA24" i="57"/>
  <c r="BT163" i="57"/>
  <c r="FX24" i="57"/>
  <c r="DF178" i="57"/>
  <c r="AS158" i="57"/>
  <c r="AG178" i="57"/>
  <c r="FN158" i="57"/>
  <c r="DR163" i="57"/>
  <c r="AG21" i="57"/>
  <c r="FD163" i="57"/>
  <c r="FD164" i="57" s="1"/>
  <c r="AI158" i="57"/>
  <c r="AQ173" i="57"/>
  <c r="CL89" i="57"/>
  <c r="BJ21" i="57"/>
  <c r="CD163" i="57"/>
  <c r="CB183" i="57"/>
  <c r="CB158" i="57"/>
  <c r="DF163" i="57"/>
  <c r="FD21" i="57"/>
  <c r="W21" i="57"/>
  <c r="DP158" i="57"/>
  <c r="FP163" i="57"/>
  <c r="AG163" i="57"/>
  <c r="DH158" i="57"/>
  <c r="DH159" i="57" s="1"/>
  <c r="FD183" i="57"/>
  <c r="DZ178" i="57"/>
  <c r="FF21" i="57"/>
  <c r="EB158" i="57"/>
  <c r="BT158" i="57"/>
  <c r="DZ193" i="57"/>
  <c r="AC29" i="916"/>
  <c r="AD78" i="916"/>
  <c r="AA80" i="916"/>
  <c r="AB80" i="916" s="1"/>
  <c r="AD80" i="916"/>
  <c r="AD82" i="916"/>
  <c r="G85" i="916"/>
  <c r="AD76" i="916"/>
  <c r="G88" i="916"/>
  <c r="G87" i="916"/>
  <c r="AA91" i="916"/>
  <c r="AB91" i="916" s="1"/>
  <c r="S98" i="916"/>
  <c r="AA82" i="916"/>
  <c r="AB82" i="916" s="1"/>
  <c r="G82" i="916"/>
  <c r="AD81" i="916"/>
  <c r="G81" i="916"/>
  <c r="AA81" i="916"/>
  <c r="AB81" i="916" s="1"/>
  <c r="AO154" i="57"/>
  <c r="AD29" i="916"/>
  <c r="AA31" i="916"/>
  <c r="AB31" i="916" s="1"/>
  <c r="AD27" i="916"/>
  <c r="AD31" i="916"/>
  <c r="AA30" i="916"/>
  <c r="AB30" i="916" s="1"/>
  <c r="AA37" i="916"/>
  <c r="AB37" i="916" s="1"/>
  <c r="AD30" i="916"/>
  <c r="AD26" i="916"/>
  <c r="AD25" i="916"/>
  <c r="CM21" i="57"/>
  <c r="FW21" i="57"/>
  <c r="AF163" i="57"/>
  <c r="AF164" i="57" s="1"/>
  <c r="AD163" i="57"/>
  <c r="AX43" i="57"/>
  <c r="AN163" i="57"/>
  <c r="AP163" i="57"/>
  <c r="AP164" i="57" s="1"/>
  <c r="AD21" i="57"/>
  <c r="AN183" i="57"/>
  <c r="AF158" i="57"/>
  <c r="AX125" i="57"/>
  <c r="G31" i="916"/>
  <c r="CI113" i="916"/>
  <c r="CJ113" i="916" s="1"/>
  <c r="G113" i="916"/>
  <c r="AA113" i="916"/>
  <c r="AB113" i="916" s="1"/>
  <c r="BE113" i="916"/>
  <c r="BF113" i="916" s="1"/>
  <c r="DM113" i="916"/>
  <c r="DN113" i="916" s="1"/>
  <c r="DP113" i="916"/>
  <c r="BH113" i="916"/>
  <c r="AD113" i="916"/>
  <c r="G30" i="916"/>
  <c r="G37" i="916"/>
  <c r="CL11" i="916"/>
  <c r="CI11" i="916"/>
  <c r="CJ11" i="916" s="1"/>
  <c r="CL113" i="916"/>
  <c r="C47" i="916"/>
  <c r="C50" i="916"/>
  <c r="V158" i="57"/>
  <c r="DO113" i="916"/>
  <c r="AC113" i="916"/>
  <c r="BG113" i="916"/>
  <c r="FK146" i="57"/>
  <c r="AZ52" i="57"/>
  <c r="V21" i="57"/>
  <c r="G11" i="916"/>
  <c r="AP21" i="57"/>
  <c r="BS148" i="1035"/>
  <c r="AD112" i="1035"/>
  <c r="BH112" i="1035"/>
  <c r="DP112" i="1035"/>
  <c r="CL9" i="1035"/>
  <c r="CI111" i="1035"/>
  <c r="CJ111" i="1035" s="1"/>
  <c r="AW97" i="1035"/>
  <c r="CL110" i="1035"/>
  <c r="AW148" i="1035"/>
  <c r="CL111" i="1035"/>
  <c r="CO46" i="1035"/>
  <c r="AO97" i="1035"/>
  <c r="C100" i="1035"/>
  <c r="C97" i="1035"/>
  <c r="C99" i="1035" s="1"/>
  <c r="CL107" i="1035"/>
  <c r="AD9" i="1035"/>
  <c r="BH9" i="1035"/>
  <c r="DP9" i="1035"/>
  <c r="CL109" i="1035"/>
  <c r="DP10" i="1035"/>
  <c r="AD10" i="1035"/>
  <c r="BH10" i="1035"/>
  <c r="CL6" i="1035"/>
  <c r="AD111" i="1035"/>
  <c r="BH111" i="1035"/>
  <c r="DP111" i="1035"/>
  <c r="CL112" i="1035"/>
  <c r="AD7" i="1035"/>
  <c r="BH7" i="1035"/>
  <c r="DP7" i="1035"/>
  <c r="AD109" i="1035"/>
  <c r="BH109" i="1035"/>
  <c r="DP109" i="1035"/>
  <c r="BK46" i="1035"/>
  <c r="CL7" i="1035"/>
  <c r="AD8" i="1035"/>
  <c r="AG148" i="1035"/>
  <c r="CA97" i="1035"/>
  <c r="CW148" i="1035"/>
  <c r="AO148" i="1035"/>
  <c r="AA112" i="1035"/>
  <c r="AB112" i="1035" s="1"/>
  <c r="DE148" i="1035"/>
  <c r="CL10" i="1035"/>
  <c r="BS97" i="1035"/>
  <c r="BR20" i="57"/>
  <c r="DY20" i="57"/>
  <c r="EC20" i="57"/>
  <c r="DP20" i="57"/>
  <c r="V20" i="57"/>
  <c r="FN20" i="57"/>
  <c r="BN20" i="57"/>
  <c r="EV20" i="57"/>
  <c r="DK20" i="57"/>
  <c r="FJ20" i="57"/>
  <c r="FG20" i="57"/>
  <c r="AC9" i="1035"/>
  <c r="BG9" i="1035"/>
  <c r="DZ20" i="57"/>
  <c r="Y20" i="57"/>
  <c r="BJ20" i="57"/>
  <c r="DO20" i="57"/>
  <c r="FS20" i="57"/>
  <c r="AZ72" i="57"/>
  <c r="AZ162" i="57" s="1"/>
  <c r="BM20" i="57"/>
  <c r="AT20" i="57"/>
  <c r="BU20" i="57"/>
  <c r="DH20" i="57"/>
  <c r="FC20" i="57"/>
  <c r="BQ20" i="57"/>
  <c r="EE20" i="57"/>
  <c r="DI20" i="57"/>
  <c r="EI20" i="57"/>
  <c r="FM20" i="57"/>
  <c r="Z20" i="57"/>
  <c r="EF20" i="57"/>
  <c r="FW20" i="57"/>
  <c r="DZ21" i="57"/>
  <c r="EN21" i="57"/>
  <c r="BU21" i="57"/>
  <c r="AS20" i="57"/>
  <c r="AS21" i="57"/>
  <c r="CE20" i="57"/>
  <c r="EE21" i="57"/>
  <c r="BT20" i="57"/>
  <c r="EB20" i="57"/>
  <c r="FQ20" i="57"/>
  <c r="Z21" i="57"/>
  <c r="GB20" i="57"/>
  <c r="FF20" i="57"/>
  <c r="EV21" i="57"/>
  <c r="CA20" i="57"/>
  <c r="DS20" i="57"/>
  <c r="CD21" i="57"/>
  <c r="CK21" i="57"/>
  <c r="FY21" i="57"/>
  <c r="FP20" i="57"/>
  <c r="BB21" i="57"/>
  <c r="DI21" i="57"/>
  <c r="BK20" i="57"/>
  <c r="CP20" i="57"/>
  <c r="DF20" i="57"/>
  <c r="CG20" i="57"/>
  <c r="CK20" i="57"/>
  <c r="AC21" i="57"/>
  <c r="BW20" i="57"/>
  <c r="BW21" i="57"/>
  <c r="FM21" i="57"/>
  <c r="W20" i="57"/>
  <c r="AW21" i="57"/>
  <c r="BN21" i="57"/>
  <c r="T20" i="57"/>
  <c r="BT21" i="57"/>
  <c r="FQ21" i="57"/>
  <c r="DL21" i="57"/>
  <c r="DF21" i="57"/>
  <c r="EL8" i="57"/>
  <c r="FS21" i="57"/>
  <c r="AM21" i="57"/>
  <c r="FG21" i="57"/>
  <c r="FC21" i="57"/>
  <c r="EY20" i="57"/>
  <c r="DP21" i="57"/>
  <c r="EQ21" i="57"/>
  <c r="FI20" i="57"/>
  <c r="AF20" i="57"/>
  <c r="DU20" i="57"/>
  <c r="AQ20" i="57"/>
  <c r="EK21" i="57"/>
  <c r="FN21" i="57"/>
  <c r="DL20" i="57"/>
  <c r="EB167" i="57"/>
  <c r="CB21" i="57"/>
  <c r="AP20" i="57"/>
  <c r="BR21" i="57"/>
  <c r="CG192" i="57"/>
  <c r="DY21" i="57"/>
  <c r="AY20" i="57"/>
  <c r="AM178" i="57"/>
  <c r="AI20" i="57"/>
  <c r="AN21" i="57"/>
  <c r="BX21" i="57"/>
  <c r="AW20" i="57"/>
  <c r="BH20" i="57"/>
  <c r="CA21" i="57"/>
  <c r="EY21" i="57"/>
  <c r="AN20" i="57"/>
  <c r="EL6" i="57"/>
  <c r="DR21" i="57"/>
  <c r="CH21" i="57"/>
  <c r="AM20" i="57"/>
  <c r="FI21" i="57"/>
  <c r="EO9" i="57"/>
  <c r="Y21" i="57"/>
  <c r="BE21" i="57"/>
  <c r="FP21" i="57"/>
  <c r="AF21" i="57"/>
  <c r="DR20" i="57"/>
  <c r="AI21" i="57"/>
  <c r="EQ111" i="57"/>
  <c r="EE178" i="57"/>
  <c r="EN102" i="57"/>
  <c r="GL100" i="57"/>
  <c r="ED146" i="57"/>
  <c r="G121" i="916"/>
  <c r="CK111" i="916"/>
  <c r="X97" i="916"/>
  <c r="G7" i="916"/>
  <c r="AB121" i="916"/>
  <c r="EX154" i="57"/>
  <c r="FU154" i="57"/>
  <c r="ET177" i="57"/>
  <c r="EC148" i="57"/>
  <c r="CN42" i="57"/>
  <c r="CN48" i="57" s="1"/>
  <c r="EM75" i="57"/>
  <c r="EM182" i="57" s="1"/>
  <c r="DI192" i="57"/>
  <c r="EC192" i="57"/>
  <c r="CL81" i="57"/>
  <c r="CB172" i="57"/>
  <c r="AX121" i="57"/>
  <c r="G5" i="916"/>
  <c r="DG154" i="57"/>
  <c r="G116" i="916"/>
  <c r="G120" i="916"/>
  <c r="G107" i="916"/>
  <c r="G112" i="916"/>
  <c r="BN167" i="57"/>
  <c r="BD23" i="57"/>
  <c r="AJ177" i="57"/>
  <c r="ES23" i="57"/>
  <c r="BD88" i="57"/>
  <c r="BG42" i="57"/>
  <c r="AC103" i="57"/>
  <c r="BB139" i="57"/>
  <c r="GG82" i="57"/>
  <c r="FH131" i="57"/>
  <c r="CB193" i="57"/>
  <c r="BL146" i="57"/>
  <c r="FH146" i="57"/>
  <c r="DW169" i="57"/>
  <c r="BS146" i="57"/>
  <c r="CR82" i="57"/>
  <c r="GC24" i="57"/>
  <c r="BC86" i="57"/>
  <c r="CO52" i="57"/>
  <c r="FY178" i="57"/>
  <c r="EO8" i="57"/>
  <c r="AK131" i="57"/>
  <c r="AU154" i="57"/>
  <c r="AR146" i="57"/>
  <c r="CR119" i="57"/>
  <c r="AX58" i="57"/>
  <c r="FP177" i="57"/>
  <c r="DZ152" i="57"/>
  <c r="EM26" i="57"/>
  <c r="GC118" i="57"/>
  <c r="DI139" i="57"/>
  <c r="CW89" i="57"/>
  <c r="BW159" i="57"/>
  <c r="EI167" i="57"/>
  <c r="EN111" i="57"/>
  <c r="FM173" i="57"/>
  <c r="BC45" i="57"/>
  <c r="BQ139" i="57"/>
  <c r="CA193" i="57"/>
  <c r="CC136" i="57"/>
  <c r="CN63" i="57"/>
  <c r="BC11" i="57"/>
  <c r="FX30" i="57"/>
  <c r="GH30" i="57" s="1"/>
  <c r="EO52" i="57"/>
  <c r="GM52" i="57" s="1"/>
  <c r="GA33" i="57"/>
  <c r="EK163" i="57"/>
  <c r="EB178" i="57"/>
  <c r="AZ157" i="57"/>
  <c r="V115" i="57"/>
  <c r="CU22" i="560"/>
  <c r="EJ23" i="57"/>
  <c r="CS24" i="560"/>
  <c r="BI131" i="57"/>
  <c r="EF144" i="57"/>
  <c r="AZ85" i="57"/>
  <c r="FY152" i="57"/>
  <c r="EG131" i="57"/>
  <c r="CZ29" i="57"/>
  <c r="ES113" i="57"/>
  <c r="EC152" i="57"/>
  <c r="CN112" i="57"/>
  <c r="DW146" i="57"/>
  <c r="FA146" i="57"/>
  <c r="FC152" i="57"/>
  <c r="EL12" i="57"/>
  <c r="AD145" i="57"/>
  <c r="BM153" i="57"/>
  <c r="CG153" i="57"/>
  <c r="EE177" i="57"/>
  <c r="BR152" i="57"/>
  <c r="DY152" i="57"/>
  <c r="X131" i="57"/>
  <c r="FM152" i="57"/>
  <c r="DW154" i="57"/>
  <c r="DU153" i="57"/>
  <c r="FD153" i="57"/>
  <c r="EN48" i="57"/>
  <c r="V144" i="57"/>
  <c r="BN144" i="57"/>
  <c r="BE104" i="57"/>
  <c r="GB34" i="57"/>
  <c r="BK145" i="57"/>
  <c r="FI173" i="57"/>
  <c r="DH153" i="57"/>
  <c r="EB153" i="57"/>
  <c r="AS153" i="57"/>
  <c r="FQ152" i="57"/>
  <c r="EI152" i="57"/>
  <c r="EI153" i="57"/>
  <c r="CG152" i="57"/>
  <c r="CK152" i="57"/>
  <c r="FF153" i="57"/>
  <c r="FF152" i="57"/>
  <c r="CA152" i="57"/>
  <c r="DS152" i="57"/>
  <c r="AJ153" i="57"/>
  <c r="FI152" i="57"/>
  <c r="EW153" i="57"/>
  <c r="BK152" i="57"/>
  <c r="FS152" i="57"/>
  <c r="AT153" i="57"/>
  <c r="AC152" i="57"/>
  <c r="DP152" i="57"/>
  <c r="DF152" i="57"/>
  <c r="AC153" i="57"/>
  <c r="BW152" i="57"/>
  <c r="FJ152" i="57"/>
  <c r="EZ152" i="57"/>
  <c r="EB152" i="57"/>
  <c r="Y152" i="57"/>
  <c r="V153" i="57"/>
  <c r="AG153" i="57"/>
  <c r="DO152" i="57"/>
  <c r="DK153" i="57"/>
  <c r="AW153" i="57"/>
  <c r="BN153" i="57"/>
  <c r="GB152" i="57"/>
  <c r="Z152" i="57"/>
  <c r="GE152" i="57"/>
  <c r="DZ153" i="57"/>
  <c r="EV153" i="57"/>
  <c r="EY152" i="57"/>
  <c r="BH152" i="57"/>
  <c r="CA153" i="57"/>
  <c r="BN152" i="57"/>
  <c r="CK153" i="57"/>
  <c r="FW152" i="57"/>
  <c r="FY153" i="57"/>
  <c r="FP152" i="57"/>
  <c r="BB153" i="57"/>
  <c r="AF152" i="57"/>
  <c r="DI153" i="57"/>
  <c r="DU152" i="57"/>
  <c r="FW153" i="57"/>
  <c r="AQ152" i="57"/>
  <c r="DP153" i="57"/>
  <c r="BQ153" i="57"/>
  <c r="EK153" i="57"/>
  <c r="FN153" i="57"/>
  <c r="CP152" i="57"/>
  <c r="CB152" i="57"/>
  <c r="DL152" i="57"/>
  <c r="CB153" i="57"/>
  <c r="AP152" i="57"/>
  <c r="BR153" i="57"/>
  <c r="DY153" i="57"/>
  <c r="BT153" i="57"/>
  <c r="AD153" i="57"/>
  <c r="EF152" i="57"/>
  <c r="FN152" i="57"/>
  <c r="EV152" i="57"/>
  <c r="DK152" i="57"/>
  <c r="AY152" i="57"/>
  <c r="BW153" i="57"/>
  <c r="AI152" i="57"/>
  <c r="AN153" i="57"/>
  <c r="BX153" i="57"/>
  <c r="AW152" i="57"/>
  <c r="FG152" i="57"/>
  <c r="BK153" i="57"/>
  <c r="EY153" i="57"/>
  <c r="AN152" i="57"/>
  <c r="FM153" i="57"/>
  <c r="BJ152" i="57"/>
  <c r="EN153" i="57"/>
  <c r="EK152" i="57"/>
  <c r="DR153" i="57"/>
  <c r="CH153" i="57"/>
  <c r="AM152" i="57"/>
  <c r="BX152" i="57"/>
  <c r="FI153" i="57"/>
  <c r="BM152" i="57"/>
  <c r="AT152" i="57"/>
  <c r="Y153" i="57"/>
  <c r="BE153" i="57"/>
  <c r="EQ152" i="57"/>
  <c r="W152" i="57"/>
  <c r="CM153" i="57"/>
  <c r="FP153" i="57"/>
  <c r="T152" i="57"/>
  <c r="AF153" i="57"/>
  <c r="DR152" i="57"/>
  <c r="EQ153" i="57"/>
  <c r="CD153" i="57"/>
  <c r="V152" i="57"/>
  <c r="FQ153" i="57"/>
  <c r="AP153" i="57"/>
  <c r="BU153" i="57"/>
  <c r="AS152" i="57"/>
  <c r="BU152" i="57"/>
  <c r="BJ153" i="57"/>
  <c r="CE152" i="57"/>
  <c r="EE153" i="57"/>
  <c r="DH152" i="57"/>
  <c r="BT152" i="57"/>
  <c r="AI153" i="57"/>
  <c r="BQ152" i="57"/>
  <c r="CM152" i="57"/>
  <c r="W153" i="57"/>
  <c r="EE152" i="57"/>
  <c r="DO153" i="57"/>
  <c r="DL153" i="57"/>
  <c r="DF153" i="57"/>
  <c r="DI152" i="57"/>
  <c r="Z153" i="57"/>
  <c r="FS153" i="57"/>
  <c r="AM153" i="57"/>
  <c r="EF153" i="57"/>
  <c r="FG153" i="57"/>
  <c r="FC153" i="57"/>
  <c r="EG154" i="57"/>
  <c r="FQ144" i="57"/>
  <c r="CR64" i="57"/>
  <c r="DH145" i="57"/>
  <c r="EB145" i="57"/>
  <c r="FF145" i="57"/>
  <c r="EO113" i="57"/>
  <c r="FF144" i="57"/>
  <c r="CA144" i="57"/>
  <c r="DS144" i="57"/>
  <c r="AJ145" i="57"/>
  <c r="EW145" i="57"/>
  <c r="BK144" i="57"/>
  <c r="FS144" i="57"/>
  <c r="BR144" i="57"/>
  <c r="BM145" i="57"/>
  <c r="CG145" i="57"/>
  <c r="AT145" i="57"/>
  <c r="DP144" i="57"/>
  <c r="DF144" i="57"/>
  <c r="AC145" i="57"/>
  <c r="BW144" i="57"/>
  <c r="FF177" i="57"/>
  <c r="FJ144" i="57"/>
  <c r="EB144" i="57"/>
  <c r="DM154" i="57"/>
  <c r="DZ144" i="57"/>
  <c r="Y144" i="57"/>
  <c r="FT145" i="57"/>
  <c r="V145" i="57"/>
  <c r="AG145" i="57"/>
  <c r="DO144" i="57"/>
  <c r="DK145" i="57"/>
  <c r="AA154" i="57"/>
  <c r="GE67" i="57"/>
  <c r="EQ192" i="57"/>
  <c r="CN29" i="57"/>
  <c r="AW145" i="57"/>
  <c r="BN145" i="57"/>
  <c r="BO154" i="57"/>
  <c r="ED154" i="57"/>
  <c r="AP145" i="57"/>
  <c r="AS145" i="57"/>
  <c r="FI144" i="57"/>
  <c r="FY144" i="57"/>
  <c r="FM144" i="57"/>
  <c r="DU145" i="57"/>
  <c r="FC144" i="57"/>
  <c r="FD145" i="57"/>
  <c r="BQ144" i="57"/>
  <c r="DY193" i="57"/>
  <c r="EG184" i="57"/>
  <c r="EI144" i="57"/>
  <c r="EI145" i="57"/>
  <c r="CG144" i="57"/>
  <c r="CK144" i="57"/>
  <c r="AK154" i="57"/>
  <c r="GB144" i="57"/>
  <c r="Z144" i="57"/>
  <c r="BE144" i="57"/>
  <c r="DZ145" i="57"/>
  <c r="EV145" i="57"/>
  <c r="EY144" i="57"/>
  <c r="BH144" i="57"/>
  <c r="CA145" i="57"/>
  <c r="CK145" i="57"/>
  <c r="FW144" i="57"/>
  <c r="FY145" i="57"/>
  <c r="FP144" i="57"/>
  <c r="BB145" i="57"/>
  <c r="AF144" i="57"/>
  <c r="DI145" i="57"/>
  <c r="DU144" i="57"/>
  <c r="FW145" i="57"/>
  <c r="AQ144" i="57"/>
  <c r="DP145" i="57"/>
  <c r="ES5" i="57"/>
  <c r="DY144" i="57"/>
  <c r="BQ145" i="57"/>
  <c r="EC134" i="57"/>
  <c r="EC144" i="57"/>
  <c r="EK145" i="57"/>
  <c r="FN145" i="57"/>
  <c r="CP144" i="57"/>
  <c r="CB144" i="57"/>
  <c r="DL144" i="57"/>
  <c r="CB145" i="57"/>
  <c r="AP144" i="57"/>
  <c r="BR145" i="57"/>
  <c r="DY145" i="57"/>
  <c r="BT145" i="57"/>
  <c r="FN144" i="57"/>
  <c r="EV144" i="57"/>
  <c r="DK144" i="57"/>
  <c r="AY144" i="57"/>
  <c r="BW145" i="57"/>
  <c r="AI144" i="57"/>
  <c r="AN145" i="57"/>
  <c r="BX145" i="57"/>
  <c r="AW144" i="57"/>
  <c r="FG144" i="57"/>
  <c r="EY145" i="57"/>
  <c r="EO92" i="57"/>
  <c r="AN144" i="57"/>
  <c r="FM145" i="57"/>
  <c r="BJ144" i="57"/>
  <c r="EN145" i="57"/>
  <c r="DR145" i="57"/>
  <c r="CH145" i="57"/>
  <c r="AM144" i="57"/>
  <c r="FI145" i="57"/>
  <c r="DT146" i="57"/>
  <c r="GB145" i="57"/>
  <c r="BM134" i="57"/>
  <c r="BM144" i="57"/>
  <c r="BC6" i="57"/>
  <c r="Y145" i="57"/>
  <c r="BE145" i="57"/>
  <c r="EQ144" i="57"/>
  <c r="W144" i="57"/>
  <c r="CM145" i="57"/>
  <c r="FP145" i="57"/>
  <c r="T144" i="57"/>
  <c r="AF145" i="57"/>
  <c r="DR144" i="57"/>
  <c r="CD145" i="57"/>
  <c r="BU145" i="57"/>
  <c r="AS144" i="57"/>
  <c r="BU144" i="57"/>
  <c r="BJ145" i="57"/>
  <c r="CE144" i="57"/>
  <c r="EE145" i="57"/>
  <c r="DH144" i="57"/>
  <c r="BT144" i="57"/>
  <c r="AI145" i="57"/>
  <c r="FD144" i="57"/>
  <c r="FQ145" i="57"/>
  <c r="CM144" i="57"/>
  <c r="W145" i="57"/>
  <c r="EE144" i="57"/>
  <c r="DO145" i="57"/>
  <c r="DL145" i="57"/>
  <c r="DF145" i="57"/>
  <c r="DI144" i="57"/>
  <c r="Z145" i="57"/>
  <c r="FS145" i="57"/>
  <c r="BG6" i="57"/>
  <c r="AM145" i="57"/>
  <c r="EF145" i="57"/>
  <c r="FG145" i="57"/>
  <c r="FC145" i="57"/>
  <c r="BT139" i="57"/>
  <c r="EC168" i="57"/>
  <c r="DG146" i="57"/>
  <c r="AH146" i="57"/>
  <c r="CI146" i="57"/>
  <c r="FS140" i="57"/>
  <c r="AA146" i="57"/>
  <c r="EA146" i="57"/>
  <c r="AZ63" i="57"/>
  <c r="EL121" i="57"/>
  <c r="BE114" i="57"/>
  <c r="DO193" i="57"/>
  <c r="AX76" i="57"/>
  <c r="BB49" i="57"/>
  <c r="EY178" i="57"/>
  <c r="AI177" i="57"/>
  <c r="CQ24" i="57"/>
  <c r="CN97" i="57"/>
  <c r="CU63" i="57"/>
  <c r="EB177" i="57"/>
  <c r="AZ5" i="57"/>
  <c r="CN46" i="57"/>
  <c r="CN47" i="57" s="1"/>
  <c r="FW139" i="57"/>
  <c r="AN178" i="57"/>
  <c r="FP178" i="57"/>
  <c r="GB178" i="57"/>
  <c r="AG177" i="57"/>
  <c r="BT178" i="57"/>
  <c r="FN178" i="57"/>
  <c r="Y178" i="57"/>
  <c r="CP178" i="57"/>
  <c r="CG178" i="57"/>
  <c r="CD178" i="57"/>
  <c r="EI178" i="57"/>
  <c r="DY178" i="57"/>
  <c r="EK177" i="57"/>
  <c r="GE178" i="57"/>
  <c r="AQ178" i="57"/>
  <c r="FW178" i="57"/>
  <c r="CS178" i="57"/>
  <c r="Z178" i="57"/>
  <c r="AI178" i="57"/>
  <c r="DH178" i="57"/>
  <c r="DH179" i="57" s="1"/>
  <c r="AT178" i="57"/>
  <c r="CS102" i="57"/>
  <c r="GB177" i="57"/>
  <c r="CK177" i="57"/>
  <c r="CA177" i="57"/>
  <c r="FM177" i="57"/>
  <c r="FM179" i="57" s="1"/>
  <c r="FS177" i="57"/>
  <c r="GB192" i="57"/>
  <c r="ES52" i="57"/>
  <c r="FI148" i="57"/>
  <c r="CL109" i="57"/>
  <c r="EL52" i="57"/>
  <c r="AQ134" i="57"/>
  <c r="AZ26" i="57"/>
  <c r="AZ28" i="57" s="1"/>
  <c r="FR131" i="57"/>
  <c r="DY177" i="57"/>
  <c r="DU173" i="57"/>
  <c r="GE95" i="57"/>
  <c r="BE148" i="57"/>
  <c r="GE39" i="57"/>
  <c r="ES112" i="57"/>
  <c r="GL88" i="57"/>
  <c r="GB115" i="57"/>
  <c r="CQ57" i="57"/>
  <c r="DA57" i="57" s="1"/>
  <c r="AZ6" i="57"/>
  <c r="EM29" i="57"/>
  <c r="DO135" i="57"/>
  <c r="CN57" i="57"/>
  <c r="AO131" i="57"/>
  <c r="CR35" i="57"/>
  <c r="AR131" i="57"/>
  <c r="EP88" i="57"/>
  <c r="ES46" i="57"/>
  <c r="FX36" i="57"/>
  <c r="BG43" i="57"/>
  <c r="CW76" i="57"/>
  <c r="CW183" i="57" s="1"/>
  <c r="EL9" i="57"/>
  <c r="EN90" i="57"/>
  <c r="BM135" i="57"/>
  <c r="EO122" i="57"/>
  <c r="AY39" i="57"/>
  <c r="GC89" i="57"/>
  <c r="GG24" i="57"/>
  <c r="GQ24" i="57" s="1"/>
  <c r="AP148" i="57"/>
  <c r="EL88" i="57"/>
  <c r="AS148" i="57"/>
  <c r="BC26" i="57"/>
  <c r="BG97" i="57"/>
  <c r="BG172" i="57" s="1"/>
  <c r="CL60" i="57"/>
  <c r="FQ167" i="57"/>
  <c r="AJ167" i="57"/>
  <c r="EL113" i="57"/>
  <c r="CS59" i="57"/>
  <c r="AW134" i="57"/>
  <c r="Y168" i="57"/>
  <c r="AY116" i="57"/>
  <c r="CU86" i="57"/>
  <c r="GB148" i="57"/>
  <c r="CQ51" i="57"/>
  <c r="GG118" i="57"/>
  <c r="BC92" i="57"/>
  <c r="BC93" i="57" s="1"/>
  <c r="Y104" i="57"/>
  <c r="BB66" i="57"/>
  <c r="CS167" i="57"/>
  <c r="GE87" i="57"/>
  <c r="BB148" i="57"/>
  <c r="CP59" i="57"/>
  <c r="FF135" i="57"/>
  <c r="AY193" i="57"/>
  <c r="GL32" i="57"/>
  <c r="EL29" i="57"/>
  <c r="BE115" i="57"/>
  <c r="BE44" i="57"/>
  <c r="ES89" i="57"/>
  <c r="BE48" i="57"/>
  <c r="GD8" i="57"/>
  <c r="BG26" i="57"/>
  <c r="DS149" i="57"/>
  <c r="BC118" i="57"/>
  <c r="AC193" i="57"/>
  <c r="BJ173" i="57"/>
  <c r="CB192" i="57"/>
  <c r="AY49" i="57"/>
  <c r="DQ131" i="57"/>
  <c r="BS174" i="57"/>
  <c r="AJ135" i="57"/>
  <c r="DO172" i="57"/>
  <c r="EQ48" i="57"/>
  <c r="CW107" i="57"/>
  <c r="ES98" i="57"/>
  <c r="GL8" i="57"/>
  <c r="AY108" i="57"/>
  <c r="GB66" i="57"/>
  <c r="FT193" i="57"/>
  <c r="EO112" i="57"/>
  <c r="BJ148" i="57"/>
  <c r="DI193" i="57"/>
  <c r="EN74" i="57"/>
  <c r="BM193" i="57"/>
  <c r="CM193" i="57"/>
  <c r="BG124" i="57"/>
  <c r="CG149" i="57"/>
  <c r="BC27" i="57"/>
  <c r="V134" i="57"/>
  <c r="AA131" i="57"/>
  <c r="CH139" i="57"/>
  <c r="BD12" i="57"/>
  <c r="FU136" i="57"/>
  <c r="BG110" i="57"/>
  <c r="FY48" i="57"/>
  <c r="BE149" i="57"/>
  <c r="AF103" i="57"/>
  <c r="GG52" i="57"/>
  <c r="CQ125" i="57"/>
  <c r="EQ47" i="57"/>
  <c r="CM94" i="57"/>
  <c r="BY164" i="57"/>
  <c r="GG112" i="57"/>
  <c r="CQ64" i="57"/>
  <c r="CQ65" i="57" s="1"/>
  <c r="BG118" i="57"/>
  <c r="AZ9" i="57"/>
  <c r="CX9" i="57" s="1"/>
  <c r="GO158" i="57"/>
  <c r="BE173" i="57"/>
  <c r="AZ76" i="57"/>
  <c r="AZ183" i="57" s="1"/>
  <c r="AI148" i="57"/>
  <c r="CM167" i="57"/>
  <c r="DQ159" i="57"/>
  <c r="GO45" i="57"/>
  <c r="AD168" i="57"/>
  <c r="CN33" i="57"/>
  <c r="EQ108" i="57"/>
  <c r="BA35" i="57"/>
  <c r="V192" i="57"/>
  <c r="CO29" i="57"/>
  <c r="CO30" i="57"/>
  <c r="GC107" i="57"/>
  <c r="GB38" i="57"/>
  <c r="CM28" i="57"/>
  <c r="AY44" i="57"/>
  <c r="CN30" i="57"/>
  <c r="GI23" i="57"/>
  <c r="GL85" i="57"/>
  <c r="GV85" i="57" s="1"/>
  <c r="GB172" i="57"/>
  <c r="EK192" i="57"/>
  <c r="EQ115" i="57"/>
  <c r="AY158" i="57"/>
  <c r="BA63" i="57"/>
  <c r="CO12" i="57"/>
  <c r="FJ168" i="57"/>
  <c r="CQ35" i="57"/>
  <c r="CL35" i="57"/>
  <c r="CP172" i="57"/>
  <c r="BE135" i="57"/>
  <c r="DU149" i="57"/>
  <c r="CG140" i="57"/>
  <c r="CS67" i="57"/>
  <c r="BD60" i="57"/>
  <c r="CC174" i="57"/>
  <c r="AK136" i="57"/>
  <c r="GO98" i="57"/>
  <c r="FI149" i="57"/>
  <c r="CM13" i="57"/>
  <c r="EF167" i="57"/>
  <c r="CF136" i="57"/>
  <c r="EL91" i="57"/>
  <c r="CQ89" i="57"/>
  <c r="ES92" i="57"/>
  <c r="ES119" i="57"/>
  <c r="CM90" i="57"/>
  <c r="EQ167" i="57"/>
  <c r="GE120" i="57"/>
  <c r="CR12" i="57"/>
  <c r="GC35" i="57"/>
  <c r="BC119" i="57"/>
  <c r="AT46" i="916"/>
  <c r="BX148" i="916"/>
  <c r="AC111" i="916"/>
  <c r="BG111" i="916"/>
  <c r="DO111" i="916"/>
  <c r="DJ97" i="916"/>
  <c r="BB148" i="916"/>
  <c r="DB148" i="916"/>
  <c r="AT97" i="916"/>
  <c r="X148" i="916"/>
  <c r="BX46" i="916"/>
  <c r="AT148" i="916"/>
  <c r="CT46" i="916"/>
  <c r="AL97" i="916"/>
  <c r="P148" i="916"/>
  <c r="BP148" i="916"/>
  <c r="DB97" i="916"/>
  <c r="BP97" i="916"/>
  <c r="BB46" i="916"/>
  <c r="AL46" i="916"/>
  <c r="CF97" i="916"/>
  <c r="BB97" i="916"/>
  <c r="DJ46" i="916"/>
  <c r="DJ148" i="916"/>
  <c r="H46" i="916"/>
  <c r="AL148" i="916"/>
  <c r="CF46" i="916"/>
  <c r="CT148" i="916"/>
  <c r="AC110" i="916"/>
  <c r="CT97" i="916"/>
  <c r="H97" i="916"/>
  <c r="BP46" i="916"/>
  <c r="BX97" i="916"/>
  <c r="P97" i="916"/>
  <c r="CF148" i="916"/>
  <c r="CP167" i="57"/>
  <c r="EF193" i="57"/>
  <c r="GD43" i="57"/>
  <c r="DH149" i="57"/>
  <c r="CQ76" i="57"/>
  <c r="CQ183" i="57" s="1"/>
  <c r="ES81" i="57"/>
  <c r="FZ92" i="57"/>
  <c r="DR173" i="57"/>
  <c r="BG81" i="57"/>
  <c r="ES33" i="57"/>
  <c r="CU107" i="57"/>
  <c r="CG172" i="57"/>
  <c r="CP31" i="57"/>
  <c r="DY134" i="57"/>
  <c r="AG135" i="57"/>
  <c r="AE136" i="57"/>
  <c r="CS65" i="57"/>
  <c r="AM192" i="57"/>
  <c r="EC135" i="57"/>
  <c r="DO140" i="57"/>
  <c r="EQ104" i="57"/>
  <c r="CM135" i="57"/>
  <c r="EG169" i="57"/>
  <c r="GI42" i="57"/>
  <c r="AC177" i="57"/>
  <c r="GE77" i="57"/>
  <c r="DK140" i="57"/>
  <c r="GE183" i="57"/>
  <c r="FX76" i="57"/>
  <c r="FX183" i="57" s="1"/>
  <c r="AY178" i="57"/>
  <c r="DZ192" i="57"/>
  <c r="DY140" i="57"/>
  <c r="BW167" i="57"/>
  <c r="BG36" i="57"/>
  <c r="GG121" i="57"/>
  <c r="CU124" i="57"/>
  <c r="ES88" i="57"/>
  <c r="AM115" i="57"/>
  <c r="EQ173" i="57"/>
  <c r="CK193" i="57"/>
  <c r="CU158" i="57"/>
  <c r="CQ109" i="57"/>
  <c r="AW140" i="57"/>
  <c r="BG85" i="57"/>
  <c r="GA30" i="57"/>
  <c r="GI45" i="57"/>
  <c r="EQ44" i="57"/>
  <c r="CS62" i="57"/>
  <c r="CL26" i="57"/>
  <c r="CL28" i="57" s="1"/>
  <c r="BJ140" i="57"/>
  <c r="AW167" i="57"/>
  <c r="BM148" i="57"/>
  <c r="EN77" i="57"/>
  <c r="CL64" i="57"/>
  <c r="FY39" i="57"/>
  <c r="AP192" i="57"/>
  <c r="DY139" i="57"/>
  <c r="CA162" i="57"/>
  <c r="FW162" i="57"/>
  <c r="CA157" i="57"/>
  <c r="CA159" i="57" s="1"/>
  <c r="BG51" i="57"/>
  <c r="AW157" i="57"/>
  <c r="AW159" i="57" s="1"/>
  <c r="CU42" i="57"/>
  <c r="AC162" i="57"/>
  <c r="AC157" i="57"/>
  <c r="DY162" i="57"/>
  <c r="DO157" i="57"/>
  <c r="DG169" i="57"/>
  <c r="CK162" i="57"/>
  <c r="EI162" i="57"/>
  <c r="FW157" i="57"/>
  <c r="FM157" i="57"/>
  <c r="FM159" i="57" s="1"/>
  <c r="EI157" i="57"/>
  <c r="EI159" i="57" s="1"/>
  <c r="GG12" i="57"/>
  <c r="GQ12" i="57" s="1"/>
  <c r="FZ122" i="57"/>
  <c r="GD52" i="57"/>
  <c r="GC63" i="57"/>
  <c r="GM63" i="57" s="1"/>
  <c r="CS193" i="57"/>
  <c r="GA57" i="57"/>
  <c r="BG125" i="57"/>
  <c r="EO36" i="57"/>
  <c r="AK169" i="57"/>
  <c r="AX101" i="57"/>
  <c r="BB38" i="57"/>
  <c r="BB126" i="57"/>
  <c r="EP66" i="57"/>
  <c r="EN38" i="57"/>
  <c r="AF193" i="57"/>
  <c r="AF194" i="57" s="1"/>
  <c r="GC88" i="57"/>
  <c r="CU43" i="57"/>
  <c r="CU49" i="57" s="1"/>
  <c r="EY192" i="57"/>
  <c r="CF179" i="57"/>
  <c r="FX64" i="57"/>
  <c r="EX169" i="57"/>
  <c r="AY67" i="57"/>
  <c r="CQ32" i="57"/>
  <c r="CQ34" i="57" s="1"/>
  <c r="CI111" i="916"/>
  <c r="CJ111" i="916" s="1"/>
  <c r="DV157" i="57"/>
  <c r="DV159" i="57" s="1"/>
  <c r="FT177" i="57"/>
  <c r="EF162" i="57"/>
  <c r="EF192" i="57"/>
  <c r="CH167" i="57"/>
  <c r="FJ162" i="57"/>
  <c r="DV162" i="57"/>
  <c r="CH172" i="57"/>
  <c r="FT182" i="57"/>
  <c r="BX192" i="57"/>
  <c r="GD26" i="57"/>
  <c r="BX177" i="57"/>
  <c r="GD121" i="57"/>
  <c r="BX157" i="57"/>
  <c r="FJ182" i="57"/>
  <c r="AA112" i="916"/>
  <c r="AB112" i="916" s="1"/>
  <c r="AT162" i="57"/>
  <c r="Z192" i="57"/>
  <c r="Z177" i="57"/>
  <c r="BD124" i="57"/>
  <c r="AT177" i="57"/>
  <c r="AT172" i="57"/>
  <c r="BD42" i="57"/>
  <c r="BD48" i="57" s="1"/>
  <c r="BS97" i="916"/>
  <c r="AO97" i="916"/>
  <c r="AW97" i="916"/>
  <c r="CA97" i="916"/>
  <c r="C97" i="916"/>
  <c r="C100" i="916"/>
  <c r="BA124" i="57"/>
  <c r="FQ162" i="57"/>
  <c r="BW162" i="57"/>
  <c r="EC177" i="57"/>
  <c r="AG162" i="57"/>
  <c r="W115" i="57"/>
  <c r="GA121" i="57"/>
  <c r="CE177" i="57"/>
  <c r="CE179" i="57" s="1"/>
  <c r="CE157" i="57"/>
  <c r="DS157" i="57"/>
  <c r="FQ157" i="57"/>
  <c r="FS162" i="57"/>
  <c r="BT134" i="57"/>
  <c r="GA51" i="57"/>
  <c r="FQ182" i="57"/>
  <c r="AI157" i="57"/>
  <c r="DS177" i="57"/>
  <c r="FI157" i="57"/>
  <c r="DS172" i="57"/>
  <c r="CE162" i="57"/>
  <c r="DU157" i="57"/>
  <c r="CQ8" i="57"/>
  <c r="CQ10" i="57" s="1"/>
  <c r="CO118" i="57"/>
  <c r="EW162" i="57"/>
  <c r="EO45" i="57"/>
  <c r="CQ5" i="57"/>
  <c r="EC162" i="57"/>
  <c r="AQ177" i="57"/>
  <c r="FQ177" i="57"/>
  <c r="DI182" i="57"/>
  <c r="FS157" i="57"/>
  <c r="DU162" i="57"/>
  <c r="GA42" i="57"/>
  <c r="EE157" i="57"/>
  <c r="GC42" i="57"/>
  <c r="EJ5" i="57"/>
  <c r="AN172" i="57"/>
  <c r="EB162" i="57"/>
  <c r="EB157" i="57"/>
  <c r="CB167" i="57"/>
  <c r="BR177" i="57"/>
  <c r="CB157" i="57"/>
  <c r="FZ51" i="57"/>
  <c r="EK139" i="57"/>
  <c r="BT157" i="57"/>
  <c r="FX23" i="57"/>
  <c r="FP168" i="57"/>
  <c r="AN177" i="57"/>
  <c r="EJ109" i="57"/>
  <c r="EJ111" i="57" s="1"/>
  <c r="FP157" i="57"/>
  <c r="DZ162" i="57"/>
  <c r="BT162" i="57"/>
  <c r="AN182" i="57"/>
  <c r="DR162" i="57"/>
  <c r="BR182" i="57"/>
  <c r="FN177" i="57"/>
  <c r="FN182" i="57"/>
  <c r="FN162" i="57"/>
  <c r="DZ177" i="57"/>
  <c r="FD157" i="57"/>
  <c r="FZ26" i="57"/>
  <c r="FD177" i="57"/>
  <c r="DF182" i="57"/>
  <c r="FF157" i="57"/>
  <c r="FF159" i="57" s="1"/>
  <c r="DP167" i="57"/>
  <c r="CL57" i="57"/>
  <c r="CU110" i="57"/>
  <c r="AF135" i="57"/>
  <c r="FN193" i="57"/>
  <c r="FY184" i="57"/>
  <c r="CM173" i="57"/>
  <c r="EK38" i="57"/>
  <c r="CM172" i="57"/>
  <c r="EQ134" i="57"/>
  <c r="W192" i="57"/>
  <c r="EK94" i="57"/>
  <c r="AK174" i="57"/>
  <c r="BK46" i="916"/>
  <c r="CK20" i="916"/>
  <c r="CK18" i="916"/>
  <c r="CD192" i="57"/>
  <c r="Y134" i="57"/>
  <c r="CG157" i="57"/>
  <c r="CG159" i="57" s="1"/>
  <c r="Y167" i="57"/>
  <c r="CU121" i="57"/>
  <c r="CD157" i="57"/>
  <c r="CD159" i="57" s="1"/>
  <c r="CD177" i="57"/>
  <c r="EL97" i="57"/>
  <c r="CU5" i="57"/>
  <c r="CH157" i="57"/>
  <c r="BC106" i="57"/>
  <c r="BQ157" i="57"/>
  <c r="BQ159" i="57" s="1"/>
  <c r="AN162" i="57"/>
  <c r="CD182" i="57"/>
  <c r="DH148" i="57"/>
  <c r="CG162" i="57"/>
  <c r="CD162" i="57"/>
  <c r="AM177" i="57"/>
  <c r="CG177" i="57"/>
  <c r="BN177" i="57"/>
  <c r="Y148" i="57"/>
  <c r="AJ162" i="57"/>
  <c r="BQ192" i="57"/>
  <c r="BQ194" i="57" s="1"/>
  <c r="Y162" i="57"/>
  <c r="CU97" i="57"/>
  <c r="CN51" i="57"/>
  <c r="AS157" i="57"/>
  <c r="AM182" i="57"/>
  <c r="Y177" i="57"/>
  <c r="BG27" i="57"/>
  <c r="GI6" i="57"/>
  <c r="FM135" i="57"/>
  <c r="AD135" i="57"/>
  <c r="EK66" i="57"/>
  <c r="GG36" i="57"/>
  <c r="CQ30" i="57"/>
  <c r="DH168" i="57"/>
  <c r="CP94" i="57"/>
  <c r="GG88" i="57"/>
  <c r="EI192" i="57"/>
  <c r="GB140" i="57"/>
  <c r="EK148" i="57"/>
  <c r="GE177" i="57"/>
  <c r="FY25" i="57"/>
  <c r="CQ122" i="57"/>
  <c r="GC100" i="57"/>
  <c r="EL33" i="57"/>
  <c r="EL34" i="57" s="1"/>
  <c r="FX33" i="57"/>
  <c r="CS66" i="57"/>
  <c r="DR140" i="57"/>
  <c r="EP112" i="57"/>
  <c r="FZ12" i="57"/>
  <c r="CA192" i="57"/>
  <c r="FY10" i="57"/>
  <c r="CU58" i="57"/>
  <c r="BC58" i="57"/>
  <c r="BC59" i="57" s="1"/>
  <c r="BQ134" i="57"/>
  <c r="EK59" i="57"/>
  <c r="CP104" i="57"/>
  <c r="CU89" i="57"/>
  <c r="CM34" i="57"/>
  <c r="AP173" i="57"/>
  <c r="AS139" i="57"/>
  <c r="AF168" i="57"/>
  <c r="AZ106" i="57"/>
  <c r="AP115" i="57"/>
  <c r="BG72" i="57"/>
  <c r="BG162" i="57" s="1"/>
  <c r="GB37" i="57"/>
  <c r="BQ129" i="57"/>
  <c r="FY77" i="57"/>
  <c r="EU131" i="57"/>
  <c r="BC125" i="57"/>
  <c r="ES101" i="57"/>
  <c r="FX118" i="57"/>
  <c r="DR167" i="57"/>
  <c r="CN118" i="57"/>
  <c r="CQ157" i="57"/>
  <c r="CN86" i="57"/>
  <c r="BQ148" i="57"/>
  <c r="CU27" i="57"/>
  <c r="BT148" i="57"/>
  <c r="CO119" i="57"/>
  <c r="FZ24" i="57"/>
  <c r="BG88" i="57"/>
  <c r="CU81" i="57"/>
  <c r="CU177" i="57" s="1"/>
  <c r="EO109" i="57"/>
  <c r="AM140" i="57"/>
  <c r="BE192" i="57"/>
  <c r="FU131" i="57"/>
  <c r="GD24" i="57"/>
  <c r="FY44" i="57"/>
  <c r="EN39" i="57"/>
  <c r="CG167" i="57"/>
  <c r="DH193" i="57"/>
  <c r="AD162" i="57"/>
  <c r="AF157" i="57"/>
  <c r="AD9" i="916"/>
  <c r="AF177" i="57"/>
  <c r="T134" i="57"/>
  <c r="V182" i="57"/>
  <c r="DP19" i="916"/>
  <c r="BH19" i="916"/>
  <c r="AD19" i="916"/>
  <c r="CW94" i="560"/>
  <c r="GO75" i="57"/>
  <c r="GO182" i="57" s="1"/>
  <c r="FS139" i="57"/>
  <c r="BD6" i="57"/>
  <c r="CK148" i="57"/>
  <c r="CS37" i="57"/>
  <c r="V172" i="57"/>
  <c r="V174" i="57" s="1"/>
  <c r="AC135" i="57"/>
  <c r="EK115" i="57"/>
  <c r="FM168" i="57"/>
  <c r="BE139" i="57"/>
  <c r="AW168" i="57"/>
  <c r="DO168" i="57"/>
  <c r="CG148" i="57"/>
  <c r="DU140" i="57"/>
  <c r="DU141" i="57" s="1"/>
  <c r="AC140" i="57"/>
  <c r="AO136" i="57"/>
  <c r="CD167" i="57"/>
  <c r="CS140" i="57"/>
  <c r="CN92" i="57"/>
  <c r="CN93" i="57" s="1"/>
  <c r="CD140" i="57"/>
  <c r="DO148" i="57"/>
  <c r="AP168" i="57"/>
  <c r="CU8" i="57"/>
  <c r="CU12" i="57"/>
  <c r="BM192" i="57"/>
  <c r="DK148" i="57"/>
  <c r="CK149" i="57"/>
  <c r="AS134" i="57"/>
  <c r="CA134" i="57"/>
  <c r="GE47" i="57"/>
  <c r="AY48" i="57"/>
  <c r="CP193" i="57"/>
  <c r="GE148" i="57"/>
  <c r="W140" i="57"/>
  <c r="CQ92" i="57"/>
  <c r="CQ93" i="57" s="1"/>
  <c r="ES35" i="57"/>
  <c r="CZ6" i="57"/>
  <c r="GB103" i="57"/>
  <c r="BH167" i="57"/>
  <c r="FS134" i="57"/>
  <c r="BW140" i="57"/>
  <c r="AZ110" i="57"/>
  <c r="AZ111" i="57" s="1"/>
  <c r="DY172" i="57"/>
  <c r="AF167" i="57"/>
  <c r="FY99" i="57"/>
  <c r="GE182" i="57"/>
  <c r="EK48" i="57"/>
  <c r="CK134" i="57"/>
  <c r="FY177" i="57"/>
  <c r="EN139" i="57"/>
  <c r="EO33" i="57"/>
  <c r="FZ119" i="57"/>
  <c r="EN168" i="57"/>
  <c r="EQ148" i="57"/>
  <c r="GL158" i="57"/>
  <c r="DY135" i="57"/>
  <c r="BJ135" i="57"/>
  <c r="FX29" i="57"/>
  <c r="CE167" i="57"/>
  <c r="EI193" i="57"/>
  <c r="EN140" i="57"/>
  <c r="CN158" i="57"/>
  <c r="EQ39" i="57"/>
  <c r="CW73" i="57"/>
  <c r="BG98" i="57"/>
  <c r="GA36" i="57"/>
  <c r="FD192" i="57"/>
  <c r="DF134" i="57"/>
  <c r="CR61" i="57"/>
  <c r="FI135" i="57"/>
  <c r="AM168" i="57"/>
  <c r="GG64" i="57"/>
  <c r="EU159" i="57"/>
  <c r="GC51" i="57"/>
  <c r="GC53" i="57" s="1"/>
  <c r="CR26" i="57"/>
  <c r="EJ122" i="57"/>
  <c r="CM7" i="57"/>
  <c r="BM139" i="57"/>
  <c r="BC9" i="57"/>
  <c r="DA9" i="57" s="1"/>
  <c r="AG168" i="57"/>
  <c r="EL42" i="57"/>
  <c r="EK114" i="57"/>
  <c r="CE134" i="57"/>
  <c r="CR118" i="57"/>
  <c r="AP139" i="57"/>
  <c r="U194" i="57"/>
  <c r="DI134" i="57"/>
  <c r="CU26" i="57"/>
  <c r="AY134" i="57"/>
  <c r="GO42" i="57"/>
  <c r="BE177" i="57"/>
  <c r="CS116" i="57"/>
  <c r="BE49" i="57"/>
  <c r="CW42" i="57"/>
  <c r="CQ158" i="57"/>
  <c r="BA86" i="57"/>
  <c r="CY86" i="57" s="1"/>
  <c r="DL129" i="57"/>
  <c r="GG33" i="57"/>
  <c r="GG34" i="57" s="1"/>
  <c r="CB173" i="57"/>
  <c r="BJ149" i="57"/>
  <c r="GG11" i="57"/>
  <c r="GQ11" i="57" s="1"/>
  <c r="GA24" i="57"/>
  <c r="FZ35" i="57"/>
  <c r="AM135" i="57"/>
  <c r="DU193" i="57"/>
  <c r="BG60" i="57"/>
  <c r="EL119" i="57"/>
  <c r="FP149" i="57"/>
  <c r="BB135" i="57"/>
  <c r="BA110" i="57"/>
  <c r="DK172" i="57"/>
  <c r="EO51" i="57"/>
  <c r="CL101" i="57"/>
  <c r="EN192" i="57"/>
  <c r="Z135" i="57"/>
  <c r="BQ172" i="57"/>
  <c r="AS192" i="57"/>
  <c r="EK167" i="57"/>
  <c r="GE13" i="57"/>
  <c r="CG129" i="57"/>
  <c r="BC52" i="57"/>
  <c r="BU168" i="57"/>
  <c r="CN58" i="57"/>
  <c r="BR139" i="57"/>
  <c r="AZ43" i="57"/>
  <c r="AJ193" i="57"/>
  <c r="BK139" i="57"/>
  <c r="AZ89" i="57"/>
  <c r="AG149" i="57"/>
  <c r="V148" i="57"/>
  <c r="EN167" i="57"/>
  <c r="AD113" i="560"/>
  <c r="DZ135" i="57"/>
  <c r="AF140" i="57"/>
  <c r="EK149" i="57"/>
  <c r="AI167" i="57"/>
  <c r="CK140" i="57"/>
  <c r="BJ139" i="57"/>
  <c r="BW134" i="57"/>
  <c r="EZ134" i="57"/>
  <c r="V149" i="57"/>
  <c r="BG101" i="57"/>
  <c r="BE130" i="57"/>
  <c r="DZ129" i="57"/>
  <c r="CQ45" i="57"/>
  <c r="BH129" i="57"/>
  <c r="AZ58" i="57"/>
  <c r="CU32" i="57"/>
  <c r="ES61" i="57"/>
  <c r="BW148" i="57"/>
  <c r="AP140" i="57"/>
  <c r="CN52" i="57"/>
  <c r="CA148" i="57"/>
  <c r="DR148" i="57"/>
  <c r="BK134" i="57"/>
  <c r="EC130" i="57"/>
  <c r="AS172" i="57"/>
  <c r="CN122" i="57"/>
  <c r="AX36" i="57"/>
  <c r="BJ192" i="57"/>
  <c r="BJ194" i="57" s="1"/>
  <c r="EN44" i="57"/>
  <c r="FQ129" i="57"/>
  <c r="GO85" i="57"/>
  <c r="CD168" i="57"/>
  <c r="BB130" i="57"/>
  <c r="CG134" i="57"/>
  <c r="EN49" i="57"/>
  <c r="AS129" i="57"/>
  <c r="CP103" i="57"/>
  <c r="GD75" i="57"/>
  <c r="GD182" i="57" s="1"/>
  <c r="EL45" i="57"/>
  <c r="EL81" i="57"/>
  <c r="EF135" i="57"/>
  <c r="DZ134" i="57"/>
  <c r="GO35" i="57"/>
  <c r="GB167" i="57"/>
  <c r="GO118" i="57"/>
  <c r="BB25" i="57"/>
  <c r="AI130" i="57"/>
  <c r="GO9" i="57"/>
  <c r="DO139" i="57"/>
  <c r="BB182" i="57"/>
  <c r="BB184" i="57" s="1"/>
  <c r="DY173" i="57"/>
  <c r="FY108" i="57"/>
  <c r="BJ130" i="57"/>
  <c r="CP66" i="57"/>
  <c r="AY13" i="57"/>
  <c r="EK93" i="57"/>
  <c r="EQ129" i="57"/>
  <c r="DI130" i="57"/>
  <c r="CP116" i="57"/>
  <c r="BB140" i="57"/>
  <c r="AZ36" i="57"/>
  <c r="FF167" i="57"/>
  <c r="DM194" i="57"/>
  <c r="EM119" i="57"/>
  <c r="GG107" i="57"/>
  <c r="GG108" i="57" s="1"/>
  <c r="GC92" i="57"/>
  <c r="EE192" i="57"/>
  <c r="GG9" i="57"/>
  <c r="V157" i="57"/>
  <c r="V162" i="57"/>
  <c r="AI135" i="57"/>
  <c r="CP148" i="57"/>
  <c r="DF130" i="57"/>
  <c r="EN116" i="57"/>
  <c r="AP149" i="57"/>
  <c r="GE139" i="57"/>
  <c r="CZ32" i="57"/>
  <c r="CQ75" i="57"/>
  <c r="BT149" i="57"/>
  <c r="CU75" i="57"/>
  <c r="CU182" i="57" s="1"/>
  <c r="CM140" i="57"/>
  <c r="EQ94" i="57"/>
  <c r="CA149" i="57"/>
  <c r="AZ32" i="57"/>
  <c r="EL86" i="57"/>
  <c r="AZ29" i="57"/>
  <c r="GC45" i="57"/>
  <c r="EL35" i="57"/>
  <c r="EE167" i="57"/>
  <c r="GD92" i="57"/>
  <c r="GN92" i="57" s="1"/>
  <c r="FZ91" i="57"/>
  <c r="AC9" i="916"/>
  <c r="GB94" i="57"/>
  <c r="CN109" i="57"/>
  <c r="CX109" i="57" s="1"/>
  <c r="EO97" i="57"/>
  <c r="EQ67" i="57"/>
  <c r="GC106" i="57"/>
  <c r="BQ149" i="57"/>
  <c r="AY102" i="57"/>
  <c r="GE158" i="57"/>
  <c r="AY58" i="560"/>
  <c r="BG73" i="57"/>
  <c r="BG163" i="57" s="1"/>
  <c r="AS149" i="57"/>
  <c r="BG46" i="57"/>
  <c r="M32" i="560"/>
  <c r="P27" i="560"/>
  <c r="O29" i="560" s="1"/>
  <c r="EL46" i="57"/>
  <c r="FZ121" i="57"/>
  <c r="AX23" i="57"/>
  <c r="EB168" i="57"/>
  <c r="CL58" i="57"/>
  <c r="CO45" i="57"/>
  <c r="CY45" i="57" s="1"/>
  <c r="BO169" i="57"/>
  <c r="CQ12" i="57"/>
  <c r="EU150" i="57"/>
  <c r="AW50" i="560"/>
  <c r="AC10" i="916"/>
  <c r="FY193" i="57"/>
  <c r="FY134" i="57"/>
  <c r="CP95" i="57"/>
  <c r="CQ82" i="57"/>
  <c r="DL130" i="57"/>
  <c r="CE129" i="57"/>
  <c r="GI82" i="57"/>
  <c r="AW135" i="57"/>
  <c r="AI192" i="57"/>
  <c r="CP139" i="57"/>
  <c r="AZ51" i="57"/>
  <c r="CW60" i="57"/>
  <c r="AY90" i="57"/>
  <c r="CG139" i="57"/>
  <c r="AP134" i="57"/>
  <c r="DY149" i="57"/>
  <c r="EE193" i="57"/>
  <c r="AD8" i="916"/>
  <c r="EK140" i="57"/>
  <c r="GD76" i="57"/>
  <c r="GD183" i="57" s="1"/>
  <c r="CP168" i="57"/>
  <c r="DR139" i="57"/>
  <c r="AY90" i="560"/>
  <c r="AY80" i="560" s="1"/>
  <c r="DY130" i="57"/>
  <c r="AZ33" i="57"/>
  <c r="CL91" i="57"/>
  <c r="FI168" i="57"/>
  <c r="EM100" i="57"/>
  <c r="CS39" i="57"/>
  <c r="GL6" i="57"/>
  <c r="CQ119" i="57"/>
  <c r="ES26" i="57"/>
  <c r="DJ194" i="57"/>
  <c r="GC112" i="57"/>
  <c r="BH18" i="916"/>
  <c r="AD18" i="916"/>
  <c r="CS120" i="57"/>
  <c r="CW11" i="57"/>
  <c r="EK67" i="57"/>
  <c r="BB77" i="57"/>
  <c r="EN67" i="57"/>
  <c r="DL192" i="57"/>
  <c r="CP129" i="57"/>
  <c r="AG130" i="57"/>
  <c r="AZ75" i="57"/>
  <c r="CO8" i="57"/>
  <c r="EJ11" i="57"/>
  <c r="AS140" i="57"/>
  <c r="FG134" i="57"/>
  <c r="CQ121" i="57"/>
  <c r="CO121" i="57"/>
  <c r="BH17" i="916"/>
  <c r="AD17" i="916"/>
  <c r="EL51" i="57"/>
  <c r="BC97" i="57"/>
  <c r="FX8" i="57"/>
  <c r="FI193" i="57"/>
  <c r="Y149" i="57"/>
  <c r="BG82" i="57"/>
  <c r="BG178" i="57" s="1"/>
  <c r="GC11" i="57"/>
  <c r="EA159" i="57"/>
  <c r="DM11" i="916"/>
  <c r="DN11" i="916" s="1"/>
  <c r="AA11" i="916"/>
  <c r="AB11" i="916" s="1"/>
  <c r="BE11" i="916"/>
  <c r="BF11" i="916" s="1"/>
  <c r="CU118" i="57"/>
  <c r="GB65" i="57"/>
  <c r="CQ118" i="57"/>
  <c r="AP167" i="57"/>
  <c r="AG167" i="57"/>
  <c r="EQ123" i="57"/>
  <c r="EN193" i="57"/>
  <c r="DY192" i="57"/>
  <c r="CU36" i="57"/>
  <c r="EN94" i="57"/>
  <c r="BQ167" i="57"/>
  <c r="BY131" i="57"/>
  <c r="BM167" i="57"/>
  <c r="GE66" i="57"/>
  <c r="AW55" i="560"/>
  <c r="BQ130" i="57"/>
  <c r="BU129" i="57"/>
  <c r="DP134" i="57"/>
  <c r="CM129" i="57"/>
  <c r="EN130" i="57"/>
  <c r="AW172" i="57"/>
  <c r="EP9" i="57"/>
  <c r="DY129" i="57"/>
  <c r="EN135" i="57"/>
  <c r="AF134" i="57"/>
  <c r="BW135" i="57"/>
  <c r="FW148" i="57"/>
  <c r="FZ107" i="57"/>
  <c r="BC81" i="57"/>
  <c r="FY103" i="57"/>
  <c r="GE48" i="57"/>
  <c r="CW88" i="57"/>
  <c r="GA63" i="57"/>
  <c r="DK173" i="57"/>
  <c r="ES9" i="57"/>
  <c r="BE102" i="57"/>
  <c r="CS94" i="57"/>
  <c r="FQ168" i="57"/>
  <c r="CW45" i="57"/>
  <c r="BA60" i="57"/>
  <c r="GI121" i="57"/>
  <c r="AN135" i="57"/>
  <c r="AZ122" i="57"/>
  <c r="FQ172" i="57"/>
  <c r="FQ174" i="57" s="1"/>
  <c r="U141" i="57"/>
  <c r="EX136" i="57"/>
  <c r="EL122" i="57"/>
  <c r="EK90" i="57"/>
  <c r="CQ101" i="57"/>
  <c r="GE103" i="57"/>
  <c r="CS90" i="57"/>
  <c r="EO60" i="57"/>
  <c r="ES110" i="57"/>
  <c r="EP100" i="57"/>
  <c r="BB108" i="57"/>
  <c r="BB120" i="57"/>
  <c r="BM173" i="57"/>
  <c r="BY169" i="57"/>
  <c r="GC9" i="57"/>
  <c r="FZ52" i="57"/>
  <c r="AX100" i="57"/>
  <c r="D63" i="560"/>
  <c r="BA106" i="57"/>
  <c r="BC51" i="57"/>
  <c r="V103" i="57"/>
  <c r="GO11" i="57"/>
  <c r="BG113" i="57"/>
  <c r="EG141" i="57"/>
  <c r="CU60" i="57"/>
  <c r="CU62" i="57" s="1"/>
  <c r="CU30" i="57"/>
  <c r="BD109" i="57"/>
  <c r="CN119" i="57"/>
  <c r="BC5" i="57"/>
  <c r="ES63" i="57"/>
  <c r="GO86" i="57"/>
  <c r="BA42" i="57"/>
  <c r="BA48" i="57" s="1"/>
  <c r="FO136" i="57"/>
  <c r="BC107" i="57"/>
  <c r="CU45" i="57"/>
  <c r="FR136" i="57"/>
  <c r="AR174" i="57"/>
  <c r="ES121" i="57"/>
  <c r="EP24" i="57"/>
  <c r="CU23" i="57"/>
  <c r="EO32" i="57"/>
  <c r="EL158" i="57"/>
  <c r="ES51" i="57"/>
  <c r="BW172" i="57"/>
  <c r="BW174" i="57" s="1"/>
  <c r="GI36" i="57"/>
  <c r="CQ42" i="57"/>
  <c r="AE179" i="57"/>
  <c r="CQ97" i="57"/>
  <c r="Y139" i="57"/>
  <c r="AN130" i="57"/>
  <c r="CG130" i="57"/>
  <c r="DR158" i="57"/>
  <c r="EL82" i="57"/>
  <c r="CZ8" i="57"/>
  <c r="DO129" i="57"/>
  <c r="CP99" i="57"/>
  <c r="CG135" i="57"/>
  <c r="BG157" i="57"/>
  <c r="CP53" i="57"/>
  <c r="CM103" i="57"/>
  <c r="EK123" i="57"/>
  <c r="CN6" i="57"/>
  <c r="CP67" i="57"/>
  <c r="EN108" i="57"/>
  <c r="DH172" i="57"/>
  <c r="EL57" i="57"/>
  <c r="CN36" i="57"/>
  <c r="CI141" i="57"/>
  <c r="AM167" i="57"/>
  <c r="FX63" i="57"/>
  <c r="GG47" i="57"/>
  <c r="DO134" i="57"/>
  <c r="EQ31" i="57"/>
  <c r="FX75" i="57"/>
  <c r="FX182" i="57" s="1"/>
  <c r="EQ87" i="57"/>
  <c r="ED159" i="57"/>
  <c r="CO124" i="57"/>
  <c r="BC73" i="57"/>
  <c r="CS28" i="57"/>
  <c r="GI107" i="57"/>
  <c r="GC82" i="57"/>
  <c r="CM31" i="57"/>
  <c r="CQ98" i="57"/>
  <c r="GD81" i="57"/>
  <c r="GI158" i="57"/>
  <c r="FY172" i="57"/>
  <c r="GE167" i="57"/>
  <c r="EN149" i="57"/>
  <c r="EQ95" i="57"/>
  <c r="DP135" i="57"/>
  <c r="BB103" i="57"/>
  <c r="BB192" i="57"/>
  <c r="EP43" i="57"/>
  <c r="CU35" i="57"/>
  <c r="EJ89" i="57"/>
  <c r="CL30" i="57"/>
  <c r="GL89" i="57"/>
  <c r="EK130" i="57"/>
  <c r="GL101" i="57"/>
  <c r="AZ61" i="57"/>
  <c r="EO81" i="57"/>
  <c r="CZ58" i="57"/>
  <c r="AZ98" i="57"/>
  <c r="EQ149" i="57"/>
  <c r="CP177" i="57"/>
  <c r="GE94" i="57"/>
  <c r="EK39" i="57"/>
  <c r="CW52" i="57"/>
  <c r="EQ168" i="57"/>
  <c r="CA135" i="57"/>
  <c r="FQ193" i="57"/>
  <c r="GD46" i="57"/>
  <c r="GG110" i="57"/>
  <c r="GD36" i="57"/>
  <c r="GL75" i="57"/>
  <c r="BA82" i="57"/>
  <c r="BA178" i="57" s="1"/>
  <c r="BC82" i="57"/>
  <c r="BC178" i="57" s="1"/>
  <c r="GO121" i="57"/>
  <c r="BB115" i="57"/>
  <c r="EO82" i="57"/>
  <c r="GC23" i="57"/>
  <c r="CN60" i="57"/>
  <c r="EO98" i="57"/>
  <c r="BG158" i="57"/>
  <c r="CZ118" i="57"/>
  <c r="FY104" i="57"/>
  <c r="DU135" i="57"/>
  <c r="GD89" i="57"/>
  <c r="BG63" i="57"/>
  <c r="CW32" i="57"/>
  <c r="GE172" i="57"/>
  <c r="Y135" i="57"/>
  <c r="AA159" i="57"/>
  <c r="EF172" i="57"/>
  <c r="BB104" i="57"/>
  <c r="EN182" i="57"/>
  <c r="EN184" i="57" s="1"/>
  <c r="BB10" i="57"/>
  <c r="CP173" i="57"/>
  <c r="GA82" i="57"/>
  <c r="FY173" i="57"/>
  <c r="AW81" i="560"/>
  <c r="EM11" i="57"/>
  <c r="EG159" i="57"/>
  <c r="EP12" i="57"/>
  <c r="AZ35" i="57"/>
  <c r="U113" i="560"/>
  <c r="CW75" i="560"/>
  <c r="CU84" i="560"/>
  <c r="EL110" i="57"/>
  <c r="GJ110" i="57" s="1"/>
  <c r="BD27" i="57"/>
  <c r="AZ46" i="57"/>
  <c r="BE47" i="57"/>
  <c r="CI179" i="57"/>
  <c r="GG51" i="57"/>
  <c r="BA26" i="57"/>
  <c r="BJ168" i="57"/>
  <c r="CN106" i="57"/>
  <c r="N113" i="560"/>
  <c r="BC33" i="57"/>
  <c r="DA33" i="57" s="1"/>
  <c r="EO119" i="57"/>
  <c r="BC76" i="57"/>
  <c r="BC183" i="57" s="1"/>
  <c r="BD107" i="57"/>
  <c r="GD9" i="57"/>
  <c r="FF172" i="57"/>
  <c r="DM164" i="57"/>
  <c r="CP149" i="57"/>
  <c r="CW63" i="560"/>
  <c r="CN64" i="57"/>
  <c r="CR60" i="57"/>
  <c r="BC110" i="57"/>
  <c r="BK130" i="57"/>
  <c r="FF193" i="57"/>
  <c r="BG32" i="57"/>
  <c r="BC61" i="57"/>
  <c r="DA61" i="57" s="1"/>
  <c r="FN167" i="57"/>
  <c r="GC36" i="57"/>
  <c r="EO118" i="57"/>
  <c r="CN121" i="57"/>
  <c r="DQ184" i="57"/>
  <c r="CA139" i="57"/>
  <c r="GG86" i="57"/>
  <c r="BC100" i="57"/>
  <c r="CL63" i="57"/>
  <c r="ES57" i="57"/>
  <c r="CO113" i="57"/>
  <c r="EL27" i="57"/>
  <c r="AX118" i="57"/>
  <c r="BG107" i="57"/>
  <c r="GG119" i="57"/>
  <c r="BM172" i="57"/>
  <c r="GG122" i="57"/>
  <c r="FS168" i="57"/>
  <c r="BT167" i="57"/>
  <c r="BD51" i="57"/>
  <c r="AE174" i="57"/>
  <c r="FX60" i="57"/>
  <c r="FQ192" i="57"/>
  <c r="BA89" i="57"/>
  <c r="BA29" i="57"/>
  <c r="EI168" i="57"/>
  <c r="BA36" i="57"/>
  <c r="ES118" i="57"/>
  <c r="CQ23" i="57"/>
  <c r="AG139" i="57"/>
  <c r="ES29" i="57"/>
  <c r="CE193" i="57"/>
  <c r="BE31" i="57"/>
  <c r="AX113" i="57"/>
  <c r="DW159" i="57"/>
  <c r="CO23" i="57"/>
  <c r="ES125" i="57"/>
  <c r="AX109" i="57"/>
  <c r="BG45" i="57"/>
  <c r="BQ140" i="57"/>
  <c r="BE120" i="57"/>
  <c r="EO58" i="57"/>
  <c r="BG91" i="57"/>
  <c r="DZ172" i="57"/>
  <c r="BA27" i="57"/>
  <c r="DR168" i="57"/>
  <c r="FG193" i="57"/>
  <c r="CQ43" i="57"/>
  <c r="CA173" i="57"/>
  <c r="CA174" i="57" s="1"/>
  <c r="EJ9" i="57"/>
  <c r="BD61" i="57"/>
  <c r="AP193" i="57"/>
  <c r="FP193" i="57"/>
  <c r="CM149" i="57"/>
  <c r="FP172" i="57"/>
  <c r="CD135" i="57"/>
  <c r="CN110" i="57"/>
  <c r="FD193" i="57"/>
  <c r="DZ168" i="57"/>
  <c r="GG101" i="57"/>
  <c r="FA159" i="57"/>
  <c r="BG89" i="57"/>
  <c r="BC113" i="57"/>
  <c r="AN140" i="57"/>
  <c r="AD139" i="57"/>
  <c r="GC124" i="57"/>
  <c r="BV164" i="57"/>
  <c r="CC150" i="57"/>
  <c r="CR63" i="57"/>
  <c r="GO46" i="57"/>
  <c r="BW149" i="57"/>
  <c r="EQ37" i="57"/>
  <c r="ES107" i="57"/>
  <c r="AZ97" i="57"/>
  <c r="EF148" i="57"/>
  <c r="BG92" i="57"/>
  <c r="CB149" i="57"/>
  <c r="DM141" i="57"/>
  <c r="AY84" i="560"/>
  <c r="DS140" i="57"/>
  <c r="CD173" i="57"/>
  <c r="CN43" i="57"/>
  <c r="CF131" i="57"/>
  <c r="EJ35" i="57"/>
  <c r="FF148" i="57"/>
  <c r="V193" i="57"/>
  <c r="AF149" i="57"/>
  <c r="CR110" i="57"/>
  <c r="EP122" i="57"/>
  <c r="CP37" i="57"/>
  <c r="GE99" i="57"/>
  <c r="AN139" i="57"/>
  <c r="GD29" i="57"/>
  <c r="BU193" i="57"/>
  <c r="FG140" i="57"/>
  <c r="GG30" i="57"/>
  <c r="AX29" i="57"/>
  <c r="EY167" i="57"/>
  <c r="BA112" i="57"/>
  <c r="EP93" i="57"/>
  <c r="FZ27" i="57"/>
  <c r="CL52" i="57"/>
  <c r="EM58" i="57"/>
  <c r="BE25" i="57"/>
  <c r="FD140" i="57"/>
  <c r="CS86" i="560"/>
  <c r="EM24" i="57"/>
  <c r="AQ168" i="57"/>
  <c r="BN162" i="57"/>
  <c r="CR72" i="57"/>
  <c r="CN100" i="57"/>
  <c r="AI140" i="57"/>
  <c r="BT140" i="57"/>
  <c r="EA141" i="57"/>
  <c r="AI139" i="57"/>
  <c r="ES30" i="57"/>
  <c r="AZ119" i="57"/>
  <c r="FZ100" i="57"/>
  <c r="EO61" i="57"/>
  <c r="CO36" i="57"/>
  <c r="FZ101" i="57"/>
  <c r="FX61" i="57"/>
  <c r="BU149" i="57"/>
  <c r="AX63" i="57"/>
  <c r="GI12" i="57"/>
  <c r="BD118" i="57"/>
  <c r="AF148" i="57"/>
  <c r="FZ9" i="57"/>
  <c r="BA91" i="57"/>
  <c r="CR45" i="57"/>
  <c r="GA29" i="57"/>
  <c r="DZ148" i="57"/>
  <c r="EO30" i="57"/>
  <c r="AX64" i="57"/>
  <c r="CL46" i="57"/>
  <c r="GA112" i="57"/>
  <c r="BV141" i="57"/>
  <c r="EO46" i="57"/>
  <c r="DL182" i="57"/>
  <c r="AI168" i="57"/>
  <c r="AM173" i="57"/>
  <c r="EJ124" i="57"/>
  <c r="EO42" i="57"/>
  <c r="CI164" i="57"/>
  <c r="AJ149" i="57"/>
  <c r="FF173" i="57"/>
  <c r="AZ91" i="57"/>
  <c r="CX91" i="57" s="1"/>
  <c r="ES27" i="57"/>
  <c r="GQ27" i="57" s="1"/>
  <c r="FW172" i="57"/>
  <c r="EB192" i="57"/>
  <c r="CL110" i="57"/>
  <c r="AN157" i="57"/>
  <c r="AW24" i="560"/>
  <c r="BV55" i="560"/>
  <c r="CU54" i="560"/>
  <c r="AY85" i="560"/>
  <c r="Z86" i="560"/>
  <c r="CU40" i="560"/>
  <c r="CW39" i="560"/>
  <c r="DS139" i="57"/>
  <c r="DR182" i="57"/>
  <c r="EL75" i="57"/>
  <c r="BH140" i="57"/>
  <c r="FC177" i="57"/>
  <c r="GG81" i="57"/>
  <c r="EP97" i="57"/>
  <c r="GD106" i="57"/>
  <c r="EZ192" i="57"/>
  <c r="T162" i="57"/>
  <c r="AX72" i="57"/>
  <c r="FJ193" i="57"/>
  <c r="BK149" i="57"/>
  <c r="FZ88" i="57"/>
  <c r="EV167" i="57"/>
  <c r="DT159" i="57"/>
  <c r="AW139" i="57"/>
  <c r="EZ163" i="57"/>
  <c r="GD73" i="57"/>
  <c r="GD163" i="57" s="1"/>
  <c r="FQ134" i="57"/>
  <c r="GA8" i="57"/>
  <c r="CL98" i="57"/>
  <c r="BR173" i="57"/>
  <c r="EO85" i="57"/>
  <c r="DK167" i="57"/>
  <c r="AT135" i="57"/>
  <c r="AT130" i="57"/>
  <c r="AM148" i="57"/>
  <c r="AW115" i="57"/>
  <c r="EC129" i="57"/>
  <c r="FY123" i="57"/>
  <c r="EB140" i="57"/>
  <c r="FM140" i="57"/>
  <c r="AJ139" i="57"/>
  <c r="AG134" i="57"/>
  <c r="CN27" i="57"/>
  <c r="CX27" i="57" s="1"/>
  <c r="CN8" i="57"/>
  <c r="CN10" i="57" s="1"/>
  <c r="DL135" i="57"/>
  <c r="EZ167" i="57"/>
  <c r="BJ178" i="57"/>
  <c r="CN82" i="57"/>
  <c r="CN178" i="57" s="1"/>
  <c r="GL46" i="57"/>
  <c r="DU183" i="57"/>
  <c r="EO76" i="57"/>
  <c r="DY157" i="57"/>
  <c r="DI129" i="57"/>
  <c r="EM5" i="57"/>
  <c r="AZ12" i="57"/>
  <c r="EW148" i="57"/>
  <c r="BH157" i="57"/>
  <c r="DI183" i="57"/>
  <c r="EM76" i="57"/>
  <c r="EL60" i="57"/>
  <c r="GA92" i="57"/>
  <c r="GK92" i="57" s="1"/>
  <c r="CQ85" i="57"/>
  <c r="EO23" i="57"/>
  <c r="CM74" i="57"/>
  <c r="GE37" i="57"/>
  <c r="FY162" i="57"/>
  <c r="EL64" i="57"/>
  <c r="BJ129" i="57"/>
  <c r="BJ134" i="57"/>
  <c r="Y193" i="57"/>
  <c r="AZ64" i="57"/>
  <c r="DK130" i="57"/>
  <c r="EO27" i="57"/>
  <c r="EY157" i="57"/>
  <c r="FZ113" i="57"/>
  <c r="EV193" i="57"/>
  <c r="U159" i="57"/>
  <c r="FW167" i="57"/>
  <c r="BH178" i="57"/>
  <c r="CL82" i="57"/>
  <c r="CR112" i="57"/>
  <c r="EY148" i="57"/>
  <c r="DZ140" i="57"/>
  <c r="GC101" i="57"/>
  <c r="EB148" i="57"/>
  <c r="EO100" i="57"/>
  <c r="FN157" i="57"/>
  <c r="BC35" i="57"/>
  <c r="BC124" i="57"/>
  <c r="CU76" i="57"/>
  <c r="CU183" i="57" s="1"/>
  <c r="BQ183" i="57"/>
  <c r="BQ184" i="57" s="1"/>
  <c r="CB140" i="57"/>
  <c r="CU51" i="57"/>
  <c r="CO98" i="57"/>
  <c r="BU173" i="57"/>
  <c r="BA12" i="57"/>
  <c r="CQ27" i="57"/>
  <c r="AN149" i="57"/>
  <c r="ES60" i="57"/>
  <c r="EX174" i="57"/>
  <c r="FT148" i="57"/>
  <c r="BG64" i="57"/>
  <c r="AZ113" i="57"/>
  <c r="CX113" i="57" s="1"/>
  <c r="EU184" i="57"/>
  <c r="CG173" i="57"/>
  <c r="AZ23" i="57"/>
  <c r="BW130" i="57"/>
  <c r="CO92" i="57"/>
  <c r="DR183" i="57"/>
  <c r="EL76" i="57"/>
  <c r="EL23" i="57"/>
  <c r="EC167" i="57"/>
  <c r="T192" i="57"/>
  <c r="T115" i="57"/>
  <c r="AI172" i="57"/>
  <c r="BH162" i="57"/>
  <c r="FW140" i="57"/>
  <c r="AI134" i="57"/>
  <c r="AI129" i="57"/>
  <c r="CH193" i="57"/>
  <c r="EO91" i="57"/>
  <c r="AZ60" i="57"/>
  <c r="CN98" i="57"/>
  <c r="DK162" i="57"/>
  <c r="EO72" i="57"/>
  <c r="BC109" i="57"/>
  <c r="W148" i="57"/>
  <c r="BD63" i="57"/>
  <c r="EM113" i="57"/>
  <c r="EC193" i="57"/>
  <c r="BH149" i="57"/>
  <c r="GB47" i="57"/>
  <c r="DK168" i="57"/>
  <c r="EO86" i="57"/>
  <c r="CR46" i="57"/>
  <c r="DS148" i="57"/>
  <c r="GG92" i="57"/>
  <c r="GE162" i="57"/>
  <c r="GE74" i="57"/>
  <c r="CS55" i="560"/>
  <c r="DA63" i="57"/>
  <c r="AY22" i="560"/>
  <c r="CQ62" i="57"/>
  <c r="AY53" i="560"/>
  <c r="GG85" i="57"/>
  <c r="FC167" i="57"/>
  <c r="FI134" i="57"/>
  <c r="FI129" i="57"/>
  <c r="FT139" i="57"/>
  <c r="FZ76" i="57"/>
  <c r="FZ183" i="57" s="1"/>
  <c r="EV183" i="57"/>
  <c r="GB129" i="57"/>
  <c r="GB134" i="57"/>
  <c r="BR129" i="57"/>
  <c r="CL5" i="57"/>
  <c r="BR134" i="57"/>
  <c r="CQ6" i="57"/>
  <c r="BM130" i="57"/>
  <c r="AX86" i="57"/>
  <c r="T168" i="57"/>
  <c r="DL158" i="57"/>
  <c r="EO101" i="57"/>
  <c r="AX110" i="57"/>
  <c r="T193" i="57"/>
  <c r="BQ162" i="57"/>
  <c r="CU72" i="57"/>
  <c r="BH134" i="57"/>
  <c r="CL8" i="57"/>
  <c r="EC173" i="57"/>
  <c r="DI168" i="57"/>
  <c r="EW168" i="57"/>
  <c r="FM148" i="57"/>
  <c r="FC193" i="57"/>
  <c r="GG113" i="57"/>
  <c r="ET192" i="57"/>
  <c r="AT158" i="57"/>
  <c r="BD158" i="57"/>
  <c r="BC112" i="57"/>
  <c r="DY168" i="57"/>
  <c r="CD148" i="57"/>
  <c r="DU158" i="57"/>
  <c r="DO130" i="57"/>
  <c r="ES6" i="57"/>
  <c r="BD36" i="57"/>
  <c r="CM95" i="57"/>
  <c r="EY149" i="57"/>
  <c r="BC8" i="57"/>
  <c r="Y129" i="57"/>
  <c r="EZ149" i="57"/>
  <c r="FP134" i="57"/>
  <c r="FP129" i="57"/>
  <c r="EC178" i="57"/>
  <c r="EM82" i="57"/>
  <c r="AF139" i="57"/>
  <c r="DV148" i="57"/>
  <c r="FS149" i="57"/>
  <c r="EB193" i="57"/>
  <c r="CL36" i="57"/>
  <c r="FZ42" i="57"/>
  <c r="GC58" i="57"/>
  <c r="FN192" i="57"/>
  <c r="ET167" i="57"/>
  <c r="AX61" i="57"/>
  <c r="AS173" i="57"/>
  <c r="GD58" i="57"/>
  <c r="AQ129" i="57"/>
  <c r="AW149" i="57"/>
  <c r="AW150" i="57" s="1"/>
  <c r="GA45" i="57"/>
  <c r="DU168" i="57"/>
  <c r="GG98" i="57"/>
  <c r="FC173" i="57"/>
  <c r="ET140" i="57"/>
  <c r="BC42" i="57"/>
  <c r="AC182" i="57"/>
  <c r="BG75" i="57"/>
  <c r="Y115" i="57"/>
  <c r="Y192" i="57"/>
  <c r="DG194" i="57"/>
  <c r="FC148" i="57"/>
  <c r="CP87" i="57"/>
  <c r="BH163" i="57"/>
  <c r="CL73" i="57"/>
  <c r="CL163" i="57" s="1"/>
  <c r="CB168" i="57"/>
  <c r="EZ139" i="57"/>
  <c r="AO141" i="57"/>
  <c r="GD61" i="57"/>
  <c r="AG148" i="57"/>
  <c r="DT131" i="57"/>
  <c r="Y140" i="57"/>
  <c r="ES64" i="57"/>
  <c r="FX9" i="57"/>
  <c r="BK182" i="57"/>
  <c r="BK184" i="57" s="1"/>
  <c r="EO64" i="57"/>
  <c r="EO65" i="57" s="1"/>
  <c r="EJ29" i="57"/>
  <c r="DZ139" i="57"/>
  <c r="GI89" i="57"/>
  <c r="GI90" i="57" s="1"/>
  <c r="DL177" i="57"/>
  <c r="EP81" i="57"/>
  <c r="BD30" i="57"/>
  <c r="Z140" i="57"/>
  <c r="ET148" i="57"/>
  <c r="AS135" i="57"/>
  <c r="AS130" i="57"/>
  <c r="AX12" i="57"/>
  <c r="CL113" i="57"/>
  <c r="AZ42" i="57"/>
  <c r="GC64" i="57"/>
  <c r="EO106" i="57"/>
  <c r="DK192" i="57"/>
  <c r="EC149" i="57"/>
  <c r="BL169" i="57"/>
  <c r="AW130" i="57"/>
  <c r="CN35" i="57"/>
  <c r="AU150" i="57"/>
  <c r="BG122" i="57"/>
  <c r="FD168" i="57"/>
  <c r="BC46" i="57"/>
  <c r="CH140" i="57"/>
  <c r="GD11" i="57"/>
  <c r="AM139" i="57"/>
  <c r="CR9" i="57"/>
  <c r="BN130" i="57"/>
  <c r="BN135" i="57"/>
  <c r="CZ45" i="57"/>
  <c r="BB47" i="57"/>
  <c r="AZ125" i="57"/>
  <c r="FF139" i="57"/>
  <c r="EF168" i="57"/>
  <c r="EL61" i="57"/>
  <c r="EM33" i="57"/>
  <c r="DI140" i="57"/>
  <c r="FZ36" i="57"/>
  <c r="V167" i="57"/>
  <c r="FW149" i="57"/>
  <c r="EO29" i="57"/>
  <c r="DK139" i="57"/>
  <c r="EE168" i="57"/>
  <c r="EY134" i="57"/>
  <c r="GC5" i="57"/>
  <c r="EY129" i="57"/>
  <c r="FW173" i="57"/>
  <c r="BD57" i="57"/>
  <c r="EZ193" i="57"/>
  <c r="GD107" i="57"/>
  <c r="CR32" i="57"/>
  <c r="CN89" i="57"/>
  <c r="CR92" i="57"/>
  <c r="CD193" i="57"/>
  <c r="CN107" i="57"/>
  <c r="ES36" i="57"/>
  <c r="CA168" i="57"/>
  <c r="CD172" i="57"/>
  <c r="U184" i="57"/>
  <c r="BD101" i="57"/>
  <c r="T129" i="57"/>
  <c r="AQ172" i="57"/>
  <c r="FJ149" i="57"/>
  <c r="EL26" i="57"/>
  <c r="BT130" i="57"/>
  <c r="BT135" i="57"/>
  <c r="EP124" i="57"/>
  <c r="DF158" i="57"/>
  <c r="K93" i="560"/>
  <c r="D94" i="560"/>
  <c r="K30" i="560"/>
  <c r="I30" i="560"/>
  <c r="AC30" i="560"/>
  <c r="W27" i="560"/>
  <c r="CU85" i="560"/>
  <c r="BV86" i="560"/>
  <c r="K61" i="560"/>
  <c r="I61" i="560"/>
  <c r="FC158" i="57"/>
  <c r="GG158" i="57"/>
  <c r="EV157" i="57"/>
  <c r="DP173" i="57"/>
  <c r="FZ75" i="57"/>
  <c r="EV182" i="57"/>
  <c r="W139" i="57"/>
  <c r="AC183" i="57"/>
  <c r="BG76" i="57"/>
  <c r="BG183" i="57" s="1"/>
  <c r="GA98" i="57"/>
  <c r="T104" i="57"/>
  <c r="AX98" i="57"/>
  <c r="T173" i="57"/>
  <c r="EZ140" i="57"/>
  <c r="DO163" i="57"/>
  <c r="ES73" i="57"/>
  <c r="EY139" i="57"/>
  <c r="AD115" i="57"/>
  <c r="AX106" i="57"/>
  <c r="AD192" i="57"/>
  <c r="AQ158" i="57"/>
  <c r="BG106" i="57"/>
  <c r="AC115" i="57"/>
  <c r="GG109" i="57"/>
  <c r="FC192" i="57"/>
  <c r="CK135" i="57"/>
  <c r="CK130" i="57"/>
  <c r="EB130" i="57"/>
  <c r="EB135" i="57"/>
  <c r="CR98" i="57"/>
  <c r="BX173" i="57"/>
  <c r="AD130" i="57"/>
  <c r="DK163" i="57"/>
  <c r="EO73" i="57"/>
  <c r="BN129" i="57"/>
  <c r="BN134" i="57"/>
  <c r="BD113" i="57"/>
  <c r="FZ30" i="57"/>
  <c r="EV140" i="57"/>
  <c r="BQ178" i="57"/>
  <c r="BQ179" i="57" s="1"/>
  <c r="CU82" i="57"/>
  <c r="CU178" i="57" s="1"/>
  <c r="CW26" i="57"/>
  <c r="CM38" i="57"/>
  <c r="DR157" i="57"/>
  <c r="EY183" i="57"/>
  <c r="GC76" i="57"/>
  <c r="AC192" i="57"/>
  <c r="BG109" i="57"/>
  <c r="CL107" i="57"/>
  <c r="BH193" i="57"/>
  <c r="AT182" i="57"/>
  <c r="FF134" i="57"/>
  <c r="FF129" i="57"/>
  <c r="AX81" i="57"/>
  <c r="EU179" i="57"/>
  <c r="FS148" i="57"/>
  <c r="GC57" i="57"/>
  <c r="EQ130" i="57"/>
  <c r="BQ173" i="57"/>
  <c r="CU98" i="57"/>
  <c r="BN182" i="57"/>
  <c r="GC158" i="57"/>
  <c r="EY158" i="57"/>
  <c r="EJ97" i="57"/>
  <c r="DF172" i="57"/>
  <c r="BE140" i="57"/>
  <c r="BR167" i="57"/>
  <c r="CL88" i="57"/>
  <c r="CQ73" i="57"/>
  <c r="CQ163" i="57" s="1"/>
  <c r="BM163" i="57"/>
  <c r="DZ167" i="57"/>
  <c r="FC182" i="57"/>
  <c r="GG75" i="57"/>
  <c r="DP163" i="57"/>
  <c r="DP164" i="57" s="1"/>
  <c r="GE134" i="57"/>
  <c r="GE129" i="57"/>
  <c r="T178" i="57"/>
  <c r="AX82" i="57"/>
  <c r="FT115" i="57"/>
  <c r="FT192" i="57"/>
  <c r="BR193" i="57"/>
  <c r="BX139" i="57"/>
  <c r="AF129" i="57"/>
  <c r="EP125" i="57"/>
  <c r="FD178" i="57"/>
  <c r="FX82" i="57"/>
  <c r="ES124" i="57"/>
  <c r="GA109" i="57"/>
  <c r="EL107" i="57"/>
  <c r="DZ173" i="57"/>
  <c r="BG33" i="57"/>
  <c r="Z148" i="57"/>
  <c r="AZ45" i="57"/>
  <c r="CR36" i="57"/>
  <c r="FF168" i="57"/>
  <c r="FZ86" i="57"/>
  <c r="W163" i="57"/>
  <c r="BA73" i="57"/>
  <c r="BC36" i="57"/>
  <c r="BC30" i="57"/>
  <c r="DY183" i="57"/>
  <c r="ES76" i="57"/>
  <c r="BK167" i="57"/>
  <c r="AW192" i="57"/>
  <c r="CO107" i="57"/>
  <c r="BK193" i="57"/>
  <c r="EA131" i="57"/>
  <c r="DZ149" i="57"/>
  <c r="FQ140" i="57"/>
  <c r="EO89" i="57"/>
  <c r="GA43" i="57"/>
  <c r="EF130" i="57"/>
  <c r="GC121" i="57"/>
  <c r="AP129" i="57"/>
  <c r="FR169" i="57"/>
  <c r="FS129" i="57"/>
  <c r="AZ57" i="57"/>
  <c r="BN168" i="57"/>
  <c r="EC163" i="57"/>
  <c r="EM73" i="57"/>
  <c r="CO46" i="57"/>
  <c r="CY46" i="57" s="1"/>
  <c r="GD33" i="57"/>
  <c r="EF140" i="57"/>
  <c r="FC130" i="57"/>
  <c r="GG6" i="57"/>
  <c r="FC135" i="57"/>
  <c r="BC64" i="57"/>
  <c r="FP139" i="57"/>
  <c r="DI148" i="57"/>
  <c r="EM51" i="57"/>
  <c r="AC139" i="57"/>
  <c r="EM118" i="57"/>
  <c r="FM149" i="57"/>
  <c r="CU85" i="57"/>
  <c r="AJ130" i="57"/>
  <c r="DM150" i="57"/>
  <c r="FI130" i="57"/>
  <c r="AM193" i="57"/>
  <c r="CS130" i="57"/>
  <c r="AS193" i="57"/>
  <c r="T163" i="57"/>
  <c r="AX73" i="57"/>
  <c r="EN28" i="57"/>
  <c r="GD32" i="57"/>
  <c r="CR33" i="57"/>
  <c r="AW18" i="560"/>
  <c r="AW19" i="560" s="1"/>
  <c r="AY28" i="560"/>
  <c r="AY18" i="560" s="1"/>
  <c r="GC6" i="57"/>
  <c r="EY135" i="57"/>
  <c r="EY130" i="57"/>
  <c r="FM134" i="57"/>
  <c r="FM129" i="57"/>
  <c r="FG162" i="57"/>
  <c r="GA72" i="57"/>
  <c r="DR193" i="57"/>
  <c r="EC140" i="57"/>
  <c r="CU92" i="57"/>
  <c r="EQ28" i="57"/>
  <c r="EQ38" i="57"/>
  <c r="CA130" i="57"/>
  <c r="CK139" i="57"/>
  <c r="FZ33" i="57"/>
  <c r="CK129" i="57"/>
  <c r="AD103" i="57"/>
  <c r="AD172" i="57"/>
  <c r="FS167" i="57"/>
  <c r="GA61" i="57"/>
  <c r="BA64" i="57"/>
  <c r="CM67" i="57"/>
  <c r="EV173" i="57"/>
  <c r="FZ98" i="57"/>
  <c r="EP119" i="57"/>
  <c r="BK157" i="57"/>
  <c r="BX193" i="57"/>
  <c r="W177" i="57"/>
  <c r="BA81" i="57"/>
  <c r="EW163" i="57"/>
  <c r="DF148" i="57"/>
  <c r="BU167" i="57"/>
  <c r="CO88" i="57"/>
  <c r="AZ82" i="57"/>
  <c r="V178" i="57"/>
  <c r="FF140" i="57"/>
  <c r="EV163" i="57"/>
  <c r="EV164" i="57" s="1"/>
  <c r="FZ73" i="57"/>
  <c r="FZ163" i="57" s="1"/>
  <c r="DL148" i="57"/>
  <c r="EP51" i="57"/>
  <c r="FZ89" i="57"/>
  <c r="EV168" i="57"/>
  <c r="AX33" i="57"/>
  <c r="BK177" i="57"/>
  <c r="CO81" i="57"/>
  <c r="AD173" i="57"/>
  <c r="AD104" i="57"/>
  <c r="AM172" i="57"/>
  <c r="EJ6" i="57"/>
  <c r="DF135" i="57"/>
  <c r="AJ148" i="57"/>
  <c r="GG124" i="57"/>
  <c r="FT129" i="57"/>
  <c r="Z172" i="57"/>
  <c r="BD97" i="57"/>
  <c r="FS173" i="57"/>
  <c r="BA5" i="57"/>
  <c r="W134" i="57"/>
  <c r="W129" i="57"/>
  <c r="Z130" i="57"/>
  <c r="FJ192" i="57"/>
  <c r="EB172" i="57"/>
  <c r="FZ125" i="57"/>
  <c r="EB134" i="57"/>
  <c r="EB129" i="57"/>
  <c r="CG168" i="57"/>
  <c r="CL124" i="57"/>
  <c r="EV149" i="57"/>
  <c r="AF173" i="57"/>
  <c r="AF104" i="57"/>
  <c r="DR135" i="57"/>
  <c r="DR130" i="57"/>
  <c r="FM167" i="57"/>
  <c r="EI129" i="57"/>
  <c r="EI134" i="57"/>
  <c r="EM32" i="57"/>
  <c r="FP140" i="57"/>
  <c r="DW194" i="57"/>
  <c r="EL109" i="57"/>
  <c r="GE104" i="57"/>
  <c r="GE173" i="57"/>
  <c r="GB90" i="57"/>
  <c r="FX119" i="57"/>
  <c r="CO42" i="57"/>
  <c r="BK168" i="57"/>
  <c r="CO89" i="57"/>
  <c r="FK131" i="57"/>
  <c r="DF157" i="57"/>
  <c r="FS163" i="57"/>
  <c r="GC73" i="57"/>
  <c r="GC163" i="57" s="1"/>
  <c r="AZ118" i="57"/>
  <c r="BK158" i="57"/>
  <c r="CO158" i="57"/>
  <c r="CL43" i="57"/>
  <c r="EI135" i="57"/>
  <c r="EI130" i="57"/>
  <c r="FP192" i="57"/>
  <c r="CL45" i="57"/>
  <c r="CV45" i="57" s="1"/>
  <c r="EC139" i="57"/>
  <c r="FJ129" i="57"/>
  <c r="FJ134" i="57"/>
  <c r="CN101" i="57"/>
  <c r="BD85" i="57"/>
  <c r="Z167" i="57"/>
  <c r="CQ58" i="57"/>
  <c r="FZ43" i="57"/>
  <c r="EP118" i="57"/>
  <c r="GG63" i="57"/>
  <c r="FP167" i="57"/>
  <c r="Y182" i="57"/>
  <c r="BC75" i="57"/>
  <c r="BG23" i="57"/>
  <c r="DI135" i="57"/>
  <c r="AW193" i="57"/>
  <c r="DL134" i="57"/>
  <c r="AI149" i="57"/>
  <c r="FZ85" i="57"/>
  <c r="GC32" i="57"/>
  <c r="CO33" i="57"/>
  <c r="GC8" i="57"/>
  <c r="GA64" i="57"/>
  <c r="AZ11" i="57"/>
  <c r="AY148" i="57"/>
  <c r="GD113" i="57"/>
  <c r="FP162" i="57"/>
  <c r="FZ72" i="57"/>
  <c r="DH162" i="57"/>
  <c r="EL72" i="57"/>
  <c r="ET168" i="57"/>
  <c r="DW150" i="57"/>
  <c r="DI158" i="57"/>
  <c r="GA6" i="57"/>
  <c r="FG130" i="57"/>
  <c r="FG135" i="57"/>
  <c r="FJ130" i="57"/>
  <c r="DH167" i="57"/>
  <c r="EL85" i="57"/>
  <c r="DU167" i="57"/>
  <c r="CO91" i="57"/>
  <c r="EM27" i="57"/>
  <c r="FZ61" i="57"/>
  <c r="CR6" i="57"/>
  <c r="BX130" i="57"/>
  <c r="BX135" i="57"/>
  <c r="BR135" i="57"/>
  <c r="BR130" i="57"/>
  <c r="ES100" i="57"/>
  <c r="BC60" i="57"/>
  <c r="FT149" i="57"/>
  <c r="BR192" i="57"/>
  <c r="CO97" i="57"/>
  <c r="BU172" i="57"/>
  <c r="GA124" i="57"/>
  <c r="FC149" i="57"/>
  <c r="EF139" i="57"/>
  <c r="DJ136" i="57"/>
  <c r="FX46" i="57"/>
  <c r="FZ60" i="57"/>
  <c r="DR129" i="57"/>
  <c r="DR134" i="57"/>
  <c r="FG148" i="57"/>
  <c r="U93" i="560"/>
  <c r="N94" i="560"/>
  <c r="CU45" i="560"/>
  <c r="CW44" i="560"/>
  <c r="T148" i="57"/>
  <c r="EW172" i="57"/>
  <c r="FM162" i="57"/>
  <c r="FM164" i="57" s="1"/>
  <c r="GG72" i="57"/>
  <c r="FG173" i="57"/>
  <c r="GA101" i="57"/>
  <c r="CE148" i="57"/>
  <c r="EL30" i="57"/>
  <c r="DH140" i="57"/>
  <c r="FD139" i="57"/>
  <c r="CR29" i="57"/>
  <c r="BN139" i="57"/>
  <c r="EY168" i="57"/>
  <c r="GC86" i="57"/>
  <c r="AT168" i="57"/>
  <c r="AG193" i="57"/>
  <c r="BA107" i="57"/>
  <c r="DI157" i="57"/>
  <c r="EY177" i="57"/>
  <c r="GC81" i="57"/>
  <c r="EP82" i="57"/>
  <c r="BJ162" i="57"/>
  <c r="CN72" i="57"/>
  <c r="EF129" i="57"/>
  <c r="EF134" i="57"/>
  <c r="DY148" i="57"/>
  <c r="BH158" i="57"/>
  <c r="CL158" i="57"/>
  <c r="FW134" i="57"/>
  <c r="FW129" i="57"/>
  <c r="T149" i="57"/>
  <c r="FG139" i="57"/>
  <c r="FG129" i="57"/>
  <c r="DP130" i="57"/>
  <c r="FZ5" i="57"/>
  <c r="EV129" i="57"/>
  <c r="EV134" i="57"/>
  <c r="BD32" i="57"/>
  <c r="V163" i="57"/>
  <c r="AZ73" i="57"/>
  <c r="CQ52" i="57"/>
  <c r="CL76" i="57"/>
  <c r="BH183" i="57"/>
  <c r="BN173" i="57"/>
  <c r="FZ124" i="57"/>
  <c r="BU130" i="57"/>
  <c r="BU135" i="57"/>
  <c r="DP139" i="57"/>
  <c r="AX107" i="57"/>
  <c r="AD193" i="57"/>
  <c r="BN183" i="57"/>
  <c r="ES86" i="57"/>
  <c r="GC113" i="57"/>
  <c r="EY193" i="57"/>
  <c r="BC98" i="57"/>
  <c r="AI173" i="57"/>
  <c r="BC12" i="57"/>
  <c r="BH182" i="57"/>
  <c r="CL75" i="57"/>
  <c r="BH192" i="57"/>
  <c r="CL106" i="57"/>
  <c r="ET149" i="57"/>
  <c r="GA89" i="57"/>
  <c r="FG168" i="57"/>
  <c r="DY182" i="57"/>
  <c r="ES75" i="57"/>
  <c r="BC32" i="57"/>
  <c r="FZ32" i="57"/>
  <c r="T139" i="57"/>
  <c r="BN157" i="57"/>
  <c r="FS135" i="57"/>
  <c r="FS130" i="57"/>
  <c r="EJ43" i="57"/>
  <c r="AQ148" i="57"/>
  <c r="AN193" i="57"/>
  <c r="CU57" i="57"/>
  <c r="BA52" i="57"/>
  <c r="W149" i="57"/>
  <c r="FI162" i="57"/>
  <c r="FI164" i="57" s="1"/>
  <c r="GC72" i="57"/>
  <c r="AN167" i="57"/>
  <c r="DT150" i="57"/>
  <c r="EF173" i="57"/>
  <c r="DU182" i="57"/>
  <c r="EO75" i="57"/>
  <c r="DP129" i="57"/>
  <c r="AN115" i="57"/>
  <c r="AN192" i="57"/>
  <c r="EW130" i="57"/>
  <c r="EW140" i="57"/>
  <c r="BL131" i="57"/>
  <c r="BN193" i="57"/>
  <c r="CO35" i="57"/>
  <c r="GC29" i="57"/>
  <c r="GA32" i="57"/>
  <c r="EZ168" i="57"/>
  <c r="EV158" i="57"/>
  <c r="CL112" i="57"/>
  <c r="BM168" i="57"/>
  <c r="DK157" i="57"/>
  <c r="Z168" i="57"/>
  <c r="FX113" i="57"/>
  <c r="ES82" i="57"/>
  <c r="DO178" i="57"/>
  <c r="AT167" i="57"/>
  <c r="BD72" i="57"/>
  <c r="Z162" i="57"/>
  <c r="GB48" i="57"/>
  <c r="BR172" i="57"/>
  <c r="CL97" i="57"/>
  <c r="FZ112" i="57"/>
  <c r="EV192" i="57"/>
  <c r="BG12" i="57"/>
  <c r="Y158" i="57"/>
  <c r="BC158" i="57"/>
  <c r="EO110" i="57"/>
  <c r="AP172" i="57"/>
  <c r="BG119" i="57"/>
  <c r="GC125" i="57"/>
  <c r="AJ172" i="57"/>
  <c r="ES32" i="57"/>
  <c r="EM88" i="57"/>
  <c r="EE135" i="57"/>
  <c r="EE130" i="57"/>
  <c r="FC140" i="57"/>
  <c r="EE140" i="57"/>
  <c r="CK173" i="57"/>
  <c r="EQ139" i="57"/>
  <c r="BX168" i="57"/>
  <c r="AZ30" i="57"/>
  <c r="DO149" i="57"/>
  <c r="EP32" i="57"/>
  <c r="DL139" i="57"/>
  <c r="BT129" i="57"/>
  <c r="BA51" i="57"/>
  <c r="DL168" i="57"/>
  <c r="CR24" i="57"/>
  <c r="BX167" i="57"/>
  <c r="AK159" i="57"/>
  <c r="CD139" i="57"/>
  <c r="CK172" i="57"/>
  <c r="CO24" i="57"/>
  <c r="FQ139" i="57"/>
  <c r="CR43" i="57"/>
  <c r="FZ63" i="57"/>
  <c r="AF130" i="57"/>
  <c r="BQ168" i="57"/>
  <c r="CQ11" i="57"/>
  <c r="FX109" i="57"/>
  <c r="AE184" i="57"/>
  <c r="ET163" i="57"/>
  <c r="AY54" i="560"/>
  <c r="T32" i="560"/>
  <c r="AC31" i="560"/>
  <c r="AY23" i="560"/>
  <c r="Z24" i="560"/>
  <c r="CW70" i="560"/>
  <c r="ES109" i="57"/>
  <c r="CK168" i="57"/>
  <c r="AZ8" i="57"/>
  <c r="V129" i="57"/>
  <c r="DU130" i="57"/>
  <c r="EO6" i="57"/>
  <c r="EJ81" i="57"/>
  <c r="GG5" i="57"/>
  <c r="FC134" i="57"/>
  <c r="FC129" i="57"/>
  <c r="AG192" i="57"/>
  <c r="ET162" i="57"/>
  <c r="FX72" i="57"/>
  <c r="AX26" i="57"/>
  <c r="FC157" i="57"/>
  <c r="FN134" i="57"/>
  <c r="FN129" i="57"/>
  <c r="BN140" i="57"/>
  <c r="AJ140" i="57"/>
  <c r="GG97" i="57"/>
  <c r="FC172" i="57"/>
  <c r="BQ163" i="57"/>
  <c r="CU73" i="57"/>
  <c r="CU163" i="57" s="1"/>
  <c r="FF130" i="57"/>
  <c r="CO9" i="57"/>
  <c r="BK135" i="57"/>
  <c r="DH135" i="57"/>
  <c r="DH130" i="57"/>
  <c r="EL24" i="57"/>
  <c r="AC149" i="57"/>
  <c r="BG52" i="57"/>
  <c r="EY173" i="57"/>
  <c r="GC98" i="57"/>
  <c r="EI140" i="57"/>
  <c r="CO64" i="57"/>
  <c r="DK149" i="57"/>
  <c r="AN134" i="57"/>
  <c r="AN129" i="57"/>
  <c r="GA76" i="57"/>
  <c r="GA183" i="57" s="1"/>
  <c r="BX140" i="57"/>
  <c r="CE192" i="57"/>
  <c r="DH192" i="57"/>
  <c r="EL106" i="57"/>
  <c r="EK135" i="57"/>
  <c r="FY135" i="57"/>
  <c r="FY130" i="57"/>
  <c r="CM37" i="57"/>
  <c r="GD97" i="57"/>
  <c r="EZ172" i="57"/>
  <c r="W193" i="57"/>
  <c r="GC30" i="57"/>
  <c r="EY140" i="57"/>
  <c r="EE134" i="57"/>
  <c r="EE129" i="57"/>
  <c r="W104" i="57"/>
  <c r="W173" i="57"/>
  <c r="DR149" i="57"/>
  <c r="AT193" i="57"/>
  <c r="GD45" i="57"/>
  <c r="BU148" i="57"/>
  <c r="W103" i="57"/>
  <c r="BA97" i="57"/>
  <c r="W172" i="57"/>
  <c r="DV149" i="57"/>
  <c r="CR124" i="57"/>
  <c r="BM149" i="57"/>
  <c r="GD118" i="57"/>
  <c r="AT148" i="57"/>
  <c r="GG125" i="57"/>
  <c r="FQ148" i="57"/>
  <c r="DO192" i="57"/>
  <c r="ES106" i="57"/>
  <c r="GQ106" i="57" s="1"/>
  <c r="FZ97" i="57"/>
  <c r="EV172" i="57"/>
  <c r="BG121" i="57"/>
  <c r="BG112" i="57"/>
  <c r="EJ72" i="57"/>
  <c r="DF162" i="57"/>
  <c r="BC23" i="57"/>
  <c r="BK148" i="57"/>
  <c r="GG89" i="57"/>
  <c r="FC168" i="57"/>
  <c r="FP173" i="57"/>
  <c r="CU109" i="57"/>
  <c r="DL157" i="57"/>
  <c r="EZ148" i="57"/>
  <c r="BC24" i="57"/>
  <c r="BE90" i="57"/>
  <c r="EQ49" i="57"/>
  <c r="BS150" i="57"/>
  <c r="FZ8" i="57"/>
  <c r="AX60" i="57"/>
  <c r="ES72" i="57"/>
  <c r="DO162" i="57"/>
  <c r="AJ183" i="57"/>
  <c r="AJ184" i="57" s="1"/>
  <c r="BD76" i="57"/>
  <c r="BD183" i="57" s="1"/>
  <c r="GD42" i="57"/>
  <c r="AX92" i="57"/>
  <c r="FT140" i="57"/>
  <c r="BG35" i="57"/>
  <c r="FX51" i="57"/>
  <c r="CN26" i="57"/>
  <c r="FG157" i="57"/>
  <c r="AD149" i="57"/>
  <c r="BD35" i="57"/>
  <c r="CQ100" i="57"/>
  <c r="DL167" i="57"/>
  <c r="AT115" i="57"/>
  <c r="AT192" i="57"/>
  <c r="BJ163" i="57"/>
  <c r="CN73" i="57"/>
  <c r="CN163" i="57" s="1"/>
  <c r="FZ11" i="57"/>
  <c r="DY167" i="57"/>
  <c r="EY172" i="57"/>
  <c r="GC97" i="57"/>
  <c r="ES97" i="57"/>
  <c r="ES8" i="57"/>
  <c r="EI139" i="57"/>
  <c r="AM129" i="57"/>
  <c r="AM134" i="57"/>
  <c r="CZ36" i="57"/>
  <c r="FM139" i="57"/>
  <c r="W162" i="57"/>
  <c r="BA72" i="57"/>
  <c r="AM149" i="57"/>
  <c r="CR122" i="57"/>
  <c r="EB139" i="57"/>
  <c r="DL149" i="57"/>
  <c r="EP58" i="57"/>
  <c r="EP59" i="57" s="1"/>
  <c r="EE139" i="57"/>
  <c r="DL140" i="57"/>
  <c r="EP33" i="57"/>
  <c r="FX91" i="57"/>
  <c r="FS172" i="57"/>
  <c r="EL5" i="57"/>
  <c r="DH134" i="57"/>
  <c r="DH129" i="57"/>
  <c r="FG149" i="57"/>
  <c r="FQ130" i="57"/>
  <c r="FQ135" i="57"/>
  <c r="GD27" i="57"/>
  <c r="GD91" i="57"/>
  <c r="AX6" i="57"/>
  <c r="T135" i="57"/>
  <c r="EI173" i="57"/>
  <c r="FG192" i="57"/>
  <c r="CE183" i="57"/>
  <c r="CO76" i="57"/>
  <c r="CO183" i="57" s="1"/>
  <c r="BG30" i="57"/>
  <c r="DR192" i="57"/>
  <c r="FO131" i="57"/>
  <c r="FW168" i="57"/>
  <c r="DO158" i="57"/>
  <c r="FD173" i="57"/>
  <c r="FX101" i="57"/>
  <c r="FG182" i="57"/>
  <c r="EI148" i="57"/>
  <c r="FC139" i="57"/>
  <c r="GG29" i="57"/>
  <c r="GD125" i="57"/>
  <c r="EI172" i="57"/>
  <c r="EM9" i="57"/>
  <c r="CL119" i="57"/>
  <c r="AY14" i="560"/>
  <c r="CW13" i="560"/>
  <c r="CW14" i="560" s="1"/>
  <c r="EV177" i="57"/>
  <c r="FZ81" i="57"/>
  <c r="BN158" i="57"/>
  <c r="CR158" i="57"/>
  <c r="AQ182" i="57"/>
  <c r="BA75" i="57"/>
  <c r="FY129" i="57"/>
  <c r="FY7" i="57"/>
  <c r="BH139" i="57"/>
  <c r="Z129" i="57"/>
  <c r="Z134" i="57"/>
  <c r="BX172" i="57"/>
  <c r="CR97" i="57"/>
  <c r="EE149" i="57"/>
  <c r="AX57" i="57"/>
  <c r="FT157" i="57"/>
  <c r="FT159" i="57" s="1"/>
  <c r="T140" i="57"/>
  <c r="BC43" i="57"/>
  <c r="FI140" i="57"/>
  <c r="FN139" i="57"/>
  <c r="W135" i="57"/>
  <c r="W130" i="57"/>
  <c r="GD124" i="57"/>
  <c r="EL58" i="57"/>
  <c r="AG140" i="57"/>
  <c r="EV148" i="57"/>
  <c r="GD64" i="57"/>
  <c r="GN64" i="57" s="1"/>
  <c r="Z193" i="57"/>
  <c r="BD110" i="57"/>
  <c r="EN47" i="57"/>
  <c r="GL45" i="57"/>
  <c r="BJ157" i="57"/>
  <c r="BJ159" i="57" s="1"/>
  <c r="CN157" i="57"/>
  <c r="FD158" i="57"/>
  <c r="FX158" i="57"/>
  <c r="CD130" i="57"/>
  <c r="CE139" i="57"/>
  <c r="DH173" i="57"/>
  <c r="ES122" i="57"/>
  <c r="CL23" i="57"/>
  <c r="GI101" i="57"/>
  <c r="GG57" i="57"/>
  <c r="CR30" i="57"/>
  <c r="BA58" i="57"/>
  <c r="CD149" i="57"/>
  <c r="FM130" i="57"/>
  <c r="BA92" i="57"/>
  <c r="EJ101" i="57"/>
  <c r="AQ192" i="57"/>
  <c r="AQ115" i="57"/>
  <c r="EO5" i="57"/>
  <c r="DK129" i="57"/>
  <c r="DK134" i="57"/>
  <c r="GA158" i="57"/>
  <c r="FG158" i="57"/>
  <c r="Z139" i="57"/>
  <c r="CN32" i="57"/>
  <c r="V135" i="57"/>
  <c r="V130" i="57"/>
  <c r="DK193" i="57"/>
  <c r="EO107" i="57"/>
  <c r="GG42" i="57"/>
  <c r="CH148" i="57"/>
  <c r="DZ130" i="57"/>
  <c r="CU101" i="57"/>
  <c r="BR148" i="57"/>
  <c r="FZ29" i="57"/>
  <c r="EV139" i="57"/>
  <c r="BW129" i="57"/>
  <c r="CM62" i="57"/>
  <c r="BT168" i="57"/>
  <c r="AQ149" i="57"/>
  <c r="CP134" i="57"/>
  <c r="CP140" i="57"/>
  <c r="AN158" i="57"/>
  <c r="BG29" i="57"/>
  <c r="EO124" i="57"/>
  <c r="CU100" i="57"/>
  <c r="CE149" i="57"/>
  <c r="GA91" i="57"/>
  <c r="EV135" i="57"/>
  <c r="FZ6" i="57"/>
  <c r="EV130" i="57"/>
  <c r="ES45" i="57"/>
  <c r="CB129" i="57"/>
  <c r="FD167" i="57"/>
  <c r="FX88" i="57"/>
  <c r="CU24" i="57"/>
  <c r="CU52" i="57"/>
  <c r="CA129" i="57"/>
  <c r="CR42" i="57"/>
  <c r="EZ162" i="57"/>
  <c r="DF129" i="57"/>
  <c r="CE140" i="57"/>
  <c r="CH192" i="57"/>
  <c r="BW139" i="57"/>
  <c r="CO112" i="57"/>
  <c r="DV172" i="57"/>
  <c r="AM130" i="57"/>
  <c r="FG167" i="57"/>
  <c r="CR91" i="57"/>
  <c r="AQ140" i="57"/>
  <c r="EL92" i="57"/>
  <c r="EW139" i="57"/>
  <c r="CS177" i="57"/>
  <c r="CS83" i="57"/>
  <c r="CN24" i="57"/>
  <c r="BK140" i="57"/>
  <c r="GC122" i="57"/>
  <c r="BD92" i="57"/>
  <c r="EE148" i="57"/>
  <c r="AN148" i="57"/>
  <c r="U136" i="57"/>
  <c r="BX134" i="57"/>
  <c r="BX129" i="57"/>
  <c r="GG58" i="57"/>
  <c r="BX148" i="57"/>
  <c r="BK129" i="57"/>
  <c r="EQ140" i="57"/>
  <c r="EO26" i="57"/>
  <c r="CP162" i="57"/>
  <c r="AD140" i="57"/>
  <c r="EL63" i="57"/>
  <c r="CM130" i="57"/>
  <c r="GG23" i="57"/>
  <c r="FW135" i="57"/>
  <c r="FW130" i="57"/>
  <c r="FP135" i="57"/>
  <c r="FP130" i="57"/>
  <c r="BH168" i="57"/>
  <c r="AN168" i="57"/>
  <c r="EC172" i="57"/>
  <c r="AX52" i="57"/>
  <c r="DO167" i="57"/>
  <c r="ES85" i="57"/>
  <c r="AJ192" i="57"/>
  <c r="BD106" i="57"/>
  <c r="AJ115" i="57"/>
  <c r="V139" i="57"/>
  <c r="CR52" i="57"/>
  <c r="BN149" i="57"/>
  <c r="AY9" i="560"/>
  <c r="CW8" i="560"/>
  <c r="CW9" i="560" s="1"/>
  <c r="U31" i="560"/>
  <c r="N32" i="560"/>
  <c r="N63" i="560"/>
  <c r="U62" i="560"/>
  <c r="CU23" i="560"/>
  <c r="BV24" i="560"/>
  <c r="I92" i="560"/>
  <c r="K62" i="560"/>
  <c r="K31" i="560"/>
  <c r="D32" i="560"/>
  <c r="CO100" i="57"/>
  <c r="BK172" i="57"/>
  <c r="FZ23" i="57"/>
  <c r="FN140" i="57"/>
  <c r="V140" i="57"/>
  <c r="AX97" i="57"/>
  <c r="T103" i="57"/>
  <c r="T172" i="57"/>
  <c r="EL43" i="57"/>
  <c r="FJ172" i="57"/>
  <c r="GD100" i="57"/>
  <c r="EM97" i="57"/>
  <c r="FM193" i="57"/>
  <c r="FD130" i="57"/>
  <c r="FD135" i="57"/>
  <c r="BR149" i="57"/>
  <c r="FX6" i="57"/>
  <c r="CM134" i="57"/>
  <c r="BM129" i="57"/>
  <c r="CW36" i="57"/>
  <c r="CL33" i="57"/>
  <c r="CU6" i="57"/>
  <c r="BQ135" i="57"/>
  <c r="DL163" i="57"/>
  <c r="EP73" i="57"/>
  <c r="DS162" i="57"/>
  <c r="FW193" i="57"/>
  <c r="FW194" i="57" s="1"/>
  <c r="AP130" i="57"/>
  <c r="AP135" i="57"/>
  <c r="BD64" i="57"/>
  <c r="BD98" i="57"/>
  <c r="Z173" i="57"/>
  <c r="Z104" i="57"/>
  <c r="FC183" i="57"/>
  <c r="GG76" i="57"/>
  <c r="GG183" i="57" s="1"/>
  <c r="ES58" i="57"/>
  <c r="BU139" i="57"/>
  <c r="AQ183" i="57"/>
  <c r="BA76" i="57"/>
  <c r="CH149" i="57"/>
  <c r="DH139" i="57"/>
  <c r="ES42" i="57"/>
  <c r="FN130" i="57"/>
  <c r="FN135" i="57"/>
  <c r="CU9" i="57"/>
  <c r="DL162" i="57"/>
  <c r="EP72" i="57"/>
  <c r="EJ27" i="57"/>
  <c r="AD148" i="57"/>
  <c r="CA140" i="57"/>
  <c r="BU134" i="57"/>
  <c r="CO5" i="57"/>
  <c r="FP148" i="57"/>
  <c r="FZ57" i="57"/>
  <c r="Y130" i="57"/>
  <c r="BE123" i="57"/>
  <c r="ET116" i="57"/>
  <c r="ET193" i="57"/>
  <c r="Z149" i="57"/>
  <c r="CK167" i="57"/>
  <c r="AU136" i="57"/>
  <c r="EB149" i="57"/>
  <c r="FX97" i="57"/>
  <c r="ET172" i="57"/>
  <c r="ET174" i="57" s="1"/>
  <c r="BG9" i="57"/>
  <c r="AC130" i="57"/>
  <c r="FD172" i="57"/>
  <c r="FX100" i="57"/>
  <c r="BC122" i="57"/>
  <c r="EP35" i="57"/>
  <c r="EL100" i="57"/>
  <c r="BE37" i="57"/>
  <c r="BG24" i="57"/>
  <c r="BT173" i="57"/>
  <c r="Y157" i="57"/>
  <c r="BD89" i="57"/>
  <c r="DI177" i="57"/>
  <c r="EM81" i="57"/>
  <c r="EJ86" i="57"/>
  <c r="DF168" i="57"/>
  <c r="CU11" i="57"/>
  <c r="FX35" i="57"/>
  <c r="GD60" i="57"/>
  <c r="GA113" i="57"/>
  <c r="AT139" i="57"/>
  <c r="AH179" i="57"/>
  <c r="CH130" i="57"/>
  <c r="CH135" i="57"/>
  <c r="EM52" i="57"/>
  <c r="DI149" i="57"/>
  <c r="BD26" i="57"/>
  <c r="AQ139" i="57"/>
  <c r="AZ24" i="57"/>
  <c r="FD149" i="57"/>
  <c r="EK47" i="57"/>
  <c r="BM162" i="57"/>
  <c r="CQ72" i="57"/>
  <c r="DA72" i="57" s="1"/>
  <c r="FI139" i="57"/>
  <c r="FJ167" i="57"/>
  <c r="BD33" i="57"/>
  <c r="AY130" i="57"/>
  <c r="BR140" i="57"/>
  <c r="DH163" i="57"/>
  <c r="EL73" i="57"/>
  <c r="AY129" i="57"/>
  <c r="BD58" i="57"/>
  <c r="FW163" i="57"/>
  <c r="GG73" i="57"/>
  <c r="GG163" i="57" s="1"/>
  <c r="EJ33" i="57"/>
  <c r="DF140" i="57"/>
  <c r="CU29" i="57"/>
  <c r="BA61" i="57"/>
  <c r="EL36" i="57"/>
  <c r="EO121" i="57"/>
  <c r="FZ118" i="57"/>
  <c r="CB135" i="57"/>
  <c r="CB130" i="57"/>
  <c r="AN173" i="57"/>
  <c r="CO51" i="57"/>
  <c r="CQ124" i="57"/>
  <c r="W168" i="57"/>
  <c r="EW193" i="57"/>
  <c r="GA107" i="57"/>
  <c r="CQ29" i="57"/>
  <c r="DP140" i="57"/>
  <c r="FE131" i="57"/>
  <c r="DS129" i="57"/>
  <c r="DS134" i="57"/>
  <c r="AQ193" i="57"/>
  <c r="EO57" i="57"/>
  <c r="DU148" i="57"/>
  <c r="EI149" i="57"/>
  <c r="EJ52" i="57"/>
  <c r="BY141" i="57"/>
  <c r="DU129" i="57"/>
  <c r="DU134" i="57"/>
  <c r="BC121" i="57"/>
  <c r="BG11" i="57"/>
  <c r="CQ110" i="57"/>
  <c r="BW193" i="57"/>
  <c r="AC148" i="57"/>
  <c r="BD11" i="57"/>
  <c r="DV139" i="57"/>
  <c r="GG60" i="57"/>
  <c r="GG62" i="57" s="1"/>
  <c r="AZ121" i="57"/>
  <c r="GD101" i="57"/>
  <c r="EX184" i="57"/>
  <c r="FQ149" i="57"/>
  <c r="BA101" i="57"/>
  <c r="CY101" i="57" s="1"/>
  <c r="FF149" i="57"/>
  <c r="BC29" i="57"/>
  <c r="AW129" i="57"/>
  <c r="EO13" i="57"/>
  <c r="CU114" i="57"/>
  <c r="GD158" i="57"/>
  <c r="Z50" i="560"/>
  <c r="T112" i="560"/>
  <c r="L62" i="560"/>
  <c r="BG59" i="57"/>
  <c r="CQ177" i="57"/>
  <c r="EW179" i="57"/>
  <c r="CW38" i="560"/>
  <c r="AY40" i="560"/>
  <c r="GE159" i="57"/>
  <c r="CW74" i="560"/>
  <c r="AY76" i="560"/>
  <c r="Z81" i="560"/>
  <c r="AS179" i="57"/>
  <c r="CZ158" i="57"/>
  <c r="CW43" i="560"/>
  <c r="AY45" i="560"/>
  <c r="U104" i="560"/>
  <c r="N105" i="560"/>
  <c r="ES13" i="57"/>
  <c r="CW158" i="57"/>
  <c r="DA91" i="57"/>
  <c r="BM159" i="57"/>
  <c r="AY71" i="560"/>
  <c r="CW69" i="560"/>
  <c r="AC92" i="560"/>
  <c r="W89" i="560"/>
  <c r="T94" i="560"/>
  <c r="AZ158" i="57"/>
  <c r="T103" i="560"/>
  <c r="L30" i="560"/>
  <c r="CU157" i="57"/>
  <c r="CK159" i="57"/>
  <c r="AH92" i="560"/>
  <c r="AK111" i="560"/>
  <c r="AK113" i="560" s="1"/>
  <c r="Z19" i="560"/>
  <c r="AK103" i="560"/>
  <c r="AR112" i="560"/>
  <c r="AQ93" i="560"/>
  <c r="BB62" i="560"/>
  <c r="V7" i="1035"/>
  <c r="V7" i="916"/>
  <c r="AV15" i="916"/>
  <c r="AV15" i="1035"/>
  <c r="CH14" i="1035"/>
  <c r="CH14" i="916"/>
  <c r="DH107" i="1035"/>
  <c r="DH107" i="916"/>
  <c r="Z32" i="916"/>
  <c r="CH78" i="916"/>
  <c r="BN140" i="916"/>
  <c r="BZ8" i="916"/>
  <c r="BZ8" i="1035"/>
  <c r="BZ35" i="916"/>
  <c r="CZ86" i="916"/>
  <c r="CV108" i="916"/>
  <c r="CV108" i="1035"/>
  <c r="AN66" i="916"/>
  <c r="AN66" i="1035"/>
  <c r="AN40" i="916"/>
  <c r="BR79" i="916"/>
  <c r="CV134" i="916"/>
  <c r="BZ81" i="916"/>
  <c r="BV58" i="916"/>
  <c r="BV58" i="1035"/>
  <c r="AV12" i="916"/>
  <c r="AV12" i="1035"/>
  <c r="CV59" i="1035"/>
  <c r="CV59" i="916"/>
  <c r="CV90" i="916"/>
  <c r="R14" i="1035"/>
  <c r="R14" i="916"/>
  <c r="R15" i="1035"/>
  <c r="R15" i="916"/>
  <c r="AN85" i="916"/>
  <c r="AZ59" i="1035"/>
  <c r="AZ59" i="916"/>
  <c r="Z108" i="916"/>
  <c r="Z108" i="1035"/>
  <c r="Z5" i="1035"/>
  <c r="Z5" i="916"/>
  <c r="V128" i="916"/>
  <c r="BN20" i="1035"/>
  <c r="BN20" i="916"/>
  <c r="AV32" i="916"/>
  <c r="BD8" i="1035"/>
  <c r="BD8" i="916"/>
  <c r="DL5" i="1035"/>
  <c r="DL5" i="916"/>
  <c r="J6" i="1035"/>
  <c r="J6" i="916"/>
  <c r="R32" i="916"/>
  <c r="CD139" i="916"/>
  <c r="BR91" i="916"/>
  <c r="R77" i="916"/>
  <c r="J130" i="916"/>
  <c r="CV63" i="916"/>
  <c r="CV63" i="1035"/>
  <c r="CH17" i="916"/>
  <c r="CH17" i="1035"/>
  <c r="DD63" i="1035"/>
  <c r="DD63" i="916"/>
  <c r="AV20" i="1035"/>
  <c r="AV20" i="916"/>
  <c r="F65" i="1035"/>
  <c r="F65" i="916"/>
  <c r="CH18" i="1035"/>
  <c r="CH18" i="916"/>
  <c r="F17" i="916"/>
  <c r="F17" i="1035"/>
  <c r="CH118" i="1035"/>
  <c r="CH118" i="916"/>
  <c r="DD66" i="1035"/>
  <c r="DD66" i="916"/>
  <c r="CV66" i="1035"/>
  <c r="CV66" i="916"/>
  <c r="R20" i="1035"/>
  <c r="R20" i="916"/>
  <c r="DD79" i="916"/>
  <c r="R28" i="916"/>
  <c r="AJ16" i="916"/>
  <c r="AJ16" i="1035"/>
  <c r="AJ108" i="1035"/>
  <c r="AJ108" i="916"/>
  <c r="DH118" i="916"/>
  <c r="DH118" i="1035"/>
  <c r="AJ25" i="916"/>
  <c r="N86" i="916"/>
  <c r="DH88" i="916"/>
  <c r="CR27" i="916"/>
  <c r="CZ59" i="916"/>
  <c r="CZ59" i="1035"/>
  <c r="V6" i="916"/>
  <c r="V6" i="1035"/>
  <c r="AJ36" i="916"/>
  <c r="F59" i="916"/>
  <c r="F59" i="1035"/>
  <c r="V89" i="916"/>
  <c r="CR78" i="916"/>
  <c r="AJ77" i="916"/>
  <c r="CZ119" i="1035"/>
  <c r="CZ119" i="916"/>
  <c r="AJ130" i="916"/>
  <c r="DH77" i="916"/>
  <c r="CR88" i="916"/>
  <c r="CZ56" i="1035"/>
  <c r="CZ56" i="916"/>
  <c r="F117" i="916"/>
  <c r="F117" i="1035"/>
  <c r="CR32" i="916"/>
  <c r="BN79" i="916"/>
  <c r="AR37" i="916"/>
  <c r="V117" i="916"/>
  <c r="V117" i="1035"/>
  <c r="AL80" i="916"/>
  <c r="N15" i="1035"/>
  <c r="N15" i="916"/>
  <c r="BV89" i="916"/>
  <c r="CR68" i="916"/>
  <c r="CR68" i="1035"/>
  <c r="DH25" i="916"/>
  <c r="N87" i="916"/>
  <c r="AJ139" i="916"/>
  <c r="BV86" i="916"/>
  <c r="AJ117" i="1035"/>
  <c r="AJ117" i="916"/>
  <c r="AJ80" i="916"/>
  <c r="F127" i="916"/>
  <c r="BN128" i="916"/>
  <c r="V63" i="1035"/>
  <c r="V63" i="916"/>
  <c r="DB9" i="916"/>
  <c r="CZ120" i="1035"/>
  <c r="CZ120" i="916"/>
  <c r="BN7" i="916"/>
  <c r="BN7" i="1035"/>
  <c r="DH86" i="916"/>
  <c r="CD67" i="916"/>
  <c r="CD67" i="1035"/>
  <c r="CD40" i="916"/>
  <c r="CZ12" i="916"/>
  <c r="CZ12" i="1035"/>
  <c r="CR142" i="916"/>
  <c r="DH80" i="916"/>
  <c r="BV114" i="1035"/>
  <c r="BV114" i="916"/>
  <c r="BR134" i="916"/>
  <c r="N5" i="1035"/>
  <c r="N5" i="916"/>
  <c r="F70" i="1035"/>
  <c r="F70" i="916"/>
  <c r="AJ65" i="916"/>
  <c r="AJ65" i="1035"/>
  <c r="DD15" i="1035"/>
  <c r="DD15" i="916"/>
  <c r="AJ35" i="916"/>
  <c r="AZ76" i="916"/>
  <c r="DH78" i="916"/>
  <c r="DH67" i="1035"/>
  <c r="DH67" i="916"/>
  <c r="N7" i="1035"/>
  <c r="N7" i="916"/>
  <c r="CR119" i="916"/>
  <c r="CR119" i="1035"/>
  <c r="DD27" i="916"/>
  <c r="CR20" i="1035"/>
  <c r="CR20" i="916"/>
  <c r="AN6" i="1035"/>
  <c r="AN6" i="916"/>
  <c r="BV87" i="916"/>
  <c r="F38" i="916"/>
  <c r="BV116" i="1035"/>
  <c r="BV116" i="916"/>
  <c r="CD114" i="916"/>
  <c r="CD114" i="1035"/>
  <c r="AJ40" i="916"/>
  <c r="AZ122" i="916"/>
  <c r="AZ122" i="1035"/>
  <c r="CR87" i="916"/>
  <c r="AZ66" i="1035"/>
  <c r="AZ66" i="916"/>
  <c r="F57" i="916"/>
  <c r="F57" i="1035"/>
  <c r="AJ88" i="916"/>
  <c r="CR15" i="1035"/>
  <c r="CR15" i="916"/>
  <c r="DH129" i="916"/>
  <c r="CZ34" i="916"/>
  <c r="F132" i="916"/>
  <c r="DH128" i="916"/>
  <c r="AR88" i="916"/>
  <c r="CR9" i="1035"/>
  <c r="CR9" i="916"/>
  <c r="CR137" i="916"/>
  <c r="V60" i="916"/>
  <c r="V60" i="1035"/>
  <c r="DD127" i="916"/>
  <c r="DH56" i="1035"/>
  <c r="DH56" i="916"/>
  <c r="CD132" i="916"/>
  <c r="F16" i="916"/>
  <c r="F16" i="1035"/>
  <c r="AR118" i="1035"/>
  <c r="AR118" i="916"/>
  <c r="AR117" i="916"/>
  <c r="AR117" i="1035"/>
  <c r="CZ28" i="916"/>
  <c r="BV112" i="916"/>
  <c r="BV112" i="1035"/>
  <c r="CD76" i="916"/>
  <c r="CZ116" i="916"/>
  <c r="CZ116" i="1035"/>
  <c r="BN85" i="916"/>
  <c r="F77" i="916"/>
  <c r="BN60" i="916"/>
  <c r="BN60" i="1035"/>
  <c r="BN134" i="916"/>
  <c r="AJ91" i="916"/>
  <c r="BV29" i="916"/>
  <c r="BR117" i="916"/>
  <c r="BR117" i="1035"/>
  <c r="AR15" i="916"/>
  <c r="AR15" i="1035"/>
  <c r="DH7" i="916"/>
  <c r="DH7" i="1035"/>
  <c r="CD8" i="1035"/>
  <c r="CD8" i="916"/>
  <c r="CZ111" i="1035"/>
  <c r="CZ111" i="916"/>
  <c r="AZ119" i="916"/>
  <c r="AZ119" i="1035"/>
  <c r="BV137" i="916"/>
  <c r="CH108" i="1035"/>
  <c r="CH108" i="916"/>
  <c r="BN32" i="916"/>
  <c r="BN109" i="1035"/>
  <c r="BN109" i="916"/>
  <c r="AJ78" i="916"/>
  <c r="BV138" i="916"/>
  <c r="AJ28" i="916"/>
  <c r="V5" i="1035"/>
  <c r="V5" i="916"/>
  <c r="AZ131" i="916"/>
  <c r="F89" i="916"/>
  <c r="BV60" i="916"/>
  <c r="BV60" i="1035"/>
  <c r="F68" i="1035"/>
  <c r="F68" i="916"/>
  <c r="V28" i="916"/>
  <c r="CD15" i="916"/>
  <c r="CD15" i="1035"/>
  <c r="CD120" i="1035"/>
  <c r="CD120" i="916"/>
  <c r="N68" i="916"/>
  <c r="N68" i="1035"/>
  <c r="CD25" i="916"/>
  <c r="AJ112" i="1035"/>
  <c r="AJ112" i="916"/>
  <c r="AR139" i="916"/>
  <c r="CD20" i="916"/>
  <c r="CD20" i="1035"/>
  <c r="CR25" i="916"/>
  <c r="DH28" i="916"/>
  <c r="F66" i="916"/>
  <c r="F66" i="1035"/>
  <c r="AZ118" i="1035"/>
  <c r="AZ118" i="916"/>
  <c r="AZ116" i="916"/>
  <c r="AZ116" i="1035"/>
  <c r="BV18" i="916"/>
  <c r="BV18" i="1035"/>
  <c r="BN18" i="916"/>
  <c r="BN18" i="1035"/>
  <c r="CZ91" i="916"/>
  <c r="CZ141" i="916"/>
  <c r="R61" i="916"/>
  <c r="R61" i="1035"/>
  <c r="BN34" i="916"/>
  <c r="N25" i="916"/>
  <c r="BN61" i="1035"/>
  <c r="BN61" i="916"/>
  <c r="BV8" i="1035"/>
  <c r="BV8" i="916"/>
  <c r="AZ28" i="916"/>
  <c r="BV26" i="916"/>
  <c r="F110" i="916"/>
  <c r="F110" i="1035"/>
  <c r="AR57" i="916"/>
  <c r="AR57" i="1035"/>
  <c r="V9" i="1035"/>
  <c r="V9" i="916"/>
  <c r="V86" i="916"/>
  <c r="CR128" i="916"/>
  <c r="BV88" i="916"/>
  <c r="AZ67" i="916"/>
  <c r="AZ67" i="1035"/>
  <c r="CZ118" i="916"/>
  <c r="CZ118" i="1035"/>
  <c r="AJ137" i="916"/>
  <c r="AR12" i="1035"/>
  <c r="AR12" i="916"/>
  <c r="F58" i="916"/>
  <c r="F58" i="1035"/>
  <c r="AR110" i="916"/>
  <c r="AR110" i="1035"/>
  <c r="BZ5" i="1035"/>
  <c r="BZ5" i="916"/>
  <c r="CR5" i="1035"/>
  <c r="CR5" i="916"/>
  <c r="CD36" i="916"/>
  <c r="CR129" i="916"/>
  <c r="BN78" i="916"/>
  <c r="F36" i="916"/>
  <c r="DH109" i="916"/>
  <c r="DH109" i="1035"/>
  <c r="BN5" i="916"/>
  <c r="BN5" i="1035"/>
  <c r="AJ118" i="1035"/>
  <c r="AJ118" i="916"/>
  <c r="V118" i="1035"/>
  <c r="V118" i="916"/>
  <c r="CZ88" i="916"/>
  <c r="AJ90" i="916"/>
  <c r="BV68" i="916"/>
  <c r="BV68" i="1035"/>
  <c r="AJ87" i="916"/>
  <c r="V127" i="916"/>
  <c r="AZ139" i="916"/>
  <c r="CD91" i="916"/>
  <c r="AJ136" i="916"/>
  <c r="N138" i="916"/>
  <c r="CZ139" i="916"/>
  <c r="AR131" i="916"/>
  <c r="AZ117" i="916"/>
  <c r="AZ117" i="1035"/>
  <c r="DH81" i="916"/>
  <c r="CZ37" i="916"/>
  <c r="F128" i="916"/>
  <c r="F8" i="916"/>
  <c r="F8" i="1035"/>
  <c r="BV56" i="916"/>
  <c r="BV56" i="1035"/>
  <c r="BV67" i="916"/>
  <c r="BV67" i="1035"/>
  <c r="CD59" i="1035"/>
  <c r="CD59" i="916"/>
  <c r="F69" i="1035"/>
  <c r="F69" i="916"/>
  <c r="CR37" i="916"/>
  <c r="CZ14" i="1035"/>
  <c r="CZ14" i="916"/>
  <c r="V25" i="916"/>
  <c r="CR56" i="916"/>
  <c r="CR56" i="1035"/>
  <c r="CZ110" i="916"/>
  <c r="CZ110" i="1035"/>
  <c r="BN77" i="916"/>
  <c r="V79" i="916"/>
  <c r="BV127" i="916"/>
  <c r="AJ110" i="916"/>
  <c r="AJ110" i="1035"/>
  <c r="BN30" i="916"/>
  <c r="DH15" i="1035"/>
  <c r="DH15" i="916"/>
  <c r="CZ65" i="916"/>
  <c r="CZ65" i="1035"/>
  <c r="CR107" i="1035"/>
  <c r="CR107" i="916"/>
  <c r="CR66" i="916"/>
  <c r="CR66" i="1035"/>
  <c r="AR68" i="1035"/>
  <c r="AR68" i="916"/>
  <c r="DH112" i="1035"/>
  <c r="DH112" i="916"/>
  <c r="N77" i="916"/>
  <c r="CZ32" i="916"/>
  <c r="AJ81" i="916"/>
  <c r="F78" i="916"/>
  <c r="V138" i="916"/>
  <c r="BN138" i="916"/>
  <c r="BN36" i="916"/>
  <c r="Z137" i="916"/>
  <c r="BV66" i="916"/>
  <c r="BV66" i="1035"/>
  <c r="CZ5" i="916"/>
  <c r="CZ5" i="1035"/>
  <c r="AJ131" i="916"/>
  <c r="AJ18" i="916"/>
  <c r="AJ18" i="1035"/>
  <c r="AZ127" i="916"/>
  <c r="DH30" i="916"/>
  <c r="DH68" i="916"/>
  <c r="DH68" i="1035"/>
  <c r="CZ36" i="916"/>
  <c r="BV132" i="916"/>
  <c r="BV34" i="916"/>
  <c r="AJ116" i="1035"/>
  <c r="AJ116" i="916"/>
  <c r="BN108" i="1035"/>
  <c r="BN108" i="916"/>
  <c r="V68" i="916"/>
  <c r="V68" i="1035"/>
  <c r="AZ134" i="916"/>
  <c r="BN14" i="916"/>
  <c r="BN14" i="1035"/>
  <c r="DH130" i="916"/>
  <c r="AR34" i="916"/>
  <c r="CZ63" i="916"/>
  <c r="CZ63" i="1035"/>
  <c r="AR32" i="916"/>
  <c r="BV7" i="1035"/>
  <c r="BV7" i="916"/>
  <c r="AR19" i="1035"/>
  <c r="AR19" i="916"/>
  <c r="DH111" i="916"/>
  <c r="DH111" i="1035"/>
  <c r="N116" i="916"/>
  <c r="N116" i="1035"/>
  <c r="F90" i="916"/>
  <c r="BN65" i="916"/>
  <c r="BN65" i="1035"/>
  <c r="V131" i="916"/>
  <c r="BV59" i="916"/>
  <c r="BV59" i="1035"/>
  <c r="BN116" i="916"/>
  <c r="BN116" i="1035"/>
  <c r="F86" i="916"/>
  <c r="AZ108" i="1035"/>
  <c r="AZ108" i="916"/>
  <c r="F12" i="1035"/>
  <c r="F12" i="916"/>
  <c r="CR122" i="916"/>
  <c r="CR122" i="1035"/>
  <c r="DH26" i="916"/>
  <c r="N122" i="1035"/>
  <c r="N122" i="916"/>
  <c r="AR26" i="916"/>
  <c r="R116" i="916"/>
  <c r="R116" i="1035"/>
  <c r="AJ19" i="916"/>
  <c r="AJ19" i="1035"/>
  <c r="BN86" i="916"/>
  <c r="CZ15" i="916"/>
  <c r="CZ15" i="1035"/>
  <c r="N128" i="916"/>
  <c r="AR29" i="916"/>
  <c r="N110" i="1035"/>
  <c r="N110" i="916"/>
  <c r="AR35" i="916"/>
  <c r="AJ14" i="1035"/>
  <c r="AJ14" i="916"/>
  <c r="N20" i="1035"/>
  <c r="N20" i="916"/>
  <c r="CD137" i="916"/>
  <c r="CD6" i="1035"/>
  <c r="CD6" i="916"/>
  <c r="CF9" i="1035"/>
  <c r="CD128" i="916"/>
  <c r="AZ6" i="916"/>
  <c r="AZ6" i="1035"/>
  <c r="V116" i="916"/>
  <c r="V116" i="1035"/>
  <c r="BV120" i="1035"/>
  <c r="BV120" i="916"/>
  <c r="AR14" i="1035"/>
  <c r="AR14" i="916"/>
  <c r="V83" i="916"/>
  <c r="F20" i="916"/>
  <c r="F20" i="1035"/>
  <c r="V38" i="916"/>
  <c r="BN83" i="916"/>
  <c r="AZ109" i="1035"/>
  <c r="AZ109" i="916"/>
  <c r="AR56" i="916"/>
  <c r="AR56" i="1035"/>
  <c r="BV117" i="916"/>
  <c r="BV117" i="1035"/>
  <c r="BN87" i="916"/>
  <c r="CZ130" i="916"/>
  <c r="AZ69" i="916"/>
  <c r="AZ69" i="1035"/>
  <c r="AR86" i="916"/>
  <c r="N66" i="916"/>
  <c r="N66" i="1035"/>
  <c r="CD107" i="916"/>
  <c r="CD107" i="1035"/>
  <c r="AR137" i="916"/>
  <c r="CR6" i="916"/>
  <c r="CR6" i="1035"/>
  <c r="F76" i="916"/>
  <c r="BZ130" i="916"/>
  <c r="V34" i="916"/>
  <c r="CZ60" i="916"/>
  <c r="CZ60" i="1035"/>
  <c r="CR14" i="916"/>
  <c r="CR14" i="1035"/>
  <c r="AR66" i="916"/>
  <c r="AR66" i="1035"/>
  <c r="CD134" i="916"/>
  <c r="V129" i="916"/>
  <c r="V136" i="916"/>
  <c r="BN66" i="916"/>
  <c r="BN66" i="1035"/>
  <c r="F15" i="1035"/>
  <c r="F15" i="916"/>
  <c r="CD136" i="916"/>
  <c r="CH129" i="916"/>
  <c r="AR128" i="916"/>
  <c r="AR59" i="916"/>
  <c r="AR59" i="1035"/>
  <c r="N89" i="916"/>
  <c r="BV65" i="916"/>
  <c r="BV65" i="1035"/>
  <c r="BN139" i="916"/>
  <c r="BV110" i="916"/>
  <c r="BV110" i="1035"/>
  <c r="AJ10" i="1035"/>
  <c r="AJ10" i="916"/>
  <c r="BV20" i="1035"/>
  <c r="BV20" i="916"/>
  <c r="CZ69" i="916"/>
  <c r="CZ69" i="1035"/>
  <c r="CD77" i="916"/>
  <c r="BN107" i="916"/>
  <c r="BN107" i="1035"/>
  <c r="BN9" i="1035"/>
  <c r="BN9" i="916"/>
  <c r="BN110" i="1035"/>
  <c r="BN110" i="916"/>
  <c r="AZ107" i="1035"/>
  <c r="AZ107" i="916"/>
  <c r="BV78" i="916"/>
  <c r="F35" i="916"/>
  <c r="X111" i="1035"/>
  <c r="BV61" i="1035"/>
  <c r="BV61" i="916"/>
  <c r="BP60" i="1035"/>
  <c r="DH27" i="916"/>
  <c r="DH79" i="916"/>
  <c r="AJ8" i="916"/>
  <c r="AJ8" i="1035"/>
  <c r="CZ7" i="916"/>
  <c r="CZ7" i="1035"/>
  <c r="V78" i="916"/>
  <c r="F130" i="916"/>
  <c r="AJ127" i="916"/>
  <c r="DH5" i="1035"/>
  <c r="DH5" i="916"/>
  <c r="BN57" i="916"/>
  <c r="BN57" i="1035"/>
  <c r="DH139" i="916"/>
  <c r="BN68" i="1035"/>
  <c r="BN68" i="916"/>
  <c r="BN25" i="916"/>
  <c r="BN90" i="916"/>
  <c r="DH119" i="1035"/>
  <c r="DH119" i="916"/>
  <c r="AR8" i="1035"/>
  <c r="AR8" i="916"/>
  <c r="AZ138" i="916"/>
  <c r="CZ8" i="1035"/>
  <c r="CZ8" i="916"/>
  <c r="DH39" i="916"/>
  <c r="CD61" i="916"/>
  <c r="CD61" i="1035"/>
  <c r="N142" i="916"/>
  <c r="F118" i="1035"/>
  <c r="F118" i="916"/>
  <c r="DH59" i="916"/>
  <c r="DH59" i="1035"/>
  <c r="CD116" i="916"/>
  <c r="CD116" i="1035"/>
  <c r="AJ79" i="916"/>
  <c r="AZ12" i="1035"/>
  <c r="AZ12" i="916"/>
  <c r="F18" i="916"/>
  <c r="F18" i="1035"/>
  <c r="V130" i="916"/>
  <c r="CD28" i="916"/>
  <c r="BN137" i="916"/>
  <c r="BV32" i="916"/>
  <c r="BV80" i="916"/>
  <c r="BN120" i="1035"/>
  <c r="BN120" i="916"/>
  <c r="DH57" i="1035"/>
  <c r="DH57" i="916"/>
  <c r="BN29" i="916"/>
  <c r="N63" i="1035"/>
  <c r="N63" i="916"/>
  <c r="F138" i="916"/>
  <c r="BD5" i="1035"/>
  <c r="BD5" i="916"/>
  <c r="CD5" i="916"/>
  <c r="CD5" i="1035"/>
  <c r="CR86" i="916"/>
  <c r="CD130" i="916"/>
  <c r="BV142" i="916"/>
  <c r="BN130" i="916"/>
  <c r="AR25" i="916"/>
  <c r="F26" i="916"/>
  <c r="CR80" i="916"/>
  <c r="F39" i="916"/>
  <c r="BV9" i="916"/>
  <c r="BV9" i="1035"/>
  <c r="AJ121" i="916"/>
  <c r="AJ121" i="1035"/>
  <c r="DH136" i="916"/>
  <c r="BN70" i="916"/>
  <c r="BN70" i="1035"/>
  <c r="CZ27" i="916"/>
  <c r="F27" i="916"/>
  <c r="N83" i="916"/>
  <c r="BV28" i="916"/>
  <c r="F25" i="916"/>
  <c r="AJ107" i="916"/>
  <c r="AJ107" i="1035"/>
  <c r="AR6" i="916"/>
  <c r="AR6" i="1035"/>
  <c r="F109" i="916"/>
  <c r="F109" i="1035"/>
  <c r="N56" i="916"/>
  <c r="N56" i="1035"/>
  <c r="AR119" i="1035"/>
  <c r="AR119" i="916"/>
  <c r="BN141" i="916"/>
  <c r="V119" i="916"/>
  <c r="V119" i="1035"/>
  <c r="CD71" i="916"/>
  <c r="CD71" i="1035"/>
  <c r="BN39" i="916"/>
  <c r="CZ83" i="916"/>
  <c r="BN16" i="1035"/>
  <c r="BN16" i="916"/>
  <c r="DL66" i="916"/>
  <c r="DL66" i="1035"/>
  <c r="CZ6" i="1035"/>
  <c r="CZ6" i="916"/>
  <c r="CR57" i="1035"/>
  <c r="CR57" i="916"/>
  <c r="V16" i="1035"/>
  <c r="V16" i="916"/>
  <c r="CZ107" i="1035"/>
  <c r="CZ107" i="916"/>
  <c r="CD26" i="916"/>
  <c r="CR108" i="1035"/>
  <c r="CR108" i="916"/>
  <c r="BV15" i="916"/>
  <c r="BV15" i="1035"/>
  <c r="AJ61" i="1035"/>
  <c r="AJ61" i="916"/>
  <c r="DH36" i="916"/>
  <c r="CD121" i="916"/>
  <c r="CD121" i="1035"/>
  <c r="BN131" i="916"/>
  <c r="CZ137" i="916"/>
  <c r="CD127" i="916"/>
  <c r="CR114" i="916"/>
  <c r="CR114" i="1035"/>
  <c r="BD20" i="1035"/>
  <c r="BD20" i="916"/>
  <c r="DH34" i="916"/>
  <c r="AZ81" i="916"/>
  <c r="N118" i="916"/>
  <c r="N118" i="1035"/>
  <c r="CR139" i="916"/>
  <c r="AR85" i="916"/>
  <c r="DH14" i="1035"/>
  <c r="DH14" i="916"/>
  <c r="AR63" i="916"/>
  <c r="AR63" i="1035"/>
  <c r="BN117" i="1035"/>
  <c r="BN117" i="916"/>
  <c r="AZ68" i="1035"/>
  <c r="AZ68" i="916"/>
  <c r="F6" i="1035"/>
  <c r="F6" i="916"/>
  <c r="AJ58" i="916"/>
  <c r="AJ58" i="1035"/>
  <c r="F114" i="1035"/>
  <c r="F114" i="916"/>
  <c r="CR116" i="1035"/>
  <c r="CR116" i="916"/>
  <c r="CD86" i="916"/>
  <c r="DH9" i="1035"/>
  <c r="DH9" i="916"/>
  <c r="BV122" i="1035"/>
  <c r="BV122" i="916"/>
  <c r="CZ77" i="916"/>
  <c r="N34" i="916"/>
  <c r="AZ114" i="1035"/>
  <c r="AZ114" i="916"/>
  <c r="AZ5" i="916"/>
  <c r="AZ5" i="1035"/>
  <c r="V88" i="916"/>
  <c r="CR127" i="916"/>
  <c r="V29" i="916"/>
  <c r="N14" i="1035"/>
  <c r="N14" i="916"/>
  <c r="V120" i="916"/>
  <c r="V120" i="1035"/>
  <c r="BV139" i="916"/>
  <c r="V66" i="1035"/>
  <c r="V66" i="916"/>
  <c r="AR114" i="1035"/>
  <c r="AR114" i="916"/>
  <c r="V76" i="916"/>
  <c r="CD38" i="916"/>
  <c r="CH36" i="916"/>
  <c r="CR26" i="916"/>
  <c r="CZ35" i="916"/>
  <c r="BN119" i="916"/>
  <c r="BN119" i="1035"/>
  <c r="BV57" i="916"/>
  <c r="BV57" i="1035"/>
  <c r="AR7" i="1035"/>
  <c r="AR7" i="916"/>
  <c r="AJ67" i="916"/>
  <c r="AJ67" i="1035"/>
  <c r="N76" i="916"/>
  <c r="CD10" i="916"/>
  <c r="CD10" i="1035"/>
  <c r="AR79" i="916"/>
  <c r="CZ136" i="916"/>
  <c r="N107" i="916"/>
  <c r="N107" i="1035"/>
  <c r="DH6" i="1035"/>
  <c r="DH6" i="916"/>
  <c r="BV12" i="916"/>
  <c r="BV12" i="1035"/>
  <c r="DJ29" i="916"/>
  <c r="CV118" i="916"/>
  <c r="CV118" i="1035"/>
  <c r="DH65" i="916"/>
  <c r="DH65" i="1035"/>
  <c r="BV128" i="916"/>
  <c r="CZ17" i="1035"/>
  <c r="CZ17" i="916"/>
  <c r="CD66" i="916"/>
  <c r="CD66" i="1035"/>
  <c r="BV38" i="916"/>
  <c r="CZ117" i="916"/>
  <c r="CZ117" i="1035"/>
  <c r="BN19" i="916"/>
  <c r="BN19" i="1035"/>
  <c r="BV16" i="1035"/>
  <c r="BV16" i="916"/>
  <c r="AJ39" i="916"/>
  <c r="AJ109" i="916"/>
  <c r="AJ109" i="1035"/>
  <c r="CD90" i="916"/>
  <c r="CZ128" i="916"/>
  <c r="AJ34" i="916"/>
  <c r="DH16" i="1035"/>
  <c r="DH16" i="916"/>
  <c r="AJ56" i="916"/>
  <c r="AJ56" i="1035"/>
  <c r="V20" i="1035"/>
  <c r="V20" i="916"/>
  <c r="V111" i="916"/>
  <c r="V111" i="1035"/>
  <c r="CR79" i="916"/>
  <c r="AZ56" i="1035"/>
  <c r="AZ56" i="916"/>
  <c r="V14" i="1035"/>
  <c r="V14" i="916"/>
  <c r="J107" i="916"/>
  <c r="J107" i="1035"/>
  <c r="N57" i="1035"/>
  <c r="N57" i="916"/>
  <c r="BN28" i="916"/>
  <c r="BN76" i="916"/>
  <c r="AJ26" i="916"/>
  <c r="V61" i="1035"/>
  <c r="V61" i="916"/>
  <c r="AR142" i="916"/>
  <c r="V139" i="916"/>
  <c r="BV35" i="916"/>
  <c r="AZ15" i="916"/>
  <c r="AZ15" i="1035"/>
  <c r="BN81" i="916"/>
  <c r="AR130" i="916"/>
  <c r="BV121" i="1035"/>
  <c r="BV121" i="916"/>
  <c r="DH127" i="916"/>
  <c r="CZ25" i="916"/>
  <c r="CZ9" i="916"/>
  <c r="CZ9" i="1035"/>
  <c r="CR89" i="916"/>
  <c r="AV86" i="916"/>
  <c r="DH8" i="916"/>
  <c r="DH8" i="1035"/>
  <c r="CD19" i="916"/>
  <c r="CD19" i="1035"/>
  <c r="AZ29" i="916"/>
  <c r="F14" i="1035"/>
  <c r="F14" i="916"/>
  <c r="BV6" i="916"/>
  <c r="BV6" i="1035"/>
  <c r="J14" i="1035"/>
  <c r="J14" i="916"/>
  <c r="CR7" i="916"/>
  <c r="CR7" i="1035"/>
  <c r="BV37" i="916"/>
  <c r="BN56" i="916"/>
  <c r="BN56" i="1035"/>
  <c r="CZ87" i="916"/>
  <c r="F108" i="916"/>
  <c r="F108" i="1035"/>
  <c r="AJ6" i="1035"/>
  <c r="AJ6" i="916"/>
  <c r="CZ90" i="916"/>
  <c r="F28" i="916"/>
  <c r="BV76" i="916"/>
  <c r="CR77" i="916"/>
  <c r="AR108" i="1035"/>
  <c r="AR108" i="916"/>
  <c r="DH110" i="1035"/>
  <c r="DH110" i="916"/>
  <c r="X80" i="916"/>
  <c r="N109" i="916"/>
  <c r="N109" i="1035"/>
  <c r="AZ63" i="916"/>
  <c r="AZ63" i="1035"/>
  <c r="V56" i="1035"/>
  <c r="V56" i="916"/>
  <c r="AR134" i="916"/>
  <c r="CZ67" i="1035"/>
  <c r="CZ67" i="916"/>
  <c r="DH29" i="916"/>
  <c r="AJ120" i="1035"/>
  <c r="AJ120" i="916"/>
  <c r="AR76" i="916"/>
  <c r="V108" i="916"/>
  <c r="V108" i="1035"/>
  <c r="AZ111" i="916"/>
  <c r="AZ111" i="1035"/>
  <c r="AJ119" i="1035"/>
  <c r="AJ119" i="916"/>
  <c r="DH117" i="916"/>
  <c r="DH117" i="1035"/>
  <c r="BN6" i="916"/>
  <c r="BN6" i="1035"/>
  <c r="BN127" i="916"/>
  <c r="CZ127" i="916"/>
  <c r="CR40" i="916"/>
  <c r="CD109" i="1035"/>
  <c r="CD109" i="916"/>
  <c r="AJ27" i="916"/>
  <c r="CZ40" i="916"/>
  <c r="BV130" i="916"/>
  <c r="BV85" i="916"/>
  <c r="DH38" i="916"/>
  <c r="CD70" i="916"/>
  <c r="CD70" i="1035"/>
  <c r="R16" i="916"/>
  <c r="R16" i="1035"/>
  <c r="BV14" i="916"/>
  <c r="BV14" i="1035"/>
  <c r="F129" i="916"/>
  <c r="N137" i="916"/>
  <c r="AR77" i="916"/>
  <c r="BV70" i="916"/>
  <c r="BV70" i="1035"/>
  <c r="CR138" i="916"/>
  <c r="AJ85" i="916"/>
  <c r="BV118" i="916"/>
  <c r="BV118" i="1035"/>
  <c r="AJ15" i="916"/>
  <c r="AJ15" i="1035"/>
  <c r="CZ66" i="916"/>
  <c r="CZ66" i="1035"/>
  <c r="AZ57" i="916"/>
  <c r="AZ57" i="1035"/>
  <c r="CZ108" i="916"/>
  <c r="CZ108" i="1035"/>
  <c r="BN136" i="916"/>
  <c r="BV25" i="916"/>
  <c r="AR80" i="916"/>
  <c r="CR8" i="1035"/>
  <c r="CR8" i="916"/>
  <c r="CZ138" i="916"/>
  <c r="F140" i="916"/>
  <c r="V17" i="916"/>
  <c r="V17" i="1035"/>
  <c r="CZ131" i="916"/>
  <c r="DH19" i="916"/>
  <c r="DH19" i="1035"/>
  <c r="V8" i="916"/>
  <c r="V8" i="1035"/>
  <c r="BV79" i="916"/>
  <c r="DH131" i="916"/>
  <c r="AJ59" i="1035"/>
  <c r="AJ59" i="916"/>
  <c r="CR117" i="916"/>
  <c r="CR117" i="1035"/>
  <c r="AR129" i="916"/>
  <c r="CZ79" i="916"/>
  <c r="CZ76" i="916"/>
  <c r="AR60" i="916"/>
  <c r="AR60" i="1035"/>
  <c r="F34" i="916"/>
  <c r="Z70" i="1035"/>
  <c r="Z70" i="916"/>
  <c r="AJ68" i="1035"/>
  <c r="AJ68" i="916"/>
  <c r="V107" i="1035"/>
  <c r="V107" i="916"/>
  <c r="V15" i="1035"/>
  <c r="V15" i="916"/>
  <c r="BN37" i="916"/>
  <c r="DH76" i="916"/>
  <c r="F19" i="1035"/>
  <c r="F19" i="916"/>
  <c r="CD35" i="916"/>
  <c r="DH91" i="916"/>
  <c r="CD30" i="916"/>
  <c r="N70" i="1035"/>
  <c r="N70" i="916"/>
  <c r="CZ29" i="916"/>
  <c r="J110" i="1035"/>
  <c r="J110" i="916"/>
  <c r="BN8" i="1035"/>
  <c r="BN8" i="916"/>
  <c r="CD118" i="916"/>
  <c r="CD118" i="1035"/>
  <c r="N26" i="916"/>
  <c r="BN67" i="916"/>
  <c r="BN67" i="1035"/>
  <c r="V35" i="916"/>
  <c r="V32" i="916"/>
  <c r="BV136" i="916"/>
  <c r="AZ128" i="916"/>
  <c r="DH108" i="916"/>
  <c r="DH108" i="1035"/>
  <c r="F79" i="916"/>
  <c r="CZ57" i="1035"/>
  <c r="CZ57" i="916"/>
  <c r="N88" i="916"/>
  <c r="V137" i="916"/>
  <c r="AR28" i="916"/>
  <c r="F141" i="916"/>
  <c r="F40" i="916"/>
  <c r="AZ16" i="916"/>
  <c r="AZ16" i="1035"/>
  <c r="AR107" i="916"/>
  <c r="AR107" i="1035"/>
  <c r="BV81" i="916"/>
  <c r="V85" i="916"/>
  <c r="AZ25" i="916"/>
  <c r="AR17" i="916"/>
  <c r="AR17" i="1035"/>
  <c r="AR9" i="916"/>
  <c r="AR9" i="1035"/>
  <c r="DH85" i="916"/>
  <c r="AZ136" i="916"/>
  <c r="AZ83" i="916"/>
  <c r="BV5" i="1035"/>
  <c r="BV5" i="916"/>
  <c r="DH58" i="916"/>
  <c r="DH58" i="1035"/>
  <c r="F119" i="1035"/>
  <c r="F119" i="916"/>
  <c r="BV107" i="1035"/>
  <c r="BV107" i="916"/>
  <c r="CR34" i="916"/>
  <c r="BV77" i="916"/>
  <c r="CR76" i="916"/>
  <c r="BN15" i="916"/>
  <c r="BN15" i="1035"/>
  <c r="F136" i="916"/>
  <c r="DH37" i="916"/>
  <c r="BN26" i="916"/>
  <c r="CR130" i="916"/>
  <c r="BN118" i="1035"/>
  <c r="BN118" i="916"/>
  <c r="F122" i="1035"/>
  <c r="F122" i="916"/>
  <c r="BV119" i="1035"/>
  <c r="BV119" i="916"/>
  <c r="CZ80" i="916"/>
  <c r="V57" i="1035"/>
  <c r="V57" i="916"/>
  <c r="AJ141" i="916"/>
  <c r="CZ26" i="916"/>
  <c r="CD108" i="916"/>
  <c r="CD108" i="1035"/>
  <c r="AR65" i="1035"/>
  <c r="AR65" i="916"/>
  <c r="AJ76" i="916"/>
  <c r="N17" i="1035"/>
  <c r="N17" i="916"/>
  <c r="BR68" i="1035"/>
  <c r="BR68" i="916"/>
  <c r="BN38" i="916"/>
  <c r="F10" i="916"/>
  <c r="F10" i="1035"/>
  <c r="AJ7" i="1035"/>
  <c r="AJ7" i="916"/>
  <c r="AJ128" i="916"/>
  <c r="CD56" i="1035"/>
  <c r="CD56" i="916"/>
  <c r="BN27" i="916"/>
  <c r="DH141" i="916"/>
  <c r="AJ57" i="1035"/>
  <c r="AJ57" i="916"/>
  <c r="CR35" i="916"/>
  <c r="BN17" i="1035"/>
  <c r="BN17" i="916"/>
  <c r="AR141" i="916"/>
  <c r="DH142" i="916"/>
  <c r="DH120" i="916"/>
  <c r="DH120" i="1035"/>
  <c r="CD7" i="916"/>
  <c r="CD7" i="1035"/>
  <c r="BN129" i="916"/>
  <c r="N117" i="916"/>
  <c r="N117" i="1035"/>
  <c r="CD27" i="916"/>
  <c r="AJ29" i="916"/>
  <c r="DH137" i="916"/>
  <c r="DH17" i="916"/>
  <c r="DH17" i="1035"/>
  <c r="AJ17" i="1035"/>
  <c r="AJ17" i="916"/>
  <c r="CZ78" i="916"/>
  <c r="CD16" i="916"/>
  <c r="CD16" i="1035"/>
  <c r="BV17" i="1035"/>
  <c r="BV17" i="916"/>
  <c r="F71" i="916"/>
  <c r="F71" i="1035"/>
  <c r="DH35" i="916"/>
  <c r="AZ78" i="916"/>
  <c r="AJ86" i="916"/>
  <c r="AZ8" i="916"/>
  <c r="AZ8" i="1035"/>
  <c r="CR58" i="916"/>
  <c r="CR58" i="1035"/>
  <c r="CZ85" i="916"/>
  <c r="J79" i="916"/>
  <c r="CD58" i="916"/>
  <c r="CD58" i="1035"/>
  <c r="AJ5" i="916"/>
  <c r="AJ5" i="1035"/>
  <c r="BN59" i="916"/>
  <c r="BN59" i="1035"/>
  <c r="AJ132" i="916"/>
  <c r="GA52" i="57" l="1"/>
  <c r="EJ119" i="57"/>
  <c r="CS74" i="57"/>
  <c r="EJ100" i="57"/>
  <c r="CS53" i="57"/>
  <c r="BL174" i="57"/>
  <c r="ED131" i="57"/>
  <c r="FR174" i="57"/>
  <c r="BV150" i="57"/>
  <c r="EQ62" i="57"/>
  <c r="GB25" i="57"/>
  <c r="GO122" i="57"/>
  <c r="ED141" i="57"/>
  <c r="CZ89" i="57"/>
  <c r="GV89" i="57" s="1"/>
  <c r="EK111" i="57"/>
  <c r="GA97" i="57"/>
  <c r="GA26" i="57"/>
  <c r="CP90" i="57"/>
  <c r="BB7" i="57"/>
  <c r="GL29" i="57"/>
  <c r="GB7" i="57"/>
  <c r="AA184" i="57"/>
  <c r="DM146" i="57"/>
  <c r="FH169" i="57"/>
  <c r="BS136" i="57"/>
  <c r="CW110" i="57"/>
  <c r="BL164" i="57"/>
  <c r="BY179" i="57"/>
  <c r="AK141" i="57"/>
  <c r="AH154" i="57"/>
  <c r="GD35" i="57"/>
  <c r="U131" i="57"/>
  <c r="AW86" i="1447"/>
  <c r="CS55" i="1447"/>
  <c r="FZ111" i="57"/>
  <c r="AW86" i="560"/>
  <c r="FX52" i="57"/>
  <c r="EW149" i="57"/>
  <c r="EW150" i="57" s="1"/>
  <c r="FJ148" i="57"/>
  <c r="CS162" i="57"/>
  <c r="CS164" i="57" s="1"/>
  <c r="CR73" i="57"/>
  <c r="EP5" i="57"/>
  <c r="CM168" i="57"/>
  <c r="GE164" i="57"/>
  <c r="BB134" i="57"/>
  <c r="EP102" i="57"/>
  <c r="CP135" i="57"/>
  <c r="EK74" i="57"/>
  <c r="BE116" i="57"/>
  <c r="EC145" i="57"/>
  <c r="CD144" i="57"/>
  <c r="CP153" i="57"/>
  <c r="EK164" i="57"/>
  <c r="EQ59" i="57"/>
  <c r="FT21" i="57"/>
  <c r="CX55" i="57"/>
  <c r="GE56" i="57"/>
  <c r="EQ178" i="57"/>
  <c r="GC177" i="57"/>
  <c r="AT134" i="57"/>
  <c r="AT149" i="57"/>
  <c r="GB153" i="57"/>
  <c r="GB154" i="57" s="1"/>
  <c r="FT153" i="57"/>
  <c r="GO57" i="57"/>
  <c r="EK103" i="57"/>
  <c r="EK20" i="57"/>
  <c r="FQ163" i="57"/>
  <c r="GE21" i="57"/>
  <c r="CK19" i="916"/>
  <c r="I61" i="1447"/>
  <c r="DW141" i="57"/>
  <c r="EJ69" i="57"/>
  <c r="BB28" i="57"/>
  <c r="CZ23" i="57"/>
  <c r="CZ25" i="57" s="1"/>
  <c r="CS149" i="57"/>
  <c r="GI5" i="57"/>
  <c r="GE135" i="57"/>
  <c r="GE136" i="57" s="1"/>
  <c r="EK129" i="57"/>
  <c r="GE123" i="57"/>
  <c r="CO106" i="57"/>
  <c r="BD86" i="57"/>
  <c r="AT157" i="57"/>
  <c r="GA106" i="57"/>
  <c r="FJ139" i="57"/>
  <c r="CD129" i="57"/>
  <c r="CD131" i="57" s="1"/>
  <c r="BN148" i="57"/>
  <c r="GI72" i="57"/>
  <c r="GB168" i="57"/>
  <c r="GL43" i="57"/>
  <c r="FT162" i="57"/>
  <c r="EN31" i="57"/>
  <c r="CW33" i="57"/>
  <c r="EC153" i="57"/>
  <c r="EC154" i="57" s="1"/>
  <c r="CP7" i="57"/>
  <c r="GB21" i="57"/>
  <c r="DV20" i="57"/>
  <c r="CK70" i="916"/>
  <c r="CN56" i="57"/>
  <c r="D63" i="1447"/>
  <c r="GE90" i="57"/>
  <c r="EN53" i="57"/>
  <c r="FY126" i="57"/>
  <c r="EK65" i="57"/>
  <c r="EP11" i="57"/>
  <c r="GL109" i="57"/>
  <c r="FA174" i="57"/>
  <c r="CP62" i="57"/>
  <c r="DV134" i="57"/>
  <c r="FX73" i="57"/>
  <c r="FX163" i="57" s="1"/>
  <c r="CR106" i="57"/>
  <c r="FT135" i="57"/>
  <c r="AT129" i="57"/>
  <c r="EN66" i="57"/>
  <c r="BB193" i="57"/>
  <c r="BE108" i="57"/>
  <c r="AY167" i="57"/>
  <c r="BB144" i="57"/>
  <c r="BB146" i="57" s="1"/>
  <c r="BB152" i="57"/>
  <c r="ET152" i="57"/>
  <c r="CD152" i="57"/>
  <c r="CP21" i="57"/>
  <c r="AC137" i="916"/>
  <c r="CK90" i="916"/>
  <c r="AY94" i="1447"/>
  <c r="EN34" i="57"/>
  <c r="FG172" i="57"/>
  <c r="GB130" i="57"/>
  <c r="GB135" i="57"/>
  <c r="EK134" i="57"/>
  <c r="CZ88" i="57"/>
  <c r="GO12" i="57"/>
  <c r="BW168" i="57"/>
  <c r="DV144" i="57"/>
  <c r="GG178" i="57"/>
  <c r="ET134" i="57"/>
  <c r="BB20" i="57"/>
  <c r="GB87" i="57"/>
  <c r="CK58" i="916"/>
  <c r="FX55" i="57"/>
  <c r="BB129" i="57"/>
  <c r="GE130" i="57"/>
  <c r="GE131" i="57" s="1"/>
  <c r="CP74" i="57"/>
  <c r="DF173" i="57"/>
  <c r="DV129" i="57"/>
  <c r="CD134" i="57"/>
  <c r="CZ5" i="57"/>
  <c r="EK144" i="57"/>
  <c r="CP145" i="57"/>
  <c r="GE145" i="57"/>
  <c r="ET144" i="57"/>
  <c r="GI97" i="57"/>
  <c r="CD20" i="57"/>
  <c r="CK38" i="916"/>
  <c r="EP85" i="57"/>
  <c r="CO26" i="57"/>
  <c r="CO28" i="57" s="1"/>
  <c r="CO73" i="57"/>
  <c r="CO163" i="57" s="1"/>
  <c r="FH174" i="57"/>
  <c r="AU131" i="57"/>
  <c r="BL179" i="57"/>
  <c r="AE131" i="57"/>
  <c r="CM111" i="57"/>
  <c r="CP164" i="57"/>
  <c r="GD85" i="57"/>
  <c r="CZ73" i="57"/>
  <c r="CZ163" i="57" s="1"/>
  <c r="EU169" i="57"/>
  <c r="EM98" i="57"/>
  <c r="DQ154" i="57"/>
  <c r="EJ42" i="57"/>
  <c r="DW174" i="57"/>
  <c r="EU154" i="57"/>
  <c r="CS126" i="57"/>
  <c r="R18" i="917" a="1"/>
  <c r="R18" i="917" s="1"/>
  <c r="AF24" i="917" a="1"/>
  <c r="AF24" i="917" s="1"/>
  <c r="AF40" i="917" s="1"/>
  <c r="AF43" i="917" s="1"/>
  <c r="AF8" i="917" a="1"/>
  <c r="AF8" i="917" s="1"/>
  <c r="U8" i="917" a="1"/>
  <c r="U8" i="917" s="1"/>
  <c r="AC8" i="917" a="1"/>
  <c r="AC8" i="917" s="1"/>
  <c r="L16" i="917" a="1"/>
  <c r="L16" i="917" s="1"/>
  <c r="G10" i="917" a="1"/>
  <c r="G10" i="917" s="1"/>
  <c r="P26" i="917" a="1"/>
  <c r="P26" i="917" s="1"/>
  <c r="G16" i="917" a="1"/>
  <c r="G16" i="917" s="1"/>
  <c r="G20" i="917" s="1"/>
  <c r="P8" i="917" a="1"/>
  <c r="P8" i="917" s="1"/>
  <c r="AD24" i="917" a="1"/>
  <c r="AD24" i="917" s="1"/>
  <c r="AD40" i="917" s="1"/>
  <c r="AD43" i="917" s="1"/>
  <c r="AD56" i="917" s="1"/>
  <c r="M8" i="917" a="1"/>
  <c r="M8" i="917" s="1"/>
  <c r="S8" i="917" a="1"/>
  <c r="S8" i="917" s="1"/>
  <c r="AG16" i="917" a="1"/>
  <c r="AG16" i="917" s="1"/>
  <c r="L8" i="917" a="1"/>
  <c r="L8" i="917" s="1"/>
  <c r="AC18" i="917" a="1"/>
  <c r="AC18" i="917" s="1"/>
  <c r="I16" i="917" a="1"/>
  <c r="I16" i="917" s="1"/>
  <c r="O24" i="917" a="1"/>
  <c r="O24" i="917" s="1"/>
  <c r="O40" i="917" s="1"/>
  <c r="L24" i="917" a="1"/>
  <c r="L24" i="917" s="1"/>
  <c r="L40" i="917" s="1"/>
  <c r="L43" i="917" s="1"/>
  <c r="AC24" i="917" a="1"/>
  <c r="AC24" i="917" s="1"/>
  <c r="AC40" i="917" s="1"/>
  <c r="AC43" i="917" s="1"/>
  <c r="AC56" i="917" s="1"/>
  <c r="AA10" i="917" a="1"/>
  <c r="AA10" i="917" s="1"/>
  <c r="AS10" i="917" s="1"/>
  <c r="AP26" i="917" a="1"/>
  <c r="AP26" i="917" s="1"/>
  <c r="S16" i="917" a="1"/>
  <c r="S16" i="917" s="1"/>
  <c r="AG8" i="917" a="1"/>
  <c r="AG8" i="917" s="1"/>
  <c r="AP16" i="917" a="1"/>
  <c r="AP16" i="917" s="1"/>
  <c r="AC16" i="917" a="1"/>
  <c r="AC16" i="917" s="1"/>
  <c r="AL16" i="917" a="1"/>
  <c r="AL16" i="917" s="1"/>
  <c r="R16" i="917" a="1"/>
  <c r="R16" i="917" s="1"/>
  <c r="R8" i="917" a="1"/>
  <c r="R8" i="917" s="1"/>
  <c r="V10" i="917" a="1"/>
  <c r="V10" i="917" s="1"/>
  <c r="V26" i="917" a="1"/>
  <c r="V26" i="917" s="1"/>
  <c r="M24" i="917" a="1"/>
  <c r="M24" i="917" s="1"/>
  <c r="M40" i="917" s="1"/>
  <c r="M43" i="917" s="1"/>
  <c r="M56" i="917" s="1"/>
  <c r="V8" i="917" a="1"/>
  <c r="V8" i="917" s="1"/>
  <c r="AM16" i="917" a="1"/>
  <c r="AM16" i="917" s="1"/>
  <c r="AD8" i="917" a="1"/>
  <c r="AD8" i="917" s="1"/>
  <c r="I8" i="917" a="1"/>
  <c r="I8" i="917" s="1"/>
  <c r="AO24" i="917" a="1"/>
  <c r="AO24" i="917" s="1"/>
  <c r="AO40" i="917" s="1"/>
  <c r="AL24" i="917" a="1"/>
  <c r="AL24" i="917" s="1"/>
  <c r="AL40" i="917" s="1"/>
  <c r="AL43" i="917" s="1"/>
  <c r="AJ10" i="917" a="1"/>
  <c r="AJ10" i="917" s="1"/>
  <c r="J8" i="917" a="1"/>
  <c r="J8" i="917" s="1"/>
  <c r="AO8" i="917" a="1"/>
  <c r="AO8" i="917" s="1"/>
  <c r="I24" i="917" a="1"/>
  <c r="I24" i="917" s="1"/>
  <c r="I40" i="917" s="1"/>
  <c r="I43" i="917" s="1"/>
  <c r="U24" i="917" a="1"/>
  <c r="U24" i="917" s="1"/>
  <c r="U40" i="917" s="1"/>
  <c r="V18" i="917" a="1"/>
  <c r="V18" i="917" s="1"/>
  <c r="J16" i="917" a="1"/>
  <c r="J16" i="917" s="1"/>
  <c r="J24" i="917" a="1"/>
  <c r="J24" i="917" s="1"/>
  <c r="J40" i="917" s="1"/>
  <c r="J43" i="917" s="1"/>
  <c r="J56" i="917" s="1"/>
  <c r="V24" i="917" a="1"/>
  <c r="V24" i="917" s="1"/>
  <c r="V40" i="917" s="1"/>
  <c r="V43" i="917" s="1"/>
  <c r="V56" i="917" s="1"/>
  <c r="AI16" i="917" a="1"/>
  <c r="AI16" i="917" s="1"/>
  <c r="U16" i="917" a="1"/>
  <c r="U16" i="917" s="1"/>
  <c r="O16" i="917" a="1"/>
  <c r="O16" i="917" s="1"/>
  <c r="AO16" i="917" a="1"/>
  <c r="AO16" i="917" s="1"/>
  <c r="AG24" i="917" a="1"/>
  <c r="AG24" i="917" s="1"/>
  <c r="AG40" i="917" s="1"/>
  <c r="AG43" i="917" s="1"/>
  <c r="AG56" i="917" s="1"/>
  <c r="AP24" i="917" a="1"/>
  <c r="AP24" i="917" s="1"/>
  <c r="AP40" i="917" s="1"/>
  <c r="AQ40" i="917" s="1"/>
  <c r="AF18" i="917" a="1"/>
  <c r="AF18" i="917" s="1"/>
  <c r="AF16" i="917" a="1"/>
  <c r="AF16" i="917" s="1"/>
  <c r="AI8" i="917" a="1"/>
  <c r="AI8" i="917" s="1"/>
  <c r="S26" i="917" a="1"/>
  <c r="S26" i="917" s="1"/>
  <c r="V16" i="917" a="1"/>
  <c r="V16" i="917" s="1"/>
  <c r="AM24" i="917" a="1"/>
  <c r="AM24" i="917" s="1"/>
  <c r="AM40" i="917" s="1"/>
  <c r="AM43" i="917" s="1"/>
  <c r="AM56" i="917" s="1"/>
  <c r="AA24" i="917" a="1"/>
  <c r="AA24" i="917" s="1"/>
  <c r="AA16" i="917" a="1"/>
  <c r="AA16" i="917" s="1"/>
  <c r="U18" i="917" a="1"/>
  <c r="U18" i="917" s="1"/>
  <c r="AI24" i="917" a="1"/>
  <c r="AI24" i="917" s="1"/>
  <c r="AI40" i="917" s="1"/>
  <c r="O8" i="917" a="1"/>
  <c r="O8" i="917" s="1"/>
  <c r="R24" i="917" a="1"/>
  <c r="R24" i="917" s="1"/>
  <c r="R40" i="917" s="1"/>
  <c r="AP10" i="917" a="1"/>
  <c r="AP10" i="917" s="1"/>
  <c r="AP18" i="917" a="1"/>
  <c r="AP18" i="917" s="1"/>
  <c r="AQ18" i="917" s="1"/>
  <c r="AJ16" i="917" a="1"/>
  <c r="AJ16" i="917" s="1"/>
  <c r="G24" i="917" a="1"/>
  <c r="G24" i="917" s="1"/>
  <c r="G28" i="917" s="1"/>
  <c r="AD16" i="917" a="1"/>
  <c r="AD16" i="917" s="1"/>
  <c r="P24" i="917" a="1"/>
  <c r="P24" i="917" s="1"/>
  <c r="P40" i="917" s="1"/>
  <c r="P43" i="917" s="1"/>
  <c r="P56" i="917" s="1"/>
  <c r="AJ24" i="917" a="1"/>
  <c r="AJ24" i="917" s="1"/>
  <c r="AJ40" i="917" s="1"/>
  <c r="AJ43" i="917" s="1"/>
  <c r="AJ56" i="917" s="1"/>
  <c r="S24" i="917" a="1"/>
  <c r="S24" i="917" s="1"/>
  <c r="S40" i="917" s="1"/>
  <c r="S43" i="917" s="1"/>
  <c r="S56" i="917" s="1"/>
  <c r="F24" i="917" a="1"/>
  <c r="F24" i="917" s="1"/>
  <c r="F40" i="917" s="1"/>
  <c r="EU136" i="57"/>
  <c r="EJ8" i="57"/>
  <c r="EJ10" i="57" s="1"/>
  <c r="AY126" i="57"/>
  <c r="DT136" i="57"/>
  <c r="GN57" i="57"/>
  <c r="GI58" i="57"/>
  <c r="FE141" i="57"/>
  <c r="BS169" i="57"/>
  <c r="FY16" i="57"/>
  <c r="DD18" i="57"/>
  <c r="CS123" i="57"/>
  <c r="BA85" i="57"/>
  <c r="EM30" i="57"/>
  <c r="BE34" i="57"/>
  <c r="GN110" i="57"/>
  <c r="BB13" i="57"/>
  <c r="BD29" i="57"/>
  <c r="EX146" i="57"/>
  <c r="GD88" i="57"/>
  <c r="CC141" i="57"/>
  <c r="GB59" i="57"/>
  <c r="BD81" i="57"/>
  <c r="EJ112" i="57"/>
  <c r="EJ114" i="57" s="1"/>
  <c r="FY120" i="57"/>
  <c r="FX110" i="57"/>
  <c r="GH110" i="57" s="1"/>
  <c r="CP111" i="57"/>
  <c r="CO110" i="57"/>
  <c r="FX81" i="57"/>
  <c r="GD23" i="57"/>
  <c r="DJ146" i="57"/>
  <c r="GL9" i="57"/>
  <c r="BI146" i="57"/>
  <c r="CR23" i="57"/>
  <c r="AY77" i="57"/>
  <c r="CU84" i="1447"/>
  <c r="CW84" i="1447" s="1"/>
  <c r="Z86" i="1447"/>
  <c r="Z55" i="560"/>
  <c r="AU146" i="57"/>
  <c r="BA113" i="57"/>
  <c r="BA114" i="57" s="1"/>
  <c r="FU174" i="57"/>
  <c r="ED150" i="57"/>
  <c r="BS131" i="57"/>
  <c r="GO8" i="57"/>
  <c r="GA110" i="57"/>
  <c r="AZ81" i="57"/>
  <c r="BV86" i="1447"/>
  <c r="CR75" i="57"/>
  <c r="CR77" i="57" s="1"/>
  <c r="CZ64" i="57"/>
  <c r="GV64" i="57" s="1"/>
  <c r="GM60" i="57"/>
  <c r="GE10" i="57"/>
  <c r="EQ74" i="57"/>
  <c r="FT144" i="57"/>
  <c r="FT20" i="57"/>
  <c r="DL173" i="57"/>
  <c r="FY74" i="57"/>
  <c r="EW129" i="57"/>
  <c r="EW131" i="57" s="1"/>
  <c r="CE153" i="57"/>
  <c r="CE154" i="57" s="1"/>
  <c r="ES25" i="57"/>
  <c r="DB55" i="57"/>
  <c r="Z163" i="57"/>
  <c r="ET130" i="57"/>
  <c r="EJ85" i="57"/>
  <c r="DS153" i="57"/>
  <c r="DS154" i="57" s="1"/>
  <c r="ET21" i="57"/>
  <c r="EZ135" i="57"/>
  <c r="EZ136" i="57" s="1"/>
  <c r="CQ108" i="57"/>
  <c r="GB123" i="57"/>
  <c r="EK168" i="57"/>
  <c r="GJ15" i="57"/>
  <c r="EW167" i="57"/>
  <c r="BG102" i="57"/>
  <c r="DA26" i="57"/>
  <c r="DF139" i="57"/>
  <c r="GD6" i="57"/>
  <c r="GD145" i="57" s="1"/>
  <c r="GQ61" i="57"/>
  <c r="FY47" i="57"/>
  <c r="FZ16" i="57"/>
  <c r="GA55" i="57"/>
  <c r="GA56" i="57" s="1"/>
  <c r="BD5" i="57"/>
  <c r="BD134" i="57" s="1"/>
  <c r="CS87" i="57"/>
  <c r="EZ130" i="57"/>
  <c r="GB83" i="57"/>
  <c r="CV100" i="57"/>
  <c r="FT134" i="57"/>
  <c r="CW75" i="57"/>
  <c r="CW182" i="57" s="1"/>
  <c r="AY85" i="1447"/>
  <c r="CU27" i="560"/>
  <c r="CU17" i="560" s="1"/>
  <c r="CU19" i="560" s="1"/>
  <c r="GL72" i="57"/>
  <c r="FA141" i="57"/>
  <c r="X179" i="57"/>
  <c r="CZ86" i="57"/>
  <c r="CZ87" i="57" s="1"/>
  <c r="BV49" i="560"/>
  <c r="BV50" i="560" s="1"/>
  <c r="CU59" i="560"/>
  <c r="CU49" i="560" s="1"/>
  <c r="BO174" i="57"/>
  <c r="ED179" i="57"/>
  <c r="FK169" i="57"/>
  <c r="AA150" i="57"/>
  <c r="EM122" i="57"/>
  <c r="GK122" i="57" s="1"/>
  <c r="EG136" i="57"/>
  <c r="CM59" i="57"/>
  <c r="AH136" i="57"/>
  <c r="EJ106" i="57"/>
  <c r="GI9" i="57"/>
  <c r="GS9" i="57" s="1"/>
  <c r="CI174" i="57"/>
  <c r="BI154" i="57"/>
  <c r="FY13" i="57"/>
  <c r="CW101" i="57"/>
  <c r="EQ71" i="57"/>
  <c r="EK28" i="57"/>
  <c r="AY53" i="57"/>
  <c r="DT174" i="57"/>
  <c r="EN37" i="57"/>
  <c r="EP62" i="57"/>
  <c r="EJ118" i="57"/>
  <c r="GH118" i="57" s="1"/>
  <c r="AR154" i="57"/>
  <c r="CM83" i="57"/>
  <c r="FX107" i="57"/>
  <c r="FX116" i="57" s="1"/>
  <c r="GI75" i="57"/>
  <c r="BS154" i="57"/>
  <c r="FU194" i="57"/>
  <c r="AX88" i="57"/>
  <c r="CV88" i="57" s="1"/>
  <c r="GO101" i="57"/>
  <c r="GO102" i="57" s="1"/>
  <c r="CI154" i="57"/>
  <c r="GO110" i="57"/>
  <c r="EA154" i="57"/>
  <c r="BS141" i="57"/>
  <c r="AX91" i="57"/>
  <c r="AX93" i="57" s="1"/>
  <c r="EJ91" i="57"/>
  <c r="GH91" i="57" s="1"/>
  <c r="GN60" i="57"/>
  <c r="AO150" i="57"/>
  <c r="CR18" i="57"/>
  <c r="CZ63" i="57"/>
  <c r="GL113" i="57"/>
  <c r="GV113" i="57" s="1"/>
  <c r="BY146" i="57"/>
  <c r="AY54" i="1447"/>
  <c r="AY55" i="1447" s="1"/>
  <c r="CF141" i="57"/>
  <c r="FK179" i="57"/>
  <c r="AR141" i="57"/>
  <c r="AH141" i="57"/>
  <c r="EJ24" i="57"/>
  <c r="BL141" i="57"/>
  <c r="BI169" i="57"/>
  <c r="GL106" i="57"/>
  <c r="GV106" i="57" s="1"/>
  <c r="AH150" i="57"/>
  <c r="EK13" i="57"/>
  <c r="DG136" i="57"/>
  <c r="GE83" i="57"/>
  <c r="EP28" i="57"/>
  <c r="AX124" i="57"/>
  <c r="AX126" i="57" s="1"/>
  <c r="GO36" i="57"/>
  <c r="X154" i="57"/>
  <c r="FE154" i="57"/>
  <c r="FK174" i="57"/>
  <c r="GA23" i="57"/>
  <c r="GA25" i="57" s="1"/>
  <c r="CW118" i="57"/>
  <c r="DM136" i="57"/>
  <c r="BY150" i="57"/>
  <c r="EN120" i="57"/>
  <c r="AE146" i="57"/>
  <c r="AO146" i="57"/>
  <c r="FY83" i="57"/>
  <c r="DW184" i="57"/>
  <c r="CC146" i="57"/>
  <c r="CR11" i="57"/>
  <c r="FX45" i="57"/>
  <c r="GH45" i="57" s="1"/>
  <c r="GR45" i="57" s="1"/>
  <c r="EJ121" i="57"/>
  <c r="FA136" i="57"/>
  <c r="FX85" i="57"/>
  <c r="FX167" i="57" s="1"/>
  <c r="CI169" i="57"/>
  <c r="FK154" i="57"/>
  <c r="CZ9" i="57"/>
  <c r="AH131" i="57"/>
  <c r="GD112" i="57"/>
  <c r="GN112" i="57" s="1"/>
  <c r="GI26" i="57"/>
  <c r="U146" i="57"/>
  <c r="EK37" i="57"/>
  <c r="AR150" i="57"/>
  <c r="CW51" i="57"/>
  <c r="CW66" i="57" s="1"/>
  <c r="CM148" i="57"/>
  <c r="AX5" i="57"/>
  <c r="AD20" i="57"/>
  <c r="CS144" i="57"/>
  <c r="CS134" i="57"/>
  <c r="CS136" i="57" s="1"/>
  <c r="CS7" i="57"/>
  <c r="CS20" i="57"/>
  <c r="AY65" i="57"/>
  <c r="CW64" i="57"/>
  <c r="GB183" i="57"/>
  <c r="GL76" i="57"/>
  <c r="GL183" i="57" s="1"/>
  <c r="BD18" i="57"/>
  <c r="AT140" i="57"/>
  <c r="AT141" i="57" s="1"/>
  <c r="CZ27" i="57"/>
  <c r="CP28" i="57"/>
  <c r="CP39" i="57"/>
  <c r="CP40" i="57" s="1"/>
  <c r="EK31" i="57"/>
  <c r="GI29" i="57"/>
  <c r="BH153" i="57"/>
  <c r="BH154" i="57" s="1"/>
  <c r="BH21" i="57"/>
  <c r="BH135" i="57"/>
  <c r="BH136" i="57" s="1"/>
  <c r="BH145" i="57"/>
  <c r="BH146" i="57" s="1"/>
  <c r="EN163" i="57"/>
  <c r="EN164" i="57" s="1"/>
  <c r="GL73" i="57"/>
  <c r="GL163" i="57" s="1"/>
  <c r="CU53" i="1447"/>
  <c r="CW53" i="1447" s="1"/>
  <c r="BV55" i="1447"/>
  <c r="GE28" i="57"/>
  <c r="GE38" i="57"/>
  <c r="FD20" i="57"/>
  <c r="FD152" i="57"/>
  <c r="FD154" i="57" s="1"/>
  <c r="EN65" i="57"/>
  <c r="GL63" i="57"/>
  <c r="BE152" i="57"/>
  <c r="BE20" i="57"/>
  <c r="BE129" i="57"/>
  <c r="BE131" i="57" s="1"/>
  <c r="CW29" i="57"/>
  <c r="AY31" i="57"/>
  <c r="AY168" i="57"/>
  <c r="AY169" i="57" s="1"/>
  <c r="CW86" i="57"/>
  <c r="AY95" i="57"/>
  <c r="AY96" i="57" s="1"/>
  <c r="EN104" i="57"/>
  <c r="EN173" i="57"/>
  <c r="EF149" i="57"/>
  <c r="EF150" i="57" s="1"/>
  <c r="EP52" i="57"/>
  <c r="ER18" i="57"/>
  <c r="GP18" i="57" s="1"/>
  <c r="EQ19" i="57"/>
  <c r="GB162" i="57"/>
  <c r="GB164" i="57" s="1"/>
  <c r="FX5" i="57"/>
  <c r="FX134" i="57" s="1"/>
  <c r="DV140" i="57"/>
  <c r="GB44" i="57"/>
  <c r="W167" i="57"/>
  <c r="W169" i="57" s="1"/>
  <c r="BR168" i="57"/>
  <c r="CM120" i="57"/>
  <c r="GL118" i="57"/>
  <c r="GV118" i="57" s="1"/>
  <c r="CS104" i="57"/>
  <c r="EN87" i="57"/>
  <c r="AW55" i="1447"/>
  <c r="GC75" i="57"/>
  <c r="GC182" i="57" s="1"/>
  <c r="EY182" i="57"/>
  <c r="EY184" i="57" s="1"/>
  <c r="GO107" i="57"/>
  <c r="EQ116" i="57"/>
  <c r="EQ117" i="57" s="1"/>
  <c r="EQ193" i="57"/>
  <c r="EQ194" i="57" s="1"/>
  <c r="AY37" i="57"/>
  <c r="CW35" i="57"/>
  <c r="CW37" i="57" s="1"/>
  <c r="CW119" i="57"/>
  <c r="AY120" i="57"/>
  <c r="AG20" i="57"/>
  <c r="AG152" i="57"/>
  <c r="AG144" i="57"/>
  <c r="AG146" i="57" s="1"/>
  <c r="GI8" i="57"/>
  <c r="EK10" i="57"/>
  <c r="GE49" i="57"/>
  <c r="GE50" i="57" s="1"/>
  <c r="GO43" i="57"/>
  <c r="DV21" i="57"/>
  <c r="DV145" i="57"/>
  <c r="EP6" i="57"/>
  <c r="EN59" i="57"/>
  <c r="GL58" i="57"/>
  <c r="GV58" i="57" s="1"/>
  <c r="FJ145" i="57"/>
  <c r="FJ146" i="57" s="1"/>
  <c r="FJ135" i="57"/>
  <c r="FJ136" i="57" s="1"/>
  <c r="FJ21" i="57"/>
  <c r="AQ153" i="57"/>
  <c r="AQ145" i="57"/>
  <c r="AQ146" i="57" s="1"/>
  <c r="AQ135" i="57"/>
  <c r="AQ130" i="57"/>
  <c r="AQ131" i="57" s="1"/>
  <c r="AQ21" i="57"/>
  <c r="BB111" i="57"/>
  <c r="CZ109" i="57"/>
  <c r="GV109" i="57" s="1"/>
  <c r="EQ25" i="57"/>
  <c r="GO23" i="57"/>
  <c r="GB74" i="57"/>
  <c r="DV135" i="57"/>
  <c r="AG173" i="57"/>
  <c r="AG174" i="57" s="1"/>
  <c r="GO26" i="57"/>
  <c r="GO28" i="57" s="1"/>
  <c r="CW43" i="57"/>
  <c r="CW44" i="57" s="1"/>
  <c r="GI11" i="57"/>
  <c r="GS11" i="57" s="1"/>
  <c r="GL86" i="57"/>
  <c r="GV86" i="57" s="1"/>
  <c r="BE134" i="57"/>
  <c r="GB19" i="57"/>
  <c r="GB139" i="57"/>
  <c r="FY94" i="57"/>
  <c r="FY96" i="57" s="1"/>
  <c r="FY167" i="57"/>
  <c r="AY173" i="57"/>
  <c r="AY104" i="57"/>
  <c r="BU178" i="57"/>
  <c r="CO79" i="57"/>
  <c r="CO178" i="57" s="1"/>
  <c r="DV130" i="57"/>
  <c r="DV131" i="57" s="1"/>
  <c r="CL6" i="57"/>
  <c r="AG129" i="57"/>
  <c r="AG131" i="57" s="1"/>
  <c r="GE44" i="57"/>
  <c r="EN115" i="57"/>
  <c r="EN117" i="57" s="1"/>
  <c r="CS152" i="57"/>
  <c r="FD129" i="57"/>
  <c r="AD134" i="57"/>
  <c r="GI85" i="57"/>
  <c r="GI94" i="57" s="1"/>
  <c r="AD144" i="57"/>
  <c r="FD134" i="57"/>
  <c r="FD136" i="57" s="1"/>
  <c r="BA6" i="57"/>
  <c r="BA130" i="57" s="1"/>
  <c r="AD129" i="57"/>
  <c r="CM102" i="57"/>
  <c r="CO75" i="57"/>
  <c r="CM53" i="57"/>
  <c r="BH130" i="57"/>
  <c r="BH131" i="57" s="1"/>
  <c r="GQ35" i="57"/>
  <c r="EJ76" i="57"/>
  <c r="EJ77" i="57" s="1"/>
  <c r="FY38" i="57"/>
  <c r="FY40" i="57" s="1"/>
  <c r="DV153" i="57"/>
  <c r="DV154" i="57" s="1"/>
  <c r="FJ153" i="57"/>
  <c r="FJ154" i="57" s="1"/>
  <c r="CS129" i="57"/>
  <c r="AD152" i="57"/>
  <c r="DF192" i="57"/>
  <c r="GC111" i="57"/>
  <c r="GC28" i="57"/>
  <c r="BL136" i="57"/>
  <c r="BA121" i="57"/>
  <c r="CY121" i="57" s="1"/>
  <c r="CS99" i="57"/>
  <c r="DW136" i="57"/>
  <c r="EQ102" i="57"/>
  <c r="CO78" i="57"/>
  <c r="CO80" i="57" s="1"/>
  <c r="CI131" i="57"/>
  <c r="GI81" i="57"/>
  <c r="GI83" i="57" s="1"/>
  <c r="DJ154" i="57"/>
  <c r="FY19" i="57"/>
  <c r="BO164" i="57"/>
  <c r="GO32" i="57"/>
  <c r="EN99" i="57"/>
  <c r="GL121" i="57"/>
  <c r="GL123" i="57" s="1"/>
  <c r="ED194" i="57"/>
  <c r="CU55" i="1447"/>
  <c r="GG37" i="57"/>
  <c r="AC18" i="1035"/>
  <c r="EN177" i="57"/>
  <c r="EN179" i="57" s="1"/>
  <c r="GE53" i="57"/>
  <c r="CZ75" i="57"/>
  <c r="CZ182" i="57" s="1"/>
  <c r="EJ63" i="57"/>
  <c r="EJ62" i="57"/>
  <c r="AC120" i="1035"/>
  <c r="GI52" i="57"/>
  <c r="GS52" i="57" s="1"/>
  <c r="GI124" i="57"/>
  <c r="CN177" i="57"/>
  <c r="CN179" i="57" s="1"/>
  <c r="AC65" i="916"/>
  <c r="AC69" i="916"/>
  <c r="BA56" i="57"/>
  <c r="BA47" i="57"/>
  <c r="CL79" i="57"/>
  <c r="CL178" i="57" s="1"/>
  <c r="FO146" i="57"/>
  <c r="CR81" i="57"/>
  <c r="CR83" i="57" s="1"/>
  <c r="FY37" i="57"/>
  <c r="GL98" i="57"/>
  <c r="GL104" i="57" s="1"/>
  <c r="BL150" i="57"/>
  <c r="EP30" i="57"/>
  <c r="EP31" i="57" s="1"/>
  <c r="AU174" i="57"/>
  <c r="BL154" i="57"/>
  <c r="AU141" i="57"/>
  <c r="CW109" i="57"/>
  <c r="CW111" i="57" s="1"/>
  <c r="GB10" i="57"/>
  <c r="FR154" i="57"/>
  <c r="FU169" i="57"/>
  <c r="GL12" i="57"/>
  <c r="GV12" i="57" s="1"/>
  <c r="FX26" i="57"/>
  <c r="GE25" i="57"/>
  <c r="EG179" i="57"/>
  <c r="CF154" i="57"/>
  <c r="FX43" i="57"/>
  <c r="FX49" i="57" s="1"/>
  <c r="GE65" i="57"/>
  <c r="EM121" i="57"/>
  <c r="GK121" i="57" s="1"/>
  <c r="U150" i="57"/>
  <c r="EM23" i="57"/>
  <c r="CW23" i="57"/>
  <c r="CW38" i="57" s="1"/>
  <c r="CP102" i="57"/>
  <c r="AA141" i="57"/>
  <c r="FX42" i="57"/>
  <c r="FX48" i="57" s="1"/>
  <c r="BD112" i="57"/>
  <c r="CP93" i="57"/>
  <c r="BO146" i="57"/>
  <c r="EA194" i="57"/>
  <c r="CW121" i="57"/>
  <c r="GS121" i="57" s="1"/>
  <c r="AK146" i="57"/>
  <c r="CW82" i="57"/>
  <c r="GL24" i="57"/>
  <c r="GV24" i="57" s="1"/>
  <c r="EQ90" i="57"/>
  <c r="FE136" i="57"/>
  <c r="EX150" i="57"/>
  <c r="CM184" i="57"/>
  <c r="EQ65" i="57"/>
  <c r="GA46" i="57"/>
  <c r="GK46" i="57" s="1"/>
  <c r="GU46" i="57" s="1"/>
  <c r="GE34" i="57"/>
  <c r="EA150" i="57"/>
  <c r="EM6" i="57"/>
  <c r="FH154" i="57"/>
  <c r="AK194" i="57"/>
  <c r="GI91" i="57"/>
  <c r="EM43" i="57"/>
  <c r="EM44" i="57" s="1"/>
  <c r="DW131" i="57"/>
  <c r="FA131" i="57"/>
  <c r="CW100" i="57"/>
  <c r="CW102" i="57" s="1"/>
  <c r="FK136" i="57"/>
  <c r="CL121" i="57"/>
  <c r="CV121" i="57" s="1"/>
  <c r="FH141" i="57"/>
  <c r="BD100" i="57"/>
  <c r="EP121" i="57"/>
  <c r="EP123" i="57" s="1"/>
  <c r="DT154" i="57"/>
  <c r="DQ174" i="57"/>
  <c r="GN26" i="57"/>
  <c r="GK57" i="57"/>
  <c r="AC34" i="916"/>
  <c r="AC116" i="1035"/>
  <c r="BB102" i="57"/>
  <c r="EU194" i="57"/>
  <c r="AA174" i="57"/>
  <c r="BI194" i="57"/>
  <c r="BB53" i="57"/>
  <c r="GI18" i="57"/>
  <c r="GI140" i="57" s="1"/>
  <c r="FX11" i="57"/>
  <c r="FX13" i="57" s="1"/>
  <c r="BC74" i="57"/>
  <c r="GM109" i="57"/>
  <c r="AT19" i="57"/>
  <c r="GI109" i="57"/>
  <c r="EM72" i="57"/>
  <c r="EM74" i="57" s="1"/>
  <c r="DS135" i="57"/>
  <c r="EP75" i="57"/>
  <c r="EP182" i="57" s="1"/>
  <c r="CW124" i="57"/>
  <c r="GE108" i="57"/>
  <c r="GE192" i="57"/>
  <c r="AJ129" i="57"/>
  <c r="AJ131" i="57" s="1"/>
  <c r="CH134" i="57"/>
  <c r="CH136" i="57" s="1"/>
  <c r="CS168" i="57"/>
  <c r="CS169" i="57" s="1"/>
  <c r="DP148" i="57"/>
  <c r="DP150" i="57" s="1"/>
  <c r="GI35" i="57"/>
  <c r="GI37" i="57" s="1"/>
  <c r="BE99" i="57"/>
  <c r="EK182" i="57"/>
  <c r="EK184" i="57" s="1"/>
  <c r="EZ153" i="57"/>
  <c r="EZ154" i="57" s="1"/>
  <c r="EN13" i="57"/>
  <c r="GO63" i="57"/>
  <c r="CT69" i="57"/>
  <c r="GB99" i="57"/>
  <c r="GI63" i="57"/>
  <c r="GL5" i="57"/>
  <c r="CZ121" i="57"/>
  <c r="ET135" i="57"/>
  <c r="ET136" i="57" s="1"/>
  <c r="GI57" i="57"/>
  <c r="GI59" i="57" s="1"/>
  <c r="EP106" i="57"/>
  <c r="EP115" i="57" s="1"/>
  <c r="GA5" i="57"/>
  <c r="AY83" i="57"/>
  <c r="BB44" i="57"/>
  <c r="CO13" i="57"/>
  <c r="EK77" i="57"/>
  <c r="EN144" i="57"/>
  <c r="EN146" i="57" s="1"/>
  <c r="EK87" i="57"/>
  <c r="AJ20" i="57"/>
  <c r="CH20" i="57"/>
  <c r="AC35" i="916"/>
  <c r="CE135" i="57"/>
  <c r="CE136" i="57" s="1"/>
  <c r="CO6" i="57"/>
  <c r="CZ110" i="57"/>
  <c r="CR5" i="57"/>
  <c r="CR134" i="57" s="1"/>
  <c r="ET139" i="57"/>
  <c r="ET141" i="57" s="1"/>
  <c r="CZ48" i="57"/>
  <c r="EN129" i="57"/>
  <c r="GI86" i="57"/>
  <c r="GI168" i="57" s="1"/>
  <c r="GO88" i="57"/>
  <c r="EN7" i="57"/>
  <c r="GA37" i="57"/>
  <c r="BB48" i="57"/>
  <c r="BB50" i="57" s="1"/>
  <c r="BE103" i="57"/>
  <c r="AY123" i="57"/>
  <c r="AY25" i="57"/>
  <c r="GV42" i="57"/>
  <c r="CW81" i="57"/>
  <c r="ET145" i="57"/>
  <c r="ET146" i="57" s="1"/>
  <c r="CH152" i="57"/>
  <c r="CH154" i="57" s="1"/>
  <c r="FY34" i="57"/>
  <c r="EQ77" i="57"/>
  <c r="Y174" i="57"/>
  <c r="EQ120" i="57"/>
  <c r="BE28" i="57"/>
  <c r="GE115" i="57"/>
  <c r="GO72" i="57"/>
  <c r="GO162" i="57" s="1"/>
  <c r="GB67" i="57"/>
  <c r="GB68" i="57" s="1"/>
  <c r="EN134" i="57"/>
  <c r="EN136" i="57" s="1"/>
  <c r="AY183" i="57"/>
  <c r="AY184" i="57" s="1"/>
  <c r="CE145" i="57"/>
  <c r="DS145" i="57"/>
  <c r="DS146" i="57" s="1"/>
  <c r="DS21" i="57"/>
  <c r="GO31" i="57"/>
  <c r="FE150" i="57"/>
  <c r="CL51" i="57"/>
  <c r="CV51" i="57" s="1"/>
  <c r="CW17" i="57"/>
  <c r="CW139" i="57" s="1"/>
  <c r="EN25" i="57"/>
  <c r="GB108" i="57"/>
  <c r="GI112" i="57"/>
  <c r="AD16" i="57"/>
  <c r="FK141" i="57"/>
  <c r="CV46" i="57"/>
  <c r="CV47" i="57" s="1"/>
  <c r="CE130" i="57"/>
  <c r="CE131" i="57" s="1"/>
  <c r="GB53" i="57"/>
  <c r="CH129" i="57"/>
  <c r="CH131" i="57" s="1"/>
  <c r="FY66" i="57"/>
  <c r="AY111" i="57"/>
  <c r="CZ76" i="57"/>
  <c r="CZ77" i="57" s="1"/>
  <c r="FX14" i="57"/>
  <c r="FX16" i="57" s="1"/>
  <c r="FJ19" i="57"/>
  <c r="CO72" i="57"/>
  <c r="CO162" i="57" s="1"/>
  <c r="CO164" i="57" s="1"/>
  <c r="GB173" i="57"/>
  <c r="GB174" i="57" s="1"/>
  <c r="GI76" i="57"/>
  <c r="GI183" i="57" s="1"/>
  <c r="EW134" i="57"/>
  <c r="GO76" i="57"/>
  <c r="GO183" i="57" s="1"/>
  <c r="GO184" i="57" s="1"/>
  <c r="FX86" i="57"/>
  <c r="FX95" i="57" s="1"/>
  <c r="GO73" i="57"/>
  <c r="GO163" i="57" s="1"/>
  <c r="AJ144" i="57"/>
  <c r="AJ146" i="57" s="1"/>
  <c r="EN152" i="57"/>
  <c r="EN154" i="57" s="1"/>
  <c r="EW152" i="57"/>
  <c r="EW154" i="57" s="1"/>
  <c r="AJ152" i="57"/>
  <c r="AJ154" i="57" s="1"/>
  <c r="CN114" i="57"/>
  <c r="BR178" i="57"/>
  <c r="BR179" i="57" s="1"/>
  <c r="EP71" i="57"/>
  <c r="DF16" i="57"/>
  <c r="BB178" i="57"/>
  <c r="EJ73" i="57"/>
  <c r="FY164" i="57"/>
  <c r="DA81" i="57"/>
  <c r="EN148" i="57"/>
  <c r="CQ83" i="57"/>
  <c r="CM77" i="57"/>
  <c r="CL14" i="57"/>
  <c r="CL16" i="57" s="1"/>
  <c r="CV15" i="57"/>
  <c r="GR15" i="57" s="1"/>
  <c r="DD54" i="57"/>
  <c r="GK15" i="57"/>
  <c r="EK108" i="57"/>
  <c r="CF174" i="57"/>
  <c r="CW6" i="57"/>
  <c r="CW135" i="57" s="1"/>
  <c r="CF150" i="57"/>
  <c r="BY136" i="57"/>
  <c r="EA136" i="57"/>
  <c r="CC194" i="57"/>
  <c r="CZ30" i="57"/>
  <c r="CZ31" i="57" s="1"/>
  <c r="GI110" i="57"/>
  <c r="DI16" i="57"/>
  <c r="EG146" i="57"/>
  <c r="CS10" i="57"/>
  <c r="BO194" i="57"/>
  <c r="BI136" i="57"/>
  <c r="CZ56" i="57"/>
  <c r="CZ17" i="57"/>
  <c r="CZ139" i="57" s="1"/>
  <c r="AY22" i="1447"/>
  <c r="CW22" i="1447" s="1"/>
  <c r="DW179" i="57"/>
  <c r="AX19" i="57"/>
  <c r="DJ169" i="57"/>
  <c r="AY99" i="57"/>
  <c r="FX125" i="57"/>
  <c r="GH125" i="57" s="1"/>
  <c r="FA179" i="57"/>
  <c r="CU63" i="1447"/>
  <c r="CW63" i="1447" s="1"/>
  <c r="AR136" i="57"/>
  <c r="CS16" i="57"/>
  <c r="CM19" i="57"/>
  <c r="FY90" i="57"/>
  <c r="GO58" i="57"/>
  <c r="GO59" i="57" s="1"/>
  <c r="CS31" i="57"/>
  <c r="CZ122" i="57"/>
  <c r="GV122" i="57" s="1"/>
  <c r="GA18" i="57"/>
  <c r="GK18" i="57" s="1"/>
  <c r="CP123" i="57"/>
  <c r="GI118" i="57"/>
  <c r="GS118" i="57" s="1"/>
  <c r="EM178" i="57"/>
  <c r="CW18" i="57"/>
  <c r="DD15" i="57"/>
  <c r="DI80" i="57"/>
  <c r="GE16" i="57"/>
  <c r="AR184" i="57"/>
  <c r="AO194" i="57"/>
  <c r="GH60" i="57"/>
  <c r="DC15" i="57"/>
  <c r="EJ14" i="57"/>
  <c r="EJ16" i="57" s="1"/>
  <c r="EX141" i="57"/>
  <c r="BI150" i="57"/>
  <c r="CS13" i="57"/>
  <c r="CI194" i="57"/>
  <c r="FO141" i="57"/>
  <c r="BV146" i="57"/>
  <c r="CS184" i="57"/>
  <c r="CP13" i="57"/>
  <c r="CP65" i="57"/>
  <c r="BO131" i="57"/>
  <c r="CZ82" i="57"/>
  <c r="GV82" i="57" s="1"/>
  <c r="AE169" i="57"/>
  <c r="EN114" i="57"/>
  <c r="CS34" i="57"/>
  <c r="DM179" i="57"/>
  <c r="DT194" i="57"/>
  <c r="BB154" i="57"/>
  <c r="EN93" i="57"/>
  <c r="GI43" i="57"/>
  <c r="GH12" i="57"/>
  <c r="EJ64" i="57"/>
  <c r="GH64" i="57" s="1"/>
  <c r="FO154" i="57"/>
  <c r="ED169" i="57"/>
  <c r="AX85" i="57"/>
  <c r="AX87" i="57" s="1"/>
  <c r="GI113" i="57"/>
  <c r="BY154" i="57"/>
  <c r="GI24" i="57"/>
  <c r="GI25" i="57" s="1"/>
  <c r="DT169" i="57"/>
  <c r="GL81" i="57"/>
  <c r="GI177" i="57"/>
  <c r="GI100" i="57"/>
  <c r="GI102" i="57" s="1"/>
  <c r="AH184" i="57"/>
  <c r="DJ131" i="57"/>
  <c r="FY31" i="57"/>
  <c r="EQ93" i="57"/>
  <c r="FH150" i="57"/>
  <c r="EQ10" i="57"/>
  <c r="EU146" i="57"/>
  <c r="GL61" i="57"/>
  <c r="GV61" i="57" s="1"/>
  <c r="DJ150" i="57"/>
  <c r="CZ81" i="57"/>
  <c r="FH136" i="57"/>
  <c r="BE184" i="57"/>
  <c r="GB184" i="57"/>
  <c r="AE154" i="57"/>
  <c r="DQ146" i="57"/>
  <c r="CC154" i="57"/>
  <c r="CR58" i="57"/>
  <c r="CR59" i="57" s="1"/>
  <c r="GD82" i="57"/>
  <c r="U154" i="57"/>
  <c r="GN61" i="57"/>
  <c r="BG5" i="57"/>
  <c r="BG20" i="57" s="1"/>
  <c r="EQ145" i="57"/>
  <c r="BX20" i="57"/>
  <c r="GO126" i="57"/>
  <c r="CK58" i="1035"/>
  <c r="CK19" i="1035"/>
  <c r="AY177" i="57"/>
  <c r="AY179" i="57" s="1"/>
  <c r="CC184" i="57"/>
  <c r="GD86" i="57"/>
  <c r="GN86" i="57" s="1"/>
  <c r="EZ129" i="57"/>
  <c r="CM162" i="57"/>
  <c r="CM164" i="57" s="1"/>
  <c r="CB148" i="57"/>
  <c r="CB150" i="57" s="1"/>
  <c r="GB126" i="57"/>
  <c r="GE140" i="57"/>
  <c r="CW5" i="57"/>
  <c r="CW134" i="57" s="1"/>
  <c r="GO5" i="57"/>
  <c r="GO129" i="57" s="1"/>
  <c r="DP177" i="57"/>
  <c r="CP120" i="57"/>
  <c r="AY66" i="57"/>
  <c r="GL23" i="57"/>
  <c r="GV23" i="57" s="1"/>
  <c r="CS145" i="57"/>
  <c r="EZ144" i="57"/>
  <c r="AY153" i="57"/>
  <c r="AY154" i="57" s="1"/>
  <c r="AY149" i="57"/>
  <c r="AY150" i="57" s="1"/>
  <c r="AY7" i="57"/>
  <c r="AY21" i="57"/>
  <c r="EN19" i="57"/>
  <c r="GM18" i="57"/>
  <c r="FY71" i="57"/>
  <c r="GI98" i="57"/>
  <c r="GS98" i="57" s="1"/>
  <c r="CW57" i="57"/>
  <c r="CZ98" i="57"/>
  <c r="GE7" i="57"/>
  <c r="FY168" i="57"/>
  <c r="FY87" i="57"/>
  <c r="BB31" i="57"/>
  <c r="AY135" i="57"/>
  <c r="AY136" i="57" s="1"/>
  <c r="CS172" i="57"/>
  <c r="EK25" i="57"/>
  <c r="GI30" i="57"/>
  <c r="GI31" i="57" s="1"/>
  <c r="GL34" i="57"/>
  <c r="AC134" i="57"/>
  <c r="GL112" i="57"/>
  <c r="GD98" i="57"/>
  <c r="GD99" i="57" s="1"/>
  <c r="GE144" i="57"/>
  <c r="BB83" i="57"/>
  <c r="CS21" i="57"/>
  <c r="BD47" i="57"/>
  <c r="GI17" i="57"/>
  <c r="GS17" i="57" s="1"/>
  <c r="CR14" i="57"/>
  <c r="GE126" i="57"/>
  <c r="EN103" i="57"/>
  <c r="EN105" i="57" s="1"/>
  <c r="CW92" i="57"/>
  <c r="GG102" i="57"/>
  <c r="EK193" i="57"/>
  <c r="EK194" i="57" s="1"/>
  <c r="CP83" i="57"/>
  <c r="EK116" i="57"/>
  <c r="EK117" i="57" s="1"/>
  <c r="AY103" i="57"/>
  <c r="CS103" i="57"/>
  <c r="AY139" i="57"/>
  <c r="AY141" i="57" s="1"/>
  <c r="EK83" i="57"/>
  <c r="GL91" i="57"/>
  <c r="GO6" i="57"/>
  <c r="GO153" i="57" s="1"/>
  <c r="AC144" i="57"/>
  <c r="AC146" i="57" s="1"/>
  <c r="EQ126" i="57"/>
  <c r="BO141" i="57"/>
  <c r="GE114" i="57"/>
  <c r="CM93" i="57"/>
  <c r="GO33" i="57"/>
  <c r="GO34" i="57" s="1"/>
  <c r="FE184" i="57"/>
  <c r="FY102" i="57"/>
  <c r="GE102" i="57"/>
  <c r="GB77" i="57"/>
  <c r="AD167" i="57"/>
  <c r="CZ33" i="57"/>
  <c r="GV33" i="57" s="1"/>
  <c r="AY145" i="57"/>
  <c r="AY146" i="57" s="1"/>
  <c r="EN123" i="57"/>
  <c r="AC69" i="1035"/>
  <c r="AC129" i="57"/>
  <c r="AC131" i="57" s="1"/>
  <c r="BB99" i="57"/>
  <c r="T130" i="57"/>
  <c r="T131" i="57" s="1"/>
  <c r="CZ97" i="57"/>
  <c r="CB134" i="57"/>
  <c r="EQ135" i="57"/>
  <c r="EQ136" i="57" s="1"/>
  <c r="AY10" i="57"/>
  <c r="AY172" i="57"/>
  <c r="T153" i="57"/>
  <c r="T154" i="57" s="1"/>
  <c r="CS153" i="57"/>
  <c r="EK99" i="57"/>
  <c r="GC19" i="57"/>
  <c r="EJ18" i="57"/>
  <c r="EJ140" i="57" s="1"/>
  <c r="FQ56" i="57"/>
  <c r="CR54" i="57"/>
  <c r="CR56" i="57" s="1"/>
  <c r="GL97" i="57"/>
  <c r="GL99" i="57" s="1"/>
  <c r="BB62" i="57"/>
  <c r="EK173" i="57"/>
  <c r="EK174" i="57" s="1"/>
  <c r="DS173" i="57"/>
  <c r="DS174" i="57" s="1"/>
  <c r="GS72" i="57"/>
  <c r="FY139" i="57"/>
  <c r="FY141" i="57" s="1"/>
  <c r="CW97" i="57"/>
  <c r="EN172" i="57"/>
  <c r="EN174" i="57" s="1"/>
  <c r="BE77" i="57"/>
  <c r="T145" i="57"/>
  <c r="T146" i="57" s="1"/>
  <c r="AC116" i="916"/>
  <c r="AX14" i="57"/>
  <c r="CV14" i="57" s="1"/>
  <c r="GC56" i="57"/>
  <c r="EQ34" i="57"/>
  <c r="GS55" i="57"/>
  <c r="AY59" i="1447"/>
  <c r="AY49" i="1447" s="1"/>
  <c r="AY19" i="57"/>
  <c r="AW24" i="1447"/>
  <c r="AY24" i="1447"/>
  <c r="CW85" i="57"/>
  <c r="CW94" i="57" s="1"/>
  <c r="CW23" i="1447"/>
  <c r="CZ43" i="57"/>
  <c r="GV43" i="57" s="1"/>
  <c r="DJ179" i="57"/>
  <c r="FH194" i="57"/>
  <c r="EM80" i="57"/>
  <c r="GO52" i="57"/>
  <c r="GO149" i="57" s="1"/>
  <c r="CU58" i="1447"/>
  <c r="CU48" i="1447" s="1"/>
  <c r="CN71" i="57"/>
  <c r="DA55" i="57"/>
  <c r="CU19" i="57"/>
  <c r="GO69" i="57"/>
  <c r="CO15" i="57"/>
  <c r="CY15" i="57" s="1"/>
  <c r="CQ56" i="57"/>
  <c r="CU56" i="57"/>
  <c r="GF70" i="57"/>
  <c r="DJ174" i="57"/>
  <c r="CN80" i="57"/>
  <c r="CX79" i="57"/>
  <c r="GM15" i="57"/>
  <c r="GC16" i="57"/>
  <c r="GJ55" i="57"/>
  <c r="GT55" i="57" s="1"/>
  <c r="EJ17" i="57"/>
  <c r="EJ139" i="57" s="1"/>
  <c r="FZ80" i="57"/>
  <c r="GE62" i="57"/>
  <c r="EM112" i="57"/>
  <c r="GK112" i="57" s="1"/>
  <c r="EK120" i="57"/>
  <c r="BL194" i="57"/>
  <c r="CX15" i="57"/>
  <c r="GT15" i="57" s="1"/>
  <c r="AY28" i="1447"/>
  <c r="AY18" i="1447" s="1"/>
  <c r="CW39" i="1447"/>
  <c r="BA19" i="57"/>
  <c r="GL15" i="57"/>
  <c r="DC18" i="57"/>
  <c r="EM14" i="57"/>
  <c r="EM16" i="57" s="1"/>
  <c r="FZ56" i="57"/>
  <c r="CQ80" i="57"/>
  <c r="GK35" i="57"/>
  <c r="AR164" i="57"/>
  <c r="BE87" i="57"/>
  <c r="GV46" i="57"/>
  <c r="CP71" i="57"/>
  <c r="AY90" i="1447"/>
  <c r="AY80" i="1447" s="1"/>
  <c r="EP17" i="57"/>
  <c r="CU89" i="1447"/>
  <c r="CU79" i="1447" s="1"/>
  <c r="GP54" i="57"/>
  <c r="GO97" i="57"/>
  <c r="GO99" i="57" s="1"/>
  <c r="GG71" i="57"/>
  <c r="GI64" i="57"/>
  <c r="AX44" i="57"/>
  <c r="CU71" i="57"/>
  <c r="GG16" i="57"/>
  <c r="GI60" i="57"/>
  <c r="GS60" i="57" s="1"/>
  <c r="CW63" i="57"/>
  <c r="CW65" i="57" s="1"/>
  <c r="CU85" i="1447"/>
  <c r="CU86" i="1447" s="1"/>
  <c r="GO18" i="57"/>
  <c r="GO140" i="57" s="1"/>
  <c r="FN19" i="57"/>
  <c r="ER69" i="57"/>
  <c r="GP69" i="57" s="1"/>
  <c r="AU169" i="57"/>
  <c r="EM37" i="57"/>
  <c r="CN16" i="57"/>
  <c r="GQ15" i="57"/>
  <c r="GM55" i="57"/>
  <c r="CV42" i="57"/>
  <c r="CV48" i="57" s="1"/>
  <c r="CZ18" i="57"/>
  <c r="GV18" i="57" s="1"/>
  <c r="GJ79" i="57"/>
  <c r="DD14" i="57"/>
  <c r="GZ14" i="57" s="1"/>
  <c r="GG19" i="57"/>
  <c r="GE93" i="57"/>
  <c r="DA18" i="57"/>
  <c r="DP28" i="916"/>
  <c r="K47" i="916"/>
  <c r="AD28" i="916"/>
  <c r="BH28" i="916"/>
  <c r="CW98" i="916"/>
  <c r="AD20" i="916"/>
  <c r="AD20" i="1035"/>
  <c r="CL118" i="916"/>
  <c r="CL118" i="1035"/>
  <c r="G17" i="1035"/>
  <c r="G17" i="916"/>
  <c r="CL18" i="916"/>
  <c r="DP18" i="916"/>
  <c r="CL18" i="1035"/>
  <c r="DP18" i="1035"/>
  <c r="AA65" i="916"/>
  <c r="AB65" i="916" s="1"/>
  <c r="G65" i="916"/>
  <c r="AA65" i="1035"/>
  <c r="AB65" i="1035" s="1"/>
  <c r="G65" i="1035"/>
  <c r="CW97" i="916"/>
  <c r="CW97" i="1035"/>
  <c r="CW99" i="1035" s="1"/>
  <c r="CL17" i="1035"/>
  <c r="DP17" i="1035"/>
  <c r="DP17" i="916"/>
  <c r="CL17" i="916"/>
  <c r="DP63" i="1035"/>
  <c r="DP63" i="916"/>
  <c r="C149" i="916"/>
  <c r="BH130" i="916"/>
  <c r="AD130" i="916"/>
  <c r="C152" i="916"/>
  <c r="K152" i="916" s="1"/>
  <c r="BH77" i="916"/>
  <c r="DP77" i="916"/>
  <c r="K98" i="916"/>
  <c r="AD77" i="916"/>
  <c r="CL91" i="916"/>
  <c r="DP91" i="916"/>
  <c r="CE139" i="916"/>
  <c r="AD32" i="916"/>
  <c r="DP32" i="916"/>
  <c r="BH32" i="916"/>
  <c r="AD6" i="1035"/>
  <c r="DE46" i="916"/>
  <c r="DE46" i="1035"/>
  <c r="DE48" i="1035" s="1"/>
  <c r="DP8" i="1035"/>
  <c r="BH8" i="1035"/>
  <c r="AO47" i="916"/>
  <c r="BO20" i="916"/>
  <c r="BO20" i="1035"/>
  <c r="W128" i="916"/>
  <c r="AD5" i="916"/>
  <c r="S46" i="916"/>
  <c r="AD5" i="1035"/>
  <c r="AB51" i="1035" s="1"/>
  <c r="S46" i="1035"/>
  <c r="S48" i="1035" s="1"/>
  <c r="AD108" i="1035"/>
  <c r="BH108" i="1035"/>
  <c r="S148" i="1035"/>
  <c r="S150" i="1035" s="1"/>
  <c r="BA59" i="916"/>
  <c r="BA59" i="1035"/>
  <c r="BH85" i="916"/>
  <c r="DP85" i="916"/>
  <c r="AG98" i="916"/>
  <c r="BH15" i="1035"/>
  <c r="AD15" i="1035"/>
  <c r="CO98" i="916"/>
  <c r="DP90" i="916"/>
  <c r="DP59" i="916"/>
  <c r="CO97" i="916"/>
  <c r="DP59" i="1035"/>
  <c r="CO97" i="1035"/>
  <c r="CO99" i="1035" s="1"/>
  <c r="DP12" i="1035"/>
  <c r="AO46" i="1035"/>
  <c r="AO48" i="1035" s="1"/>
  <c r="BH12" i="1035"/>
  <c r="BW58" i="1035"/>
  <c r="BW58" i="916"/>
  <c r="BS98" i="916"/>
  <c r="DP81" i="916"/>
  <c r="CL81" i="916"/>
  <c r="CO149" i="916"/>
  <c r="BK98" i="916"/>
  <c r="CL79" i="916"/>
  <c r="DP40" i="916"/>
  <c r="BH40" i="916"/>
  <c r="AG47" i="916"/>
  <c r="BH66" i="1035"/>
  <c r="AG97" i="1035"/>
  <c r="AG99" i="1035" s="1"/>
  <c r="AG97" i="916"/>
  <c r="BH66" i="916"/>
  <c r="DA86" i="916"/>
  <c r="BS47" i="916"/>
  <c r="CL35" i="916"/>
  <c r="DP35" i="916"/>
  <c r="CL8" i="1035"/>
  <c r="BO140" i="916"/>
  <c r="CI140" i="916"/>
  <c r="CJ140" i="916" s="1"/>
  <c r="DP78" i="916"/>
  <c r="CL78" i="916"/>
  <c r="CA98" i="916"/>
  <c r="S47" i="916"/>
  <c r="DI107" i="916"/>
  <c r="DI107" i="1035"/>
  <c r="CL14" i="916"/>
  <c r="CA46" i="916"/>
  <c r="CA46" i="1035"/>
  <c r="CA48" i="1035" s="1"/>
  <c r="CL14" i="1035"/>
  <c r="W7" i="916"/>
  <c r="W7" i="1035"/>
  <c r="GJ70" i="57"/>
  <c r="GL60" i="57"/>
  <c r="GQ55" i="57"/>
  <c r="CY79" i="57"/>
  <c r="CW93" i="1447"/>
  <c r="EJ57" i="57"/>
  <c r="EJ66" i="57" s="1"/>
  <c r="GI73" i="57"/>
  <c r="GI163" i="57" s="1"/>
  <c r="GC61" i="57"/>
  <c r="GC62" i="57" s="1"/>
  <c r="FZ71" i="57"/>
  <c r="FI182" i="57"/>
  <c r="FI184" i="57" s="1"/>
  <c r="EG174" i="57"/>
  <c r="GL124" i="57"/>
  <c r="GL126" i="57" s="1"/>
  <c r="CM47" i="57"/>
  <c r="GI122" i="57"/>
  <c r="GI123" i="57" s="1"/>
  <c r="BE53" i="57"/>
  <c r="AY87" i="57"/>
  <c r="CW58" i="57"/>
  <c r="GS58" i="57" s="1"/>
  <c r="CU58" i="560"/>
  <c r="CU48" i="560" s="1"/>
  <c r="CU50" i="560" s="1"/>
  <c r="CX70" i="57"/>
  <c r="DE18" i="57"/>
  <c r="CZ26" i="57"/>
  <c r="AA169" i="57"/>
  <c r="AR179" i="57"/>
  <c r="BT183" i="57"/>
  <c r="BM178" i="57"/>
  <c r="BM179" i="57" s="1"/>
  <c r="GB16" i="57"/>
  <c r="BY194" i="57"/>
  <c r="CS108" i="57"/>
  <c r="BT182" i="57"/>
  <c r="EL89" i="57"/>
  <c r="EL90" i="57" s="1"/>
  <c r="GL92" i="57"/>
  <c r="FE194" i="57"/>
  <c r="GL107" i="57"/>
  <c r="CM10" i="57"/>
  <c r="GO92" i="57"/>
  <c r="GO93" i="57" s="1"/>
  <c r="EO43" i="57"/>
  <c r="EO49" i="57" s="1"/>
  <c r="AP183" i="57"/>
  <c r="AP184" i="57" s="1"/>
  <c r="AK132" i="916"/>
  <c r="CI59" i="1035"/>
  <c r="CJ59" i="1035" s="1"/>
  <c r="BO59" i="1035"/>
  <c r="CI59" i="916"/>
  <c r="CJ59" i="916" s="1"/>
  <c r="BO59" i="916"/>
  <c r="AK5" i="1035"/>
  <c r="AI46" i="1035"/>
  <c r="AI48" i="1035" s="1"/>
  <c r="AI46" i="916"/>
  <c r="AK5" i="916"/>
  <c r="CE58" i="1035"/>
  <c r="CI58" i="1035"/>
  <c r="CJ58" i="1035" s="1"/>
  <c r="CE58" i="916"/>
  <c r="CI58" i="916"/>
  <c r="CJ58" i="916" s="1"/>
  <c r="C101" i="916"/>
  <c r="BH79" i="916"/>
  <c r="DP79" i="916"/>
  <c r="C98" i="916"/>
  <c r="C99" i="916" s="1"/>
  <c r="AD79" i="916"/>
  <c r="DA85" i="916"/>
  <c r="CS58" i="1035"/>
  <c r="CS58" i="916"/>
  <c r="BA8" i="1035"/>
  <c r="BA8" i="916"/>
  <c r="AK86" i="916"/>
  <c r="BA78" i="916"/>
  <c r="DI35" i="916"/>
  <c r="G71" i="1035"/>
  <c r="DM71" i="1035"/>
  <c r="DN71" i="1035" s="1"/>
  <c r="AA71" i="1035"/>
  <c r="AB71" i="1035" s="1"/>
  <c r="BE71" i="1035"/>
  <c r="BF71" i="1035" s="1"/>
  <c r="G71" i="916"/>
  <c r="BE71" i="916"/>
  <c r="BF71" i="916" s="1"/>
  <c r="AA71" i="916"/>
  <c r="AB71" i="916" s="1"/>
  <c r="DM71" i="916"/>
  <c r="DN71" i="916" s="1"/>
  <c r="BW17" i="916"/>
  <c r="BW17" i="1035"/>
  <c r="CE16" i="1035"/>
  <c r="CE16" i="916"/>
  <c r="DA78" i="916"/>
  <c r="AK17" i="916"/>
  <c r="AK17" i="1035"/>
  <c r="DI17" i="1035"/>
  <c r="DI17" i="916"/>
  <c r="DI137" i="916"/>
  <c r="AK29" i="916"/>
  <c r="CE27" i="916"/>
  <c r="O117" i="1035"/>
  <c r="O117" i="916"/>
  <c r="CI129" i="916"/>
  <c r="CJ129" i="916" s="1"/>
  <c r="BO129" i="916"/>
  <c r="CE7" i="1035"/>
  <c r="CE7" i="916"/>
  <c r="DI120" i="1035"/>
  <c r="DI120" i="916"/>
  <c r="DI142" i="916"/>
  <c r="AS141" i="916"/>
  <c r="BO17" i="916"/>
  <c r="CI17" i="916"/>
  <c r="CJ17" i="916" s="1"/>
  <c r="BO17" i="1035"/>
  <c r="CI17" i="1035"/>
  <c r="CJ17" i="1035" s="1"/>
  <c r="CS35" i="916"/>
  <c r="AK57" i="916"/>
  <c r="AK57" i="1035"/>
  <c r="DI141" i="916"/>
  <c r="CI27" i="916"/>
  <c r="CJ27" i="916" s="1"/>
  <c r="BO27" i="916"/>
  <c r="CE56" i="916"/>
  <c r="CC97" i="916"/>
  <c r="CE56" i="1035"/>
  <c r="CC97" i="1035"/>
  <c r="AK128" i="916"/>
  <c r="AK7" i="916"/>
  <c r="AK7" i="1035"/>
  <c r="G10" i="1035"/>
  <c r="AA10" i="1035"/>
  <c r="AB10" i="1035" s="1"/>
  <c r="BE10" i="1035"/>
  <c r="BF10" i="1035" s="1"/>
  <c r="DM10" i="1035"/>
  <c r="DN10" i="1035" s="1"/>
  <c r="BE10" i="916"/>
  <c r="BF10" i="916" s="1"/>
  <c r="G10" i="916"/>
  <c r="AA10" i="916"/>
  <c r="AB10" i="916" s="1"/>
  <c r="BO38" i="916"/>
  <c r="CI38" i="916"/>
  <c r="CJ38" i="916" s="1"/>
  <c r="CL68" i="916"/>
  <c r="DP68" i="916"/>
  <c r="BK97" i="916"/>
  <c r="BK97" i="1035"/>
  <c r="CL68" i="1035"/>
  <c r="DP68" i="1035"/>
  <c r="O17" i="916"/>
  <c r="AA17" i="1035"/>
  <c r="AB17" i="1035" s="1"/>
  <c r="O17" i="1035"/>
  <c r="BE17" i="1035"/>
  <c r="BF17" i="1035" s="1"/>
  <c r="DM17" i="1035"/>
  <c r="DN17" i="1035" s="1"/>
  <c r="AI98" i="916"/>
  <c r="AK76" i="916"/>
  <c r="AS65" i="916"/>
  <c r="AS65" i="1035"/>
  <c r="CE108" i="1035"/>
  <c r="CE108" i="916"/>
  <c r="DA26" i="916"/>
  <c r="AK141" i="916"/>
  <c r="W57" i="916"/>
  <c r="W57" i="1035"/>
  <c r="DA80" i="916"/>
  <c r="BW119" i="916"/>
  <c r="BW119" i="1035"/>
  <c r="BE122" i="916"/>
  <c r="BF122" i="916" s="1"/>
  <c r="DM122" i="916"/>
  <c r="DN122" i="916" s="1"/>
  <c r="G122" i="916"/>
  <c r="AA122" i="916"/>
  <c r="AB122" i="916" s="1"/>
  <c r="G122" i="1035"/>
  <c r="AA122" i="1035"/>
  <c r="AB122" i="1035" s="1"/>
  <c r="BE122" i="1035"/>
  <c r="BF122" i="1035" s="1"/>
  <c r="DM122" i="1035"/>
  <c r="DN122" i="1035" s="1"/>
  <c r="CI118" i="916"/>
  <c r="CJ118" i="916" s="1"/>
  <c r="BO118" i="916"/>
  <c r="CI118" i="1035"/>
  <c r="CJ118" i="1035" s="1"/>
  <c r="BO118" i="1035"/>
  <c r="CS130" i="916"/>
  <c r="BO26" i="916"/>
  <c r="CI26" i="916"/>
  <c r="CJ26" i="916" s="1"/>
  <c r="DI37" i="916"/>
  <c r="G136" i="916"/>
  <c r="BE136" i="916"/>
  <c r="BF136" i="916" s="1"/>
  <c r="DM136" i="916"/>
  <c r="DN136" i="916" s="1"/>
  <c r="AA136" i="916"/>
  <c r="AB136" i="916" s="1"/>
  <c r="BO15" i="1035"/>
  <c r="CI15" i="1035"/>
  <c r="CJ15" i="1035" s="1"/>
  <c r="BO15" i="916"/>
  <c r="CI15" i="916"/>
  <c r="CJ15" i="916" s="1"/>
  <c r="CQ98" i="916"/>
  <c r="CS76" i="916"/>
  <c r="BW77" i="916"/>
  <c r="CS34" i="916"/>
  <c r="BW107" i="916"/>
  <c r="BU148" i="916"/>
  <c r="BU148" i="1035"/>
  <c r="BU150" i="1035" s="1"/>
  <c r="BW107" i="1035"/>
  <c r="G119" i="916"/>
  <c r="DM119" i="916"/>
  <c r="DN119" i="916" s="1"/>
  <c r="BE119" i="916"/>
  <c r="BF119" i="916" s="1"/>
  <c r="AA119" i="916"/>
  <c r="AB119" i="916" s="1"/>
  <c r="G119" i="1035"/>
  <c r="AA119" i="1035"/>
  <c r="AB119" i="1035" s="1"/>
  <c r="BE119" i="1035"/>
  <c r="BF119" i="1035" s="1"/>
  <c r="DM119" i="1035"/>
  <c r="DN119" i="1035" s="1"/>
  <c r="DI58" i="1035"/>
  <c r="DI58" i="916"/>
  <c r="BW5" i="916"/>
  <c r="BU46" i="916"/>
  <c r="BU46" i="1035"/>
  <c r="BU48" i="1035" s="1"/>
  <c r="BW5" i="1035"/>
  <c r="BA83" i="916"/>
  <c r="BA136" i="916"/>
  <c r="DI85" i="916"/>
  <c r="AS9" i="1035"/>
  <c r="AS9" i="916"/>
  <c r="AS17" i="1035"/>
  <c r="AS17" i="916"/>
  <c r="BA25" i="916"/>
  <c r="AY47" i="916"/>
  <c r="W85" i="916"/>
  <c r="BE85" i="916"/>
  <c r="BF85" i="916" s="1"/>
  <c r="DM85" i="916"/>
  <c r="DN85" i="916" s="1"/>
  <c r="AA85" i="916"/>
  <c r="AB85" i="916" s="1"/>
  <c r="BW81" i="916"/>
  <c r="AQ148" i="1035"/>
  <c r="AQ150" i="1035" s="1"/>
  <c r="AS107" i="1035"/>
  <c r="AS107" i="916"/>
  <c r="AQ148" i="916"/>
  <c r="BA16" i="1035"/>
  <c r="BA16" i="916"/>
  <c r="G40" i="916"/>
  <c r="DM40" i="916"/>
  <c r="DN40" i="916" s="1"/>
  <c r="BE40" i="916"/>
  <c r="BF40" i="916" s="1"/>
  <c r="AA40" i="916"/>
  <c r="AB40" i="916" s="1"/>
  <c r="DM141" i="916"/>
  <c r="DN141" i="916" s="1"/>
  <c r="AA141" i="916"/>
  <c r="AB141" i="916" s="1"/>
  <c r="G141" i="916"/>
  <c r="BE141" i="916"/>
  <c r="BF141" i="916" s="1"/>
  <c r="AS28" i="916"/>
  <c r="W137" i="916"/>
  <c r="AA88" i="916"/>
  <c r="AB88" i="916" s="1"/>
  <c r="BE88" i="916"/>
  <c r="BF88" i="916" s="1"/>
  <c r="DM88" i="916"/>
  <c r="DN88" i="916" s="1"/>
  <c r="O88" i="916"/>
  <c r="DA57" i="916"/>
  <c r="DA57" i="1035"/>
  <c r="G79" i="916"/>
  <c r="BE79" i="916"/>
  <c r="BF79" i="916" s="1"/>
  <c r="AA79" i="916"/>
  <c r="AB79" i="916" s="1"/>
  <c r="DM79" i="916"/>
  <c r="DN79" i="916" s="1"/>
  <c r="DI108" i="1035"/>
  <c r="DG148" i="1035"/>
  <c r="DG150" i="1035" s="1"/>
  <c r="DI108" i="916"/>
  <c r="DG148" i="916"/>
  <c r="BA128" i="916"/>
  <c r="BW136" i="916"/>
  <c r="DM32" i="916"/>
  <c r="DN32" i="916" s="1"/>
  <c r="W32" i="916"/>
  <c r="BE32" i="916"/>
  <c r="BF32" i="916" s="1"/>
  <c r="AA32" i="916"/>
  <c r="AB32" i="916" s="1"/>
  <c r="W35" i="916"/>
  <c r="CI67" i="1035"/>
  <c r="CJ67" i="1035" s="1"/>
  <c r="BO67" i="1035"/>
  <c r="CI67" i="916"/>
  <c r="CJ67" i="916" s="1"/>
  <c r="BO67" i="916"/>
  <c r="O26" i="916"/>
  <c r="CE118" i="1035"/>
  <c r="CE118" i="916"/>
  <c r="BO8" i="916"/>
  <c r="CI8" i="916"/>
  <c r="CJ8" i="916" s="1"/>
  <c r="BO8" i="1035"/>
  <c r="CI8" i="1035"/>
  <c r="CJ8" i="1035" s="1"/>
  <c r="AD110" i="1035"/>
  <c r="BH110" i="1035"/>
  <c r="DP110" i="1035"/>
  <c r="DA29" i="916"/>
  <c r="O70" i="916"/>
  <c r="O70" i="1035"/>
  <c r="CE30" i="916"/>
  <c r="DI91" i="916"/>
  <c r="CE35" i="916"/>
  <c r="G19" i="916"/>
  <c r="AA19" i="916"/>
  <c r="AB19" i="916" s="1"/>
  <c r="DM19" i="1035"/>
  <c r="DN19" i="1035" s="1"/>
  <c r="AA19" i="1035"/>
  <c r="AB19" i="1035" s="1"/>
  <c r="G19" i="1035"/>
  <c r="BE19" i="1035"/>
  <c r="BF19" i="1035" s="1"/>
  <c r="DI76" i="916"/>
  <c r="DG98" i="916"/>
  <c r="BO37" i="916"/>
  <c r="CI37" i="916"/>
  <c r="CJ37" i="916" s="1"/>
  <c r="W15" i="916"/>
  <c r="W15" i="1035"/>
  <c r="U148" i="916"/>
  <c r="W107" i="916"/>
  <c r="U148" i="1035"/>
  <c r="W107" i="1035"/>
  <c r="AK68" i="916"/>
  <c r="AK68" i="1035"/>
  <c r="DP70" i="916"/>
  <c r="BH70" i="916"/>
  <c r="AD70" i="916"/>
  <c r="S97" i="916"/>
  <c r="S97" i="1035"/>
  <c r="DP70" i="1035"/>
  <c r="AD70" i="1035"/>
  <c r="BH70" i="1035"/>
  <c r="DM34" i="916"/>
  <c r="DN34" i="916" s="1"/>
  <c r="AA34" i="916"/>
  <c r="AB34" i="916" s="1"/>
  <c r="BE34" i="916"/>
  <c r="BF34" i="916" s="1"/>
  <c r="G34" i="916"/>
  <c r="AS60" i="1035"/>
  <c r="AS60" i="916"/>
  <c r="CY98" i="916"/>
  <c r="DA76" i="916"/>
  <c r="DA79" i="916"/>
  <c r="AS129" i="916"/>
  <c r="CS117" i="1035"/>
  <c r="CS117" i="916"/>
  <c r="AK59" i="916"/>
  <c r="AK59" i="1035"/>
  <c r="DI131" i="916"/>
  <c r="BW79" i="916"/>
  <c r="W8" i="1035"/>
  <c r="W8" i="916"/>
  <c r="DI19" i="1035"/>
  <c r="DI19" i="916"/>
  <c r="DA131" i="916"/>
  <c r="W17" i="1035"/>
  <c r="W17" i="916"/>
  <c r="BE140" i="916"/>
  <c r="BF140" i="916" s="1"/>
  <c r="DM140" i="916"/>
  <c r="DN140" i="916" s="1"/>
  <c r="G140" i="916"/>
  <c r="AA140" i="916"/>
  <c r="AB140" i="916" s="1"/>
  <c r="DA138" i="916"/>
  <c r="CS8" i="916"/>
  <c r="CS8" i="1035"/>
  <c r="AS80" i="916"/>
  <c r="BW25" i="916"/>
  <c r="BU47" i="916"/>
  <c r="CI136" i="916"/>
  <c r="CJ136" i="916" s="1"/>
  <c r="BO136" i="916"/>
  <c r="DA108" i="1035"/>
  <c r="DA108" i="916"/>
  <c r="BA57" i="1035"/>
  <c r="BA57" i="916"/>
  <c r="DA66" i="1035"/>
  <c r="DA66" i="916"/>
  <c r="AK15" i="1035"/>
  <c r="AK15" i="916"/>
  <c r="BW118" i="1035"/>
  <c r="BW118" i="916"/>
  <c r="AK85" i="916"/>
  <c r="CS138" i="916"/>
  <c r="BW70" i="1035"/>
  <c r="BW70" i="916"/>
  <c r="AS77" i="916"/>
  <c r="DM137" i="916"/>
  <c r="DN137" i="916" s="1"/>
  <c r="AA137" i="916"/>
  <c r="AB137" i="916" s="1"/>
  <c r="BE137" i="916"/>
  <c r="BF137" i="916" s="1"/>
  <c r="O137" i="916"/>
  <c r="BE129" i="916"/>
  <c r="BF129" i="916" s="1"/>
  <c r="DM129" i="916"/>
  <c r="DN129" i="916" s="1"/>
  <c r="AA129" i="916"/>
  <c r="AB129" i="916" s="1"/>
  <c r="G129" i="916"/>
  <c r="BW14" i="1035"/>
  <c r="BW14" i="916"/>
  <c r="K46" i="1035"/>
  <c r="AD16" i="1035"/>
  <c r="BH16" i="1035"/>
  <c r="DP16" i="1035"/>
  <c r="AD16" i="916"/>
  <c r="BH16" i="916"/>
  <c r="DP16" i="916"/>
  <c r="CE70" i="1035"/>
  <c r="CE70" i="916"/>
  <c r="DI38" i="916"/>
  <c r="BW85" i="916"/>
  <c r="BW130" i="916"/>
  <c r="DA40" i="916"/>
  <c r="AK27" i="916"/>
  <c r="CE109" i="916"/>
  <c r="CE109" i="1035"/>
  <c r="CS40" i="916"/>
  <c r="CY149" i="916"/>
  <c r="DA127" i="916"/>
  <c r="BO127" i="916"/>
  <c r="CI127" i="916"/>
  <c r="CJ127" i="916" s="1"/>
  <c r="BM149" i="916"/>
  <c r="BO6" i="1035"/>
  <c r="CI6" i="1035"/>
  <c r="CJ6" i="1035" s="1"/>
  <c r="CI6" i="916"/>
  <c r="CJ6" i="916" s="1"/>
  <c r="BO6" i="916"/>
  <c r="DI117" i="1035"/>
  <c r="DI117" i="916"/>
  <c r="AK119" i="916"/>
  <c r="AK119" i="1035"/>
  <c r="BA111" i="1035"/>
  <c r="BA111" i="916"/>
  <c r="W108" i="1035"/>
  <c r="W108" i="916"/>
  <c r="AS76" i="916"/>
  <c r="AQ98" i="916"/>
  <c r="AK120" i="916"/>
  <c r="AK120" i="1035"/>
  <c r="DI29" i="916"/>
  <c r="DA67" i="916"/>
  <c r="DA67" i="1035"/>
  <c r="AS134" i="916"/>
  <c r="DM134" i="916"/>
  <c r="DN134" i="916" s="1"/>
  <c r="BE134" i="916"/>
  <c r="BF134" i="916" s="1"/>
  <c r="U97" i="916"/>
  <c r="W56" i="916"/>
  <c r="W56" i="1035"/>
  <c r="U97" i="1035"/>
  <c r="U99" i="1035" s="1"/>
  <c r="BA63" i="1035"/>
  <c r="BA63" i="916"/>
  <c r="O109" i="1035"/>
  <c r="O109" i="916"/>
  <c r="Y80" i="916"/>
  <c r="X98" i="916"/>
  <c r="DI110" i="916"/>
  <c r="DI110" i="1035"/>
  <c r="AS108" i="916"/>
  <c r="AS108" i="1035"/>
  <c r="CS77" i="916"/>
  <c r="BW76" i="916"/>
  <c r="BU98" i="916"/>
  <c r="BE28" i="916"/>
  <c r="BF28" i="916" s="1"/>
  <c r="G28" i="916"/>
  <c r="DM28" i="916"/>
  <c r="DN28" i="916" s="1"/>
  <c r="AA28" i="916"/>
  <c r="AB28" i="916" s="1"/>
  <c r="DA90" i="916"/>
  <c r="AK6" i="916"/>
  <c r="AK6" i="1035"/>
  <c r="G108" i="1035"/>
  <c r="BE108" i="1035"/>
  <c r="BF108" i="1035" s="1"/>
  <c r="DM108" i="1035"/>
  <c r="DN108" i="1035" s="1"/>
  <c r="AA108" i="1035"/>
  <c r="AB108" i="1035" s="1"/>
  <c r="E151" i="1035"/>
  <c r="E148" i="1035"/>
  <c r="E150" i="1035" s="1"/>
  <c r="DM108" i="916"/>
  <c r="DN108" i="916" s="1"/>
  <c r="E151" i="916"/>
  <c r="BE108" i="916"/>
  <c r="BF108" i="916" s="1"/>
  <c r="E148" i="916"/>
  <c r="AA108" i="916"/>
  <c r="AB108" i="916" s="1"/>
  <c r="G108" i="916"/>
  <c r="DA87" i="916"/>
  <c r="BO56" i="1035"/>
  <c r="CI56" i="1035"/>
  <c r="CJ56" i="1035" s="1"/>
  <c r="BM97" i="1035"/>
  <c r="BM99" i="1035" s="1"/>
  <c r="CI56" i="916"/>
  <c r="CJ56" i="916" s="1"/>
  <c r="BO56" i="916"/>
  <c r="BM97" i="916"/>
  <c r="BW37" i="916"/>
  <c r="CS7" i="1035"/>
  <c r="CS7" i="916"/>
  <c r="C46" i="916"/>
  <c r="C49" i="1035"/>
  <c r="C51" i="1035" s="1"/>
  <c r="C46" i="1035"/>
  <c r="C48" i="1035" s="1"/>
  <c r="BH14" i="1035"/>
  <c r="AD14" i="1035"/>
  <c r="DP14" i="1035"/>
  <c r="BW6" i="1035"/>
  <c r="BW6" i="916"/>
  <c r="G14" i="916"/>
  <c r="AA14" i="916"/>
  <c r="AB14" i="916" s="1"/>
  <c r="AA14" i="1035"/>
  <c r="AB14" i="1035" s="1"/>
  <c r="G14" i="1035"/>
  <c r="BE14" i="1035"/>
  <c r="BF14" i="1035" s="1"/>
  <c r="DM14" i="1035"/>
  <c r="DN14" i="1035" s="1"/>
  <c r="BA29" i="916"/>
  <c r="CE19" i="1035"/>
  <c r="CE19" i="916"/>
  <c r="DI8" i="1035"/>
  <c r="DI8" i="916"/>
  <c r="DP86" i="916"/>
  <c r="BH86" i="916"/>
  <c r="AO98" i="916"/>
  <c r="CS89" i="916"/>
  <c r="DA9" i="1035"/>
  <c r="DA9" i="916"/>
  <c r="CY47" i="916"/>
  <c r="DA25" i="916"/>
  <c r="DI127" i="916"/>
  <c r="DG149" i="916"/>
  <c r="CI121" i="916"/>
  <c r="CJ121" i="916" s="1"/>
  <c r="BW121" i="916"/>
  <c r="CI121" i="1035"/>
  <c r="CJ121" i="1035" s="1"/>
  <c r="BW121" i="1035"/>
  <c r="AS130" i="916"/>
  <c r="BO81" i="916"/>
  <c r="CI81" i="916"/>
  <c r="CJ81" i="916" s="1"/>
  <c r="BA15" i="1035"/>
  <c r="BA15" i="916"/>
  <c r="CI35" i="916"/>
  <c r="CJ35" i="916" s="1"/>
  <c r="BW35" i="916"/>
  <c r="W139" i="916"/>
  <c r="BE139" i="916"/>
  <c r="BF139" i="916" s="1"/>
  <c r="DM139" i="916"/>
  <c r="DN139" i="916" s="1"/>
  <c r="AA139" i="916"/>
  <c r="AB139" i="916" s="1"/>
  <c r="AS142" i="916"/>
  <c r="DM61" i="916"/>
  <c r="DN61" i="916" s="1"/>
  <c r="AA61" i="916"/>
  <c r="AB61" i="916" s="1"/>
  <c r="BE61" i="916"/>
  <c r="BF61" i="916" s="1"/>
  <c r="W61" i="916"/>
  <c r="DM61" i="1035"/>
  <c r="DN61" i="1035" s="1"/>
  <c r="AA61" i="1035"/>
  <c r="AB61" i="1035" s="1"/>
  <c r="BE61" i="1035"/>
  <c r="BF61" i="1035" s="1"/>
  <c r="W61" i="1035"/>
  <c r="AK26" i="916"/>
  <c r="CI76" i="916"/>
  <c r="BO76" i="916"/>
  <c r="BM98" i="916"/>
  <c r="CI28" i="916"/>
  <c r="CJ28" i="916" s="1"/>
  <c r="BO28" i="916"/>
  <c r="O57" i="916"/>
  <c r="O57" i="1035"/>
  <c r="BH107" i="1035"/>
  <c r="BF153" i="1035" s="1"/>
  <c r="DP107" i="1035"/>
  <c r="AD107" i="1035"/>
  <c r="AB153" i="1035" s="1"/>
  <c r="C151" i="1035"/>
  <c r="C148" i="1035"/>
  <c r="C150" i="1035" s="1"/>
  <c r="W14" i="916"/>
  <c r="W14" i="1035"/>
  <c r="AY97" i="916"/>
  <c r="BA56" i="916"/>
  <c r="BA56" i="1035"/>
  <c r="AY97" i="1035"/>
  <c r="AY99" i="1035" s="1"/>
  <c r="CS79" i="916"/>
  <c r="W111" i="1035"/>
  <c r="DM111" i="1035"/>
  <c r="DN111" i="1035" s="1"/>
  <c r="AA111" i="1035"/>
  <c r="AB111" i="1035" s="1"/>
  <c r="BE111" i="1035"/>
  <c r="BF111" i="1035" s="1"/>
  <c r="W111" i="916"/>
  <c r="DM111" i="916"/>
  <c r="DN111" i="916" s="1"/>
  <c r="AA111" i="916"/>
  <c r="AB111" i="916" s="1"/>
  <c r="BE111" i="916"/>
  <c r="BF111" i="916" s="1"/>
  <c r="W20" i="916"/>
  <c r="W20" i="1035"/>
  <c r="AK56" i="1035"/>
  <c r="AI97" i="1035"/>
  <c r="AI99" i="1035" s="1"/>
  <c r="AI97" i="916"/>
  <c r="AK56" i="916"/>
  <c r="DI16" i="916"/>
  <c r="DI16" i="1035"/>
  <c r="AK34" i="916"/>
  <c r="DA128" i="916"/>
  <c r="CE90" i="916"/>
  <c r="AK109" i="1035"/>
  <c r="AK109" i="916"/>
  <c r="AK39" i="916"/>
  <c r="BW16" i="916"/>
  <c r="BW16" i="1035"/>
  <c r="BO19" i="1035"/>
  <c r="CI19" i="1035"/>
  <c r="CJ19" i="1035" s="1"/>
  <c r="CI19" i="916"/>
  <c r="CJ19" i="916" s="1"/>
  <c r="BO19" i="916"/>
  <c r="DA117" i="1035"/>
  <c r="DA117" i="916"/>
  <c r="BW38" i="916"/>
  <c r="CE66" i="1035"/>
  <c r="CE66" i="916"/>
  <c r="DA17" i="916"/>
  <c r="DA17" i="1035"/>
  <c r="BW128" i="916"/>
  <c r="DI65" i="1035"/>
  <c r="DI65" i="916"/>
  <c r="CO148" i="1035"/>
  <c r="CO150" i="1035" s="1"/>
  <c r="DP118" i="1035"/>
  <c r="DP118" i="916"/>
  <c r="DK29" i="916"/>
  <c r="DO29" i="916" s="1"/>
  <c r="BW12" i="1035"/>
  <c r="CI12" i="1035"/>
  <c r="CJ12" i="1035" s="1"/>
  <c r="BW12" i="916"/>
  <c r="CI12" i="916"/>
  <c r="CJ12" i="916" s="1"/>
  <c r="DI6" i="916"/>
  <c r="DI6" i="1035"/>
  <c r="BE107" i="1035"/>
  <c r="BF148" i="1035" s="1"/>
  <c r="M148" i="1035"/>
  <c r="M151" i="1035" s="1"/>
  <c r="U151" i="1035" s="1"/>
  <c r="DM107" i="1035"/>
  <c r="AA107" i="1035"/>
  <c r="AB107" i="1035" s="1"/>
  <c r="O107" i="1035"/>
  <c r="AA107" i="916"/>
  <c r="M148" i="916"/>
  <c r="DM107" i="916"/>
  <c r="DN107" i="916" s="1"/>
  <c r="O107" i="916"/>
  <c r="BE107" i="916"/>
  <c r="BE148" i="916" s="1"/>
  <c r="DA136" i="916"/>
  <c r="AS79" i="916"/>
  <c r="CI10" i="1035"/>
  <c r="CJ10" i="1035" s="1"/>
  <c r="CE10" i="1035"/>
  <c r="CE10" i="916"/>
  <c r="CI10" i="916"/>
  <c r="CJ10" i="916" s="1"/>
  <c r="M98" i="916"/>
  <c r="O76" i="916"/>
  <c r="AK67" i="1035"/>
  <c r="DM67" i="1035"/>
  <c r="DN67" i="1035" s="1"/>
  <c r="BE67" i="1035"/>
  <c r="BF67" i="1035" s="1"/>
  <c r="BE67" i="916"/>
  <c r="BF67" i="916" s="1"/>
  <c r="AK67" i="916"/>
  <c r="DM67" i="916"/>
  <c r="DN67" i="916" s="1"/>
  <c r="AS7" i="916"/>
  <c r="AS7" i="1035"/>
  <c r="BW57" i="1035"/>
  <c r="BW57" i="916"/>
  <c r="BO119" i="1035"/>
  <c r="CI119" i="1035"/>
  <c r="CJ119" i="1035" s="1"/>
  <c r="BO119" i="916"/>
  <c r="CI119" i="916"/>
  <c r="CJ119" i="916" s="1"/>
  <c r="DA35" i="916"/>
  <c r="CS26" i="916"/>
  <c r="CL36" i="916"/>
  <c r="DP36" i="916"/>
  <c r="CA47" i="916"/>
  <c r="CE38" i="916"/>
  <c r="W76" i="916"/>
  <c r="U98" i="916"/>
  <c r="AS114" i="916"/>
  <c r="AS114" i="1035"/>
  <c r="W66" i="916"/>
  <c r="W66" i="1035"/>
  <c r="BW139" i="916"/>
  <c r="W120" i="1035"/>
  <c r="AA120" i="1035"/>
  <c r="AB120" i="1035" s="1"/>
  <c r="BE120" i="1035"/>
  <c r="BF120" i="1035" s="1"/>
  <c r="DM120" i="1035"/>
  <c r="DN120" i="1035" s="1"/>
  <c r="W120" i="916"/>
  <c r="AA120" i="916"/>
  <c r="AB120" i="916" s="1"/>
  <c r="DM120" i="916"/>
  <c r="DN120" i="916" s="1"/>
  <c r="BE120" i="916"/>
  <c r="BF120" i="916" s="1"/>
  <c r="O14" i="916"/>
  <c r="O14" i="1035"/>
  <c r="W29" i="916"/>
  <c r="DM29" i="916"/>
  <c r="DN29" i="916" s="1"/>
  <c r="BE29" i="916"/>
  <c r="BF29" i="916" s="1"/>
  <c r="AA29" i="916"/>
  <c r="AB29" i="916" s="1"/>
  <c r="CQ149" i="916"/>
  <c r="CS127" i="916"/>
  <c r="W88" i="916"/>
  <c r="BA5" i="1035"/>
  <c r="AY46" i="1035"/>
  <c r="AY48" i="1035" s="1"/>
  <c r="BA5" i="916"/>
  <c r="BA114" i="916"/>
  <c r="BA114" i="1035"/>
  <c r="O34" i="916"/>
  <c r="DA77" i="916"/>
  <c r="BW122" i="916"/>
  <c r="CI122" i="916"/>
  <c r="CJ122" i="916" s="1"/>
  <c r="BW122" i="1035"/>
  <c r="CI122" i="1035"/>
  <c r="CJ122" i="1035" s="1"/>
  <c r="DI9" i="916"/>
  <c r="DI9" i="1035"/>
  <c r="CE86" i="916"/>
  <c r="CS116" i="916"/>
  <c r="CS116" i="1035"/>
  <c r="BE114" i="916"/>
  <c r="BF114" i="916" s="1"/>
  <c r="DM114" i="916"/>
  <c r="DN114" i="916" s="1"/>
  <c r="G114" i="916"/>
  <c r="AA114" i="916"/>
  <c r="AB114" i="916" s="1"/>
  <c r="DM114" i="1035"/>
  <c r="DN114" i="1035" s="1"/>
  <c r="G114" i="1035"/>
  <c r="AA114" i="1035"/>
  <c r="AB114" i="1035" s="1"/>
  <c r="BE114" i="1035"/>
  <c r="BF114" i="1035" s="1"/>
  <c r="AK58" i="1035"/>
  <c r="AK58" i="916"/>
  <c r="G6" i="916"/>
  <c r="BE6" i="1035"/>
  <c r="BF6" i="1035" s="1"/>
  <c r="E49" i="1035"/>
  <c r="DM6" i="1035"/>
  <c r="DN6" i="1035" s="1"/>
  <c r="E46" i="1035"/>
  <c r="E48" i="1035" s="1"/>
  <c r="G6" i="1035"/>
  <c r="AA6" i="1035"/>
  <c r="AB6" i="1035" s="1"/>
  <c r="BA68" i="916"/>
  <c r="BA68" i="1035"/>
  <c r="BO117" i="916"/>
  <c r="CI117" i="916"/>
  <c r="CJ117" i="916" s="1"/>
  <c r="CI117" i="1035"/>
  <c r="CJ117" i="1035" s="1"/>
  <c r="BO117" i="1035"/>
  <c r="AS63" i="1035"/>
  <c r="AS63" i="916"/>
  <c r="DI14" i="916"/>
  <c r="DI14" i="1035"/>
  <c r="AS85" i="916"/>
  <c r="CS139" i="916"/>
  <c r="O118" i="1035"/>
  <c r="O118" i="916"/>
  <c r="BA81" i="916"/>
  <c r="DI34" i="916"/>
  <c r="BH20" i="916"/>
  <c r="DP20" i="916"/>
  <c r="DP20" i="1035"/>
  <c r="BH20" i="1035"/>
  <c r="CS114" i="1035"/>
  <c r="CS114" i="916"/>
  <c r="CE127" i="916"/>
  <c r="CC149" i="916"/>
  <c r="DA137" i="916"/>
  <c r="BO131" i="916"/>
  <c r="CI131" i="916"/>
  <c r="CJ131" i="916" s="1"/>
  <c r="CE121" i="1035"/>
  <c r="CE121" i="916"/>
  <c r="DI36" i="916"/>
  <c r="AK61" i="916"/>
  <c r="AK61" i="1035"/>
  <c r="BW15" i="1035"/>
  <c r="BW15" i="916"/>
  <c r="CS108" i="916"/>
  <c r="CS108" i="1035"/>
  <c r="CE26" i="916"/>
  <c r="DA107" i="916"/>
  <c r="CY148" i="916"/>
  <c r="DA107" i="1035"/>
  <c r="CY148" i="1035"/>
  <c r="CY150" i="1035" s="1"/>
  <c r="W16" i="916"/>
  <c r="W16" i="1035"/>
  <c r="CS57" i="916"/>
  <c r="CS57" i="1035"/>
  <c r="DA6" i="916"/>
  <c r="DA6" i="1035"/>
  <c r="DE97" i="1035"/>
  <c r="DE99" i="1035" s="1"/>
  <c r="DP66" i="1035"/>
  <c r="DP66" i="916"/>
  <c r="DE97" i="916"/>
  <c r="BO16" i="916"/>
  <c r="CI16" i="916"/>
  <c r="CJ16" i="916" s="1"/>
  <c r="CI16" i="1035"/>
  <c r="CJ16" i="1035" s="1"/>
  <c r="BO16" i="1035"/>
  <c r="DA83" i="916"/>
  <c r="CI39" i="916"/>
  <c r="CJ39" i="916" s="1"/>
  <c r="BO39" i="916"/>
  <c r="CI71" i="1035"/>
  <c r="CJ71" i="1035" s="1"/>
  <c r="CE71" i="1035"/>
  <c r="CI71" i="916"/>
  <c r="CJ71" i="916" s="1"/>
  <c r="CE71" i="916"/>
  <c r="W119" i="1035"/>
  <c r="W119" i="916"/>
  <c r="CI141" i="916"/>
  <c r="CJ141" i="916" s="1"/>
  <c r="BO141" i="916"/>
  <c r="AS119" i="916"/>
  <c r="AS119" i="1035"/>
  <c r="O56" i="1035"/>
  <c r="DM56" i="1035"/>
  <c r="DN56" i="1035" s="1"/>
  <c r="AA56" i="1035"/>
  <c r="AB56" i="1035" s="1"/>
  <c r="BE56" i="1035"/>
  <c r="BF56" i="1035" s="1"/>
  <c r="M97" i="1035"/>
  <c r="M99" i="1035" s="1"/>
  <c r="O56" i="916"/>
  <c r="M97" i="916"/>
  <c r="BE56" i="916"/>
  <c r="BF56" i="916" s="1"/>
  <c r="DM56" i="916"/>
  <c r="DN56" i="916" s="1"/>
  <c r="AA56" i="916"/>
  <c r="AB56" i="916" s="1"/>
  <c r="BE109" i="1035"/>
  <c r="BF109" i="1035" s="1"/>
  <c r="G109" i="1035"/>
  <c r="DM109" i="1035"/>
  <c r="DN109" i="1035" s="1"/>
  <c r="AA109" i="1035"/>
  <c r="AB109" i="1035" s="1"/>
  <c r="AA109" i="916"/>
  <c r="AB109" i="916" s="1"/>
  <c r="DM109" i="916"/>
  <c r="DN109" i="916" s="1"/>
  <c r="G109" i="916"/>
  <c r="BE109" i="916"/>
  <c r="BF109" i="916" s="1"/>
  <c r="AS6" i="1035"/>
  <c r="AQ46" i="1035"/>
  <c r="AQ48" i="1035" s="1"/>
  <c r="AS6" i="916"/>
  <c r="AQ46" i="916"/>
  <c r="AI148" i="1035"/>
  <c r="AI150" i="1035" s="1"/>
  <c r="AK107" i="1035"/>
  <c r="AK107" i="916"/>
  <c r="AI148" i="916"/>
  <c r="G25" i="916"/>
  <c r="AA25" i="916"/>
  <c r="AC46" i="916" s="1"/>
  <c r="DM25" i="916"/>
  <c r="DN25" i="916" s="1"/>
  <c r="BE25" i="916"/>
  <c r="BG46" i="916" s="1"/>
  <c r="E47" i="916"/>
  <c r="BW28" i="916"/>
  <c r="O83" i="916"/>
  <c r="BE83" i="916"/>
  <c r="BF83" i="916" s="1"/>
  <c r="AA83" i="916"/>
  <c r="AB83" i="916" s="1"/>
  <c r="DM83" i="916"/>
  <c r="DN83" i="916" s="1"/>
  <c r="G27" i="916"/>
  <c r="AA27" i="916"/>
  <c r="AB27" i="916" s="1"/>
  <c r="DM27" i="916"/>
  <c r="DN27" i="916" s="1"/>
  <c r="BE27" i="916"/>
  <c r="BF27" i="916" s="1"/>
  <c r="DA27" i="916"/>
  <c r="CI70" i="1035"/>
  <c r="CJ70" i="1035" s="1"/>
  <c r="BO70" i="1035"/>
  <c r="CI70" i="916"/>
  <c r="CJ70" i="916" s="1"/>
  <c r="BO70" i="916"/>
  <c r="DI136" i="916"/>
  <c r="DM121" i="1035"/>
  <c r="DN121" i="1035" s="1"/>
  <c r="AK121" i="1035"/>
  <c r="BE121" i="1035"/>
  <c r="BF121" i="1035" s="1"/>
  <c r="DM121" i="916"/>
  <c r="DN121" i="916" s="1"/>
  <c r="AK121" i="916"/>
  <c r="BE121" i="916"/>
  <c r="BF121" i="916" s="1"/>
  <c r="BW9" i="1035"/>
  <c r="BW9" i="916"/>
  <c r="BE39" i="916"/>
  <c r="BF39" i="916" s="1"/>
  <c r="DM39" i="916"/>
  <c r="DN39" i="916" s="1"/>
  <c r="G39" i="916"/>
  <c r="AA39" i="916"/>
  <c r="AB39" i="916" s="1"/>
  <c r="CS80" i="916"/>
  <c r="AA26" i="916"/>
  <c r="AB26" i="916" s="1"/>
  <c r="BE26" i="916"/>
  <c r="BF26" i="916" s="1"/>
  <c r="DM26" i="916"/>
  <c r="DN26" i="916" s="1"/>
  <c r="G26" i="916"/>
  <c r="AQ47" i="916"/>
  <c r="AS25" i="916"/>
  <c r="CI130" i="916"/>
  <c r="CJ130" i="916" s="1"/>
  <c r="BO130" i="916"/>
  <c r="CI142" i="916"/>
  <c r="CJ142" i="916" s="1"/>
  <c r="BW142" i="916"/>
  <c r="CE130" i="916"/>
  <c r="CS86" i="916"/>
  <c r="CC46" i="1035"/>
  <c r="CE5" i="1035"/>
  <c r="CC46" i="916"/>
  <c r="CE5" i="916"/>
  <c r="DP5" i="916"/>
  <c r="AW46" i="1035"/>
  <c r="AW48" i="1035" s="1"/>
  <c r="BH5" i="1035"/>
  <c r="BF51" i="1035" s="1"/>
  <c r="DP5" i="1035"/>
  <c r="DN51" i="1035" s="1"/>
  <c r="AA138" i="916"/>
  <c r="AB138" i="916" s="1"/>
  <c r="G138" i="916"/>
  <c r="BE138" i="916"/>
  <c r="BF138" i="916" s="1"/>
  <c r="DM138" i="916"/>
  <c r="DN138" i="916" s="1"/>
  <c r="O63" i="916"/>
  <c r="DM63" i="916"/>
  <c r="DN63" i="916" s="1"/>
  <c r="BE63" i="916"/>
  <c r="BF63" i="916" s="1"/>
  <c r="AA63" i="916"/>
  <c r="AB63" i="916" s="1"/>
  <c r="O63" i="1035"/>
  <c r="DM63" i="1035"/>
  <c r="DN63" i="1035" s="1"/>
  <c r="AA63" i="1035"/>
  <c r="AB63" i="1035" s="1"/>
  <c r="BE63" i="1035"/>
  <c r="BF63" i="1035" s="1"/>
  <c r="BO29" i="916"/>
  <c r="CI29" i="916"/>
  <c r="CJ29" i="916" s="1"/>
  <c r="DI57" i="916"/>
  <c r="DI57" i="1035"/>
  <c r="BO120" i="916"/>
  <c r="CI120" i="916"/>
  <c r="CJ120" i="916" s="1"/>
  <c r="CI120" i="1035"/>
  <c r="CJ120" i="1035" s="1"/>
  <c r="BO120" i="1035"/>
  <c r="BW80" i="916"/>
  <c r="CI80" i="916"/>
  <c r="CJ80" i="916" s="1"/>
  <c r="BW32" i="916"/>
  <c r="BO137" i="916"/>
  <c r="CI137" i="916"/>
  <c r="CJ137" i="916" s="1"/>
  <c r="CE28" i="916"/>
  <c r="W130" i="916"/>
  <c r="G18" i="1035"/>
  <c r="AA18" i="1035"/>
  <c r="AB18" i="1035" s="1"/>
  <c r="BE18" i="1035"/>
  <c r="BF18" i="1035" s="1"/>
  <c r="DM18" i="1035"/>
  <c r="DN18" i="1035" s="1"/>
  <c r="AA18" i="916"/>
  <c r="AB18" i="916" s="1"/>
  <c r="G18" i="916"/>
  <c r="BA12" i="916"/>
  <c r="BA12" i="1035"/>
  <c r="AK79" i="916"/>
  <c r="CE116" i="1035"/>
  <c r="CE116" i="916"/>
  <c r="DI59" i="1035"/>
  <c r="DI59" i="916"/>
  <c r="BE118" i="916"/>
  <c r="BF118" i="916" s="1"/>
  <c r="G118" i="916"/>
  <c r="DM118" i="916"/>
  <c r="DN118" i="916" s="1"/>
  <c r="AA118" i="916"/>
  <c r="AB118" i="916" s="1"/>
  <c r="G118" i="1035"/>
  <c r="AA118" i="1035"/>
  <c r="AB118" i="1035" s="1"/>
  <c r="BE118" i="1035"/>
  <c r="BF118" i="1035" s="1"/>
  <c r="DM118" i="1035"/>
  <c r="DN118" i="1035" s="1"/>
  <c r="BE142" i="916"/>
  <c r="BF142" i="916" s="1"/>
  <c r="DM142" i="916"/>
  <c r="DN142" i="916" s="1"/>
  <c r="AA142" i="916"/>
  <c r="AB142" i="916" s="1"/>
  <c r="O142" i="916"/>
  <c r="CE61" i="1035"/>
  <c r="CE61" i="916"/>
  <c r="DI39" i="916"/>
  <c r="DA8" i="916"/>
  <c r="DA8" i="1035"/>
  <c r="BA138" i="916"/>
  <c r="AS8" i="916"/>
  <c r="AS8" i="1035"/>
  <c r="DI119" i="916"/>
  <c r="DI119" i="1035"/>
  <c r="BO90" i="916"/>
  <c r="CI90" i="916"/>
  <c r="CJ90" i="916" s="1"/>
  <c r="CI25" i="916"/>
  <c r="BM47" i="916"/>
  <c r="BO25" i="916"/>
  <c r="CI68" i="916"/>
  <c r="CJ68" i="916" s="1"/>
  <c r="BO68" i="916"/>
  <c r="CI68" i="1035"/>
  <c r="CJ68" i="1035" s="1"/>
  <c r="BO68" i="1035"/>
  <c r="DI139" i="916"/>
  <c r="BO57" i="1035"/>
  <c r="CI57" i="1035"/>
  <c r="CJ57" i="1035" s="1"/>
  <c r="CI57" i="916"/>
  <c r="CJ57" i="916" s="1"/>
  <c r="BO57" i="916"/>
  <c r="DI5" i="916"/>
  <c r="DG46" i="916"/>
  <c r="DI5" i="1035"/>
  <c r="DG46" i="1035"/>
  <c r="DG48" i="1035" s="1"/>
  <c r="AK127" i="916"/>
  <c r="AI149" i="916"/>
  <c r="DM130" i="916"/>
  <c r="DN130" i="916" s="1"/>
  <c r="BE130" i="916"/>
  <c r="BF130" i="916" s="1"/>
  <c r="AA130" i="916"/>
  <c r="AB130" i="916" s="1"/>
  <c r="G130" i="916"/>
  <c r="W78" i="916"/>
  <c r="DA7" i="1035"/>
  <c r="DA7" i="916"/>
  <c r="AK8" i="1035"/>
  <c r="AK8" i="916"/>
  <c r="DI79" i="916"/>
  <c r="DI27" i="916"/>
  <c r="BQ60" i="1035"/>
  <c r="CK60" i="1035" s="1"/>
  <c r="BP97" i="1035"/>
  <c r="BW61" i="916"/>
  <c r="BW61" i="1035"/>
  <c r="Y111" i="1035"/>
  <c r="X148" i="1035"/>
  <c r="G35" i="916"/>
  <c r="DM35" i="916"/>
  <c r="DN35" i="916" s="1"/>
  <c r="BE35" i="916"/>
  <c r="BF35" i="916" s="1"/>
  <c r="AA35" i="916"/>
  <c r="AB35" i="916" s="1"/>
  <c r="BW78" i="916"/>
  <c r="BA107" i="916"/>
  <c r="AY148" i="916"/>
  <c r="BA107" i="1035"/>
  <c r="AY148" i="1035"/>
  <c r="CI110" i="916"/>
  <c r="CJ110" i="916" s="1"/>
  <c r="BO110" i="916"/>
  <c r="BO110" i="1035"/>
  <c r="CI110" i="1035"/>
  <c r="CJ110" i="1035" s="1"/>
  <c r="BO9" i="916"/>
  <c r="CI9" i="916"/>
  <c r="CJ9" i="916" s="1"/>
  <c r="BO9" i="1035"/>
  <c r="CI9" i="1035"/>
  <c r="CJ9" i="1035" s="1"/>
  <c r="BO107" i="1035"/>
  <c r="CI107" i="1035"/>
  <c r="CJ107" i="1035" s="1"/>
  <c r="BM148" i="1035"/>
  <c r="BM150" i="1035" s="1"/>
  <c r="BM148" i="916"/>
  <c r="BO107" i="916"/>
  <c r="CI107" i="916"/>
  <c r="CI148" i="916" s="1"/>
  <c r="CE77" i="916"/>
  <c r="DA69" i="1035"/>
  <c r="DA69" i="916"/>
  <c r="BW20" i="916"/>
  <c r="CI20" i="916"/>
  <c r="CJ20" i="916" s="1"/>
  <c r="CI20" i="1035"/>
  <c r="CJ20" i="1035" s="1"/>
  <c r="BW20" i="1035"/>
  <c r="AK10" i="916"/>
  <c r="AK10" i="1035"/>
  <c r="BW110" i="1035"/>
  <c r="BW110" i="916"/>
  <c r="CI139" i="916"/>
  <c r="CJ139" i="916" s="1"/>
  <c r="BO139" i="916"/>
  <c r="BW65" i="1035"/>
  <c r="BW65" i="916"/>
  <c r="O89" i="916"/>
  <c r="AS59" i="1035"/>
  <c r="AS59" i="916"/>
  <c r="AQ149" i="916"/>
  <c r="AS128" i="916"/>
  <c r="CA149" i="916"/>
  <c r="DP129" i="916"/>
  <c r="CL129" i="916"/>
  <c r="CE136" i="916"/>
  <c r="G15" i="916"/>
  <c r="BE15" i="1035"/>
  <c r="BF15" i="1035" s="1"/>
  <c r="G15" i="1035"/>
  <c r="DM15" i="1035"/>
  <c r="DN15" i="1035" s="1"/>
  <c r="AA15" i="1035"/>
  <c r="AB15" i="1035" s="1"/>
  <c r="BO66" i="1035"/>
  <c r="CI66" i="1035"/>
  <c r="CJ66" i="1035" s="1"/>
  <c r="BO66" i="916"/>
  <c r="CI66" i="916"/>
  <c r="CJ66" i="916" s="1"/>
  <c r="W136" i="916"/>
  <c r="W129" i="916"/>
  <c r="CE134" i="916"/>
  <c r="AS66" i="1035"/>
  <c r="AS66" i="916"/>
  <c r="CS14" i="1035"/>
  <c r="CS14" i="916"/>
  <c r="DA60" i="1035"/>
  <c r="DA60" i="916"/>
  <c r="W34" i="916"/>
  <c r="CL130" i="916"/>
  <c r="DP130" i="916"/>
  <c r="BS149" i="916"/>
  <c r="DM76" i="916"/>
  <c r="E98" i="916"/>
  <c r="AA76" i="916"/>
  <c r="AB76" i="916" s="1"/>
  <c r="BE76" i="916"/>
  <c r="G76" i="916"/>
  <c r="CS6" i="1035"/>
  <c r="CS6" i="916"/>
  <c r="AS137" i="916"/>
  <c r="CE107" i="1035"/>
  <c r="CC148" i="1035"/>
  <c r="CC150" i="1035" s="1"/>
  <c r="CE107" i="916"/>
  <c r="CC148" i="916"/>
  <c r="O66" i="1035"/>
  <c r="O66" i="916"/>
  <c r="AS86" i="916"/>
  <c r="BA69" i="1035"/>
  <c r="BA69" i="916"/>
  <c r="DA130" i="916"/>
  <c r="BO87" i="916"/>
  <c r="CI87" i="916"/>
  <c r="CJ87" i="916" s="1"/>
  <c r="BW117" i="1035"/>
  <c r="BW117" i="916"/>
  <c r="AS56" i="1035"/>
  <c r="AQ97" i="1035"/>
  <c r="AQ99" i="1035" s="1"/>
  <c r="AQ97" i="916"/>
  <c r="AS56" i="916"/>
  <c r="BA109" i="916"/>
  <c r="BA109" i="1035"/>
  <c r="BO83" i="916"/>
  <c r="CI83" i="916"/>
  <c r="CJ83" i="916" s="1"/>
  <c r="W38" i="916"/>
  <c r="DM20" i="1035"/>
  <c r="DN20" i="1035" s="1"/>
  <c r="G20" i="1035"/>
  <c r="AA20" i="1035"/>
  <c r="AB20" i="1035" s="1"/>
  <c r="BE20" i="1035"/>
  <c r="BF20" i="1035" s="1"/>
  <c r="G20" i="916"/>
  <c r="AA20" i="916"/>
  <c r="AB20" i="916" s="1"/>
  <c r="W83" i="916"/>
  <c r="AS14" i="916"/>
  <c r="AS14" i="1035"/>
  <c r="BW120" i="916"/>
  <c r="BW120" i="1035"/>
  <c r="W116" i="1035"/>
  <c r="W116" i="916"/>
  <c r="BA6" i="1035"/>
  <c r="BA6" i="916"/>
  <c r="CE128" i="916"/>
  <c r="CG9" i="1035"/>
  <c r="CF46" i="1035"/>
  <c r="CE9" i="1035"/>
  <c r="CE6" i="916"/>
  <c r="CE6" i="1035"/>
  <c r="CE137" i="916"/>
  <c r="O20" i="916"/>
  <c r="O20" i="1035"/>
  <c r="AK14" i="916"/>
  <c r="AK14" i="1035"/>
  <c r="AS35" i="916"/>
  <c r="O110" i="916"/>
  <c r="O110" i="1035"/>
  <c r="AS29" i="916"/>
  <c r="O128" i="916"/>
  <c r="M149" i="916"/>
  <c r="DA15" i="1035"/>
  <c r="DA15" i="916"/>
  <c r="CI86" i="916"/>
  <c r="CJ86" i="916" s="1"/>
  <c r="BO86" i="916"/>
  <c r="AK19" i="1035"/>
  <c r="AK19" i="916"/>
  <c r="BH116" i="1035"/>
  <c r="AD116" i="1035"/>
  <c r="DP116" i="1035"/>
  <c r="K148" i="1035"/>
  <c r="BH116" i="916"/>
  <c r="AD116" i="916"/>
  <c r="DP116" i="916"/>
  <c r="AS26" i="916"/>
  <c r="O122" i="916"/>
  <c r="O122" i="1035"/>
  <c r="DI26" i="916"/>
  <c r="CS122" i="1035"/>
  <c r="CS122" i="916"/>
  <c r="G12" i="916"/>
  <c r="AA12" i="916"/>
  <c r="AB12" i="916" s="1"/>
  <c r="AA12" i="1035"/>
  <c r="AB12" i="1035" s="1"/>
  <c r="BE12" i="1035"/>
  <c r="BF12" i="1035" s="1"/>
  <c r="G12" i="1035"/>
  <c r="DM12" i="1035"/>
  <c r="DN12" i="1035" s="1"/>
  <c r="BA108" i="916"/>
  <c r="BA108" i="1035"/>
  <c r="BE86" i="916"/>
  <c r="BF86" i="916" s="1"/>
  <c r="DM86" i="916"/>
  <c r="DN86" i="916" s="1"/>
  <c r="G86" i="916"/>
  <c r="AA86" i="916"/>
  <c r="AB86" i="916" s="1"/>
  <c r="BO116" i="1035"/>
  <c r="CI116" i="1035"/>
  <c r="CJ116" i="1035" s="1"/>
  <c r="CI116" i="916"/>
  <c r="CJ116" i="916" s="1"/>
  <c r="BO116" i="916"/>
  <c r="BW59" i="1035"/>
  <c r="BW59" i="916"/>
  <c r="W131" i="916"/>
  <c r="DM131" i="916"/>
  <c r="DN131" i="916" s="1"/>
  <c r="AA131" i="916"/>
  <c r="AB131" i="916" s="1"/>
  <c r="BE131" i="916"/>
  <c r="BF131" i="916" s="1"/>
  <c r="CI65" i="1035"/>
  <c r="CJ65" i="1035" s="1"/>
  <c r="BO65" i="1035"/>
  <c r="CI65" i="916"/>
  <c r="CJ65" i="916" s="1"/>
  <c r="BO65" i="916"/>
  <c r="G90" i="916"/>
  <c r="BE90" i="916"/>
  <c r="BF90" i="916" s="1"/>
  <c r="DM90" i="916"/>
  <c r="DN90" i="916" s="1"/>
  <c r="AA90" i="916"/>
  <c r="AB90" i="916" s="1"/>
  <c r="BE116" i="1035"/>
  <c r="BF116" i="1035" s="1"/>
  <c r="DM116" i="1035"/>
  <c r="DN116" i="1035" s="1"/>
  <c r="O116" i="1035"/>
  <c r="AA116" i="1035"/>
  <c r="AB116" i="1035" s="1"/>
  <c r="DM116" i="916"/>
  <c r="DN116" i="916" s="1"/>
  <c r="BE116" i="916"/>
  <c r="BF116" i="916" s="1"/>
  <c r="O116" i="916"/>
  <c r="AA116" i="916"/>
  <c r="AB116" i="916" s="1"/>
  <c r="DI111" i="1035"/>
  <c r="DI111" i="916"/>
  <c r="AS19" i="916"/>
  <c r="AS19" i="1035"/>
  <c r="BW7" i="916"/>
  <c r="BW7" i="1035"/>
  <c r="AS32" i="916"/>
  <c r="DA63" i="1035"/>
  <c r="DA63" i="916"/>
  <c r="AS34" i="916"/>
  <c r="DI130" i="916"/>
  <c r="CI14" i="1035"/>
  <c r="CJ14" i="1035" s="1"/>
  <c r="BO14" i="1035"/>
  <c r="BO14" i="916"/>
  <c r="CI14" i="916"/>
  <c r="CJ14" i="916" s="1"/>
  <c r="BA134" i="916"/>
  <c r="W68" i="1035"/>
  <c r="W68" i="916"/>
  <c r="CI108" i="916"/>
  <c r="CJ108" i="916" s="1"/>
  <c r="BO108" i="916"/>
  <c r="CI108" i="1035"/>
  <c r="CJ108" i="1035" s="1"/>
  <c r="BO108" i="1035"/>
  <c r="AK116" i="916"/>
  <c r="AK116" i="1035"/>
  <c r="BW34" i="916"/>
  <c r="CI132" i="916"/>
  <c r="CJ132" i="916" s="1"/>
  <c r="BW132" i="916"/>
  <c r="DA36" i="916"/>
  <c r="DI68" i="1035"/>
  <c r="DI68" i="916"/>
  <c r="DI30" i="916"/>
  <c r="BA127" i="916"/>
  <c r="AY149" i="916"/>
  <c r="AK18" i="1035"/>
  <c r="AK18" i="916"/>
  <c r="AK131" i="916"/>
  <c r="DA5" i="1035"/>
  <c r="CY46" i="1035"/>
  <c r="CY48" i="1035" s="1"/>
  <c r="DA5" i="916"/>
  <c r="BW66" i="1035"/>
  <c r="BW66" i="916"/>
  <c r="BH137" i="916"/>
  <c r="DP137" i="916"/>
  <c r="AD137" i="916"/>
  <c r="S149" i="916"/>
  <c r="BO36" i="916"/>
  <c r="CI36" i="916"/>
  <c r="CJ36" i="916" s="1"/>
  <c r="BO138" i="916"/>
  <c r="CI138" i="916"/>
  <c r="CJ138" i="916" s="1"/>
  <c r="W138" i="916"/>
  <c r="BE78" i="916"/>
  <c r="BF78" i="916" s="1"/>
  <c r="DM78" i="916"/>
  <c r="DN78" i="916" s="1"/>
  <c r="G78" i="916"/>
  <c r="AA78" i="916"/>
  <c r="AB78" i="916" s="1"/>
  <c r="AK81" i="916"/>
  <c r="BE81" i="916"/>
  <c r="BF81" i="916" s="1"/>
  <c r="DM81" i="916"/>
  <c r="DN81" i="916" s="1"/>
  <c r="DA32" i="916"/>
  <c r="O77" i="916"/>
  <c r="DI112" i="916"/>
  <c r="DI112" i="1035"/>
  <c r="AS68" i="916"/>
  <c r="AS68" i="1035"/>
  <c r="CS66" i="1035"/>
  <c r="CS66" i="916"/>
  <c r="CQ148" i="916"/>
  <c r="CS107" i="916"/>
  <c r="CQ148" i="1035"/>
  <c r="CS107" i="1035"/>
  <c r="DA65" i="1035"/>
  <c r="DA65" i="916"/>
  <c r="DI15" i="916"/>
  <c r="DI15" i="1035"/>
  <c r="CI30" i="916"/>
  <c r="CJ30" i="916" s="1"/>
  <c r="BO30" i="916"/>
  <c r="DM30" i="916"/>
  <c r="DN30" i="916" s="1"/>
  <c r="AK110" i="1035"/>
  <c r="AK110" i="916"/>
  <c r="BW127" i="916"/>
  <c r="BU149" i="916"/>
  <c r="W79" i="916"/>
  <c r="CI77" i="916"/>
  <c r="CJ77" i="916" s="1"/>
  <c r="BO77" i="916"/>
  <c r="DA110" i="1035"/>
  <c r="DA110" i="916"/>
  <c r="CS56" i="1035"/>
  <c r="CQ97" i="1035"/>
  <c r="CQ99" i="1035" s="1"/>
  <c r="CQ97" i="916"/>
  <c r="CS56" i="916"/>
  <c r="U47" i="916"/>
  <c r="W25" i="916"/>
  <c r="DA14" i="916"/>
  <c r="DA14" i="1035"/>
  <c r="CS37" i="916"/>
  <c r="DM69" i="916"/>
  <c r="DN69" i="916" s="1"/>
  <c r="BE69" i="916"/>
  <c r="BF69" i="916" s="1"/>
  <c r="AA69" i="916"/>
  <c r="AB69" i="916" s="1"/>
  <c r="G69" i="916"/>
  <c r="DM69" i="1035"/>
  <c r="DN69" i="1035" s="1"/>
  <c r="AA69" i="1035"/>
  <c r="AB69" i="1035" s="1"/>
  <c r="BE69" i="1035"/>
  <c r="BF69" i="1035" s="1"/>
  <c r="G69" i="1035"/>
  <c r="CE59" i="916"/>
  <c r="CE59" i="1035"/>
  <c r="BW67" i="1035"/>
  <c r="BW67" i="916"/>
  <c r="BU97" i="1035"/>
  <c r="BU99" i="1035" s="1"/>
  <c r="BW56" i="1035"/>
  <c r="BW56" i="916"/>
  <c r="BU97" i="916"/>
  <c r="AA8" i="1035"/>
  <c r="AB8" i="1035" s="1"/>
  <c r="BE8" i="1035"/>
  <c r="BF8" i="1035" s="1"/>
  <c r="G8" i="1035"/>
  <c r="DM8" i="1035"/>
  <c r="DN8" i="1035" s="1"/>
  <c r="G8" i="916"/>
  <c r="DM128" i="916"/>
  <c r="DN128" i="916" s="1"/>
  <c r="BE128" i="916"/>
  <c r="BF128" i="916" s="1"/>
  <c r="AA128" i="916"/>
  <c r="AB128" i="916" s="1"/>
  <c r="G128" i="916"/>
  <c r="DA37" i="916"/>
  <c r="DI81" i="916"/>
  <c r="BA117" i="1035"/>
  <c r="BA117" i="916"/>
  <c r="AS131" i="916"/>
  <c r="DA139" i="916"/>
  <c r="O138" i="916"/>
  <c r="AK136" i="916"/>
  <c r="CE91" i="916"/>
  <c r="CI91" i="916"/>
  <c r="CJ91" i="916" s="1"/>
  <c r="BA139" i="916"/>
  <c r="W127" i="916"/>
  <c r="U149" i="916"/>
  <c r="AK87" i="916"/>
  <c r="BW68" i="1035"/>
  <c r="BW68" i="916"/>
  <c r="AK90" i="916"/>
  <c r="DA88" i="916"/>
  <c r="W118" i="916"/>
  <c r="W118" i="1035"/>
  <c r="AK118" i="916"/>
  <c r="AK118" i="1035"/>
  <c r="BO5" i="1035"/>
  <c r="BM46" i="1035"/>
  <c r="BM48" i="1035" s="1"/>
  <c r="CI5" i="1035"/>
  <c r="CJ46" i="1035" s="1"/>
  <c r="BM46" i="916"/>
  <c r="BO5" i="916"/>
  <c r="CI5" i="916"/>
  <c r="CJ5" i="916" s="1"/>
  <c r="DI109" i="1035"/>
  <c r="DI109" i="916"/>
  <c r="G36" i="916"/>
  <c r="AA36" i="916"/>
  <c r="AB36" i="916" s="1"/>
  <c r="DM36" i="916"/>
  <c r="DN36" i="916" s="1"/>
  <c r="BE36" i="916"/>
  <c r="BF36" i="916" s="1"/>
  <c r="BO78" i="916"/>
  <c r="CI78" i="916"/>
  <c r="CJ78" i="916" s="1"/>
  <c r="CS129" i="916"/>
  <c r="CE36" i="916"/>
  <c r="CS5" i="916"/>
  <c r="CQ46" i="1035"/>
  <c r="CQ48" i="1035" s="1"/>
  <c r="CS5" i="1035"/>
  <c r="BS46" i="1035"/>
  <c r="CL5" i="1035"/>
  <c r="CJ51" i="1035" s="1"/>
  <c r="AS110" i="1035"/>
  <c r="AS110" i="916"/>
  <c r="AA58" i="1035"/>
  <c r="AB58" i="1035" s="1"/>
  <c r="G58" i="1035"/>
  <c r="DM58" i="1035"/>
  <c r="DN58" i="1035" s="1"/>
  <c r="BE58" i="1035"/>
  <c r="BF58" i="1035" s="1"/>
  <c r="G58" i="916"/>
  <c r="BE58" i="916"/>
  <c r="BF58" i="916" s="1"/>
  <c r="DM58" i="916"/>
  <c r="DN58" i="916" s="1"/>
  <c r="AA58" i="916"/>
  <c r="AB58" i="916" s="1"/>
  <c r="AS12" i="916"/>
  <c r="AS12" i="1035"/>
  <c r="AK137" i="916"/>
  <c r="DA118" i="1035"/>
  <c r="DA118" i="916"/>
  <c r="BA67" i="1035"/>
  <c r="BA67" i="916"/>
  <c r="BW88" i="916"/>
  <c r="CI88" i="916"/>
  <c r="CJ88" i="916" s="1"/>
  <c r="CS128" i="916"/>
  <c r="W86" i="916"/>
  <c r="W9" i="916"/>
  <c r="W9" i="1035"/>
  <c r="BE9" i="1035"/>
  <c r="BF9" i="1035" s="1"/>
  <c r="DM9" i="1035"/>
  <c r="DN9" i="1035" s="1"/>
  <c r="AA9" i="1035"/>
  <c r="AB9" i="1035" s="1"/>
  <c r="AS57" i="1035"/>
  <c r="AS57" i="916"/>
  <c r="AA110" i="1035"/>
  <c r="AB110" i="1035" s="1"/>
  <c r="BE110" i="1035"/>
  <c r="BF110" i="1035" s="1"/>
  <c r="G110" i="1035"/>
  <c r="DM110" i="1035"/>
  <c r="DN110" i="1035" s="1"/>
  <c r="BE110" i="916"/>
  <c r="BF110" i="916" s="1"/>
  <c r="G110" i="916"/>
  <c r="AA110" i="916"/>
  <c r="AB110" i="916" s="1"/>
  <c r="DM110" i="916"/>
  <c r="DN110" i="916" s="1"/>
  <c r="BW26" i="916"/>
  <c r="BA28" i="916"/>
  <c r="BW8" i="916"/>
  <c r="BW8" i="1035"/>
  <c r="BO61" i="916"/>
  <c r="CI61" i="916"/>
  <c r="CJ61" i="916" s="1"/>
  <c r="CI61" i="1035"/>
  <c r="CJ61" i="1035" s="1"/>
  <c r="BO61" i="1035"/>
  <c r="O25" i="916"/>
  <c r="M47" i="916"/>
  <c r="BO34" i="916"/>
  <c r="CI34" i="916"/>
  <c r="CJ34" i="916" s="1"/>
  <c r="DP61" i="1035"/>
  <c r="BH61" i="1035"/>
  <c r="K97" i="1035"/>
  <c r="K100" i="1035" s="1"/>
  <c r="AD61" i="1035"/>
  <c r="DP61" i="916"/>
  <c r="BH61" i="916"/>
  <c r="AD61" i="916"/>
  <c r="K97" i="916"/>
  <c r="DA141" i="916"/>
  <c r="DA91" i="916"/>
  <c r="CI18" i="1035"/>
  <c r="CJ18" i="1035" s="1"/>
  <c r="BO18" i="1035"/>
  <c r="BO18" i="916"/>
  <c r="CI18" i="916"/>
  <c r="CJ18" i="916" s="1"/>
  <c r="BW18" i="1035"/>
  <c r="BW18" i="916"/>
  <c r="BA116" i="1035"/>
  <c r="BA116" i="916"/>
  <c r="BA118" i="916"/>
  <c r="BA118" i="1035"/>
  <c r="AA66" i="1035"/>
  <c r="AB66" i="1035" s="1"/>
  <c r="G66" i="1035"/>
  <c r="DM66" i="1035"/>
  <c r="DN66" i="1035" s="1"/>
  <c r="BE66" i="1035"/>
  <c r="BF66" i="1035" s="1"/>
  <c r="DM66" i="916"/>
  <c r="DN66" i="916" s="1"/>
  <c r="G66" i="916"/>
  <c r="BE66" i="916"/>
  <c r="BF66" i="916" s="1"/>
  <c r="AA66" i="916"/>
  <c r="AB66" i="916" s="1"/>
  <c r="DI28" i="916"/>
  <c r="CQ47" i="916"/>
  <c r="CS25" i="916"/>
  <c r="CE20" i="1035"/>
  <c r="CE20" i="916"/>
  <c r="AS139" i="916"/>
  <c r="AK112" i="916"/>
  <c r="BE112" i="916"/>
  <c r="BF112" i="916" s="1"/>
  <c r="DM112" i="916"/>
  <c r="DN112" i="916" s="1"/>
  <c r="BE112" i="1035"/>
  <c r="BF112" i="1035" s="1"/>
  <c r="DM112" i="1035"/>
  <c r="DN112" i="1035" s="1"/>
  <c r="AK112" i="1035"/>
  <c r="CE25" i="916"/>
  <c r="CC47" i="916"/>
  <c r="O68" i="1035"/>
  <c r="O68" i="916"/>
  <c r="CE120" i="916"/>
  <c r="CE120" i="1035"/>
  <c r="CE15" i="1035"/>
  <c r="CE15" i="916"/>
  <c r="W28" i="916"/>
  <c r="BE68" i="916"/>
  <c r="BF68" i="916" s="1"/>
  <c r="AA68" i="916"/>
  <c r="AB68" i="916" s="1"/>
  <c r="DM68" i="916"/>
  <c r="DN68" i="916" s="1"/>
  <c r="G68" i="916"/>
  <c r="DM68" i="1035"/>
  <c r="DN68" i="1035" s="1"/>
  <c r="BE68" i="1035"/>
  <c r="BF68" i="1035" s="1"/>
  <c r="AA68" i="1035"/>
  <c r="AB68" i="1035" s="1"/>
  <c r="G68" i="1035"/>
  <c r="BW60" i="1035"/>
  <c r="BW60" i="916"/>
  <c r="G89" i="916"/>
  <c r="BE89" i="916"/>
  <c r="BF89" i="916" s="1"/>
  <c r="AA89" i="916"/>
  <c r="AB89" i="916" s="1"/>
  <c r="DM89" i="916"/>
  <c r="DN89" i="916" s="1"/>
  <c r="BA131" i="916"/>
  <c r="W5" i="916"/>
  <c r="U46" i="916"/>
  <c r="U46" i="1035"/>
  <c r="U48" i="1035" s="1"/>
  <c r="W5" i="1035"/>
  <c r="AK28" i="916"/>
  <c r="BW138" i="916"/>
  <c r="AK78" i="916"/>
  <c r="BO109" i="916"/>
  <c r="CI109" i="916"/>
  <c r="CJ109" i="916" s="1"/>
  <c r="BO109" i="1035"/>
  <c r="CI109" i="1035"/>
  <c r="CJ109" i="1035" s="1"/>
  <c r="CI32" i="916"/>
  <c r="CJ32" i="916" s="1"/>
  <c r="BO32" i="916"/>
  <c r="CA148" i="1035"/>
  <c r="CA150" i="1035" s="1"/>
  <c r="DP108" i="1035"/>
  <c r="CL108" i="1035"/>
  <c r="BW137" i="916"/>
  <c r="BA119" i="1035"/>
  <c r="BA119" i="916"/>
  <c r="DA111" i="916"/>
  <c r="DA111" i="1035"/>
  <c r="CE8" i="916"/>
  <c r="CE8" i="1035"/>
  <c r="DI7" i="1035"/>
  <c r="DI7" i="916"/>
  <c r="AS15" i="1035"/>
  <c r="AS15" i="916"/>
  <c r="DP117" i="1035"/>
  <c r="BK148" i="1035"/>
  <c r="BK150" i="1035" s="1"/>
  <c r="CL117" i="1035"/>
  <c r="CL117" i="916"/>
  <c r="DP117" i="916"/>
  <c r="BW29" i="916"/>
  <c r="DM91" i="916"/>
  <c r="DN91" i="916" s="1"/>
  <c r="BE91" i="916"/>
  <c r="BF91" i="916" s="1"/>
  <c r="AK91" i="916"/>
  <c r="BO134" i="916"/>
  <c r="CI134" i="916"/>
  <c r="CJ134" i="916" s="1"/>
  <c r="BO60" i="1035"/>
  <c r="CI60" i="1035"/>
  <c r="CJ60" i="1035" s="1"/>
  <c r="BO60" i="916"/>
  <c r="CI60" i="916"/>
  <c r="CJ60" i="916" s="1"/>
  <c r="G77" i="916"/>
  <c r="AA77" i="916"/>
  <c r="AB77" i="916" s="1"/>
  <c r="BE77" i="916"/>
  <c r="BF77" i="916" s="1"/>
  <c r="DM77" i="916"/>
  <c r="DN77" i="916" s="1"/>
  <c r="BO85" i="916"/>
  <c r="CI85" i="916"/>
  <c r="CJ85" i="916" s="1"/>
  <c r="DA116" i="1035"/>
  <c r="DA116" i="916"/>
  <c r="CE76" i="916"/>
  <c r="CC98" i="916"/>
  <c r="CI112" i="1035"/>
  <c r="CJ112" i="1035" s="1"/>
  <c r="BW112" i="1035"/>
  <c r="CI112" i="916"/>
  <c r="CJ112" i="916" s="1"/>
  <c r="BW112" i="916"/>
  <c r="DA28" i="916"/>
  <c r="AS117" i="1035"/>
  <c r="AS117" i="916"/>
  <c r="AS118" i="916"/>
  <c r="AS118" i="1035"/>
  <c r="DM16" i="1035"/>
  <c r="DN16" i="1035" s="1"/>
  <c r="G16" i="1035"/>
  <c r="AA16" i="1035"/>
  <c r="AB16" i="1035" s="1"/>
  <c r="BE16" i="1035"/>
  <c r="BF16" i="1035" s="1"/>
  <c r="AA16" i="916"/>
  <c r="AB16" i="916" s="1"/>
  <c r="G16" i="916"/>
  <c r="CE132" i="916"/>
  <c r="DI56" i="916"/>
  <c r="DG97" i="916"/>
  <c r="DI56" i="1035"/>
  <c r="DG97" i="1035"/>
  <c r="DG99" i="1035" s="1"/>
  <c r="DP127" i="916"/>
  <c r="DO153" i="916" s="1"/>
  <c r="CW149" i="916"/>
  <c r="W60" i="1035"/>
  <c r="BE60" i="1035"/>
  <c r="BF60" i="1035" s="1"/>
  <c r="AA60" i="1035"/>
  <c r="AB60" i="1035" s="1"/>
  <c r="DM60" i="1035"/>
  <c r="DN60" i="1035" s="1"/>
  <c r="W60" i="916"/>
  <c r="DM60" i="916"/>
  <c r="DN60" i="916" s="1"/>
  <c r="BE60" i="916"/>
  <c r="BF60" i="916" s="1"/>
  <c r="AA60" i="916"/>
  <c r="AB60" i="916" s="1"/>
  <c r="CS137" i="916"/>
  <c r="CS9" i="916"/>
  <c r="CS9" i="1035"/>
  <c r="AS88" i="916"/>
  <c r="DI128" i="916"/>
  <c r="DM132" i="916"/>
  <c r="DN132" i="916" s="1"/>
  <c r="BE132" i="916"/>
  <c r="BF132" i="916" s="1"/>
  <c r="G132" i="916"/>
  <c r="AA132" i="916"/>
  <c r="AB132" i="916" s="1"/>
  <c r="DA34" i="916"/>
  <c r="DI129" i="916"/>
  <c r="CS15" i="916"/>
  <c r="CS15" i="1035"/>
  <c r="AK88" i="916"/>
  <c r="DM57" i="1035"/>
  <c r="DN57" i="1035" s="1"/>
  <c r="BE57" i="1035"/>
  <c r="BF57" i="1035" s="1"/>
  <c r="E100" i="1035"/>
  <c r="I97" i="1035" s="1"/>
  <c r="E97" i="1035"/>
  <c r="E99" i="1035" s="1"/>
  <c r="AA57" i="1035"/>
  <c r="AB57" i="1035" s="1"/>
  <c r="G57" i="1035"/>
  <c r="BE57" i="916"/>
  <c r="BF57" i="916" s="1"/>
  <c r="AA57" i="916"/>
  <c r="AB57" i="916" s="1"/>
  <c r="DM57" i="916"/>
  <c r="DN57" i="916" s="1"/>
  <c r="E100" i="916"/>
  <c r="G57" i="916"/>
  <c r="E97" i="916"/>
  <c r="BA66" i="916"/>
  <c r="BA66" i="1035"/>
  <c r="CS87" i="916"/>
  <c r="BA122" i="1035"/>
  <c r="BA122" i="916"/>
  <c r="AK40" i="916"/>
  <c r="CE114" i="1035"/>
  <c r="CE114" i="916"/>
  <c r="BW116" i="916"/>
  <c r="BW116" i="1035"/>
  <c r="AA38" i="916"/>
  <c r="AB38" i="916" s="1"/>
  <c r="DM38" i="916"/>
  <c r="DN38" i="916" s="1"/>
  <c r="G38" i="916"/>
  <c r="BE38" i="916"/>
  <c r="BF38" i="916" s="1"/>
  <c r="BW87" i="916"/>
  <c r="AG46" i="916"/>
  <c r="AG46" i="1035"/>
  <c r="DP6" i="1035"/>
  <c r="BH6" i="1035"/>
  <c r="CS20" i="916"/>
  <c r="CS20" i="1035"/>
  <c r="CW47" i="916"/>
  <c r="DP27" i="916"/>
  <c r="CS119" i="1035"/>
  <c r="CS119" i="916"/>
  <c r="AA7" i="916"/>
  <c r="AB7" i="916" s="1"/>
  <c r="O7" i="916"/>
  <c r="DM7" i="1035"/>
  <c r="DN7" i="1035" s="1"/>
  <c r="AA7" i="1035"/>
  <c r="AB7" i="1035" s="1"/>
  <c r="O7" i="1035"/>
  <c r="BE7" i="1035"/>
  <c r="BF7" i="1035" s="1"/>
  <c r="DI67" i="916"/>
  <c r="DI67" i="1035"/>
  <c r="DI78" i="916"/>
  <c r="BA76" i="916"/>
  <c r="AY98" i="916"/>
  <c r="AK35" i="916"/>
  <c r="DP15" i="1035"/>
  <c r="CW46" i="1035"/>
  <c r="CW48" i="1035" s="1"/>
  <c r="DM65" i="1035"/>
  <c r="DN65" i="1035" s="1"/>
  <c r="BE65" i="1035"/>
  <c r="BF65" i="1035" s="1"/>
  <c r="AK65" i="1035"/>
  <c r="AK65" i="916"/>
  <c r="DM65" i="916"/>
  <c r="DN65" i="916" s="1"/>
  <c r="BE65" i="916"/>
  <c r="BF65" i="916" s="1"/>
  <c r="G70" i="916"/>
  <c r="BE70" i="916"/>
  <c r="BF70" i="916" s="1"/>
  <c r="AA70" i="916"/>
  <c r="AB70" i="916" s="1"/>
  <c r="DM70" i="916"/>
  <c r="DN70" i="916" s="1"/>
  <c r="G70" i="1035"/>
  <c r="BE70" i="1035"/>
  <c r="BF70" i="1035" s="1"/>
  <c r="DM70" i="1035"/>
  <c r="DN70" i="1035" s="1"/>
  <c r="AA70" i="1035"/>
  <c r="AB70" i="1035" s="1"/>
  <c r="O5" i="916"/>
  <c r="AA5" i="1035"/>
  <c r="AB5" i="1035" s="1"/>
  <c r="BE5" i="1035"/>
  <c r="BF46" i="1035" s="1"/>
  <c r="O5" i="1035"/>
  <c r="DM5" i="1035"/>
  <c r="DN46" i="1035" s="1"/>
  <c r="M46" i="1035"/>
  <c r="CL134" i="916"/>
  <c r="BK149" i="916"/>
  <c r="DP134" i="916"/>
  <c r="CI114" i="916"/>
  <c r="CJ114" i="916" s="1"/>
  <c r="BW114" i="916"/>
  <c r="BW114" i="1035"/>
  <c r="CI114" i="1035"/>
  <c r="CJ114" i="1035" s="1"/>
  <c r="DI80" i="916"/>
  <c r="CS142" i="916"/>
  <c r="DA12" i="1035"/>
  <c r="DA12" i="916"/>
  <c r="CI40" i="916"/>
  <c r="CJ40" i="916" s="1"/>
  <c r="CE40" i="916"/>
  <c r="CE67" i="1035"/>
  <c r="CE67" i="916"/>
  <c r="DI86" i="916"/>
  <c r="CI7" i="1035"/>
  <c r="CJ7" i="1035" s="1"/>
  <c r="BO7" i="1035"/>
  <c r="CI7" i="916"/>
  <c r="CJ7" i="916" s="1"/>
  <c r="BO7" i="916"/>
  <c r="DA120" i="916"/>
  <c r="DA120" i="1035"/>
  <c r="DC9" i="916"/>
  <c r="DB46" i="916"/>
  <c r="W63" i="916"/>
  <c r="W63" i="1035"/>
  <c r="BO128" i="916"/>
  <c r="CI128" i="916"/>
  <c r="CJ128" i="916" s="1"/>
  <c r="G127" i="916"/>
  <c r="E149" i="916"/>
  <c r="BE127" i="916"/>
  <c r="BF127" i="916" s="1"/>
  <c r="DM127" i="916"/>
  <c r="AA127" i="916"/>
  <c r="AB127" i="916" s="1"/>
  <c r="AK80" i="916"/>
  <c r="BE80" i="916"/>
  <c r="BF80" i="916" s="1"/>
  <c r="DM80" i="916"/>
  <c r="DN80" i="916" s="1"/>
  <c r="AK117" i="916"/>
  <c r="AK117" i="1035"/>
  <c r="BW86" i="916"/>
  <c r="AK139" i="916"/>
  <c r="DM87" i="916"/>
  <c r="DN87" i="916" s="1"/>
  <c r="O87" i="916"/>
  <c r="AA87" i="916"/>
  <c r="AB87" i="916" s="1"/>
  <c r="BE87" i="916"/>
  <c r="BF87" i="916" s="1"/>
  <c r="DG47" i="916"/>
  <c r="DI25" i="916"/>
  <c r="CS68" i="1035"/>
  <c r="CS68" i="916"/>
  <c r="BW89" i="916"/>
  <c r="CI89" i="916"/>
  <c r="CJ89" i="916" s="1"/>
  <c r="O15" i="916"/>
  <c r="O15" i="1035"/>
  <c r="AM80" i="916"/>
  <c r="AL98" i="916"/>
  <c r="W117" i="1035"/>
  <c r="W117" i="916"/>
  <c r="AS37" i="916"/>
  <c r="DM37" i="916"/>
  <c r="DN37" i="916" s="1"/>
  <c r="BE37" i="916"/>
  <c r="BF37" i="916" s="1"/>
  <c r="BO79" i="916"/>
  <c r="CI79" i="916"/>
  <c r="CJ79" i="916" s="1"/>
  <c r="CS32" i="916"/>
  <c r="AA117" i="1035"/>
  <c r="AB117" i="1035" s="1"/>
  <c r="BE117" i="1035"/>
  <c r="BF117" i="1035" s="1"/>
  <c r="DM117" i="1035"/>
  <c r="DN117" i="1035" s="1"/>
  <c r="G117" i="1035"/>
  <c r="AA117" i="916"/>
  <c r="AB117" i="916" s="1"/>
  <c r="G117" i="916"/>
  <c r="DM117" i="916"/>
  <c r="DN117" i="916" s="1"/>
  <c r="BE117" i="916"/>
  <c r="BF117" i="916" s="1"/>
  <c r="CY97" i="916"/>
  <c r="DA56" i="916"/>
  <c r="CY97" i="1035"/>
  <c r="CY99" i="1035" s="1"/>
  <c r="DA56" i="1035"/>
  <c r="CS88" i="916"/>
  <c r="DI77" i="916"/>
  <c r="AK130" i="916"/>
  <c r="DA119" i="916"/>
  <c r="DA119" i="1035"/>
  <c r="AK77" i="916"/>
  <c r="CS78" i="916"/>
  <c r="W89" i="916"/>
  <c r="G59" i="1035"/>
  <c r="DM59" i="1035"/>
  <c r="DN59" i="1035" s="1"/>
  <c r="BE59" i="1035"/>
  <c r="BF59" i="1035" s="1"/>
  <c r="AA59" i="1035"/>
  <c r="AB59" i="1035" s="1"/>
  <c r="BE59" i="916"/>
  <c r="BF59" i="916" s="1"/>
  <c r="DM59" i="916"/>
  <c r="DN59" i="916" s="1"/>
  <c r="AA59" i="916"/>
  <c r="AB59" i="916" s="1"/>
  <c r="G59" i="916"/>
  <c r="AK36" i="916"/>
  <c r="W6" i="1035"/>
  <c r="W6" i="916"/>
  <c r="DA59" i="1035"/>
  <c r="DA59" i="916"/>
  <c r="CS27" i="916"/>
  <c r="DI88" i="916"/>
  <c r="O86" i="916"/>
  <c r="AI47" i="916"/>
  <c r="AK25" i="916"/>
  <c r="DI118" i="1035"/>
  <c r="DI118" i="916"/>
  <c r="AK108" i="916"/>
  <c r="AK108" i="1035"/>
  <c r="AK16" i="1035"/>
  <c r="AK16" i="916"/>
  <c r="CW94" i="1447"/>
  <c r="M94" i="1447"/>
  <c r="T93" i="1447"/>
  <c r="Z45" i="1447"/>
  <c r="AY43" i="1447"/>
  <c r="Z40" i="1447"/>
  <c r="AY38" i="1447"/>
  <c r="CS24" i="1447"/>
  <c r="M111" i="1447"/>
  <c r="F113" i="1447"/>
  <c r="E61" i="1447"/>
  <c r="CU32" i="1447"/>
  <c r="CW32" i="1447" s="1"/>
  <c r="T31" i="1447"/>
  <c r="M32" i="1447"/>
  <c r="EM54" i="57"/>
  <c r="DI56" i="57"/>
  <c r="Y56" i="57"/>
  <c r="GA79" i="57"/>
  <c r="GK79" i="57" s="1"/>
  <c r="GU79" i="57" s="1"/>
  <c r="DP192" i="57"/>
  <c r="GL55" i="57"/>
  <c r="GV55" i="57" s="1"/>
  <c r="GB111" i="57"/>
  <c r="CL70" i="57"/>
  <c r="BH71" i="57"/>
  <c r="DC54" i="57"/>
  <c r="CS56" i="57"/>
  <c r="GO14" i="57"/>
  <c r="EQ16" i="57"/>
  <c r="CS77" i="57"/>
  <c r="BE19" i="57"/>
  <c r="DC17" i="57"/>
  <c r="DC19" i="57" s="1"/>
  <c r="BK56" i="57"/>
  <c r="CO55" i="57"/>
  <c r="CY55" i="57" s="1"/>
  <c r="EJ46" i="57"/>
  <c r="EJ47" i="57" s="1"/>
  <c r="CR27" i="57"/>
  <c r="CR28" i="57" s="1"/>
  <c r="AY115" i="57"/>
  <c r="AY117" i="57" s="1"/>
  <c r="BU80" i="57"/>
  <c r="CZ107" i="57"/>
  <c r="CZ116" i="57" s="1"/>
  <c r="EK178" i="57"/>
  <c r="EK179" i="57" s="1"/>
  <c r="GI79" i="57"/>
  <c r="GI80" i="57" s="1"/>
  <c r="AR194" i="57"/>
  <c r="GE59" i="57"/>
  <c r="CS114" i="57"/>
  <c r="BI179" i="57"/>
  <c r="BD79" i="57"/>
  <c r="BD178" i="57" s="1"/>
  <c r="CW8" i="57"/>
  <c r="CW10" i="57" s="1"/>
  <c r="GI70" i="57"/>
  <c r="EW21" i="57"/>
  <c r="GE149" i="57"/>
  <c r="GE150" i="57" s="1"/>
  <c r="ER70" i="57"/>
  <c r="GO70" i="57"/>
  <c r="GB28" i="57"/>
  <c r="CF184" i="57"/>
  <c r="FX79" i="57"/>
  <c r="ET178" i="57"/>
  <c r="ET179" i="57" s="1"/>
  <c r="ET80" i="57"/>
  <c r="Z115" i="57"/>
  <c r="GL79" i="57"/>
  <c r="BO150" i="57"/>
  <c r="CW61" i="57"/>
  <c r="CW62" i="57" s="1"/>
  <c r="BE93" i="57"/>
  <c r="CH80" i="57"/>
  <c r="CH178" i="57"/>
  <c r="FQ80" i="57"/>
  <c r="FY65" i="57"/>
  <c r="BR71" i="57"/>
  <c r="CL69" i="57"/>
  <c r="CL157" i="57" s="1"/>
  <c r="CL159" i="57" s="1"/>
  <c r="BB167" i="57"/>
  <c r="BB169" i="57" s="1"/>
  <c r="BB94" i="57"/>
  <c r="BB96" i="57" s="1"/>
  <c r="BB87" i="57"/>
  <c r="EA169" i="57"/>
  <c r="CZ70" i="57"/>
  <c r="FR150" i="57"/>
  <c r="DT141" i="57"/>
  <c r="GO109" i="57"/>
  <c r="GO111" i="57" s="1"/>
  <c r="BB177" i="57"/>
  <c r="BF69" i="57"/>
  <c r="DV178" i="57"/>
  <c r="DV179" i="57" s="1"/>
  <c r="CS47" i="57"/>
  <c r="GD18" i="57"/>
  <c r="GN18" i="57" s="1"/>
  <c r="CZ72" i="57"/>
  <c r="CZ162" i="57" s="1"/>
  <c r="CZ164" i="57" s="1"/>
  <c r="FR164" i="57"/>
  <c r="CW125" i="57"/>
  <c r="GL17" i="57"/>
  <c r="GL19" i="57" s="1"/>
  <c r="AY9" i="1447"/>
  <c r="CW8" i="1447"/>
  <c r="CW9" i="1447" s="1"/>
  <c r="P89" i="1447"/>
  <c r="O91" i="1447" s="1"/>
  <c r="T92" i="1447"/>
  <c r="U31" i="1447"/>
  <c r="N32" i="1447"/>
  <c r="FX70" i="57"/>
  <c r="DF193" i="57"/>
  <c r="AX79" i="57"/>
  <c r="BU157" i="57"/>
  <c r="BU159" i="57" s="1"/>
  <c r="CO69" i="57"/>
  <c r="BU71" i="57"/>
  <c r="EK56" i="57"/>
  <c r="GI54" i="57"/>
  <c r="EN157" i="57"/>
  <c r="EN159" i="57" s="1"/>
  <c r="GL69" i="57"/>
  <c r="EN71" i="57"/>
  <c r="EM55" i="57"/>
  <c r="GK55" i="57" s="1"/>
  <c r="FX121" i="57"/>
  <c r="FX123" i="57" s="1"/>
  <c r="GD70" i="57"/>
  <c r="GN70" i="57" s="1"/>
  <c r="GI106" i="57"/>
  <c r="GI108" i="57" s="1"/>
  <c r="EK44" i="57"/>
  <c r="FX54" i="57"/>
  <c r="GH54" i="57" s="1"/>
  <c r="FY62" i="57"/>
  <c r="EP79" i="57"/>
  <c r="EP178" i="57" s="1"/>
  <c r="CO18" i="57"/>
  <c r="CY18" i="57" s="1"/>
  <c r="BK19" i="57"/>
  <c r="CL85" i="57"/>
  <c r="CL87" i="57" s="1"/>
  <c r="BP71" i="57"/>
  <c r="GO61" i="57"/>
  <c r="BB16" i="57"/>
  <c r="CZ15" i="57"/>
  <c r="EZ16" i="57"/>
  <c r="GD15" i="57"/>
  <c r="GD16" i="57" s="1"/>
  <c r="CM80" i="57"/>
  <c r="CP49" i="57"/>
  <c r="CP44" i="57"/>
  <c r="DS178" i="57"/>
  <c r="DS179" i="57" s="1"/>
  <c r="AH169" i="57"/>
  <c r="CW79" i="57"/>
  <c r="CW178" i="57" s="1"/>
  <c r="EM63" i="57"/>
  <c r="EM65" i="57" s="1"/>
  <c r="AO179" i="57"/>
  <c r="FD19" i="57"/>
  <c r="CS192" i="57"/>
  <c r="CS194" i="57" s="1"/>
  <c r="GE80" i="57"/>
  <c r="CR69" i="57"/>
  <c r="DB69" i="57" s="1"/>
  <c r="CH71" i="57"/>
  <c r="GB62" i="57"/>
  <c r="CP126" i="57"/>
  <c r="CW56" i="57"/>
  <c r="BA8" i="57"/>
  <c r="CY8" i="57" s="1"/>
  <c r="CT17" i="57"/>
  <c r="DD17" i="57" s="1"/>
  <c r="CM157" i="57"/>
  <c r="CM159" i="57" s="1"/>
  <c r="CM71" i="57"/>
  <c r="AY28" i="57"/>
  <c r="GL119" i="57"/>
  <c r="GV119" i="57" s="1"/>
  <c r="FY116" i="57"/>
  <c r="GL26" i="57"/>
  <c r="DP193" i="57"/>
  <c r="EJ107" i="57"/>
  <c r="EJ108" i="57" s="1"/>
  <c r="V177" i="57"/>
  <c r="V179" i="57" s="1"/>
  <c r="AX78" i="57"/>
  <c r="T80" i="57"/>
  <c r="CM116" i="57"/>
  <c r="CB71" i="57"/>
  <c r="CW24" i="57"/>
  <c r="FD71" i="57"/>
  <c r="GI92" i="57"/>
  <c r="FY28" i="57"/>
  <c r="DO60" i="1035"/>
  <c r="Z76" i="1447"/>
  <c r="AY74" i="1447"/>
  <c r="AY89" i="1447"/>
  <c r="Z79" i="1447"/>
  <c r="Z81" i="1447" s="1"/>
  <c r="N119" i="1447"/>
  <c r="G121" i="1447"/>
  <c r="P58" i="1447"/>
  <c r="O60" i="1447" s="1"/>
  <c r="T61" i="1447"/>
  <c r="U62" i="1447"/>
  <c r="N63" i="1447"/>
  <c r="P27" i="1447"/>
  <c r="O29" i="1447" s="1"/>
  <c r="T30" i="1447"/>
  <c r="CU27" i="1447"/>
  <c r="CU17" i="1447" s="1"/>
  <c r="CS17" i="1447"/>
  <c r="CS19" i="1447" s="1"/>
  <c r="FX17" i="57"/>
  <c r="FX19" i="57" s="1"/>
  <c r="EK53" i="57"/>
  <c r="GI51" i="57"/>
  <c r="GI66" i="57" s="1"/>
  <c r="DP168" i="57"/>
  <c r="DP169" i="57" s="1"/>
  <c r="GE19" i="57"/>
  <c r="CP16" i="57"/>
  <c r="CZ14" i="57"/>
  <c r="GO60" i="57"/>
  <c r="AN80" i="57"/>
  <c r="AT71" i="57"/>
  <c r="CZ11" i="57"/>
  <c r="GV11" i="57" s="1"/>
  <c r="FN172" i="57"/>
  <c r="CW69" i="57"/>
  <c r="AY71" i="57"/>
  <c r="BB80" i="57"/>
  <c r="CZ78" i="57"/>
  <c r="GO112" i="57"/>
  <c r="GO114" i="57" s="1"/>
  <c r="CZ60" i="57"/>
  <c r="GA81" i="57"/>
  <c r="GK81" i="57" s="1"/>
  <c r="CL17" i="57"/>
  <c r="CL139" i="57" s="1"/>
  <c r="CB19" i="57"/>
  <c r="GE31" i="57"/>
  <c r="DP182" i="57"/>
  <c r="GD79" i="57"/>
  <c r="GD178" i="57" s="1"/>
  <c r="CP19" i="57"/>
  <c r="CM49" i="57"/>
  <c r="CW70" i="57"/>
  <c r="GB31" i="57"/>
  <c r="EP109" i="57"/>
  <c r="EP111" i="57" s="1"/>
  <c r="CZ100" i="57"/>
  <c r="GV100" i="57" s="1"/>
  <c r="GI14" i="57"/>
  <c r="GI16" i="57" s="1"/>
  <c r="EK16" i="57"/>
  <c r="FX89" i="57"/>
  <c r="FX90" i="57" s="1"/>
  <c r="GL35" i="57"/>
  <c r="GL37" i="57" s="1"/>
  <c r="GF78" i="57"/>
  <c r="EB173" i="57"/>
  <c r="EB174" i="57" s="1"/>
  <c r="CS80" i="57"/>
  <c r="DV193" i="57"/>
  <c r="DV194" i="57" s="1"/>
  <c r="AD80" i="57"/>
  <c r="AH194" i="57"/>
  <c r="AX70" i="57"/>
  <c r="FY111" i="57"/>
  <c r="EZ21" i="57"/>
  <c r="DM174" i="57"/>
  <c r="CS93" i="57"/>
  <c r="CM25" i="57"/>
  <c r="EP15" i="57"/>
  <c r="DL16" i="57"/>
  <c r="AA179" i="57"/>
  <c r="BE59" i="57"/>
  <c r="FN71" i="57"/>
  <c r="CP10" i="57"/>
  <c r="BY184" i="57"/>
  <c r="CU24" i="1447"/>
  <c r="CU71" i="1447"/>
  <c r="CW70" i="1447"/>
  <c r="M119" i="1447"/>
  <c r="E92" i="1447"/>
  <c r="F121" i="1447"/>
  <c r="U93" i="1447"/>
  <c r="N94" i="1447"/>
  <c r="CW75" i="1447"/>
  <c r="EZ80" i="57"/>
  <c r="GD78" i="57"/>
  <c r="GD177" i="57" s="1"/>
  <c r="AY114" i="57"/>
  <c r="CW112" i="57"/>
  <c r="Z182" i="57"/>
  <c r="Z184" i="57" s="1"/>
  <c r="GI61" i="57"/>
  <c r="GF17" i="57"/>
  <c r="GP17" i="57" s="1"/>
  <c r="EN56" i="57"/>
  <c r="GL54" i="57"/>
  <c r="FN80" i="57"/>
  <c r="CE163" i="57"/>
  <c r="CE164" i="57" s="1"/>
  <c r="EZ182" i="57"/>
  <c r="EZ184" i="57" s="1"/>
  <c r="BB114" i="57"/>
  <c r="CZ112" i="57"/>
  <c r="CZ114" i="57" s="1"/>
  <c r="DL71" i="57"/>
  <c r="FN173" i="57"/>
  <c r="AU179" i="57"/>
  <c r="BB71" i="57"/>
  <c r="CZ69" i="57"/>
  <c r="GL51" i="57"/>
  <c r="GL66" i="57" s="1"/>
  <c r="CO17" i="57"/>
  <c r="CY17" i="57" s="1"/>
  <c r="BU19" i="57"/>
  <c r="CS25" i="57"/>
  <c r="EJ55" i="57"/>
  <c r="EJ56" i="57" s="1"/>
  <c r="DP56" i="57"/>
  <c r="CW91" i="57"/>
  <c r="AY93" i="57"/>
  <c r="AG183" i="57"/>
  <c r="GO55" i="57"/>
  <c r="ER55" i="57"/>
  <c r="GP55" i="57" s="1"/>
  <c r="FT80" i="57"/>
  <c r="CZ57" i="57"/>
  <c r="GV57" i="57" s="1"/>
  <c r="DP71" i="57"/>
  <c r="GA70" i="57"/>
  <c r="GA71" i="57" s="1"/>
  <c r="FO179" i="57"/>
  <c r="FU179" i="57"/>
  <c r="GI27" i="57"/>
  <c r="GI28" i="57" s="1"/>
  <c r="GL110" i="57"/>
  <c r="GL111" i="57" s="1"/>
  <c r="AG182" i="57"/>
  <c r="EJ70" i="57"/>
  <c r="EQ99" i="57"/>
  <c r="GL52" i="57"/>
  <c r="GV52" i="57" s="1"/>
  <c r="FY67" i="57"/>
  <c r="FY68" i="57" s="1"/>
  <c r="EM70" i="57"/>
  <c r="DP183" i="57"/>
  <c r="U179" i="57"/>
  <c r="CW122" i="57"/>
  <c r="FO150" i="57"/>
  <c r="AO164" i="57"/>
  <c r="AU194" i="57"/>
  <c r="CW113" i="57"/>
  <c r="EQ177" i="57"/>
  <c r="EQ179" i="57" s="1"/>
  <c r="CZ124" i="57"/>
  <c r="GV124" i="57" s="1"/>
  <c r="EF80" i="57"/>
  <c r="CK80" i="916"/>
  <c r="CS80" i="1447"/>
  <c r="CS81" i="1447" s="1"/>
  <c r="CU90" i="1447"/>
  <c r="CU28" i="1447"/>
  <c r="BV18" i="1447"/>
  <c r="BV19" i="1447" s="1"/>
  <c r="T62" i="1447"/>
  <c r="M63" i="1447"/>
  <c r="DC79" i="57"/>
  <c r="BF79" i="57"/>
  <c r="DD79" i="57" s="1"/>
  <c r="EM106" i="57"/>
  <c r="EM192" i="57" s="1"/>
  <c r="EM91" i="57"/>
  <c r="EM93" i="57" s="1"/>
  <c r="DF71" i="57"/>
  <c r="BH19" i="57"/>
  <c r="CL18" i="57"/>
  <c r="CV18" i="57" s="1"/>
  <c r="EX194" i="57"/>
  <c r="DL193" i="57"/>
  <c r="DL194" i="57" s="1"/>
  <c r="EP107" i="57"/>
  <c r="EP116" i="57" s="1"/>
  <c r="BU56" i="57"/>
  <c r="CO54" i="57"/>
  <c r="CY54" i="57" s="1"/>
  <c r="GB193" i="57"/>
  <c r="GB194" i="57" s="1"/>
  <c r="GB116" i="57"/>
  <c r="GB117" i="57" s="1"/>
  <c r="CM108" i="57"/>
  <c r="CM192" i="57"/>
  <c r="CM194" i="57" s="1"/>
  <c r="CW106" i="57"/>
  <c r="CW115" i="57" s="1"/>
  <c r="CM115" i="57"/>
  <c r="AJ19" i="57"/>
  <c r="BD17" i="57"/>
  <c r="BD139" i="57" s="1"/>
  <c r="GB157" i="57"/>
  <c r="GB159" i="57" s="1"/>
  <c r="GB71" i="57"/>
  <c r="U169" i="57"/>
  <c r="EM85" i="57"/>
  <c r="EM94" i="57" s="1"/>
  <c r="CP56" i="57"/>
  <c r="GD12" i="57"/>
  <c r="GN12" i="57" s="1"/>
  <c r="EF183" i="57"/>
  <c r="EA164" i="57"/>
  <c r="FG71" i="57"/>
  <c r="BV194" i="57"/>
  <c r="DV167" i="57"/>
  <c r="BB162" i="57"/>
  <c r="BB164" i="57" s="1"/>
  <c r="BB74" i="57"/>
  <c r="BR80" i="57"/>
  <c r="EN83" i="57"/>
  <c r="CT78" i="57"/>
  <c r="GO17" i="57"/>
  <c r="GO139" i="57" s="1"/>
  <c r="CL78" i="57"/>
  <c r="CL177" i="57" s="1"/>
  <c r="BH80" i="57"/>
  <c r="EA179" i="57"/>
  <c r="FY56" i="57"/>
  <c r="BF70" i="57"/>
  <c r="DD70" i="57" s="1"/>
  <c r="DC70" i="57"/>
  <c r="EM86" i="57"/>
  <c r="GK86" i="57" s="1"/>
  <c r="GU86" i="57" s="1"/>
  <c r="CW46" i="57"/>
  <c r="DQ179" i="57"/>
  <c r="AY80" i="57"/>
  <c r="CW78" i="57"/>
  <c r="CW177" i="57" s="1"/>
  <c r="T182" i="57"/>
  <c r="T184" i="57" s="1"/>
  <c r="CW27" i="57"/>
  <c r="FO194" i="57"/>
  <c r="EP78" i="57"/>
  <c r="EP177" i="57" s="1"/>
  <c r="DL80" i="57"/>
  <c r="DS56" i="57"/>
  <c r="CP77" i="57"/>
  <c r="CP182" i="57"/>
  <c r="CP184" i="57" s="1"/>
  <c r="GB93" i="57"/>
  <c r="U174" i="57"/>
  <c r="BD70" i="57"/>
  <c r="DC78" i="57"/>
  <c r="BE80" i="57"/>
  <c r="BA122" i="57"/>
  <c r="CW14" i="57"/>
  <c r="CM16" i="57"/>
  <c r="AJ80" i="57"/>
  <c r="BD78" i="57"/>
  <c r="BD177" i="57" s="1"/>
  <c r="FT71" i="57"/>
  <c r="BX19" i="57"/>
  <c r="CR17" i="57"/>
  <c r="CR19" i="57" s="1"/>
  <c r="BG80" i="916"/>
  <c r="AY27" i="1447"/>
  <c r="AW17" i="1447"/>
  <c r="AW19" i="1447" s="1"/>
  <c r="AY69" i="1447"/>
  <c r="Z71" i="1447"/>
  <c r="N111" i="1447"/>
  <c r="G113" i="1447"/>
  <c r="FT56" i="57"/>
  <c r="GD55" i="57"/>
  <c r="GD56" i="57" s="1"/>
  <c r="DF80" i="57"/>
  <c r="EJ78" i="57"/>
  <c r="EJ177" i="57" s="1"/>
  <c r="DP178" i="57"/>
  <c r="FX98" i="57"/>
  <c r="FX104" i="57" s="1"/>
  <c r="CP192" i="57"/>
  <c r="CP194" i="57" s="1"/>
  <c r="CP115" i="57"/>
  <c r="CP117" i="57" s="1"/>
  <c r="CP108" i="57"/>
  <c r="BN71" i="57"/>
  <c r="CR70" i="57"/>
  <c r="DS167" i="57"/>
  <c r="BB59" i="57"/>
  <c r="FA194" i="57"/>
  <c r="GD5" i="57"/>
  <c r="GD134" i="57" s="1"/>
  <c r="FG177" i="57"/>
  <c r="FG179" i="57" s="1"/>
  <c r="GA78" i="57"/>
  <c r="FG80" i="57"/>
  <c r="EW20" i="57"/>
  <c r="AX9" i="57"/>
  <c r="AX10" i="57" s="1"/>
  <c r="EN80" i="57"/>
  <c r="GL78" i="57"/>
  <c r="GL80" i="57" s="1"/>
  <c r="DG179" i="57"/>
  <c r="X164" i="57"/>
  <c r="AY62" i="57"/>
  <c r="CR85" i="57"/>
  <c r="CR87" i="57" s="1"/>
  <c r="FR179" i="57"/>
  <c r="BX71" i="57"/>
  <c r="EK34" i="57"/>
  <c r="GL14" i="57"/>
  <c r="EN16" i="57"/>
  <c r="CM126" i="57"/>
  <c r="CR79" i="57"/>
  <c r="CR80" i="57" s="1"/>
  <c r="BN80" i="57"/>
  <c r="BN178" i="57"/>
  <c r="BN179" i="57" s="1"/>
  <c r="BK173" i="57"/>
  <c r="BK174" i="57" s="1"/>
  <c r="GE111" i="57"/>
  <c r="ER78" i="57"/>
  <c r="GO64" i="57"/>
  <c r="DS192" i="57"/>
  <c r="CZ51" i="57"/>
  <c r="CZ53" i="57" s="1"/>
  <c r="BN172" i="57"/>
  <c r="BN174" i="57" s="1"/>
  <c r="FY93" i="57"/>
  <c r="CM48" i="57"/>
  <c r="FO164" i="57"/>
  <c r="CW30" i="57"/>
  <c r="CW31" i="57" s="1"/>
  <c r="BF78" i="57"/>
  <c r="ET20" i="57"/>
  <c r="BE178" i="57"/>
  <c r="BE179" i="57" s="1"/>
  <c r="GO54" i="57"/>
  <c r="EQ56" i="57"/>
  <c r="AC60" i="1035"/>
  <c r="CU59" i="1447"/>
  <c r="BV49" i="1447"/>
  <c r="BV50" i="1447" s="1"/>
  <c r="CW13" i="1447"/>
  <c r="CW14" i="1447" s="1"/>
  <c r="AY14" i="1447"/>
  <c r="AW50" i="1447"/>
  <c r="AY58" i="1447"/>
  <c r="Z48" i="1447"/>
  <c r="Z50" i="1447" s="1"/>
  <c r="BX56" i="57"/>
  <c r="CS71" i="57"/>
  <c r="CS157" i="57"/>
  <c r="CS159" i="57" s="1"/>
  <c r="DS193" i="57"/>
  <c r="EM107" i="57"/>
  <c r="EM116" i="57" s="1"/>
  <c r="FY148" i="57"/>
  <c r="FY150" i="57" s="1"/>
  <c r="FY53" i="57"/>
  <c r="AN71" i="57"/>
  <c r="AX69" i="57"/>
  <c r="FY192" i="57"/>
  <c r="FY194" i="57" s="1"/>
  <c r="FY115" i="57"/>
  <c r="AI162" i="57"/>
  <c r="AI164" i="57" s="1"/>
  <c r="BF55" i="57"/>
  <c r="DD55" i="57" s="1"/>
  <c r="DC55" i="57"/>
  <c r="BE56" i="57"/>
  <c r="CH177" i="57"/>
  <c r="AO169" i="57"/>
  <c r="DS71" i="57"/>
  <c r="BH56" i="57"/>
  <c r="CL55" i="57"/>
  <c r="EK80" i="57"/>
  <c r="DV168" i="57"/>
  <c r="BB90" i="57"/>
  <c r="GD69" i="57"/>
  <c r="FJ71" i="57"/>
  <c r="FJ157" i="57"/>
  <c r="FJ159" i="57" s="1"/>
  <c r="EK126" i="57"/>
  <c r="BE66" i="57"/>
  <c r="BE68" i="57" s="1"/>
  <c r="FY114" i="57"/>
  <c r="EP76" i="57"/>
  <c r="EP183" i="57" s="1"/>
  <c r="DL183" i="57"/>
  <c r="DL184" i="57" s="1"/>
  <c r="EM69" i="57"/>
  <c r="DI71" i="57"/>
  <c r="DI178" i="57"/>
  <c r="DI179" i="57" s="1"/>
  <c r="FJ80" i="57"/>
  <c r="FH184" i="57"/>
  <c r="CR100" i="57"/>
  <c r="CR102" i="57" s="1"/>
  <c r="EA174" i="57"/>
  <c r="AQ71" i="57"/>
  <c r="BA69" i="57"/>
  <c r="ET157" i="57"/>
  <c r="ET159" i="57" s="1"/>
  <c r="FX69" i="57"/>
  <c r="FX157" i="57" s="1"/>
  <c r="FX159" i="57" s="1"/>
  <c r="ET71" i="57"/>
  <c r="GL70" i="57"/>
  <c r="FD80" i="57"/>
  <c r="BE162" i="57"/>
  <c r="BE164" i="57" s="1"/>
  <c r="BE74" i="57"/>
  <c r="GI33" i="57"/>
  <c r="CO85" i="57"/>
  <c r="CO87" i="57" s="1"/>
  <c r="AC60" i="916"/>
  <c r="CU80" i="57"/>
  <c r="CW44" i="1447"/>
  <c r="EF182" i="57"/>
  <c r="GO15" i="57"/>
  <c r="GY15" i="57" s="1"/>
  <c r="ER15" i="57"/>
  <c r="GP15" i="57" s="1"/>
  <c r="DV80" i="57"/>
  <c r="GI125" i="57"/>
  <c r="CP47" i="57"/>
  <c r="CP48" i="57"/>
  <c r="BK80" i="57"/>
  <c r="BD14" i="57"/>
  <c r="AJ16" i="57"/>
  <c r="DO183" i="57"/>
  <c r="DO184" i="57" s="1"/>
  <c r="FQ71" i="57"/>
  <c r="BV136" i="57"/>
  <c r="GE193" i="57"/>
  <c r="GE116" i="57"/>
  <c r="GE117" i="57" s="1"/>
  <c r="AY74" i="57"/>
  <c r="AY162" i="57"/>
  <c r="AY164" i="57" s="1"/>
  <c r="FG19" i="57"/>
  <c r="GA17" i="57"/>
  <c r="GK17" i="57" s="1"/>
  <c r="BE16" i="57"/>
  <c r="DC14" i="57"/>
  <c r="CO70" i="57"/>
  <c r="CY70" i="57" s="1"/>
  <c r="BK71" i="57"/>
  <c r="CR88" i="57"/>
  <c r="BB34" i="57"/>
  <c r="CS44" i="57"/>
  <c r="CS48" i="57"/>
  <c r="CS50" i="57" s="1"/>
  <c r="BE168" i="57"/>
  <c r="BE169" i="57" s="1"/>
  <c r="DS168" i="57"/>
  <c r="FR194" i="57"/>
  <c r="GB80" i="57"/>
  <c r="GO51" i="57"/>
  <c r="EQ53" i="57"/>
  <c r="BB93" i="57"/>
  <c r="CZ91" i="57"/>
  <c r="CZ167" i="57" s="1"/>
  <c r="EQ172" i="57"/>
  <c r="EQ174" i="57" s="1"/>
  <c r="EQ103" i="57"/>
  <c r="EQ105" i="57" s="1"/>
  <c r="EK49" i="57"/>
  <c r="EK50" i="57" s="1"/>
  <c r="CS19" i="57"/>
  <c r="EP55" i="57"/>
  <c r="DL56" i="57"/>
  <c r="DV19" i="57"/>
  <c r="FK194" i="57"/>
  <c r="X174" i="57"/>
  <c r="CI184" i="57"/>
  <c r="EM61" i="57"/>
  <c r="EM62" i="57" s="1"/>
  <c r="ET183" i="57"/>
  <c r="ET184" i="57" s="1"/>
  <c r="GL27" i="57"/>
  <c r="GO81" i="57"/>
  <c r="GO83" i="57" s="1"/>
  <c r="CZ92" i="57"/>
  <c r="GI69" i="57"/>
  <c r="EK157" i="57"/>
  <c r="EK159" i="57" s="1"/>
  <c r="EK71" i="57"/>
  <c r="CZ79" i="57"/>
  <c r="CZ178" i="57" s="1"/>
  <c r="X169" i="57"/>
  <c r="GO119" i="57"/>
  <c r="GO120" i="57" s="1"/>
  <c r="DW164" i="57"/>
  <c r="EQ80" i="57"/>
  <c r="GO78" i="57"/>
  <c r="FR141" i="57"/>
  <c r="BH173" i="57"/>
  <c r="ER79" i="57"/>
  <c r="GP79" i="57" s="1"/>
  <c r="GO79" i="57"/>
  <c r="GO178" i="57" s="1"/>
  <c r="BE157" i="57"/>
  <c r="BE159" i="57" s="1"/>
  <c r="DC69" i="57"/>
  <c r="BE71" i="57"/>
  <c r="GB114" i="57"/>
  <c r="CM56" i="57"/>
  <c r="GA14" i="57"/>
  <c r="FQ16" i="57"/>
  <c r="CP25" i="57"/>
  <c r="FT172" i="57"/>
  <c r="FT174" i="57" s="1"/>
  <c r="BH172" i="57"/>
  <c r="DA79" i="57"/>
  <c r="BG177" i="57"/>
  <c r="BG179" i="57" s="1"/>
  <c r="CX69" i="57"/>
  <c r="AZ71" i="57"/>
  <c r="GQ79" i="57"/>
  <c r="HA79" i="57" s="1"/>
  <c r="DE70" i="57"/>
  <c r="DB15" i="57"/>
  <c r="GJ14" i="57"/>
  <c r="GJ16" i="57" s="1"/>
  <c r="EL16" i="57"/>
  <c r="BG71" i="57"/>
  <c r="DE69" i="57"/>
  <c r="BG16" i="57"/>
  <c r="DE14" i="57"/>
  <c r="EO56" i="57"/>
  <c r="GM54" i="57"/>
  <c r="GN14" i="57"/>
  <c r="BC71" i="57"/>
  <c r="DA69" i="57"/>
  <c r="DA157" i="57" s="1"/>
  <c r="BC19" i="57"/>
  <c r="DA17" i="57"/>
  <c r="CQ71" i="57"/>
  <c r="DA70" i="57"/>
  <c r="U104" i="1447"/>
  <c r="N105" i="1447"/>
  <c r="AY86" i="1447"/>
  <c r="M105" i="1447"/>
  <c r="T104" i="1447"/>
  <c r="L31" i="1447"/>
  <c r="BA80" i="57"/>
  <c r="GJ78" i="57"/>
  <c r="GJ80" i="57" s="1"/>
  <c r="EL80" i="57"/>
  <c r="CV54" i="57"/>
  <c r="AX56" i="57"/>
  <c r="DE78" i="57"/>
  <c r="BG80" i="57"/>
  <c r="R93" i="1447"/>
  <c r="K94" i="1447"/>
  <c r="L30" i="1447"/>
  <c r="T103" i="1447"/>
  <c r="GG56" i="57"/>
  <c r="CX78" i="57"/>
  <c r="AZ80" i="57"/>
  <c r="GM70" i="57"/>
  <c r="BC80" i="57"/>
  <c r="DA78" i="57"/>
  <c r="DA177" i="57" s="1"/>
  <c r="GM17" i="57"/>
  <c r="EO19" i="57"/>
  <c r="BD56" i="57"/>
  <c r="CQ19" i="57"/>
  <c r="T120" i="1447"/>
  <c r="L93" i="1447"/>
  <c r="GM69" i="57"/>
  <c r="EO71" i="57"/>
  <c r="CQ16" i="57"/>
  <c r="ES56" i="57"/>
  <c r="GQ54" i="57"/>
  <c r="CR16" i="57"/>
  <c r="GQ70" i="57"/>
  <c r="GQ78" i="57"/>
  <c r="ES80" i="57"/>
  <c r="ES19" i="57"/>
  <c r="GQ17" i="57"/>
  <c r="R92" i="1447"/>
  <c r="P92" i="1447"/>
  <c r="O94" i="1447" s="1"/>
  <c r="DE54" i="57"/>
  <c r="BG56" i="57"/>
  <c r="GC80" i="57"/>
  <c r="GN54" i="57"/>
  <c r="GM14" i="57"/>
  <c r="EO16" i="57"/>
  <c r="AZ56" i="57"/>
  <c r="CX54" i="57"/>
  <c r="EP19" i="57"/>
  <c r="GN17" i="57"/>
  <c r="GG80" i="57"/>
  <c r="BC16" i="57"/>
  <c r="DA14" i="57"/>
  <c r="DA54" i="57"/>
  <c r="BC56" i="57"/>
  <c r="GM79" i="57"/>
  <c r="FZ19" i="57"/>
  <c r="DE55" i="57"/>
  <c r="BA16" i="57"/>
  <c r="CY14" i="57"/>
  <c r="GC71" i="57"/>
  <c r="R31" i="1447"/>
  <c r="K32" i="1447"/>
  <c r="AZ19" i="57"/>
  <c r="CX18" i="57"/>
  <c r="GT18" i="57" s="1"/>
  <c r="BG19" i="57"/>
  <c r="DE17" i="57"/>
  <c r="R30" i="1447"/>
  <c r="P30" i="1447"/>
  <c r="O32" i="1447" s="1"/>
  <c r="CU16" i="57"/>
  <c r="R61" i="1447"/>
  <c r="P61" i="1447"/>
  <c r="GM78" i="57"/>
  <c r="EO80" i="57"/>
  <c r="CN19" i="57"/>
  <c r="CX17" i="57"/>
  <c r="DO60" i="916"/>
  <c r="BG60" i="916"/>
  <c r="AZ16" i="57"/>
  <c r="CX14" i="57"/>
  <c r="DE15" i="57"/>
  <c r="GJ54" i="57"/>
  <c r="EL56" i="57"/>
  <c r="L62" i="1447"/>
  <c r="T112" i="1447"/>
  <c r="DA15" i="57"/>
  <c r="GW15" i="57" s="1"/>
  <c r="EL19" i="57"/>
  <c r="GJ17" i="57"/>
  <c r="GJ19" i="57" s="1"/>
  <c r="GQ18" i="57"/>
  <c r="GJ69" i="57"/>
  <c r="EL71" i="57"/>
  <c r="R62" i="1447"/>
  <c r="K63" i="1447"/>
  <c r="ES16" i="57"/>
  <c r="GQ14" i="57"/>
  <c r="GQ69" i="57"/>
  <c r="ES71" i="57"/>
  <c r="AR112" i="1447"/>
  <c r="AX20" i="57"/>
  <c r="AY159" i="57"/>
  <c r="CK121" i="1035"/>
  <c r="CK12" i="1035"/>
  <c r="CK6" i="1035"/>
  <c r="FN159" i="57"/>
  <c r="CU159" i="57"/>
  <c r="DS159" i="57"/>
  <c r="EE159" i="57"/>
  <c r="CK6" i="916"/>
  <c r="AC70" i="1035"/>
  <c r="CK16" i="916"/>
  <c r="CK109" i="916"/>
  <c r="BG66" i="1035"/>
  <c r="AC16" i="916"/>
  <c r="CK16" i="1035"/>
  <c r="BG10" i="1035"/>
  <c r="AC12" i="916"/>
  <c r="AC114" i="916"/>
  <c r="CK119" i="1035"/>
  <c r="CK63" i="916"/>
  <c r="BG116" i="1035"/>
  <c r="CK61" i="916"/>
  <c r="BG65" i="1035"/>
  <c r="CK109" i="1035"/>
  <c r="CX101" i="57"/>
  <c r="CK63" i="1035"/>
  <c r="CP154" i="57"/>
  <c r="CK10" i="1035"/>
  <c r="GM9" i="57"/>
  <c r="GW9" i="57" s="1"/>
  <c r="L92" i="560"/>
  <c r="CW59" i="560"/>
  <c r="CW49" i="560" s="1"/>
  <c r="CK67" i="1035"/>
  <c r="W58" i="560"/>
  <c r="V60" i="560" s="1"/>
  <c r="BG67" i="1035"/>
  <c r="DO109" i="916"/>
  <c r="AC20" i="916"/>
  <c r="CK17" i="916"/>
  <c r="CK67" i="916"/>
  <c r="BG71" i="1035"/>
  <c r="CK15" i="1035"/>
  <c r="AC108" i="916"/>
  <c r="BG110" i="916"/>
  <c r="CK66" i="916"/>
  <c r="CK121" i="916"/>
  <c r="AC68" i="1035"/>
  <c r="CK17" i="1035"/>
  <c r="CU34" i="57"/>
  <c r="AW154" i="57"/>
  <c r="CK7" i="916"/>
  <c r="GQ8" i="57"/>
  <c r="CK110" i="1035"/>
  <c r="EO21" i="57"/>
  <c r="BG117" i="916"/>
  <c r="BG121" i="1035"/>
  <c r="BG66" i="916"/>
  <c r="CK57" i="1035"/>
  <c r="CK68" i="916"/>
  <c r="DO109" i="1035"/>
  <c r="CK61" i="1035"/>
  <c r="CK10" i="916"/>
  <c r="GB150" i="57"/>
  <c r="CK57" i="916"/>
  <c r="DK136" i="57"/>
  <c r="AC63" i="1035"/>
  <c r="BG122" i="1035"/>
  <c r="DO116" i="916"/>
  <c r="AC108" i="1035"/>
  <c r="GG10" i="57"/>
  <c r="M121" i="560"/>
  <c r="BB141" i="57"/>
  <c r="CK110" i="916"/>
  <c r="CK108" i="916"/>
  <c r="BG61" i="916"/>
  <c r="CK119" i="916"/>
  <c r="BG116" i="916"/>
  <c r="CQ37" i="57"/>
  <c r="AC109" i="1035"/>
  <c r="DO122" i="1035"/>
  <c r="BG59" i="916"/>
  <c r="DR164" i="57"/>
  <c r="DA36" i="57"/>
  <c r="AT174" i="57"/>
  <c r="CK164" i="57"/>
  <c r="AH8" i="917"/>
  <c r="AC71" i="1035"/>
  <c r="DO70" i="916"/>
  <c r="GE169" i="57"/>
  <c r="AZ104" i="57"/>
  <c r="AC57" i="916"/>
  <c r="DO118" i="916"/>
  <c r="L93" i="560"/>
  <c r="EC194" i="57"/>
  <c r="DO10" i="1035"/>
  <c r="EZ174" i="57"/>
  <c r="CK194" i="57"/>
  <c r="CK59" i="1035"/>
  <c r="DO112" i="916"/>
  <c r="EB154" i="57"/>
  <c r="EI179" i="57"/>
  <c r="AC122" i="1035"/>
  <c r="AC70" i="916"/>
  <c r="BG63" i="1035"/>
  <c r="DO121" i="1035"/>
  <c r="BG70" i="916"/>
  <c r="DO58" i="1035"/>
  <c r="BG69" i="1035"/>
  <c r="CK117" i="916"/>
  <c r="T63" i="560"/>
  <c r="DO65" i="916"/>
  <c r="CK66" i="1035"/>
  <c r="AN154" i="57"/>
  <c r="BG65" i="916"/>
  <c r="DO66" i="916"/>
  <c r="AC67" i="916"/>
  <c r="DO69" i="916"/>
  <c r="EE154" i="57"/>
  <c r="DO61" i="916"/>
  <c r="CK7" i="1035"/>
  <c r="CK47" i="916"/>
  <c r="GH122" i="57"/>
  <c r="DO69" i="1035"/>
  <c r="DO63" i="916"/>
  <c r="AC7" i="916"/>
  <c r="GV29" i="57"/>
  <c r="CK68" i="1035"/>
  <c r="CK15" i="916"/>
  <c r="DO63" i="1035"/>
  <c r="DO118" i="1035"/>
  <c r="EL177" i="57"/>
  <c r="CK76" i="916"/>
  <c r="BG138" i="916"/>
  <c r="AC90" i="916"/>
  <c r="CK128" i="916"/>
  <c r="AC119" i="1035"/>
  <c r="BG30" i="916"/>
  <c r="DO59" i="916"/>
  <c r="AC179" i="57"/>
  <c r="GJ124" i="57"/>
  <c r="BG118" i="1035"/>
  <c r="BG112" i="916"/>
  <c r="BG70" i="1035"/>
  <c r="FM194" i="57"/>
  <c r="CN21" i="57"/>
  <c r="DO34" i="916"/>
  <c r="BG38" i="916"/>
  <c r="CH159" i="57"/>
  <c r="DO110" i="916"/>
  <c r="DO71" i="1035"/>
  <c r="GC34" i="57"/>
  <c r="AD164" i="57"/>
  <c r="BG90" i="916"/>
  <c r="GM33" i="57"/>
  <c r="GW33" i="57" s="1"/>
  <c r="FQ159" i="57"/>
  <c r="BG87" i="916"/>
  <c r="AR149" i="916"/>
  <c r="AP149" i="916" s="1"/>
  <c r="CK27" i="916"/>
  <c r="CK79" i="916"/>
  <c r="BG18" i="916"/>
  <c r="BG117" i="1035"/>
  <c r="DO116" i="1035"/>
  <c r="AB150" i="1035"/>
  <c r="BF150" i="1035" s="1"/>
  <c r="BG57" i="916"/>
  <c r="BG61" i="1035"/>
  <c r="EE146" i="57"/>
  <c r="AC18" i="916"/>
  <c r="V149" i="916"/>
  <c r="T149" i="916" s="1"/>
  <c r="BG108" i="916"/>
  <c r="DO58" i="916"/>
  <c r="DU164" i="57"/>
  <c r="BG114" i="916"/>
  <c r="DZ179" i="57"/>
  <c r="DY164" i="57"/>
  <c r="DO114" i="916"/>
  <c r="AC6" i="916"/>
  <c r="AW184" i="57"/>
  <c r="DA89" i="57"/>
  <c r="DA90" i="57" s="1"/>
  <c r="CK77" i="916"/>
  <c r="CK137" i="916"/>
  <c r="AE16" i="917"/>
  <c r="FX25" i="57"/>
  <c r="DV174" i="57"/>
  <c r="GH24" i="57"/>
  <c r="V169" i="57"/>
  <c r="EW164" i="57"/>
  <c r="FI159" i="57"/>
  <c r="AC141" i="916"/>
  <c r="AC25" i="916"/>
  <c r="AY17" i="560"/>
  <c r="AY19" i="560" s="1"/>
  <c r="AC98" i="916"/>
  <c r="CK31" i="916"/>
  <c r="AC27" i="916"/>
  <c r="CM136" i="57"/>
  <c r="CG194" i="57"/>
  <c r="GA34" i="57"/>
  <c r="DI141" i="57"/>
  <c r="DS164" i="57"/>
  <c r="DI164" i="57"/>
  <c r="W8" i="917"/>
  <c r="GN122" i="57"/>
  <c r="CU103" i="57"/>
  <c r="BX179" i="57"/>
  <c r="BJ169" i="57"/>
  <c r="AT164" i="57"/>
  <c r="GD10" i="57"/>
  <c r="BT179" i="57"/>
  <c r="CK59" i="916"/>
  <c r="AC19" i="916"/>
  <c r="BG15" i="1035"/>
  <c r="BG10" i="916"/>
  <c r="DO121" i="916"/>
  <c r="CK8" i="916"/>
  <c r="AC129" i="916"/>
  <c r="DH98" i="916"/>
  <c r="DF98" i="916" s="1"/>
  <c r="AC130" i="916"/>
  <c r="CK37" i="916"/>
  <c r="AF174" i="57"/>
  <c r="AE8" i="917"/>
  <c r="DO108" i="916"/>
  <c r="AA8" i="917" a="1"/>
  <c r="AA8" i="917" s="1"/>
  <c r="AS8" i="917" s="1"/>
  <c r="AC118" i="1035"/>
  <c r="BG67" i="916"/>
  <c r="BG8" i="1035"/>
  <c r="CK108" i="1035"/>
  <c r="GA90" i="57"/>
  <c r="BG129" i="916"/>
  <c r="DO15" i="1035"/>
  <c r="AC58" i="916"/>
  <c r="BG69" i="916"/>
  <c r="DO6" i="1035"/>
  <c r="AC20" i="1035"/>
  <c r="DO71" i="916"/>
  <c r="AC14" i="916"/>
  <c r="DO119" i="916"/>
  <c r="BG58" i="916"/>
  <c r="DO89" i="916"/>
  <c r="AC134" i="916"/>
  <c r="CR98" i="916"/>
  <c r="CP98" i="916" s="1"/>
  <c r="AC127" i="916"/>
  <c r="BG112" i="1035"/>
  <c r="CH141" i="57"/>
  <c r="CX61" i="57"/>
  <c r="CD149" i="916"/>
  <c r="CB149" i="916" s="1"/>
  <c r="CK83" i="916"/>
  <c r="AC78" i="916"/>
  <c r="CK86" i="916"/>
  <c r="EY179" i="57"/>
  <c r="EI164" i="57"/>
  <c r="FI174" i="57"/>
  <c r="L61" i="560"/>
  <c r="CU90" i="57"/>
  <c r="EF179" i="57"/>
  <c r="T111" i="560"/>
  <c r="S61" i="560" s="1"/>
  <c r="ES7" i="57"/>
  <c r="CU192" i="57"/>
  <c r="GJ98" i="57"/>
  <c r="CA169" i="57"/>
  <c r="CW99" i="57"/>
  <c r="CX107" i="57"/>
  <c r="FZ108" i="57"/>
  <c r="AW174" i="57"/>
  <c r="CX86" i="57"/>
  <c r="FT179" i="57"/>
  <c r="AP194" i="57"/>
  <c r="CU108" i="57"/>
  <c r="AK16" i="917"/>
  <c r="CX11" i="57"/>
  <c r="CD184" i="57"/>
  <c r="EL99" i="57"/>
  <c r="CL13" i="57"/>
  <c r="AZ108" i="57"/>
  <c r="BG87" i="57"/>
  <c r="EL173" i="57"/>
  <c r="CW173" i="57"/>
  <c r="DU174" i="57"/>
  <c r="CN13" i="57"/>
  <c r="CN126" i="57"/>
  <c r="ES114" i="57"/>
  <c r="BJ179" i="57"/>
  <c r="DA125" i="57"/>
  <c r="BG6" i="1035"/>
  <c r="BG63" i="916"/>
  <c r="CW13" i="57"/>
  <c r="DO20" i="1035"/>
  <c r="AC104" i="560"/>
  <c r="AJ104" i="560" s="1"/>
  <c r="AI31" i="560" s="1"/>
  <c r="CU55" i="560"/>
  <c r="GC13" i="57"/>
  <c r="GJ45" i="57"/>
  <c r="BG71" i="916"/>
  <c r="CW28" i="560"/>
  <c r="CW18" i="560" s="1"/>
  <c r="CW77" i="57"/>
  <c r="AZ87" i="57"/>
  <c r="BU184" i="57"/>
  <c r="GS75" i="57"/>
  <c r="GS182" i="57" s="1"/>
  <c r="FZ47" i="57"/>
  <c r="DO110" i="1035"/>
  <c r="BG20" i="1035"/>
  <c r="GE22" i="57"/>
  <c r="AC71" i="916"/>
  <c r="AC63" i="916"/>
  <c r="DO68" i="916"/>
  <c r="AC6" i="1035"/>
  <c r="AJ98" i="916"/>
  <c r="AH98" i="916" s="1"/>
  <c r="CB174" i="57"/>
  <c r="CE169" i="57"/>
  <c r="GJ82" i="57"/>
  <c r="GJ178" i="57" s="1"/>
  <c r="AY40" i="57"/>
  <c r="AG179" i="57"/>
  <c r="FT164" i="57"/>
  <c r="AC68" i="916"/>
  <c r="CX12" i="57"/>
  <c r="K8" i="917"/>
  <c r="T8" i="917"/>
  <c r="BG110" i="1035"/>
  <c r="BM169" i="57"/>
  <c r="EF164" i="57"/>
  <c r="GK12" i="57"/>
  <c r="AM184" i="57"/>
  <c r="AC121" i="916"/>
  <c r="GO25" i="57"/>
  <c r="BG109" i="1035"/>
  <c r="BW194" i="57"/>
  <c r="CK8" i="1035"/>
  <c r="CX75" i="57"/>
  <c r="CX182" i="57" s="1"/>
  <c r="AI194" i="57"/>
  <c r="BA25" i="57"/>
  <c r="GB40" i="57"/>
  <c r="FS164" i="57"/>
  <c r="GJ125" i="57"/>
  <c r="CK179" i="57"/>
  <c r="BG120" i="1035"/>
  <c r="DO67" i="916"/>
  <c r="BG140" i="916"/>
  <c r="DO70" i="1035"/>
  <c r="DO57" i="1035"/>
  <c r="V47" i="916"/>
  <c r="T47" i="916" s="1"/>
  <c r="BG78" i="916"/>
  <c r="AC136" i="916"/>
  <c r="CK130" i="916"/>
  <c r="CK139" i="916"/>
  <c r="BG141" i="916"/>
  <c r="AS16" i="917"/>
  <c r="AC28" i="916"/>
  <c r="F47" i="916"/>
  <c r="F50" i="916" s="1"/>
  <c r="BG36" i="916"/>
  <c r="DO91" i="916"/>
  <c r="DO59" i="1035"/>
  <c r="CK114" i="1035"/>
  <c r="DO117" i="1035"/>
  <c r="DO68" i="1035"/>
  <c r="GN85" i="57"/>
  <c r="GA21" i="57"/>
  <c r="AC149" i="916"/>
  <c r="BG149" i="916" s="1"/>
  <c r="DO57" i="916"/>
  <c r="BG37" i="916"/>
  <c r="BV98" i="916"/>
  <c r="BT98" i="916" s="1"/>
  <c r="BG57" i="1035"/>
  <c r="BU179" i="57"/>
  <c r="W16" i="917"/>
  <c r="EP94" i="57"/>
  <c r="CK117" i="1035"/>
  <c r="AC36" i="916"/>
  <c r="AC57" i="1035"/>
  <c r="BG59" i="1035"/>
  <c r="AH16" i="917"/>
  <c r="GS29" i="57"/>
  <c r="BG28" i="916"/>
  <c r="DO36" i="916"/>
  <c r="BG76" i="916"/>
  <c r="DH149" i="916"/>
  <c r="DF149" i="916" s="1"/>
  <c r="CK127" i="916"/>
  <c r="DO38" i="916"/>
  <c r="CV86" i="57"/>
  <c r="DO112" i="1035"/>
  <c r="BG31" i="916"/>
  <c r="CQ114" i="57"/>
  <c r="DO120" i="1035"/>
  <c r="GJ33" i="57"/>
  <c r="CV11" i="57"/>
  <c r="DO31" i="916"/>
  <c r="CK98" i="916"/>
  <c r="DO65" i="1035"/>
  <c r="AC138" i="916"/>
  <c r="BG83" i="57"/>
  <c r="FZ13" i="57"/>
  <c r="BG37" i="57"/>
  <c r="CP179" i="57"/>
  <c r="DO138" i="916"/>
  <c r="BG142" i="916"/>
  <c r="DO129" i="916"/>
  <c r="DO140" i="916"/>
  <c r="DO114" i="1035"/>
  <c r="DO61" i="1035"/>
  <c r="AZ149" i="916"/>
  <c r="AX149" i="916" s="1"/>
  <c r="CZ149" i="916"/>
  <c r="CX149" i="916" s="1"/>
  <c r="BG139" i="916"/>
  <c r="DO136" i="916"/>
  <c r="AC87" i="916"/>
  <c r="DO90" i="916"/>
  <c r="CK28" i="916"/>
  <c r="BG113" i="1035"/>
  <c r="GQ43" i="57"/>
  <c r="DU179" i="57"/>
  <c r="EI184" i="57"/>
  <c r="GC49" i="57"/>
  <c r="FJ179" i="57"/>
  <c r="CN90" i="57"/>
  <c r="DU194" i="57"/>
  <c r="CB184" i="57"/>
  <c r="FF179" i="57"/>
  <c r="DO87" i="916"/>
  <c r="AZ173" i="57"/>
  <c r="BT174" i="57"/>
  <c r="CW53" i="560"/>
  <c r="GM36" i="57"/>
  <c r="AM179" i="57"/>
  <c r="DO119" i="1035"/>
  <c r="BG114" i="1035"/>
  <c r="DO113" i="1035"/>
  <c r="BG119" i="1035"/>
  <c r="AC114" i="1035"/>
  <c r="DO76" i="916"/>
  <c r="N149" i="916"/>
  <c r="L149" i="916" s="1"/>
  <c r="BG137" i="916"/>
  <c r="BN149" i="916"/>
  <c r="BL149" i="916" s="1"/>
  <c r="FJ169" i="57"/>
  <c r="FI194" i="57"/>
  <c r="EO53" i="57"/>
  <c r="FT184" i="57"/>
  <c r="CH169" i="57"/>
  <c r="DO30" i="916"/>
  <c r="BG86" i="916"/>
  <c r="BG79" i="916"/>
  <c r="DO130" i="916"/>
  <c r="CK138" i="916"/>
  <c r="BG136" i="916"/>
  <c r="FZ120" i="57"/>
  <c r="AQ164" i="57"/>
  <c r="DO117" i="916"/>
  <c r="DO17" i="1035"/>
  <c r="BG27" i="916"/>
  <c r="DO85" i="916"/>
  <c r="BG134" i="916"/>
  <c r="BG18" i="1035"/>
  <c r="DA64" i="57"/>
  <c r="DA65" i="57" s="1"/>
  <c r="CH174" i="57"/>
  <c r="BJ174" i="57"/>
  <c r="FW179" i="57"/>
  <c r="BG17" i="1035"/>
  <c r="DO86" i="916"/>
  <c r="DO134" i="916"/>
  <c r="DO18" i="1035"/>
  <c r="BG85" i="916"/>
  <c r="DR179" i="57"/>
  <c r="DO27" i="916"/>
  <c r="AR98" i="916"/>
  <c r="AP98" i="916" s="1"/>
  <c r="BG35" i="916"/>
  <c r="BG16" i="1035"/>
  <c r="GG44" i="57"/>
  <c r="CN34" i="57"/>
  <c r="GC44" i="57"/>
  <c r="DO108" i="1035"/>
  <c r="AC39" i="916"/>
  <c r="AB99" i="1035"/>
  <c r="BF99" i="1035" s="1"/>
  <c r="CJ99" i="1035"/>
  <c r="CJ48" i="1035"/>
  <c r="AC169" i="57"/>
  <c r="DO28" i="916"/>
  <c r="AC26" i="916"/>
  <c r="CZ98" i="916"/>
  <c r="CX98" i="916" s="1"/>
  <c r="AJ149" i="916"/>
  <c r="AH149" i="916" s="1"/>
  <c r="CD98" i="916"/>
  <c r="CB98" i="916" s="1"/>
  <c r="AC19" i="1035"/>
  <c r="AC40" i="916"/>
  <c r="DO79" i="916"/>
  <c r="AC7" i="1035"/>
  <c r="AC128" i="916"/>
  <c r="CR149" i="916"/>
  <c r="CP149" i="916" s="1"/>
  <c r="BG81" i="916"/>
  <c r="DO8" i="1035"/>
  <c r="BQ174" i="57"/>
  <c r="CK32" i="916"/>
  <c r="N121" i="560"/>
  <c r="CY125" i="57"/>
  <c r="V184" i="57"/>
  <c r="AQ16" i="917"/>
  <c r="DO174" i="57"/>
  <c r="BG108" i="1035"/>
  <c r="BG40" i="916"/>
  <c r="BG130" i="916"/>
  <c r="BV149" i="916"/>
  <c r="BT149" i="916" s="1"/>
  <c r="DO81" i="916"/>
  <c r="AC47" i="916"/>
  <c r="BG47" i="916" s="1"/>
  <c r="F149" i="916"/>
  <c r="D149" i="916" s="1"/>
  <c r="CQ13" i="57"/>
  <c r="EP49" i="57"/>
  <c r="CU120" i="57"/>
  <c r="AK40" i="917"/>
  <c r="AC8" i="1035"/>
  <c r="N47" i="916"/>
  <c r="L47" i="916" s="1"/>
  <c r="DO35" i="916"/>
  <c r="BG39" i="916"/>
  <c r="DO40" i="916"/>
  <c r="DO78" i="916"/>
  <c r="DO137" i="916"/>
  <c r="AC16" i="1035"/>
  <c r="AC194" i="57"/>
  <c r="DO19" i="1035"/>
  <c r="DO7" i="1035"/>
  <c r="BG34" i="916"/>
  <c r="DO26" i="916"/>
  <c r="DO16" i="1035"/>
  <c r="CP136" i="57"/>
  <c r="CN62" i="57"/>
  <c r="EL13" i="57"/>
  <c r="BG19" i="1035"/>
  <c r="BG7" i="1035"/>
  <c r="BG26" i="916"/>
  <c r="DO133" i="916"/>
  <c r="BG132" i="916"/>
  <c r="CJ150" i="1035"/>
  <c r="DZ131" i="57"/>
  <c r="DA113" i="57"/>
  <c r="GN46" i="57"/>
  <c r="BG62" i="57"/>
  <c r="DO82" i="916"/>
  <c r="DO128" i="916"/>
  <c r="BG133" i="916"/>
  <c r="AZ98" i="916"/>
  <c r="AX98" i="916" s="1"/>
  <c r="CX110" i="57"/>
  <c r="CX111" i="57" s="1"/>
  <c r="BG82" i="916"/>
  <c r="BG128" i="916"/>
  <c r="BN98" i="916"/>
  <c r="BL98" i="916" s="1"/>
  <c r="EL20" i="57"/>
  <c r="AX25" i="57"/>
  <c r="BT164" i="57"/>
  <c r="BA126" i="57"/>
  <c r="EP47" i="57"/>
  <c r="DO12" i="1035"/>
  <c r="AB48" i="1035"/>
  <c r="BF48" i="1035" s="1"/>
  <c r="EL126" i="57"/>
  <c r="AS24" i="917"/>
  <c r="BG49" i="57"/>
  <c r="CK129" i="916"/>
  <c r="DO66" i="1035"/>
  <c r="CK35" i="916"/>
  <c r="AC174" i="57"/>
  <c r="FI179" i="57"/>
  <c r="AX31" i="57"/>
  <c r="CV24" i="57"/>
  <c r="EP90" i="57"/>
  <c r="FM184" i="57"/>
  <c r="AC77" i="916"/>
  <c r="DO39" i="916"/>
  <c r="BG91" i="916"/>
  <c r="AC32" i="916"/>
  <c r="DO14" i="1035"/>
  <c r="CK26" i="916"/>
  <c r="DO37" i="916"/>
  <c r="CV30" i="57"/>
  <c r="GR30" i="57" s="1"/>
  <c r="EO37" i="57"/>
  <c r="BG88" i="916"/>
  <c r="CK132" i="916"/>
  <c r="V164" i="57"/>
  <c r="CU123" i="57"/>
  <c r="T40" i="917"/>
  <c r="BB68" i="57"/>
  <c r="BG127" i="916"/>
  <c r="G8" i="917" a="1"/>
  <c r="G8" i="917" s="1"/>
  <c r="Y8" i="917" s="1"/>
  <c r="CK88" i="916"/>
  <c r="DO77" i="916"/>
  <c r="DO127" i="916"/>
  <c r="DA106" i="57"/>
  <c r="DV164" i="57"/>
  <c r="AN16" i="917"/>
  <c r="AJ179" i="57"/>
  <c r="EK22" i="57"/>
  <c r="AC91" i="916"/>
  <c r="BG77" i="916"/>
  <c r="AC88" i="916"/>
  <c r="EB184" i="57"/>
  <c r="EL37" i="57"/>
  <c r="CU99" i="57"/>
  <c r="GM35" i="57"/>
  <c r="BG14" i="1035"/>
  <c r="DO32" i="916"/>
  <c r="AC83" i="916"/>
  <c r="V91" i="560"/>
  <c r="Q8" i="917"/>
  <c r="AC14" i="1035"/>
  <c r="BG12" i="1035"/>
  <c r="BG32" i="916"/>
  <c r="DO83" i="916"/>
  <c r="DO88" i="916"/>
  <c r="DO132" i="916"/>
  <c r="AC139" i="916"/>
  <c r="EP95" i="57"/>
  <c r="EP168" i="57"/>
  <c r="EV179" i="57"/>
  <c r="CX125" i="57"/>
  <c r="BE136" i="57"/>
  <c r="FQ184" i="57"/>
  <c r="BN146" i="57"/>
  <c r="AC12" i="1035"/>
  <c r="DO141" i="916"/>
  <c r="BA37" i="57"/>
  <c r="CG150" i="57"/>
  <c r="BX184" i="57"/>
  <c r="FJ164" i="57"/>
  <c r="K16" i="917"/>
  <c r="CA179" i="57"/>
  <c r="AD179" i="57"/>
  <c r="BU131" i="57"/>
  <c r="GJ64" i="57"/>
  <c r="ES90" i="57"/>
  <c r="FZ65" i="57"/>
  <c r="CX81" i="57"/>
  <c r="DZ164" i="57"/>
  <c r="AN179" i="57"/>
  <c r="GA123" i="57"/>
  <c r="CA164" i="57"/>
  <c r="AQ136" i="57"/>
  <c r="AP179" i="57"/>
  <c r="CV35" i="57"/>
  <c r="AF179" i="57"/>
  <c r="N8" i="917"/>
  <c r="AZ114" i="57"/>
  <c r="J20" i="917"/>
  <c r="Y184" i="57"/>
  <c r="BG111" i="57"/>
  <c r="AI150" i="57"/>
  <c r="GM112" i="57"/>
  <c r="FI169" i="57"/>
  <c r="GK125" i="57"/>
  <c r="GM119" i="57"/>
  <c r="GO13" i="57"/>
  <c r="DO139" i="916"/>
  <c r="GN119" i="57"/>
  <c r="FT136" i="57"/>
  <c r="DA85" i="57"/>
  <c r="DA94" i="57" s="1"/>
  <c r="BU194" i="57"/>
  <c r="FF194" i="57"/>
  <c r="T16" i="917"/>
  <c r="AC142" i="916"/>
  <c r="DO142" i="916"/>
  <c r="AJ174" i="57"/>
  <c r="CR65" i="57"/>
  <c r="GS119" i="57"/>
  <c r="EL10" i="57"/>
  <c r="ES49" i="57"/>
  <c r="BC87" i="57"/>
  <c r="FN194" i="57"/>
  <c r="CV122" i="57"/>
  <c r="CY29" i="57"/>
  <c r="EL114" i="57"/>
  <c r="AC58" i="1035"/>
  <c r="EN50" i="57"/>
  <c r="FS179" i="57"/>
  <c r="CK149" i="916"/>
  <c r="DA82" i="57"/>
  <c r="DA83" i="57" s="1"/>
  <c r="FP169" i="57"/>
  <c r="GQ92" i="57"/>
  <c r="AW141" i="57"/>
  <c r="DR174" i="57"/>
  <c r="BG58" i="1035"/>
  <c r="FX93" i="57"/>
  <c r="GD120" i="57"/>
  <c r="GO123" i="57"/>
  <c r="AW136" i="57"/>
  <c r="FY179" i="57"/>
  <c r="DF184" i="57"/>
  <c r="GC120" i="57"/>
  <c r="FQ179" i="57"/>
  <c r="AX123" i="57"/>
  <c r="BA108" i="57"/>
  <c r="BH179" i="57"/>
  <c r="CE174" i="57"/>
  <c r="DO67" i="1035"/>
  <c r="AC67" i="1035"/>
  <c r="CK78" i="916"/>
  <c r="CK134" i="916"/>
  <c r="GK24" i="57"/>
  <c r="CS117" i="57"/>
  <c r="AC79" i="916"/>
  <c r="FG136" i="57"/>
  <c r="AC89" i="916"/>
  <c r="BG89" i="916"/>
  <c r="AC15" i="1035"/>
  <c r="AI184" i="57"/>
  <c r="BW179" i="57"/>
  <c r="EE184" i="57"/>
  <c r="CU126" i="57"/>
  <c r="FM174" i="57"/>
  <c r="EC136" i="57"/>
  <c r="AM194" i="57"/>
  <c r="CD164" i="57"/>
  <c r="CP22" i="57"/>
  <c r="EL104" i="57"/>
  <c r="CW89" i="560"/>
  <c r="CW79" i="560" s="1"/>
  <c r="BA111" i="57"/>
  <c r="BN169" i="57"/>
  <c r="GJ113" i="57"/>
  <c r="GT113" i="57" s="1"/>
  <c r="GJ101" i="57"/>
  <c r="GD37" i="57"/>
  <c r="CL62" i="57"/>
  <c r="CM105" i="57"/>
  <c r="CZ38" i="57"/>
  <c r="CN184" i="57"/>
  <c r="CN44" i="57"/>
  <c r="GO47" i="57"/>
  <c r="AA40" i="917"/>
  <c r="AA43" i="917" s="1"/>
  <c r="AA56" i="917" s="1"/>
  <c r="CN77" i="57"/>
  <c r="DO179" i="57"/>
  <c r="FC179" i="57"/>
  <c r="DO136" i="57"/>
  <c r="Q40" i="917"/>
  <c r="EZ146" i="57"/>
  <c r="EK105" i="57"/>
  <c r="DH150" i="57"/>
  <c r="FN179" i="57"/>
  <c r="GQ125" i="57"/>
  <c r="BD44" i="57"/>
  <c r="CP96" i="57"/>
  <c r="GN88" i="57"/>
  <c r="CB194" i="57"/>
  <c r="BD25" i="57"/>
  <c r="GB96" i="57"/>
  <c r="FY154" i="57"/>
  <c r="BE174" i="57"/>
  <c r="EE179" i="57"/>
  <c r="DP154" i="57"/>
  <c r="CR53" i="57"/>
  <c r="CN20" i="57"/>
  <c r="CX52" i="57"/>
  <c r="BM136" i="57"/>
  <c r="DI194" i="57"/>
  <c r="FY50" i="57"/>
  <c r="FX184" i="57"/>
  <c r="V159" i="57"/>
  <c r="BM141" i="57"/>
  <c r="AP150" i="57"/>
  <c r="CW34" i="57"/>
  <c r="ES177" i="57"/>
  <c r="EF169" i="57"/>
  <c r="AZ193" i="57"/>
  <c r="GL162" i="57"/>
  <c r="EC131" i="57"/>
  <c r="AD146" i="57"/>
  <c r="FX77" i="57"/>
  <c r="GO192" i="57"/>
  <c r="FX21" i="57"/>
  <c r="AX21" i="57"/>
  <c r="Z194" i="57"/>
  <c r="CQ67" i="57"/>
  <c r="BA120" i="57"/>
  <c r="AF159" i="57"/>
  <c r="EN22" i="57"/>
  <c r="DF179" i="57"/>
  <c r="BC77" i="57"/>
  <c r="AT184" i="57"/>
  <c r="CX33" i="57"/>
  <c r="CU28" i="57"/>
  <c r="CX46" i="57"/>
  <c r="GC108" i="57"/>
  <c r="W179" i="57"/>
  <c r="BC28" i="57"/>
  <c r="CD141" i="57"/>
  <c r="CM40" i="57"/>
  <c r="BD21" i="57"/>
  <c r="FP159" i="57"/>
  <c r="CU24" i="560"/>
  <c r="DO194" i="57"/>
  <c r="BM150" i="57"/>
  <c r="CQ126" i="57"/>
  <c r="BK179" i="57"/>
  <c r="CR37" i="57"/>
  <c r="CE159" i="57"/>
  <c r="CV89" i="57"/>
  <c r="GS33" i="57"/>
  <c r="GS107" i="57"/>
  <c r="EB169" i="57"/>
  <c r="FS159" i="57"/>
  <c r="DZ194" i="57"/>
  <c r="BA44" i="57"/>
  <c r="AY194" i="57"/>
  <c r="GQ52" i="57"/>
  <c r="EO114" i="57"/>
  <c r="FP179" i="57"/>
  <c r="AG164" i="57"/>
  <c r="BG44" i="57"/>
  <c r="BA49" i="57"/>
  <c r="BA50" i="57" s="1"/>
  <c r="BC48" i="57"/>
  <c r="CW90" i="57"/>
  <c r="DF150" i="57"/>
  <c r="FG164" i="57"/>
  <c r="DA45" i="57"/>
  <c r="AN184" i="57"/>
  <c r="CW163" i="57"/>
  <c r="CW164" i="57" s="1"/>
  <c r="CZ103" i="57"/>
  <c r="CS179" i="57"/>
  <c r="CE184" i="57"/>
  <c r="CY43" i="57"/>
  <c r="CY49" i="57" s="1"/>
  <c r="DY194" i="57"/>
  <c r="EF146" i="57"/>
  <c r="CA141" i="57"/>
  <c r="EM111" i="57"/>
  <c r="AQ174" i="57"/>
  <c r="BC47" i="57"/>
  <c r="EM77" i="57"/>
  <c r="CV125" i="57"/>
  <c r="CQ104" i="57"/>
  <c r="EN96" i="57"/>
  <c r="BG67" i="57"/>
  <c r="CP174" i="57"/>
  <c r="BC13" i="57"/>
  <c r="CN99" i="57"/>
  <c r="CY12" i="57"/>
  <c r="AD169" i="57"/>
  <c r="AJ164" i="57"/>
  <c r="GI182" i="57"/>
  <c r="AZ116" i="57"/>
  <c r="CU31" i="57"/>
  <c r="EC174" i="57"/>
  <c r="DH194" i="57"/>
  <c r="BK164" i="57"/>
  <c r="CN172" i="57"/>
  <c r="DA119" i="57"/>
  <c r="FD184" i="57"/>
  <c r="AI159" i="57"/>
  <c r="BW164" i="57"/>
  <c r="BD126" i="57"/>
  <c r="CW74" i="57"/>
  <c r="GV36" i="57"/>
  <c r="FZ28" i="57"/>
  <c r="CP169" i="57"/>
  <c r="AS159" i="57"/>
  <c r="FN164" i="57"/>
  <c r="Z179" i="57"/>
  <c r="DA101" i="57"/>
  <c r="CN83" i="57"/>
  <c r="BU150" i="57"/>
  <c r="BD62" i="57"/>
  <c r="CZ172" i="57"/>
  <c r="CQ102" i="57"/>
  <c r="FN184" i="57"/>
  <c r="CY118" i="57"/>
  <c r="CQ115" i="57"/>
  <c r="CW104" i="57"/>
  <c r="DA110" i="57"/>
  <c r="CS150" i="57"/>
  <c r="GH36" i="57"/>
  <c r="CU48" i="57"/>
  <c r="CU50" i="57" s="1"/>
  <c r="DU159" i="57"/>
  <c r="CG164" i="57"/>
  <c r="W40" i="917"/>
  <c r="CV118" i="57"/>
  <c r="GB141" i="57"/>
  <c r="BC120" i="57"/>
  <c r="EP167" i="57"/>
  <c r="Y24" i="917"/>
  <c r="AC159" i="57"/>
  <c r="CU65" i="57"/>
  <c r="FD131" i="57"/>
  <c r="GE179" i="57"/>
  <c r="AA102" i="916"/>
  <c r="GS158" i="57"/>
  <c r="GI193" i="57"/>
  <c r="DF164" i="57"/>
  <c r="FC174" i="57"/>
  <c r="DK159" i="57"/>
  <c r="BC95" i="57"/>
  <c r="BU169" i="57"/>
  <c r="FS146" i="57"/>
  <c r="CL120" i="57"/>
  <c r="GQ89" i="57"/>
  <c r="BK141" i="57"/>
  <c r="FT194" i="57"/>
  <c r="GE68" i="57"/>
  <c r="BX159" i="57"/>
  <c r="BG103" i="57"/>
  <c r="AY50" i="57"/>
  <c r="BE102" i="916"/>
  <c r="CQ192" i="57"/>
  <c r="GG25" i="57"/>
  <c r="EP87" i="57"/>
  <c r="CX76" i="57"/>
  <c r="CX183" i="57" s="1"/>
  <c r="CO25" i="57"/>
  <c r="BG167" i="57"/>
  <c r="GM92" i="57"/>
  <c r="DP159" i="57"/>
  <c r="Y16" i="917"/>
  <c r="G40" i="917"/>
  <c r="Y40" i="917" s="1"/>
  <c r="BE97" i="916"/>
  <c r="Z16" i="917" a="1"/>
  <c r="Z16" i="917" s="1"/>
  <c r="AB16" i="917" s="1"/>
  <c r="CI98" i="916"/>
  <c r="CK102" i="916"/>
  <c r="AC153" i="916"/>
  <c r="CK153" i="916"/>
  <c r="BG153" i="916"/>
  <c r="AA148" i="916"/>
  <c r="DN127" i="916"/>
  <c r="DO148" i="916"/>
  <c r="DM102" i="916"/>
  <c r="Z24" i="917" a="1"/>
  <c r="Z24" i="917" s="1"/>
  <c r="Z40" i="917" s="1"/>
  <c r="Z43" i="917" s="1"/>
  <c r="CI149" i="916"/>
  <c r="CJ76" i="916"/>
  <c r="CK97" i="916"/>
  <c r="DN76" i="916"/>
  <c r="DO97" i="916"/>
  <c r="DO102" i="916"/>
  <c r="AA149" i="916"/>
  <c r="CI102" i="916"/>
  <c r="BF76" i="916"/>
  <c r="BG97" i="916"/>
  <c r="BG102" i="916"/>
  <c r="AC102" i="916"/>
  <c r="F16" i="917" a="1"/>
  <c r="F16" i="917" s="1"/>
  <c r="H16" i="917" s="1"/>
  <c r="AA98" i="916"/>
  <c r="BE98" i="916" s="1"/>
  <c r="AH24" i="917"/>
  <c r="W24" i="917"/>
  <c r="AK24" i="917"/>
  <c r="N24" i="917"/>
  <c r="H24" i="917"/>
  <c r="T24" i="917"/>
  <c r="AE24" i="917"/>
  <c r="FD146" i="57"/>
  <c r="DI131" i="57"/>
  <c r="AD154" i="57"/>
  <c r="DO51" i="916"/>
  <c r="CI47" i="916"/>
  <c r="BG51" i="916"/>
  <c r="FM154" i="57"/>
  <c r="DH154" i="57"/>
  <c r="CM179" i="57"/>
  <c r="CK51" i="916"/>
  <c r="CK46" i="916"/>
  <c r="AA47" i="916"/>
  <c r="BE47" i="916" s="1"/>
  <c r="CJ25" i="916"/>
  <c r="BE150" i="57"/>
  <c r="FW159" i="57"/>
  <c r="GG20" i="57"/>
  <c r="GE96" i="57"/>
  <c r="CQ47" i="57"/>
  <c r="AS194" i="57"/>
  <c r="BD120" i="57"/>
  <c r="GD53" i="57"/>
  <c r="CO10" i="57"/>
  <c r="FF169" i="57"/>
  <c r="AZ93" i="57"/>
  <c r="CO20" i="57"/>
  <c r="FY136" i="57"/>
  <c r="BG53" i="57"/>
  <c r="FQ169" i="57"/>
  <c r="Y164" i="57"/>
  <c r="EB159" i="57"/>
  <c r="EW136" i="57"/>
  <c r="GM24" i="57"/>
  <c r="BQ164" i="57"/>
  <c r="BW154" i="57"/>
  <c r="GO87" i="57"/>
  <c r="BR184" i="57"/>
  <c r="FJ184" i="57"/>
  <c r="CV5" i="57"/>
  <c r="GG123" i="57"/>
  <c r="DY141" i="57"/>
  <c r="GS32" i="57"/>
  <c r="GE40" i="57"/>
  <c r="Y179" i="57"/>
  <c r="DA6" i="57"/>
  <c r="Y154" i="57"/>
  <c r="BQ150" i="57"/>
  <c r="CA154" i="57"/>
  <c r="FT154" i="57"/>
  <c r="CH184" i="57"/>
  <c r="BE194" i="57"/>
  <c r="DK154" i="57"/>
  <c r="AC154" i="57"/>
  <c r="BB150" i="57"/>
  <c r="CX92" i="57"/>
  <c r="CX93" i="57" s="1"/>
  <c r="AZ115" i="57"/>
  <c r="CX112" i="57"/>
  <c r="CX114" i="57" s="1"/>
  <c r="CY23" i="57"/>
  <c r="AX34" i="57"/>
  <c r="DA109" i="57"/>
  <c r="EJ13" i="57"/>
  <c r="GJ12" i="57"/>
  <c r="Y169" i="57"/>
  <c r="GN113" i="57"/>
  <c r="BE141" i="57"/>
  <c r="EP114" i="57"/>
  <c r="BR159" i="57"/>
  <c r="AC164" i="57"/>
  <c r="F8" i="917" a="1"/>
  <c r="F8" i="917" s="1"/>
  <c r="GK110" i="57"/>
  <c r="GI34" i="57"/>
  <c r="EB164" i="57"/>
  <c r="AI179" i="57"/>
  <c r="AZ192" i="57"/>
  <c r="GQ122" i="57"/>
  <c r="CO53" i="57"/>
  <c r="EL93" i="57"/>
  <c r="EQ169" i="57"/>
  <c r="FX65" i="57"/>
  <c r="AC51" i="916"/>
  <c r="GL182" i="57"/>
  <c r="DU150" i="57"/>
  <c r="GQ121" i="57"/>
  <c r="BG120" i="57"/>
  <c r="CY52" i="57"/>
  <c r="BQ141" i="57"/>
  <c r="BB131" i="57"/>
  <c r="BD83" i="57"/>
  <c r="CB136" i="57"/>
  <c r="CS174" i="57"/>
  <c r="GJ91" i="57"/>
  <c r="GT91" i="57" s="1"/>
  <c r="GK119" i="57"/>
  <c r="BE50" i="57"/>
  <c r="CO120" i="57"/>
  <c r="ES104" i="57"/>
  <c r="AN164" i="57"/>
  <c r="FQ164" i="57"/>
  <c r="AJ136" i="57"/>
  <c r="DI146" i="57"/>
  <c r="CV110" i="57"/>
  <c r="DY159" i="57"/>
  <c r="CB159" i="57"/>
  <c r="GQ112" i="57"/>
  <c r="CQ25" i="57"/>
  <c r="S57" i="917"/>
  <c r="S58" i="917"/>
  <c r="AP58" i="917"/>
  <c r="AP57" i="917"/>
  <c r="P58" i="917"/>
  <c r="P57" i="917"/>
  <c r="V58" i="917"/>
  <c r="V57" i="917"/>
  <c r="CE194" i="57"/>
  <c r="BT141" i="57"/>
  <c r="EL83" i="57"/>
  <c r="AG154" i="57"/>
  <c r="EB179" i="57"/>
  <c r="AX77" i="57"/>
  <c r="GD83" i="57"/>
  <c r="GL173" i="57"/>
  <c r="EL44" i="57"/>
  <c r="W194" i="57"/>
  <c r="BQ169" i="57"/>
  <c r="CN31" i="57"/>
  <c r="M23" i="917" a="1"/>
  <c r="M23" i="917" s="1"/>
  <c r="CQ31" i="57"/>
  <c r="FX120" i="57"/>
  <c r="DA27" i="57"/>
  <c r="J26" i="917" a="1"/>
  <c r="J26" i="917" s="1"/>
  <c r="GK8" i="57"/>
  <c r="EW146" i="57"/>
  <c r="CR167" i="57"/>
  <c r="EL172" i="57"/>
  <c r="CV92" i="57"/>
  <c r="DO150" i="57"/>
  <c r="GM89" i="57"/>
  <c r="BB105" i="57"/>
  <c r="ES53" i="57"/>
  <c r="W18" i="917"/>
  <c r="CP141" i="57"/>
  <c r="AN136" i="57"/>
  <c r="GH113" i="57"/>
  <c r="AM141" i="57"/>
  <c r="DO169" i="57"/>
  <c r="EF136" i="57"/>
  <c r="CD179" i="57"/>
  <c r="GS45" i="57"/>
  <c r="BW169" i="57"/>
  <c r="CG141" i="57"/>
  <c r="BG28" i="57"/>
  <c r="EL31" i="57"/>
  <c r="GO168" i="57"/>
  <c r="GH92" i="57"/>
  <c r="GB179" i="57"/>
  <c r="CN95" i="57"/>
  <c r="GL87" i="57"/>
  <c r="EL148" i="57"/>
  <c r="BW131" i="57"/>
  <c r="CR13" i="57"/>
  <c r="AZ74" i="57"/>
  <c r="FP164" i="57"/>
  <c r="DI136" i="57"/>
  <c r="GH58" i="57"/>
  <c r="EL38" i="57"/>
  <c r="CW22" i="560"/>
  <c r="GJ9" i="57"/>
  <c r="GT9" i="57" s="1"/>
  <c r="AM169" i="57"/>
  <c r="CG179" i="57"/>
  <c r="CN168" i="57"/>
  <c r="CX72" i="57"/>
  <c r="CX162" i="57" s="1"/>
  <c r="CL37" i="57"/>
  <c r="CM96" i="57"/>
  <c r="GO95" i="57"/>
  <c r="CA194" i="57"/>
  <c r="Z154" i="57"/>
  <c r="GA10" i="57"/>
  <c r="BM194" i="57"/>
  <c r="DA24" i="57"/>
  <c r="BG34" i="57"/>
  <c r="DK141" i="57"/>
  <c r="CM169" i="57"/>
  <c r="CQ66" i="57"/>
  <c r="EI169" i="57"/>
  <c r="GQ46" i="57"/>
  <c r="CQ77" i="57"/>
  <c r="FI154" i="57"/>
  <c r="DZ154" i="57"/>
  <c r="GL102" i="57"/>
  <c r="DA76" i="57"/>
  <c r="DA183" i="57" s="1"/>
  <c r="CL25" i="57"/>
  <c r="FX59" i="57"/>
  <c r="BT159" i="57"/>
  <c r="ES173" i="57"/>
  <c r="GH75" i="57"/>
  <c r="GL172" i="57"/>
  <c r="CY82" i="57"/>
  <c r="GO108" i="57"/>
  <c r="GI38" i="57"/>
  <c r="DK131" i="57"/>
  <c r="DI169" i="57"/>
  <c r="EO10" i="57"/>
  <c r="AM136" i="57"/>
  <c r="ES34" i="57"/>
  <c r="FW174" i="57"/>
  <c r="CQ21" i="57"/>
  <c r="AG136" i="57"/>
  <c r="FX31" i="57"/>
  <c r="BK146" i="57"/>
  <c r="DY154" i="57"/>
  <c r="K101" i="916"/>
  <c r="S101" i="916" s="1"/>
  <c r="M18" i="917" a="1"/>
  <c r="M18" i="917" s="1"/>
  <c r="J15" i="917" a="1"/>
  <c r="J15" i="917" s="1"/>
  <c r="EM20" i="57"/>
  <c r="FW154" i="57"/>
  <c r="CG154" i="57"/>
  <c r="AD136" i="57"/>
  <c r="AY68" i="57"/>
  <c r="BM154" i="57"/>
  <c r="CQ48" i="57"/>
  <c r="V146" i="57"/>
  <c r="EV154" i="57"/>
  <c r="FC146" i="57"/>
  <c r="Z146" i="57"/>
  <c r="DY179" i="57"/>
  <c r="GV30" i="57"/>
  <c r="AZ7" i="57"/>
  <c r="CM174" i="57"/>
  <c r="G14" i="917"/>
  <c r="Y10" i="917"/>
  <c r="CZ134" i="57"/>
  <c r="AJ194" i="57"/>
  <c r="EM66" i="57"/>
  <c r="V194" i="57"/>
  <c r="GG120" i="57"/>
  <c r="GL31" i="57"/>
  <c r="AP174" i="57"/>
  <c r="GC10" i="57"/>
  <c r="ES21" i="57"/>
  <c r="CL111" i="57"/>
  <c r="CL65" i="57"/>
  <c r="CW48" i="57"/>
  <c r="CX63" i="57"/>
  <c r="GL47" i="57"/>
  <c r="CU44" i="57"/>
  <c r="DH169" i="57"/>
  <c r="CY63" i="57"/>
  <c r="FW141" i="57"/>
  <c r="BW150" i="57"/>
  <c r="CV64" i="57"/>
  <c r="T136" i="57"/>
  <c r="CR21" i="57"/>
  <c r="DP174" i="57"/>
  <c r="DS150" i="57"/>
  <c r="FD194" i="57"/>
  <c r="DA122" i="57"/>
  <c r="EC179" i="57"/>
  <c r="CG174" i="57"/>
  <c r="CN39" i="57"/>
  <c r="BQ136" i="57"/>
  <c r="GC21" i="57"/>
  <c r="GG21" i="57"/>
  <c r="EP21" i="57"/>
  <c r="CQ173" i="57"/>
  <c r="CQ99" i="57"/>
  <c r="GE146" i="57"/>
  <c r="AT154" i="57"/>
  <c r="ET154" i="57"/>
  <c r="GS97" i="57"/>
  <c r="CZ10" i="57"/>
  <c r="AY22" i="57"/>
  <c r="GE184" i="57"/>
  <c r="GS42" i="57"/>
  <c r="CS68" i="57"/>
  <c r="CN167" i="57"/>
  <c r="CO39" i="57"/>
  <c r="GV8" i="57"/>
  <c r="CQ148" i="57"/>
  <c r="CW172" i="57"/>
  <c r="GB169" i="57"/>
  <c r="CN123" i="57"/>
  <c r="ES116" i="57"/>
  <c r="N40" i="917"/>
  <c r="GO193" i="57"/>
  <c r="CQ182" i="57"/>
  <c r="CQ184" i="57" s="1"/>
  <c r="CU193" i="57"/>
  <c r="CN94" i="57"/>
  <c r="CU116" i="57"/>
  <c r="GI99" i="57"/>
  <c r="GI48" i="57"/>
  <c r="CW103" i="57"/>
  <c r="CQ90" i="57"/>
  <c r="FX37" i="57"/>
  <c r="BD90" i="57"/>
  <c r="V136" i="57"/>
  <c r="AN131" i="57"/>
  <c r="DA98" i="57"/>
  <c r="CG146" i="57"/>
  <c r="GL44" i="57"/>
  <c r="GL49" i="57"/>
  <c r="EQ50" i="57"/>
  <c r="CV81" i="57"/>
  <c r="GI20" i="57"/>
  <c r="GD123" i="57"/>
  <c r="CN193" i="57"/>
  <c r="CW193" i="57"/>
  <c r="EO20" i="57"/>
  <c r="FT141" i="57"/>
  <c r="CQ168" i="57"/>
  <c r="GM118" i="57"/>
  <c r="BB117" i="57"/>
  <c r="CS96" i="57"/>
  <c r="CN59" i="57"/>
  <c r="CW116" i="57"/>
  <c r="CM150" i="57"/>
  <c r="CN65" i="57"/>
  <c r="GL90" i="57"/>
  <c r="GJ122" i="57"/>
  <c r="AS150" i="57"/>
  <c r="FX39" i="57"/>
  <c r="GC93" i="57"/>
  <c r="BC168" i="57"/>
  <c r="EJ21" i="57"/>
  <c r="FF136" i="57"/>
  <c r="GO49" i="57"/>
  <c r="CL83" i="57"/>
  <c r="FP136" i="57"/>
  <c r="CQ53" i="57"/>
  <c r="BA20" i="57"/>
  <c r="GC25" i="57"/>
  <c r="FZ123" i="57"/>
  <c r="AT146" i="57"/>
  <c r="AJ169" i="57"/>
  <c r="GL10" i="57"/>
  <c r="EC150" i="57"/>
  <c r="EC169" i="57"/>
  <c r="GL20" i="57"/>
  <c r="GJ46" i="57"/>
  <c r="FS141" i="57"/>
  <c r="AG150" i="1035"/>
  <c r="BS48" i="1035"/>
  <c r="U150" i="1035"/>
  <c r="I100" i="1035"/>
  <c r="C102" i="1035"/>
  <c r="AW150" i="1035"/>
  <c r="EK154" i="57"/>
  <c r="K48" i="1035"/>
  <c r="I148" i="1035"/>
  <c r="E153" i="1035"/>
  <c r="CQ150" i="1035"/>
  <c r="DN153" i="1035"/>
  <c r="AG48" i="1035"/>
  <c r="CC48" i="1035"/>
  <c r="AO99" i="1035"/>
  <c r="CA99" i="1035"/>
  <c r="AB97" i="1035"/>
  <c r="AW99" i="1035"/>
  <c r="CC99" i="1035"/>
  <c r="AY150" i="1035"/>
  <c r="BF102" i="1035"/>
  <c r="BS150" i="1035"/>
  <c r="BS99" i="1035"/>
  <c r="AO150" i="1035"/>
  <c r="K150" i="1035"/>
  <c r="AB102" i="1035"/>
  <c r="CJ102" i="1035"/>
  <c r="CO48" i="1035"/>
  <c r="DE150" i="1035"/>
  <c r="DN148" i="1035"/>
  <c r="DN107" i="1035"/>
  <c r="I46" i="1035"/>
  <c r="E51" i="1035"/>
  <c r="M48" i="1035"/>
  <c r="M49" i="1035"/>
  <c r="BK99" i="1035"/>
  <c r="CW150" i="1035"/>
  <c r="BK48" i="1035"/>
  <c r="S99" i="1035"/>
  <c r="CJ153" i="1035"/>
  <c r="DN102" i="1035"/>
  <c r="AZ21" i="57"/>
  <c r="CZ21" i="57"/>
  <c r="GI21" i="57"/>
  <c r="EJ20" i="57"/>
  <c r="GA20" i="57"/>
  <c r="BG21" i="57"/>
  <c r="FZ20" i="57"/>
  <c r="BC20" i="57"/>
  <c r="CZ20" i="57"/>
  <c r="BQ154" i="57"/>
  <c r="CU21" i="57"/>
  <c r="FZ153" i="57"/>
  <c r="FZ21" i="57"/>
  <c r="GC20" i="57"/>
  <c r="GL21" i="57"/>
  <c r="ES20" i="57"/>
  <c r="CL20" i="57"/>
  <c r="AZ20" i="57"/>
  <c r="FY146" i="57"/>
  <c r="CO21" i="57"/>
  <c r="CL21" i="57"/>
  <c r="EP20" i="57"/>
  <c r="CU20" i="57"/>
  <c r="CQ20" i="57"/>
  <c r="EM21" i="57"/>
  <c r="BC21" i="57"/>
  <c r="DR154" i="57"/>
  <c r="EL21" i="57"/>
  <c r="CS146" i="57"/>
  <c r="DZ146" i="57"/>
  <c r="FN146" i="57"/>
  <c r="CD154" i="57"/>
  <c r="FW146" i="57"/>
  <c r="BX154" i="57"/>
  <c r="CD146" i="57"/>
  <c r="EI146" i="57"/>
  <c r="DO146" i="57"/>
  <c r="BR146" i="57"/>
  <c r="CK154" i="57"/>
  <c r="AP146" i="57"/>
  <c r="CX60" i="57"/>
  <c r="CP146" i="57"/>
  <c r="DL131" i="57"/>
  <c r="DA92" i="57"/>
  <c r="CB146" i="57"/>
  <c r="FM146" i="57"/>
  <c r="DK146" i="57"/>
  <c r="AI146" i="57"/>
  <c r="R43" i="917"/>
  <c r="R56" i="917" s="1"/>
  <c r="AO43" i="917"/>
  <c r="AO56" i="917" s="1"/>
  <c r="U43" i="917"/>
  <c r="U56" i="917" s="1"/>
  <c r="BT154" i="57"/>
  <c r="AF146" i="57"/>
  <c r="CK116" i="916"/>
  <c r="FP146" i="57"/>
  <c r="AC120" i="916"/>
  <c r="DO120" i="916"/>
  <c r="BG120" i="916"/>
  <c r="CK12" i="916"/>
  <c r="BG109" i="916"/>
  <c r="AC109" i="916"/>
  <c r="AC119" i="916"/>
  <c r="BG119" i="916"/>
  <c r="BG122" i="916"/>
  <c r="DO122" i="916"/>
  <c r="AC122" i="916"/>
  <c r="BG118" i="916"/>
  <c r="AC118" i="916"/>
  <c r="CK114" i="916"/>
  <c r="BJ146" i="57"/>
  <c r="BN154" i="57"/>
  <c r="GB146" i="57"/>
  <c r="EV146" i="57"/>
  <c r="CN87" i="57"/>
  <c r="GB105" i="57"/>
  <c r="GC90" i="57"/>
  <c r="GL178" i="57"/>
  <c r="GD25" i="57"/>
  <c r="Y150" i="57"/>
  <c r="GA120" i="57"/>
  <c r="CM154" i="57"/>
  <c r="CH146" i="57"/>
  <c r="EK146" i="57"/>
  <c r="BQ146" i="57"/>
  <c r="DY146" i="57"/>
  <c r="FG146" i="57"/>
  <c r="DP146" i="57"/>
  <c r="FI146" i="57"/>
  <c r="DH146" i="57"/>
  <c r="AS146" i="57"/>
  <c r="EY146" i="57"/>
  <c r="CD136" i="57"/>
  <c r="GJ11" i="57"/>
  <c r="AH40" i="917"/>
  <c r="EI154" i="57"/>
  <c r="AW146" i="57"/>
  <c r="DR146" i="57"/>
  <c r="EK150" i="57"/>
  <c r="DU146" i="57"/>
  <c r="FT146" i="57"/>
  <c r="CM146" i="57"/>
  <c r="BW146" i="57"/>
  <c r="FN154" i="57"/>
  <c r="DI154" i="57"/>
  <c r="BM146" i="57"/>
  <c r="FF146" i="57"/>
  <c r="BG126" i="57"/>
  <c r="DF146" i="57"/>
  <c r="EN68" i="57"/>
  <c r="GC102" i="57"/>
  <c r="GI152" i="57"/>
  <c r="BG123" i="57"/>
  <c r="AF136" i="57"/>
  <c r="W146" i="57"/>
  <c r="EQ150" i="57"/>
  <c r="CP68" i="57"/>
  <c r="BJ136" i="57"/>
  <c r="BX146" i="57"/>
  <c r="EL153" i="57"/>
  <c r="EO153" i="57"/>
  <c r="ES153" i="57"/>
  <c r="CN152" i="57"/>
  <c r="BC152" i="57"/>
  <c r="EM153" i="57"/>
  <c r="CE146" i="57"/>
  <c r="CU153" i="57"/>
  <c r="FZ152" i="57"/>
  <c r="CR153" i="57"/>
  <c r="CQ153" i="57"/>
  <c r="CZ153" i="57"/>
  <c r="GI153" i="57"/>
  <c r="BC153" i="57"/>
  <c r="CO152" i="57"/>
  <c r="AX153" i="57"/>
  <c r="EJ153" i="57"/>
  <c r="GC152" i="57"/>
  <c r="CQ152" i="57"/>
  <c r="BA152" i="57"/>
  <c r="CL152" i="57"/>
  <c r="EM152" i="57"/>
  <c r="GL153" i="57"/>
  <c r="BD153" i="57"/>
  <c r="AX152" i="57"/>
  <c r="EJ152" i="57"/>
  <c r="GA152" i="57"/>
  <c r="CZ152" i="57"/>
  <c r="AZ153" i="57"/>
  <c r="BG153" i="57"/>
  <c r="GG152" i="57"/>
  <c r="CO153" i="57"/>
  <c r="CL153" i="57"/>
  <c r="EP152" i="57"/>
  <c r="GC153" i="57"/>
  <c r="CW152" i="57"/>
  <c r="AZ152" i="57"/>
  <c r="GG153" i="57"/>
  <c r="GA153" i="57"/>
  <c r="ES152" i="57"/>
  <c r="FX153" i="57"/>
  <c r="EO152" i="57"/>
  <c r="EL152" i="57"/>
  <c r="EP153" i="57"/>
  <c r="CN153" i="57"/>
  <c r="GL152" i="57"/>
  <c r="CU152" i="57"/>
  <c r="EQ154" i="57"/>
  <c r="BU146" i="57"/>
  <c r="FC154" i="57"/>
  <c r="FF154" i="57"/>
  <c r="AM146" i="57"/>
  <c r="BE146" i="57"/>
  <c r="DF154" i="57"/>
  <c r="FZ145" i="57"/>
  <c r="GI144" i="57"/>
  <c r="AF154" i="57"/>
  <c r="BE154" i="57"/>
  <c r="FP154" i="57"/>
  <c r="CQ145" i="57"/>
  <c r="DL146" i="57"/>
  <c r="BU154" i="57"/>
  <c r="AI154" i="57"/>
  <c r="CB154" i="57"/>
  <c r="BR154" i="57"/>
  <c r="AS154" i="57"/>
  <c r="FS154" i="57"/>
  <c r="AQ154" i="57"/>
  <c r="EY154" i="57"/>
  <c r="AE40" i="917"/>
  <c r="EL145" i="57"/>
  <c r="W154" i="57"/>
  <c r="AM154" i="57"/>
  <c r="BJ154" i="57"/>
  <c r="AN146" i="57"/>
  <c r="DO154" i="57"/>
  <c r="FG154" i="57"/>
  <c r="V154" i="57"/>
  <c r="AP154" i="57"/>
  <c r="DU154" i="57"/>
  <c r="FQ154" i="57"/>
  <c r="FX145" i="57"/>
  <c r="EO145" i="57"/>
  <c r="EF154" i="57"/>
  <c r="DL154" i="57"/>
  <c r="BK154" i="57"/>
  <c r="GE154" i="57"/>
  <c r="BA144" i="57"/>
  <c r="GC144" i="57"/>
  <c r="CZ7" i="57"/>
  <c r="CZ145" i="57"/>
  <c r="GI145" i="57"/>
  <c r="CZ144" i="57"/>
  <c r="AZ145" i="57"/>
  <c r="BG145" i="57"/>
  <c r="GQ5" i="57"/>
  <c r="GG144" i="57"/>
  <c r="CO145" i="57"/>
  <c r="CL145" i="57"/>
  <c r="EP144" i="57"/>
  <c r="GC145" i="57"/>
  <c r="CL144" i="57"/>
  <c r="EM144" i="57"/>
  <c r="CQ144" i="57"/>
  <c r="AZ144" i="57"/>
  <c r="ES144" i="57"/>
  <c r="GG145" i="57"/>
  <c r="GL145" i="57"/>
  <c r="BD145" i="57"/>
  <c r="AX144" i="57"/>
  <c r="EJ144" i="57"/>
  <c r="GA144" i="57"/>
  <c r="GA145" i="57"/>
  <c r="EO144" i="57"/>
  <c r="EL144" i="57"/>
  <c r="EP145" i="57"/>
  <c r="CU145" i="57"/>
  <c r="FZ144" i="57"/>
  <c r="CR145" i="57"/>
  <c r="ES145" i="57"/>
  <c r="CX5" i="57"/>
  <c r="CN144" i="57"/>
  <c r="CN145" i="57"/>
  <c r="GL144" i="57"/>
  <c r="CU144" i="57"/>
  <c r="EM145" i="57"/>
  <c r="CO134" i="57"/>
  <c r="CO144" i="57"/>
  <c r="AX7" i="57"/>
  <c r="AX145" i="57"/>
  <c r="FX144" i="57"/>
  <c r="EJ7" i="57"/>
  <c r="EJ145" i="57"/>
  <c r="BC144" i="57"/>
  <c r="BC145" i="57"/>
  <c r="Y146" i="57"/>
  <c r="EQ146" i="57"/>
  <c r="CK146" i="57"/>
  <c r="EB146" i="57"/>
  <c r="CA146" i="57"/>
  <c r="BT146" i="57"/>
  <c r="EC146" i="57"/>
  <c r="FQ146" i="57"/>
  <c r="FI150" i="57"/>
  <c r="DH141" i="57"/>
  <c r="GM45" i="57"/>
  <c r="AW169" i="57"/>
  <c r="ES178" i="57"/>
  <c r="BG90" i="57"/>
  <c r="GQ88" i="57"/>
  <c r="DR169" i="57"/>
  <c r="FZ53" i="57"/>
  <c r="CP105" i="57"/>
  <c r="CX85" i="57"/>
  <c r="CM22" i="57"/>
  <c r="AQ179" i="57"/>
  <c r="CQ140" i="57"/>
  <c r="GJ51" i="57"/>
  <c r="BJ141" i="57"/>
  <c r="AT179" i="57"/>
  <c r="FZ177" i="57"/>
  <c r="FZ179" i="57" s="1"/>
  <c r="GC39" i="57"/>
  <c r="EO178" i="57"/>
  <c r="EJ178" i="57"/>
  <c r="CQ178" i="57"/>
  <c r="CQ179" i="57" s="1"/>
  <c r="GG177" i="57"/>
  <c r="GG179" i="57" s="1"/>
  <c r="EO177" i="57"/>
  <c r="FX177" i="57"/>
  <c r="CY9" i="57"/>
  <c r="BX174" i="57"/>
  <c r="EM25" i="57"/>
  <c r="DY131" i="57"/>
  <c r="DO164" i="57"/>
  <c r="ES65" i="57"/>
  <c r="GB22" i="57"/>
  <c r="CN104" i="57"/>
  <c r="CL48" i="57"/>
  <c r="FD169" i="57"/>
  <c r="CO62" i="57"/>
  <c r="AC150" i="57"/>
  <c r="BA134" i="57"/>
  <c r="EK68" i="57"/>
  <c r="GV101" i="57"/>
  <c r="GQ9" i="57"/>
  <c r="DO141" i="57"/>
  <c r="GB136" i="57"/>
  <c r="T174" i="57"/>
  <c r="BJ150" i="57"/>
  <c r="GS26" i="57"/>
  <c r="CD194" i="57"/>
  <c r="EE169" i="57"/>
  <c r="CB169" i="57"/>
  <c r="EL47" i="57"/>
  <c r="EQ22" i="57"/>
  <c r="BB40" i="57"/>
  <c r="DY136" i="57"/>
  <c r="EF194" i="57"/>
  <c r="Z8" i="917" a="1"/>
  <c r="Z8" i="917" s="1"/>
  <c r="AR8" i="917" s="1"/>
  <c r="GV9" i="57"/>
  <c r="BG74" i="57"/>
  <c r="EM59" i="57"/>
  <c r="DI184" i="57"/>
  <c r="CR111" i="57"/>
  <c r="BC53" i="57"/>
  <c r="CU115" i="57"/>
  <c r="BG164" i="57"/>
  <c r="FD179" i="57"/>
  <c r="DR159" i="57"/>
  <c r="FW150" i="57"/>
  <c r="GM42" i="57"/>
  <c r="BG47" i="57"/>
  <c r="GN43" i="57"/>
  <c r="EQ68" i="57"/>
  <c r="AQ159" i="57"/>
  <c r="GK58" i="57"/>
  <c r="GK59" i="57" s="1"/>
  <c r="AQ169" i="57"/>
  <c r="CP150" i="57"/>
  <c r="GD90" i="57"/>
  <c r="EK96" i="57"/>
  <c r="DZ174" i="57"/>
  <c r="AS131" i="57"/>
  <c r="FI136" i="57"/>
  <c r="AI131" i="57"/>
  <c r="CY11" i="57"/>
  <c r="EY169" i="57"/>
  <c r="BU174" i="57"/>
  <c r="FX10" i="57"/>
  <c r="CM141" i="57"/>
  <c r="EN40" i="57"/>
  <c r="ES193" i="57"/>
  <c r="FY105" i="57"/>
  <c r="CO31" i="57"/>
  <c r="BU136" i="57"/>
  <c r="AZ62" i="57"/>
  <c r="GQ51" i="57"/>
  <c r="BG116" i="57"/>
  <c r="BA115" i="57"/>
  <c r="AT131" i="57"/>
  <c r="BC103" i="57"/>
  <c r="AM174" i="57"/>
  <c r="CN149" i="57"/>
  <c r="FT169" i="57"/>
  <c r="EV150" i="57"/>
  <c r="FQ194" i="57"/>
  <c r="CV82" i="57"/>
  <c r="AZ99" i="57"/>
  <c r="DY184" i="57"/>
  <c r="BR131" i="57"/>
  <c r="BA31" i="57"/>
  <c r="EQ96" i="57"/>
  <c r="GO167" i="57"/>
  <c r="CX122" i="57"/>
  <c r="DK174" i="57"/>
  <c r="GL135" i="57"/>
  <c r="GD184" i="57"/>
  <c r="CG131" i="57"/>
  <c r="AP141" i="57"/>
  <c r="BD135" i="57"/>
  <c r="CQ7" i="57"/>
  <c r="GJ81" i="57"/>
  <c r="CW45" i="560"/>
  <c r="Y159" i="57"/>
  <c r="CL114" i="57"/>
  <c r="GJ121" i="57"/>
  <c r="CW149" i="57"/>
  <c r="GI134" i="57"/>
  <c r="Z131" i="57"/>
  <c r="Y141" i="57"/>
  <c r="GQ110" i="57"/>
  <c r="GB50" i="57"/>
  <c r="AT159" i="57"/>
  <c r="BB194" i="57"/>
  <c r="BC102" i="57"/>
  <c r="CQ134" i="57"/>
  <c r="AN174" i="57"/>
  <c r="AT150" i="57"/>
  <c r="BK136" i="57"/>
  <c r="EJ192" i="57"/>
  <c r="EJ83" i="57"/>
  <c r="DV141" i="57"/>
  <c r="FW164" i="57"/>
  <c r="BT169" i="57"/>
  <c r="DO159" i="57"/>
  <c r="AD131" i="57"/>
  <c r="GO37" i="57"/>
  <c r="GJ30" i="57"/>
  <c r="AS136" i="57"/>
  <c r="AF141" i="57"/>
  <c r="EJ115" i="57"/>
  <c r="CM131" i="57"/>
  <c r="BC34" i="57"/>
  <c r="EQ131" i="57"/>
  <c r="EK131" i="57"/>
  <c r="CL93" i="57"/>
  <c r="CV101" i="57"/>
  <c r="CV102" i="57" s="1"/>
  <c r="GD77" i="57"/>
  <c r="EL178" i="57"/>
  <c r="AZ126" i="57"/>
  <c r="GN36" i="57"/>
  <c r="CS141" i="57"/>
  <c r="DU136" i="57"/>
  <c r="CU13" i="57"/>
  <c r="BB136" i="57"/>
  <c r="F28" i="917"/>
  <c r="X24" i="917"/>
  <c r="GI173" i="57"/>
  <c r="AI43" i="917"/>
  <c r="AI56" i="917" s="1"/>
  <c r="FC136" i="57"/>
  <c r="EP48" i="57"/>
  <c r="O43" i="917"/>
  <c r="O56" i="917" s="1"/>
  <c r="BG65" i="57"/>
  <c r="GO90" i="57"/>
  <c r="CK131" i="57"/>
  <c r="EJ37" i="57"/>
  <c r="EK169" i="57"/>
  <c r="EJ123" i="57"/>
  <c r="CX58" i="57"/>
  <c r="BC172" i="57"/>
  <c r="BT136" i="57"/>
  <c r="CU148" i="57"/>
  <c r="BB22" i="57"/>
  <c r="CQ28" i="57"/>
  <c r="CQ139" i="57"/>
  <c r="DA97" i="57"/>
  <c r="AP136" i="57"/>
  <c r="BG48" i="57"/>
  <c r="EY194" i="57"/>
  <c r="AC141" i="57"/>
  <c r="GC65" i="57"/>
  <c r="GD111" i="57"/>
  <c r="GH23" i="57"/>
  <c r="BD49" i="57"/>
  <c r="BD50" i="57" s="1"/>
  <c r="DF136" i="57"/>
  <c r="EC164" i="57"/>
  <c r="GJ107" i="57"/>
  <c r="CP131" i="57"/>
  <c r="CX158" i="57"/>
  <c r="GH81" i="57"/>
  <c r="FT131" i="57"/>
  <c r="CS131" i="57"/>
  <c r="GK109" i="57"/>
  <c r="GM51" i="57"/>
  <c r="GM53" i="57" s="1"/>
  <c r="CW40" i="560"/>
  <c r="CZ67" i="57"/>
  <c r="CX97" i="57"/>
  <c r="DA42" i="57"/>
  <c r="AZ177" i="57"/>
  <c r="FZ25" i="57"/>
  <c r="BW141" i="57"/>
  <c r="CU25" i="57"/>
  <c r="DR150" i="57"/>
  <c r="BR169" i="57"/>
  <c r="AI136" i="57"/>
  <c r="CZ149" i="57"/>
  <c r="CW67" i="57"/>
  <c r="BC83" i="57"/>
  <c r="GM11" i="57"/>
  <c r="GM13" i="57" s="1"/>
  <c r="FP150" i="57"/>
  <c r="FY22" i="57"/>
  <c r="BT131" i="57"/>
  <c r="FM169" i="57"/>
  <c r="FJ141" i="57"/>
  <c r="AT136" i="57"/>
  <c r="CY124" i="57"/>
  <c r="EL53" i="57"/>
  <c r="CQ135" i="57"/>
  <c r="CN116" i="57"/>
  <c r="CL39" i="57"/>
  <c r="GJ24" i="57"/>
  <c r="BR174" i="57"/>
  <c r="AZ172" i="57"/>
  <c r="FM136" i="57"/>
  <c r="BC177" i="57"/>
  <c r="BC179" i="57" s="1"/>
  <c r="DI174" i="57"/>
  <c r="BC115" i="57"/>
  <c r="F18" i="917" a="1"/>
  <c r="F18" i="917" s="1"/>
  <c r="AL23" i="917" a="1"/>
  <c r="AL23" i="917" s="1"/>
  <c r="AL56" i="917"/>
  <c r="AN43" i="917"/>
  <c r="F43" i="917"/>
  <c r="X40" i="917"/>
  <c r="Z7" i="917" a="1"/>
  <c r="Z7" i="917" s="1"/>
  <c r="AE43" i="917"/>
  <c r="BK48" i="916"/>
  <c r="Z10" i="917" a="1"/>
  <c r="Z10" i="917" s="1"/>
  <c r="BE40" i="57"/>
  <c r="AF23" i="917" a="1"/>
  <c r="AF23" i="917" s="1"/>
  <c r="L56" i="917"/>
  <c r="N43" i="917"/>
  <c r="L7" i="917" a="1"/>
  <c r="L7" i="917" s="1"/>
  <c r="AO10" i="917" a="1"/>
  <c r="AO10" i="917" s="1"/>
  <c r="AQ10" i="917" s="1"/>
  <c r="R7" i="917" a="1"/>
  <c r="R7" i="917" s="1"/>
  <c r="F23" i="917" a="1"/>
  <c r="F23" i="917" s="1"/>
  <c r="AF56" i="917"/>
  <c r="AH43" i="917"/>
  <c r="AC7" i="917" a="1"/>
  <c r="AC7" i="917" s="1"/>
  <c r="AZ48" i="57"/>
  <c r="DZ136" i="57"/>
  <c r="CX89" i="57"/>
  <c r="GJ119" i="57"/>
  <c r="GJ35" i="57"/>
  <c r="EN141" i="57"/>
  <c r="CK150" i="57"/>
  <c r="GL167" i="57"/>
  <c r="EK141" i="57"/>
  <c r="EO139" i="57"/>
  <c r="EN131" i="57"/>
  <c r="GQ33" i="57"/>
  <c r="GV6" i="57"/>
  <c r="GO116" i="57"/>
  <c r="DA46" i="57"/>
  <c r="CN103" i="57"/>
  <c r="AY48" i="560"/>
  <c r="AY50" i="560" s="1"/>
  <c r="CU10" i="57"/>
  <c r="Z141" i="57"/>
  <c r="CY119" i="57"/>
  <c r="GK36" i="57"/>
  <c r="CW90" i="560"/>
  <c r="CW80" i="560" s="1"/>
  <c r="DH174" i="57"/>
  <c r="EO48" i="57"/>
  <c r="BA13" i="57"/>
  <c r="AZ168" i="57"/>
  <c r="GL94" i="57"/>
  <c r="EO34" i="57"/>
  <c r="FZ37" i="57"/>
  <c r="FM141" i="57"/>
  <c r="GM98" i="57"/>
  <c r="GM88" i="57"/>
  <c r="CU66" i="57"/>
  <c r="GQ36" i="57"/>
  <c r="GQ37" i="57" s="1"/>
  <c r="CL102" i="57"/>
  <c r="CU83" i="57"/>
  <c r="AZ77" i="57"/>
  <c r="BC134" i="57"/>
  <c r="GL83" i="57"/>
  <c r="AG141" i="57"/>
  <c r="T164" i="57"/>
  <c r="CX42" i="57"/>
  <c r="CW71" i="560"/>
  <c r="BC7" i="57"/>
  <c r="GV32" i="57"/>
  <c r="GA39" i="57"/>
  <c r="EO173" i="57"/>
  <c r="AS141" i="57"/>
  <c r="FX34" i="57"/>
  <c r="DA5" i="57"/>
  <c r="BG193" i="57"/>
  <c r="BR141" i="57"/>
  <c r="GA53" i="57"/>
  <c r="BH141" i="57"/>
  <c r="DF159" i="57"/>
  <c r="BX194" i="57"/>
  <c r="CK136" i="57"/>
  <c r="GV158" i="57"/>
  <c r="EO38" i="57"/>
  <c r="BX131" i="57"/>
  <c r="AI169" i="57"/>
  <c r="BA90" i="57"/>
  <c r="GN52" i="57"/>
  <c r="EK40" i="57"/>
  <c r="GA44" i="57"/>
  <c r="CD169" i="57"/>
  <c r="BT150" i="57"/>
  <c r="BQ131" i="57"/>
  <c r="GI7" i="57"/>
  <c r="EP192" i="57"/>
  <c r="CU134" i="57"/>
  <c r="GQ64" i="57"/>
  <c r="BG104" i="57"/>
  <c r="GQ13" i="57"/>
  <c r="AG169" i="57"/>
  <c r="BW136" i="57"/>
  <c r="DA52" i="57"/>
  <c r="AZ38" i="57"/>
  <c r="DA86" i="57"/>
  <c r="CQ49" i="57"/>
  <c r="GL95" i="57"/>
  <c r="GO157" i="57"/>
  <c r="GO159" i="57" s="1"/>
  <c r="CN49" i="57"/>
  <c r="CN50" i="57" s="1"/>
  <c r="GI116" i="57"/>
  <c r="BM131" i="57"/>
  <c r="GG13" i="57"/>
  <c r="CL126" i="57"/>
  <c r="DA43" i="57"/>
  <c r="GD47" i="57"/>
  <c r="CV107" i="57"/>
  <c r="AP169" i="57"/>
  <c r="CW120" i="57"/>
  <c r="CX29" i="57"/>
  <c r="CL149" i="57"/>
  <c r="ES10" i="57"/>
  <c r="BG99" i="57"/>
  <c r="DA51" i="57"/>
  <c r="CQ95" i="57"/>
  <c r="DR194" i="57"/>
  <c r="FQ131" i="57"/>
  <c r="BD37" i="57"/>
  <c r="AS174" i="57"/>
  <c r="CX98" i="57"/>
  <c r="AZ139" i="57"/>
  <c r="CQ44" i="57"/>
  <c r="GL7" i="57"/>
  <c r="GI135" i="57"/>
  <c r="CU7" i="57"/>
  <c r="GN42" i="57"/>
  <c r="FS136" i="57"/>
  <c r="CV61" i="57"/>
  <c r="GN24" i="57"/>
  <c r="GK42" i="57"/>
  <c r="CN173" i="57"/>
  <c r="BG173" i="57"/>
  <c r="BG174" i="57" s="1"/>
  <c r="CN140" i="57"/>
  <c r="ES140" i="57"/>
  <c r="GV5" i="57"/>
  <c r="GH33" i="57"/>
  <c r="CO65" i="57"/>
  <c r="EM126" i="57"/>
  <c r="GV125" i="57"/>
  <c r="ES39" i="57"/>
  <c r="FZ93" i="57"/>
  <c r="CY110" i="57"/>
  <c r="ES139" i="57"/>
  <c r="ET131" i="57"/>
  <c r="GO10" i="57"/>
  <c r="GG39" i="57"/>
  <c r="FY174" i="57"/>
  <c r="FD159" i="57"/>
  <c r="BD116" i="57"/>
  <c r="DZ169" i="57"/>
  <c r="CB141" i="57"/>
  <c r="BA66" i="57"/>
  <c r="AB107" i="916"/>
  <c r="AW99" i="916"/>
  <c r="I100" i="916"/>
  <c r="C102" i="916"/>
  <c r="CX36" i="57"/>
  <c r="DR141" i="57"/>
  <c r="EI194" i="57"/>
  <c r="GL140" i="57"/>
  <c r="CN53" i="57"/>
  <c r="CU179" i="57"/>
  <c r="GO38" i="57"/>
  <c r="GQ107" i="57"/>
  <c r="GQ108" i="57" s="1"/>
  <c r="FZ10" i="57"/>
  <c r="CO126" i="57"/>
  <c r="CU168" i="57"/>
  <c r="AZ59" i="57"/>
  <c r="AZ34" i="57"/>
  <c r="CQ123" i="57"/>
  <c r="BG114" i="57"/>
  <c r="AZ39" i="57"/>
  <c r="BM174" i="57"/>
  <c r="CO123" i="57"/>
  <c r="FC131" i="57"/>
  <c r="EM102" i="57"/>
  <c r="CO47" i="57"/>
  <c r="BA192" i="57"/>
  <c r="GL134" i="57"/>
  <c r="GE105" i="57"/>
  <c r="EL123" i="57"/>
  <c r="BG168" i="57"/>
  <c r="V29" i="560"/>
  <c r="CN37" i="57"/>
  <c r="AZ37" i="57"/>
  <c r="GG67" i="57"/>
  <c r="CA131" i="57"/>
  <c r="BA83" i="57"/>
  <c r="BJ131" i="57"/>
  <c r="BG19" i="916"/>
  <c r="BG6" i="916"/>
  <c r="DM16" i="916"/>
  <c r="DN16" i="916" s="1"/>
  <c r="BE16" i="916"/>
  <c r="BF16" i="916" s="1"/>
  <c r="BG15" i="916"/>
  <c r="DM12" i="916"/>
  <c r="DN12" i="916" s="1"/>
  <c r="BE12" i="916"/>
  <c r="BF12" i="916" s="1"/>
  <c r="BE18" i="916"/>
  <c r="BF18" i="916" s="1"/>
  <c r="DM18" i="916"/>
  <c r="DN18" i="916" s="1"/>
  <c r="DM10" i="916"/>
  <c r="DN10" i="916" s="1"/>
  <c r="BG9" i="916"/>
  <c r="AY46" i="916"/>
  <c r="BG7" i="916"/>
  <c r="BG20" i="916"/>
  <c r="BG16" i="916"/>
  <c r="DM7" i="916"/>
  <c r="DN7" i="916" s="1"/>
  <c r="BE7" i="916"/>
  <c r="BF7" i="916" s="1"/>
  <c r="BE14" i="916"/>
  <c r="BF14" i="916" s="1"/>
  <c r="DM14" i="916"/>
  <c r="DN14" i="916" s="1"/>
  <c r="BG14" i="916"/>
  <c r="AW46" i="916"/>
  <c r="BE15" i="916"/>
  <c r="BF15" i="916" s="1"/>
  <c r="CY46" i="916"/>
  <c r="DM20" i="916"/>
  <c r="DN20" i="916" s="1"/>
  <c r="BE20" i="916"/>
  <c r="BF20" i="916" s="1"/>
  <c r="BG12" i="916"/>
  <c r="BG17" i="916"/>
  <c r="DM19" i="916"/>
  <c r="DN19" i="916" s="1"/>
  <c r="BE19" i="916"/>
  <c r="BF19" i="916" s="1"/>
  <c r="CQ46" i="916"/>
  <c r="BG8" i="916"/>
  <c r="EM130" i="57"/>
  <c r="BD53" i="57"/>
  <c r="BC167" i="57"/>
  <c r="CU47" i="57"/>
  <c r="AZ182" i="57"/>
  <c r="AZ184" i="57" s="1"/>
  <c r="CR162" i="57"/>
  <c r="CR177" i="57"/>
  <c r="CU87" i="57"/>
  <c r="AZ53" i="57"/>
  <c r="CU111" i="57"/>
  <c r="CR126" i="57"/>
  <c r="CX88" i="57"/>
  <c r="CX124" i="57"/>
  <c r="BD38" i="57"/>
  <c r="BC182" i="57"/>
  <c r="BC184" i="57" s="1"/>
  <c r="CR120" i="57"/>
  <c r="CZ129" i="57"/>
  <c r="BC193" i="57"/>
  <c r="CX119" i="57"/>
  <c r="DA75" i="57"/>
  <c r="GE141" i="57"/>
  <c r="EO172" i="57"/>
  <c r="CN66" i="57"/>
  <c r="CS40" i="57"/>
  <c r="AF169" i="57"/>
  <c r="CZ94" i="57"/>
  <c r="AX111" i="57"/>
  <c r="EL135" i="57"/>
  <c r="EM134" i="57"/>
  <c r="CG136" i="57"/>
  <c r="CA150" i="57"/>
  <c r="CK141" i="57"/>
  <c r="CM68" i="57"/>
  <c r="CX43" i="57"/>
  <c r="EN194" i="57"/>
  <c r="EN169" i="57"/>
  <c r="CA136" i="57"/>
  <c r="FZ34" i="57"/>
  <c r="CL108" i="57"/>
  <c r="ES135" i="57"/>
  <c r="AZ134" i="57"/>
  <c r="DP136" i="57"/>
  <c r="CQ120" i="57"/>
  <c r="BC116" i="57"/>
  <c r="DA58" i="57"/>
  <c r="CV109" i="57"/>
  <c r="AZ148" i="57"/>
  <c r="CU167" i="57"/>
  <c r="GL129" i="57"/>
  <c r="BC108" i="57"/>
  <c r="BC99" i="57"/>
  <c r="DF131" i="57"/>
  <c r="EF174" i="57"/>
  <c r="DY150" i="57"/>
  <c r="CG169" i="57"/>
  <c r="FJ194" i="57"/>
  <c r="GN89" i="57"/>
  <c r="GI47" i="57"/>
  <c r="DM15" i="916"/>
  <c r="DN15" i="916" s="1"/>
  <c r="DA107" i="57"/>
  <c r="GI39" i="57"/>
  <c r="CZ135" i="57"/>
  <c r="BC94" i="57"/>
  <c r="CZ168" i="57"/>
  <c r="GH109" i="57"/>
  <c r="CO83" i="57"/>
  <c r="CX51" i="57"/>
  <c r="CZ120" i="57"/>
  <c r="CU59" i="57"/>
  <c r="CU94" i="57"/>
  <c r="BC192" i="57"/>
  <c r="GM81" i="57"/>
  <c r="BH169" i="57"/>
  <c r="EK136" i="57"/>
  <c r="AZ44" i="57"/>
  <c r="AG150" i="57"/>
  <c r="DA118" i="57"/>
  <c r="CZ115" i="57"/>
  <c r="DA158" i="57"/>
  <c r="BC104" i="57"/>
  <c r="GM32" i="57"/>
  <c r="GO48" i="57"/>
  <c r="AZ95" i="57"/>
  <c r="EO83" i="57"/>
  <c r="FJ150" i="57"/>
  <c r="EF131" i="57"/>
  <c r="W141" i="57"/>
  <c r="CD174" i="57"/>
  <c r="EJ126" i="57"/>
  <c r="CZ192" i="57"/>
  <c r="EO99" i="57"/>
  <c r="GQ82" i="57"/>
  <c r="CZ90" i="57"/>
  <c r="GO44" i="57"/>
  <c r="GQ81" i="57"/>
  <c r="CR62" i="57"/>
  <c r="EQ40" i="57"/>
  <c r="CN120" i="57"/>
  <c r="AA8" i="916"/>
  <c r="AB8" i="916" s="1"/>
  <c r="GS88" i="57"/>
  <c r="EO103" i="57"/>
  <c r="GI103" i="57"/>
  <c r="BC163" i="57"/>
  <c r="BC164" i="57" s="1"/>
  <c r="CY122" i="57"/>
  <c r="GG83" i="57"/>
  <c r="GV88" i="57"/>
  <c r="GI167" i="57"/>
  <c r="BG25" i="57"/>
  <c r="AD141" i="57"/>
  <c r="EZ164" i="57"/>
  <c r="EL134" i="57"/>
  <c r="EV174" i="57"/>
  <c r="DK150" i="57"/>
  <c r="FZ67" i="57"/>
  <c r="DL136" i="57"/>
  <c r="AA17" i="916"/>
  <c r="AB17" i="916" s="1"/>
  <c r="FX83" i="57"/>
  <c r="DA73" i="57"/>
  <c r="DA163" i="57" s="1"/>
  <c r="AZ90" i="57"/>
  <c r="ES83" i="57"/>
  <c r="GH82" i="57"/>
  <c r="AX102" i="57"/>
  <c r="BE17" i="916"/>
  <c r="BF17" i="916" s="1"/>
  <c r="DA112" i="57"/>
  <c r="GM97" i="57"/>
  <c r="GI172" i="57"/>
  <c r="CW76" i="560"/>
  <c r="GL48" i="57"/>
  <c r="GS82" i="57"/>
  <c r="GS36" i="57"/>
  <c r="EN150" i="57"/>
  <c r="GC192" i="57"/>
  <c r="AA15" i="916"/>
  <c r="AB15" i="916" s="1"/>
  <c r="DY174" i="57"/>
  <c r="DM17" i="916"/>
  <c r="DN17" i="916" s="1"/>
  <c r="AX37" i="57"/>
  <c r="FF174" i="57"/>
  <c r="AD7" i="916"/>
  <c r="BE8" i="916"/>
  <c r="BF8" i="916" s="1"/>
  <c r="DM8" i="916"/>
  <c r="DN8" i="916" s="1"/>
  <c r="K46" i="916"/>
  <c r="M46" i="916"/>
  <c r="DP14" i="916"/>
  <c r="BH14" i="916"/>
  <c r="AD14" i="916"/>
  <c r="BH12" i="916"/>
  <c r="AD12" i="916"/>
  <c r="DP12" i="916"/>
  <c r="CQ193" i="57"/>
  <c r="CB131" i="57"/>
  <c r="CU39" i="57"/>
  <c r="FZ83" i="57"/>
  <c r="BC67" i="57"/>
  <c r="CN139" i="57"/>
  <c r="CL115" i="57"/>
  <c r="AZ129" i="57"/>
  <c r="CQ39" i="57"/>
  <c r="AN159" i="57"/>
  <c r="CN192" i="57"/>
  <c r="CL192" i="57"/>
  <c r="GJ8" i="57"/>
  <c r="EW141" i="57"/>
  <c r="CH194" i="57"/>
  <c r="CN102" i="57"/>
  <c r="CV6" i="57"/>
  <c r="BK150" i="57"/>
  <c r="DZ150" i="57"/>
  <c r="FN169" i="57"/>
  <c r="V150" i="57"/>
  <c r="GL130" i="57"/>
  <c r="FN136" i="57"/>
  <c r="AZ103" i="57"/>
  <c r="EO135" i="57"/>
  <c r="EZ169" i="57"/>
  <c r="GS89" i="57"/>
  <c r="EW174" i="57"/>
  <c r="EF141" i="57"/>
  <c r="GH9" i="57"/>
  <c r="CN148" i="57"/>
  <c r="BM164" i="57"/>
  <c r="GI130" i="57"/>
  <c r="W164" i="57"/>
  <c r="EO90" i="57"/>
  <c r="EW169" i="57"/>
  <c r="EV194" i="57"/>
  <c r="GE174" i="57"/>
  <c r="AJ150" i="57"/>
  <c r="CL67" i="57"/>
  <c r="EE194" i="57"/>
  <c r="CQ167" i="57"/>
  <c r="BC149" i="57"/>
  <c r="CZ39" i="57"/>
  <c r="GN82" i="57"/>
  <c r="CZ37" i="57"/>
  <c r="CQ94" i="57"/>
  <c r="AW131" i="57"/>
  <c r="EP44" i="57"/>
  <c r="CX64" i="57"/>
  <c r="GN9" i="57"/>
  <c r="CU37" i="57"/>
  <c r="AI141" i="57"/>
  <c r="E49" i="916"/>
  <c r="E46" i="916"/>
  <c r="DM5" i="916"/>
  <c r="AA5" i="916"/>
  <c r="BE5" i="916"/>
  <c r="AD6" i="916"/>
  <c r="DM6" i="916"/>
  <c r="DN6" i="916" s="1"/>
  <c r="AA6" i="916"/>
  <c r="AB6" i="916" s="1"/>
  <c r="BE6" i="916"/>
  <c r="BF6" i="916" s="1"/>
  <c r="GC47" i="57"/>
  <c r="GC48" i="57"/>
  <c r="CU149" i="57"/>
  <c r="GK9" i="57"/>
  <c r="BH11" i="916"/>
  <c r="DP11" i="916"/>
  <c r="AD11" i="916"/>
  <c r="AD10" i="916"/>
  <c r="GL168" i="57"/>
  <c r="DM9" i="916"/>
  <c r="DN9" i="916" s="1"/>
  <c r="AA9" i="916"/>
  <c r="AB9" i="916" s="1"/>
  <c r="BE9" i="916"/>
  <c r="BF9" i="916" s="1"/>
  <c r="GC115" i="57"/>
  <c r="DP15" i="916"/>
  <c r="BH15" i="916"/>
  <c r="AD15" i="916"/>
  <c r="CV58" i="57"/>
  <c r="CL59" i="57"/>
  <c r="C49" i="916"/>
  <c r="BN194" i="57"/>
  <c r="AD150" i="57"/>
  <c r="BG66" i="57"/>
  <c r="EV184" i="57"/>
  <c r="EB194" i="57"/>
  <c r="AF150" i="57"/>
  <c r="CN129" i="57"/>
  <c r="CN134" i="57"/>
  <c r="BC135" i="57"/>
  <c r="DA32" i="57"/>
  <c r="DA34" i="57" s="1"/>
  <c r="CN130" i="57"/>
  <c r="BG149" i="57"/>
  <c r="AQ150" i="57"/>
  <c r="FC159" i="57"/>
  <c r="GM8" i="57"/>
  <c r="FD141" i="57"/>
  <c r="CQ172" i="57"/>
  <c r="FQ141" i="57"/>
  <c r="ES172" i="57"/>
  <c r="BC38" i="57"/>
  <c r="CQ103" i="57"/>
  <c r="GA114" i="57"/>
  <c r="ES37" i="57"/>
  <c r="GG53" i="57"/>
  <c r="FS169" i="57"/>
  <c r="CN67" i="57"/>
  <c r="GG48" i="57"/>
  <c r="DP141" i="57"/>
  <c r="GD62" i="57"/>
  <c r="FP174" i="57"/>
  <c r="AZ13" i="57"/>
  <c r="FS174" i="57"/>
  <c r="AZ65" i="57"/>
  <c r="CL134" i="57"/>
  <c r="CN159" i="57"/>
  <c r="CX26" i="57"/>
  <c r="CV98" i="57"/>
  <c r="DS141" i="57"/>
  <c r="GG93" i="57"/>
  <c r="GO173" i="57"/>
  <c r="GO104" i="57"/>
  <c r="AQ194" i="57"/>
  <c r="GC37" i="57"/>
  <c r="BN131" i="57"/>
  <c r="GJ52" i="57"/>
  <c r="AN141" i="57"/>
  <c r="GK82" i="57"/>
  <c r="CW84" i="560"/>
  <c r="BN136" i="57"/>
  <c r="CV113" i="57"/>
  <c r="CN7" i="57"/>
  <c r="BG159" i="57"/>
  <c r="GM82" i="57"/>
  <c r="ES103" i="57"/>
  <c r="ES99" i="57"/>
  <c r="EL193" i="57"/>
  <c r="CE150" i="57"/>
  <c r="BC114" i="57"/>
  <c r="EL103" i="57"/>
  <c r="CN135" i="57"/>
  <c r="BC173" i="57"/>
  <c r="BK131" i="57"/>
  <c r="BX136" i="57"/>
  <c r="FG194" i="57"/>
  <c r="CU184" i="57"/>
  <c r="CN115" i="57"/>
  <c r="CU77" i="57"/>
  <c r="EL7" i="57"/>
  <c r="CN108" i="57"/>
  <c r="GC83" i="57"/>
  <c r="CX30" i="57"/>
  <c r="BG38" i="57"/>
  <c r="EV141" i="57"/>
  <c r="EZ150" i="57"/>
  <c r="BK194" i="57"/>
  <c r="CV8" i="57"/>
  <c r="GC178" i="57"/>
  <c r="GC179" i="57" s="1"/>
  <c r="CU67" i="57"/>
  <c r="BX150" i="57"/>
  <c r="EB141" i="57"/>
  <c r="BH194" i="57"/>
  <c r="FP194" i="57"/>
  <c r="EP13" i="57"/>
  <c r="GG28" i="57"/>
  <c r="GQ26" i="57"/>
  <c r="GQ28" i="57" s="1"/>
  <c r="GO94" i="57"/>
  <c r="CX6" i="57"/>
  <c r="CX106" i="57"/>
  <c r="FF150" i="57"/>
  <c r="AZ31" i="57"/>
  <c r="GS12" i="57"/>
  <c r="FG141" i="57"/>
  <c r="CU172" i="57"/>
  <c r="ES66" i="57"/>
  <c r="CU86" i="560"/>
  <c r="EL116" i="57"/>
  <c r="BC66" i="57"/>
  <c r="CR25" i="57"/>
  <c r="FN150" i="57"/>
  <c r="BN164" i="57"/>
  <c r="DO131" i="57"/>
  <c r="CY36" i="57"/>
  <c r="EM13" i="57"/>
  <c r="GK11" i="57"/>
  <c r="AQ141" i="57"/>
  <c r="GK101" i="57"/>
  <c r="GU101" i="57" s="1"/>
  <c r="CX24" i="57"/>
  <c r="EO62" i="57"/>
  <c r="EB131" i="57"/>
  <c r="CV73" i="57"/>
  <c r="EO120" i="57"/>
  <c r="Y194" i="57"/>
  <c r="BC111" i="57"/>
  <c r="FG131" i="57"/>
  <c r="CU95" i="57"/>
  <c r="DU131" i="57"/>
  <c r="DS131" i="57"/>
  <c r="GH46" i="57"/>
  <c r="EB136" i="57"/>
  <c r="CY47" i="57"/>
  <c r="ES120" i="57"/>
  <c r="GQ118" i="57"/>
  <c r="GQ119" i="57"/>
  <c r="CN111" i="57"/>
  <c r="GJ32" i="57"/>
  <c r="GQ101" i="57"/>
  <c r="FZ126" i="57"/>
  <c r="CY27" i="57"/>
  <c r="BA28" i="57"/>
  <c r="BG93" i="57"/>
  <c r="CR123" i="57"/>
  <c r="GM101" i="57"/>
  <c r="GD31" i="57"/>
  <c r="GN29" i="57"/>
  <c r="CQ116" i="57"/>
  <c r="CQ111" i="57"/>
  <c r="GJ27" i="57"/>
  <c r="GT27" i="57" s="1"/>
  <c r="CU135" i="57"/>
  <c r="BC139" i="57"/>
  <c r="BG135" i="57"/>
  <c r="FI141" i="57"/>
  <c r="AZ140" i="57"/>
  <c r="GO39" i="57"/>
  <c r="EE131" i="57"/>
  <c r="AQ184" i="57"/>
  <c r="FG184" i="57"/>
  <c r="DH131" i="57"/>
  <c r="BC129" i="57"/>
  <c r="DV136" i="57"/>
  <c r="CK174" i="57"/>
  <c r="CU129" i="57"/>
  <c r="EL39" i="57"/>
  <c r="AY81" i="560"/>
  <c r="CZ130" i="57"/>
  <c r="EJ149" i="57"/>
  <c r="BC148" i="57"/>
  <c r="BG130" i="57"/>
  <c r="FD174" i="57"/>
  <c r="DS136" i="57"/>
  <c r="ES134" i="57"/>
  <c r="CQ129" i="57"/>
  <c r="BG148" i="57"/>
  <c r="AG194" i="57"/>
  <c r="CR47" i="57"/>
  <c r="CU38" i="57"/>
  <c r="EO193" i="57"/>
  <c r="EI141" i="57"/>
  <c r="GA140" i="57"/>
  <c r="CR10" i="57"/>
  <c r="EL139" i="57"/>
  <c r="CX35" i="57"/>
  <c r="FC194" i="57"/>
  <c r="CV36" i="57"/>
  <c r="FC141" i="57"/>
  <c r="DR131" i="57"/>
  <c r="CQ130" i="57"/>
  <c r="EM10" i="57"/>
  <c r="CQ149" i="57"/>
  <c r="AT169" i="57"/>
  <c r="DI159" i="57"/>
  <c r="FZ62" i="57"/>
  <c r="FJ131" i="57"/>
  <c r="BD148" i="57"/>
  <c r="DZ141" i="57"/>
  <c r="EE141" i="57"/>
  <c r="EM129" i="57"/>
  <c r="EI174" i="57"/>
  <c r="GI129" i="57"/>
  <c r="EE136" i="57"/>
  <c r="CY60" i="57"/>
  <c r="EY174" i="57"/>
  <c r="EE150" i="57"/>
  <c r="EC141" i="57"/>
  <c r="AZ94" i="57"/>
  <c r="BC49" i="57"/>
  <c r="BU141" i="57"/>
  <c r="BK159" i="57"/>
  <c r="AD174" i="57"/>
  <c r="ES31" i="57"/>
  <c r="GQ30" i="57"/>
  <c r="GK30" i="57"/>
  <c r="EM31" i="57"/>
  <c r="CE141" i="57"/>
  <c r="GM46" i="57"/>
  <c r="EO47" i="57"/>
  <c r="GA31" i="57"/>
  <c r="GK29" i="57"/>
  <c r="GA129" i="57"/>
  <c r="CU102" i="57"/>
  <c r="CY24" i="57"/>
  <c r="BH184" i="57"/>
  <c r="AX65" i="57"/>
  <c r="CV63" i="57"/>
  <c r="FZ102" i="57"/>
  <c r="V141" i="57"/>
  <c r="GG130" i="57"/>
  <c r="AM131" i="57"/>
  <c r="FX67" i="57"/>
  <c r="FX62" i="57"/>
  <c r="GH61" i="57"/>
  <c r="CU140" i="57"/>
  <c r="GD126" i="57"/>
  <c r="AN194" i="57"/>
  <c r="T179" i="57"/>
  <c r="AZ167" i="57"/>
  <c r="ES28" i="57"/>
  <c r="T169" i="57"/>
  <c r="AZ149" i="57"/>
  <c r="GA149" i="57"/>
  <c r="EM177" i="57"/>
  <c r="EM179" i="57" s="1"/>
  <c r="EM83" i="57"/>
  <c r="ES59" i="57"/>
  <c r="ES67" i="57"/>
  <c r="GQ58" i="57"/>
  <c r="BD104" i="57"/>
  <c r="BD173" i="57"/>
  <c r="CY112" i="57"/>
  <c r="CO114" i="57"/>
  <c r="GA93" i="57"/>
  <c r="EO126" i="57"/>
  <c r="GM124" i="57"/>
  <c r="BA102" i="57"/>
  <c r="FN141" i="57"/>
  <c r="CR99" i="57"/>
  <c r="CR172" i="57"/>
  <c r="CR103" i="57"/>
  <c r="GQ29" i="57"/>
  <c r="GG139" i="57"/>
  <c r="GG31" i="57"/>
  <c r="GG38" i="57"/>
  <c r="DH136" i="57"/>
  <c r="EP67" i="57"/>
  <c r="EP68" i="57" s="1"/>
  <c r="GN58" i="57"/>
  <c r="GN59" i="57" s="1"/>
  <c r="CR163" i="57"/>
  <c r="CR74" i="57"/>
  <c r="AT194" i="57"/>
  <c r="FZ103" i="57"/>
  <c r="FZ172" i="57"/>
  <c r="FZ99" i="57"/>
  <c r="FN131" i="57"/>
  <c r="EM135" i="57"/>
  <c r="AZ135" i="57"/>
  <c r="CL34" i="57"/>
  <c r="CV32" i="57"/>
  <c r="Z164" i="57"/>
  <c r="EO182" i="57"/>
  <c r="GM75" i="57"/>
  <c r="EO77" i="57"/>
  <c r="AZ49" i="57"/>
  <c r="EJ49" i="57"/>
  <c r="EJ44" i="57"/>
  <c r="GC95" i="57"/>
  <c r="GC168" i="57"/>
  <c r="GC87" i="57"/>
  <c r="GG74" i="57"/>
  <c r="GG162" i="57"/>
  <c r="GG164" i="57" s="1"/>
  <c r="BC62" i="57"/>
  <c r="DA60" i="57"/>
  <c r="GA62" i="57"/>
  <c r="GK60" i="57"/>
  <c r="GA66" i="57"/>
  <c r="EP129" i="57"/>
  <c r="EP134" i="57"/>
  <c r="EP7" i="57"/>
  <c r="GN118" i="57"/>
  <c r="EP120" i="57"/>
  <c r="EJ90" i="57"/>
  <c r="GH88" i="57"/>
  <c r="CL44" i="57"/>
  <c r="CV43" i="57"/>
  <c r="EJ157" i="57"/>
  <c r="CY42" i="57"/>
  <c r="CO48" i="57"/>
  <c r="CO44" i="57"/>
  <c r="GJ109" i="57"/>
  <c r="GT109" i="57" s="1"/>
  <c r="EL111" i="57"/>
  <c r="FZ149" i="57"/>
  <c r="CY5" i="57"/>
  <c r="BA129" i="57"/>
  <c r="EJ148" i="57"/>
  <c r="GH51" i="57"/>
  <c r="EJ53" i="57"/>
  <c r="FZ104" i="57"/>
  <c r="FZ173" i="57"/>
  <c r="GD49" i="57"/>
  <c r="GK51" i="57"/>
  <c r="EM53" i="57"/>
  <c r="CL47" i="57"/>
  <c r="BA163" i="57"/>
  <c r="CY73" i="57"/>
  <c r="FZ95" i="57"/>
  <c r="GJ86" i="57"/>
  <c r="FZ168" i="57"/>
  <c r="GA111" i="57"/>
  <c r="BX141" i="57"/>
  <c r="BN184" i="57"/>
  <c r="AX83" i="57"/>
  <c r="FZ39" i="57"/>
  <c r="BA158" i="57"/>
  <c r="AD194" i="57"/>
  <c r="P61" i="560"/>
  <c r="O63" i="560" s="1"/>
  <c r="R61" i="560"/>
  <c r="GN124" i="57"/>
  <c r="EP126" i="57"/>
  <c r="GJ26" i="57"/>
  <c r="EL28" i="57"/>
  <c r="GD193" i="57"/>
  <c r="BD59" i="57"/>
  <c r="BD66" i="57"/>
  <c r="DL179" i="57"/>
  <c r="FS150" i="57"/>
  <c r="GQ113" i="57"/>
  <c r="GG193" i="57"/>
  <c r="GG114" i="57"/>
  <c r="CL10" i="57"/>
  <c r="CL7" i="57"/>
  <c r="CL129" i="57"/>
  <c r="AZ67" i="57"/>
  <c r="EJ48" i="57"/>
  <c r="AN150" i="57"/>
  <c r="GM100" i="57"/>
  <c r="EO102" i="57"/>
  <c r="CR114" i="57"/>
  <c r="GD65" i="57"/>
  <c r="GN63" i="57"/>
  <c r="GN65" i="57" s="1"/>
  <c r="FZ116" i="57"/>
  <c r="FZ193" i="57"/>
  <c r="ES157" i="57"/>
  <c r="DK169" i="57"/>
  <c r="EV169" i="57"/>
  <c r="CO149" i="57"/>
  <c r="GD108" i="57"/>
  <c r="GD192" i="57"/>
  <c r="GD115" i="57"/>
  <c r="DA100" i="57"/>
  <c r="ES149" i="57"/>
  <c r="EO66" i="57"/>
  <c r="EO59" i="57"/>
  <c r="EO148" i="57"/>
  <c r="GM57" i="57"/>
  <c r="ES44" i="57"/>
  <c r="GQ42" i="57"/>
  <c r="ES48" i="57"/>
  <c r="EP163" i="57"/>
  <c r="GN73" i="57"/>
  <c r="GN163" i="57" s="1"/>
  <c r="EP10" i="57"/>
  <c r="GN8" i="57"/>
  <c r="CV52" i="57"/>
  <c r="AX53" i="57"/>
  <c r="EL65" i="57"/>
  <c r="GJ63" i="57"/>
  <c r="GK26" i="57"/>
  <c r="GA28" i="57"/>
  <c r="GA38" i="57"/>
  <c r="EL67" i="57"/>
  <c r="EL59" i="57"/>
  <c r="GJ58" i="57"/>
  <c r="GC167" i="57"/>
  <c r="BA74" i="57"/>
  <c r="BA162" i="57"/>
  <c r="CN28" i="57"/>
  <c r="CN38" i="57"/>
  <c r="GD148" i="57"/>
  <c r="EP157" i="57"/>
  <c r="GG95" i="57"/>
  <c r="GG168" i="57"/>
  <c r="GG90" i="57"/>
  <c r="ES108" i="57"/>
  <c r="ES192" i="57"/>
  <c r="CO108" i="57"/>
  <c r="CY106" i="57"/>
  <c r="CO115" i="57"/>
  <c r="CO192" i="57"/>
  <c r="GG157" i="57"/>
  <c r="GG159" i="57" s="1"/>
  <c r="EP140" i="57"/>
  <c r="CR90" i="57"/>
  <c r="CR95" i="57"/>
  <c r="CR168" i="57"/>
  <c r="EQ141" i="57"/>
  <c r="GG140" i="57"/>
  <c r="GM125" i="57"/>
  <c r="GC126" i="57"/>
  <c r="EO116" i="57"/>
  <c r="EO111" i="57"/>
  <c r="GM110" i="57"/>
  <c r="BD162" i="57"/>
  <c r="BD164" i="57" s="1"/>
  <c r="BD74" i="57"/>
  <c r="BD168" i="57"/>
  <c r="CR157" i="57"/>
  <c r="CR159" i="57" s="1"/>
  <c r="FX28" i="57"/>
  <c r="FX38" i="57"/>
  <c r="EV131" i="57"/>
  <c r="FW131" i="57"/>
  <c r="GN45" i="57"/>
  <c r="EL162" i="57"/>
  <c r="EL74" i="57"/>
  <c r="GJ72" i="57"/>
  <c r="FZ162" i="57"/>
  <c r="FZ164" i="57" s="1"/>
  <c r="FZ74" i="57"/>
  <c r="AZ120" i="57"/>
  <c r="CX118" i="57"/>
  <c r="CY88" i="57"/>
  <c r="CO90" i="57"/>
  <c r="CY64" i="57"/>
  <c r="BA65" i="57"/>
  <c r="DI150" i="57"/>
  <c r="Z150" i="57"/>
  <c r="GQ124" i="57"/>
  <c r="ES126" i="57"/>
  <c r="BG115" i="57"/>
  <c r="BG108" i="57"/>
  <c r="BG192" i="57"/>
  <c r="AX108" i="57"/>
  <c r="CV106" i="57"/>
  <c r="CL53" i="57"/>
  <c r="FF141" i="57"/>
  <c r="GN11" i="57"/>
  <c r="ET194" i="57"/>
  <c r="FM150" i="57"/>
  <c r="AZ130" i="57"/>
  <c r="EM148" i="57"/>
  <c r="FT150" i="57"/>
  <c r="CO104" i="57"/>
  <c r="CO173" i="57"/>
  <c r="CY98" i="57"/>
  <c r="BC126" i="57"/>
  <c r="DA124" i="57"/>
  <c r="CL148" i="57"/>
  <c r="EY159" i="57"/>
  <c r="GG49" i="57"/>
  <c r="CR49" i="57"/>
  <c r="AJ141" i="57"/>
  <c r="EO167" i="57"/>
  <c r="EO94" i="57"/>
  <c r="GM85" i="57"/>
  <c r="EO87" i="57"/>
  <c r="GJ88" i="57"/>
  <c r="FZ90" i="57"/>
  <c r="DL174" i="57"/>
  <c r="EO104" i="57"/>
  <c r="EL163" i="57"/>
  <c r="GJ73" i="57"/>
  <c r="GJ163" i="57" s="1"/>
  <c r="GH119" i="57"/>
  <c r="GJ100" i="57"/>
  <c r="EL102" i="57"/>
  <c r="BD28" i="57"/>
  <c r="CU130" i="57"/>
  <c r="R31" i="560"/>
  <c r="K32" i="560"/>
  <c r="ES123" i="57"/>
  <c r="ES94" i="57"/>
  <c r="ES167" i="57"/>
  <c r="ES87" i="57"/>
  <c r="ES47" i="57"/>
  <c r="GQ45" i="57"/>
  <c r="FZ148" i="57"/>
  <c r="AX59" i="57"/>
  <c r="CV57" i="57"/>
  <c r="BA182" i="57"/>
  <c r="CY75" i="57"/>
  <c r="BA77" i="57"/>
  <c r="GC94" i="57"/>
  <c r="EI150" i="57"/>
  <c r="GD93" i="57"/>
  <c r="GN91" i="57"/>
  <c r="GJ5" i="57"/>
  <c r="EL129" i="57"/>
  <c r="GC103" i="57"/>
  <c r="GC99" i="57"/>
  <c r="GC172" i="57"/>
  <c r="CR66" i="57"/>
  <c r="GA157" i="57"/>
  <c r="GA159" i="57" s="1"/>
  <c r="GD66" i="57"/>
  <c r="GD59" i="57"/>
  <c r="FD150" i="57"/>
  <c r="EP149" i="57"/>
  <c r="GD103" i="57"/>
  <c r="GD172" i="57"/>
  <c r="GK98" i="57"/>
  <c r="EM104" i="57"/>
  <c r="EM173" i="57"/>
  <c r="GQ97" i="57"/>
  <c r="GG103" i="57"/>
  <c r="GG172" i="57"/>
  <c r="GG99" i="57"/>
  <c r="GG7" i="57"/>
  <c r="GG134" i="57"/>
  <c r="GG129" i="57"/>
  <c r="CX8" i="57"/>
  <c r="CX10" i="57" s="1"/>
  <c r="AZ10" i="57"/>
  <c r="CW23" i="560"/>
  <c r="AY24" i="560"/>
  <c r="BX169" i="57"/>
  <c r="GC38" i="57"/>
  <c r="GC31" i="57"/>
  <c r="CO38" i="57"/>
  <c r="CO37" i="57"/>
  <c r="CY35" i="57"/>
  <c r="CO59" i="57"/>
  <c r="CY57" i="57"/>
  <c r="CO66" i="57"/>
  <c r="BN159" i="57"/>
  <c r="BD157" i="57"/>
  <c r="BD159" i="57" s="1"/>
  <c r="CO135" i="57"/>
  <c r="CO130" i="57"/>
  <c r="FW136" i="57"/>
  <c r="EJ134" i="57"/>
  <c r="U94" i="560"/>
  <c r="AD93" i="560"/>
  <c r="EJ67" i="57"/>
  <c r="CL135" i="57"/>
  <c r="CL130" i="57"/>
  <c r="DH164" i="57"/>
  <c r="GK64" i="57"/>
  <c r="GA65" i="57"/>
  <c r="CO34" i="57"/>
  <c r="CY33" i="57"/>
  <c r="EP53" i="57"/>
  <c r="GN51" i="57"/>
  <c r="GM6" i="57"/>
  <c r="GC130" i="57"/>
  <c r="GC135" i="57"/>
  <c r="BA104" i="57"/>
  <c r="AZ66" i="57"/>
  <c r="CX57" i="57"/>
  <c r="CR149" i="57"/>
  <c r="CO193" i="57"/>
  <c r="ES183" i="57"/>
  <c r="GQ76" i="57"/>
  <c r="GQ183" i="57" s="1"/>
  <c r="GN125" i="57"/>
  <c r="BA139" i="57"/>
  <c r="CQ38" i="57"/>
  <c r="CZ47" i="57"/>
  <c r="GV45" i="57"/>
  <c r="BG77" i="57"/>
  <c r="BG182" i="57"/>
  <c r="BG184" i="57" s="1"/>
  <c r="ET169" i="57"/>
  <c r="GD149" i="57"/>
  <c r="CD150" i="57"/>
  <c r="FX192" i="57"/>
  <c r="FX115" i="57"/>
  <c r="GH106" i="57"/>
  <c r="GW63" i="57"/>
  <c r="CU93" i="57"/>
  <c r="GK113" i="57"/>
  <c r="EM114" i="57"/>
  <c r="BD65" i="57"/>
  <c r="GM91" i="57"/>
  <c r="EO93" i="57"/>
  <c r="CL162" i="57"/>
  <c r="CL164" i="57" s="1"/>
  <c r="CL74" i="57"/>
  <c r="EL25" i="57"/>
  <c r="GJ23" i="57"/>
  <c r="CX23" i="57"/>
  <c r="AZ25" i="57"/>
  <c r="BC37" i="57"/>
  <c r="DA35" i="57"/>
  <c r="BH150" i="57"/>
  <c r="GC157" i="57"/>
  <c r="GC159" i="57" s="1"/>
  <c r="CQ87" i="57"/>
  <c r="GK5" i="57"/>
  <c r="EM7" i="57"/>
  <c r="GM76" i="57"/>
  <c r="EO183" i="57"/>
  <c r="CL104" i="57"/>
  <c r="CL173" i="57"/>
  <c r="EP99" i="57"/>
  <c r="EP103" i="57"/>
  <c r="GN97" i="57"/>
  <c r="EP172" i="57"/>
  <c r="BA34" i="57"/>
  <c r="CU139" i="57"/>
  <c r="GA116" i="57"/>
  <c r="GA193" i="57"/>
  <c r="BA62" i="57"/>
  <c r="CY61" i="57"/>
  <c r="GH52" i="57"/>
  <c r="GK52" i="57"/>
  <c r="EM149" i="57"/>
  <c r="EM103" i="57"/>
  <c r="EM99" i="57"/>
  <c r="GK97" i="57"/>
  <c r="EM172" i="57"/>
  <c r="R62" i="560"/>
  <c r="K63" i="560"/>
  <c r="BD108" i="57"/>
  <c r="BD115" i="57"/>
  <c r="BD192" i="57"/>
  <c r="CL38" i="57"/>
  <c r="CV29" i="57"/>
  <c r="CL31" i="57"/>
  <c r="GQ91" i="57"/>
  <c r="ES93" i="57"/>
  <c r="BR150" i="57"/>
  <c r="EO7" i="57"/>
  <c r="EO134" i="57"/>
  <c r="GM5" i="57"/>
  <c r="EO129" i="57"/>
  <c r="EJ102" i="57"/>
  <c r="GH101" i="57"/>
  <c r="GA59" i="57"/>
  <c r="GA67" i="57"/>
  <c r="GN27" i="57"/>
  <c r="GD39" i="57"/>
  <c r="GD28" i="57"/>
  <c r="EP34" i="57"/>
  <c r="GN33" i="57"/>
  <c r="EP39" i="57"/>
  <c r="DL169" i="57"/>
  <c r="FG159" i="57"/>
  <c r="FX53" i="57"/>
  <c r="AX62" i="57"/>
  <c r="CV60" i="57"/>
  <c r="BC25" i="57"/>
  <c r="DA23" i="57"/>
  <c r="W174" i="57"/>
  <c r="EL140" i="57"/>
  <c r="EL130" i="57"/>
  <c r="GC173" i="57"/>
  <c r="GC104" i="57"/>
  <c r="AX28" i="57"/>
  <c r="CV26" i="57"/>
  <c r="CK169" i="57"/>
  <c r="DL141" i="57"/>
  <c r="CR108" i="57"/>
  <c r="CR192" i="57"/>
  <c r="CR115" i="57"/>
  <c r="GK88" i="57"/>
  <c r="EM90" i="57"/>
  <c r="GJ112" i="57"/>
  <c r="FZ192" i="57"/>
  <c r="FZ115" i="57"/>
  <c r="FZ114" i="57"/>
  <c r="EO157" i="57"/>
  <c r="AZ102" i="57"/>
  <c r="CX100" i="57"/>
  <c r="AN169" i="57"/>
  <c r="FZ129" i="57"/>
  <c r="FZ7" i="57"/>
  <c r="FZ134" i="57"/>
  <c r="DR136" i="57"/>
  <c r="CR135" i="57"/>
  <c r="CR130" i="57"/>
  <c r="CO93" i="57"/>
  <c r="CY91" i="57"/>
  <c r="Z169" i="57"/>
  <c r="BA38" i="57"/>
  <c r="CV33" i="57"/>
  <c r="DL150" i="57"/>
  <c r="FM131" i="57"/>
  <c r="BA173" i="57"/>
  <c r="GD34" i="57"/>
  <c r="GD38" i="57"/>
  <c r="BG139" i="57"/>
  <c r="FP141" i="57"/>
  <c r="GA49" i="57"/>
  <c r="BK169" i="57"/>
  <c r="EL48" i="57"/>
  <c r="GH35" i="57"/>
  <c r="DF174" i="57"/>
  <c r="GK100" i="57"/>
  <c r="GA102" i="57"/>
  <c r="CL116" i="57"/>
  <c r="CL193" i="57"/>
  <c r="EL157" i="57"/>
  <c r="EL159" i="57" s="1"/>
  <c r="EV159" i="57"/>
  <c r="EY131" i="57"/>
  <c r="EM48" i="57"/>
  <c r="CV12" i="57"/>
  <c r="AX13" i="57"/>
  <c r="BD31" i="57"/>
  <c r="BD39" i="57"/>
  <c r="GM64" i="57"/>
  <c r="GM65" i="57" s="1"/>
  <c r="AC184" i="57"/>
  <c r="GD67" i="57"/>
  <c r="BC65" i="57"/>
  <c r="W150" i="57"/>
  <c r="BH164" i="57"/>
  <c r="AX114" i="57"/>
  <c r="CV112" i="57"/>
  <c r="EL183" i="57"/>
  <c r="GJ76" i="57"/>
  <c r="FW169" i="57"/>
  <c r="CY30" i="57"/>
  <c r="BA39" i="57"/>
  <c r="DU184" i="57"/>
  <c r="GA134" i="57"/>
  <c r="EJ25" i="57"/>
  <c r="GM107" i="57"/>
  <c r="EP139" i="57"/>
  <c r="BA168" i="57"/>
  <c r="BA95" i="57"/>
  <c r="GM121" i="57"/>
  <c r="EO123" i="57"/>
  <c r="CQ162" i="57"/>
  <c r="CQ164" i="57" s="1"/>
  <c r="CQ74" i="57"/>
  <c r="BA157" i="57"/>
  <c r="GK72" i="57"/>
  <c r="FX130" i="57"/>
  <c r="FX135" i="57"/>
  <c r="GD102" i="57"/>
  <c r="GN100" i="57"/>
  <c r="CY100" i="57"/>
  <c r="CO102" i="57"/>
  <c r="AD31" i="560"/>
  <c r="U32" i="560"/>
  <c r="DF141" i="57"/>
  <c r="FZ135" i="57"/>
  <c r="FZ130" i="57"/>
  <c r="GJ6" i="57"/>
  <c r="CY58" i="57"/>
  <c r="BA59" i="57"/>
  <c r="BA67" i="57"/>
  <c r="GQ57" i="57"/>
  <c r="GG59" i="57"/>
  <c r="GG66" i="57"/>
  <c r="EP173" i="57"/>
  <c r="EP104" i="57"/>
  <c r="CO148" i="57"/>
  <c r="BA99" i="57"/>
  <c r="BA172" i="57"/>
  <c r="CY97" i="57"/>
  <c r="BA103" i="57"/>
  <c r="EL115" i="57"/>
  <c r="EL192" i="57"/>
  <c r="EL108" i="57"/>
  <c r="GJ106" i="57"/>
  <c r="BD130" i="57"/>
  <c r="BD140" i="57"/>
  <c r="FX162" i="57"/>
  <c r="EO130" i="57"/>
  <c r="GQ23" i="57"/>
  <c r="AC32" i="560"/>
  <c r="AJ31" i="560"/>
  <c r="AY55" i="560"/>
  <c r="CW54" i="560"/>
  <c r="CY51" i="57"/>
  <c r="BA53" i="57"/>
  <c r="GN32" i="57"/>
  <c r="EP38" i="57"/>
  <c r="DF169" i="57"/>
  <c r="CL172" i="57"/>
  <c r="CL99" i="57"/>
  <c r="CL103" i="57"/>
  <c r="FZ158" i="57"/>
  <c r="GC74" i="57"/>
  <c r="GC162" i="57"/>
  <c r="GC164" i="57" s="1"/>
  <c r="FG169" i="57"/>
  <c r="CV75" i="57"/>
  <c r="CL182" i="57"/>
  <c r="CL77" i="57"/>
  <c r="GC114" i="57"/>
  <c r="GC116" i="57"/>
  <c r="GM113" i="57"/>
  <c r="GC193" i="57"/>
  <c r="GQ86" i="57"/>
  <c r="ES168" i="57"/>
  <c r="ES95" i="57"/>
  <c r="CL183" i="57"/>
  <c r="CV76" i="57"/>
  <c r="CX73" i="57"/>
  <c r="AZ163" i="57"/>
  <c r="AZ164" i="57" s="1"/>
  <c r="CN74" i="57"/>
  <c r="CN162" i="57"/>
  <c r="CN164" i="57" s="1"/>
  <c r="BN141" i="57"/>
  <c r="T150" i="57"/>
  <c r="FG150" i="57"/>
  <c r="EL167" i="57"/>
  <c r="EL94" i="57"/>
  <c r="EL87" i="57"/>
  <c r="GJ85" i="57"/>
  <c r="BD167" i="57"/>
  <c r="BD87" i="57"/>
  <c r="BD99" i="57"/>
  <c r="BD103" i="57"/>
  <c r="BD172" i="57"/>
  <c r="EW194" i="57"/>
  <c r="FZ139" i="57"/>
  <c r="GG77" i="57"/>
  <c r="GG182" i="57"/>
  <c r="GG184" i="57" s="1"/>
  <c r="GH97" i="57"/>
  <c r="EJ103" i="57"/>
  <c r="EJ172" i="57"/>
  <c r="EJ99" i="57"/>
  <c r="CU104" i="57"/>
  <c r="CU173" i="57"/>
  <c r="FG174" i="57"/>
  <c r="EO163" i="57"/>
  <c r="GM73" i="57"/>
  <c r="FZ157" i="57"/>
  <c r="GC7" i="57"/>
  <c r="GC134" i="57"/>
  <c r="GC129" i="57"/>
  <c r="CN25" i="57"/>
  <c r="BC44" i="57"/>
  <c r="GG104" i="57"/>
  <c r="GG116" i="57" s="1"/>
  <c r="GQ98" i="57"/>
  <c r="GG173" i="57"/>
  <c r="EL120" i="57"/>
  <c r="GJ118" i="57"/>
  <c r="CU162" i="57"/>
  <c r="CU164" i="57" s="1"/>
  <c r="CU74" i="57"/>
  <c r="FI131" i="57"/>
  <c r="CQ59" i="57"/>
  <c r="EO95" i="57"/>
  <c r="GM86" i="57"/>
  <c r="EO168" i="57"/>
  <c r="BA148" i="57"/>
  <c r="T194" i="57"/>
  <c r="GQ60" i="57"/>
  <c r="GQ62" i="57" s="1"/>
  <c r="ES62" i="57"/>
  <c r="ES148" i="57"/>
  <c r="CU53" i="57"/>
  <c r="BH159" i="57"/>
  <c r="GA148" i="57"/>
  <c r="GD167" i="57"/>
  <c r="GD94" i="57"/>
  <c r="CW85" i="560"/>
  <c r="AY86" i="560"/>
  <c r="DA11" i="57"/>
  <c r="GN101" i="57"/>
  <c r="AZ123" i="57"/>
  <c r="CX121" i="57"/>
  <c r="GN35" i="57"/>
  <c r="EP37" i="57"/>
  <c r="GJ57" i="57"/>
  <c r="FZ59" i="57"/>
  <c r="FZ66" i="57"/>
  <c r="EJ28" i="57"/>
  <c r="GH27" i="57"/>
  <c r="EJ39" i="57"/>
  <c r="BA183" i="57"/>
  <c r="CY76" i="57"/>
  <c r="FJ174" i="57"/>
  <c r="GM26" i="57"/>
  <c r="EO28" i="57"/>
  <c r="GH32" i="57"/>
  <c r="EJ34" i="57"/>
  <c r="GD162" i="57"/>
  <c r="GD164" i="57" s="1"/>
  <c r="GD74" i="57"/>
  <c r="CH150" i="57"/>
  <c r="GS101" i="57"/>
  <c r="FY131" i="57"/>
  <c r="GA182" i="57"/>
  <c r="GA184" i="57" s="1"/>
  <c r="GA77" i="57"/>
  <c r="GK75" i="57"/>
  <c r="ES129" i="57"/>
  <c r="CL66" i="57"/>
  <c r="ET164" i="57"/>
  <c r="GQ32" i="57"/>
  <c r="ES38" i="57"/>
  <c r="EJ87" i="57"/>
  <c r="EJ94" i="57"/>
  <c r="EJ167" i="57"/>
  <c r="DP131" i="57"/>
  <c r="ES182" i="57"/>
  <c r="ES77" i="57"/>
  <c r="GQ75" i="57"/>
  <c r="GA168" i="57"/>
  <c r="GA95" i="57"/>
  <c r="FX149" i="57"/>
  <c r="BJ164" i="57"/>
  <c r="EM157" i="57"/>
  <c r="CR31" i="57"/>
  <c r="CR38" i="57"/>
  <c r="GG149" i="57"/>
  <c r="ES102" i="57"/>
  <c r="GQ100" i="57"/>
  <c r="GK27" i="57"/>
  <c r="EM39" i="57"/>
  <c r="GA7" i="57"/>
  <c r="GK6" i="57"/>
  <c r="GA130" i="57"/>
  <c r="GA135" i="57"/>
  <c r="GG65" i="57"/>
  <c r="GQ63" i="57"/>
  <c r="EJ93" i="57"/>
  <c r="EI136" i="57"/>
  <c r="W131" i="57"/>
  <c r="Z174" i="57"/>
  <c r="GA192" i="57"/>
  <c r="GA115" i="57"/>
  <c r="GA108" i="57"/>
  <c r="CO157" i="57"/>
  <c r="CO159" i="57" s="1"/>
  <c r="GA162" i="57"/>
  <c r="GA164" i="57" s="1"/>
  <c r="GA74" i="57"/>
  <c r="BD111" i="57"/>
  <c r="FS131" i="57"/>
  <c r="AW194" i="57"/>
  <c r="AF131" i="57"/>
  <c r="BR194" i="57"/>
  <c r="EJ163" i="57"/>
  <c r="FC184" i="57"/>
  <c r="BD182" i="57"/>
  <c r="BD184" i="57" s="1"/>
  <c r="BD77" i="57"/>
  <c r="GC77" i="57"/>
  <c r="GC183" i="57"/>
  <c r="GC184" i="57" s="1"/>
  <c r="CR104" i="57"/>
  <c r="CR173" i="57"/>
  <c r="EY141" i="57"/>
  <c r="GA173" i="57"/>
  <c r="GA104" i="57"/>
  <c r="FZ182" i="57"/>
  <c r="FZ184" i="57" s="1"/>
  <c r="FZ77" i="57"/>
  <c r="EL66" i="57"/>
  <c r="P92" i="560"/>
  <c r="O94" i="560" s="1"/>
  <c r="R93" i="560"/>
  <c r="K94" i="560"/>
  <c r="CR34" i="57"/>
  <c r="BA149" i="57"/>
  <c r="DK194" i="57"/>
  <c r="ET150" i="57"/>
  <c r="GD139" i="57"/>
  <c r="GG148" i="57"/>
  <c r="DU169" i="57"/>
  <c r="GK45" i="57"/>
  <c r="GA47" i="57"/>
  <c r="GA48" i="57"/>
  <c r="GC67" i="57"/>
  <c r="FP131" i="57"/>
  <c r="Y131" i="57"/>
  <c r="GC149" i="57"/>
  <c r="EP158" i="57"/>
  <c r="GN158" i="57"/>
  <c r="FC169" i="57"/>
  <c r="EO74" i="57"/>
  <c r="GM72" i="57"/>
  <c r="EO162" i="57"/>
  <c r="EY150" i="57"/>
  <c r="EO39" i="57"/>
  <c r="GM27" i="57"/>
  <c r="GI162" i="57"/>
  <c r="GI164" i="57" s="1"/>
  <c r="GI74" i="57"/>
  <c r="AM150" i="57"/>
  <c r="FQ136" i="57"/>
  <c r="CV72" i="57"/>
  <c r="AX74" i="57"/>
  <c r="EL182" i="57"/>
  <c r="EL77" i="57"/>
  <c r="GJ75" i="57"/>
  <c r="GJ97" i="57"/>
  <c r="DA29" i="57"/>
  <c r="BC31" i="57"/>
  <c r="FX66" i="57"/>
  <c r="DA121" i="57"/>
  <c r="BC123" i="57"/>
  <c r="BD149" i="57"/>
  <c r="BD67" i="57"/>
  <c r="EP74" i="57"/>
  <c r="GN72" i="57"/>
  <c r="EP162" i="57"/>
  <c r="EL49" i="57"/>
  <c r="GJ43" i="57"/>
  <c r="CR129" i="57"/>
  <c r="GJ92" i="57"/>
  <c r="EL168" i="57"/>
  <c r="EL95" i="57"/>
  <c r="CR93" i="57"/>
  <c r="CR94" i="57"/>
  <c r="EJ129" i="57"/>
  <c r="CR48" i="57"/>
  <c r="CR44" i="57"/>
  <c r="FZ38" i="57"/>
  <c r="GJ29" i="57"/>
  <c r="FZ31" i="57"/>
  <c r="CY92" i="57"/>
  <c r="GU92" i="57" s="1"/>
  <c r="BA93" i="57"/>
  <c r="ES158" i="57"/>
  <c r="GQ158" i="57"/>
  <c r="BG39" i="57"/>
  <c r="BG140" i="57"/>
  <c r="AX120" i="57"/>
  <c r="CV119" i="57"/>
  <c r="GD44" i="57"/>
  <c r="GD48" i="57"/>
  <c r="FQ150" i="57"/>
  <c r="EL149" i="57"/>
  <c r="GM30" i="57"/>
  <c r="GC140" i="57"/>
  <c r="CY113" i="57"/>
  <c r="CR140" i="57"/>
  <c r="EO140" i="57"/>
  <c r="GA167" i="57"/>
  <c r="GA94" i="57"/>
  <c r="GA87" i="57"/>
  <c r="FX114" i="57"/>
  <c r="GH112" i="57"/>
  <c r="BA140" i="57"/>
  <c r="DA12" i="57"/>
  <c r="GW12" i="57" s="1"/>
  <c r="BC130" i="57"/>
  <c r="BD34" i="57"/>
  <c r="CY107" i="57"/>
  <c r="BA116" i="57"/>
  <c r="BA193" i="57"/>
  <c r="GA103" i="57"/>
  <c r="GA172" i="57"/>
  <c r="GA99" i="57"/>
  <c r="CO103" i="57"/>
  <c r="CO99" i="57"/>
  <c r="CO172" i="57"/>
  <c r="GH124" i="57"/>
  <c r="FZ49" i="57"/>
  <c r="CO95" i="57"/>
  <c r="CY89" i="57"/>
  <c r="CO168" i="57"/>
  <c r="EM34" i="57"/>
  <c r="GK32" i="57"/>
  <c r="GU32" i="57" s="1"/>
  <c r="EI131" i="57"/>
  <c r="FZ140" i="57"/>
  <c r="AZ178" i="57"/>
  <c r="AZ83" i="57"/>
  <c r="CX82" i="57"/>
  <c r="BA177" i="57"/>
  <c r="BA179" i="57" s="1"/>
  <c r="CY81" i="57"/>
  <c r="GK118" i="57"/>
  <c r="EM120" i="57"/>
  <c r="EM163" i="57"/>
  <c r="GK73" i="57"/>
  <c r="GK163" i="57" s="1"/>
  <c r="DA30" i="57"/>
  <c r="BC140" i="57"/>
  <c r="BC39" i="57"/>
  <c r="CX45" i="57"/>
  <c r="AZ47" i="57"/>
  <c r="EM38" i="57"/>
  <c r="BD193" i="57"/>
  <c r="BD114" i="57"/>
  <c r="GG111" i="57"/>
  <c r="GG192" i="57"/>
  <c r="GG115" i="57"/>
  <c r="GC139" i="57"/>
  <c r="BA87" i="57"/>
  <c r="BA167" i="57"/>
  <c r="BA94" i="57"/>
  <c r="AJ30" i="560"/>
  <c r="AF27" i="560"/>
  <c r="AE29" i="560" s="1"/>
  <c r="R30" i="560"/>
  <c r="P30" i="560"/>
  <c r="O32" i="560" s="1"/>
  <c r="EJ38" i="57"/>
  <c r="EJ158" i="57"/>
  <c r="GH158" i="57"/>
  <c r="BD102" i="57"/>
  <c r="BN150" i="57"/>
  <c r="EY136" i="57"/>
  <c r="EO31" i="57"/>
  <c r="GM29" i="57"/>
  <c r="GM106" i="57"/>
  <c r="EO192" i="57"/>
  <c r="EO115" i="57"/>
  <c r="EO108" i="57"/>
  <c r="FX148" i="57"/>
  <c r="EP25" i="57"/>
  <c r="GN23" i="57"/>
  <c r="EZ141" i="57"/>
  <c r="FC150" i="57"/>
  <c r="FX140" i="57"/>
  <c r="GJ42" i="57"/>
  <c r="FZ44" i="57"/>
  <c r="FZ48" i="57"/>
  <c r="EP148" i="57"/>
  <c r="DA8" i="57"/>
  <c r="BC10" i="57"/>
  <c r="EO158" i="57"/>
  <c r="DY169" i="57"/>
  <c r="DL159" i="57"/>
  <c r="GQ85" i="57"/>
  <c r="GG94" i="57"/>
  <c r="GG87" i="57"/>
  <c r="GG167" i="57"/>
  <c r="DK164" i="57"/>
  <c r="EB150" i="57"/>
  <c r="GC148" i="57"/>
  <c r="GJ60" i="57"/>
  <c r="EL62" i="57"/>
  <c r="GM58" i="57"/>
  <c r="DR184" i="57"/>
  <c r="CX32" i="57"/>
  <c r="EO149" i="57"/>
  <c r="EO67" i="57"/>
  <c r="AY131" i="57"/>
  <c r="EJ168" i="57"/>
  <c r="EJ95" i="57"/>
  <c r="BC157" i="57"/>
  <c r="BC159" i="57" s="1"/>
  <c r="GH100" i="57"/>
  <c r="FX102" i="57"/>
  <c r="FX103" i="57"/>
  <c r="FX172" i="57"/>
  <c r="CO129" i="57"/>
  <c r="CO7" i="57"/>
  <c r="DL164" i="57"/>
  <c r="CV97" i="57"/>
  <c r="AX99" i="57"/>
  <c r="AD62" i="560"/>
  <c r="U63" i="560"/>
  <c r="CL168" i="57"/>
  <c r="CL95" i="57"/>
  <c r="GC123" i="57"/>
  <c r="GM122" i="57"/>
  <c r="BG31" i="57"/>
  <c r="CO116" i="57"/>
  <c r="ES162" i="57"/>
  <c r="GQ72" i="57"/>
  <c r="ES74" i="57"/>
  <c r="EJ74" i="57"/>
  <c r="EJ162" i="57"/>
  <c r="GH72" i="57"/>
  <c r="V131" i="57"/>
  <c r="ES115" i="57"/>
  <c r="ES111" i="57"/>
  <c r="GQ109" i="57"/>
  <c r="CR193" i="57"/>
  <c r="CR116" i="57"/>
  <c r="T141" i="57"/>
  <c r="EV136" i="57"/>
  <c r="GA126" i="57"/>
  <c r="GK124" i="57"/>
  <c r="EM158" i="57"/>
  <c r="GK158" i="57"/>
  <c r="FZ87" i="57"/>
  <c r="FZ167" i="57"/>
  <c r="FZ94" i="57"/>
  <c r="CO111" i="57"/>
  <c r="CY109" i="57"/>
  <c r="GG126" i="57"/>
  <c r="EJ130" i="57"/>
  <c r="EJ135" i="57"/>
  <c r="GH6" i="57"/>
  <c r="CO49" i="57"/>
  <c r="GG135" i="57"/>
  <c r="AP131" i="57"/>
  <c r="CL90" i="57"/>
  <c r="GC66" i="57"/>
  <c r="GC59" i="57"/>
  <c r="FF131" i="57"/>
  <c r="EM28" i="57"/>
  <c r="GQ73" i="57"/>
  <c r="GQ163" i="57" s="1"/>
  <c r="ES163" i="57"/>
  <c r="EJ173" i="57"/>
  <c r="EJ104" i="57"/>
  <c r="GH26" i="57"/>
  <c r="CR148" i="57"/>
  <c r="GJ36" i="57"/>
  <c r="GK33" i="57"/>
  <c r="EM140" i="57"/>
  <c r="GJ61" i="57"/>
  <c r="GN81" i="57"/>
  <c r="EP83" i="57"/>
  <c r="BD93" i="57"/>
  <c r="EJ31" i="57"/>
  <c r="GH29" i="57"/>
  <c r="GH31" i="57" s="1"/>
  <c r="CO77" i="57"/>
  <c r="CO182" i="57"/>
  <c r="CO184" i="57" s="1"/>
  <c r="DV150" i="57"/>
  <c r="GQ6" i="57"/>
  <c r="ES130" i="57"/>
  <c r="GK89" i="57"/>
  <c r="BR136" i="57"/>
  <c r="GB131" i="57"/>
  <c r="CL49" i="57"/>
  <c r="AI174" i="57"/>
  <c r="CO67" i="57"/>
  <c r="GM23" i="57"/>
  <c r="EO25" i="57"/>
  <c r="EM183" i="57"/>
  <c r="EM184" i="57" s="1"/>
  <c r="GK76" i="57"/>
  <c r="GK183" i="57" s="1"/>
  <c r="GN6" i="57"/>
  <c r="EP130" i="57"/>
  <c r="EP135" i="57"/>
  <c r="EZ194" i="57"/>
  <c r="EM139" i="57"/>
  <c r="CV23" i="57"/>
  <c r="CW184" i="57"/>
  <c r="DA162" i="57"/>
  <c r="GV87" i="57"/>
  <c r="AF58" i="560"/>
  <c r="AJ61" i="560"/>
  <c r="AC63" i="560"/>
  <c r="AC120" i="560"/>
  <c r="T121" i="560"/>
  <c r="AZ159" i="57"/>
  <c r="CQ159" i="57"/>
  <c r="S93" i="560"/>
  <c r="AD120" i="560"/>
  <c r="U121" i="560"/>
  <c r="AC119" i="560"/>
  <c r="S92" i="560"/>
  <c r="AJ92" i="560"/>
  <c r="AF89" i="560"/>
  <c r="AE91" i="560" s="1"/>
  <c r="AC94" i="560"/>
  <c r="AC103" i="560"/>
  <c r="S30" i="560"/>
  <c r="AC112" i="560"/>
  <c r="S62" i="560"/>
  <c r="U105" i="560"/>
  <c r="AD104" i="560"/>
  <c r="T105" i="560"/>
  <c r="GS162" i="57"/>
  <c r="AO92" i="560"/>
  <c r="AR111" i="560"/>
  <c r="AR113" i="560" s="1"/>
  <c r="AR103" i="560"/>
  <c r="BC112" i="560"/>
  <c r="BI62" i="560"/>
  <c r="BB93" i="560"/>
  <c r="GV168" i="57" l="1"/>
  <c r="GI13" i="57"/>
  <c r="CY26" i="57"/>
  <c r="GD135" i="57"/>
  <c r="CR67" i="57"/>
  <c r="FX7" i="57"/>
  <c r="O63" i="1447"/>
  <c r="DB54" i="57"/>
  <c r="CW93" i="57"/>
  <c r="GS92" i="57"/>
  <c r="DD19" i="57"/>
  <c r="GZ18" i="57"/>
  <c r="GH8" i="57"/>
  <c r="FX164" i="57"/>
  <c r="GH5" i="57"/>
  <c r="GD153" i="57"/>
  <c r="BF97" i="1035"/>
  <c r="GL39" i="57"/>
  <c r="GD21" i="57"/>
  <c r="FX74" i="57"/>
  <c r="GD130" i="57"/>
  <c r="FX152" i="57"/>
  <c r="GH73" i="57"/>
  <c r="DV146" i="57"/>
  <c r="CY28" i="57"/>
  <c r="AQ99" i="916"/>
  <c r="E150" i="916"/>
  <c r="CW20" i="57"/>
  <c r="K49" i="1035"/>
  <c r="J23" i="917" a="1"/>
  <c r="J23" i="917" s="1"/>
  <c r="GK63" i="57"/>
  <c r="GK65" i="57" s="1"/>
  <c r="FY117" i="57"/>
  <c r="AQ48" i="916"/>
  <c r="BF107" i="1035"/>
  <c r="BF25" i="916"/>
  <c r="DB18" i="57"/>
  <c r="G23" i="917" a="1"/>
  <c r="G23" i="917" s="1"/>
  <c r="I49" i="1035"/>
  <c r="E152" i="916"/>
  <c r="M152" i="916" s="1"/>
  <c r="U152" i="916" s="1"/>
  <c r="AI152" i="916" s="1"/>
  <c r="AQ152" i="916" s="1"/>
  <c r="AY152" i="916" s="1"/>
  <c r="BM152" i="916" s="1"/>
  <c r="BU152" i="916" s="1"/>
  <c r="CC152" i="916" s="1"/>
  <c r="CQ152" i="916" s="1"/>
  <c r="CY152" i="916" s="1"/>
  <c r="DG152" i="916" s="1"/>
  <c r="BG98" i="916"/>
  <c r="GO53" i="57"/>
  <c r="GL108" i="57"/>
  <c r="K43" i="917"/>
  <c r="CW83" i="57"/>
  <c r="AY174" i="57"/>
  <c r="EZ131" i="57"/>
  <c r="AO15" i="917" a="1"/>
  <c r="AO15" i="917" s="1"/>
  <c r="AJ7" i="917" a="1"/>
  <c r="AJ7" i="917" s="1"/>
  <c r="AJ9" i="917" s="1"/>
  <c r="J7" i="917" a="1"/>
  <c r="J7" i="917" s="1"/>
  <c r="J9" i="917" s="1"/>
  <c r="CQ99" i="916"/>
  <c r="AD23" i="917" a="1"/>
  <c r="AD23" i="917" s="1"/>
  <c r="AD31" i="917" s="1"/>
  <c r="AD32" i="917" s="1"/>
  <c r="G7" i="917" a="1"/>
  <c r="G7" i="917" s="1"/>
  <c r="I15" i="917" a="1"/>
  <c r="I15" i="917" s="1"/>
  <c r="I17" i="917" s="1"/>
  <c r="AO18" i="917" a="1"/>
  <c r="AO18" i="917" s="1"/>
  <c r="L15" i="917" a="1"/>
  <c r="L15" i="917" s="1"/>
  <c r="L17" i="917" s="1"/>
  <c r="AD7" i="917" a="1"/>
  <c r="AD7" i="917" s="1"/>
  <c r="AD9" i="917" s="1"/>
  <c r="R23" i="917" a="1"/>
  <c r="R23" i="917" s="1"/>
  <c r="AG18" i="917" a="1"/>
  <c r="AG18" i="917" s="1"/>
  <c r="AH18" i="917" s="1"/>
  <c r="AD10" i="917" a="1"/>
  <c r="AD10" i="917" s="1"/>
  <c r="J10" i="917" a="1"/>
  <c r="J10" i="917" s="1"/>
  <c r="AD26" i="917" a="1"/>
  <c r="AD26" i="917" s="1"/>
  <c r="AD15" i="917" a="1"/>
  <c r="AD15" i="917" s="1"/>
  <c r="GN107" i="57"/>
  <c r="CW167" i="57"/>
  <c r="FX111" i="57"/>
  <c r="AP43" i="917"/>
  <c r="AP56" i="917" s="1"/>
  <c r="GI126" i="57"/>
  <c r="P16" i="917" a="1"/>
  <c r="P16" i="917" s="1"/>
  <c r="Q16" i="917" s="1"/>
  <c r="AG26" i="917" a="1"/>
  <c r="AG26" i="917" s="1"/>
  <c r="AM7" i="917" a="1"/>
  <c r="AM7" i="917" s="1"/>
  <c r="AM9" i="917" s="1"/>
  <c r="S15" i="917" a="1"/>
  <c r="S15" i="917" s="1"/>
  <c r="V7" i="917" a="1"/>
  <c r="V7" i="917" s="1"/>
  <c r="V9" i="917" s="1"/>
  <c r="G18" i="917" a="1"/>
  <c r="G18" i="917" s="1"/>
  <c r="G22" i="917" s="1"/>
  <c r="AJ18" i="917" a="1"/>
  <c r="AJ18" i="917" s="1"/>
  <c r="AK18" i="917" s="1"/>
  <c r="GS43" i="57"/>
  <c r="AN40" i="917"/>
  <c r="CK148" i="916"/>
  <c r="GV15" i="57"/>
  <c r="AP7" i="917" a="1"/>
  <c r="AP7" i="917" s="1"/>
  <c r="AP9" i="917" s="1"/>
  <c r="AG15" i="917" a="1"/>
  <c r="AG15" i="917" s="1"/>
  <c r="AG17" i="917" s="1"/>
  <c r="AC15" i="917" a="1"/>
  <c r="AC15" i="917" s="1"/>
  <c r="AC17" i="917" s="1"/>
  <c r="AO7" i="917" a="1"/>
  <c r="AO7" i="917" s="1"/>
  <c r="AO9" i="917" s="1"/>
  <c r="M15" i="917" a="1"/>
  <c r="M15" i="917" s="1"/>
  <c r="M17" i="917" s="1"/>
  <c r="AA15" i="917" a="1"/>
  <c r="AA15" i="917" s="1"/>
  <c r="AA17" i="917" s="1"/>
  <c r="AM15" i="917" a="1"/>
  <c r="AM15" i="917" s="1"/>
  <c r="AM17" i="917" s="1"/>
  <c r="AC23" i="917" a="1"/>
  <c r="AC23" i="917" s="1"/>
  <c r="AA18" i="917" a="1"/>
  <c r="AA18" i="917" s="1"/>
  <c r="AB18" i="917" s="1"/>
  <c r="CS22" i="57"/>
  <c r="GS57" i="57"/>
  <c r="GS59" i="57" s="1"/>
  <c r="I28" i="917"/>
  <c r="L28" i="917" s="1"/>
  <c r="O28" i="917" s="1"/>
  <c r="R28" i="917" s="1"/>
  <c r="U28" i="917" s="1"/>
  <c r="BG144" i="57"/>
  <c r="AQ24" i="917"/>
  <c r="AX16" i="57"/>
  <c r="M26" i="917" a="1"/>
  <c r="M26" i="917" s="1"/>
  <c r="M57" i="917" s="1"/>
  <c r="S23" i="917" a="1"/>
  <c r="S23" i="917" s="1"/>
  <c r="S31" i="917" s="1"/>
  <c r="S32" i="917" s="1"/>
  <c r="AG23" i="917" a="1"/>
  <c r="AG23" i="917" s="1"/>
  <c r="AG31" i="917" s="1"/>
  <c r="AG32" i="917" s="1"/>
  <c r="AM23" i="917" a="1"/>
  <c r="AM23" i="917" s="1"/>
  <c r="AM25" i="917" s="1"/>
  <c r="AM59" i="917" s="1"/>
  <c r="AM60" i="917" s="1"/>
  <c r="AP15" i="917" a="1"/>
  <c r="AP15" i="917" s="1"/>
  <c r="AP17" i="917" s="1"/>
  <c r="AF10" i="917" a="1"/>
  <c r="AF10" i="917" s="1"/>
  <c r="O18" i="917" a="1"/>
  <c r="O18" i="917" s="1"/>
  <c r="AJ26" i="917" a="1"/>
  <c r="AJ26" i="917" s="1"/>
  <c r="AJ58" i="917" s="1"/>
  <c r="S10" i="917" a="1"/>
  <c r="S10" i="917" s="1"/>
  <c r="Q24" i="917"/>
  <c r="J28" i="917"/>
  <c r="M28" i="917" s="1"/>
  <c r="BA123" i="57"/>
  <c r="P7" i="917" a="1"/>
  <c r="P7" i="917" s="1"/>
  <c r="P9" i="917" s="1"/>
  <c r="AM10" i="917" a="1"/>
  <c r="AM10" i="917" s="1"/>
  <c r="AM26" i="917" a="1"/>
  <c r="AM26" i="917" s="1"/>
  <c r="AG7" i="917" a="1"/>
  <c r="AG7" i="917" s="1"/>
  <c r="AG9" i="917" s="1"/>
  <c r="P15" i="917" a="1"/>
  <c r="P15" i="917" s="1"/>
  <c r="P18" i="917" a="1"/>
  <c r="P18" i="917" s="1"/>
  <c r="Q18" i="917" s="1"/>
  <c r="GU15" i="57"/>
  <c r="CW19" i="57"/>
  <c r="F7" i="917" a="1"/>
  <c r="F7" i="917" s="1"/>
  <c r="CA99" i="916"/>
  <c r="K50" i="916"/>
  <c r="K40" i="917"/>
  <c r="CW49" i="57"/>
  <c r="CW50" i="57" s="1"/>
  <c r="AA26" i="917" a="1"/>
  <c r="AA26" i="917" s="1"/>
  <c r="AA58" i="917" s="1"/>
  <c r="O23" i="917" a="1"/>
  <c r="O23" i="917" s="1"/>
  <c r="AG10" i="917" a="1"/>
  <c r="AG10" i="917" s="1"/>
  <c r="O15" i="917" a="1"/>
  <c r="O15" i="917" s="1"/>
  <c r="O17" i="917" s="1"/>
  <c r="S18" i="917" a="1"/>
  <c r="S18" i="917" s="1"/>
  <c r="T18" i="917" s="1"/>
  <c r="L18" i="917" a="1"/>
  <c r="L18" i="917" s="1"/>
  <c r="Z18" i="917" a="1"/>
  <c r="Z18" i="917" s="1"/>
  <c r="AR18" i="917" s="1"/>
  <c r="AM18" i="917" a="1"/>
  <c r="AM18" i="917" s="1"/>
  <c r="AN18" i="917" s="1"/>
  <c r="CZ108" i="57"/>
  <c r="BG134" i="57"/>
  <c r="AL15" i="917" a="1"/>
  <c r="AL15" i="917" s="1"/>
  <c r="K24" i="917"/>
  <c r="V15" i="917" a="1"/>
  <c r="V15" i="917" s="1"/>
  <c r="W15" i="917" s="1"/>
  <c r="I18" i="917" a="1"/>
  <c r="I18" i="917" s="1"/>
  <c r="M7" i="917" a="1"/>
  <c r="M7" i="917" s="1"/>
  <c r="M9" i="917" s="1"/>
  <c r="AI23" i="917" a="1"/>
  <c r="AI23" i="917" s="1"/>
  <c r="E101" i="916"/>
  <c r="M101" i="916" s="1"/>
  <c r="U23" i="917" a="1"/>
  <c r="U23" i="917" s="1"/>
  <c r="P23" i="917" a="1"/>
  <c r="P23" i="917" s="1"/>
  <c r="P54" i="917" s="1"/>
  <c r="AA7" i="917" a="1"/>
  <c r="AA7" i="917" s="1"/>
  <c r="AS7" i="917" s="1"/>
  <c r="AS9" i="917" s="1"/>
  <c r="AJ23" i="917" a="1"/>
  <c r="AJ23" i="917" s="1"/>
  <c r="AJ25" i="917" s="1"/>
  <c r="AJ59" i="917" s="1"/>
  <c r="AJ60" i="917" s="1"/>
  <c r="U15" i="917" a="1"/>
  <c r="U15" i="917" s="1"/>
  <c r="U17" i="917" s="1"/>
  <c r="AP23" i="917" a="1"/>
  <c r="AP23" i="917" s="1"/>
  <c r="AP31" i="917" s="1"/>
  <c r="AP32" i="917" s="1"/>
  <c r="Z15" i="917" a="1"/>
  <c r="Z15" i="917" s="1"/>
  <c r="Z17" i="917" s="1"/>
  <c r="L23" i="917" a="1"/>
  <c r="L23" i="917" s="1"/>
  <c r="L54" i="917" s="1"/>
  <c r="AO23" i="917" a="1"/>
  <c r="AO23" i="917" s="1"/>
  <c r="AF15" i="917" a="1"/>
  <c r="AF15" i="917" s="1"/>
  <c r="AF17" i="917" s="1"/>
  <c r="P10" i="917" a="1"/>
  <c r="P10" i="917" s="1"/>
  <c r="AD18" i="917" a="1"/>
  <c r="AD18" i="917" s="1"/>
  <c r="AE18" i="917" s="1"/>
  <c r="AI18" i="917" a="1"/>
  <c r="AI18" i="917" s="1"/>
  <c r="L10" i="917" a="1"/>
  <c r="L10" i="917" s="1"/>
  <c r="G26" i="917" a="1"/>
  <c r="G26" i="917" s="1"/>
  <c r="G58" i="917" s="1"/>
  <c r="AL18" i="917" a="1"/>
  <c r="AL18" i="917" s="1"/>
  <c r="FX173" i="57"/>
  <c r="GD13" i="57"/>
  <c r="CZ102" i="57"/>
  <c r="AB10" i="917"/>
  <c r="CZ59" i="57"/>
  <c r="J18" i="917" a="1"/>
  <c r="J18" i="917" s="1"/>
  <c r="J22" i="917" s="1"/>
  <c r="AN24" i="917"/>
  <c r="GO65" i="57"/>
  <c r="AL8" i="917" a="1"/>
  <c r="AL8" i="917" s="1"/>
  <c r="V23" i="917" a="1"/>
  <c r="V23" i="917" s="1"/>
  <c r="R15" i="917" a="1"/>
  <c r="R15" i="917" s="1"/>
  <c r="R17" i="917" s="1"/>
  <c r="S7" i="917" a="1"/>
  <c r="S7" i="917" s="1"/>
  <c r="S9" i="917" s="1"/>
  <c r="M16" i="917" a="1"/>
  <c r="M16" i="917" s="1"/>
  <c r="N16" i="917" s="1"/>
  <c r="AA23" i="917" a="1"/>
  <c r="AA23" i="917" s="1"/>
  <c r="AJ15" i="917" a="1"/>
  <c r="AJ15" i="917" s="1"/>
  <c r="AJ17" i="917" s="1"/>
  <c r="M10" i="917" a="1"/>
  <c r="M10" i="917" s="1"/>
  <c r="N10" i="917" s="1"/>
  <c r="DE48" i="916"/>
  <c r="GI111" i="57"/>
  <c r="CR152" i="57"/>
  <c r="CR20" i="57"/>
  <c r="CY72" i="57"/>
  <c r="CY162" i="57" s="1"/>
  <c r="CZ65" i="57"/>
  <c r="GI49" i="57"/>
  <c r="CR144" i="57"/>
  <c r="GZ54" i="57"/>
  <c r="EM167" i="57"/>
  <c r="CR7" i="57"/>
  <c r="GI44" i="57"/>
  <c r="CO74" i="57"/>
  <c r="CZ83" i="57"/>
  <c r="GS24" i="57"/>
  <c r="CO94" i="57"/>
  <c r="DA28" i="57"/>
  <c r="GV81" i="57"/>
  <c r="GS5" i="57"/>
  <c r="CW144" i="57"/>
  <c r="GR110" i="57"/>
  <c r="GW109" i="57"/>
  <c r="GS23" i="57"/>
  <c r="CW129" i="57"/>
  <c r="BS99" i="916"/>
  <c r="CR182" i="57"/>
  <c r="CR184" i="57" s="1"/>
  <c r="CV91" i="57"/>
  <c r="CW25" i="57"/>
  <c r="GH111" i="57"/>
  <c r="BD20" i="57"/>
  <c r="BD7" i="57"/>
  <c r="CW7" i="57"/>
  <c r="GL115" i="57"/>
  <c r="AG48" i="916"/>
  <c r="DB5" i="57"/>
  <c r="BD144" i="57"/>
  <c r="BD146" i="57" s="1"/>
  <c r="BD152" i="57"/>
  <c r="BD154" i="57" s="1"/>
  <c r="EJ193" i="57"/>
  <c r="EJ194" i="57" s="1"/>
  <c r="GL192" i="57"/>
  <c r="GJ71" i="57"/>
  <c r="CW54" i="1447"/>
  <c r="CW55" i="1447" s="1"/>
  <c r="BD129" i="57"/>
  <c r="GO164" i="57"/>
  <c r="GH85" i="57"/>
  <c r="GH167" i="57" s="1"/>
  <c r="GV63" i="57"/>
  <c r="GV65" i="57" s="1"/>
  <c r="CW27" i="560"/>
  <c r="CW17" i="560" s="1"/>
  <c r="CW19" i="560" s="1"/>
  <c r="BM150" i="916"/>
  <c r="CH179" i="57"/>
  <c r="GH121" i="57"/>
  <c r="GP19" i="57"/>
  <c r="AY105" i="57"/>
  <c r="GI10" i="57"/>
  <c r="EM162" i="57"/>
  <c r="GD95" i="57"/>
  <c r="GD96" i="57" s="1"/>
  <c r="BG129" i="57"/>
  <c r="CW148" i="57"/>
  <c r="BG152" i="57"/>
  <c r="FX20" i="57"/>
  <c r="GL74" i="57"/>
  <c r="GL65" i="57"/>
  <c r="CS154" i="57"/>
  <c r="GD168" i="57"/>
  <c r="GD169" i="57" s="1"/>
  <c r="GN106" i="57"/>
  <c r="GN115" i="57" s="1"/>
  <c r="GH43" i="57"/>
  <c r="GI139" i="57"/>
  <c r="GL164" i="57"/>
  <c r="GK23" i="57"/>
  <c r="CW53" i="57"/>
  <c r="EP108" i="57"/>
  <c r="CZ111" i="57"/>
  <c r="FX129" i="57"/>
  <c r="EJ120" i="57"/>
  <c r="GW81" i="57"/>
  <c r="FX44" i="57"/>
  <c r="GK37" i="57"/>
  <c r="AA97" i="916"/>
  <c r="AA99" i="916" s="1"/>
  <c r="GV73" i="57"/>
  <c r="GV163" i="57" s="1"/>
  <c r="DD69" i="57"/>
  <c r="GZ69" i="57" s="1"/>
  <c r="GI77" i="57"/>
  <c r="GS76" i="57"/>
  <c r="GS183" i="57" s="1"/>
  <c r="GP56" i="57"/>
  <c r="GD87" i="57"/>
  <c r="GH42" i="57"/>
  <c r="GR42" i="57" s="1"/>
  <c r="GI184" i="57"/>
  <c r="FX139" i="57"/>
  <c r="FX141" i="57" s="1"/>
  <c r="EJ65" i="57"/>
  <c r="GV47" i="57"/>
  <c r="CW126" i="57"/>
  <c r="GP70" i="57"/>
  <c r="GP71" i="57" s="1"/>
  <c r="GK85" i="57"/>
  <c r="GN30" i="57"/>
  <c r="GN31" i="57" s="1"/>
  <c r="GD114" i="57"/>
  <c r="AS18" i="917"/>
  <c r="GO19" i="57"/>
  <c r="FX193" i="57"/>
  <c r="CV124" i="57"/>
  <c r="GH55" i="57"/>
  <c r="DG48" i="916"/>
  <c r="GL16" i="57"/>
  <c r="GH86" i="57"/>
  <c r="GH168" i="57" s="1"/>
  <c r="GL13" i="57"/>
  <c r="GL114" i="57"/>
  <c r="GI95" i="57"/>
  <c r="GH63" i="57"/>
  <c r="GR63" i="57" s="1"/>
  <c r="GV76" i="57"/>
  <c r="GV183" i="57" s="1"/>
  <c r="GL184" i="57"/>
  <c r="GL62" i="57"/>
  <c r="FX108" i="57"/>
  <c r="FX47" i="57"/>
  <c r="GH11" i="57"/>
  <c r="GH13" i="57" s="1"/>
  <c r="GI87" i="57"/>
  <c r="GM19" i="57"/>
  <c r="AY150" i="916"/>
  <c r="FX168" i="57"/>
  <c r="CY78" i="57"/>
  <c r="CW140" i="57"/>
  <c r="CW141" i="57" s="1"/>
  <c r="AM54" i="917"/>
  <c r="CZ183" i="57"/>
  <c r="CZ184" i="57" s="1"/>
  <c r="GH14" i="57"/>
  <c r="GH16" i="57" s="1"/>
  <c r="AN23" i="917"/>
  <c r="AJ57" i="917"/>
  <c r="CO177" i="57"/>
  <c r="CO179" i="57" s="1"/>
  <c r="GL77" i="57"/>
  <c r="CY178" i="57"/>
  <c r="CX177" i="57"/>
  <c r="HA18" i="57"/>
  <c r="DF194" i="57"/>
  <c r="EP179" i="57"/>
  <c r="GX18" i="57"/>
  <c r="GV121" i="57"/>
  <c r="GV123" i="57" s="1"/>
  <c r="GI114" i="57"/>
  <c r="AQ23" i="917"/>
  <c r="FX94" i="57"/>
  <c r="FX96" i="57" s="1"/>
  <c r="U48" i="916"/>
  <c r="GO74" i="57"/>
  <c r="EJ183" i="57"/>
  <c r="EJ184" i="57" s="1"/>
  <c r="AX90" i="57"/>
  <c r="CV79" i="57"/>
  <c r="FX126" i="57"/>
  <c r="GD140" i="57"/>
  <c r="GD141" i="57" s="1"/>
  <c r="GK43" i="57"/>
  <c r="GK49" i="57" s="1"/>
  <c r="FX87" i="57"/>
  <c r="GH107" i="57"/>
  <c r="K100" i="916"/>
  <c r="S100" i="916" s="1"/>
  <c r="AG100" i="916" s="1"/>
  <c r="EM95" i="57"/>
  <c r="G15" i="917" a="1"/>
  <c r="G15" i="917" s="1"/>
  <c r="H15" i="917" s="1"/>
  <c r="GS63" i="57"/>
  <c r="AJ54" i="917"/>
  <c r="AP54" i="917"/>
  <c r="GN121" i="57"/>
  <c r="GN123" i="57" s="1"/>
  <c r="GV27" i="57"/>
  <c r="GV107" i="57"/>
  <c r="GV108" i="57" s="1"/>
  <c r="GK91" i="57"/>
  <c r="GK93" i="57" s="1"/>
  <c r="GI93" i="57"/>
  <c r="K99" i="916"/>
  <c r="CJ107" i="916"/>
  <c r="Q23" i="917"/>
  <c r="AB148" i="1035"/>
  <c r="EJ116" i="57"/>
  <c r="EJ117" i="57" s="1"/>
  <c r="AP25" i="917"/>
  <c r="AP59" i="917" s="1"/>
  <c r="AP60" i="917" s="1"/>
  <c r="GS81" i="57"/>
  <c r="GN62" i="57"/>
  <c r="EM49" i="57"/>
  <c r="EM50" i="57" s="1"/>
  <c r="U150" i="916"/>
  <c r="CQ150" i="916"/>
  <c r="GS113" i="57"/>
  <c r="GH76" i="57"/>
  <c r="GH183" i="57" s="1"/>
  <c r="AC148" i="916"/>
  <c r="GQ16" i="57"/>
  <c r="HA15" i="57"/>
  <c r="GE194" i="57"/>
  <c r="BB179" i="57"/>
  <c r="E99" i="916"/>
  <c r="CZ28" i="57"/>
  <c r="CL167" i="57"/>
  <c r="CL169" i="57" s="1"/>
  <c r="CO167" i="57"/>
  <c r="CW99" i="916"/>
  <c r="DG150" i="916"/>
  <c r="GI178" i="57"/>
  <c r="GI179" i="57" s="1"/>
  <c r="P25" i="917"/>
  <c r="P59" i="917" s="1"/>
  <c r="P60" i="917" s="1"/>
  <c r="CW58" i="560"/>
  <c r="CW48" i="560" s="1"/>
  <c r="CW24" i="1447"/>
  <c r="AY99" i="916"/>
  <c r="L31" i="917"/>
  <c r="L32" i="917" s="1"/>
  <c r="BM48" i="916"/>
  <c r="P31" i="917"/>
  <c r="P32" i="917" s="1"/>
  <c r="GV112" i="57"/>
  <c r="GV114" i="57" s="1"/>
  <c r="GV60" i="57"/>
  <c r="GV62" i="57" s="1"/>
  <c r="CL94" i="57"/>
  <c r="CY85" i="57"/>
  <c r="GU85" i="57" s="1"/>
  <c r="CV85" i="57"/>
  <c r="DM97" i="916"/>
  <c r="DN97" i="916" s="1"/>
  <c r="GL93" i="57"/>
  <c r="GV75" i="57"/>
  <c r="GV182" i="57" s="1"/>
  <c r="GV184" i="57" s="1"/>
  <c r="FY169" i="57"/>
  <c r="GS86" i="57"/>
  <c r="GS168" i="57" s="1"/>
  <c r="AQ7" i="917"/>
  <c r="K151" i="1035"/>
  <c r="S151" i="1035" s="1"/>
  <c r="Y151" i="1035" s="1"/>
  <c r="AE23" i="917"/>
  <c r="AI48" i="916"/>
  <c r="CL140" i="57"/>
  <c r="CL141" i="57" s="1"/>
  <c r="CO139" i="57"/>
  <c r="EJ59" i="57"/>
  <c r="CW130" i="57"/>
  <c r="GV126" i="57"/>
  <c r="U99" i="916"/>
  <c r="O7" i="917" a="1"/>
  <c r="O7" i="917" s="1"/>
  <c r="Q7" i="917" s="1"/>
  <c r="AS15" i="917"/>
  <c r="AS17" i="917" s="1"/>
  <c r="DO46" i="916"/>
  <c r="CW21" i="57"/>
  <c r="CZ19" i="57"/>
  <c r="GS112" i="57"/>
  <c r="GO71" i="57"/>
  <c r="CL123" i="57"/>
  <c r="CY6" i="57"/>
  <c r="CY130" i="57" s="1"/>
  <c r="GN75" i="57"/>
  <c r="GN182" i="57" s="1"/>
  <c r="GS6" i="57"/>
  <c r="GS135" i="57" s="1"/>
  <c r="F15" i="917" a="1"/>
  <c r="F15" i="917" s="1"/>
  <c r="F19" i="917" s="1"/>
  <c r="CW145" i="57"/>
  <c r="BA145" i="57"/>
  <c r="BA146" i="57" s="1"/>
  <c r="CW153" i="57"/>
  <c r="CW154" i="57" s="1"/>
  <c r="AB15" i="917"/>
  <c r="AH15" i="917"/>
  <c r="GL59" i="57"/>
  <c r="GI65" i="57"/>
  <c r="BA7" i="57"/>
  <c r="GI148" i="57"/>
  <c r="CW95" i="57"/>
  <c r="CW96" i="57" s="1"/>
  <c r="BF5" i="1035"/>
  <c r="GO77" i="57"/>
  <c r="DM148" i="916"/>
  <c r="DN148" i="916" s="1"/>
  <c r="GS109" i="57"/>
  <c r="CZ13" i="57"/>
  <c r="CO99" i="916"/>
  <c r="BA135" i="57"/>
  <c r="BA136" i="57" s="1"/>
  <c r="BA153" i="57"/>
  <c r="BA154" i="57" s="1"/>
  <c r="BA21" i="57"/>
  <c r="BA22" i="57" s="1"/>
  <c r="GL139" i="57"/>
  <c r="GL141" i="57" s="1"/>
  <c r="CW87" i="57"/>
  <c r="EJ68" i="57"/>
  <c r="CZ140" i="57"/>
  <c r="BM99" i="916"/>
  <c r="O10" i="917" a="1"/>
  <c r="O10" i="917" s="1"/>
  <c r="I151" i="1035"/>
  <c r="EP184" i="57"/>
  <c r="GS30" i="57"/>
  <c r="CS105" i="57"/>
  <c r="CX178" i="57"/>
  <c r="CJ97" i="1035"/>
  <c r="CJ98" i="1035" s="1"/>
  <c r="C153" i="1035"/>
  <c r="CJ148" i="1035"/>
  <c r="CJ149" i="1035" s="1"/>
  <c r="GS35" i="57"/>
  <c r="GS37" i="57" s="1"/>
  <c r="U101" i="916"/>
  <c r="AI101" i="916" s="1"/>
  <c r="AQ101" i="916" s="1"/>
  <c r="AY101" i="916" s="1"/>
  <c r="BM101" i="916" s="1"/>
  <c r="BU101" i="916" s="1"/>
  <c r="CC101" i="916" s="1"/>
  <c r="CQ101" i="916" s="1"/>
  <c r="CY101" i="916" s="1"/>
  <c r="DG101" i="916" s="1"/>
  <c r="GS122" i="57"/>
  <c r="GS123" i="57" s="1"/>
  <c r="CY99" i="916"/>
  <c r="GS18" i="57"/>
  <c r="GS19" i="57" s="1"/>
  <c r="CC99" i="916"/>
  <c r="EM123" i="57"/>
  <c r="CW168" i="57"/>
  <c r="CW169" i="57" s="1"/>
  <c r="GI19" i="57"/>
  <c r="GS124" i="57"/>
  <c r="GW18" i="57"/>
  <c r="CW39" i="57"/>
  <c r="GV25" i="57"/>
  <c r="BU150" i="916"/>
  <c r="M150" i="1035"/>
  <c r="CJ5" i="1035"/>
  <c r="GJ56" i="57"/>
  <c r="GD104" i="57"/>
  <c r="GD116" i="57" s="1"/>
  <c r="BU99" i="916"/>
  <c r="GV34" i="57"/>
  <c r="Z23" i="917" a="1"/>
  <c r="Z23" i="917" s="1"/>
  <c r="AI15" i="917" a="1"/>
  <c r="AI15" i="917" s="1"/>
  <c r="AK15" i="917" s="1"/>
  <c r="DN5" i="1035"/>
  <c r="AD54" i="917"/>
  <c r="BG148" i="916"/>
  <c r="BF148" i="916" s="1"/>
  <c r="GN98" i="57"/>
  <c r="GN99" i="57" s="1"/>
  <c r="GD173" i="57"/>
  <c r="DG99" i="916"/>
  <c r="BF107" i="916"/>
  <c r="CZ34" i="57"/>
  <c r="CW123" i="57"/>
  <c r="CZ193" i="57"/>
  <c r="CZ194" i="57" s="1"/>
  <c r="AD25" i="917"/>
  <c r="AD59" i="917" s="1"/>
  <c r="AD60" i="917" s="1"/>
  <c r="GV92" i="57"/>
  <c r="GY18" i="57"/>
  <c r="GN109" i="57"/>
  <c r="GN111" i="57" s="1"/>
  <c r="E50" i="916"/>
  <c r="M50" i="916" s="1"/>
  <c r="U50" i="916" s="1"/>
  <c r="AI50" i="916" s="1"/>
  <c r="AQ50" i="916" s="1"/>
  <c r="AY50" i="916" s="1"/>
  <c r="BM50" i="916" s="1"/>
  <c r="BU50" i="916" s="1"/>
  <c r="CC50" i="916" s="1"/>
  <c r="CQ50" i="916" s="1"/>
  <c r="CY50" i="916" s="1"/>
  <c r="DG50" i="916" s="1"/>
  <c r="GL38" i="57"/>
  <c r="GL40" i="57" s="1"/>
  <c r="GL25" i="57"/>
  <c r="GK107" i="57"/>
  <c r="GK193" i="57" s="1"/>
  <c r="DE99" i="916"/>
  <c r="DD16" i="57"/>
  <c r="EJ19" i="57"/>
  <c r="GH18" i="57"/>
  <c r="GH140" i="57" s="1"/>
  <c r="EM193" i="57"/>
  <c r="EM194" i="57" s="1"/>
  <c r="M99" i="916"/>
  <c r="AE7" i="917"/>
  <c r="S50" i="916"/>
  <c r="AG50" i="916" s="1"/>
  <c r="AO50" i="916" s="1"/>
  <c r="AW50" i="916" s="1"/>
  <c r="BK50" i="916" s="1"/>
  <c r="BS50" i="916" s="1"/>
  <c r="CA50" i="916" s="1"/>
  <c r="CO50" i="916" s="1"/>
  <c r="CW50" i="916" s="1"/>
  <c r="DE50" i="916" s="1"/>
  <c r="CI97" i="916"/>
  <c r="CJ97" i="916" s="1"/>
  <c r="CO140" i="57"/>
  <c r="M100" i="916"/>
  <c r="U100" i="916" s="1"/>
  <c r="BU48" i="916"/>
  <c r="S48" i="916"/>
  <c r="GS110" i="57"/>
  <c r="GI192" i="57"/>
  <c r="GI194" i="57" s="1"/>
  <c r="GO148" i="57"/>
  <c r="GO150" i="57" s="1"/>
  <c r="GO66" i="57"/>
  <c r="GL148" i="57"/>
  <c r="AB25" i="916"/>
  <c r="DP179" i="57"/>
  <c r="FX56" i="57"/>
  <c r="AB46" i="1035"/>
  <c r="AB47" i="1035" s="1"/>
  <c r="GI120" i="57"/>
  <c r="CZ123" i="57"/>
  <c r="GD19" i="57"/>
  <c r="CC48" i="916"/>
  <c r="AI150" i="916"/>
  <c r="CZ99" i="57"/>
  <c r="GO7" i="57"/>
  <c r="GD179" i="57"/>
  <c r="GO130" i="57"/>
  <c r="GO131" i="57" s="1"/>
  <c r="S99" i="916"/>
  <c r="AA57" i="917"/>
  <c r="GS100" i="57"/>
  <c r="GS102" i="57" s="1"/>
  <c r="AO99" i="916"/>
  <c r="GL67" i="57"/>
  <c r="GL68" i="57" s="1"/>
  <c r="CY56" i="57"/>
  <c r="GZ15" i="57"/>
  <c r="GZ16" i="57" s="1"/>
  <c r="GS106" i="57"/>
  <c r="GS108" i="57" s="1"/>
  <c r="GR64" i="57"/>
  <c r="FX99" i="57"/>
  <c r="AI99" i="916"/>
  <c r="GO145" i="57"/>
  <c r="CZ74" i="57"/>
  <c r="GI115" i="57"/>
  <c r="GI117" i="57" s="1"/>
  <c r="HA55" i="57"/>
  <c r="CW85" i="1447"/>
  <c r="CW86" i="1447" s="1"/>
  <c r="GO135" i="57"/>
  <c r="AF7" i="917" a="1"/>
  <c r="AF7" i="917" s="1"/>
  <c r="AH7" i="917" s="1"/>
  <c r="AH10" i="917"/>
  <c r="GO134" i="57"/>
  <c r="CI46" i="916"/>
  <c r="CI48" i="916" s="1"/>
  <c r="AC97" i="916"/>
  <c r="AC99" i="916" s="1"/>
  <c r="GK106" i="57"/>
  <c r="CZ104" i="57"/>
  <c r="CZ105" i="57" s="1"/>
  <c r="GL149" i="57"/>
  <c r="CA48" i="916"/>
  <c r="GS120" i="57"/>
  <c r="CL179" i="57"/>
  <c r="GO152" i="57"/>
  <c r="GO154" i="57" s="1"/>
  <c r="GO21" i="57"/>
  <c r="GO20" i="57"/>
  <c r="DN97" i="1035"/>
  <c r="AG101" i="916"/>
  <c r="AO101" i="916" s="1"/>
  <c r="AW101" i="916" s="1"/>
  <c r="BK101" i="916" s="1"/>
  <c r="BS101" i="916" s="1"/>
  <c r="CA101" i="916" s="1"/>
  <c r="CO101" i="916" s="1"/>
  <c r="CW101" i="916" s="1"/>
  <c r="DE101" i="916" s="1"/>
  <c r="GV72" i="57"/>
  <c r="GV162" i="57" s="1"/>
  <c r="GV164" i="57" s="1"/>
  <c r="GM56" i="57"/>
  <c r="GH98" i="57"/>
  <c r="GR98" i="57" s="1"/>
  <c r="CZ173" i="57"/>
  <c r="CZ174" i="57" s="1"/>
  <c r="GV98" i="57"/>
  <c r="GV104" i="57" s="1"/>
  <c r="AG99" i="916"/>
  <c r="EM115" i="57"/>
  <c r="EM117" i="57" s="1"/>
  <c r="GO144" i="57"/>
  <c r="GQ56" i="57"/>
  <c r="GI104" i="57"/>
  <c r="GI105" i="57" s="1"/>
  <c r="GS99" i="57"/>
  <c r="GV97" i="57"/>
  <c r="GV172" i="57" s="1"/>
  <c r="GL103" i="57"/>
  <c r="GL105" i="57" s="1"/>
  <c r="CO56" i="57"/>
  <c r="CV70" i="57"/>
  <c r="M150" i="916"/>
  <c r="GV44" i="57"/>
  <c r="GV49" i="57"/>
  <c r="GD129" i="57"/>
  <c r="BK99" i="916"/>
  <c r="CY150" i="916"/>
  <c r="GD152" i="57"/>
  <c r="GD154" i="57" s="1"/>
  <c r="AM31" i="917"/>
  <c r="AM32" i="917" s="1"/>
  <c r="CO16" i="57"/>
  <c r="EP77" i="57"/>
  <c r="GD20" i="57"/>
  <c r="GD22" i="57" s="1"/>
  <c r="S54" i="917"/>
  <c r="GY70" i="57"/>
  <c r="GK178" i="57"/>
  <c r="AH23" i="917"/>
  <c r="GN76" i="57"/>
  <c r="GN183" i="57" s="1"/>
  <c r="K99" i="1035"/>
  <c r="S25" i="917"/>
  <c r="S59" i="917" s="1"/>
  <c r="S60" i="917" s="1"/>
  <c r="GA178" i="57"/>
  <c r="GA139" i="57"/>
  <c r="CC150" i="916"/>
  <c r="T23" i="917"/>
  <c r="CZ62" i="57"/>
  <c r="U49" i="1035"/>
  <c r="Y46" i="1035" s="1"/>
  <c r="AG54" i="917"/>
  <c r="GM43" i="57"/>
  <c r="GW43" i="57" s="1"/>
  <c r="GN5" i="57"/>
  <c r="GN152" i="57" s="1"/>
  <c r="CW47" i="57"/>
  <c r="I23" i="917" a="1"/>
  <c r="I23" i="917" s="1"/>
  <c r="I25" i="917" s="1"/>
  <c r="I59" i="917" s="1"/>
  <c r="I60" i="917" s="1"/>
  <c r="AQ150" i="916"/>
  <c r="GD144" i="57"/>
  <c r="GD146" i="57" s="1"/>
  <c r="E102" i="1035"/>
  <c r="M100" i="1035"/>
  <c r="U100" i="1035" s="1"/>
  <c r="AI100" i="1035" s="1"/>
  <c r="AM97" i="1035" s="1"/>
  <c r="AG25" i="917"/>
  <c r="AG59" i="917" s="1"/>
  <c r="AG60" i="917" s="1"/>
  <c r="GD7" i="57"/>
  <c r="M151" i="916"/>
  <c r="U151" i="916" s="1"/>
  <c r="GV91" i="57"/>
  <c r="EO44" i="57"/>
  <c r="AQ15" i="917"/>
  <c r="GM16" i="57"/>
  <c r="GY14" i="57"/>
  <c r="GY16" i="57" s="1"/>
  <c r="CR139" i="57"/>
  <c r="CR141" i="57" s="1"/>
  <c r="CR39" i="57"/>
  <c r="CR40" i="57" s="1"/>
  <c r="S152" i="916"/>
  <c r="AG152" i="916" s="1"/>
  <c r="AO152" i="916" s="1"/>
  <c r="AW152" i="916" s="1"/>
  <c r="BK152" i="916" s="1"/>
  <c r="BS152" i="916" s="1"/>
  <c r="CA152" i="916" s="1"/>
  <c r="CO152" i="916" s="1"/>
  <c r="CW152" i="916" s="1"/>
  <c r="DE152" i="916" s="1"/>
  <c r="GT79" i="57"/>
  <c r="CZ44" i="57"/>
  <c r="CZ49" i="57"/>
  <c r="CZ50" i="57" s="1"/>
  <c r="GS85" i="57"/>
  <c r="GA19" i="57"/>
  <c r="CY19" i="57"/>
  <c r="BA10" i="57"/>
  <c r="GK114" i="57"/>
  <c r="GW55" i="57"/>
  <c r="CR178" i="57"/>
  <c r="CR179" i="57" s="1"/>
  <c r="GO56" i="57"/>
  <c r="GH123" i="57"/>
  <c r="GN19" i="57"/>
  <c r="GU8" i="57"/>
  <c r="GH17" i="57"/>
  <c r="CP50" i="57"/>
  <c r="CW192" i="57"/>
  <c r="CW194" i="57" s="1"/>
  <c r="GV17" i="57"/>
  <c r="GV19" i="57" s="1"/>
  <c r="CZ126" i="57"/>
  <c r="GY55" i="57"/>
  <c r="DC16" i="57"/>
  <c r="CW179" i="57"/>
  <c r="GH57" i="57"/>
  <c r="GH59" i="57" s="1"/>
  <c r="CY10" i="57"/>
  <c r="GS64" i="57"/>
  <c r="GS65" i="57" s="1"/>
  <c r="GW79" i="57"/>
  <c r="GQ80" i="57"/>
  <c r="AG184" i="57"/>
  <c r="GV13" i="57"/>
  <c r="DD78" i="57"/>
  <c r="DD80" i="57" s="1"/>
  <c r="GU18" i="57"/>
  <c r="GV70" i="57"/>
  <c r="GA83" i="57"/>
  <c r="GO103" i="57"/>
  <c r="GO105" i="57" s="1"/>
  <c r="GO172" i="57"/>
  <c r="GO174" i="57" s="1"/>
  <c r="CL80" i="57"/>
  <c r="CW108" i="57"/>
  <c r="GD80" i="57"/>
  <c r="CM117" i="57"/>
  <c r="GN79" i="57"/>
  <c r="GN178" i="57" s="1"/>
  <c r="BT184" i="57"/>
  <c r="BH174" i="57"/>
  <c r="GP78" i="57"/>
  <c r="GP80" i="57" s="1"/>
  <c r="CO19" i="57"/>
  <c r="EF184" i="57"/>
  <c r="GL120" i="57"/>
  <c r="GS8" i="57"/>
  <c r="GS10" i="57" s="1"/>
  <c r="GK70" i="57"/>
  <c r="GU70" i="57" s="1"/>
  <c r="GT70" i="57"/>
  <c r="GU17" i="57"/>
  <c r="GP16" i="57"/>
  <c r="EM108" i="57"/>
  <c r="GU55" i="57"/>
  <c r="GS91" i="57"/>
  <c r="GS93" i="57" s="1"/>
  <c r="GM61" i="57"/>
  <c r="GS27" i="57"/>
  <c r="GS28" i="57" s="1"/>
  <c r="GJ89" i="57"/>
  <c r="GT89" i="57" s="1"/>
  <c r="BD179" i="57"/>
  <c r="EM87" i="57"/>
  <c r="FN174" i="57"/>
  <c r="CL71" i="57"/>
  <c r="CW114" i="57"/>
  <c r="GS73" i="57"/>
  <c r="GQ71" i="57"/>
  <c r="EM168" i="57"/>
  <c r="CW59" i="57"/>
  <c r="GK14" i="57"/>
  <c r="GK16" i="57" s="1"/>
  <c r="GA16" i="57"/>
  <c r="CW58" i="1447"/>
  <c r="CW48" i="1447" s="1"/>
  <c r="AY48" i="1447"/>
  <c r="AY50" i="1447" s="1"/>
  <c r="CW16" i="57"/>
  <c r="GS14" i="57"/>
  <c r="GS16" i="57" s="1"/>
  <c r="DV169" i="57"/>
  <c r="EP193" i="57"/>
  <c r="EP194" i="57" s="1"/>
  <c r="GS46" i="57"/>
  <c r="GS47" i="57" s="1"/>
  <c r="CZ80" i="57"/>
  <c r="GV78" i="57"/>
  <c r="GV177" i="57" s="1"/>
  <c r="U119" i="1447"/>
  <c r="N121" i="1447"/>
  <c r="CR71" i="57"/>
  <c r="GH79" i="57"/>
  <c r="FX80" i="57"/>
  <c r="GO80" i="57"/>
  <c r="GO177" i="57"/>
  <c r="GO179" i="57" s="1"/>
  <c r="EP56" i="57"/>
  <c r="GN55" i="57"/>
  <c r="EM71" i="57"/>
  <c r="GK69" i="57"/>
  <c r="CV55" i="57"/>
  <c r="GR55" i="57" s="1"/>
  <c r="CL56" i="57"/>
  <c r="AY71" i="1447"/>
  <c r="CW69" i="1447"/>
  <c r="CW71" i="1447" s="1"/>
  <c r="CW28" i="57"/>
  <c r="CW80" i="57"/>
  <c r="GS78" i="57"/>
  <c r="GS177" i="57" s="1"/>
  <c r="GZ79" i="57"/>
  <c r="GH89" i="57"/>
  <c r="GH90" i="57" s="1"/>
  <c r="CZ177" i="57"/>
  <c r="CZ179" i="57" s="1"/>
  <c r="AY79" i="1447"/>
  <c r="AY81" i="1447" s="1"/>
  <c r="CW89" i="1447"/>
  <c r="CW79" i="1447" s="1"/>
  <c r="U32" i="1447"/>
  <c r="AD31" i="1447"/>
  <c r="DD71" i="57"/>
  <c r="GV79" i="57"/>
  <c r="GV178" i="57" s="1"/>
  <c r="GY54" i="57"/>
  <c r="DC56" i="57"/>
  <c r="GK87" i="57"/>
  <c r="GI71" i="57"/>
  <c r="GI157" i="57"/>
  <c r="GI159" i="57" s="1"/>
  <c r="CU49" i="1447"/>
  <c r="CU50" i="1447" s="1"/>
  <c r="CW59" i="1447"/>
  <c r="CW49" i="1447" s="1"/>
  <c r="DS194" i="57"/>
  <c r="GY79" i="57"/>
  <c r="CU80" i="1447"/>
  <c r="CU81" i="1447" s="1"/>
  <c r="CW90" i="1447"/>
  <c r="CW80" i="1447" s="1"/>
  <c r="EM67" i="57"/>
  <c r="EM68" i="57" s="1"/>
  <c r="GL53" i="57"/>
  <c r="DP184" i="57"/>
  <c r="GS51" i="57"/>
  <c r="GS53" i="57" s="1"/>
  <c r="GI53" i="57"/>
  <c r="U63" i="1447"/>
  <c r="AD62" i="1447"/>
  <c r="GL177" i="57"/>
  <c r="GL179" i="57" s="1"/>
  <c r="CO71" i="57"/>
  <c r="GS61" i="57"/>
  <c r="GS62" i="57" s="1"/>
  <c r="EM56" i="57"/>
  <c r="GK54" i="57"/>
  <c r="AC31" i="1447"/>
  <c r="T32" i="1447"/>
  <c r="AY40" i="1447"/>
  <c r="CW38" i="1447"/>
  <c r="CW40" i="1447" s="1"/>
  <c r="GV35" i="57"/>
  <c r="GV37" i="57" s="1"/>
  <c r="CZ95" i="57"/>
  <c r="CZ96" i="57" s="1"/>
  <c r="GS25" i="57"/>
  <c r="GS31" i="57"/>
  <c r="GZ55" i="57"/>
  <c r="DD56" i="57"/>
  <c r="AX71" i="57"/>
  <c r="CV69" i="57"/>
  <c r="CZ148" i="57"/>
  <c r="CZ150" i="57" s="1"/>
  <c r="GV51" i="57"/>
  <c r="GV53" i="57" s="1"/>
  <c r="CZ66" i="57"/>
  <c r="CZ68" i="57" s="1"/>
  <c r="GK78" i="57"/>
  <c r="GK80" i="57" s="1"/>
  <c r="GA80" i="57"/>
  <c r="GN78" i="57"/>
  <c r="GN177" i="57" s="1"/>
  <c r="EP80" i="57"/>
  <c r="BD19" i="57"/>
  <c r="DB17" i="57"/>
  <c r="GL193" i="57"/>
  <c r="GL116" i="57"/>
  <c r="GL117" i="57" s="1"/>
  <c r="L92" i="1447"/>
  <c r="T119" i="1447"/>
  <c r="T121" i="1447" s="1"/>
  <c r="AC61" i="1447"/>
  <c r="W58" i="1447"/>
  <c r="V60" i="1447" s="1"/>
  <c r="GV26" i="57"/>
  <c r="GV28" i="57" s="1"/>
  <c r="GL28" i="57"/>
  <c r="GV110" i="57"/>
  <c r="AC93" i="1447"/>
  <c r="T94" i="1447"/>
  <c r="GK168" i="57"/>
  <c r="GS49" i="57"/>
  <c r="CZ169" i="57"/>
  <c r="GM80" i="57"/>
  <c r="DB14" i="57"/>
  <c r="BD16" i="57"/>
  <c r="GN69" i="57"/>
  <c r="GN157" i="57" s="1"/>
  <c r="GN159" i="57" s="1"/>
  <c r="GD71" i="57"/>
  <c r="GD157" i="57"/>
  <c r="GD159" i="57" s="1"/>
  <c r="GO62" i="57"/>
  <c r="FX178" i="57"/>
  <c r="FX179" i="57" s="1"/>
  <c r="GS125" i="57"/>
  <c r="GS79" i="57"/>
  <c r="AC111" i="1035"/>
  <c r="BG111" i="1035"/>
  <c r="DO111" i="1035"/>
  <c r="GV120" i="57"/>
  <c r="CZ93" i="57"/>
  <c r="CM50" i="57"/>
  <c r="CW27" i="1447"/>
  <c r="CW17" i="1447" s="1"/>
  <c r="AY17" i="1447"/>
  <c r="AY19" i="1447" s="1"/>
  <c r="BD80" i="57"/>
  <c r="DB78" i="57"/>
  <c r="DC80" i="57"/>
  <c r="GY78" i="57"/>
  <c r="GK61" i="57"/>
  <c r="GK62" i="57" s="1"/>
  <c r="GO67" i="57"/>
  <c r="AC30" i="1447"/>
  <c r="W27" i="1447"/>
  <c r="V29" i="1447" s="1"/>
  <c r="DB79" i="57"/>
  <c r="GY69" i="57"/>
  <c r="DC71" i="57"/>
  <c r="GH69" i="57"/>
  <c r="FX71" i="57"/>
  <c r="BA71" i="57"/>
  <c r="CY69" i="57"/>
  <c r="CY157" i="57" s="1"/>
  <c r="U111" i="1447"/>
  <c r="N113" i="1447"/>
  <c r="DB70" i="57"/>
  <c r="BD71" i="57"/>
  <c r="AC62" i="1447"/>
  <c r="T63" i="1447"/>
  <c r="CU18" i="1447"/>
  <c r="CU19" i="1447" s="1"/>
  <c r="CW28" i="1447"/>
  <c r="CW18" i="1447" s="1"/>
  <c r="CV9" i="57"/>
  <c r="GR9" i="57" s="1"/>
  <c r="CZ71" i="57"/>
  <c r="GV69" i="57"/>
  <c r="CZ157" i="57"/>
  <c r="CZ159" i="57" s="1"/>
  <c r="GZ17" i="57"/>
  <c r="GZ19" i="57" s="1"/>
  <c r="GI67" i="57"/>
  <c r="GI68" i="57" s="1"/>
  <c r="GI62" i="57"/>
  <c r="GI149" i="57"/>
  <c r="GN15" i="57"/>
  <c r="GX15" i="57" s="1"/>
  <c r="EP16" i="57"/>
  <c r="CL19" i="57"/>
  <c r="CV17" i="57"/>
  <c r="GL71" i="57"/>
  <c r="GL157" i="57"/>
  <c r="GL159" i="57" s="1"/>
  <c r="GS54" i="57"/>
  <c r="GS56" i="57" s="1"/>
  <c r="GI56" i="57"/>
  <c r="GY17" i="57"/>
  <c r="AY45" i="1447"/>
  <c r="CW43" i="1447"/>
  <c r="CW45" i="1447" s="1"/>
  <c r="DO9" i="1035"/>
  <c r="CK9" i="1035"/>
  <c r="AC80" i="916"/>
  <c r="DO80" i="916"/>
  <c r="DS169" i="57"/>
  <c r="EJ80" i="57"/>
  <c r="GH78" i="57"/>
  <c r="GO115" i="57"/>
  <c r="GO117" i="57" s="1"/>
  <c r="EJ71" i="57"/>
  <c r="GH70" i="57"/>
  <c r="GR70" i="57" s="1"/>
  <c r="GL56" i="57"/>
  <c r="GV54" i="57"/>
  <c r="GV56" i="57" s="1"/>
  <c r="AD93" i="1447"/>
  <c r="U94" i="1447"/>
  <c r="GA177" i="57"/>
  <c r="GS70" i="57"/>
  <c r="GS69" i="57"/>
  <c r="CW71" i="57"/>
  <c r="CW157" i="57"/>
  <c r="CW159" i="57" s="1"/>
  <c r="CZ16" i="57"/>
  <c r="GV14" i="57"/>
  <c r="GV16" i="57" s="1"/>
  <c r="AY76" i="1447"/>
  <c r="CW74" i="1447"/>
  <c r="CW76" i="1447" s="1"/>
  <c r="CV78" i="57"/>
  <c r="AX80" i="57"/>
  <c r="AC92" i="1447"/>
  <c r="W89" i="1447"/>
  <c r="V91" i="1447" s="1"/>
  <c r="GO16" i="57"/>
  <c r="DP194" i="57"/>
  <c r="L61" i="1447"/>
  <c r="T111" i="1447"/>
  <c r="M113" i="1447"/>
  <c r="M121" i="1447"/>
  <c r="GM71" i="57"/>
  <c r="GQ19" i="57"/>
  <c r="GW17" i="57"/>
  <c r="DA19" i="57"/>
  <c r="GT14" i="57"/>
  <c r="GT16" i="57" s="1"/>
  <c r="CX16" i="57"/>
  <c r="AA61" i="1447"/>
  <c r="W61" i="1447"/>
  <c r="V63" i="1447" s="1"/>
  <c r="R32" i="1447"/>
  <c r="AA31" i="1447"/>
  <c r="GT54" i="57"/>
  <c r="GT56" i="57" s="1"/>
  <c r="CX56" i="57"/>
  <c r="GW78" i="57"/>
  <c r="DA80" i="57"/>
  <c r="HA70" i="57"/>
  <c r="GT17" i="57"/>
  <c r="GT19" i="57" s="1"/>
  <c r="CX19" i="57"/>
  <c r="CY16" i="57"/>
  <c r="AD104" i="1447"/>
  <c r="U105" i="1447"/>
  <c r="GW69" i="57"/>
  <c r="DA71" i="57"/>
  <c r="DE16" i="57"/>
  <c r="HA14" i="57"/>
  <c r="CX71" i="57"/>
  <c r="GT69" i="57"/>
  <c r="DA16" i="57"/>
  <c r="GW14" i="57"/>
  <c r="GW16" i="57" s="1"/>
  <c r="R63" i="1447"/>
  <c r="AA62" i="1447"/>
  <c r="S62" i="1447"/>
  <c r="AC112" i="1447"/>
  <c r="GH56" i="57"/>
  <c r="GR14" i="57"/>
  <c r="GR16" i="57" s="1"/>
  <c r="CV16" i="57"/>
  <c r="DA56" i="57"/>
  <c r="GW54" i="57"/>
  <c r="HA54" i="57"/>
  <c r="DE56" i="57"/>
  <c r="AA92" i="1447"/>
  <c r="W92" i="1447"/>
  <c r="V94" i="1447" s="1"/>
  <c r="AA93" i="1447"/>
  <c r="R94" i="1447"/>
  <c r="DE80" i="57"/>
  <c r="HA78" i="57"/>
  <c r="GR54" i="57"/>
  <c r="AC120" i="1447"/>
  <c r="S93" i="1447"/>
  <c r="GT78" i="57"/>
  <c r="CX80" i="57"/>
  <c r="T105" i="1447"/>
  <c r="AC104" i="1447"/>
  <c r="S31" i="1447"/>
  <c r="GW70" i="57"/>
  <c r="DE19" i="57"/>
  <c r="HA17" i="57"/>
  <c r="HA19" i="57" s="1"/>
  <c r="GX54" i="57"/>
  <c r="DB56" i="57"/>
  <c r="CY80" i="57"/>
  <c r="AA30" i="1447"/>
  <c r="W30" i="1447"/>
  <c r="V32" i="1447" s="1"/>
  <c r="GK19" i="57"/>
  <c r="S30" i="1447"/>
  <c r="AC103" i="1447"/>
  <c r="HA69" i="57"/>
  <c r="DE71" i="57"/>
  <c r="BC112" i="1447"/>
  <c r="GR113" i="57"/>
  <c r="GT101" i="57"/>
  <c r="CW50" i="560"/>
  <c r="GH114" i="57"/>
  <c r="CX173" i="57"/>
  <c r="GO96" i="57"/>
  <c r="GM10" i="57"/>
  <c r="ES174" i="57"/>
  <c r="CQ194" i="57"/>
  <c r="GW8" i="57"/>
  <c r="GW10" i="57" s="1"/>
  <c r="GW36" i="57"/>
  <c r="CW55" i="560"/>
  <c r="AE60" i="560"/>
  <c r="AZ105" i="57"/>
  <c r="CW81" i="560"/>
  <c r="GJ126" i="57"/>
  <c r="T113" i="560"/>
  <c r="GQ20" i="57"/>
  <c r="GN87" i="57"/>
  <c r="ES50" i="57"/>
  <c r="GQ10" i="57"/>
  <c r="GM34" i="57"/>
  <c r="GT124" i="57"/>
  <c r="GJ99" i="57"/>
  <c r="GS83" i="57"/>
  <c r="GV31" i="57"/>
  <c r="GS172" i="57"/>
  <c r="GS103" i="57"/>
  <c r="CQ117" i="57"/>
  <c r="GR122" i="57"/>
  <c r="GW45" i="57"/>
  <c r="DA47" i="57"/>
  <c r="DA48" i="57"/>
  <c r="DO47" i="916"/>
  <c r="GM37" i="57"/>
  <c r="DA104" i="57"/>
  <c r="EL179" i="57"/>
  <c r="GJ114" i="57"/>
  <c r="GJ93" i="57"/>
  <c r="CX53" i="57"/>
  <c r="GR118" i="57"/>
  <c r="GU125" i="57"/>
  <c r="GS39" i="57"/>
  <c r="GT125" i="57"/>
  <c r="GV140" i="57"/>
  <c r="GW89" i="57"/>
  <c r="CX21" i="57"/>
  <c r="CQ105" i="57"/>
  <c r="CZ40" i="57"/>
  <c r="CX87" i="57"/>
  <c r="CY126" i="57"/>
  <c r="CU105" i="57"/>
  <c r="AC111" i="560"/>
  <c r="AC113" i="560" s="1"/>
  <c r="GK10" i="57"/>
  <c r="I148" i="916"/>
  <c r="CN174" i="57"/>
  <c r="GN47" i="57"/>
  <c r="GJ116" i="57"/>
  <c r="GN49" i="57"/>
  <c r="GJ65" i="57"/>
  <c r="GN90" i="57"/>
  <c r="N50" i="916"/>
  <c r="L50" i="916" s="1"/>
  <c r="H8" i="917"/>
  <c r="G12" i="917"/>
  <c r="J12" i="917" s="1"/>
  <c r="GT64" i="57"/>
  <c r="CU117" i="57"/>
  <c r="GM120" i="57"/>
  <c r="GO50" i="57"/>
  <c r="GT11" i="57"/>
  <c r="GR125" i="57"/>
  <c r="CX13" i="57"/>
  <c r="GJ104" i="57"/>
  <c r="GW11" i="57"/>
  <c r="GW13" i="57" s="1"/>
  <c r="GJ173" i="57"/>
  <c r="DA178" i="57"/>
  <c r="DA179" i="57" s="1"/>
  <c r="AB149" i="1035"/>
  <c r="DN150" i="1035"/>
  <c r="DN149" i="1035" s="1"/>
  <c r="BF149" i="1035"/>
  <c r="CY13" i="57"/>
  <c r="CV126" i="57"/>
  <c r="GU12" i="57"/>
  <c r="EL174" i="57"/>
  <c r="GS116" i="57"/>
  <c r="EL105" i="57"/>
  <c r="GK13" i="57"/>
  <c r="GH25" i="57"/>
  <c r="AR16" i="917"/>
  <c r="GR24" i="57"/>
  <c r="CX168" i="57"/>
  <c r="GT33" i="57"/>
  <c r="CX184" i="57"/>
  <c r="DA111" i="57"/>
  <c r="EM96" i="57"/>
  <c r="DA77" i="57"/>
  <c r="GJ102" i="57"/>
  <c r="BC22" i="57"/>
  <c r="GH93" i="57"/>
  <c r="DA25" i="57"/>
  <c r="EL150" i="57"/>
  <c r="CW24" i="560"/>
  <c r="GL50" i="57"/>
  <c r="GV67" i="57"/>
  <c r="GT60" i="57"/>
  <c r="CL150" i="57"/>
  <c r="FX40" i="57"/>
  <c r="GU121" i="57"/>
  <c r="CU194" i="57"/>
  <c r="CX62" i="57"/>
  <c r="GV38" i="57"/>
  <c r="GT110" i="57"/>
  <c r="GT111" i="57" s="1"/>
  <c r="GV149" i="57"/>
  <c r="GC50" i="57"/>
  <c r="H40" i="917"/>
  <c r="GT12" i="57"/>
  <c r="GV59" i="57"/>
  <c r="CJ98" i="916"/>
  <c r="EP96" i="57"/>
  <c r="CX193" i="57"/>
  <c r="GJ83" i="57"/>
  <c r="D47" i="916"/>
  <c r="CX116" i="57"/>
  <c r="GS48" i="57"/>
  <c r="GJ47" i="57"/>
  <c r="CV111" i="57"/>
  <c r="GS184" i="57"/>
  <c r="CN96" i="57"/>
  <c r="CZ141" i="57"/>
  <c r="GS77" i="57"/>
  <c r="GW101" i="57"/>
  <c r="GT45" i="57"/>
  <c r="CX74" i="57"/>
  <c r="CZ136" i="57"/>
  <c r="CW174" i="57"/>
  <c r="CW117" i="57"/>
  <c r="DO98" i="916"/>
  <c r="DO99" i="916" s="1"/>
  <c r="BF97" i="916"/>
  <c r="GK25" i="57"/>
  <c r="EP169" i="57"/>
  <c r="GQ49" i="57"/>
  <c r="GT42" i="57"/>
  <c r="EP50" i="57"/>
  <c r="CR169" i="57"/>
  <c r="GR11" i="57"/>
  <c r="DN99" i="1035"/>
  <c r="GW24" i="57"/>
  <c r="CO22" i="57"/>
  <c r="GU24" i="57"/>
  <c r="CQ169" i="57"/>
  <c r="CO40" i="57"/>
  <c r="AZ174" i="57"/>
  <c r="BG169" i="57"/>
  <c r="CY120" i="57"/>
  <c r="ES22" i="57"/>
  <c r="AU16" i="917"/>
  <c r="BG68" i="57"/>
  <c r="GJ34" i="57"/>
  <c r="BG50" i="57"/>
  <c r="X16" i="917"/>
  <c r="GQ90" i="57"/>
  <c r="AB98" i="1035"/>
  <c r="GQ47" i="57"/>
  <c r="F20" i="917"/>
  <c r="I20" i="917" s="1"/>
  <c r="L20" i="917" s="1"/>
  <c r="O20" i="917" s="1"/>
  <c r="R20" i="917" s="1"/>
  <c r="U20" i="917" s="1"/>
  <c r="Z20" i="917" s="1"/>
  <c r="AC20" i="917" s="1"/>
  <c r="AF20" i="917" s="1"/>
  <c r="AI20" i="917" s="1"/>
  <c r="AL20" i="917" s="1"/>
  <c r="AO20" i="917" s="1"/>
  <c r="GS44" i="57"/>
  <c r="GN120" i="57"/>
  <c r="GQ44" i="57"/>
  <c r="GW119" i="57"/>
  <c r="CJ47" i="1035"/>
  <c r="DN48" i="1035"/>
  <c r="DN47" i="1035" s="1"/>
  <c r="AC49" i="916"/>
  <c r="AC50" i="916" s="1"/>
  <c r="F152" i="916"/>
  <c r="N152" i="916" s="1"/>
  <c r="V152" i="916" s="1"/>
  <c r="GU119" i="57"/>
  <c r="DA116" i="57"/>
  <c r="ES105" i="57"/>
  <c r="EP117" i="57"/>
  <c r="AC48" i="916"/>
  <c r="CK150" i="916"/>
  <c r="CX126" i="57"/>
  <c r="CK100" i="916"/>
  <c r="CK101" i="916" s="1"/>
  <c r="AC151" i="916"/>
  <c r="AC152" i="916" s="1"/>
  <c r="GO169" i="57"/>
  <c r="BG151" i="916"/>
  <c r="BG152" i="916" s="1"/>
  <c r="G43" i="917"/>
  <c r="G56" i="917" s="1"/>
  <c r="CJ149" i="916"/>
  <c r="CK151" i="916"/>
  <c r="CK152" i="916" s="1"/>
  <c r="BG100" i="916"/>
  <c r="BG101" i="916" s="1"/>
  <c r="AU24" i="917"/>
  <c r="AS40" i="917"/>
  <c r="AU40" i="917" s="1"/>
  <c r="DO100" i="916"/>
  <c r="GQ123" i="57"/>
  <c r="AB40" i="917"/>
  <c r="DO151" i="916"/>
  <c r="DA87" i="57"/>
  <c r="GW85" i="57"/>
  <c r="DA192" i="57"/>
  <c r="GG22" i="57"/>
  <c r="GQ93" i="57"/>
  <c r="DA99" i="57"/>
  <c r="GQ95" i="57"/>
  <c r="GL136" i="57"/>
  <c r="CQ68" i="57"/>
  <c r="CX77" i="57"/>
  <c r="GC194" i="57"/>
  <c r="CN117" i="57"/>
  <c r="EM22" i="57"/>
  <c r="CN194" i="57"/>
  <c r="GW118" i="57"/>
  <c r="GK111" i="57"/>
  <c r="GS193" i="57"/>
  <c r="EL40" i="57"/>
  <c r="BC169" i="57"/>
  <c r="GT81" i="57"/>
  <c r="GU110" i="57"/>
  <c r="GQ126" i="57"/>
  <c r="AZ50" i="57"/>
  <c r="CZ117" i="57"/>
  <c r="GW97" i="57"/>
  <c r="GV102" i="57"/>
  <c r="FZ96" i="57"/>
  <c r="AZ194" i="57"/>
  <c r="FZ40" i="57"/>
  <c r="CR50" i="57"/>
  <c r="CU68" i="57"/>
  <c r="GS140" i="57"/>
  <c r="GI50" i="57"/>
  <c r="CW105" i="57"/>
  <c r="GJ21" i="57"/>
  <c r="GH120" i="57"/>
  <c r="ES179" i="57"/>
  <c r="GW92" i="57"/>
  <c r="GM90" i="57"/>
  <c r="DA173" i="57"/>
  <c r="GQ21" i="57"/>
  <c r="GW98" i="57"/>
  <c r="I56" i="917"/>
  <c r="CX104" i="57"/>
  <c r="W43" i="917"/>
  <c r="GT98" i="57"/>
  <c r="GM93" i="57"/>
  <c r="GV115" i="57"/>
  <c r="ES150" i="57"/>
  <c r="GI40" i="57"/>
  <c r="CN169" i="57"/>
  <c r="GU23" i="57"/>
  <c r="GS139" i="57"/>
  <c r="GQ53" i="57"/>
  <c r="GO194" i="57"/>
  <c r="GS34" i="57"/>
  <c r="AR40" i="917"/>
  <c r="AT40" i="917" s="1"/>
  <c r="CN40" i="57"/>
  <c r="CQ150" i="57"/>
  <c r="GU122" i="57"/>
  <c r="AR24" i="917"/>
  <c r="AT24" i="917" s="1"/>
  <c r="Z28" i="917"/>
  <c r="AC28" i="917" s="1"/>
  <c r="AF28" i="917" s="1"/>
  <c r="AI28" i="917" s="1"/>
  <c r="AL28" i="917" s="1"/>
  <c r="AO28" i="917" s="1"/>
  <c r="BC50" i="57"/>
  <c r="CZ131" i="57"/>
  <c r="GL169" i="57"/>
  <c r="GH77" i="57"/>
  <c r="AU8" i="917"/>
  <c r="GW52" i="57"/>
  <c r="GU52" i="57"/>
  <c r="BG40" i="57"/>
  <c r="ES40" i="57"/>
  <c r="CW86" i="560"/>
  <c r="GW86" i="57"/>
  <c r="BC96" i="57"/>
  <c r="GQ39" i="57"/>
  <c r="BA159" i="57"/>
  <c r="CO105" i="57"/>
  <c r="GR81" i="57"/>
  <c r="CQ50" i="57"/>
  <c r="GL174" i="57"/>
  <c r="AZ117" i="57"/>
  <c r="GT46" i="57"/>
  <c r="DA93" i="57"/>
  <c r="DA95" i="57"/>
  <c r="DA96" i="57" s="1"/>
  <c r="GH182" i="57"/>
  <c r="GH184" i="57" s="1"/>
  <c r="GR76" i="57"/>
  <c r="AZ141" i="57"/>
  <c r="I97" i="916"/>
  <c r="GR75" i="57"/>
  <c r="F12" i="917"/>
  <c r="I12" i="917" s="1"/>
  <c r="L12" i="917" s="1"/>
  <c r="O12" i="917" s="1"/>
  <c r="R12" i="917" s="1"/>
  <c r="U12" i="917" s="1"/>
  <c r="Z12" i="917" s="1"/>
  <c r="AC12" i="917" s="1"/>
  <c r="AF12" i="917" s="1"/>
  <c r="AI12" i="917" s="1"/>
  <c r="AL12" i="917" s="1"/>
  <c r="AO12" i="917" s="1"/>
  <c r="AB102" i="916"/>
  <c r="X8" i="917"/>
  <c r="AT8" i="917" s="1"/>
  <c r="CX192" i="57"/>
  <c r="GR58" i="57"/>
  <c r="DA168" i="57"/>
  <c r="CV83" i="57"/>
  <c r="CQ22" i="57"/>
  <c r="GR92" i="57"/>
  <c r="CY20" i="57"/>
  <c r="GN114" i="57"/>
  <c r="GK123" i="57"/>
  <c r="CQ96" i="57"/>
  <c r="GI22" i="57"/>
  <c r="GV192" i="57"/>
  <c r="GT107" i="57"/>
  <c r="CL40" i="57"/>
  <c r="GM103" i="57"/>
  <c r="GK21" i="57"/>
  <c r="CX94" i="57"/>
  <c r="GH21" i="57"/>
  <c r="GJ193" i="57"/>
  <c r="GT36" i="57"/>
  <c r="GC40" i="57"/>
  <c r="ES194" i="57"/>
  <c r="GU9" i="57"/>
  <c r="AZ131" i="57"/>
  <c r="BF102" i="916"/>
  <c r="AB24" i="917"/>
  <c r="CZ146" i="57"/>
  <c r="DN102" i="916"/>
  <c r="AB148" i="916"/>
  <c r="BC131" i="57"/>
  <c r="GQ102" i="57"/>
  <c r="DO149" i="916"/>
  <c r="GV20" i="57"/>
  <c r="GT122" i="57"/>
  <c r="CK99" i="916"/>
  <c r="BC40" i="57"/>
  <c r="GM20" i="57"/>
  <c r="BC174" i="57"/>
  <c r="GV10" i="57"/>
  <c r="BE99" i="916"/>
  <c r="DM98" i="916"/>
  <c r="CJ102" i="916"/>
  <c r="GH83" i="57"/>
  <c r="BG99" i="916"/>
  <c r="CI150" i="916"/>
  <c r="T43" i="917"/>
  <c r="GJ123" i="57"/>
  <c r="AC150" i="916"/>
  <c r="AA150" i="916"/>
  <c r="BE149" i="916"/>
  <c r="BF149" i="916" s="1"/>
  <c r="BF98" i="916"/>
  <c r="AB149" i="916"/>
  <c r="CJ148" i="916"/>
  <c r="FZ169" i="57"/>
  <c r="GD50" i="57"/>
  <c r="CN154" i="57"/>
  <c r="AS43" i="917"/>
  <c r="CZ154" i="57"/>
  <c r="AB98" i="916"/>
  <c r="N28" i="917"/>
  <c r="P28" i="917"/>
  <c r="K28" i="917"/>
  <c r="H28" i="917"/>
  <c r="DM47" i="916"/>
  <c r="BE46" i="916"/>
  <c r="BE48" i="916" s="1"/>
  <c r="CK48" i="916"/>
  <c r="DM46" i="916"/>
  <c r="CJ47" i="916"/>
  <c r="BF47" i="916"/>
  <c r="AB47" i="916"/>
  <c r="BG48" i="916"/>
  <c r="GV21" i="57"/>
  <c r="AB8" i="917"/>
  <c r="GQ168" i="57"/>
  <c r="AA51" i="916"/>
  <c r="AB51" i="916" s="1"/>
  <c r="GK20" i="57"/>
  <c r="AA46" i="916"/>
  <c r="AA48" i="916" s="1"/>
  <c r="G25" i="917"/>
  <c r="G59" i="917" s="1"/>
  <c r="G60" i="917" s="1"/>
  <c r="G31" i="917"/>
  <c r="H23" i="917"/>
  <c r="Y23" i="917"/>
  <c r="G27" i="917"/>
  <c r="G54" i="917"/>
  <c r="J31" i="917"/>
  <c r="J32" i="917" s="1"/>
  <c r="J54" i="917"/>
  <c r="K23" i="917"/>
  <c r="J25" i="917"/>
  <c r="J59" i="917" s="1"/>
  <c r="J60" i="917" s="1"/>
  <c r="J57" i="917"/>
  <c r="J58" i="917"/>
  <c r="M54" i="917"/>
  <c r="M31" i="917"/>
  <c r="M32" i="917" s="1"/>
  <c r="N23" i="917"/>
  <c r="M25" i="917"/>
  <c r="M59" i="917" s="1"/>
  <c r="M60" i="917" s="1"/>
  <c r="AU10" i="917"/>
  <c r="K15" i="917"/>
  <c r="J17" i="917"/>
  <c r="N18" i="917"/>
  <c r="CX95" i="57"/>
  <c r="EO50" i="57"/>
  <c r="GQ34" i="57"/>
  <c r="GJ20" i="57"/>
  <c r="Y18" i="917"/>
  <c r="BD40" i="57"/>
  <c r="GV39" i="57"/>
  <c r="GN21" i="57"/>
  <c r="GT30" i="57"/>
  <c r="D50" i="916"/>
  <c r="N15" i="917"/>
  <c r="GI169" i="57"/>
  <c r="CX65" i="57"/>
  <c r="J14" i="917"/>
  <c r="G11" i="917"/>
  <c r="H7" i="917"/>
  <c r="G9" i="917"/>
  <c r="Y7" i="917"/>
  <c r="CW136" i="57"/>
  <c r="GV77" i="57"/>
  <c r="EO194" i="57"/>
  <c r="CQ174" i="57"/>
  <c r="ES117" i="57"/>
  <c r="GW122" i="57"/>
  <c r="CX148" i="57"/>
  <c r="CZ22" i="57"/>
  <c r="Y148" i="1035"/>
  <c r="U153" i="1035"/>
  <c r="AI151" i="1035"/>
  <c r="Q49" i="1035"/>
  <c r="O51" i="1035" s="1"/>
  <c r="K51" i="1035"/>
  <c r="DA108" i="57"/>
  <c r="GV135" i="57"/>
  <c r="GV83" i="57"/>
  <c r="GS38" i="57"/>
  <c r="BF98" i="1035"/>
  <c r="GW42" i="57"/>
  <c r="GM172" i="57"/>
  <c r="DA193" i="57"/>
  <c r="GR101" i="57"/>
  <c r="Q100" i="1035"/>
  <c r="O102" i="1035" s="1"/>
  <c r="K102" i="1035"/>
  <c r="DA53" i="57"/>
  <c r="BA68" i="57"/>
  <c r="CU136" i="57"/>
  <c r="S100" i="1035"/>
  <c r="Q46" i="1035"/>
  <c r="O48" i="1035" s="1"/>
  <c r="M51" i="1035"/>
  <c r="Q148" i="1035"/>
  <c r="O150" i="1035" s="1"/>
  <c r="M153" i="1035"/>
  <c r="S49" i="1035"/>
  <c r="BF47" i="1035"/>
  <c r="GW32" i="57"/>
  <c r="GW34" i="57" s="1"/>
  <c r="GV7" i="57"/>
  <c r="GN37" i="57"/>
  <c r="GW107" i="57"/>
  <c r="CO154" i="57"/>
  <c r="EL146" i="57"/>
  <c r="GI136" i="57"/>
  <c r="AZ154" i="57"/>
  <c r="GS20" i="57"/>
  <c r="DA21" i="57"/>
  <c r="CV7" i="57"/>
  <c r="CV21" i="57"/>
  <c r="GW6" i="57"/>
  <c r="GW21" i="57" s="1"/>
  <c r="GM21" i="57"/>
  <c r="CV20" i="57"/>
  <c r="GH20" i="57"/>
  <c r="DA20" i="57"/>
  <c r="CX20" i="57"/>
  <c r="BC68" i="57"/>
  <c r="BG150" i="57"/>
  <c r="CQ40" i="57"/>
  <c r="GM83" i="57"/>
  <c r="CR96" i="57"/>
  <c r="CX37" i="57"/>
  <c r="EO117" i="57"/>
  <c r="CX66" i="57"/>
  <c r="GN13" i="57"/>
  <c r="CU131" i="57"/>
  <c r="AZ169" i="57"/>
  <c r="DA103" i="57"/>
  <c r="CN150" i="57"/>
  <c r="CX7" i="57"/>
  <c r="GK140" i="57"/>
  <c r="ES136" i="57"/>
  <c r="GU36" i="57"/>
  <c r="GW82" i="57"/>
  <c r="BA117" i="57"/>
  <c r="GH34" i="57"/>
  <c r="GN53" i="57"/>
  <c r="GN153" i="57"/>
  <c r="GR33" i="57"/>
  <c r="GN10" i="57"/>
  <c r="BC150" i="57"/>
  <c r="EO105" i="57"/>
  <c r="DA67" i="57"/>
  <c r="EO146" i="57"/>
  <c r="GG146" i="57"/>
  <c r="CL146" i="57"/>
  <c r="CU146" i="57"/>
  <c r="GG154" i="57"/>
  <c r="EO179" i="57"/>
  <c r="GT51" i="57"/>
  <c r="CX99" i="57"/>
  <c r="CU22" i="57"/>
  <c r="GQ177" i="57"/>
  <c r="BC194" i="57"/>
  <c r="AZ40" i="57"/>
  <c r="BC136" i="57"/>
  <c r="GS129" i="57"/>
  <c r="GJ120" i="57"/>
  <c r="GL22" i="57"/>
  <c r="GJ13" i="57"/>
  <c r="GS7" i="57"/>
  <c r="DA172" i="57"/>
  <c r="GU58" i="57"/>
  <c r="ES154" i="57"/>
  <c r="CX139" i="57"/>
  <c r="AZ22" i="57"/>
  <c r="GM99" i="57"/>
  <c r="CL50" i="57"/>
  <c r="GQ83" i="57"/>
  <c r="CX103" i="57"/>
  <c r="DA102" i="57"/>
  <c r="GN168" i="57"/>
  <c r="GT119" i="57"/>
  <c r="EJ154" i="57"/>
  <c r="EL141" i="57"/>
  <c r="GN44" i="57"/>
  <c r="GT58" i="57"/>
  <c r="GI174" i="57"/>
  <c r="ES141" i="57"/>
  <c r="CQ136" i="57"/>
  <c r="GH153" i="57"/>
  <c r="GG96" i="57"/>
  <c r="DA120" i="57"/>
  <c r="GS178" i="57"/>
  <c r="FX146" i="57"/>
  <c r="GO40" i="57"/>
  <c r="AX154" i="57"/>
  <c r="CX67" i="57"/>
  <c r="EP150" i="57"/>
  <c r="CU154" i="57"/>
  <c r="CX115" i="57"/>
  <c r="BC141" i="57"/>
  <c r="CR154" i="57"/>
  <c r="CW150" i="57"/>
  <c r="GR82" i="57"/>
  <c r="BC105" i="57"/>
  <c r="GC146" i="57"/>
  <c r="EO154" i="57"/>
  <c r="CX108" i="57"/>
  <c r="GT106" i="57"/>
  <c r="CO136" i="57"/>
  <c r="CX167" i="57"/>
  <c r="GW88" i="57"/>
  <c r="CX90" i="57"/>
  <c r="CX149" i="57"/>
  <c r="BD136" i="57"/>
  <c r="GQ65" i="57"/>
  <c r="GQ153" i="57"/>
  <c r="EO22" i="57"/>
  <c r="CU150" i="57"/>
  <c r="CU96" i="57"/>
  <c r="CX153" i="57"/>
  <c r="EP146" i="57"/>
  <c r="CO146" i="57"/>
  <c r="ES146" i="57"/>
  <c r="CN105" i="57"/>
  <c r="BA169" i="57"/>
  <c r="BC146" i="57"/>
  <c r="CV152" i="57"/>
  <c r="GM153" i="57"/>
  <c r="EJ179" i="57"/>
  <c r="GM152" i="57"/>
  <c r="GK152" i="57"/>
  <c r="GV152" i="57"/>
  <c r="GK153" i="57"/>
  <c r="GH152" i="57"/>
  <c r="GA146" i="57"/>
  <c r="CY152" i="57"/>
  <c r="GS152" i="57"/>
  <c r="CN146" i="57"/>
  <c r="CV153" i="57"/>
  <c r="GQ152" i="57"/>
  <c r="GJ152" i="57"/>
  <c r="CX152" i="57"/>
  <c r="GJ153" i="57"/>
  <c r="DA152" i="57"/>
  <c r="GV153" i="57"/>
  <c r="DA153" i="57"/>
  <c r="GL146" i="57"/>
  <c r="GI146" i="57"/>
  <c r="AX146" i="57"/>
  <c r="GC154" i="57"/>
  <c r="GQ145" i="57"/>
  <c r="GN145" i="57"/>
  <c r="CV144" i="57"/>
  <c r="GA154" i="57"/>
  <c r="EP154" i="57"/>
  <c r="EL154" i="57"/>
  <c r="BG154" i="57"/>
  <c r="FZ154" i="57"/>
  <c r="GH145" i="57"/>
  <c r="FX154" i="57"/>
  <c r="GL154" i="57"/>
  <c r="CR150" i="57"/>
  <c r="CL136" i="57"/>
  <c r="AZ96" i="57"/>
  <c r="CQ154" i="57"/>
  <c r="EM154" i="57"/>
  <c r="CL154" i="57"/>
  <c r="BC154" i="57"/>
  <c r="GI154" i="57"/>
  <c r="GT5" i="57"/>
  <c r="GJ144" i="57"/>
  <c r="GJ145" i="57"/>
  <c r="GS144" i="57"/>
  <c r="GM145" i="57"/>
  <c r="CV145" i="57"/>
  <c r="GS145" i="57"/>
  <c r="DA145" i="57"/>
  <c r="GM144" i="57"/>
  <c r="GK144" i="57"/>
  <c r="CX144" i="57"/>
  <c r="GK145" i="57"/>
  <c r="GR5" i="57"/>
  <c r="GH144" i="57"/>
  <c r="DA144" i="57"/>
  <c r="GV145" i="57"/>
  <c r="CX145" i="57"/>
  <c r="GQ144" i="57"/>
  <c r="CY134" i="57"/>
  <c r="CY144" i="57"/>
  <c r="GV144" i="57"/>
  <c r="CU169" i="57"/>
  <c r="EM146" i="57"/>
  <c r="BG146" i="57"/>
  <c r="EJ146" i="57"/>
  <c r="AZ146" i="57"/>
  <c r="FZ146" i="57"/>
  <c r="CR146" i="57"/>
  <c r="CQ146" i="57"/>
  <c r="CW68" i="57"/>
  <c r="GA141" i="57"/>
  <c r="GM177" i="57"/>
  <c r="BD150" i="57"/>
  <c r="GT6" i="57"/>
  <c r="GT63" i="57"/>
  <c r="EO136" i="57"/>
  <c r="GI141" i="57"/>
  <c r="EL184" i="57"/>
  <c r="GV167" i="57"/>
  <c r="GV169" i="57" s="1"/>
  <c r="CN141" i="57"/>
  <c r="GT8" i="57"/>
  <c r="GT10" i="57" s="1"/>
  <c r="CX135" i="57"/>
  <c r="GM48" i="57"/>
  <c r="GJ10" i="57"/>
  <c r="BG194" i="57"/>
  <c r="GR109" i="57"/>
  <c r="GU11" i="57"/>
  <c r="GV94" i="57"/>
  <c r="GN192" i="57"/>
  <c r="GQ135" i="57"/>
  <c r="DA44" i="57"/>
  <c r="DA140" i="57"/>
  <c r="GH10" i="57"/>
  <c r="EO40" i="57"/>
  <c r="EL136" i="57"/>
  <c r="GJ111" i="57"/>
  <c r="GG68" i="57"/>
  <c r="CN22" i="57"/>
  <c r="CQ141" i="57"/>
  <c r="GL96" i="57"/>
  <c r="GQ178" i="57"/>
  <c r="GM178" i="57"/>
  <c r="CY177" i="57"/>
  <c r="GJ177" i="57"/>
  <c r="GJ179" i="57" s="1"/>
  <c r="CL131" i="57"/>
  <c r="GL131" i="57"/>
  <c r="EM136" i="57"/>
  <c r="GA50" i="57"/>
  <c r="AK43" i="917"/>
  <c r="DA167" i="57"/>
  <c r="FZ68" i="57"/>
  <c r="GG40" i="57"/>
  <c r="AZ150" i="57"/>
  <c r="GV130" i="57"/>
  <c r="BG136" i="57"/>
  <c r="GA117" i="57"/>
  <c r="GA40" i="57"/>
  <c r="CR68" i="57"/>
  <c r="DA149" i="57"/>
  <c r="CX44" i="57"/>
  <c r="GW51" i="57"/>
  <c r="GC117" i="57"/>
  <c r="BD141" i="57"/>
  <c r="CL194" i="57"/>
  <c r="GU60" i="57"/>
  <c r="GT26" i="57"/>
  <c r="GT28" i="57" s="1"/>
  <c r="GI96" i="57"/>
  <c r="GW5" i="57"/>
  <c r="GW46" i="57"/>
  <c r="CW22" i="57"/>
  <c r="BC117" i="57"/>
  <c r="GS134" i="57"/>
  <c r="GU82" i="57"/>
  <c r="GU178" i="57" s="1"/>
  <c r="GT112" i="57"/>
  <c r="GT114" i="57" s="1"/>
  <c r="GW58" i="57"/>
  <c r="EL22" i="57"/>
  <c r="DA59" i="57"/>
  <c r="GS149" i="57"/>
  <c r="CX39" i="57"/>
  <c r="GV95" i="57"/>
  <c r="EO141" i="57"/>
  <c r="FX68" i="57"/>
  <c r="GS67" i="57"/>
  <c r="CX31" i="57"/>
  <c r="DA49" i="57"/>
  <c r="DA115" i="57"/>
  <c r="AZ179" i="57"/>
  <c r="CX49" i="57"/>
  <c r="CX28" i="57"/>
  <c r="DA74" i="57"/>
  <c r="GT24" i="57"/>
  <c r="GS13" i="57"/>
  <c r="GJ134" i="57"/>
  <c r="BA194" i="57"/>
  <c r="DA7" i="57"/>
  <c r="DA164" i="57"/>
  <c r="GT43" i="57"/>
  <c r="GK83" i="57"/>
  <c r="DA159" i="57"/>
  <c r="DA182" i="57"/>
  <c r="DA184" i="57" s="1"/>
  <c r="BD117" i="57"/>
  <c r="GW75" i="57"/>
  <c r="GW182" i="57" s="1"/>
  <c r="EM131" i="57"/>
  <c r="CX134" i="57"/>
  <c r="CW40" i="57"/>
  <c r="EO174" i="57"/>
  <c r="BA141" i="57"/>
  <c r="CY123" i="57"/>
  <c r="CN131" i="57"/>
  <c r="EO68" i="57"/>
  <c r="BD105" i="57"/>
  <c r="EL194" i="57"/>
  <c r="FZ194" i="57"/>
  <c r="CU141" i="57"/>
  <c r="CR164" i="57"/>
  <c r="FX105" i="57"/>
  <c r="GA131" i="57"/>
  <c r="CO150" i="57"/>
  <c r="CL117" i="57"/>
  <c r="FZ117" i="57"/>
  <c r="ES96" i="57"/>
  <c r="GG131" i="57"/>
  <c r="Q43" i="917"/>
  <c r="GV129" i="57"/>
  <c r="GS90" i="57"/>
  <c r="CN68" i="57"/>
  <c r="GC131" i="57"/>
  <c r="GV48" i="57"/>
  <c r="GO141" i="57"/>
  <c r="CU40" i="57"/>
  <c r="GV134" i="57"/>
  <c r="GK102" i="57"/>
  <c r="GA22" i="57"/>
  <c r="GV90" i="57"/>
  <c r="GC22" i="57"/>
  <c r="GR52" i="57"/>
  <c r="AR15" i="917"/>
  <c r="E48" i="916"/>
  <c r="K48" i="916"/>
  <c r="I10" i="917" a="1"/>
  <c r="I10" i="917" s="1"/>
  <c r="K10" i="917" s="1"/>
  <c r="U31" i="917"/>
  <c r="U32" i="917" s="1"/>
  <c r="U25" i="917"/>
  <c r="U59" i="917" s="1"/>
  <c r="U60" i="917" s="1"/>
  <c r="U54" i="917"/>
  <c r="O54" i="917"/>
  <c r="O31" i="917"/>
  <c r="O32" i="917" s="1"/>
  <c r="O25" i="917"/>
  <c r="O59" i="917" s="1"/>
  <c r="O60" i="917" s="1"/>
  <c r="F22" i="917"/>
  <c r="I22" i="917" s="1"/>
  <c r="L22" i="917" s="1"/>
  <c r="O22" i="917" s="1"/>
  <c r="R22" i="917" s="1"/>
  <c r="U22" i="917" s="1"/>
  <c r="Z22" i="917" s="1"/>
  <c r="AC22" i="917" s="1"/>
  <c r="AF22" i="917" s="1"/>
  <c r="AI22" i="917" s="1"/>
  <c r="X18" i="917"/>
  <c r="AT18" i="917" s="1"/>
  <c r="CY48" i="916"/>
  <c r="AL7" i="917" a="1"/>
  <c r="AL7" i="917" s="1"/>
  <c r="AN7" i="917" s="1"/>
  <c r="Z9" i="917"/>
  <c r="C48" i="916"/>
  <c r="F10" i="917" a="1"/>
  <c r="F10" i="917" s="1"/>
  <c r="H10" i="917" s="1"/>
  <c r="CQ48" i="916"/>
  <c r="AI7" i="917" a="1"/>
  <c r="AI7" i="917" s="1"/>
  <c r="AK7" i="917" s="1"/>
  <c r="L9" i="917"/>
  <c r="AO54" i="917"/>
  <c r="AO31" i="917"/>
  <c r="AO32" i="917" s="1"/>
  <c r="AO25" i="917"/>
  <c r="AO59" i="917" s="1"/>
  <c r="AO60" i="917" s="1"/>
  <c r="AF54" i="917"/>
  <c r="AF25" i="917"/>
  <c r="AF59" i="917" s="1"/>
  <c r="AF60" i="917" s="1"/>
  <c r="AF31" i="917"/>
  <c r="AF32" i="917" s="1"/>
  <c r="AL54" i="917"/>
  <c r="AL31" i="917"/>
  <c r="AL32" i="917" s="1"/>
  <c r="AL25" i="917"/>
  <c r="AL59" i="917" s="1"/>
  <c r="AL60" i="917" s="1"/>
  <c r="AW48" i="916"/>
  <c r="U10" i="917" a="1"/>
  <c r="U10" i="917" s="1"/>
  <c r="W10" i="917" s="1"/>
  <c r="F54" i="917"/>
  <c r="F25" i="917"/>
  <c r="F27" i="917"/>
  <c r="F29" i="917" s="1"/>
  <c r="X23" i="917"/>
  <c r="F31" i="917"/>
  <c r="AO17" i="917"/>
  <c r="AY48" i="916"/>
  <c r="U7" i="917" a="1"/>
  <c r="U7" i="917" s="1"/>
  <c r="W7" i="917" s="1"/>
  <c r="AB43" i="917"/>
  <c r="Z56" i="917"/>
  <c r="AR43" i="917"/>
  <c r="AC54" i="917"/>
  <c r="AC25" i="917"/>
  <c r="AC59" i="917" s="1"/>
  <c r="AC60" i="917" s="1"/>
  <c r="AC31" i="917"/>
  <c r="AC32" i="917" s="1"/>
  <c r="X43" i="917"/>
  <c r="F56" i="917"/>
  <c r="F17" i="917"/>
  <c r="AL17" i="917"/>
  <c r="AI25" i="917"/>
  <c r="AI59" i="917" s="1"/>
  <c r="AI60" i="917" s="1"/>
  <c r="AI54" i="917"/>
  <c r="R9" i="917"/>
  <c r="R54" i="917"/>
  <c r="R25" i="917"/>
  <c r="R59" i="917" s="1"/>
  <c r="R60" i="917" s="1"/>
  <c r="R31" i="917"/>
  <c r="R32" i="917" s="1"/>
  <c r="M48" i="916"/>
  <c r="I7" i="917" a="1"/>
  <c r="I7" i="917" s="1"/>
  <c r="K7" i="917" s="1"/>
  <c r="AC9" i="917"/>
  <c r="GT97" i="57"/>
  <c r="GD68" i="57"/>
  <c r="GU113" i="57"/>
  <c r="EL117" i="57"/>
  <c r="CO46" i="916"/>
  <c r="DA139" i="57"/>
  <c r="CN136" i="57"/>
  <c r="GN126" i="57"/>
  <c r="GI131" i="57"/>
  <c r="CO131" i="57"/>
  <c r="DA38" i="57"/>
  <c r="GN95" i="57"/>
  <c r="AZ136" i="57"/>
  <c r="GW112" i="57"/>
  <c r="CL68" i="57"/>
  <c r="GQ134" i="57"/>
  <c r="CU174" i="57"/>
  <c r="DA114" i="57"/>
  <c r="CX157" i="57"/>
  <c r="CX159" i="57" s="1"/>
  <c r="GM102" i="57"/>
  <c r="EP136" i="57"/>
  <c r="GG50" i="57"/>
  <c r="I46" i="916"/>
  <c r="C51" i="916"/>
  <c r="I49" i="916"/>
  <c r="GH115" i="57"/>
  <c r="GS130" i="57"/>
  <c r="CX47" i="57"/>
  <c r="CX172" i="57"/>
  <c r="GS104" i="57"/>
  <c r="FX174" i="57"/>
  <c r="ES68" i="57"/>
  <c r="AZ68" i="57"/>
  <c r="AB5" i="916"/>
  <c r="K49" i="916"/>
  <c r="DN5" i="916"/>
  <c r="M49" i="916"/>
  <c r="BF5" i="916"/>
  <c r="ES184" i="57"/>
  <c r="DA135" i="57"/>
  <c r="GH192" i="57"/>
  <c r="GM129" i="57"/>
  <c r="CY25" i="57"/>
  <c r="GN148" i="57"/>
  <c r="CX83" i="57"/>
  <c r="GT82" i="57"/>
  <c r="GJ172" i="57"/>
  <c r="GW26" i="57"/>
  <c r="CO174" i="57"/>
  <c r="BA105" i="57"/>
  <c r="GG169" i="57"/>
  <c r="CX140" i="57"/>
  <c r="GU81" i="57"/>
  <c r="GA194" i="57"/>
  <c r="CX48" i="57"/>
  <c r="EO131" i="57"/>
  <c r="EP40" i="57"/>
  <c r="GK95" i="57"/>
  <c r="DA134" i="57"/>
  <c r="FX150" i="57"/>
  <c r="GJ28" i="57"/>
  <c r="CR22" i="57"/>
  <c r="GT52" i="57"/>
  <c r="GJ53" i="57"/>
  <c r="GM104" i="57"/>
  <c r="GM173" i="57"/>
  <c r="GW91" i="57"/>
  <c r="CR131" i="57"/>
  <c r="GW64" i="57"/>
  <c r="GW65" i="57" s="1"/>
  <c r="GA150" i="57"/>
  <c r="FX50" i="57"/>
  <c r="GH108" i="57"/>
  <c r="BD174" i="57"/>
  <c r="CQ131" i="57"/>
  <c r="CY83" i="57"/>
  <c r="CX38" i="57"/>
  <c r="EL96" i="57"/>
  <c r="EJ50" i="57"/>
  <c r="GJ103" i="57"/>
  <c r="DA10" i="57"/>
  <c r="GD40" i="57"/>
  <c r="EO164" i="57"/>
  <c r="GT35" i="57"/>
  <c r="GC136" i="57"/>
  <c r="BA164" i="57"/>
  <c r="GR46" i="57"/>
  <c r="GR47" i="57" s="1"/>
  <c r="GH47" i="57"/>
  <c r="GQ120" i="57"/>
  <c r="GR8" i="57"/>
  <c r="EJ141" i="57"/>
  <c r="BG131" i="57"/>
  <c r="DA39" i="57"/>
  <c r="BD131" i="57"/>
  <c r="EM105" i="57"/>
  <c r="DA130" i="57"/>
  <c r="GM139" i="57"/>
  <c r="GA96" i="57"/>
  <c r="FX194" i="57"/>
  <c r="CX130" i="57"/>
  <c r="GA174" i="57"/>
  <c r="ES169" i="57"/>
  <c r="EJ150" i="57"/>
  <c r="GT92" i="57"/>
  <c r="GT93" i="57" s="1"/>
  <c r="BD169" i="57"/>
  <c r="BA174" i="57"/>
  <c r="EO169" i="57"/>
  <c r="EM174" i="57"/>
  <c r="GQ7" i="57"/>
  <c r="EL169" i="57"/>
  <c r="CX129" i="57"/>
  <c r="BA96" i="57"/>
  <c r="CR136" i="57"/>
  <c r="GS173" i="57"/>
  <c r="GG117" i="57"/>
  <c r="GK135" i="57"/>
  <c r="GH130" i="57"/>
  <c r="DA129" i="57"/>
  <c r="GG194" i="57"/>
  <c r="EP164" i="57"/>
  <c r="GR36" i="57"/>
  <c r="CV37" i="57"/>
  <c r="GC150" i="57"/>
  <c r="GM140" i="57"/>
  <c r="BG141" i="57"/>
  <c r="FZ150" i="57"/>
  <c r="DA66" i="57"/>
  <c r="CY129" i="57"/>
  <c r="DA148" i="57"/>
  <c r="GQ48" i="57"/>
  <c r="GM31" i="57"/>
  <c r="BA184" i="57"/>
  <c r="CV77" i="57"/>
  <c r="FX117" i="57"/>
  <c r="GQ130" i="57"/>
  <c r="GK130" i="57"/>
  <c r="GD194" i="57"/>
  <c r="CL96" i="57"/>
  <c r="FZ159" i="57"/>
  <c r="GJ129" i="57"/>
  <c r="FX169" i="57"/>
  <c r="GK31" i="57"/>
  <c r="GU29" i="57"/>
  <c r="GH62" i="57"/>
  <c r="GR61" i="57"/>
  <c r="CV65" i="57"/>
  <c r="GM47" i="57"/>
  <c r="GW100" i="57"/>
  <c r="GJ62" i="57"/>
  <c r="GT61" i="57"/>
  <c r="GM148" i="57"/>
  <c r="GM66" i="57"/>
  <c r="FZ50" i="57"/>
  <c r="GH66" i="57"/>
  <c r="GH148" i="57"/>
  <c r="W30" i="560"/>
  <c r="V32" i="560" s="1"/>
  <c r="AA30" i="560"/>
  <c r="GJ149" i="57"/>
  <c r="GJ67" i="57"/>
  <c r="GJ31" i="57"/>
  <c r="GT29" i="57"/>
  <c r="GN74" i="57"/>
  <c r="GN162" i="57"/>
  <c r="GN164" i="57" s="1"/>
  <c r="DA123" i="57"/>
  <c r="GW121" i="57"/>
  <c r="CY67" i="57"/>
  <c r="CY149" i="57"/>
  <c r="EJ169" i="57"/>
  <c r="ES131" i="57"/>
  <c r="GJ148" i="57"/>
  <c r="GJ66" i="57"/>
  <c r="GJ59" i="57"/>
  <c r="CY66" i="57"/>
  <c r="CY148" i="57"/>
  <c r="CX163" i="57"/>
  <c r="CX164" i="57" s="1"/>
  <c r="GT73" i="57"/>
  <c r="CY53" i="57"/>
  <c r="GU51" i="57"/>
  <c r="GM116" i="57"/>
  <c r="GM193" i="57"/>
  <c r="GJ183" i="57"/>
  <c r="GT76" i="57"/>
  <c r="GW23" i="57"/>
  <c r="GN34" i="57"/>
  <c r="CL105" i="57"/>
  <c r="GU35" i="57"/>
  <c r="CY38" i="57"/>
  <c r="CY37" i="57"/>
  <c r="GG136" i="57"/>
  <c r="GG105" i="57"/>
  <c r="EO96" i="57"/>
  <c r="GK148" i="57"/>
  <c r="GK66" i="57"/>
  <c r="GD136" i="57"/>
  <c r="GQ140" i="57"/>
  <c r="GK28" i="57"/>
  <c r="GU26" i="57"/>
  <c r="GK38" i="57"/>
  <c r="GQ193" i="57"/>
  <c r="GQ114" i="57"/>
  <c r="GQ116" i="57"/>
  <c r="CY163" i="57"/>
  <c r="GU73" i="57"/>
  <c r="GU163" i="57" s="1"/>
  <c r="EJ159" i="57"/>
  <c r="GC169" i="57"/>
  <c r="CY140" i="57"/>
  <c r="GN130" i="57"/>
  <c r="GN135" i="57"/>
  <c r="CY87" i="57"/>
  <c r="GR124" i="57"/>
  <c r="GH126" i="57"/>
  <c r="GT75" i="57"/>
  <c r="GJ77" i="57"/>
  <c r="GJ182" i="57"/>
  <c r="GG150" i="57"/>
  <c r="CY183" i="57"/>
  <c r="GU76" i="57"/>
  <c r="GU183" i="57" s="1"/>
  <c r="BA150" i="57"/>
  <c r="GJ192" i="57"/>
  <c r="GJ115" i="57"/>
  <c r="GJ108" i="57"/>
  <c r="CY102" i="57"/>
  <c r="GU100" i="57"/>
  <c r="GU102" i="57" s="1"/>
  <c r="GN139" i="57"/>
  <c r="FX22" i="57"/>
  <c r="GJ140" i="57"/>
  <c r="G21" i="1149"/>
  <c r="AA62" i="560"/>
  <c r="R63" i="560"/>
  <c r="GM183" i="57"/>
  <c r="GW76" i="57"/>
  <c r="GW183" i="57" s="1"/>
  <c r="GQ99" i="57"/>
  <c r="GQ172" i="57"/>
  <c r="GQ103" i="57"/>
  <c r="GC174" i="57"/>
  <c r="CV59" i="57"/>
  <c r="AA31" i="560"/>
  <c r="R32" i="560"/>
  <c r="GW124" i="57"/>
  <c r="DA126" i="57"/>
  <c r="EP159" i="57"/>
  <c r="BD68" i="57"/>
  <c r="CO50" i="57"/>
  <c r="EP131" i="57"/>
  <c r="GC96" i="57"/>
  <c r="GN83" i="57"/>
  <c r="GH162" i="57"/>
  <c r="GH74" i="57"/>
  <c r="GM158" i="57"/>
  <c r="GW158" i="57"/>
  <c r="GJ44" i="57"/>
  <c r="GJ48" i="57"/>
  <c r="AQ30" i="560"/>
  <c r="AM27" i="560"/>
  <c r="AL29" i="560" s="1"/>
  <c r="CY95" i="57"/>
  <c r="GU89" i="57"/>
  <c r="GU168" i="57" s="1"/>
  <c r="CY168" i="57"/>
  <c r="EJ22" i="57"/>
  <c r="EM40" i="57"/>
  <c r="EJ96" i="57"/>
  <c r="GQ59" i="57"/>
  <c r="GQ148" i="57"/>
  <c r="GQ66" i="57"/>
  <c r="AD32" i="560"/>
  <c r="AK31" i="560"/>
  <c r="GN102" i="57"/>
  <c r="GH37" i="57"/>
  <c r="GR35" i="57"/>
  <c r="FZ131" i="57"/>
  <c r="CR117" i="57"/>
  <c r="FX131" i="57"/>
  <c r="CV62" i="57"/>
  <c r="GR60" i="57"/>
  <c r="CV31" i="57"/>
  <c r="GR29" i="57"/>
  <c r="GR31" i="57" s="1"/>
  <c r="GK103" i="57"/>
  <c r="GK172" i="57"/>
  <c r="GK99" i="57"/>
  <c r="GJ49" i="57"/>
  <c r="EP174" i="57"/>
  <c r="CO68" i="57"/>
  <c r="GJ139" i="57"/>
  <c r="GD131" i="57"/>
  <c r="CO169" i="57"/>
  <c r="GW110" i="57"/>
  <c r="GW111" i="57" s="1"/>
  <c r="GM111" i="57"/>
  <c r="GM59" i="57"/>
  <c r="GQ157" i="57"/>
  <c r="GQ159" i="57" s="1"/>
  <c r="CY158" i="57"/>
  <c r="GU158" i="57"/>
  <c r="BA131" i="57"/>
  <c r="CY139" i="57"/>
  <c r="CY48" i="57"/>
  <c r="CY50" i="57" s="1"/>
  <c r="GU42" i="57"/>
  <c r="CY44" i="57"/>
  <c r="GW60" i="57"/>
  <c r="DA62" i="57"/>
  <c r="I21" i="918"/>
  <c r="GN48" i="57"/>
  <c r="CV25" i="57"/>
  <c r="GR23" i="57"/>
  <c r="GJ37" i="57"/>
  <c r="GJ39" i="57"/>
  <c r="EJ164" i="57"/>
  <c r="AK62" i="560"/>
  <c r="AD63" i="560"/>
  <c r="GH102" i="57"/>
  <c r="GR100" i="57"/>
  <c r="CX34" i="57"/>
  <c r="GT32" i="57"/>
  <c r="GQ87" i="57"/>
  <c r="GQ94" i="57"/>
  <c r="GQ167" i="57"/>
  <c r="GC141" i="57"/>
  <c r="CY193" i="57"/>
  <c r="CY116" i="57"/>
  <c r="GK167" i="57"/>
  <c r="GK94" i="57"/>
  <c r="DA31" i="57"/>
  <c r="GW29" i="57"/>
  <c r="GM149" i="57"/>
  <c r="GM67" i="57"/>
  <c r="GU27" i="57"/>
  <c r="GK39" i="57"/>
  <c r="EM159" i="57"/>
  <c r="GQ182" i="57"/>
  <c r="GQ184" i="57" s="1"/>
  <c r="GQ77" i="57"/>
  <c r="GK182" i="57"/>
  <c r="GK184" i="57" s="1"/>
  <c r="GK77" i="57"/>
  <c r="EJ40" i="57"/>
  <c r="GM168" i="57"/>
  <c r="GM95" i="57"/>
  <c r="GW113" i="57"/>
  <c r="GM114" i="57"/>
  <c r="GU97" i="57"/>
  <c r="CY172" i="57"/>
  <c r="CY103" i="57"/>
  <c r="CY99" i="57"/>
  <c r="EM164" i="57"/>
  <c r="EL50" i="57"/>
  <c r="CY93" i="57"/>
  <c r="GU91" i="57"/>
  <c r="GU93" i="57" s="1"/>
  <c r="GK90" i="57"/>
  <c r="CR194" i="57"/>
  <c r="GH7" i="57"/>
  <c r="GH134" i="57"/>
  <c r="GN103" i="57"/>
  <c r="GN172" i="57"/>
  <c r="GK129" i="57"/>
  <c r="GK7" i="57"/>
  <c r="GK134" i="57"/>
  <c r="CV87" i="57"/>
  <c r="CY34" i="57"/>
  <c r="GU33" i="57"/>
  <c r="GU34" i="57" s="1"/>
  <c r="EJ136" i="57"/>
  <c r="GU57" i="57"/>
  <c r="CY59" i="57"/>
  <c r="GN149" i="57"/>
  <c r="GN67" i="57"/>
  <c r="GC105" i="57"/>
  <c r="EL68" i="57"/>
  <c r="EO150" i="57"/>
  <c r="GH48" i="57"/>
  <c r="W61" i="560"/>
  <c r="V63" i="560" s="1"/>
  <c r="AA61" i="560"/>
  <c r="GK53" i="57"/>
  <c r="GH53" i="57"/>
  <c r="CV44" i="57"/>
  <c r="GR43" i="57"/>
  <c r="CV49" i="57"/>
  <c r="CV50" i="57" s="1"/>
  <c r="GM77" i="57"/>
  <c r="GM182" i="57"/>
  <c r="CY114" i="57"/>
  <c r="GU112" i="57"/>
  <c r="GW57" i="57"/>
  <c r="GR97" i="57"/>
  <c r="CV99" i="57"/>
  <c r="CV123" i="57"/>
  <c r="GR121" i="57"/>
  <c r="GN25" i="57"/>
  <c r="GN38" i="57"/>
  <c r="GW106" i="57"/>
  <c r="GM192" i="57"/>
  <c r="GM108" i="57"/>
  <c r="GM115" i="57"/>
  <c r="EJ131" i="57"/>
  <c r="CV93" i="57"/>
  <c r="GR91" i="57"/>
  <c r="W92" i="560"/>
  <c r="V94" i="560" s="1"/>
  <c r="AA93" i="560"/>
  <c r="R94" i="560"/>
  <c r="GK157" i="57"/>
  <c r="GK159" i="57" s="1"/>
  <c r="GR27" i="57"/>
  <c r="GH39" i="57"/>
  <c r="GW73" i="57"/>
  <c r="GW163" i="57" s="1"/>
  <c r="GM163" i="57"/>
  <c r="GR12" i="57"/>
  <c r="CV13" i="57"/>
  <c r="GJ157" i="57"/>
  <c r="CV28" i="57"/>
  <c r="GR26" i="57"/>
  <c r="FX136" i="57"/>
  <c r="GN39" i="57"/>
  <c r="GN28" i="57"/>
  <c r="GM7" i="57"/>
  <c r="GM134" i="57"/>
  <c r="EP105" i="57"/>
  <c r="AK93" i="560"/>
  <c r="AD94" i="560"/>
  <c r="EL131" i="57"/>
  <c r="GU98" i="57"/>
  <c r="CY104" i="57"/>
  <c r="CY173" i="57"/>
  <c r="GU88" i="57"/>
  <c r="CY90" i="57"/>
  <c r="GT118" i="57"/>
  <c r="CX120" i="57"/>
  <c r="GJ162" i="57"/>
  <c r="GJ164" i="57" s="1"/>
  <c r="GJ74" i="57"/>
  <c r="GT72" i="57"/>
  <c r="CO194" i="57"/>
  <c r="GD150" i="57"/>
  <c r="ES159" i="57"/>
  <c r="GN193" i="57"/>
  <c r="GN116" i="57"/>
  <c r="EO184" i="57"/>
  <c r="GH129" i="57"/>
  <c r="GM25" i="57"/>
  <c r="GM38" i="57"/>
  <c r="GU109" i="57"/>
  <c r="CY111" i="57"/>
  <c r="GA169" i="57"/>
  <c r="GW27" i="57"/>
  <c r="GM39" i="57"/>
  <c r="GM162" i="57"/>
  <c r="GM74" i="57"/>
  <c r="GH163" i="57"/>
  <c r="GR73" i="57"/>
  <c r="GW72" i="57"/>
  <c r="DA13" i="57"/>
  <c r="EJ174" i="57"/>
  <c r="FZ141" i="57"/>
  <c r="G17" i="1149"/>
  <c r="GJ158" i="57"/>
  <c r="GQ129" i="57"/>
  <c r="GQ25" i="57"/>
  <c r="GQ38" i="57"/>
  <c r="GK162" i="57"/>
  <c r="GK164" i="57" s="1"/>
  <c r="GK74" i="57"/>
  <c r="GA136" i="57"/>
  <c r="CY31" i="57"/>
  <c r="GU30" i="57"/>
  <c r="CY39" i="57"/>
  <c r="GR112" i="57"/>
  <c r="CV114" i="57"/>
  <c r="GK48" i="57"/>
  <c r="BA40" i="57"/>
  <c r="FZ136" i="57"/>
  <c r="GM157" i="57"/>
  <c r="GW35" i="57"/>
  <c r="DA37" i="57"/>
  <c r="CX25" i="57"/>
  <c r="GT23" i="57"/>
  <c r="CX59" i="57"/>
  <c r="GT57" i="57"/>
  <c r="GM130" i="57"/>
  <c r="GM135" i="57"/>
  <c r="GK173" i="57"/>
  <c r="GK104" i="57"/>
  <c r="GJ90" i="57"/>
  <c r="GT88" i="57"/>
  <c r="GU64" i="57"/>
  <c r="CY65" i="57"/>
  <c r="CO96" i="57"/>
  <c r="EP141" i="57"/>
  <c r="CO117" i="57"/>
  <c r="GH116" i="57"/>
  <c r="GH193" i="57"/>
  <c r="GR107" i="57"/>
  <c r="GN108" i="57"/>
  <c r="GU5" i="57"/>
  <c r="GA68" i="57"/>
  <c r="CR105" i="57"/>
  <c r="GQ149" i="57"/>
  <c r="GQ67" i="57"/>
  <c r="GK139" i="57"/>
  <c r="GR88" i="57"/>
  <c r="CV90" i="57"/>
  <c r="GR6" i="57"/>
  <c r="GH135" i="57"/>
  <c r="GQ111" i="57"/>
  <c r="GQ192" i="57"/>
  <c r="GQ115" i="57"/>
  <c r="GQ162" i="57"/>
  <c r="GQ164" i="57" s="1"/>
  <c r="GQ74" i="57"/>
  <c r="GK120" i="57"/>
  <c r="GU118" i="57"/>
  <c r="GR72" i="57"/>
  <c r="CV74" i="57"/>
  <c r="GK47" i="57"/>
  <c r="GU45" i="57"/>
  <c r="GU47" i="57" s="1"/>
  <c r="GT121" i="57"/>
  <c r="CX123" i="57"/>
  <c r="EJ105" i="57"/>
  <c r="GT85" i="57"/>
  <c r="GJ87" i="57"/>
  <c r="GJ167" i="57"/>
  <c r="GJ94" i="57"/>
  <c r="AJ32" i="560"/>
  <c r="AQ31" i="560"/>
  <c r="FZ22" i="57"/>
  <c r="CX102" i="57"/>
  <c r="GT100" i="57"/>
  <c r="EO159" i="57"/>
  <c r="BD194" i="57"/>
  <c r="GJ25" i="57"/>
  <c r="GJ38" i="57"/>
  <c r="GJ7" i="57"/>
  <c r="GU75" i="57"/>
  <c r="CY77" i="57"/>
  <c r="CY182" i="57"/>
  <c r="EM150" i="57"/>
  <c r="CV53" i="57"/>
  <c r="GR51" i="57"/>
  <c r="EL164" i="57"/>
  <c r="GM126" i="57"/>
  <c r="GW125" i="57"/>
  <c r="GN140" i="57"/>
  <c r="CY108" i="57"/>
  <c r="CY192" i="57"/>
  <c r="CY115" i="57"/>
  <c r="GU106" i="57"/>
  <c r="GD117" i="57"/>
  <c r="CL22" i="57"/>
  <c r="GT86" i="57"/>
  <c r="GJ168" i="57"/>
  <c r="GJ95" i="57"/>
  <c r="GH157" i="57"/>
  <c r="GH159" i="57" s="1"/>
  <c r="GR32" i="57"/>
  <c r="CV34" i="57"/>
  <c r="FZ174" i="57"/>
  <c r="GG141" i="57"/>
  <c r="CR174" i="57"/>
  <c r="GK67" i="57"/>
  <c r="GK149" i="57"/>
  <c r="EM141" i="57"/>
  <c r="GH38" i="57"/>
  <c r="GH28" i="57"/>
  <c r="GK126" i="57"/>
  <c r="GU124" i="57"/>
  <c r="ES164" i="57"/>
  <c r="GN66" i="57"/>
  <c r="GK34" i="57"/>
  <c r="GA105" i="57"/>
  <c r="GW30" i="57"/>
  <c r="CV120" i="57"/>
  <c r="GR119" i="57"/>
  <c r="GC68" i="57"/>
  <c r="GH149" i="57"/>
  <c r="GH67" i="57"/>
  <c r="GM28" i="57"/>
  <c r="GQ173" i="57"/>
  <c r="GQ104" i="57"/>
  <c r="GH172" i="57"/>
  <c r="GH103" i="57"/>
  <c r="CL184" i="57"/>
  <c r="GJ135" i="57"/>
  <c r="GJ130" i="57"/>
  <c r="GM123" i="57"/>
  <c r="CY62" i="57"/>
  <c r="GU61" i="57"/>
  <c r="CL174" i="57"/>
  <c r="CO141" i="57"/>
  <c r="GG174" i="57"/>
  <c r="GD174" i="57"/>
  <c r="GN93" i="57"/>
  <c r="GN94" i="57"/>
  <c r="GN167" i="57"/>
  <c r="GM87" i="57"/>
  <c r="GM94" i="57"/>
  <c r="GM167" i="57"/>
  <c r="CV108" i="57"/>
  <c r="GR106" i="57"/>
  <c r="EP22" i="57"/>
  <c r="GH49" i="57"/>
  <c r="GH44" i="57"/>
  <c r="FZ105" i="57"/>
  <c r="GQ139" i="57"/>
  <c r="GQ31" i="57"/>
  <c r="AB31" i="560"/>
  <c r="AD105" i="560"/>
  <c r="AK104" i="560"/>
  <c r="AJ103" i="560"/>
  <c r="AJ105" i="560" s="1"/>
  <c r="AB30" i="560"/>
  <c r="AQ61" i="560"/>
  <c r="AJ63" i="560"/>
  <c r="AM58" i="560"/>
  <c r="AL60" i="560" s="1"/>
  <c r="AJ112" i="560"/>
  <c r="AB62" i="560"/>
  <c r="GW177" i="57"/>
  <c r="AJ119" i="560"/>
  <c r="AB92" i="560"/>
  <c r="AB93" i="560"/>
  <c r="AK120" i="560"/>
  <c r="AD121" i="560"/>
  <c r="AC121" i="560"/>
  <c r="AJ120" i="560"/>
  <c r="AC105" i="560"/>
  <c r="AQ92" i="560"/>
  <c r="AM89" i="560"/>
  <c r="AL91" i="560" s="1"/>
  <c r="AJ94" i="560"/>
  <c r="AQ104" i="560"/>
  <c r="AP31" i="560" s="1"/>
  <c r="AZ92" i="560"/>
  <c r="BC111" i="560"/>
  <c r="BC113" i="560" s="1"/>
  <c r="BC103" i="560"/>
  <c r="BJ112" i="560"/>
  <c r="BI93" i="560"/>
  <c r="BP62" i="560"/>
  <c r="Q5" i="57"/>
  <c r="GR85" i="57" l="1"/>
  <c r="GU63" i="57"/>
  <c r="GU65" i="57"/>
  <c r="GU72" i="57"/>
  <c r="V17" i="917"/>
  <c r="CY74" i="57"/>
  <c r="GH94" i="57"/>
  <c r="AL22" i="917"/>
  <c r="AO22" i="917" s="1"/>
  <c r="AQ43" i="917"/>
  <c r="E153" i="916"/>
  <c r="CW146" i="57"/>
  <c r="AJ31" i="917"/>
  <c r="AJ32" i="917" s="1"/>
  <c r="K18" i="917"/>
  <c r="E102" i="916"/>
  <c r="AN15" i="917"/>
  <c r="GN173" i="57"/>
  <c r="GN174" i="57" s="1"/>
  <c r="GN144" i="57"/>
  <c r="U153" i="916"/>
  <c r="L25" i="917"/>
  <c r="L59" i="917" s="1"/>
  <c r="L60" i="917" s="1"/>
  <c r="GV148" i="57"/>
  <c r="GV66" i="57"/>
  <c r="AK23" i="917"/>
  <c r="AS26" i="917"/>
  <c r="GR111" i="57"/>
  <c r="GN104" i="57"/>
  <c r="AF9" i="917"/>
  <c r="CI99" i="916"/>
  <c r="GL150" i="57"/>
  <c r="N7" i="917"/>
  <c r="W23" i="917"/>
  <c r="T7" i="917"/>
  <c r="AA25" i="917"/>
  <c r="AA59" i="917" s="1"/>
  <c r="AA31" i="917"/>
  <c r="AA54" i="917"/>
  <c r="AS23" i="917"/>
  <c r="AS25" i="917" s="1"/>
  <c r="G57" i="917"/>
  <c r="M58" i="917"/>
  <c r="AB7" i="917"/>
  <c r="P17" i="917"/>
  <c r="Q15" i="917"/>
  <c r="AM57" i="917"/>
  <c r="AM58" i="917"/>
  <c r="H18" i="917"/>
  <c r="AI31" i="917"/>
  <c r="AI32" i="917" s="1"/>
  <c r="AA9" i="917"/>
  <c r="T15" i="917"/>
  <c r="S17" i="917"/>
  <c r="AD17" i="917"/>
  <c r="AE15" i="917"/>
  <c r="AD57" i="917"/>
  <c r="AD58" i="917"/>
  <c r="AG57" i="917"/>
  <c r="AG58" i="917"/>
  <c r="GN7" i="57"/>
  <c r="Q10" i="917"/>
  <c r="M20" i="917"/>
  <c r="P20" i="917" s="1"/>
  <c r="GN134" i="57"/>
  <c r="G30" i="917"/>
  <c r="J30" i="917" s="1"/>
  <c r="M30" i="917" s="1"/>
  <c r="Y26" i="917"/>
  <c r="AB23" i="917"/>
  <c r="V31" i="917"/>
  <c r="V32" i="917" s="1"/>
  <c r="V25" i="917"/>
  <c r="V59" i="917" s="1"/>
  <c r="V60" i="917" s="1"/>
  <c r="V54" i="917"/>
  <c r="GZ56" i="57"/>
  <c r="GL194" i="57"/>
  <c r="GS153" i="57"/>
  <c r="GS21" i="57"/>
  <c r="DN46" i="916"/>
  <c r="DO48" i="916"/>
  <c r="EM169" i="57"/>
  <c r="CX179" i="57"/>
  <c r="CW131" i="57"/>
  <c r="GN129" i="57"/>
  <c r="GN131" i="57" s="1"/>
  <c r="GN20" i="57"/>
  <c r="GS148" i="57"/>
  <c r="GS150" i="57" s="1"/>
  <c r="GY19" i="57"/>
  <c r="GN77" i="57"/>
  <c r="GU43" i="57"/>
  <c r="GU49" i="57" s="1"/>
  <c r="GW19" i="57"/>
  <c r="GO68" i="57"/>
  <c r="GS66" i="57"/>
  <c r="GS68" i="57" s="1"/>
  <c r="I35" i="1149"/>
  <c r="GV93" i="57"/>
  <c r="I39" i="1149"/>
  <c r="I19" i="1149"/>
  <c r="I37" i="1149"/>
  <c r="I23" i="1149"/>
  <c r="G19" i="1149"/>
  <c r="GK108" i="57"/>
  <c r="I17" i="1149"/>
  <c r="X15" i="917"/>
  <c r="GH65" i="57"/>
  <c r="K102" i="916"/>
  <c r="GS95" i="57"/>
  <c r="E51" i="916"/>
  <c r="Q100" i="916"/>
  <c r="O102" i="916" s="1"/>
  <c r="GZ70" i="57"/>
  <c r="I13" i="918"/>
  <c r="AR23" i="917"/>
  <c r="AR25" i="917" s="1"/>
  <c r="G37" i="918"/>
  <c r="H37" i="918" s="1"/>
  <c r="I19" i="918"/>
  <c r="G19" i="918"/>
  <c r="H19" i="918" s="1"/>
  <c r="G35" i="918"/>
  <c r="H35" i="918" s="1"/>
  <c r="I37" i="918"/>
  <c r="G23" i="918"/>
  <c r="H23" i="918" s="1"/>
  <c r="I39" i="918"/>
  <c r="I23" i="918"/>
  <c r="I35" i="918"/>
  <c r="G39" i="918"/>
  <c r="H39" i="918" s="1"/>
  <c r="HA80" i="57"/>
  <c r="G17" i="918"/>
  <c r="H17" i="918" s="1"/>
  <c r="CY135" i="57"/>
  <c r="GU6" i="57"/>
  <c r="AU18" i="917"/>
  <c r="CY7" i="57"/>
  <c r="CY145" i="57"/>
  <c r="CY146" i="57" s="1"/>
  <c r="GS126" i="57"/>
  <c r="GS114" i="57"/>
  <c r="CY167" i="57"/>
  <c r="CY169" i="57" s="1"/>
  <c r="GV173" i="57"/>
  <c r="GV174" i="57" s="1"/>
  <c r="G19" i="917"/>
  <c r="CY94" i="57"/>
  <c r="CJ46" i="916"/>
  <c r="G17" i="917"/>
  <c r="GN184" i="57"/>
  <c r="Y100" i="916"/>
  <c r="W102" i="916" s="1"/>
  <c r="DN98" i="1035"/>
  <c r="GK44" i="57"/>
  <c r="S102" i="916"/>
  <c r="CY179" i="57"/>
  <c r="CY153" i="57"/>
  <c r="CY154" i="57" s="1"/>
  <c r="CY21" i="57"/>
  <c r="HA16" i="57"/>
  <c r="GK192" i="57"/>
  <c r="GK194" i="57" s="1"/>
  <c r="GH87" i="57"/>
  <c r="GH95" i="57"/>
  <c r="AU60" i="917"/>
  <c r="GK115" i="57"/>
  <c r="GR86" i="57"/>
  <c r="GV103" i="57"/>
  <c r="GV105" i="57" s="1"/>
  <c r="GS115" i="57"/>
  <c r="GS117" i="57" s="1"/>
  <c r="Y15" i="917"/>
  <c r="Y17" i="917" s="1"/>
  <c r="GR79" i="57"/>
  <c r="Z25" i="917"/>
  <c r="Z59" i="917" s="1"/>
  <c r="Z60" i="917" s="1"/>
  <c r="AG151" i="1035"/>
  <c r="AG153" i="1035" s="1"/>
  <c r="Z54" i="917"/>
  <c r="GH178" i="57"/>
  <c r="K153" i="1035"/>
  <c r="M102" i="916"/>
  <c r="Z31" i="917"/>
  <c r="AR31" i="917" s="1"/>
  <c r="Q151" i="1035"/>
  <c r="O153" i="1035" s="1"/>
  <c r="S153" i="1035"/>
  <c r="GY71" i="57"/>
  <c r="GU14" i="57"/>
  <c r="GU16" i="57" s="1"/>
  <c r="GH80" i="57"/>
  <c r="GS192" i="57"/>
  <c r="GS194" i="57" s="1"/>
  <c r="GS87" i="57"/>
  <c r="GO146" i="57"/>
  <c r="Q97" i="916"/>
  <c r="GH19" i="57"/>
  <c r="O9" i="917"/>
  <c r="GR57" i="57"/>
  <c r="GR59" i="57" s="1"/>
  <c r="GR18" i="57"/>
  <c r="GR140" i="57" s="1"/>
  <c r="GW56" i="57"/>
  <c r="GA179" i="57"/>
  <c r="GS111" i="57"/>
  <c r="AI17" i="917"/>
  <c r="GI150" i="57"/>
  <c r="AB97" i="916"/>
  <c r="GH173" i="57"/>
  <c r="GH174" i="57" s="1"/>
  <c r="GH104" i="57"/>
  <c r="GH105" i="57" s="1"/>
  <c r="AQ100" i="1035"/>
  <c r="GH99" i="57"/>
  <c r="U102" i="1035"/>
  <c r="AI102" i="1035"/>
  <c r="Y97" i="1035"/>
  <c r="M102" i="1035"/>
  <c r="Q97" i="1035"/>
  <c r="GD105" i="57"/>
  <c r="BG150" i="916"/>
  <c r="GT80" i="57"/>
  <c r="GK116" i="57"/>
  <c r="GV50" i="57"/>
  <c r="GU107" i="57"/>
  <c r="GU108" i="57" s="1"/>
  <c r="HA56" i="57"/>
  <c r="GT71" i="57"/>
  <c r="GO22" i="57"/>
  <c r="GW80" i="57"/>
  <c r="GV139" i="57"/>
  <c r="GV141" i="57" s="1"/>
  <c r="GM44" i="57"/>
  <c r="GM49" i="57"/>
  <c r="GM50" i="57" s="1"/>
  <c r="GS94" i="57"/>
  <c r="GR65" i="57"/>
  <c r="GW178" i="57"/>
  <c r="GW179" i="57" s="1"/>
  <c r="GV71" i="57"/>
  <c r="GV99" i="57"/>
  <c r="GO136" i="57"/>
  <c r="I54" i="917"/>
  <c r="GH177" i="57"/>
  <c r="M153" i="916"/>
  <c r="I31" i="917"/>
  <c r="I32" i="917" s="1"/>
  <c r="GU10" i="57"/>
  <c r="Q148" i="916"/>
  <c r="O150" i="916" s="1"/>
  <c r="GK169" i="57"/>
  <c r="AI151" i="916"/>
  <c r="AI153" i="916" s="1"/>
  <c r="GV74" i="57"/>
  <c r="Y148" i="916"/>
  <c r="GV157" i="57"/>
  <c r="GV159" i="57" s="1"/>
  <c r="GS167" i="57"/>
  <c r="GS169" i="57" s="1"/>
  <c r="GY80" i="57"/>
  <c r="CV56" i="57"/>
  <c r="AI49" i="1035"/>
  <c r="AI51" i="1035" s="1"/>
  <c r="U51" i="1035"/>
  <c r="GH139" i="57"/>
  <c r="GH141" i="57" s="1"/>
  <c r="GV179" i="57"/>
  <c r="GS179" i="57"/>
  <c r="G27" i="918"/>
  <c r="H27" i="918" s="1"/>
  <c r="GS50" i="57"/>
  <c r="GU19" i="57"/>
  <c r="GY56" i="57"/>
  <c r="GU78" i="57"/>
  <c r="GU80" i="57" s="1"/>
  <c r="GK177" i="57"/>
  <c r="GK179" i="57" s="1"/>
  <c r="GN80" i="57"/>
  <c r="GN179" i="57"/>
  <c r="GX79" i="57"/>
  <c r="GZ78" i="57"/>
  <c r="GK71" i="57"/>
  <c r="GR56" i="57"/>
  <c r="CW81" i="1447"/>
  <c r="GR89" i="57"/>
  <c r="GR90" i="57" s="1"/>
  <c r="CW19" i="1447"/>
  <c r="CW50" i="1447"/>
  <c r="GS163" i="57"/>
  <c r="GS164" i="57" s="1"/>
  <c r="GS74" i="57"/>
  <c r="GW61" i="57"/>
  <c r="GW62" i="57" s="1"/>
  <c r="GM62" i="57"/>
  <c r="AF58" i="1447"/>
  <c r="AE60" i="1447" s="1"/>
  <c r="AJ61" i="1447"/>
  <c r="AC119" i="1447"/>
  <c r="AC121" i="1447" s="1"/>
  <c r="S92" i="1447"/>
  <c r="GX17" i="57"/>
  <c r="GX19" i="57" s="1"/>
  <c r="DB19" i="57"/>
  <c r="GR69" i="57"/>
  <c r="CV71" i="57"/>
  <c r="GR78" i="57"/>
  <c r="CV80" i="57"/>
  <c r="GR17" i="57"/>
  <c r="CV19" i="57"/>
  <c r="AJ30" i="1447"/>
  <c r="AF27" i="1447"/>
  <c r="AE29" i="1447" s="1"/>
  <c r="DB16" i="57"/>
  <c r="GX14" i="57"/>
  <c r="GX16" i="57" s="1"/>
  <c r="GK56" i="57"/>
  <c r="GU54" i="57"/>
  <c r="GU56" i="57" s="1"/>
  <c r="GN16" i="57"/>
  <c r="CV10" i="57"/>
  <c r="AD94" i="1447"/>
  <c r="AK93" i="1447"/>
  <c r="CY71" i="57"/>
  <c r="GU69" i="57"/>
  <c r="GU71" i="57" s="1"/>
  <c r="AC94" i="1447"/>
  <c r="AJ93" i="1447"/>
  <c r="AK31" i="1447"/>
  <c r="AD32" i="1447"/>
  <c r="GX55" i="57"/>
  <c r="GX56" i="57" s="1"/>
  <c r="GN56" i="57"/>
  <c r="GR10" i="57"/>
  <c r="AC111" i="1447"/>
  <c r="T113" i="1447"/>
  <c r="S61" i="1447"/>
  <c r="AF89" i="1447"/>
  <c r="AE91" i="1447" s="1"/>
  <c r="AJ92" i="1447"/>
  <c r="GV116" i="57"/>
  <c r="GV117" i="57" s="1"/>
  <c r="GV193" i="57"/>
  <c r="GV194" i="57" s="1"/>
  <c r="GS80" i="57"/>
  <c r="U121" i="1447"/>
  <c r="AD119" i="1447"/>
  <c r="AJ62" i="1447"/>
  <c r="AC63" i="1447"/>
  <c r="AD111" i="1447"/>
  <c r="U113" i="1447"/>
  <c r="GV111" i="57"/>
  <c r="GV80" i="57"/>
  <c r="GS71" i="57"/>
  <c r="GS157" i="57"/>
  <c r="GS159" i="57" s="1"/>
  <c r="DB71" i="57"/>
  <c r="GX70" i="57"/>
  <c r="GH71" i="57"/>
  <c r="DB80" i="57"/>
  <c r="GX78" i="57"/>
  <c r="GN71" i="57"/>
  <c r="GX69" i="57"/>
  <c r="AC32" i="1447"/>
  <c r="AJ31" i="1447"/>
  <c r="AK62" i="1447"/>
  <c r="AD63" i="1447"/>
  <c r="HA71" i="57"/>
  <c r="AH92" i="1447"/>
  <c r="AF92" i="1447"/>
  <c r="AE94" i="1447" s="1"/>
  <c r="AH62" i="1447"/>
  <c r="AA63" i="1447"/>
  <c r="AD105" i="1447"/>
  <c r="AK104" i="1447"/>
  <c r="AJ120" i="1447"/>
  <c r="AB93" i="1447"/>
  <c r="AJ112" i="1447"/>
  <c r="AB62" i="1447"/>
  <c r="AB30" i="1447"/>
  <c r="AJ103" i="1447"/>
  <c r="AH31" i="1447"/>
  <c r="AA32" i="1447"/>
  <c r="AJ104" i="1447"/>
  <c r="AB31" i="1447"/>
  <c r="AC105" i="1447"/>
  <c r="AH30" i="1447"/>
  <c r="AF30" i="1447"/>
  <c r="AE32" i="1447" s="1"/>
  <c r="AA94" i="1447"/>
  <c r="AH93" i="1447"/>
  <c r="GW71" i="57"/>
  <c r="AH61" i="1447"/>
  <c r="AF61" i="1447"/>
  <c r="AE63" i="1447" s="1"/>
  <c r="BJ112" i="1447"/>
  <c r="GR114" i="57"/>
  <c r="I33" i="1149"/>
  <c r="GT104" i="57"/>
  <c r="CX174" i="57"/>
  <c r="AJ111" i="560"/>
  <c r="AJ113" i="560" s="1"/>
  <c r="GW37" i="57"/>
  <c r="GW83" i="57"/>
  <c r="AB61" i="560"/>
  <c r="GT126" i="57"/>
  <c r="GQ22" i="57"/>
  <c r="GN50" i="57"/>
  <c r="GT34" i="57"/>
  <c r="DA50" i="57"/>
  <c r="GW47" i="57"/>
  <c r="GJ105" i="57"/>
  <c r="GS40" i="57"/>
  <c r="GN105" i="57"/>
  <c r="DA105" i="57"/>
  <c r="GS105" i="57"/>
  <c r="GW48" i="57"/>
  <c r="DN47" i="916"/>
  <c r="GW90" i="57"/>
  <c r="GT65" i="57"/>
  <c r="GS174" i="57"/>
  <c r="N20" i="917"/>
  <c r="GV154" i="57"/>
  <c r="K20" i="917"/>
  <c r="AR17" i="917"/>
  <c r="GJ117" i="57"/>
  <c r="H20" i="917"/>
  <c r="GU126" i="57"/>
  <c r="AB99" i="916"/>
  <c r="GW140" i="57"/>
  <c r="CX22" i="57"/>
  <c r="AT16" i="917"/>
  <c r="V50" i="916"/>
  <c r="T50" i="916" s="1"/>
  <c r="GT116" i="57"/>
  <c r="GR182" i="57"/>
  <c r="GV68" i="57"/>
  <c r="G13" i="918"/>
  <c r="H13" i="918" s="1"/>
  <c r="GT13" i="57"/>
  <c r="GJ194" i="57"/>
  <c r="D152" i="916"/>
  <c r="GW20" i="57"/>
  <c r="GW22" i="57" s="1"/>
  <c r="GU123" i="57"/>
  <c r="GJ174" i="57"/>
  <c r="GU13" i="57"/>
  <c r="GQ50" i="57"/>
  <c r="CX169" i="57"/>
  <c r="GV150" i="57"/>
  <c r="GT62" i="57"/>
  <c r="GT48" i="57"/>
  <c r="GU111" i="57"/>
  <c r="CX194" i="57"/>
  <c r="GS141" i="57"/>
  <c r="CX117" i="57"/>
  <c r="GW102" i="57"/>
  <c r="GV40" i="57"/>
  <c r="GU25" i="57"/>
  <c r="GT173" i="57"/>
  <c r="GW95" i="57"/>
  <c r="DN98" i="916"/>
  <c r="GU120" i="57"/>
  <c r="GR13" i="57"/>
  <c r="G9" i="1149"/>
  <c r="GW173" i="57"/>
  <c r="GT47" i="57"/>
  <c r="GU62" i="57"/>
  <c r="GV22" i="57"/>
  <c r="DO101" i="916"/>
  <c r="GW99" i="57"/>
  <c r="GW87" i="57"/>
  <c r="DA117" i="57"/>
  <c r="GR93" i="57"/>
  <c r="GT193" i="57"/>
  <c r="DA68" i="57"/>
  <c r="GR34" i="57"/>
  <c r="GW104" i="57"/>
  <c r="GQ96" i="57"/>
  <c r="H43" i="917"/>
  <c r="GM105" i="57"/>
  <c r="GQ169" i="57"/>
  <c r="Y43" i="917"/>
  <c r="AU43" i="917" s="1"/>
  <c r="DA194" i="57"/>
  <c r="GW120" i="57"/>
  <c r="I31" i="1149"/>
  <c r="GV136" i="57"/>
  <c r="CJ150" i="916"/>
  <c r="CV22" i="57"/>
  <c r="G9" i="918"/>
  <c r="H9" i="918" s="1"/>
  <c r="CX150" i="57"/>
  <c r="DA169" i="57"/>
  <c r="GS136" i="57"/>
  <c r="CY136" i="57"/>
  <c r="GR183" i="57"/>
  <c r="DA40" i="57"/>
  <c r="GT108" i="57"/>
  <c r="CX96" i="57"/>
  <c r="GW53" i="57"/>
  <c r="CX105" i="57"/>
  <c r="DA174" i="57"/>
  <c r="GR83" i="57"/>
  <c r="GW168" i="57"/>
  <c r="AU56" i="1035"/>
  <c r="AR97" i="1035" s="1"/>
  <c r="Y56" i="1035"/>
  <c r="V97" i="1035" s="1"/>
  <c r="BC5" i="916"/>
  <c r="AZ46" i="916" s="1"/>
  <c r="BQ56" i="916"/>
  <c r="BN97" i="916" s="1"/>
  <c r="AU107" i="916"/>
  <c r="AR148" i="916" s="1"/>
  <c r="CU56" i="1035"/>
  <c r="CR97" i="1035" s="1"/>
  <c r="CG107" i="1035"/>
  <c r="CD148" i="1035" s="1"/>
  <c r="DK107" i="1035"/>
  <c r="DH148" i="1035" s="1"/>
  <c r="Q107" i="1035"/>
  <c r="N148" i="1035" s="1"/>
  <c r="AU5" i="1035"/>
  <c r="AR46" i="1035" s="1"/>
  <c r="DK5" i="1035"/>
  <c r="DH46" i="1035" s="1"/>
  <c r="BY5" i="1035"/>
  <c r="BV46" i="1035" s="1"/>
  <c r="AM56" i="1035"/>
  <c r="AJ97" i="1035" s="1"/>
  <c r="BY56" i="916"/>
  <c r="BV97" i="916" s="1"/>
  <c r="CU5" i="916"/>
  <c r="CR46" i="916" s="1"/>
  <c r="BQ5" i="916"/>
  <c r="BN46" i="916" s="1"/>
  <c r="BY107" i="916"/>
  <c r="BV148" i="916" s="1"/>
  <c r="Y5" i="916"/>
  <c r="V46" i="916" s="1"/>
  <c r="BQ56" i="1035"/>
  <c r="Y56" i="916"/>
  <c r="V97" i="916" s="1"/>
  <c r="DC56" i="1035"/>
  <c r="CZ97" i="1035" s="1"/>
  <c r="Q56" i="1035"/>
  <c r="N97" i="1035" s="1"/>
  <c r="CU56" i="916"/>
  <c r="CR97" i="916" s="1"/>
  <c r="CG56" i="916"/>
  <c r="AM107" i="1035"/>
  <c r="AJ148" i="1035" s="1"/>
  <c r="Y107" i="1035"/>
  <c r="V148" i="1035" s="1"/>
  <c r="BY56" i="1035"/>
  <c r="BV97" i="1035" s="1"/>
  <c r="Q56" i="916"/>
  <c r="N97" i="916" s="1"/>
  <c r="BC56" i="916"/>
  <c r="I107" i="1035"/>
  <c r="CG5" i="1035"/>
  <c r="CD46" i="1035" s="1"/>
  <c r="DC107" i="916"/>
  <c r="BC107" i="916"/>
  <c r="AZ148" i="916" s="1"/>
  <c r="BQ107" i="916"/>
  <c r="BN148" i="916" s="1"/>
  <c r="DK107" i="916"/>
  <c r="DH148" i="916" s="1"/>
  <c r="CU107" i="916"/>
  <c r="CR148" i="916" s="1"/>
  <c r="BC5" i="1035"/>
  <c r="AZ46" i="1035" s="1"/>
  <c r="DK56" i="1035"/>
  <c r="DH97" i="1035" s="1"/>
  <c r="DK56" i="916"/>
  <c r="DH97" i="916" s="1"/>
  <c r="BY107" i="1035"/>
  <c r="BV148" i="1035" s="1"/>
  <c r="AM5" i="1035"/>
  <c r="AJ46" i="1035" s="1"/>
  <c r="Q107" i="916"/>
  <c r="N148" i="916" s="1"/>
  <c r="AU5" i="916"/>
  <c r="AR46" i="916" s="1"/>
  <c r="BY5" i="916"/>
  <c r="BV46" i="916" s="1"/>
  <c r="Q5" i="916"/>
  <c r="N46" i="916" s="1"/>
  <c r="CG56" i="1035"/>
  <c r="CD97" i="1035" s="1"/>
  <c r="BC56" i="1035"/>
  <c r="AZ97" i="1035" s="1"/>
  <c r="DC56" i="916"/>
  <c r="CZ97" i="916" s="1"/>
  <c r="AM56" i="916"/>
  <c r="AJ97" i="916" s="1"/>
  <c r="CU5" i="1035"/>
  <c r="CR46" i="1035" s="1"/>
  <c r="BQ5" i="1035"/>
  <c r="Y107" i="916"/>
  <c r="V148" i="916" s="1"/>
  <c r="CG107" i="916"/>
  <c r="CD148" i="916" s="1"/>
  <c r="AU56" i="916"/>
  <c r="AR97" i="916" s="1"/>
  <c r="I56" i="916"/>
  <c r="F97" i="916" s="1"/>
  <c r="BC107" i="1035"/>
  <c r="AZ148" i="1035" s="1"/>
  <c r="AM5" i="916"/>
  <c r="AJ46" i="916" s="1"/>
  <c r="AM107" i="916"/>
  <c r="AU107" i="1035"/>
  <c r="AR148" i="1035" s="1"/>
  <c r="DC107" i="1035"/>
  <c r="CZ148" i="1035" s="1"/>
  <c r="BQ107" i="1035"/>
  <c r="CG5" i="916"/>
  <c r="CD46" i="916" s="1"/>
  <c r="DK5" i="916"/>
  <c r="DH46" i="916" s="1"/>
  <c r="DC5" i="916"/>
  <c r="I5" i="1035"/>
  <c r="I56" i="1035"/>
  <c r="CU107" i="1035"/>
  <c r="CR148" i="1035" s="1"/>
  <c r="DC5" i="1035"/>
  <c r="CZ46" i="1035" s="1"/>
  <c r="Q5" i="1035"/>
  <c r="N46" i="1035" s="1"/>
  <c r="Y5" i="1035"/>
  <c r="V46" i="1035" s="1"/>
  <c r="I25" i="918"/>
  <c r="I21" i="1149"/>
  <c r="I25" i="1149"/>
  <c r="G21" i="918"/>
  <c r="H21" i="918" s="1"/>
  <c r="G25" i="918"/>
  <c r="H25" i="918" s="1"/>
  <c r="I13" i="1149"/>
  <c r="GU53" i="57"/>
  <c r="GW93" i="57"/>
  <c r="H12" i="917"/>
  <c r="GK96" i="57"/>
  <c r="G11" i="918"/>
  <c r="H11" i="918" s="1"/>
  <c r="CX68" i="57"/>
  <c r="GT31" i="57"/>
  <c r="GH131" i="57"/>
  <c r="I9" i="1149"/>
  <c r="GT37" i="57"/>
  <c r="G11" i="1149"/>
  <c r="G13" i="1149"/>
  <c r="GK141" i="57"/>
  <c r="GR77" i="57"/>
  <c r="GS22" i="57"/>
  <c r="DA22" i="57"/>
  <c r="AZ47" i="916"/>
  <c r="AX47" i="916" s="1"/>
  <c r="AR47" i="916"/>
  <c r="AP47" i="916" s="1"/>
  <c r="I5" i="916"/>
  <c r="F49" i="916" s="1"/>
  <c r="DH47" i="916"/>
  <c r="DF47" i="916" s="1"/>
  <c r="CD47" i="916"/>
  <c r="CB47" i="916" s="1"/>
  <c r="CR47" i="916"/>
  <c r="CP47" i="916" s="1"/>
  <c r="CZ47" i="916"/>
  <c r="CX47" i="916" s="1"/>
  <c r="BV47" i="916"/>
  <c r="BT47" i="916" s="1"/>
  <c r="GQ40" i="57"/>
  <c r="GW114" i="57"/>
  <c r="G29" i="918"/>
  <c r="H29" i="918" s="1"/>
  <c r="GT59" i="57"/>
  <c r="G15" i="918"/>
  <c r="H15" i="918" s="1"/>
  <c r="G33" i="918"/>
  <c r="H33" i="918" s="1"/>
  <c r="G31" i="918"/>
  <c r="H31" i="918" s="1"/>
  <c r="G15" i="1149"/>
  <c r="I15" i="1149"/>
  <c r="GK22" i="57"/>
  <c r="GS131" i="57"/>
  <c r="CX141" i="57"/>
  <c r="GU21" i="57"/>
  <c r="GM174" i="57"/>
  <c r="GW123" i="57"/>
  <c r="GM22" i="57"/>
  <c r="GQ154" i="57"/>
  <c r="I107" i="916"/>
  <c r="F148" i="916" s="1"/>
  <c r="CJ99" i="916"/>
  <c r="GN96" i="57"/>
  <c r="GU37" i="57"/>
  <c r="BF99" i="916"/>
  <c r="GU20" i="57"/>
  <c r="AB150" i="916"/>
  <c r="AR7" i="917"/>
  <c r="AR9" i="917" s="1"/>
  <c r="GK131" i="57"/>
  <c r="BF46" i="916"/>
  <c r="DO150" i="916"/>
  <c r="DO152" i="916"/>
  <c r="DM149" i="916"/>
  <c r="BE150" i="916"/>
  <c r="BF150" i="916" s="1"/>
  <c r="DM99" i="916"/>
  <c r="DN99" i="916" s="1"/>
  <c r="I15" i="918"/>
  <c r="Q28" i="917"/>
  <c r="S28" i="917"/>
  <c r="Q20" i="917"/>
  <c r="S20" i="917"/>
  <c r="BF48" i="916"/>
  <c r="CJ48" i="916"/>
  <c r="DM48" i="916"/>
  <c r="DN48" i="916" s="1"/>
  <c r="GV96" i="57"/>
  <c r="GR102" i="57"/>
  <c r="GN169" i="57"/>
  <c r="GJ136" i="57"/>
  <c r="AB46" i="916"/>
  <c r="AB48" i="916"/>
  <c r="K12" i="917"/>
  <c r="M12" i="917"/>
  <c r="I31" i="918"/>
  <c r="L152" i="916"/>
  <c r="Y31" i="917"/>
  <c r="J27" i="917"/>
  <c r="G29" i="917"/>
  <c r="H27" i="917"/>
  <c r="Y25" i="917"/>
  <c r="P30" i="917"/>
  <c r="G32" i="917"/>
  <c r="Y59" i="917"/>
  <c r="T152" i="916"/>
  <c r="AJ152" i="916"/>
  <c r="DA150" i="57"/>
  <c r="V98" i="916"/>
  <c r="T98" i="916" s="1"/>
  <c r="N98" i="916"/>
  <c r="K22" i="917"/>
  <c r="M22" i="917"/>
  <c r="G21" i="917"/>
  <c r="H19" i="917"/>
  <c r="H22" i="917"/>
  <c r="J19" i="917"/>
  <c r="J11" i="917"/>
  <c r="G13" i="917"/>
  <c r="M14" i="917"/>
  <c r="Y9" i="917"/>
  <c r="AU7" i="917"/>
  <c r="AU9" i="917" s="1"/>
  <c r="GW28" i="57"/>
  <c r="GQ136" i="57"/>
  <c r="I33" i="918"/>
  <c r="GW59" i="57"/>
  <c r="GU59" i="57"/>
  <c r="GW44" i="57"/>
  <c r="GT163" i="57"/>
  <c r="GT21" i="57"/>
  <c r="GR120" i="57"/>
  <c r="GT183" i="57"/>
  <c r="GT53" i="57"/>
  <c r="GT44" i="57"/>
  <c r="GR158" i="57"/>
  <c r="GT158" i="57"/>
  <c r="GR163" i="57"/>
  <c r="GR178" i="57"/>
  <c r="I11" i="918"/>
  <c r="W153" i="1035"/>
  <c r="I9" i="918"/>
  <c r="I29" i="918"/>
  <c r="AM151" i="1035"/>
  <c r="AK153" i="1035" s="1"/>
  <c r="W150" i="1035"/>
  <c r="AU97" i="1035"/>
  <c r="AQ102" i="1035"/>
  <c r="AY100" i="1035"/>
  <c r="Y100" i="1035"/>
  <c r="W102" i="1035" s="1"/>
  <c r="S102" i="1035"/>
  <c r="AG100" i="1035"/>
  <c r="GT177" i="57"/>
  <c r="Y49" i="1035"/>
  <c r="W51" i="1035" s="1"/>
  <c r="S51" i="1035"/>
  <c r="AG49" i="1035"/>
  <c r="W48" i="1035"/>
  <c r="AM148" i="1035"/>
  <c r="AI153" i="1035"/>
  <c r="AQ151" i="1035"/>
  <c r="CX40" i="57"/>
  <c r="GR21" i="57"/>
  <c r="GT20" i="57"/>
  <c r="GQ179" i="57"/>
  <c r="GR20" i="57"/>
  <c r="GT135" i="57"/>
  <c r="FV5" i="57"/>
  <c r="GR123" i="57"/>
  <c r="GR25" i="57"/>
  <c r="GT99" i="57"/>
  <c r="GT123" i="57"/>
  <c r="GT120" i="57"/>
  <c r="GT90" i="57"/>
  <c r="GR126" i="57"/>
  <c r="GK136" i="57"/>
  <c r="CY22" i="57"/>
  <c r="GQ194" i="57"/>
  <c r="GT7" i="57"/>
  <c r="GH68" i="57"/>
  <c r="CX50" i="57"/>
  <c r="DA154" i="57"/>
  <c r="GT103" i="57"/>
  <c r="GT134" i="57"/>
  <c r="GQ146" i="57"/>
  <c r="GJ154" i="57"/>
  <c r="CV154" i="57"/>
  <c r="GV146" i="57"/>
  <c r="GV131" i="57"/>
  <c r="GN150" i="57"/>
  <c r="GW7" i="57"/>
  <c r="GR153" i="57"/>
  <c r="GW153" i="57"/>
  <c r="GU152" i="57"/>
  <c r="GU153" i="57"/>
  <c r="GW152" i="57"/>
  <c r="GT152" i="57"/>
  <c r="GH146" i="57"/>
  <c r="GT153" i="57"/>
  <c r="GR152" i="57"/>
  <c r="GS146" i="57"/>
  <c r="GM146" i="57"/>
  <c r="GM179" i="57"/>
  <c r="CX154" i="57"/>
  <c r="GW145" i="57"/>
  <c r="GH154" i="57"/>
  <c r="GK154" i="57"/>
  <c r="GU144" i="57"/>
  <c r="GM154" i="57"/>
  <c r="GS154" i="57"/>
  <c r="GN154" i="57"/>
  <c r="GR144" i="57"/>
  <c r="GT145" i="57"/>
  <c r="GR145" i="57"/>
  <c r="GU145" i="57"/>
  <c r="GW144" i="57"/>
  <c r="GT144" i="57"/>
  <c r="GK146" i="57"/>
  <c r="DA146" i="57"/>
  <c r="CV146" i="57"/>
  <c r="GN146" i="57"/>
  <c r="CX146" i="57"/>
  <c r="GJ146" i="57"/>
  <c r="DA141" i="57"/>
  <c r="DA136" i="57"/>
  <c r="GT39" i="57"/>
  <c r="GW172" i="57"/>
  <c r="GW103" i="57"/>
  <c r="CX136" i="57"/>
  <c r="GH117" i="57"/>
  <c r="GR53" i="57"/>
  <c r="GN117" i="57"/>
  <c r="GN194" i="57"/>
  <c r="GT49" i="57"/>
  <c r="GW94" i="57"/>
  <c r="GT140" i="57"/>
  <c r="GT115" i="57"/>
  <c r="GT192" i="57"/>
  <c r="GT178" i="57"/>
  <c r="GW49" i="57"/>
  <c r="GU114" i="57"/>
  <c r="CY184" i="57"/>
  <c r="GQ141" i="57"/>
  <c r="GW167" i="57"/>
  <c r="GR134" i="57"/>
  <c r="GW134" i="57"/>
  <c r="GM117" i="57"/>
  <c r="GW25" i="57"/>
  <c r="GW126" i="57"/>
  <c r="GR39" i="57"/>
  <c r="GJ131" i="57"/>
  <c r="GH194" i="57"/>
  <c r="AT43" i="917"/>
  <c r="I27" i="917"/>
  <c r="F32" i="917"/>
  <c r="X31" i="917"/>
  <c r="X32" i="917" s="1"/>
  <c r="AR59" i="917"/>
  <c r="AR60" i="917" s="1"/>
  <c r="X25" i="917"/>
  <c r="AT23" i="917"/>
  <c r="AT25" i="917" s="1"/>
  <c r="F14" i="917"/>
  <c r="I9" i="917"/>
  <c r="Z32" i="917"/>
  <c r="AT15" i="917"/>
  <c r="X17" i="917"/>
  <c r="U9" i="917"/>
  <c r="F21" i="917"/>
  <c r="I19" i="917"/>
  <c r="AL9" i="917"/>
  <c r="CO48" i="916"/>
  <c r="AI10" i="917" a="1"/>
  <c r="AI10" i="917" s="1"/>
  <c r="AK10" i="917" s="1"/>
  <c r="F11" i="917"/>
  <c r="F13" i="917" s="1"/>
  <c r="X7" i="917"/>
  <c r="F9" i="917"/>
  <c r="AI9" i="917"/>
  <c r="GU38" i="57"/>
  <c r="GW149" i="57"/>
  <c r="GU83" i="57"/>
  <c r="GT83" i="57"/>
  <c r="GT168" i="57"/>
  <c r="GM131" i="57"/>
  <c r="GW67" i="57"/>
  <c r="Y97" i="916"/>
  <c r="U102" i="916"/>
  <c r="AI100" i="916"/>
  <c r="AG102" i="916"/>
  <c r="AM100" i="916"/>
  <c r="AO100" i="916"/>
  <c r="DA131" i="57"/>
  <c r="GM159" i="57"/>
  <c r="Q46" i="916"/>
  <c r="O48" i="916" s="1"/>
  <c r="M51" i="916"/>
  <c r="Q49" i="916"/>
  <c r="O51" i="916" s="1"/>
  <c r="K51" i="916"/>
  <c r="S49" i="916"/>
  <c r="GQ117" i="57"/>
  <c r="GW193" i="57"/>
  <c r="GW116" i="57"/>
  <c r="U49" i="916"/>
  <c r="CY164" i="57"/>
  <c r="GR62" i="57"/>
  <c r="CY159" i="57"/>
  <c r="GT167" i="57"/>
  <c r="CY194" i="57"/>
  <c r="GM184" i="57"/>
  <c r="GH150" i="57"/>
  <c r="GJ40" i="57"/>
  <c r="CX131" i="57"/>
  <c r="GK50" i="57"/>
  <c r="GN68" i="57"/>
  <c r="GT94" i="57"/>
  <c r="GR37" i="57"/>
  <c r="GW39" i="57"/>
  <c r="GU134" i="57"/>
  <c r="GH96" i="57"/>
  <c r="GH40" i="57"/>
  <c r="GU90" i="57"/>
  <c r="GM194" i="57"/>
  <c r="GT95" i="57"/>
  <c r="CY117" i="57"/>
  <c r="CY131" i="57"/>
  <c r="GM141" i="57"/>
  <c r="GQ131" i="57"/>
  <c r="GJ184" i="57"/>
  <c r="GT66" i="57"/>
  <c r="GT148" i="57"/>
  <c r="GR135" i="57"/>
  <c r="GU129" i="57"/>
  <c r="GM40" i="57"/>
  <c r="GJ50" i="57"/>
  <c r="GJ169" i="57"/>
  <c r="GT87" i="57"/>
  <c r="GN22" i="57"/>
  <c r="CY150" i="57"/>
  <c r="GU7" i="57"/>
  <c r="GN136" i="57"/>
  <c r="GJ150" i="57"/>
  <c r="GM164" i="57"/>
  <c r="GH169" i="57"/>
  <c r="GR67" i="57"/>
  <c r="GR149" i="57"/>
  <c r="GM136" i="57"/>
  <c r="GR28" i="57"/>
  <c r="GR130" i="57"/>
  <c r="GU130" i="57"/>
  <c r="GU135" i="57"/>
  <c r="GU193" i="57"/>
  <c r="GU116" i="57"/>
  <c r="BB30" i="560"/>
  <c r="AT27" i="560"/>
  <c r="AS29" i="560" s="1"/>
  <c r="GN141" i="57"/>
  <c r="CY96" i="57"/>
  <c r="GK150" i="57"/>
  <c r="CY68" i="57"/>
  <c r="GJ68" i="57"/>
  <c r="GT149" i="57"/>
  <c r="GT67" i="57"/>
  <c r="GW148" i="57"/>
  <c r="GW66" i="57"/>
  <c r="GW135" i="57"/>
  <c r="AF61" i="560"/>
  <c r="AE63" i="560" s="1"/>
  <c r="AH61" i="560"/>
  <c r="AK32" i="560"/>
  <c r="AR31" i="560"/>
  <c r="GH164" i="57"/>
  <c r="GU148" i="57"/>
  <c r="GU66" i="57"/>
  <c r="GT130" i="57"/>
  <c r="GU115" i="57"/>
  <c r="GU192" i="57"/>
  <c r="GT157" i="57"/>
  <c r="GR172" i="57"/>
  <c r="GR103" i="57"/>
  <c r="GR99" i="57"/>
  <c r="GH50" i="57"/>
  <c r="GR94" i="57"/>
  <c r="GR167" i="57"/>
  <c r="GR129" i="57"/>
  <c r="GT182" i="57"/>
  <c r="GT77" i="57"/>
  <c r="GR162" i="57"/>
  <c r="GR74" i="57"/>
  <c r="GR116" i="57"/>
  <c r="GR193" i="57"/>
  <c r="AK94" i="560"/>
  <c r="AR93" i="560"/>
  <c r="AF92" i="560"/>
  <c r="AE94" i="560" s="1"/>
  <c r="AH93" i="560"/>
  <c r="AA94" i="560"/>
  <c r="GR48" i="57"/>
  <c r="AR62" i="560"/>
  <c r="AK63" i="560"/>
  <c r="GK174" i="57"/>
  <c r="GQ68" i="57"/>
  <c r="AH62" i="560"/>
  <c r="AA63" i="560"/>
  <c r="GU87" i="57"/>
  <c r="GU167" i="57"/>
  <c r="GU169" i="57" s="1"/>
  <c r="GU94" i="57"/>
  <c r="GK40" i="57"/>
  <c r="GR173" i="57"/>
  <c r="GR104" i="57"/>
  <c r="GR108" i="57"/>
  <c r="GR192" i="57"/>
  <c r="GR115" i="57"/>
  <c r="GU182" i="57"/>
  <c r="GU184" i="57" s="1"/>
  <c r="GU77" i="57"/>
  <c r="GU157" i="57"/>
  <c r="GU159" i="57" s="1"/>
  <c r="GJ96" i="57"/>
  <c r="GU74" i="57"/>
  <c r="GU162" i="57"/>
  <c r="GU164" i="57" s="1"/>
  <c r="GW157" i="57"/>
  <c r="GW159" i="57" s="1"/>
  <c r="GU31" i="57"/>
  <c r="GU140" i="57"/>
  <c r="GW162" i="57"/>
  <c r="GW164" i="57" s="1"/>
  <c r="GW74" i="57"/>
  <c r="GT162" i="57"/>
  <c r="GT74" i="57"/>
  <c r="GJ159" i="57"/>
  <c r="GW192" i="57"/>
  <c r="GW115" i="57"/>
  <c r="GW108" i="57"/>
  <c r="GH136" i="57"/>
  <c r="CY105" i="57"/>
  <c r="GW139" i="57"/>
  <c r="GW31" i="57"/>
  <c r="GK105" i="57"/>
  <c r="GQ150" i="57"/>
  <c r="AH31" i="560"/>
  <c r="AA32" i="560"/>
  <c r="CY141" i="57"/>
  <c r="GU28" i="57"/>
  <c r="GR148" i="57"/>
  <c r="GR66" i="57"/>
  <c r="GJ22" i="57"/>
  <c r="GN40" i="57"/>
  <c r="GR49" i="57"/>
  <c r="GR44" i="57"/>
  <c r="GH22" i="57"/>
  <c r="CY174" i="57"/>
  <c r="GU39" i="57"/>
  <c r="GU48" i="57"/>
  <c r="GU50" i="57" s="1"/>
  <c r="GU44" i="57"/>
  <c r="GR7" i="57"/>
  <c r="GQ105" i="57"/>
  <c r="GU67" i="57"/>
  <c r="GU149" i="57"/>
  <c r="GW130" i="57"/>
  <c r="GT102" i="57"/>
  <c r="GT172" i="57"/>
  <c r="BB31" i="560"/>
  <c r="AQ32" i="560"/>
  <c r="GT25" i="57"/>
  <c r="GT38" i="57"/>
  <c r="GU139" i="57"/>
  <c r="GU99" i="57"/>
  <c r="GU103" i="57"/>
  <c r="GU172" i="57"/>
  <c r="GM96" i="57"/>
  <c r="GR38" i="57"/>
  <c r="GJ141" i="57"/>
  <c r="GQ174" i="57"/>
  <c r="CY40" i="57"/>
  <c r="AH30" i="560"/>
  <c r="AF30" i="560"/>
  <c r="AE32" i="560" s="1"/>
  <c r="GM68" i="57"/>
  <c r="GW184" i="57"/>
  <c r="GU95" i="57"/>
  <c r="GU104" i="57"/>
  <c r="GU173" i="57"/>
  <c r="GM169" i="57"/>
  <c r="GT129" i="57"/>
  <c r="GT139" i="57"/>
  <c r="GK68" i="57"/>
  <c r="GW129" i="57"/>
  <c r="GW38" i="57"/>
  <c r="GM150" i="57"/>
  <c r="GW77" i="57"/>
  <c r="AJ121" i="560"/>
  <c r="AQ120" i="560"/>
  <c r="AQ103" i="560"/>
  <c r="AQ105" i="560" s="1"/>
  <c r="AI30" i="560"/>
  <c r="BB104" i="560"/>
  <c r="BA31" i="560" s="1"/>
  <c r="BB92" i="560"/>
  <c r="AT89" i="560"/>
  <c r="AS91" i="560" s="1"/>
  <c r="AQ94" i="560"/>
  <c r="AI92" i="560"/>
  <c r="AQ119" i="560"/>
  <c r="AK105" i="560"/>
  <c r="AR104" i="560"/>
  <c r="AI93" i="560"/>
  <c r="AK121" i="560"/>
  <c r="AR120" i="560"/>
  <c r="AQ63" i="560"/>
  <c r="AT58" i="560"/>
  <c r="AS60" i="560" s="1"/>
  <c r="BB61" i="560"/>
  <c r="AQ112" i="560"/>
  <c r="AI62" i="560"/>
  <c r="BG92" i="560"/>
  <c r="BP5" i="57"/>
  <c r="GF6" i="57"/>
  <c r="BF6" i="57"/>
  <c r="CT6" i="57"/>
  <c r="ER6" i="57"/>
  <c r="CT58" i="57"/>
  <c r="ER58" i="57"/>
  <c r="BF58" i="57"/>
  <c r="GF58" i="57"/>
  <c r="BF30" i="57"/>
  <c r="GF30" i="57"/>
  <c r="CT30" i="57"/>
  <c r="ER30" i="57"/>
  <c r="GF76" i="57"/>
  <c r="BF76" i="57"/>
  <c r="ER76" i="57"/>
  <c r="CT76" i="57"/>
  <c r="BF43" i="57"/>
  <c r="ER43" i="57"/>
  <c r="GF43" i="57"/>
  <c r="CT43" i="57"/>
  <c r="GF82" i="57"/>
  <c r="ER82" i="57"/>
  <c r="CT82" i="57"/>
  <c r="BF82" i="57"/>
  <c r="GF52" i="57"/>
  <c r="CT52" i="57"/>
  <c r="BF52" i="57"/>
  <c r="ER52" i="57"/>
  <c r="GF107" i="57"/>
  <c r="CT107" i="57"/>
  <c r="BF107" i="57"/>
  <c r="ER107" i="57"/>
  <c r="ER24" i="57"/>
  <c r="GF24" i="57"/>
  <c r="BF24" i="57"/>
  <c r="CT24" i="57"/>
  <c r="ER89" i="57"/>
  <c r="CT89" i="57"/>
  <c r="GF89" i="57"/>
  <c r="BF89" i="57"/>
  <c r="GF125" i="57"/>
  <c r="ER125" i="57"/>
  <c r="BF125" i="57"/>
  <c r="CT125" i="57"/>
  <c r="CT12" i="57"/>
  <c r="GF12" i="57"/>
  <c r="ER12" i="57"/>
  <c r="BF12" i="57"/>
  <c r="BF9" i="57"/>
  <c r="GF9" i="57"/>
  <c r="CT9" i="57"/>
  <c r="ER9" i="57"/>
  <c r="GF73" i="57"/>
  <c r="BF73" i="57"/>
  <c r="CT73" i="57"/>
  <c r="ER73" i="57"/>
  <c r="GF33" i="57"/>
  <c r="BF33" i="57"/>
  <c r="CT33" i="57"/>
  <c r="ER33" i="57"/>
  <c r="GF64" i="57"/>
  <c r="BF64" i="57"/>
  <c r="CT64" i="57"/>
  <c r="ER64" i="57"/>
  <c r="BF46" i="57"/>
  <c r="ER46" i="57"/>
  <c r="GF46" i="57"/>
  <c r="CT46" i="57"/>
  <c r="GF86" i="57"/>
  <c r="CT86" i="57"/>
  <c r="ER86" i="57"/>
  <c r="BF86" i="57"/>
  <c r="GF61" i="57"/>
  <c r="BF61" i="57"/>
  <c r="CT61" i="57"/>
  <c r="ER61" i="57"/>
  <c r="BF101" i="57"/>
  <c r="ER101" i="57"/>
  <c r="GF101" i="57"/>
  <c r="CT101" i="57"/>
  <c r="GF92" i="57"/>
  <c r="ER92" i="57"/>
  <c r="CT92" i="57"/>
  <c r="BF92" i="57"/>
  <c r="GF98" i="57"/>
  <c r="BF98" i="57"/>
  <c r="CT98" i="57"/>
  <c r="ER98" i="57"/>
  <c r="GF119" i="57"/>
  <c r="CT119" i="57"/>
  <c r="BF119" i="57"/>
  <c r="ER119" i="57"/>
  <c r="ER113" i="57"/>
  <c r="CT113" i="57"/>
  <c r="BF113" i="57"/>
  <c r="GF113" i="57"/>
  <c r="CT110" i="57"/>
  <c r="ER110" i="57"/>
  <c r="BF110" i="57"/>
  <c r="GF110" i="57"/>
  <c r="ER27" i="57"/>
  <c r="BF27" i="57"/>
  <c r="GF27" i="57"/>
  <c r="CT27" i="57"/>
  <c r="BF122" i="57"/>
  <c r="CT122" i="57"/>
  <c r="GF122" i="57"/>
  <c r="ER122" i="57"/>
  <c r="BF36" i="57"/>
  <c r="GF36" i="57"/>
  <c r="CT36" i="57"/>
  <c r="ER36" i="57"/>
  <c r="BJ111" i="560"/>
  <c r="BJ113" i="560" s="1"/>
  <c r="BQ112" i="560"/>
  <c r="BJ103" i="560"/>
  <c r="BP93" i="560"/>
  <c r="BY62" i="560"/>
  <c r="AU26" i="917" l="1"/>
  <c r="AU23" i="917"/>
  <c r="AR32" i="917"/>
  <c r="GS96" i="57"/>
  <c r="AA32" i="917"/>
  <c r="AS31" i="917"/>
  <c r="AS32" i="917" s="1"/>
  <c r="AA60" i="917"/>
  <c r="AS60" i="917" s="1"/>
  <c r="AS59" i="917"/>
  <c r="GZ71" i="57"/>
  <c r="GK117" i="57"/>
  <c r="GZ80" i="57"/>
  <c r="I27" i="1149"/>
  <c r="I29" i="1149"/>
  <c r="GR87" i="57"/>
  <c r="GR168" i="57"/>
  <c r="GR169" i="57" s="1"/>
  <c r="GR95" i="57"/>
  <c r="GH179" i="57"/>
  <c r="GR80" i="57"/>
  <c r="GR157" i="57"/>
  <c r="GR159" i="57" s="1"/>
  <c r="AU15" i="917"/>
  <c r="AU17" i="917" s="1"/>
  <c r="AK102" i="916"/>
  <c r="AO151" i="1035"/>
  <c r="GR19" i="57"/>
  <c r="GR177" i="57"/>
  <c r="GR179" i="57" s="1"/>
  <c r="W150" i="916"/>
  <c r="GU177" i="57"/>
  <c r="GU179" i="57" s="1"/>
  <c r="AQ49" i="1035"/>
  <c r="AU46" i="1035" s="1"/>
  <c r="AM46" i="1035"/>
  <c r="AK48" i="1035" s="1"/>
  <c r="AQ151" i="916"/>
  <c r="AU148" i="916" s="1"/>
  <c r="AM148" i="916"/>
  <c r="GR139" i="57"/>
  <c r="GX80" i="57"/>
  <c r="I27" i="918"/>
  <c r="GX71" i="57"/>
  <c r="AR31" i="1447"/>
  <c r="AK32" i="1447"/>
  <c r="AK119" i="1447"/>
  <c r="AD121" i="1447"/>
  <c r="AM89" i="1447"/>
  <c r="AL91" i="1447" s="1"/>
  <c r="AQ92" i="1447"/>
  <c r="AR93" i="1447"/>
  <c r="AK94" i="1447"/>
  <c r="AQ30" i="1447"/>
  <c r="AM27" i="1447"/>
  <c r="AL29" i="1447" s="1"/>
  <c r="AB92" i="1447"/>
  <c r="AJ119" i="1447"/>
  <c r="AQ93" i="1447"/>
  <c r="AJ94" i="1447"/>
  <c r="GR71" i="57"/>
  <c r="I17" i="918"/>
  <c r="AR62" i="1447"/>
  <c r="AK63" i="1447"/>
  <c r="AJ63" i="1447"/>
  <c r="AQ62" i="1447"/>
  <c r="AJ111" i="1447"/>
  <c r="AB61" i="1447"/>
  <c r="AK111" i="1447"/>
  <c r="AD113" i="1447"/>
  <c r="AQ61" i="1447"/>
  <c r="AM58" i="1447"/>
  <c r="AL60" i="1447" s="1"/>
  <c r="AQ31" i="1447"/>
  <c r="AJ32" i="1447"/>
  <c r="AC113" i="1447"/>
  <c r="AO62" i="1447"/>
  <c r="AH63" i="1447"/>
  <c r="AO30" i="1447"/>
  <c r="AM30" i="1447"/>
  <c r="AL32" i="1447" s="1"/>
  <c r="AO93" i="1447"/>
  <c r="AH94" i="1447"/>
  <c r="AQ120" i="1447"/>
  <c r="AI93" i="1447"/>
  <c r="AQ103" i="1447"/>
  <c r="AI30" i="1447"/>
  <c r="AQ112" i="1447"/>
  <c r="AI62" i="1447"/>
  <c r="AO61" i="1447"/>
  <c r="AM61" i="1447"/>
  <c r="AL63" i="1447" s="1"/>
  <c r="AJ105" i="1447"/>
  <c r="AI31" i="1447"/>
  <c r="AQ104" i="1447"/>
  <c r="AK105" i="1447"/>
  <c r="AR104" i="1447"/>
  <c r="AO92" i="1447"/>
  <c r="AM92" i="1447"/>
  <c r="AL94" i="1447" s="1"/>
  <c r="AO31" i="1447"/>
  <c r="AH32" i="1447"/>
  <c r="BQ112" i="1447"/>
  <c r="GT117" i="57"/>
  <c r="GW50" i="57"/>
  <c r="GT105" i="57"/>
  <c r="AI61" i="560"/>
  <c r="AQ111" i="560"/>
  <c r="AP61" i="560" s="1"/>
  <c r="GR184" i="57"/>
  <c r="GW141" i="57"/>
  <c r="GW169" i="57"/>
  <c r="AT17" i="917"/>
  <c r="GW105" i="57"/>
  <c r="GT174" i="57"/>
  <c r="GT50" i="57"/>
  <c r="GT194" i="57"/>
  <c r="GW96" i="57"/>
  <c r="GW174" i="57"/>
  <c r="F100" i="916"/>
  <c r="D100" i="916" s="1"/>
  <c r="CK107" i="916"/>
  <c r="CI151" i="916" s="1"/>
  <c r="CI152" i="916" s="1"/>
  <c r="CJ152" i="916" s="1"/>
  <c r="CK56" i="916"/>
  <c r="CI100" i="916" s="1"/>
  <c r="CJ100" i="916" s="1"/>
  <c r="CK56" i="1035"/>
  <c r="CJ100" i="1035" s="1"/>
  <c r="CJ101" i="1035" s="1"/>
  <c r="DO56" i="1035"/>
  <c r="DN100" i="1035" s="1"/>
  <c r="DN101" i="1035" s="1"/>
  <c r="BG56" i="1035"/>
  <c r="BF100" i="1035" s="1"/>
  <c r="BF101" i="1035" s="1"/>
  <c r="AC56" i="1035"/>
  <c r="AB100" i="1035" s="1"/>
  <c r="AB101" i="1035" s="1"/>
  <c r="BG56" i="916"/>
  <c r="BE100" i="916" s="1"/>
  <c r="AC56" i="916"/>
  <c r="AA100" i="916" s="1"/>
  <c r="AA101" i="916" s="1"/>
  <c r="DO56" i="916"/>
  <c r="DM100" i="916" s="1"/>
  <c r="F151" i="916"/>
  <c r="D151" i="916" s="1"/>
  <c r="GT164" i="57"/>
  <c r="AU59" i="917"/>
  <c r="Y60" i="917"/>
  <c r="G8" i="1149"/>
  <c r="AC107" i="916"/>
  <c r="AA151" i="916" s="1"/>
  <c r="AB151" i="916" s="1"/>
  <c r="BN47" i="916"/>
  <c r="BL47" i="916" s="1"/>
  <c r="CK25" i="916"/>
  <c r="CK49" i="916" s="1"/>
  <c r="CK50" i="916" s="1"/>
  <c r="BG25" i="916"/>
  <c r="BG49" i="916" s="1"/>
  <c r="BG50" i="916" s="1"/>
  <c r="AJ47" i="916"/>
  <c r="AJ48" i="916" s="1"/>
  <c r="DO25" i="916"/>
  <c r="DO49" i="916" s="1"/>
  <c r="DO50" i="916" s="1"/>
  <c r="I8" i="918"/>
  <c r="G8" i="918"/>
  <c r="AT7" i="917"/>
  <c r="AT9" i="917" s="1"/>
  <c r="BG107" i="916"/>
  <c r="BE151" i="916" s="1"/>
  <c r="BF151" i="916" s="1"/>
  <c r="GT40" i="57"/>
  <c r="AJ148" i="916"/>
  <c r="AH148" i="916" s="1"/>
  <c r="DM150" i="916"/>
  <c r="DN150" i="916" s="1"/>
  <c r="DN149" i="916"/>
  <c r="T20" i="917"/>
  <c r="V20" i="917"/>
  <c r="T28" i="917"/>
  <c r="V28" i="917"/>
  <c r="F46" i="916"/>
  <c r="D46" i="916" s="1"/>
  <c r="CD97" i="916"/>
  <c r="CB97" i="916" s="1"/>
  <c r="N12" i="917"/>
  <c r="P12" i="917"/>
  <c r="AZ97" i="916"/>
  <c r="AZ99" i="916" s="1"/>
  <c r="GT22" i="57"/>
  <c r="Y32" i="917"/>
  <c r="AU25" i="917"/>
  <c r="AU32" i="917"/>
  <c r="AH152" i="916"/>
  <c r="AR152" i="916"/>
  <c r="S30" i="917"/>
  <c r="M27" i="917"/>
  <c r="J29" i="917"/>
  <c r="K27" i="917"/>
  <c r="DO107" i="916"/>
  <c r="DM151" i="916" s="1"/>
  <c r="DN151" i="916" s="1"/>
  <c r="CK5" i="916"/>
  <c r="CI49" i="916" s="1"/>
  <c r="GT141" i="57"/>
  <c r="GR40" i="57"/>
  <c r="CZ148" i="916"/>
  <c r="CZ150" i="916" s="1"/>
  <c r="BG5" i="916"/>
  <c r="BE49" i="916" s="1"/>
  <c r="GT159" i="57"/>
  <c r="AC5" i="916"/>
  <c r="AA49" i="916" s="1"/>
  <c r="GT184" i="57"/>
  <c r="P22" i="917"/>
  <c r="N22" i="917"/>
  <c r="CR99" i="1035"/>
  <c r="CP97" i="1035"/>
  <c r="CR48" i="1035"/>
  <c r="CP46" i="1035"/>
  <c r="AZ150" i="1035"/>
  <c r="AX148" i="1035"/>
  <c r="DF148" i="1035"/>
  <c r="DH150" i="1035"/>
  <c r="CB148" i="1035"/>
  <c r="CD150" i="1035"/>
  <c r="BN97" i="1035"/>
  <c r="F97" i="1035"/>
  <c r="F100" i="1035"/>
  <c r="N100" i="1035" s="1"/>
  <c r="CD48" i="1035"/>
  <c r="CB46" i="1035"/>
  <c r="N48" i="1035"/>
  <c r="L46" i="1035"/>
  <c r="CZ99" i="1035"/>
  <c r="CX97" i="1035"/>
  <c r="AR99" i="1035"/>
  <c r="AP97" i="1035"/>
  <c r="AP46" i="1035"/>
  <c r="AR48" i="1035"/>
  <c r="CX148" i="1035"/>
  <c r="CZ150" i="1035"/>
  <c r="L98" i="916"/>
  <c r="F151" i="1035"/>
  <c r="BG107" i="1035"/>
  <c r="BF151" i="1035" s="1"/>
  <c r="BF152" i="1035" s="1"/>
  <c r="F148" i="1035"/>
  <c r="DO107" i="1035"/>
  <c r="DN151" i="1035" s="1"/>
  <c r="DN152" i="1035" s="1"/>
  <c r="AC107" i="1035"/>
  <c r="AB151" i="1035" s="1"/>
  <c r="AB152" i="1035" s="1"/>
  <c r="M19" i="917"/>
  <c r="K19" i="917"/>
  <c r="J21" i="917"/>
  <c r="DF97" i="1035"/>
  <c r="DH99" i="1035"/>
  <c r="BV48" i="1035"/>
  <c r="BT46" i="1035"/>
  <c r="AC76" i="916"/>
  <c r="AC100" i="916" s="1"/>
  <c r="F98" i="916"/>
  <c r="F99" i="916" s="1"/>
  <c r="L148" i="1035"/>
  <c r="N150" i="1035"/>
  <c r="AX46" i="1035"/>
  <c r="AZ48" i="1035"/>
  <c r="V150" i="1035"/>
  <c r="T148" i="1035"/>
  <c r="AX97" i="1035"/>
  <c r="AZ99" i="1035"/>
  <c r="AJ99" i="1035"/>
  <c r="AH97" i="1035"/>
  <c r="BT148" i="1035"/>
  <c r="BV150" i="1035"/>
  <c r="AP148" i="1035"/>
  <c r="AR150" i="1035"/>
  <c r="V99" i="1035"/>
  <c r="T97" i="1035"/>
  <c r="F46" i="1035"/>
  <c r="F49" i="1035"/>
  <c r="N49" i="1035" s="1"/>
  <c r="AC5" i="1035"/>
  <c r="AB49" i="1035" s="1"/>
  <c r="AB50" i="1035" s="1"/>
  <c r="BG5" i="1035"/>
  <c r="BF49" i="1035" s="1"/>
  <c r="BF50" i="1035" s="1"/>
  <c r="DO5" i="1035"/>
  <c r="DN49" i="1035" s="1"/>
  <c r="DN50" i="1035" s="1"/>
  <c r="CP148" i="1035"/>
  <c r="CR150" i="1035"/>
  <c r="CD99" i="1035"/>
  <c r="CB97" i="1035"/>
  <c r="CK5" i="1035"/>
  <c r="CJ49" i="1035" s="1"/>
  <c r="CJ50" i="1035" s="1"/>
  <c r="BN46" i="1035"/>
  <c r="N99" i="1035"/>
  <c r="L97" i="1035"/>
  <c r="AH46" i="1035"/>
  <c r="AJ48" i="1035"/>
  <c r="T46" i="1035"/>
  <c r="V48" i="1035"/>
  <c r="BN148" i="1035"/>
  <c r="CK107" i="1035"/>
  <c r="CJ151" i="1035" s="1"/>
  <c r="CJ152" i="1035" s="1"/>
  <c r="BT97" i="1035"/>
  <c r="BV99" i="1035"/>
  <c r="CZ48" i="1035"/>
  <c r="CX46" i="1035"/>
  <c r="AJ150" i="1035"/>
  <c r="AH148" i="1035"/>
  <c r="DF46" i="1035"/>
  <c r="DH48" i="1035"/>
  <c r="P14" i="917"/>
  <c r="BF21" i="57"/>
  <c r="I14" i="917"/>
  <c r="H14" i="917"/>
  <c r="H11" i="917"/>
  <c r="M11" i="917"/>
  <c r="J13" i="917"/>
  <c r="GR164" i="57"/>
  <c r="GT179" i="57"/>
  <c r="GT136" i="57"/>
  <c r="AU151" i="1035"/>
  <c r="AS153" i="1035" s="1"/>
  <c r="AO153" i="1035"/>
  <c r="AW151" i="1035"/>
  <c r="AM49" i="1035"/>
  <c r="AK51" i="1035" s="1"/>
  <c r="AG51" i="1035"/>
  <c r="AO49" i="1035"/>
  <c r="AM100" i="1035"/>
  <c r="AK102" i="1035" s="1"/>
  <c r="AG102" i="1035"/>
  <c r="AO100" i="1035"/>
  <c r="AU148" i="1035"/>
  <c r="AS150" i="1035" s="1"/>
  <c r="AQ153" i="1035"/>
  <c r="AY151" i="1035"/>
  <c r="BC97" i="1035"/>
  <c r="AY102" i="1035"/>
  <c r="BM100" i="1035"/>
  <c r="ER21" i="57"/>
  <c r="GF21" i="57"/>
  <c r="GR136" i="57"/>
  <c r="CT21" i="57"/>
  <c r="GW146" i="57"/>
  <c r="GR154" i="57"/>
  <c r="GW150" i="57"/>
  <c r="GW136" i="57"/>
  <c r="GW154" i="57"/>
  <c r="GU154" i="57"/>
  <c r="BF153" i="57"/>
  <c r="ER153" i="57"/>
  <c r="GF153" i="57"/>
  <c r="CT153" i="57"/>
  <c r="GT154" i="57"/>
  <c r="GR146" i="57"/>
  <c r="GU146" i="57"/>
  <c r="GT146" i="57"/>
  <c r="GF145" i="57"/>
  <c r="CT145" i="57"/>
  <c r="BF145" i="57"/>
  <c r="ER145" i="57"/>
  <c r="GU40" i="57"/>
  <c r="GU22" i="57"/>
  <c r="GT169" i="57"/>
  <c r="GW68" i="57"/>
  <c r="GR150" i="57"/>
  <c r="V48" i="916"/>
  <c r="T46" i="916"/>
  <c r="AH46" i="916"/>
  <c r="CD48" i="916"/>
  <c r="CB46" i="916"/>
  <c r="AR99" i="916"/>
  <c r="AP97" i="916"/>
  <c r="CR150" i="916"/>
  <c r="CP148" i="916"/>
  <c r="N99" i="916"/>
  <c r="L97" i="916"/>
  <c r="F150" i="916"/>
  <c r="D148" i="916"/>
  <c r="CR99" i="916"/>
  <c r="CP97" i="916"/>
  <c r="N48" i="916"/>
  <c r="N49" i="916"/>
  <c r="V49" i="916" s="1"/>
  <c r="T49" i="916" s="1"/>
  <c r="L46" i="916"/>
  <c r="BL46" i="916"/>
  <c r="BN150" i="916"/>
  <c r="BL148" i="916"/>
  <c r="AH97" i="916"/>
  <c r="AJ99" i="916"/>
  <c r="F51" i="916"/>
  <c r="D49" i="916"/>
  <c r="AZ150" i="916"/>
  <c r="AX148" i="916"/>
  <c r="N150" i="916"/>
  <c r="L148" i="916"/>
  <c r="CR48" i="916"/>
  <c r="CP46" i="916"/>
  <c r="BN99" i="916"/>
  <c r="BL97" i="916"/>
  <c r="AR150" i="916"/>
  <c r="AP148" i="916"/>
  <c r="BT148" i="916"/>
  <c r="BV150" i="916"/>
  <c r="BT97" i="916"/>
  <c r="BV99" i="916"/>
  <c r="V150" i="916"/>
  <c r="T148" i="916"/>
  <c r="DH150" i="916"/>
  <c r="DF148" i="916"/>
  <c r="DH48" i="916"/>
  <c r="DF46" i="916"/>
  <c r="BT46" i="916"/>
  <c r="BV48" i="916"/>
  <c r="V99" i="916"/>
  <c r="T97" i="916"/>
  <c r="CD150" i="916"/>
  <c r="CB148" i="916"/>
  <c r="CZ99" i="916"/>
  <c r="CX97" i="916"/>
  <c r="DH99" i="916"/>
  <c r="DF97" i="916"/>
  <c r="D97" i="916"/>
  <c r="AR48" i="916"/>
  <c r="AP46" i="916"/>
  <c r="AX46" i="916"/>
  <c r="AZ48" i="916"/>
  <c r="GT96" i="57"/>
  <c r="I11" i="917"/>
  <c r="I13" i="917" s="1"/>
  <c r="L19" i="917"/>
  <c r="I21" i="917"/>
  <c r="X9" i="917"/>
  <c r="AT31" i="917"/>
  <c r="AT32" i="917" s="1"/>
  <c r="I29" i="917"/>
  <c r="L27" i="917"/>
  <c r="GW194" i="57"/>
  <c r="GW40" i="57"/>
  <c r="GW117" i="57"/>
  <c r="AU100" i="916"/>
  <c r="AS102" i="916" s="1"/>
  <c r="AO102" i="916"/>
  <c r="AW100" i="916"/>
  <c r="AI102" i="916"/>
  <c r="AM97" i="916"/>
  <c r="AQ100" i="916"/>
  <c r="Y46" i="916"/>
  <c r="W48" i="916" s="1"/>
  <c r="U51" i="916"/>
  <c r="AI49" i="916"/>
  <c r="Y49" i="916"/>
  <c r="W51" i="916" s="1"/>
  <c r="AG49" i="916"/>
  <c r="S51" i="916"/>
  <c r="GT68" i="57"/>
  <c r="GT131" i="57"/>
  <c r="GR68" i="57"/>
  <c r="GU136" i="57"/>
  <c r="GU194" i="57"/>
  <c r="GU131" i="57"/>
  <c r="GR22" i="57"/>
  <c r="GU117" i="57"/>
  <c r="GT150" i="57"/>
  <c r="GR141" i="57"/>
  <c r="GR131" i="57"/>
  <c r="GR194" i="57"/>
  <c r="I11" i="1149" s="1"/>
  <c r="I8" i="1149" s="1"/>
  <c r="GU105" i="57"/>
  <c r="GR174" i="57"/>
  <c r="GU150" i="57"/>
  <c r="GR50" i="57"/>
  <c r="AM30" i="560"/>
  <c r="AL32" i="560" s="1"/>
  <c r="AO30" i="560"/>
  <c r="AO31" i="560"/>
  <c r="AH32" i="560"/>
  <c r="AM92" i="560"/>
  <c r="AL94" i="560" s="1"/>
  <c r="AO93" i="560"/>
  <c r="AH94" i="560"/>
  <c r="BC31" i="560"/>
  <c r="AR32" i="560"/>
  <c r="GU174" i="57"/>
  <c r="GR117" i="57"/>
  <c r="GR105" i="57"/>
  <c r="GU68" i="57"/>
  <c r="AM61" i="560"/>
  <c r="AL63" i="560" s="1"/>
  <c r="AO61" i="560"/>
  <c r="GU141" i="57"/>
  <c r="AR63" i="560"/>
  <c r="BC62" i="560"/>
  <c r="BC93" i="560"/>
  <c r="AR94" i="560"/>
  <c r="GW131" i="57"/>
  <c r="BB32" i="560"/>
  <c r="BI31" i="560"/>
  <c r="AO62" i="560"/>
  <c r="AH63" i="560"/>
  <c r="GR96" i="57"/>
  <c r="GU96" i="57"/>
  <c r="BI30" i="560"/>
  <c r="BE27" i="560"/>
  <c r="BD29" i="560" s="1"/>
  <c r="BI104" i="560"/>
  <c r="BH31" i="560" s="1"/>
  <c r="BI92" i="560"/>
  <c r="BE89" i="560"/>
  <c r="BD91" i="560" s="1"/>
  <c r="BB94" i="560"/>
  <c r="BE58" i="560"/>
  <c r="BD60" i="560" s="1"/>
  <c r="BI61" i="560"/>
  <c r="BB63" i="560"/>
  <c r="AR105" i="560"/>
  <c r="BC104" i="560"/>
  <c r="BB103" i="560"/>
  <c r="BB105" i="560" s="1"/>
  <c r="AP30" i="560"/>
  <c r="BB120" i="560"/>
  <c r="AQ121" i="560"/>
  <c r="BB112" i="560"/>
  <c r="AP62" i="560"/>
  <c r="AP93" i="560"/>
  <c r="BC120" i="560"/>
  <c r="AR121" i="560"/>
  <c r="AP92" i="560"/>
  <c r="BB119" i="560"/>
  <c r="BN92" i="560"/>
  <c r="GF104" i="57"/>
  <c r="CT49" i="57"/>
  <c r="CT39" i="57"/>
  <c r="CT104" i="57"/>
  <c r="ER95" i="57"/>
  <c r="ER49" i="57"/>
  <c r="CT95" i="57"/>
  <c r="GF49" i="57"/>
  <c r="ER67" i="57"/>
  <c r="GF95" i="57"/>
  <c r="CT67" i="57"/>
  <c r="ER116" i="57"/>
  <c r="ER39" i="57"/>
  <c r="GF39" i="57"/>
  <c r="CT116" i="57"/>
  <c r="GF116" i="57"/>
  <c r="ER104" i="57"/>
  <c r="GF67" i="57"/>
  <c r="BQ111" i="560"/>
  <c r="BQ113" i="560" s="1"/>
  <c r="BQ103" i="560"/>
  <c r="BZ112" i="560"/>
  <c r="CF62" i="560"/>
  <c r="BY93" i="560"/>
  <c r="J1" i="9"/>
  <c r="Q1" i="9" s="1"/>
  <c r="X1" i="9" s="1"/>
  <c r="AE1" i="9" s="1"/>
  <c r="AL1" i="9" s="1"/>
  <c r="AS1" i="9" s="1"/>
  <c r="AZ1" i="9" s="1"/>
  <c r="BG1" i="9" s="1"/>
  <c r="BN1" i="9" s="1"/>
  <c r="BU1" i="9" s="1"/>
  <c r="CB1" i="9" s="1"/>
  <c r="AY151" i="916" l="1"/>
  <c r="AQ153" i="916"/>
  <c r="AU31" i="917"/>
  <c r="AY49" i="1035"/>
  <c r="BC46" i="1035" s="1"/>
  <c r="BA48" i="1035" s="1"/>
  <c r="AQ51" i="1035"/>
  <c r="AS150" i="916"/>
  <c r="AS48" i="1035"/>
  <c r="AI61" i="1447"/>
  <c r="AJ113" i="1447"/>
  <c r="AQ111" i="1447"/>
  <c r="BC62" i="1447"/>
  <c r="AR63" i="1447"/>
  <c r="AK121" i="1447"/>
  <c r="AR119" i="1447"/>
  <c r="AR32" i="1447"/>
  <c r="BC31" i="1447"/>
  <c r="BB31" i="1447"/>
  <c r="AQ32" i="1447"/>
  <c r="AR94" i="1447"/>
  <c r="BC93" i="1447"/>
  <c r="AR111" i="1447"/>
  <c r="AK113" i="1447"/>
  <c r="AT58" i="1447"/>
  <c r="AS60" i="1447" s="1"/>
  <c r="BB61" i="1447"/>
  <c r="BB93" i="1447"/>
  <c r="AQ94" i="1447"/>
  <c r="AJ121" i="1447"/>
  <c r="AI92" i="1447"/>
  <c r="AQ119" i="1447"/>
  <c r="AQ63" i="1447"/>
  <c r="BB62" i="1447"/>
  <c r="AT27" i="1447"/>
  <c r="AS29" i="1447" s="1"/>
  <c r="BB30" i="1447"/>
  <c r="AT89" i="1447"/>
  <c r="AS91" i="1447" s="1"/>
  <c r="BB92" i="1447"/>
  <c r="AZ31" i="1447"/>
  <c r="AO32" i="1447"/>
  <c r="AZ92" i="1447"/>
  <c r="AT92" i="1447"/>
  <c r="AS94" i="1447" s="1"/>
  <c r="AZ61" i="1447"/>
  <c r="AT61" i="1447"/>
  <c r="AS63" i="1447" s="1"/>
  <c r="AO94" i="1447"/>
  <c r="AZ93" i="1447"/>
  <c r="AZ62" i="1447"/>
  <c r="AO63" i="1447"/>
  <c r="BB103" i="1447"/>
  <c r="AP30" i="1447"/>
  <c r="BB120" i="1447"/>
  <c r="AP93" i="1447"/>
  <c r="AP62" i="1447"/>
  <c r="BB112" i="1447"/>
  <c r="BC104" i="1447"/>
  <c r="AR105" i="1447"/>
  <c r="BB104" i="1447"/>
  <c r="AP31" i="1447"/>
  <c r="AQ105" i="1447"/>
  <c r="AT30" i="1447"/>
  <c r="AS32" i="1447" s="1"/>
  <c r="AZ30" i="1447"/>
  <c r="BZ112" i="1447"/>
  <c r="AQ113" i="560"/>
  <c r="BB111" i="560"/>
  <c r="BI111" i="560" s="1"/>
  <c r="N100" i="916"/>
  <c r="L100" i="916" s="1"/>
  <c r="CJ151" i="916"/>
  <c r="F48" i="916"/>
  <c r="BN48" i="916"/>
  <c r="N151" i="916"/>
  <c r="V151" i="916" s="1"/>
  <c r="AJ151" i="916" s="1"/>
  <c r="AH151" i="916" s="1"/>
  <c r="AJ150" i="916"/>
  <c r="F153" i="916"/>
  <c r="CD99" i="916"/>
  <c r="AA152" i="916"/>
  <c r="AB152" i="916" s="1"/>
  <c r="AH47" i="916"/>
  <c r="AJ50" i="916"/>
  <c r="BE152" i="916"/>
  <c r="BF152" i="916" s="1"/>
  <c r="CI101" i="916"/>
  <c r="CJ101" i="916" s="1"/>
  <c r="AX97" i="916"/>
  <c r="DN100" i="916"/>
  <c r="DM101" i="916"/>
  <c r="DN101" i="916" s="1"/>
  <c r="BE101" i="916"/>
  <c r="BF101" i="916" s="1"/>
  <c r="BF100" i="916"/>
  <c r="DM152" i="916"/>
  <c r="DN152" i="916" s="1"/>
  <c r="AB100" i="916"/>
  <c r="AC101" i="916"/>
  <c r="AB101" i="916" s="1"/>
  <c r="W28" i="917"/>
  <c r="AA28" i="917"/>
  <c r="W20" i="917"/>
  <c r="AA20" i="917"/>
  <c r="BE50" i="916"/>
  <c r="BF50" i="916" s="1"/>
  <c r="BF49" i="916"/>
  <c r="CJ49" i="916"/>
  <c r="CI50" i="916"/>
  <c r="CJ50" i="916" s="1"/>
  <c r="AB49" i="916"/>
  <c r="AA50" i="916"/>
  <c r="AB50" i="916" s="1"/>
  <c r="S12" i="917"/>
  <c r="Q12" i="917"/>
  <c r="P27" i="917"/>
  <c r="N27" i="917"/>
  <c r="M29" i="917"/>
  <c r="V30" i="917"/>
  <c r="AZ152" i="916"/>
  <c r="AP152" i="916"/>
  <c r="CX148" i="916"/>
  <c r="D98" i="916"/>
  <c r="F101" i="916"/>
  <c r="P19" i="917"/>
  <c r="N19" i="917"/>
  <c r="M21" i="917"/>
  <c r="V49" i="1035"/>
  <c r="N51" i="1035"/>
  <c r="L49" i="1035"/>
  <c r="BN150" i="1035"/>
  <c r="BL148" i="1035"/>
  <c r="L100" i="1035"/>
  <c r="N102" i="1035"/>
  <c r="D97" i="1035"/>
  <c r="F99" i="1035"/>
  <c r="BN48" i="1035"/>
  <c r="BL46" i="1035"/>
  <c r="BN99" i="1035"/>
  <c r="BL97" i="1035"/>
  <c r="D49" i="1035"/>
  <c r="F51" i="1035"/>
  <c r="F150" i="1035"/>
  <c r="D148" i="1035"/>
  <c r="F48" i="1035"/>
  <c r="D46" i="1035"/>
  <c r="V100" i="1035"/>
  <c r="F153" i="1035"/>
  <c r="D151" i="1035"/>
  <c r="N151" i="1035"/>
  <c r="D100" i="1035"/>
  <c r="F102" i="1035"/>
  <c r="S22" i="917"/>
  <c r="Q22" i="917"/>
  <c r="L14" i="917"/>
  <c r="K14" i="917"/>
  <c r="S14" i="917"/>
  <c r="P11" i="917"/>
  <c r="M13" i="917"/>
  <c r="K11" i="917"/>
  <c r="AU100" i="1035"/>
  <c r="AS102" i="1035" s="1"/>
  <c r="AO102" i="1035"/>
  <c r="AW100" i="1035"/>
  <c r="BQ97" i="1035"/>
  <c r="BM102" i="1035"/>
  <c r="BU100" i="1035"/>
  <c r="BC151" i="1035"/>
  <c r="BA153" i="1035" s="1"/>
  <c r="AW153" i="1035"/>
  <c r="BK151" i="1035"/>
  <c r="BC148" i="1035"/>
  <c r="BA150" i="1035" s="1"/>
  <c r="AY153" i="1035"/>
  <c r="BM151" i="1035"/>
  <c r="AU49" i="1035"/>
  <c r="AS51" i="1035" s="1"/>
  <c r="AO51" i="1035"/>
  <c r="AW49" i="1035"/>
  <c r="AJ49" i="916"/>
  <c r="AH49" i="916" s="1"/>
  <c r="V51" i="916"/>
  <c r="N51" i="916"/>
  <c r="L49" i="916"/>
  <c r="L11" i="917"/>
  <c r="O11" i="917" s="1"/>
  <c r="L29" i="917"/>
  <c r="O27" i="917"/>
  <c r="L21" i="917"/>
  <c r="O19" i="917"/>
  <c r="AY153" i="916"/>
  <c r="BC148" i="916"/>
  <c r="BA150" i="916" s="1"/>
  <c r="BM151" i="916"/>
  <c r="AQ102" i="916"/>
  <c r="AU97" i="916"/>
  <c r="AY100" i="916"/>
  <c r="AW102" i="916"/>
  <c r="BC100" i="916"/>
  <c r="BA102" i="916" s="1"/>
  <c r="BK100" i="916"/>
  <c r="AM49" i="916"/>
  <c r="AK51" i="916" s="1"/>
  <c r="AG51" i="916"/>
  <c r="AM46" i="916"/>
  <c r="AK48" i="916" s="1"/>
  <c r="AI51" i="916"/>
  <c r="AQ49" i="916"/>
  <c r="BJ62" i="560"/>
  <c r="BC63" i="560"/>
  <c r="BC32" i="560"/>
  <c r="BJ31" i="560"/>
  <c r="BC94" i="560"/>
  <c r="BJ93" i="560"/>
  <c r="BI32" i="560"/>
  <c r="BP31" i="560"/>
  <c r="AT61" i="560"/>
  <c r="AS63" i="560" s="1"/>
  <c r="AZ61" i="560"/>
  <c r="AT92" i="560"/>
  <c r="AS94" i="560" s="1"/>
  <c r="AZ93" i="560"/>
  <c r="AO94" i="560"/>
  <c r="AZ31" i="560"/>
  <c r="AO32" i="560"/>
  <c r="BP30" i="560"/>
  <c r="BL27" i="560"/>
  <c r="BK29" i="560" s="1"/>
  <c r="AT30" i="560"/>
  <c r="AS32" i="560" s="1"/>
  <c r="AZ30" i="560"/>
  <c r="AZ62" i="560"/>
  <c r="AO63" i="560"/>
  <c r="BC105" i="560"/>
  <c r="BJ104" i="560"/>
  <c r="BP92" i="560"/>
  <c r="BL89" i="560"/>
  <c r="BK91" i="560" s="1"/>
  <c r="BI94" i="560"/>
  <c r="BP104" i="560"/>
  <c r="BI112" i="560"/>
  <c r="BA62" i="560"/>
  <c r="BB121" i="560"/>
  <c r="BI120" i="560"/>
  <c r="BI103" i="560"/>
  <c r="BI105" i="560" s="1"/>
  <c r="BA30" i="560"/>
  <c r="BA92" i="560"/>
  <c r="BI119" i="560"/>
  <c r="BA93" i="560"/>
  <c r="BC121" i="560"/>
  <c r="BJ120" i="560"/>
  <c r="BI63" i="560"/>
  <c r="BL58" i="560"/>
  <c r="BK60" i="560" s="1"/>
  <c r="BP61" i="560"/>
  <c r="BW92" i="560"/>
  <c r="BZ111" i="560"/>
  <c r="BZ113" i="560" s="1"/>
  <c r="BZ103" i="560"/>
  <c r="CG112" i="560"/>
  <c r="CF93" i="560"/>
  <c r="CM62" i="560"/>
  <c r="BM49" i="1035" l="1"/>
  <c r="BQ46" i="1035" s="1"/>
  <c r="BO48" i="1035" s="1"/>
  <c r="AY51" i="1035"/>
  <c r="V100" i="916"/>
  <c r="AJ100" i="916" s="1"/>
  <c r="BB119" i="1447"/>
  <c r="BB121" i="1447" s="1"/>
  <c r="AQ121" i="1447"/>
  <c r="AP92" i="1447"/>
  <c r="BI30" i="1447"/>
  <c r="BE27" i="1447"/>
  <c r="BD29" i="1447" s="1"/>
  <c r="BI62" i="1447"/>
  <c r="BB63" i="1447"/>
  <c r="BC111" i="1447"/>
  <c r="AR113" i="1447"/>
  <c r="BB32" i="1447"/>
  <c r="BI31" i="1447"/>
  <c r="BC119" i="1447"/>
  <c r="AR121" i="1447"/>
  <c r="BC94" i="1447"/>
  <c r="BJ93" i="1447"/>
  <c r="BE89" i="1447"/>
  <c r="BD91" i="1447" s="1"/>
  <c r="BI92" i="1447"/>
  <c r="AP61" i="1447"/>
  <c r="BB111" i="1447"/>
  <c r="AQ113" i="1447"/>
  <c r="BI61" i="1447"/>
  <c r="BE58" i="1447"/>
  <c r="BD60" i="1447" s="1"/>
  <c r="BJ31" i="1447"/>
  <c r="BC32" i="1447"/>
  <c r="BI93" i="1447"/>
  <c r="BB94" i="1447"/>
  <c r="BJ62" i="1447"/>
  <c r="BC63" i="1447"/>
  <c r="BA31" i="1447"/>
  <c r="BI104" i="1447"/>
  <c r="BB105" i="1447"/>
  <c r="BG62" i="1447"/>
  <c r="AZ63" i="1447"/>
  <c r="BJ104" i="1447"/>
  <c r="BC105" i="1447"/>
  <c r="BG61" i="1447"/>
  <c r="BE61" i="1447"/>
  <c r="BD63" i="1447" s="1"/>
  <c r="BA30" i="1447"/>
  <c r="BI103" i="1447"/>
  <c r="BG30" i="1447"/>
  <c r="BE30" i="1447"/>
  <c r="BD32" i="1447" s="1"/>
  <c r="BG92" i="1447"/>
  <c r="BE92" i="1447"/>
  <c r="BD94" i="1447" s="1"/>
  <c r="BI120" i="1447"/>
  <c r="BA93" i="1447"/>
  <c r="BI112" i="1447"/>
  <c r="BA62" i="1447"/>
  <c r="BG31" i="1447"/>
  <c r="AZ32" i="1447"/>
  <c r="BG93" i="1447"/>
  <c r="AZ94" i="1447"/>
  <c r="CG112" i="1447"/>
  <c r="BB113" i="560"/>
  <c r="BA61" i="560"/>
  <c r="N153" i="916"/>
  <c r="T151" i="916"/>
  <c r="V153" i="916"/>
  <c r="L151" i="916"/>
  <c r="AR151" i="916"/>
  <c r="AR153" i="916" s="1"/>
  <c r="AJ153" i="916"/>
  <c r="AR50" i="916"/>
  <c r="AH50" i="916"/>
  <c r="AB20" i="917"/>
  <c r="AD20" i="917"/>
  <c r="AB28" i="917"/>
  <c r="AD28" i="917"/>
  <c r="T12" i="917"/>
  <c r="V12" i="917"/>
  <c r="AX152" i="916"/>
  <c r="BN152" i="916"/>
  <c r="AA30" i="917"/>
  <c r="S27" i="917"/>
  <c r="P29" i="917"/>
  <c r="Q27" i="917"/>
  <c r="T22" i="917"/>
  <c r="V22" i="917"/>
  <c r="T49" i="1035"/>
  <c r="V51" i="1035"/>
  <c r="AJ49" i="1035"/>
  <c r="L151" i="1035"/>
  <c r="N153" i="1035"/>
  <c r="V151" i="1035"/>
  <c r="S19" i="917"/>
  <c r="P21" i="917"/>
  <c r="Q19" i="917"/>
  <c r="D101" i="916"/>
  <c r="N101" i="916"/>
  <c r="F102" i="916"/>
  <c r="T100" i="1035"/>
  <c r="V102" i="1035"/>
  <c r="AJ100" i="1035"/>
  <c r="N11" i="917"/>
  <c r="S11" i="917"/>
  <c r="Q11" i="917"/>
  <c r="P13" i="917"/>
  <c r="V14" i="917"/>
  <c r="O14" i="917"/>
  <c r="Q14" i="917" s="1"/>
  <c r="N14" i="917"/>
  <c r="BQ151" i="1035"/>
  <c r="BO153" i="1035" s="1"/>
  <c r="BK153" i="1035"/>
  <c r="BS151" i="1035"/>
  <c r="BY97" i="1035"/>
  <c r="BU102" i="1035"/>
  <c r="CC100" i="1035"/>
  <c r="BC49" i="1035"/>
  <c r="BA51" i="1035" s="1"/>
  <c r="AW51" i="1035"/>
  <c r="BK49" i="1035"/>
  <c r="BC100" i="1035"/>
  <c r="BA102" i="1035" s="1"/>
  <c r="AW102" i="1035"/>
  <c r="BK100" i="1035"/>
  <c r="BQ148" i="1035"/>
  <c r="BM153" i="1035"/>
  <c r="BU151" i="1035"/>
  <c r="L13" i="917"/>
  <c r="AR49" i="916"/>
  <c r="AJ51" i="916"/>
  <c r="O21" i="917"/>
  <c r="R19" i="917"/>
  <c r="O29" i="917"/>
  <c r="R27" i="917"/>
  <c r="O13" i="917"/>
  <c r="R11" i="917"/>
  <c r="BM153" i="916"/>
  <c r="BQ148" i="916"/>
  <c r="BU151" i="916"/>
  <c r="BQ100" i="916"/>
  <c r="BO102" i="916" s="1"/>
  <c r="BK102" i="916"/>
  <c r="BS100" i="916"/>
  <c r="BC97" i="916"/>
  <c r="AY102" i="916"/>
  <c r="BM100" i="916"/>
  <c r="AU46" i="916"/>
  <c r="AS48" i="916" s="1"/>
  <c r="AQ51" i="916"/>
  <c r="AY49" i="916"/>
  <c r="BY30" i="560"/>
  <c r="BS27" i="560"/>
  <c r="BR29" i="560" s="1"/>
  <c r="BQ31" i="560"/>
  <c r="BJ32" i="560"/>
  <c r="BG62" i="560"/>
  <c r="AZ63" i="560"/>
  <c r="BG31" i="560"/>
  <c r="AZ32" i="560"/>
  <c r="BE61" i="560"/>
  <c r="BD63" i="560" s="1"/>
  <c r="BG61" i="560"/>
  <c r="BP32" i="560"/>
  <c r="BY31" i="560"/>
  <c r="BG30" i="560"/>
  <c r="BE30" i="560"/>
  <c r="BD32" i="560" s="1"/>
  <c r="BE92" i="560"/>
  <c r="BD94" i="560" s="1"/>
  <c r="BG93" i="560"/>
  <c r="AZ94" i="560"/>
  <c r="BJ94" i="560"/>
  <c r="BQ93" i="560"/>
  <c r="BQ62" i="560"/>
  <c r="BJ63" i="560"/>
  <c r="BP112" i="560"/>
  <c r="BI113" i="560"/>
  <c r="BH62" i="560"/>
  <c r="BY61" i="560"/>
  <c r="BP63" i="560"/>
  <c r="BS58" i="560"/>
  <c r="BR60" i="560" s="1"/>
  <c r="BH93" i="560"/>
  <c r="BQ120" i="560"/>
  <c r="BJ121" i="560"/>
  <c r="BP103" i="560"/>
  <c r="BP105" i="560" s="1"/>
  <c r="BH30" i="560"/>
  <c r="BP111" i="560"/>
  <c r="BH61" i="560"/>
  <c r="BH92" i="560"/>
  <c r="BP119" i="560"/>
  <c r="BI121" i="560"/>
  <c r="BP120" i="560"/>
  <c r="BQ104" i="560"/>
  <c r="BJ105" i="560"/>
  <c r="BY104" i="560"/>
  <c r="BX31" i="560" s="1"/>
  <c r="BY92" i="560"/>
  <c r="BP94" i="560"/>
  <c r="BS89" i="560"/>
  <c r="BR91" i="560" s="1"/>
  <c r="CD92" i="560"/>
  <c r="CG111" i="560"/>
  <c r="CG113" i="560" s="1"/>
  <c r="CN112" i="560"/>
  <c r="CG103" i="560"/>
  <c r="CM93" i="560"/>
  <c r="BP125" i="57"/>
  <c r="BY65" i="57"/>
  <c r="BZ63" i="57"/>
  <c r="X47" i="57"/>
  <c r="U48" i="57"/>
  <c r="U44" i="57"/>
  <c r="BV65" i="57"/>
  <c r="BS37" i="57"/>
  <c r="EH12" i="57"/>
  <c r="AA83" i="57"/>
  <c r="AB81" i="57"/>
  <c r="CJ26" i="57"/>
  <c r="CI28" i="57"/>
  <c r="CE53" i="57"/>
  <c r="BS65" i="57"/>
  <c r="BZ36" i="57"/>
  <c r="BL102" i="57"/>
  <c r="BZ107" i="57"/>
  <c r="CH34" i="57"/>
  <c r="BN114" i="57"/>
  <c r="AA90" i="57"/>
  <c r="AB88" i="57"/>
  <c r="BX102" i="57"/>
  <c r="BO102" i="57"/>
  <c r="BP100" i="57"/>
  <c r="DO99" i="57"/>
  <c r="U49" i="57"/>
  <c r="X83" i="57"/>
  <c r="AB42" i="57"/>
  <c r="AA44" i="57"/>
  <c r="AA48" i="57"/>
  <c r="AI44" i="57"/>
  <c r="BV114" i="57"/>
  <c r="CH83" i="57"/>
  <c r="AF44" i="57"/>
  <c r="DH116" i="57"/>
  <c r="FI31" i="57"/>
  <c r="BP124" i="57"/>
  <c r="BO126" i="57"/>
  <c r="AB82" i="57"/>
  <c r="BT90" i="57"/>
  <c r="AJ116" i="57"/>
  <c r="BI102" i="57"/>
  <c r="EE39" i="57"/>
  <c r="AA49" i="57"/>
  <c r="AB43" i="57"/>
  <c r="EV10" i="57"/>
  <c r="BL87" i="57"/>
  <c r="DU31" i="57"/>
  <c r="CJ109" i="57"/>
  <c r="CI111" i="57"/>
  <c r="CK126" i="57"/>
  <c r="BV126" i="57"/>
  <c r="BU123" i="57"/>
  <c r="BP86" i="57"/>
  <c r="CB49" i="57"/>
  <c r="BX93" i="57"/>
  <c r="CE90" i="57"/>
  <c r="CG37" i="57"/>
  <c r="W37" i="57"/>
  <c r="BQ111" i="57"/>
  <c r="BT59" i="57"/>
  <c r="BU93" i="57"/>
  <c r="EV31" i="57"/>
  <c r="FI37" i="57"/>
  <c r="AB89" i="57"/>
  <c r="BJ93" i="57"/>
  <c r="Y53" i="57"/>
  <c r="FJ10" i="57"/>
  <c r="AW37" i="57"/>
  <c r="AG90" i="57"/>
  <c r="Y108" i="57"/>
  <c r="AJ13" i="57"/>
  <c r="FF25" i="57"/>
  <c r="X77" i="57"/>
  <c r="FG28" i="57"/>
  <c r="CC111" i="57"/>
  <c r="DO31" i="57"/>
  <c r="AF77" i="57"/>
  <c r="BO87" i="57"/>
  <c r="BP85" i="57"/>
  <c r="BL37" i="57"/>
  <c r="BZ32" i="57"/>
  <c r="BY34" i="57"/>
  <c r="EE34" i="57"/>
  <c r="CC28" i="57"/>
  <c r="AC74" i="57"/>
  <c r="FC31" i="57"/>
  <c r="BU62" i="57"/>
  <c r="BI87" i="57"/>
  <c r="AB45" i="57"/>
  <c r="AA47" i="57"/>
  <c r="U47" i="57"/>
  <c r="AP53" i="57"/>
  <c r="CB108" i="57"/>
  <c r="ET34" i="57"/>
  <c r="BS34" i="57"/>
  <c r="CF28" i="57"/>
  <c r="U77" i="57"/>
  <c r="BZ124" i="57"/>
  <c r="BY126" i="57"/>
  <c r="AM99" i="57"/>
  <c r="DK38" i="57"/>
  <c r="AJ111" i="57"/>
  <c r="X49" i="57"/>
  <c r="AP93" i="57"/>
  <c r="BL126" i="57"/>
  <c r="AM44" i="57"/>
  <c r="AP77" i="57"/>
  <c r="BH104" i="57"/>
  <c r="BM83" i="57"/>
  <c r="BZ113" i="57"/>
  <c r="BZ114" i="57" s="1"/>
  <c r="CD102" i="57"/>
  <c r="AA62" i="57"/>
  <c r="AB60" i="57"/>
  <c r="CF111" i="57"/>
  <c r="CJ110" i="57"/>
  <c r="BI37" i="57"/>
  <c r="AW47" i="57"/>
  <c r="BZ35" i="57"/>
  <c r="BY37" i="57"/>
  <c r="BZ33" i="57"/>
  <c r="BZ34" i="57" s="1"/>
  <c r="BU104" i="57"/>
  <c r="U13" i="57"/>
  <c r="X62" i="57"/>
  <c r="BZ125" i="57"/>
  <c r="BZ126" i="57" s="1"/>
  <c r="U62" i="57"/>
  <c r="BS114" i="57"/>
  <c r="T10" i="57"/>
  <c r="BU103" i="57"/>
  <c r="DZ37" i="57"/>
  <c r="AM83" i="57"/>
  <c r="BS126" i="57"/>
  <c r="DH25" i="57"/>
  <c r="AF10" i="57"/>
  <c r="DH114" i="57"/>
  <c r="BV34" i="57"/>
  <c r="FT34" i="57"/>
  <c r="CK10" i="57"/>
  <c r="BP35" i="57"/>
  <c r="BO37" i="57"/>
  <c r="BU28" i="57"/>
  <c r="CH47" i="57"/>
  <c r="AB12" i="57"/>
  <c r="AP65" i="57"/>
  <c r="FV36" i="57"/>
  <c r="FV37" i="57" s="1"/>
  <c r="Y123" i="57"/>
  <c r="DI123" i="57"/>
  <c r="AS34" i="57"/>
  <c r="CH77" i="57"/>
  <c r="Z103" i="57"/>
  <c r="CA120" i="57"/>
  <c r="DR10" i="57"/>
  <c r="AJ34" i="57"/>
  <c r="BP101" i="57"/>
  <c r="DO37" i="57"/>
  <c r="DU114" i="57"/>
  <c r="DH34" i="57"/>
  <c r="BZ64" i="57"/>
  <c r="BZ65" i="57" s="1"/>
  <c r="CE116" i="57"/>
  <c r="AS126" i="57"/>
  <c r="FR37" i="57"/>
  <c r="FN31" i="57"/>
  <c r="Z94" i="57"/>
  <c r="DK114" i="57"/>
  <c r="BQ49" i="57"/>
  <c r="CK95" i="57"/>
  <c r="AS114" i="57"/>
  <c r="AB61" i="57"/>
  <c r="DY10" i="57"/>
  <c r="U83" i="57"/>
  <c r="BP36" i="57"/>
  <c r="DK74" i="57"/>
  <c r="AC65" i="57"/>
  <c r="AN111" i="57"/>
  <c r="AC108" i="57"/>
  <c r="U90" i="57"/>
  <c r="EH11" i="57"/>
  <c r="EG13" i="57"/>
  <c r="BW94" i="57"/>
  <c r="FW25" i="57"/>
  <c r="AQ10" i="57"/>
  <c r="AP47" i="57"/>
  <c r="AB76" i="57"/>
  <c r="AF62" i="57"/>
  <c r="AJ37" i="57"/>
  <c r="AS99" i="57"/>
  <c r="W10" i="57"/>
  <c r="AB11" i="57"/>
  <c r="AA13" i="57"/>
  <c r="BH59" i="57"/>
  <c r="BV108" i="57"/>
  <c r="DR74" i="57"/>
  <c r="BZ112" i="57"/>
  <c r="BY114" i="57"/>
  <c r="FV35" i="57"/>
  <c r="FU37" i="57"/>
  <c r="DK93" i="57"/>
  <c r="AW126" i="57"/>
  <c r="CE13" i="57"/>
  <c r="CB53" i="57"/>
  <c r="BZ106" i="57"/>
  <c r="BY108" i="57"/>
  <c r="FO37" i="57"/>
  <c r="AW114" i="57"/>
  <c r="AS25" i="57"/>
  <c r="AG126" i="57"/>
  <c r="X93" i="57"/>
  <c r="EA13" i="57"/>
  <c r="FP28" i="57"/>
  <c r="X90" i="57"/>
  <c r="AD13" i="57"/>
  <c r="AS95" i="57"/>
  <c r="AM47" i="57"/>
  <c r="DU111" i="57"/>
  <c r="BX10" i="57"/>
  <c r="T126" i="57"/>
  <c r="AS108" i="57"/>
  <c r="AF102" i="57"/>
  <c r="X44" i="57"/>
  <c r="X48" i="57"/>
  <c r="DF62" i="57"/>
  <c r="ED13" i="57"/>
  <c r="AB46" i="57"/>
  <c r="AB92" i="57"/>
  <c r="CA47" i="57"/>
  <c r="AB75" i="57"/>
  <c r="AA77" i="57"/>
  <c r="AM74" i="57"/>
  <c r="AW77" i="57"/>
  <c r="CB34" i="57"/>
  <c r="FC10" i="57"/>
  <c r="BX28" i="57"/>
  <c r="BT77" i="57"/>
  <c r="DO126" i="57"/>
  <c r="AI62" i="57"/>
  <c r="ET28" i="57"/>
  <c r="AB91" i="57"/>
  <c r="AA93" i="57"/>
  <c r="BS108" i="57"/>
  <c r="U93" i="57"/>
  <c r="BI126" i="57"/>
  <c r="CD126" i="57"/>
  <c r="DO93" i="57"/>
  <c r="AP31" i="57"/>
  <c r="DK83" i="57"/>
  <c r="BV37" i="57"/>
  <c r="AW104" i="57"/>
  <c r="X13" i="57"/>
  <c r="AF25" i="57"/>
  <c r="AP116" i="57"/>
  <c r="EB34" i="57"/>
  <c r="BM93" i="57"/>
  <c r="BQ123" i="57"/>
  <c r="BK103" i="57"/>
  <c r="DR111" i="57"/>
  <c r="AI93" i="57"/>
  <c r="AG120" i="57"/>
  <c r="CJ27" i="57"/>
  <c r="BQ62" i="57"/>
  <c r="BU25" i="57"/>
  <c r="AS77" i="57"/>
  <c r="BW120" i="57"/>
  <c r="AP114" i="57"/>
  <c r="BI65" i="57"/>
  <c r="DK111" i="57"/>
  <c r="BT104" i="57"/>
  <c r="BP75" i="57"/>
  <c r="EI31" i="57"/>
  <c r="BL13" i="57"/>
  <c r="DT34" i="57"/>
  <c r="BP30" i="57"/>
  <c r="FR13" i="57"/>
  <c r="BI47" i="57"/>
  <c r="DQ65" i="57"/>
  <c r="DN101" i="57"/>
  <c r="FP31" i="57"/>
  <c r="EH26" i="57"/>
  <c r="EG28" i="57"/>
  <c r="EA28" i="57"/>
  <c r="DW126" i="57"/>
  <c r="DX124" i="57"/>
  <c r="T90" i="57"/>
  <c r="BJ94" i="57"/>
  <c r="CG90" i="57"/>
  <c r="BG94" i="57"/>
  <c r="BI13" i="57"/>
  <c r="BO13" i="57"/>
  <c r="BP11" i="57"/>
  <c r="CG95" i="57"/>
  <c r="EV37" i="57"/>
  <c r="EH27" i="57"/>
  <c r="EH28" i="57" s="1"/>
  <c r="BW49" i="57"/>
  <c r="DX64" i="57"/>
  <c r="DX65" i="57" s="1"/>
  <c r="CD28" i="57"/>
  <c r="BL65" i="57"/>
  <c r="DJ102" i="57"/>
  <c r="CK38" i="57"/>
  <c r="DU13" i="57"/>
  <c r="BL47" i="57"/>
  <c r="DX125" i="57"/>
  <c r="BQ115" i="57"/>
  <c r="FO13" i="57"/>
  <c r="AB26" i="57"/>
  <c r="AA28" i="57"/>
  <c r="BO47" i="57"/>
  <c r="BP45" i="57"/>
  <c r="DX32" i="57"/>
  <c r="DW34" i="57"/>
  <c r="CG47" i="57"/>
  <c r="DQ37" i="57"/>
  <c r="DK123" i="57"/>
  <c r="FS34" i="57"/>
  <c r="CD38" i="57"/>
  <c r="AM67" i="57"/>
  <c r="X28" i="57"/>
  <c r="DX35" i="57"/>
  <c r="DW37" i="57"/>
  <c r="BP12" i="57"/>
  <c r="DN100" i="57"/>
  <c r="DM102" i="57"/>
  <c r="DT126" i="57"/>
  <c r="BP76" i="57"/>
  <c r="BP183" i="57" s="1"/>
  <c r="BP184" i="57" s="1"/>
  <c r="BO77" i="57"/>
  <c r="EY39" i="57"/>
  <c r="CD48" i="57"/>
  <c r="BI31" i="57"/>
  <c r="EB37" i="57"/>
  <c r="DT37" i="57"/>
  <c r="ED28" i="57"/>
  <c r="DW65" i="57"/>
  <c r="DX63" i="57"/>
  <c r="U28" i="57"/>
  <c r="DO104" i="57"/>
  <c r="DG102" i="57"/>
  <c r="BL31" i="57"/>
  <c r="CK90" i="57"/>
  <c r="AC102" i="57"/>
  <c r="BW116" i="57"/>
  <c r="CA116" i="57"/>
  <c r="FM10" i="57"/>
  <c r="CG49" i="57"/>
  <c r="FU13" i="57"/>
  <c r="FV11" i="57"/>
  <c r="BT102" i="57"/>
  <c r="DQ126" i="57"/>
  <c r="FV12" i="57"/>
  <c r="BJ95" i="57"/>
  <c r="CD39" i="57"/>
  <c r="AF94" i="57"/>
  <c r="BL77" i="57"/>
  <c r="BH31" i="57"/>
  <c r="DX36" i="57"/>
  <c r="DX37" i="57" s="1"/>
  <c r="BU65" i="57"/>
  <c r="AH59" i="57"/>
  <c r="BI77" i="57"/>
  <c r="AC10" i="57"/>
  <c r="AK59" i="57"/>
  <c r="AL57" i="57"/>
  <c r="DT65" i="57"/>
  <c r="AM94" i="57"/>
  <c r="CA67" i="57"/>
  <c r="AB27" i="57"/>
  <c r="BT65" i="57"/>
  <c r="CD120" i="57"/>
  <c r="EY13" i="57"/>
  <c r="AL58" i="57"/>
  <c r="AL59" i="57" s="1"/>
  <c r="DQ34" i="57"/>
  <c r="BK31" i="57"/>
  <c r="BP64" i="57"/>
  <c r="DP65" i="57"/>
  <c r="BT49" i="57"/>
  <c r="BO65" i="57"/>
  <c r="BP63" i="57"/>
  <c r="BP29" i="57"/>
  <c r="BO31" i="57"/>
  <c r="V13" i="57"/>
  <c r="W62" i="57"/>
  <c r="AF95" i="57"/>
  <c r="AE59" i="57"/>
  <c r="BJ67" i="57"/>
  <c r="EE28" i="57"/>
  <c r="BT115" i="57"/>
  <c r="CA49" i="57"/>
  <c r="BM104" i="57"/>
  <c r="BM95" i="57"/>
  <c r="BJ116" i="57"/>
  <c r="BP46" i="57"/>
  <c r="BT114" i="57"/>
  <c r="DX33" i="57"/>
  <c r="DX34" i="57" s="1"/>
  <c r="DK62" i="57"/>
  <c r="DR126" i="57"/>
  <c r="CD123" i="57"/>
  <c r="W95" i="57"/>
  <c r="AS31" i="57"/>
  <c r="FV112" i="57"/>
  <c r="FV32" i="57"/>
  <c r="FV97" i="57"/>
  <c r="FV72" i="57"/>
  <c r="FV33" i="57"/>
  <c r="FV34" i="57" s="1"/>
  <c r="FV30" i="57"/>
  <c r="FV31" i="57" s="1"/>
  <c r="FV106" i="57"/>
  <c r="FV63" i="57"/>
  <c r="FV124" i="57"/>
  <c r="FV29" i="57"/>
  <c r="FV64" i="57"/>
  <c r="FV65" i="57" s="1"/>
  <c r="FV98" i="57"/>
  <c r="FV125" i="57"/>
  <c r="FV73" i="57"/>
  <c r="FV113" i="57"/>
  <c r="FV114" i="57" s="1"/>
  <c r="FV107" i="57"/>
  <c r="FL27" i="57"/>
  <c r="FL9" i="57"/>
  <c r="FL110" i="57"/>
  <c r="FL111" i="57" s="1"/>
  <c r="FL11" i="57"/>
  <c r="FL8" i="57"/>
  <c r="FL12" i="57"/>
  <c r="FL26" i="57"/>
  <c r="FL109" i="57"/>
  <c r="AS116" i="57"/>
  <c r="FB36" i="57"/>
  <c r="FB113" i="57"/>
  <c r="FB109" i="57"/>
  <c r="FB26" i="57"/>
  <c r="FB27" i="57"/>
  <c r="FB32" i="57"/>
  <c r="FB64" i="57"/>
  <c r="FB125" i="57"/>
  <c r="FB11" i="57"/>
  <c r="FB107" i="57"/>
  <c r="FB112" i="57"/>
  <c r="FB35" i="57"/>
  <c r="FB63" i="57"/>
  <c r="FB110" i="57"/>
  <c r="FB124" i="57"/>
  <c r="FB106" i="57"/>
  <c r="FB12" i="57"/>
  <c r="FB33" i="57"/>
  <c r="EH124" i="57"/>
  <c r="EH36" i="57"/>
  <c r="EH37" i="57" s="1"/>
  <c r="EH8" i="57"/>
  <c r="EH9" i="57"/>
  <c r="EH64" i="57"/>
  <c r="EH65" i="57" s="1"/>
  <c r="EH125" i="57"/>
  <c r="EH126" i="57" s="1"/>
  <c r="EH29" i="57"/>
  <c r="EH30" i="57"/>
  <c r="EH31" i="57" s="1"/>
  <c r="EH35" i="57"/>
  <c r="EH63" i="57"/>
  <c r="DX101" i="57"/>
  <c r="DX102" i="57" s="1"/>
  <c r="DX100" i="57"/>
  <c r="DX43" i="57"/>
  <c r="DX12" i="57"/>
  <c r="DX13" i="57" s="1"/>
  <c r="DX11" i="57"/>
  <c r="DX42" i="57"/>
  <c r="DN43" i="57"/>
  <c r="DN9" i="57"/>
  <c r="DN42" i="57"/>
  <c r="DN52" i="57"/>
  <c r="DN61" i="57"/>
  <c r="DN8" i="57"/>
  <c r="DN57" i="57"/>
  <c r="DN121" i="57"/>
  <c r="DN51" i="57"/>
  <c r="DN122" i="57"/>
  <c r="DN60" i="57"/>
  <c r="DN58" i="57"/>
  <c r="CG102" i="57"/>
  <c r="AP62" i="57"/>
  <c r="AW83" i="57"/>
  <c r="CJ42" i="57"/>
  <c r="CJ75" i="57"/>
  <c r="CJ182" i="57" s="1"/>
  <c r="CJ46" i="57"/>
  <c r="CJ76" i="57"/>
  <c r="CJ112" i="57"/>
  <c r="CJ73" i="57"/>
  <c r="CJ11" i="57"/>
  <c r="CJ121" i="57"/>
  <c r="CJ88" i="57"/>
  <c r="CJ43" i="57"/>
  <c r="CJ91" i="57"/>
  <c r="CJ33" i="57"/>
  <c r="CJ61" i="57"/>
  <c r="CJ52" i="57"/>
  <c r="CJ64" i="57"/>
  <c r="CJ65" i="57" s="1"/>
  <c r="CJ81" i="57"/>
  <c r="CJ106" i="57"/>
  <c r="CJ45" i="57"/>
  <c r="CJ12" i="57"/>
  <c r="CJ92" i="57"/>
  <c r="CJ93" i="57" s="1"/>
  <c r="CJ24" i="57"/>
  <c r="CJ122" i="57"/>
  <c r="CJ119" i="57"/>
  <c r="CJ51" i="57"/>
  <c r="CJ23" i="57"/>
  <c r="CJ32" i="57"/>
  <c r="CJ113" i="57"/>
  <c r="CJ114" i="57" s="1"/>
  <c r="CJ118" i="57"/>
  <c r="CJ107" i="57"/>
  <c r="CJ89" i="57"/>
  <c r="CJ72" i="57"/>
  <c r="CJ29" i="57"/>
  <c r="CJ30" i="57"/>
  <c r="CJ63" i="57"/>
  <c r="CJ60" i="57"/>
  <c r="CJ82" i="57"/>
  <c r="BZ26" i="57"/>
  <c r="BZ98" i="57"/>
  <c r="BZ91" i="57"/>
  <c r="BZ42" i="57"/>
  <c r="BZ100" i="57"/>
  <c r="BZ24" i="57"/>
  <c r="BZ29" i="57"/>
  <c r="BZ97" i="57"/>
  <c r="BZ101" i="57"/>
  <c r="BZ122" i="57"/>
  <c r="BZ8" i="57"/>
  <c r="BZ23" i="57"/>
  <c r="BZ61" i="57"/>
  <c r="BZ60" i="57"/>
  <c r="BZ92" i="57"/>
  <c r="BZ81" i="57"/>
  <c r="BZ82" i="57"/>
  <c r="BZ121" i="57"/>
  <c r="BZ72" i="57"/>
  <c r="BZ9" i="57"/>
  <c r="BZ10" i="57" s="1"/>
  <c r="BZ30" i="57"/>
  <c r="BZ43" i="57"/>
  <c r="BZ27" i="57"/>
  <c r="BZ73" i="57"/>
  <c r="BP106" i="57"/>
  <c r="BP158" i="57"/>
  <c r="BP97" i="57"/>
  <c r="BP51" i="57"/>
  <c r="BP72" i="57"/>
  <c r="BP58" i="57"/>
  <c r="BP107" i="57"/>
  <c r="BP113" i="57"/>
  <c r="BP57" i="57"/>
  <c r="BP119" i="57"/>
  <c r="BP98" i="57"/>
  <c r="BP52" i="57"/>
  <c r="BP118" i="57"/>
  <c r="BP73" i="57"/>
  <c r="BP163" i="57" s="1"/>
  <c r="BP33" i="57"/>
  <c r="BP32" i="57"/>
  <c r="BP112" i="57"/>
  <c r="AV8" i="57"/>
  <c r="AV9" i="57"/>
  <c r="AV110" i="57"/>
  <c r="AV58" i="57"/>
  <c r="AV26" i="57"/>
  <c r="AV57" i="57"/>
  <c r="AV27" i="57"/>
  <c r="AV109" i="57"/>
  <c r="AL85" i="57"/>
  <c r="AL88" i="57"/>
  <c r="AL113" i="57"/>
  <c r="AL114" i="57" s="1"/>
  <c r="AL112" i="57"/>
  <c r="AL86" i="57"/>
  <c r="AL109" i="57"/>
  <c r="AL124" i="57"/>
  <c r="AL118" i="57"/>
  <c r="AL35" i="57"/>
  <c r="AL36" i="57"/>
  <c r="AL37" i="57" s="1"/>
  <c r="AL110" i="57"/>
  <c r="AL106" i="57"/>
  <c r="AL63" i="57"/>
  <c r="AL125" i="57"/>
  <c r="AL126" i="57" s="1"/>
  <c r="AL119" i="57"/>
  <c r="AL120" i="57" s="1"/>
  <c r="AL64" i="57"/>
  <c r="AL65" i="57" s="1"/>
  <c r="AL11" i="57"/>
  <c r="AL107" i="57"/>
  <c r="AL12" i="57"/>
  <c r="AL13" i="57" s="1"/>
  <c r="AL32" i="57"/>
  <c r="AL33" i="57"/>
  <c r="AL34" i="57" s="1"/>
  <c r="AL89" i="57"/>
  <c r="AJ90" i="57"/>
  <c r="AB125" i="57"/>
  <c r="AB101" i="57"/>
  <c r="AB100" i="57"/>
  <c r="AB124" i="57"/>
  <c r="AB85" i="57"/>
  <c r="AB98" i="57"/>
  <c r="AB86" i="57"/>
  <c r="AB97" i="57"/>
  <c r="AB36" i="57"/>
  <c r="AB35" i="57"/>
  <c r="AB8" i="57"/>
  <c r="AB9" i="57"/>
  <c r="BU83" i="57"/>
  <c r="CK104" i="57"/>
  <c r="AM49" i="57"/>
  <c r="BQ95" i="57"/>
  <c r="BK53" i="57"/>
  <c r="CH62" i="57"/>
  <c r="BW90" i="57"/>
  <c r="BK114" i="57"/>
  <c r="BT111" i="57"/>
  <c r="CH74" i="57"/>
  <c r="AW65" i="57"/>
  <c r="AC111" i="57"/>
  <c r="CH114" i="57"/>
  <c r="CE83" i="57"/>
  <c r="AF123" i="57"/>
  <c r="AS102" i="57"/>
  <c r="AF83" i="57"/>
  <c r="DY114" i="57"/>
  <c r="CD59" i="57"/>
  <c r="CE65" i="57"/>
  <c r="CH53" i="57"/>
  <c r="DO83" i="57"/>
  <c r="DY74" i="57"/>
  <c r="AI67" i="57"/>
  <c r="EB39" i="57"/>
  <c r="AS62" i="57"/>
  <c r="CF108" i="57"/>
  <c r="CF116" i="57"/>
  <c r="AI53" i="57"/>
  <c r="CE74" i="57"/>
  <c r="AT59" i="57"/>
  <c r="CE47" i="57"/>
  <c r="CA53" i="57"/>
  <c r="DL123" i="57"/>
  <c r="BR74" i="57"/>
  <c r="DI62" i="57"/>
  <c r="EI39" i="57"/>
  <c r="EI34" i="57"/>
  <c r="AS83" i="57"/>
  <c r="DM44" i="57"/>
  <c r="DG62" i="57"/>
  <c r="AA87" i="57"/>
  <c r="AA94" i="57"/>
  <c r="CI123" i="57"/>
  <c r="BV44" i="57"/>
  <c r="CF77" i="57"/>
  <c r="CC114" i="57"/>
  <c r="CI90" i="57"/>
  <c r="BS99" i="57"/>
  <c r="BS103" i="57"/>
  <c r="CC93" i="57"/>
  <c r="BN66" i="57"/>
  <c r="BL120" i="57"/>
  <c r="CC48" i="57"/>
  <c r="CC44" i="57"/>
  <c r="BV104" i="57"/>
  <c r="CF74" i="57"/>
  <c r="BL114" i="57"/>
  <c r="AH65" i="57"/>
  <c r="AK116" i="57"/>
  <c r="CF114" i="57"/>
  <c r="CF115" i="57"/>
  <c r="BO108" i="57"/>
  <c r="U126" i="57"/>
  <c r="AK87" i="57"/>
  <c r="EX115" i="57"/>
  <c r="EX108" i="57"/>
  <c r="FA116" i="57"/>
  <c r="FR108" i="57"/>
  <c r="FA108" i="57"/>
  <c r="FA115" i="57"/>
  <c r="EU116" i="57"/>
  <c r="FU108" i="57"/>
  <c r="EU108" i="57"/>
  <c r="EU115" i="57"/>
  <c r="FO108" i="57"/>
  <c r="EX116" i="57"/>
  <c r="BI120" i="57"/>
  <c r="BK116" i="57"/>
  <c r="BR116" i="57"/>
  <c r="DG44" i="57"/>
  <c r="BY123" i="57"/>
  <c r="CI47" i="57"/>
  <c r="BS83" i="57"/>
  <c r="BO53" i="57"/>
  <c r="BS62" i="57"/>
  <c r="CI44" i="57"/>
  <c r="CI48" i="57"/>
  <c r="BY74" i="57"/>
  <c r="U102" i="57"/>
  <c r="AH114" i="57"/>
  <c r="BS74" i="57"/>
  <c r="CC53" i="57"/>
  <c r="CE95" i="57"/>
  <c r="CF62" i="57"/>
  <c r="EX65" i="57"/>
  <c r="FR65" i="57"/>
  <c r="ED65" i="57"/>
  <c r="FA65" i="57"/>
  <c r="FU65" i="57"/>
  <c r="EU65" i="57"/>
  <c r="EG65" i="57"/>
  <c r="FO65" i="57"/>
  <c r="FP65" i="57"/>
  <c r="EB65" i="57"/>
  <c r="EA65" i="57"/>
  <c r="CC120" i="57"/>
  <c r="CI77" i="57"/>
  <c r="CF53" i="57"/>
  <c r="BO114" i="57"/>
  <c r="AH108" i="57"/>
  <c r="BV123" i="57"/>
  <c r="CF65" i="57"/>
  <c r="BV62" i="57"/>
  <c r="AO111" i="57"/>
  <c r="CC77" i="57"/>
  <c r="BL104" i="57"/>
  <c r="BI108" i="57"/>
  <c r="CI83" i="57"/>
  <c r="AR59" i="57"/>
  <c r="BY104" i="57"/>
  <c r="CI74" i="57"/>
  <c r="AK111" i="57"/>
  <c r="CC62" i="57"/>
  <c r="CC83" i="57"/>
  <c r="AH126" i="57"/>
  <c r="DL104" i="57"/>
  <c r="AH120" i="57"/>
  <c r="CF93" i="57"/>
  <c r="BI59" i="57"/>
  <c r="X102" i="57"/>
  <c r="CF120" i="57"/>
  <c r="AK108" i="57"/>
  <c r="AU59" i="57"/>
  <c r="BY93" i="57"/>
  <c r="EX114" i="57"/>
  <c r="FR114" i="57"/>
  <c r="FA114" i="57"/>
  <c r="FU114" i="57"/>
  <c r="EU114" i="57"/>
  <c r="FO114" i="57"/>
  <c r="BY62" i="57"/>
  <c r="BI74" i="57"/>
  <c r="BS102" i="57"/>
  <c r="BI53" i="57"/>
  <c r="FR99" i="57"/>
  <c r="FU99" i="57"/>
  <c r="FO99" i="57"/>
  <c r="BH116" i="57"/>
  <c r="CF123" i="57"/>
  <c r="DJ53" i="57"/>
  <c r="DM53" i="57"/>
  <c r="DG53" i="57"/>
  <c r="AO59" i="57"/>
  <c r="AE65" i="57"/>
  <c r="BV83" i="57"/>
  <c r="X87" i="57"/>
  <c r="X94" i="57"/>
  <c r="CC47" i="57"/>
  <c r="AU111" i="57"/>
  <c r="BS104" i="57"/>
  <c r="CF49" i="57"/>
  <c r="BV74" i="57"/>
  <c r="AK90" i="57"/>
  <c r="EX111" i="57"/>
  <c r="FH111" i="57"/>
  <c r="FA111" i="57"/>
  <c r="FK111" i="57"/>
  <c r="EU111" i="57"/>
  <c r="FE111" i="57"/>
  <c r="EF111" i="57"/>
  <c r="BL99" i="57"/>
  <c r="BL103" i="57"/>
  <c r="AE87" i="57"/>
  <c r="BI104" i="57"/>
  <c r="DJ59" i="57"/>
  <c r="DM59" i="57"/>
  <c r="DG59" i="57"/>
  <c r="AA95" i="57"/>
  <c r="AE108" i="57"/>
  <c r="CI49" i="57"/>
  <c r="CF83" i="57"/>
  <c r="AA102" i="57"/>
  <c r="BO74" i="57"/>
  <c r="AA99" i="57"/>
  <c r="BO59" i="57"/>
  <c r="AH90" i="57"/>
  <c r="AH111" i="57"/>
  <c r="BY99" i="57"/>
  <c r="BY103" i="57"/>
  <c r="CH67" i="57"/>
  <c r="DJ44" i="57"/>
  <c r="CC65" i="57"/>
  <c r="X126" i="57"/>
  <c r="CC49" i="57"/>
  <c r="AE126" i="57"/>
  <c r="U95" i="57"/>
  <c r="DM123" i="57"/>
  <c r="AK126" i="57"/>
  <c r="X99" i="57"/>
  <c r="CE67" i="57"/>
  <c r="BY44" i="57"/>
  <c r="DM62" i="57"/>
  <c r="BI103" i="57"/>
  <c r="BI99" i="57"/>
  <c r="BH67" i="57"/>
  <c r="AH87" i="57"/>
  <c r="CC74" i="57"/>
  <c r="U99" i="57"/>
  <c r="CF44" i="57"/>
  <c r="CF48" i="57"/>
  <c r="CI93" i="57"/>
  <c r="DT44" i="57"/>
  <c r="DQ44" i="57"/>
  <c r="DW44" i="57"/>
  <c r="BI114" i="57"/>
  <c r="BV93" i="57"/>
  <c r="CI65" i="57"/>
  <c r="CC123" i="57"/>
  <c r="BY102" i="57"/>
  <c r="DT102" i="57"/>
  <c r="DW102" i="57"/>
  <c r="DR103" i="57"/>
  <c r="DQ102" i="57"/>
  <c r="BH66" i="57"/>
  <c r="BN116" i="57"/>
  <c r="AE90" i="57"/>
  <c r="BV102" i="57"/>
  <c r="AE120" i="57"/>
  <c r="BL53" i="57"/>
  <c r="CI120" i="57"/>
  <c r="AH116" i="57"/>
  <c r="CB67" i="57"/>
  <c r="CC116" i="57"/>
  <c r="CE104" i="57"/>
  <c r="BV103" i="57"/>
  <c r="BV99" i="57"/>
  <c r="AK65" i="57"/>
  <c r="CC90" i="57"/>
  <c r="BO120" i="57"/>
  <c r="CC108" i="57"/>
  <c r="CC115" i="57"/>
  <c r="AE111" i="57"/>
  <c r="BY83" i="57"/>
  <c r="EX126" i="57"/>
  <c r="FR126" i="57"/>
  <c r="ED126" i="57"/>
  <c r="FA126" i="57"/>
  <c r="FU126" i="57"/>
  <c r="EU126" i="57"/>
  <c r="EG126" i="57"/>
  <c r="FO126" i="57"/>
  <c r="EA126" i="57"/>
  <c r="AE114" i="57"/>
  <c r="BS93" i="57"/>
  <c r="AR111" i="57"/>
  <c r="U94" i="57"/>
  <c r="U87" i="57"/>
  <c r="AA126" i="57"/>
  <c r="BN115" i="57"/>
  <c r="DJ123" i="57"/>
  <c r="CI115" i="57"/>
  <c r="CI108" i="57"/>
  <c r="BS44" i="57"/>
  <c r="CI116" i="57"/>
  <c r="BS123" i="57"/>
  <c r="AK114" i="57"/>
  <c r="AK120" i="57"/>
  <c r="BL59" i="57"/>
  <c r="AE116" i="57"/>
  <c r="BK67" i="57"/>
  <c r="CF47" i="57"/>
  <c r="CI62" i="57"/>
  <c r="DG123" i="57"/>
  <c r="CI53" i="57"/>
  <c r="CI114" i="57"/>
  <c r="CH95" i="57"/>
  <c r="DJ62" i="57"/>
  <c r="CF90" i="57"/>
  <c r="FS74" i="57"/>
  <c r="FN74" i="57"/>
  <c r="EE74" i="57"/>
  <c r="DZ74" i="57"/>
  <c r="FR74" i="57"/>
  <c r="FU74" i="57"/>
  <c r="FO74" i="57"/>
  <c r="BO104" i="57"/>
  <c r="BO99" i="57"/>
  <c r="BO103" i="57"/>
  <c r="BL74" i="57"/>
  <c r="CB95" i="57"/>
  <c r="X95" i="57"/>
  <c r="BL108" i="57"/>
  <c r="CB66" i="57"/>
  <c r="AF99" i="57"/>
  <c r="BR99" i="57"/>
  <c r="BR103" i="57"/>
  <c r="CA59" i="57"/>
  <c r="AI74" i="57"/>
  <c r="AF74" i="57"/>
  <c r="DH123" i="57"/>
  <c r="BJ123" i="57"/>
  <c r="CH49" i="57"/>
  <c r="AP44" i="57"/>
  <c r="AP48" i="57"/>
  <c r="AS104" i="57"/>
  <c r="DF44" i="57"/>
  <c r="AP95" i="57"/>
  <c r="DU108" i="57"/>
  <c r="DU115" i="57"/>
  <c r="CA90" i="57"/>
  <c r="BH114" i="57"/>
  <c r="BK66" i="57"/>
  <c r="AS94" i="57"/>
  <c r="BM44" i="57"/>
  <c r="BM48" i="57"/>
  <c r="AP74" i="57"/>
  <c r="BK115" i="57"/>
  <c r="BK108" i="57"/>
  <c r="CK87" i="57"/>
  <c r="CK94" i="57"/>
  <c r="AW108" i="57"/>
  <c r="CE44" i="57"/>
  <c r="CE48" i="57"/>
  <c r="BR104" i="57"/>
  <c r="BX74" i="57"/>
  <c r="DO114" i="57"/>
  <c r="CA95" i="57"/>
  <c r="BX44" i="57"/>
  <c r="DI44" i="57"/>
  <c r="DY116" i="57"/>
  <c r="AF66" i="57"/>
  <c r="AI39" i="57"/>
  <c r="AG37" i="57"/>
  <c r="AI48" i="57"/>
  <c r="DH111" i="57"/>
  <c r="CG59" i="57"/>
  <c r="V65" i="57"/>
  <c r="DY103" i="57"/>
  <c r="CK99" i="57"/>
  <c r="CK103" i="57"/>
  <c r="BJ49" i="57"/>
  <c r="AS47" i="57"/>
  <c r="Y116" i="57"/>
  <c r="BT47" i="57"/>
  <c r="DO74" i="57"/>
  <c r="DU74" i="57"/>
  <c r="CG99" i="57"/>
  <c r="CG103" i="57"/>
  <c r="AW49" i="57"/>
  <c r="Y66" i="57"/>
  <c r="DY108" i="57"/>
  <c r="DY115" i="57"/>
  <c r="DK67" i="57"/>
  <c r="DH103" i="57"/>
  <c r="CG104" i="57"/>
  <c r="AC39" i="57"/>
  <c r="CH31" i="57"/>
  <c r="BJ83" i="57"/>
  <c r="BJ44" i="57"/>
  <c r="BJ48" i="57"/>
  <c r="CK59" i="57"/>
  <c r="V108" i="57"/>
  <c r="AI99" i="57"/>
  <c r="AC66" i="57"/>
  <c r="DR104" i="57"/>
  <c r="CH108" i="57"/>
  <c r="CH115" i="57"/>
  <c r="AP99" i="57"/>
  <c r="AP103" i="57"/>
  <c r="AC59" i="57"/>
  <c r="CE49" i="57"/>
  <c r="CB116" i="57"/>
  <c r="BH115" i="57"/>
  <c r="BH108" i="57"/>
  <c r="AF47" i="57"/>
  <c r="DO116" i="57"/>
  <c r="Y111" i="57"/>
  <c r="AD108" i="57"/>
  <c r="DR116" i="57"/>
  <c r="BN104" i="57"/>
  <c r="Y67" i="57"/>
  <c r="DL62" i="57"/>
  <c r="AW87" i="57"/>
  <c r="AW94" i="57"/>
  <c r="V66" i="57"/>
  <c r="AS66" i="57"/>
  <c r="AM102" i="57"/>
  <c r="DR99" i="57"/>
  <c r="AD90" i="57"/>
  <c r="AW90" i="57"/>
  <c r="DK103" i="57"/>
  <c r="CA77" i="57"/>
  <c r="BN53" i="57"/>
  <c r="BK104" i="57"/>
  <c r="AP104" i="57"/>
  <c r="AS65" i="57"/>
  <c r="Y120" i="57"/>
  <c r="V123" i="57"/>
  <c r="BX123" i="57"/>
  <c r="DK49" i="57"/>
  <c r="AQ59" i="57"/>
  <c r="AW116" i="57"/>
  <c r="EF37" i="57"/>
  <c r="AW66" i="57"/>
  <c r="CB115" i="57"/>
  <c r="BH53" i="57"/>
  <c r="CD94" i="57"/>
  <c r="DU104" i="57"/>
  <c r="BM49" i="57"/>
  <c r="AI49" i="57"/>
  <c r="DH83" i="57"/>
  <c r="CE108" i="57"/>
  <c r="CE115" i="57"/>
  <c r="BT95" i="57"/>
  <c r="DF123" i="57"/>
  <c r="AI104" i="57"/>
  <c r="CK102" i="57"/>
  <c r="DO103" i="57"/>
  <c r="BQ93" i="57"/>
  <c r="DF49" i="57"/>
  <c r="DR108" i="57"/>
  <c r="DR115" i="57"/>
  <c r="DH115" i="57"/>
  <c r="W102" i="57"/>
  <c r="V74" i="57"/>
  <c r="AW95" i="57"/>
  <c r="BW47" i="57"/>
  <c r="BH99" i="57"/>
  <c r="BH103" i="57"/>
  <c r="BX39" i="57"/>
  <c r="BM39" i="57"/>
  <c r="AP37" i="57"/>
  <c r="AS49" i="57"/>
  <c r="DO108" i="57"/>
  <c r="DO115" i="57"/>
  <c r="BN108" i="57"/>
  <c r="AW123" i="57"/>
  <c r="DH65" i="57"/>
  <c r="BX104" i="57"/>
  <c r="BX99" i="57"/>
  <c r="BX103" i="57"/>
  <c r="CB120" i="57"/>
  <c r="BX83" i="57"/>
  <c r="AI66" i="57"/>
  <c r="CD104" i="57"/>
  <c r="V114" i="57"/>
  <c r="DU116" i="57"/>
  <c r="BM111" i="57"/>
  <c r="BK59" i="57"/>
  <c r="DK115" i="57"/>
  <c r="AS44" i="57"/>
  <c r="AS48" i="57"/>
  <c r="BN99" i="57"/>
  <c r="BN103" i="57"/>
  <c r="BQ83" i="57"/>
  <c r="BT53" i="57"/>
  <c r="DO39" i="57"/>
  <c r="FC39" i="57"/>
  <c r="CA87" i="57"/>
  <c r="CA94" i="57"/>
  <c r="V120" i="57"/>
  <c r="T94" i="57"/>
  <c r="T87" i="57"/>
  <c r="AP66" i="57"/>
  <c r="W87" i="57"/>
  <c r="W94" i="57"/>
  <c r="AF49" i="57"/>
  <c r="CG87" i="57"/>
  <c r="CG94" i="57"/>
  <c r="AW103" i="57"/>
  <c r="BU74" i="57"/>
  <c r="AD120" i="57"/>
  <c r="AG65" i="57"/>
  <c r="AP49" i="57"/>
  <c r="BU102" i="57"/>
  <c r="AC120" i="57"/>
  <c r="BU67" i="57"/>
  <c r="CB44" i="57"/>
  <c r="CB48" i="57"/>
  <c r="BH74" i="57"/>
  <c r="BN120" i="57"/>
  <c r="BD95" i="57"/>
  <c r="BJ111" i="57"/>
  <c r="AM103" i="57"/>
  <c r="BR66" i="57"/>
  <c r="AW67" i="57"/>
  <c r="CB90" i="57"/>
  <c r="CH44" i="57"/>
  <c r="CH48" i="57"/>
  <c r="DH93" i="57"/>
  <c r="Y65" i="57"/>
  <c r="DI49" i="57"/>
  <c r="DH44" i="57"/>
  <c r="AP102" i="57"/>
  <c r="V53" i="57"/>
  <c r="AC67" i="57"/>
  <c r="AD116" i="57"/>
  <c r="AC123" i="57"/>
  <c r="V116" i="57"/>
  <c r="AT111" i="57"/>
  <c r="AM39" i="57"/>
  <c r="BQ39" i="57"/>
  <c r="AP39" i="57"/>
  <c r="EC37" i="57"/>
  <c r="FI39" i="57"/>
  <c r="Y39" i="57"/>
  <c r="DU39" i="57"/>
  <c r="BN34" i="57"/>
  <c r="EX37" i="57"/>
  <c r="FA37" i="57"/>
  <c r="EU37" i="57"/>
  <c r="X37" i="57"/>
  <c r="AH37" i="57"/>
  <c r="AE37" i="57"/>
  <c r="CB39" i="57"/>
  <c r="CB38" i="57"/>
  <c r="AA37" i="57"/>
  <c r="EG37" i="57"/>
  <c r="EA37" i="57"/>
  <c r="AK37" i="57"/>
  <c r="CH38" i="57"/>
  <c r="CE38" i="57"/>
  <c r="U37" i="57"/>
  <c r="ED37" i="57"/>
  <c r="DK34" i="57"/>
  <c r="CE34" i="57"/>
  <c r="CD37" i="57"/>
  <c r="FQ34" i="57"/>
  <c r="AW34" i="57"/>
  <c r="Z37" i="57"/>
  <c r="DH37" i="57"/>
  <c r="FM37" i="57"/>
  <c r="CK37" i="57"/>
  <c r="DK37" i="57"/>
  <c r="T37" i="57"/>
  <c r="FW39" i="57"/>
  <c r="DO34" i="57"/>
  <c r="EZ37" i="57"/>
  <c r="EW37" i="57"/>
  <c r="ET37" i="57"/>
  <c r="BR39" i="57"/>
  <c r="AK34" i="57"/>
  <c r="CC34" i="57"/>
  <c r="FA34" i="57"/>
  <c r="BO34" i="57"/>
  <c r="CF34" i="57"/>
  <c r="BL34" i="57"/>
  <c r="AE34" i="57"/>
  <c r="FR34" i="57"/>
  <c r="EX34" i="57"/>
  <c r="BI34" i="57"/>
  <c r="DL34" i="57"/>
  <c r="EU34" i="57"/>
  <c r="FO34" i="57"/>
  <c r="AH34" i="57"/>
  <c r="CI34" i="57"/>
  <c r="FU34" i="57"/>
  <c r="EW34" i="57"/>
  <c r="BK34" i="57"/>
  <c r="DZ31" i="57"/>
  <c r="BH34" i="57"/>
  <c r="Y34" i="57"/>
  <c r="EF31" i="57"/>
  <c r="FF34" i="57"/>
  <c r="BM28" i="57"/>
  <c r="AF28" i="57"/>
  <c r="DR31" i="57"/>
  <c r="BU31" i="57"/>
  <c r="FT31" i="57"/>
  <c r="DK31" i="57"/>
  <c r="CI31" i="57"/>
  <c r="FO31" i="57"/>
  <c r="FU31" i="57"/>
  <c r="ED31" i="57"/>
  <c r="DV31" i="57"/>
  <c r="BS31" i="57"/>
  <c r="FR31" i="57"/>
  <c r="EA31" i="57"/>
  <c r="BV31" i="57"/>
  <c r="EG31" i="57"/>
  <c r="CC31" i="57"/>
  <c r="BY31" i="57"/>
  <c r="CF31" i="57"/>
  <c r="BR31" i="57"/>
  <c r="EY31" i="57"/>
  <c r="FM31" i="57"/>
  <c r="DR28" i="57"/>
  <c r="EC31" i="57"/>
  <c r="DH31" i="57"/>
  <c r="EW28" i="57"/>
  <c r="CB31" i="57"/>
  <c r="V31" i="57"/>
  <c r="DY28" i="57"/>
  <c r="EZ28" i="57"/>
  <c r="AM31" i="57"/>
  <c r="Y31" i="57"/>
  <c r="CE31" i="57"/>
  <c r="AW31" i="57"/>
  <c r="BX31" i="57"/>
  <c r="FF31" i="57"/>
  <c r="AC31" i="57"/>
  <c r="EX28" i="57"/>
  <c r="FA28" i="57"/>
  <c r="AO28" i="57"/>
  <c r="AU28" i="57"/>
  <c r="FH28" i="57"/>
  <c r="FK28" i="57"/>
  <c r="BV28" i="57"/>
  <c r="FE28" i="57"/>
  <c r="BY28" i="57"/>
  <c r="BS28" i="57"/>
  <c r="AR28" i="57"/>
  <c r="FS39" i="57"/>
  <c r="BR28" i="57"/>
  <c r="AM28" i="57"/>
  <c r="DK28" i="57"/>
  <c r="AI28" i="57"/>
  <c r="AQ28" i="57"/>
  <c r="FP39" i="57"/>
  <c r="FD28" i="57"/>
  <c r="AT28" i="57"/>
  <c r="DK39" i="57"/>
  <c r="EU28" i="57"/>
  <c r="DH28" i="57"/>
  <c r="BJ28" i="57"/>
  <c r="BY25" i="57"/>
  <c r="BY38" i="57"/>
  <c r="BN39" i="57"/>
  <c r="BY39" i="57"/>
  <c r="BS39" i="57"/>
  <c r="BS38" i="57"/>
  <c r="BS25" i="57"/>
  <c r="BV39" i="57"/>
  <c r="CI25" i="57"/>
  <c r="BV25" i="57"/>
  <c r="BV38" i="57"/>
  <c r="CC25" i="57"/>
  <c r="CF25" i="57"/>
  <c r="EY38" i="57"/>
  <c r="EY25" i="57"/>
  <c r="AW38" i="57"/>
  <c r="CB25" i="57"/>
  <c r="DO25" i="57"/>
  <c r="DO38" i="57"/>
  <c r="FS38" i="57"/>
  <c r="EI38" i="57"/>
  <c r="EI25" i="57"/>
  <c r="FI38" i="57"/>
  <c r="FI25" i="57"/>
  <c r="BJ25" i="57"/>
  <c r="BJ38" i="57"/>
  <c r="AF38" i="57"/>
  <c r="V38" i="57"/>
  <c r="BJ39" i="57"/>
  <c r="DU25" i="57"/>
  <c r="DU38" i="57"/>
  <c r="EB38" i="57"/>
  <c r="EB25" i="57"/>
  <c r="AS38" i="57"/>
  <c r="AP25" i="57"/>
  <c r="AP38" i="57"/>
  <c r="BU38" i="57"/>
  <c r="BR25" i="57"/>
  <c r="BR38" i="57"/>
  <c r="FM38" i="57"/>
  <c r="FM25" i="57"/>
  <c r="EV39" i="57"/>
  <c r="FF38" i="57"/>
  <c r="DH38" i="57"/>
  <c r="AC38" i="57"/>
  <c r="AC25" i="57"/>
  <c r="FC25" i="57"/>
  <c r="FC38" i="57"/>
  <c r="FP38" i="57"/>
  <c r="FP25" i="57"/>
  <c r="BX38" i="57"/>
  <c r="BX25" i="57"/>
  <c r="DY25" i="57"/>
  <c r="DY38" i="57"/>
  <c r="AI25" i="57"/>
  <c r="AI38" i="57"/>
  <c r="EV38" i="57"/>
  <c r="EV25" i="57"/>
  <c r="AM38" i="57"/>
  <c r="AM25" i="57"/>
  <c r="DR38" i="57"/>
  <c r="Y25" i="57"/>
  <c r="Y38" i="57"/>
  <c r="BQ25" i="57"/>
  <c r="BQ38" i="57"/>
  <c r="EZ13" i="57"/>
  <c r="AP13" i="57"/>
  <c r="AW13" i="57"/>
  <c r="AS13" i="57"/>
  <c r="FD13" i="57"/>
  <c r="AE13" i="57"/>
  <c r="AH13" i="57"/>
  <c r="CI13" i="57"/>
  <c r="DW13" i="57"/>
  <c r="FA13" i="57"/>
  <c r="FK13" i="57"/>
  <c r="DQ13" i="57"/>
  <c r="FE13" i="57"/>
  <c r="DT13" i="57"/>
  <c r="AK13" i="57"/>
  <c r="FH13" i="57"/>
  <c r="CF13" i="57"/>
  <c r="EX13" i="57"/>
  <c r="CC13" i="57"/>
  <c r="EU13" i="57"/>
  <c r="DP13" i="57"/>
  <c r="DK13" i="57"/>
  <c r="CB13" i="57"/>
  <c r="CH13" i="57"/>
  <c r="CA13" i="57"/>
  <c r="DV13" i="57"/>
  <c r="BT13" i="57"/>
  <c r="EW13" i="57"/>
  <c r="DH13" i="57"/>
  <c r="DS13" i="57"/>
  <c r="AI10" i="57"/>
  <c r="AN10" i="57"/>
  <c r="EC10" i="57"/>
  <c r="FG10" i="57"/>
  <c r="BQ10" i="57"/>
  <c r="DZ10" i="57"/>
  <c r="DU10" i="57"/>
  <c r="AT10" i="57"/>
  <c r="DL10" i="57"/>
  <c r="FS10" i="57"/>
  <c r="Z10" i="57"/>
  <c r="EY10" i="57"/>
  <c r="AR10" i="57"/>
  <c r="FE10" i="57"/>
  <c r="AA10" i="57"/>
  <c r="DJ10" i="57"/>
  <c r="X10" i="57"/>
  <c r="DM10" i="57"/>
  <c r="BV10" i="57"/>
  <c r="BY10" i="57"/>
  <c r="BS10" i="57"/>
  <c r="U10" i="57"/>
  <c r="AU10" i="57"/>
  <c r="EG10" i="57"/>
  <c r="AO10" i="57"/>
  <c r="ED10" i="57"/>
  <c r="FH10" i="57"/>
  <c r="DG10" i="57"/>
  <c r="EA10" i="57"/>
  <c r="FK10" i="57"/>
  <c r="DF10" i="57"/>
  <c r="CG10" i="57"/>
  <c r="FW10" i="57"/>
  <c r="BM10" i="57"/>
  <c r="DI10" i="57"/>
  <c r="FP10" i="57"/>
  <c r="FD10" i="57"/>
  <c r="CD10" i="57"/>
  <c r="BR10" i="57"/>
  <c r="AM10" i="57"/>
  <c r="EF10" i="57"/>
  <c r="T100" i="916" l="1"/>
  <c r="BM51" i="1035"/>
  <c r="BU49" i="1035"/>
  <c r="CC49" i="1035" s="1"/>
  <c r="BJ63" i="1447"/>
  <c r="BQ62" i="1447"/>
  <c r="BI94" i="1447"/>
  <c r="BP93" i="1447"/>
  <c r="BI32" i="1447"/>
  <c r="BP31" i="1447"/>
  <c r="BJ111" i="1447"/>
  <c r="BC113" i="1447"/>
  <c r="BL27" i="1447"/>
  <c r="BK29" i="1447" s="1"/>
  <c r="BP30" i="1447"/>
  <c r="BL89" i="1447"/>
  <c r="BK91" i="1447" s="1"/>
  <c r="BP92" i="1447"/>
  <c r="BI63" i="1447"/>
  <c r="BP62" i="1447"/>
  <c r="BA92" i="1447"/>
  <c r="BI119" i="1447"/>
  <c r="BP61" i="1447"/>
  <c r="BL58" i="1447"/>
  <c r="BK60" i="1447" s="1"/>
  <c r="BC121" i="1447"/>
  <c r="BJ119" i="1447"/>
  <c r="BJ32" i="1447"/>
  <c r="BQ31" i="1447"/>
  <c r="BB113" i="1447"/>
  <c r="BA61" i="1447"/>
  <c r="BI111" i="1447"/>
  <c r="BQ93" i="1447"/>
  <c r="BJ94" i="1447"/>
  <c r="BN61" i="1447"/>
  <c r="BL61" i="1447"/>
  <c r="BK63" i="1447" s="1"/>
  <c r="BN30" i="1447"/>
  <c r="BL30" i="1447"/>
  <c r="BK32" i="1447" s="1"/>
  <c r="BH93" i="1447"/>
  <c r="BP120" i="1447"/>
  <c r="BP103" i="1447"/>
  <c r="BH30" i="1447"/>
  <c r="BN31" i="1447"/>
  <c r="BG32" i="1447"/>
  <c r="BH62" i="1447"/>
  <c r="BP112" i="1447"/>
  <c r="BH31" i="1447"/>
  <c r="BP104" i="1447"/>
  <c r="BI105" i="1447"/>
  <c r="BN92" i="1447"/>
  <c r="BL92" i="1447"/>
  <c r="BK94" i="1447" s="1"/>
  <c r="BN93" i="1447"/>
  <c r="BG94" i="1447"/>
  <c r="BJ105" i="1447"/>
  <c r="BQ104" i="1447"/>
  <c r="BN62" i="1447"/>
  <c r="BG63" i="1447"/>
  <c r="CN112" i="1447"/>
  <c r="BZ102" i="57"/>
  <c r="BZ93" i="57"/>
  <c r="CJ13" i="57"/>
  <c r="CJ111" i="57"/>
  <c r="BZ28" i="57"/>
  <c r="CJ47" i="57"/>
  <c r="BZ31" i="57"/>
  <c r="AP151" i="916"/>
  <c r="AZ151" i="916"/>
  <c r="BN151" i="916" s="1"/>
  <c r="AP50" i="916"/>
  <c r="AZ50" i="916"/>
  <c r="AE28" i="917"/>
  <c r="AG28" i="917"/>
  <c r="AE20" i="917"/>
  <c r="AG20" i="917"/>
  <c r="CJ28" i="57"/>
  <c r="W12" i="917"/>
  <c r="AA12" i="917"/>
  <c r="S29" i="917"/>
  <c r="V27" i="917"/>
  <c r="T27" i="917"/>
  <c r="AD30" i="917"/>
  <c r="BL152" i="916"/>
  <c r="BV152" i="916"/>
  <c r="AJ151" i="1035"/>
  <c r="T151" i="1035"/>
  <c r="V153" i="1035"/>
  <c r="V101" i="916"/>
  <c r="L101" i="916"/>
  <c r="N102" i="916"/>
  <c r="AH49" i="1035"/>
  <c r="AJ51" i="1035"/>
  <c r="AR49" i="1035"/>
  <c r="W22" i="917"/>
  <c r="AA22" i="917"/>
  <c r="AH100" i="1035"/>
  <c r="AJ102" i="1035"/>
  <c r="AR100" i="1035"/>
  <c r="V19" i="917"/>
  <c r="T19" i="917"/>
  <c r="S21" i="917"/>
  <c r="AA14" i="917"/>
  <c r="V11" i="917"/>
  <c r="T11" i="917"/>
  <c r="S13" i="917"/>
  <c r="BY148" i="1035"/>
  <c r="BW150" i="1035" s="1"/>
  <c r="BU153" i="1035"/>
  <c r="CC151" i="1035"/>
  <c r="BY151" i="1035"/>
  <c r="BW153" i="1035" s="1"/>
  <c r="BS153" i="1035"/>
  <c r="CA151" i="1035"/>
  <c r="BQ100" i="1035"/>
  <c r="BO102" i="1035" s="1"/>
  <c r="BK102" i="1035"/>
  <c r="BS100" i="1035"/>
  <c r="BQ49" i="1035"/>
  <c r="BO51" i="1035" s="1"/>
  <c r="BK51" i="1035"/>
  <c r="BS49" i="1035"/>
  <c r="CG97" i="1035"/>
  <c r="CC102" i="1035"/>
  <c r="CQ100" i="1035"/>
  <c r="AZ49" i="916"/>
  <c r="AX49" i="916" s="1"/>
  <c r="AR51" i="916"/>
  <c r="AH100" i="916"/>
  <c r="AR100" i="916"/>
  <c r="AP49" i="916"/>
  <c r="R13" i="917"/>
  <c r="U11" i="917"/>
  <c r="R29" i="917"/>
  <c r="U27" i="917"/>
  <c r="R21" i="917"/>
  <c r="U19" i="917"/>
  <c r="CJ162" i="57"/>
  <c r="FV162" i="57"/>
  <c r="BU153" i="916"/>
  <c r="CC151" i="916"/>
  <c r="BY148" i="916"/>
  <c r="BW150" i="916" s="1"/>
  <c r="BM102" i="916"/>
  <c r="BQ97" i="916"/>
  <c r="BU100" i="916"/>
  <c r="BY100" i="916"/>
  <c r="BW102" i="916" s="1"/>
  <c r="BS102" i="916"/>
  <c r="CA100" i="916"/>
  <c r="CL10" i="916"/>
  <c r="CL6" i="916"/>
  <c r="BH9" i="916"/>
  <c r="CL9" i="916"/>
  <c r="BZ162" i="57"/>
  <c r="BZ157" i="57"/>
  <c r="BC46" i="916"/>
  <c r="BA48" i="916" s="1"/>
  <c r="AY51" i="916"/>
  <c r="BM49" i="916"/>
  <c r="FV126" i="57"/>
  <c r="DX126" i="57"/>
  <c r="FL28" i="57"/>
  <c r="FL13" i="57"/>
  <c r="FV13" i="57"/>
  <c r="BN62" i="560"/>
  <c r="BG63" i="560"/>
  <c r="CF30" i="560"/>
  <c r="CB27" i="560"/>
  <c r="CA29" i="560" s="1"/>
  <c r="BL30" i="560"/>
  <c r="BK32" i="560" s="1"/>
  <c r="BN30" i="560"/>
  <c r="BL61" i="560"/>
  <c r="BK63" i="560" s="1"/>
  <c r="BN61" i="560"/>
  <c r="BY32" i="560"/>
  <c r="CF31" i="560"/>
  <c r="BQ32" i="560"/>
  <c r="BZ31" i="560"/>
  <c r="BQ94" i="560"/>
  <c r="BZ93" i="560"/>
  <c r="BN93" i="560"/>
  <c r="BL92" i="560"/>
  <c r="BK94" i="560" s="1"/>
  <c r="BG94" i="560"/>
  <c r="BN31" i="560"/>
  <c r="BG32" i="560"/>
  <c r="BQ63" i="560"/>
  <c r="BZ62" i="560"/>
  <c r="BZ62" i="57"/>
  <c r="FL10" i="57"/>
  <c r="CJ120" i="57"/>
  <c r="EH13" i="57"/>
  <c r="BY103" i="560"/>
  <c r="BY105" i="560" s="1"/>
  <c r="BO30" i="560"/>
  <c r="BO92" i="560"/>
  <c r="BY119" i="560"/>
  <c r="BY111" i="560"/>
  <c r="BO61" i="560"/>
  <c r="CF104" i="560"/>
  <c r="CF61" i="560"/>
  <c r="BY63" i="560"/>
  <c r="CB58" i="560"/>
  <c r="CA60" i="560" s="1"/>
  <c r="BY112" i="560"/>
  <c r="BP113" i="560"/>
  <c r="BO62" i="560"/>
  <c r="BO31" i="560"/>
  <c r="BZ104" i="560"/>
  <c r="BQ105" i="560"/>
  <c r="CF92" i="560"/>
  <c r="BY94" i="560"/>
  <c r="CB89" i="560"/>
  <c r="CA91" i="560" s="1"/>
  <c r="BP121" i="560"/>
  <c r="BY120" i="560"/>
  <c r="BO93" i="560"/>
  <c r="BQ121" i="560"/>
  <c r="BZ120" i="560"/>
  <c r="CK92" i="560"/>
  <c r="CT32" i="57"/>
  <c r="CT112" i="57"/>
  <c r="CT106" i="57"/>
  <c r="BP157" i="57"/>
  <c r="GF11" i="57"/>
  <c r="CT63" i="57"/>
  <c r="BP182" i="57"/>
  <c r="BP162" i="57"/>
  <c r="CT72" i="57"/>
  <c r="CT162" i="57" s="1"/>
  <c r="CT29" i="57"/>
  <c r="AL111" i="57"/>
  <c r="CJ34" i="57"/>
  <c r="CN111" i="560"/>
  <c r="CN103" i="560"/>
  <c r="CJ90" i="57"/>
  <c r="BP173" i="57"/>
  <c r="CJ53" i="57"/>
  <c r="AV59" i="57"/>
  <c r="AV111" i="57"/>
  <c r="AV157" i="57"/>
  <c r="AB177" i="57"/>
  <c r="AB168" i="57"/>
  <c r="AB169" i="57" s="1"/>
  <c r="AB182" i="57"/>
  <c r="AB167" i="57"/>
  <c r="AB183" i="57"/>
  <c r="AB178" i="57"/>
  <c r="EH10" i="57"/>
  <c r="AL90" i="57"/>
  <c r="CJ123" i="57"/>
  <c r="AV10" i="57"/>
  <c r="CJ62" i="57"/>
  <c r="BZ37" i="57"/>
  <c r="BZ123" i="57"/>
  <c r="AV28" i="57"/>
  <c r="FB192" i="57"/>
  <c r="BZ172" i="57"/>
  <c r="CK105" i="57"/>
  <c r="BP172" i="57"/>
  <c r="CJ193" i="57"/>
  <c r="AL115" i="57"/>
  <c r="AL192" i="57"/>
  <c r="CJ77" i="57"/>
  <c r="CJ183" i="57"/>
  <c r="CJ184" i="57" s="1"/>
  <c r="BZ108" i="57"/>
  <c r="CJ192" i="57"/>
  <c r="FB193" i="57"/>
  <c r="FB194" i="57" s="1"/>
  <c r="AL193" i="57"/>
  <c r="AL194" i="57" s="1"/>
  <c r="BZ83" i="57"/>
  <c r="BZ173" i="57"/>
  <c r="CJ83" i="57"/>
  <c r="FV74" i="57"/>
  <c r="FV163" i="57"/>
  <c r="AV158" i="57"/>
  <c r="BZ74" i="57"/>
  <c r="BZ163" i="57"/>
  <c r="BZ158" i="57"/>
  <c r="CJ74" i="57"/>
  <c r="CJ163" i="57"/>
  <c r="FB111" i="57"/>
  <c r="AA50" i="57"/>
  <c r="FB28" i="57"/>
  <c r="FB34" i="57"/>
  <c r="FB114" i="57"/>
  <c r="FB13" i="57"/>
  <c r="FB37" i="57"/>
  <c r="FB126" i="57"/>
  <c r="FB65" i="57"/>
  <c r="DN53" i="57"/>
  <c r="DN123" i="57"/>
  <c r="DN10" i="57"/>
  <c r="DN102" i="57"/>
  <c r="DN59" i="57"/>
  <c r="DN62" i="57"/>
  <c r="BP59" i="57"/>
  <c r="BP53" i="57"/>
  <c r="BP47" i="57"/>
  <c r="BP31" i="57"/>
  <c r="BP87" i="57"/>
  <c r="BP120" i="57"/>
  <c r="BP13" i="57"/>
  <c r="BP34" i="57"/>
  <c r="BP37" i="57"/>
  <c r="BP102" i="57"/>
  <c r="BP114" i="57"/>
  <c r="BP77" i="57"/>
  <c r="BP74" i="57"/>
  <c r="CT163" i="57"/>
  <c r="BP65" i="57"/>
  <c r="BP126" i="57"/>
  <c r="AS117" i="57"/>
  <c r="AB126" i="57"/>
  <c r="AB102" i="57"/>
  <c r="AB93" i="57"/>
  <c r="AB90" i="57"/>
  <c r="AB83" i="57"/>
  <c r="AB77" i="57"/>
  <c r="AB62" i="57"/>
  <c r="AB47" i="57"/>
  <c r="AB44" i="57"/>
  <c r="AB37" i="57"/>
  <c r="AB28" i="57"/>
  <c r="AB13" i="57"/>
  <c r="AB10" i="57"/>
  <c r="AB94" i="57"/>
  <c r="AB48" i="57"/>
  <c r="BU105" i="57"/>
  <c r="U50" i="57"/>
  <c r="BR102" i="57"/>
  <c r="Y59" i="57"/>
  <c r="FF37" i="57"/>
  <c r="AS37" i="57"/>
  <c r="CH93" i="57"/>
  <c r="AM77" i="57"/>
  <c r="DY99" i="57"/>
  <c r="DO28" i="57"/>
  <c r="CH65" i="57"/>
  <c r="CB77" i="57"/>
  <c r="AS93" i="57"/>
  <c r="AC34" i="57"/>
  <c r="DO62" i="57"/>
  <c r="FS25" i="57"/>
  <c r="BR83" i="57"/>
  <c r="AD37" i="57"/>
  <c r="DU28" i="57"/>
  <c r="CE77" i="57"/>
  <c r="BK99" i="57"/>
  <c r="Y117" i="57"/>
  <c r="AS103" i="57"/>
  <c r="AS105" i="57" s="1"/>
  <c r="FF39" i="57"/>
  <c r="FF40" i="57" s="1"/>
  <c r="FJ13" i="57"/>
  <c r="AJ87" i="57"/>
  <c r="FJ28" i="57"/>
  <c r="AP87" i="57"/>
  <c r="ET13" i="57"/>
  <c r="AJ108" i="57"/>
  <c r="AF48" i="57"/>
  <c r="AF50" i="57" s="1"/>
  <c r="CE28" i="57"/>
  <c r="AC116" i="57"/>
  <c r="AC117" i="57" s="1"/>
  <c r="DY39" i="57"/>
  <c r="DY40" i="57" s="1"/>
  <c r="DO111" i="57"/>
  <c r="AM104" i="57"/>
  <c r="AM105" i="57" s="1"/>
  <c r="AI77" i="57"/>
  <c r="Z99" i="57"/>
  <c r="DU126" i="57"/>
  <c r="BW53" i="57"/>
  <c r="BN74" i="57"/>
  <c r="AD126" i="57"/>
  <c r="Z126" i="57"/>
  <c r="BM62" i="57"/>
  <c r="CD90" i="57"/>
  <c r="W126" i="57"/>
  <c r="BQ90" i="57"/>
  <c r="CH123" i="57"/>
  <c r="FM34" i="57"/>
  <c r="AS120" i="57"/>
  <c r="CK53" i="57"/>
  <c r="AM34" i="57"/>
  <c r="AP123" i="57"/>
  <c r="AD65" i="57"/>
  <c r="AN59" i="57"/>
  <c r="BQ31" i="57"/>
  <c r="AC77" i="57"/>
  <c r="Y37" i="57"/>
  <c r="CA65" i="57"/>
  <c r="BJ13" i="57"/>
  <c r="BN13" i="57"/>
  <c r="AI120" i="57"/>
  <c r="FM13" i="57"/>
  <c r="V37" i="57"/>
  <c r="DS65" i="57"/>
  <c r="DF102" i="57"/>
  <c r="DK10" i="57"/>
  <c r="AW102" i="57"/>
  <c r="CB47" i="57"/>
  <c r="AP90" i="57"/>
  <c r="DK65" i="57"/>
  <c r="CG39" i="57"/>
  <c r="CD93" i="57"/>
  <c r="CG74" i="57"/>
  <c r="DY65" i="57"/>
  <c r="BW111" i="57"/>
  <c r="CA83" i="57"/>
  <c r="AM114" i="57"/>
  <c r="CK48" i="57"/>
  <c r="CG34" i="57"/>
  <c r="AS87" i="57"/>
  <c r="BX48" i="57"/>
  <c r="BK87" i="57"/>
  <c r="BK74" i="57"/>
  <c r="BX116" i="57"/>
  <c r="BK77" i="57"/>
  <c r="AI34" i="57"/>
  <c r="CG53" i="57"/>
  <c r="CD47" i="57"/>
  <c r="DU65" i="57"/>
  <c r="Y83" i="57"/>
  <c r="CK13" i="57"/>
  <c r="BK65" i="57"/>
  <c r="BM120" i="57"/>
  <c r="DO44" i="57"/>
  <c r="CD13" i="57"/>
  <c r="BW114" i="57"/>
  <c r="AG87" i="57"/>
  <c r="AJ74" i="57"/>
  <c r="V90" i="57"/>
  <c r="AW120" i="57"/>
  <c r="BR123" i="57"/>
  <c r="CH25" i="57"/>
  <c r="CE120" i="57"/>
  <c r="AW59" i="57"/>
  <c r="DO95" i="57"/>
  <c r="DS114" i="57"/>
  <c r="AM66" i="57"/>
  <c r="AM68" i="57" s="1"/>
  <c r="BW13" i="57"/>
  <c r="BJ10" i="57"/>
  <c r="DY111" i="57"/>
  <c r="Z87" i="57"/>
  <c r="AP83" i="57"/>
  <c r="AP120" i="57"/>
  <c r="CH120" i="57"/>
  <c r="AD114" i="57"/>
  <c r="AM62" i="57"/>
  <c r="AN28" i="57"/>
  <c r="AI31" i="57"/>
  <c r="CH90" i="57"/>
  <c r="FI34" i="57"/>
  <c r="BN59" i="57"/>
  <c r="T102" i="57"/>
  <c r="EZ34" i="57"/>
  <c r="FG13" i="57"/>
  <c r="CG126" i="57"/>
  <c r="AJ114" i="57"/>
  <c r="AF93" i="57"/>
  <c r="BU10" i="57"/>
  <c r="AW44" i="57"/>
  <c r="AM123" i="57"/>
  <c r="FW28" i="57"/>
  <c r="AI47" i="57"/>
  <c r="AJ126" i="57"/>
  <c r="CB114" i="57"/>
  <c r="DE119" i="57"/>
  <c r="BQ66" i="57"/>
  <c r="CD66" i="57"/>
  <c r="AP67" i="57"/>
  <c r="AP68" i="57" s="1"/>
  <c r="AG114" i="57"/>
  <c r="CA111" i="57"/>
  <c r="X50" i="57"/>
  <c r="AM93" i="57"/>
  <c r="CB83" i="57"/>
  <c r="DK108" i="57"/>
  <c r="CE93" i="57"/>
  <c r="AC53" i="57"/>
  <c r="DH126" i="57"/>
  <c r="DU99" i="57"/>
  <c r="AD87" i="57"/>
  <c r="DF114" i="57"/>
  <c r="DF65" i="57"/>
  <c r="CG48" i="57"/>
  <c r="CG50" i="57" s="1"/>
  <c r="CG38" i="57"/>
  <c r="AM95" i="57"/>
  <c r="AM96" i="57" s="1"/>
  <c r="DH48" i="57"/>
  <c r="BQ94" i="57"/>
  <c r="BQ96" i="57" s="1"/>
  <c r="CG66" i="57"/>
  <c r="BJ66" i="57"/>
  <c r="BJ68" i="57" s="1"/>
  <c r="CA48" i="57"/>
  <c r="CA50" i="57" s="1"/>
  <c r="CK49" i="57"/>
  <c r="DE157" i="57"/>
  <c r="W96" i="57"/>
  <c r="AN95" i="57"/>
  <c r="Z116" i="57"/>
  <c r="DK116" i="57"/>
  <c r="DK117" i="57" s="1"/>
  <c r="CK39" i="57"/>
  <c r="CK40" i="57" s="1"/>
  <c r="BT67" i="57"/>
  <c r="AC104" i="57"/>
  <c r="CA66" i="57"/>
  <c r="CA68" i="57" s="1"/>
  <c r="AS67" i="57"/>
  <c r="AS68" i="57" s="1"/>
  <c r="EE38" i="57"/>
  <c r="EE40" i="57" s="1"/>
  <c r="AW39" i="57"/>
  <c r="AW40" i="57" s="1"/>
  <c r="BM38" i="57"/>
  <c r="BM40" i="57" s="1"/>
  <c r="DR25" i="57"/>
  <c r="BU48" i="57"/>
  <c r="CD95" i="57"/>
  <c r="CD96" i="57" s="1"/>
  <c r="FQ31" i="57"/>
  <c r="AG116" i="57"/>
  <c r="AG117" i="57" s="1"/>
  <c r="AG34" i="57"/>
  <c r="DH104" i="57"/>
  <c r="DH105" i="57" s="1"/>
  <c r="V39" i="57"/>
  <c r="V40" i="57" s="1"/>
  <c r="BW67" i="57"/>
  <c r="AF67" i="57"/>
  <c r="AF68" i="57" s="1"/>
  <c r="T95" i="57"/>
  <c r="T96" i="57" s="1"/>
  <c r="BR67" i="57"/>
  <c r="BR68" i="57" s="1"/>
  <c r="AI103" i="57"/>
  <c r="AI105" i="57" s="1"/>
  <c r="BQ48" i="57"/>
  <c r="BQ50" i="57" s="1"/>
  <c r="FM39" i="57"/>
  <c r="FM40" i="57" s="1"/>
  <c r="AS90" i="57"/>
  <c r="AW93" i="57"/>
  <c r="AP108" i="57"/>
  <c r="DO65" i="57"/>
  <c r="AW62" i="57"/>
  <c r="DH108" i="57"/>
  <c r="BJ62" i="57"/>
  <c r="CH116" i="57"/>
  <c r="CH117" i="57" s="1"/>
  <c r="DK104" i="57"/>
  <c r="DK105" i="57" s="1"/>
  <c r="BQ116" i="57"/>
  <c r="BQ117" i="57" s="1"/>
  <c r="Z49" i="57"/>
  <c r="BK49" i="57"/>
  <c r="DI104" i="57"/>
  <c r="AQ103" i="57"/>
  <c r="AI95" i="57"/>
  <c r="DE76" i="57"/>
  <c r="DE183" i="57" s="1"/>
  <c r="CK67" i="57"/>
  <c r="CD49" i="57"/>
  <c r="CD50" i="57" s="1"/>
  <c r="DV126" i="57"/>
  <c r="Z53" i="57"/>
  <c r="Z123" i="57"/>
  <c r="AJ123" i="57"/>
  <c r="DH62" i="57"/>
  <c r="DE89" i="57"/>
  <c r="AP34" i="57"/>
  <c r="AG111" i="57"/>
  <c r="BQ28" i="57"/>
  <c r="AI83" i="57"/>
  <c r="BR44" i="57"/>
  <c r="DK126" i="57"/>
  <c r="AD34" i="57"/>
  <c r="AP126" i="57"/>
  <c r="FN34" i="57"/>
  <c r="T99" i="57"/>
  <c r="Z102" i="57"/>
  <c r="DR114" i="57"/>
  <c r="BJ90" i="57"/>
  <c r="DE85" i="57"/>
  <c r="CK120" i="57"/>
  <c r="T28" i="57"/>
  <c r="CG77" i="57"/>
  <c r="DK44" i="57"/>
  <c r="CK77" i="57"/>
  <c r="CD77" i="57"/>
  <c r="AI68" i="57"/>
  <c r="DH102" i="57"/>
  <c r="DP126" i="57"/>
  <c r="CH111" i="57"/>
  <c r="EI40" i="57"/>
  <c r="AW99" i="57"/>
  <c r="Z105" i="57"/>
  <c r="DK99" i="57"/>
  <c r="BQ44" i="57"/>
  <c r="T44" i="57"/>
  <c r="FW34" i="57"/>
  <c r="DY31" i="57"/>
  <c r="BR49" i="57"/>
  <c r="CH66" i="57"/>
  <c r="CH68" i="57" s="1"/>
  <c r="CB111" i="57"/>
  <c r="BM123" i="57"/>
  <c r="EB40" i="57"/>
  <c r="AB49" i="57"/>
  <c r="W77" i="57"/>
  <c r="BT10" i="57"/>
  <c r="AI87" i="57"/>
  <c r="AS123" i="57"/>
  <c r="V111" i="57"/>
  <c r="DO102" i="57"/>
  <c r="CD53" i="57"/>
  <c r="DU103" i="57"/>
  <c r="DU105" i="57" s="1"/>
  <c r="BW37" i="57"/>
  <c r="V93" i="57"/>
  <c r="BM47" i="57"/>
  <c r="CE123" i="57"/>
  <c r="FW38" i="57"/>
  <c r="FW40" i="57" s="1"/>
  <c r="CD87" i="57"/>
  <c r="FT126" i="57"/>
  <c r="AF53" i="57"/>
  <c r="DE52" i="57"/>
  <c r="CB126" i="57"/>
  <c r="EF13" i="57"/>
  <c r="CE102" i="57"/>
  <c r="BM25" i="57"/>
  <c r="AF39" i="57"/>
  <c r="AF40" i="57" s="1"/>
  <c r="Z95" i="57"/>
  <c r="Z96" i="57" s="1"/>
  <c r="EY40" i="57"/>
  <c r="CE117" i="57"/>
  <c r="DL28" i="57"/>
  <c r="BU44" i="57"/>
  <c r="CE114" i="57"/>
  <c r="W99" i="57"/>
  <c r="DV65" i="57"/>
  <c r="AJ31" i="57"/>
  <c r="AS53" i="57"/>
  <c r="BK120" i="57"/>
  <c r="AG13" i="57"/>
  <c r="BW59" i="57"/>
  <c r="DL44" i="57"/>
  <c r="BW87" i="57"/>
  <c r="CE25" i="57"/>
  <c r="CD99" i="57"/>
  <c r="DH74" i="57"/>
  <c r="BT87" i="57"/>
  <c r="AI123" i="57"/>
  <c r="BT120" i="57"/>
  <c r="DO13" i="57"/>
  <c r="BK13" i="57"/>
  <c r="DL102" i="57"/>
  <c r="BT74" i="57"/>
  <c r="CA93" i="57"/>
  <c r="BH102" i="57"/>
  <c r="V34" i="57"/>
  <c r="AS39" i="57"/>
  <c r="AS40" i="57" s="1"/>
  <c r="BU116" i="57"/>
  <c r="BW95" i="57"/>
  <c r="BW96" i="57" s="1"/>
  <c r="CK44" i="57"/>
  <c r="BT94" i="57"/>
  <c r="BT96" i="57" s="1"/>
  <c r="AF90" i="57"/>
  <c r="BM90" i="57"/>
  <c r="CB62" i="57"/>
  <c r="DH39" i="57"/>
  <c r="DH40" i="57" s="1"/>
  <c r="EE25" i="57"/>
  <c r="V25" i="57"/>
  <c r="BU39" i="57"/>
  <c r="BU40" i="57" s="1"/>
  <c r="AM48" i="57"/>
  <c r="AM50" i="57" s="1"/>
  <c r="AG108" i="57"/>
  <c r="AW48" i="57"/>
  <c r="AW50" i="57" s="1"/>
  <c r="DL111" i="57"/>
  <c r="DY104" i="57"/>
  <c r="DY105" i="57" s="1"/>
  <c r="BT37" i="57"/>
  <c r="AS74" i="57"/>
  <c r="DK25" i="57"/>
  <c r="AW25" i="57"/>
  <c r="DH99" i="57"/>
  <c r="DE92" i="57"/>
  <c r="AP94" i="57"/>
  <c r="AP96" i="57" s="1"/>
  <c r="BN67" i="57"/>
  <c r="BN68" i="57" s="1"/>
  <c r="DY126" i="57"/>
  <c r="W13" i="57"/>
  <c r="BX62" i="57"/>
  <c r="BX114" i="57"/>
  <c r="CD103" i="57"/>
  <c r="CD105" i="57" s="1"/>
  <c r="AP117" i="57"/>
  <c r="V67" i="57"/>
  <c r="V68" i="57" s="1"/>
  <c r="V59" i="57"/>
  <c r="BR48" i="57"/>
  <c r="AN65" i="57"/>
  <c r="DR39" i="57"/>
  <c r="DR40" i="57" s="1"/>
  <c r="BW62" i="57"/>
  <c r="BH126" i="57"/>
  <c r="CH39" i="57"/>
  <c r="CH40" i="57" s="1"/>
  <c r="CE39" i="57"/>
  <c r="CE40" i="57" s="1"/>
  <c r="BR34" i="57"/>
  <c r="BR108" i="57"/>
  <c r="CA62" i="57"/>
  <c r="AI102" i="57"/>
  <c r="AM53" i="57"/>
  <c r="CB93" i="57"/>
  <c r="AJ120" i="57"/>
  <c r="AF31" i="57"/>
  <c r="Y114" i="57"/>
  <c r="Y74" i="57"/>
  <c r="CB123" i="57"/>
  <c r="BR93" i="57"/>
  <c r="AQ111" i="57"/>
  <c r="AW74" i="57"/>
  <c r="AW53" i="57"/>
  <c r="BW77" i="57"/>
  <c r="BR62" i="57"/>
  <c r="AC114" i="57"/>
  <c r="BU99" i="57"/>
  <c r="CE62" i="57"/>
  <c r="W114" i="57"/>
  <c r="BT34" i="57"/>
  <c r="FS28" i="57"/>
  <c r="CB74" i="57"/>
  <c r="BH120" i="57"/>
  <c r="AJ65" i="57"/>
  <c r="CB65" i="57"/>
  <c r="AD111" i="57"/>
  <c r="BK126" i="57"/>
  <c r="AJ102" i="57"/>
  <c r="DL108" i="57"/>
  <c r="AD74" i="57"/>
  <c r="DE82" i="57"/>
  <c r="DE158" i="57"/>
  <c r="AM120" i="57"/>
  <c r="BJ53" i="57"/>
  <c r="AC40" i="57"/>
  <c r="DL115" i="57"/>
  <c r="CK47" i="57"/>
  <c r="DI102" i="57"/>
  <c r="CK123" i="57"/>
  <c r="FC28" i="57"/>
  <c r="AJ77" i="57"/>
  <c r="BW44" i="57"/>
  <c r="BQ59" i="57"/>
  <c r="Z67" i="57"/>
  <c r="BN123" i="57"/>
  <c r="AS96" i="57"/>
  <c r="AQ126" i="57"/>
  <c r="DR65" i="57"/>
  <c r="DK102" i="57"/>
  <c r="AQ53" i="57"/>
  <c r="AI94" i="57"/>
  <c r="EC28" i="57"/>
  <c r="CB50" i="57"/>
  <c r="BM37" i="57"/>
  <c r="AI40" i="57"/>
  <c r="AJ117" i="57"/>
  <c r="BV105" i="57"/>
  <c r="BW66" i="57"/>
  <c r="Z111" i="57"/>
  <c r="CK31" i="57"/>
  <c r="DZ13" i="57"/>
  <c r="EV34" i="57"/>
  <c r="BW48" i="57"/>
  <c r="BW50" i="57" s="1"/>
  <c r="Y28" i="57"/>
  <c r="DO123" i="57"/>
  <c r="CG120" i="57"/>
  <c r="AI114" i="57"/>
  <c r="CD111" i="57"/>
  <c r="BM126" i="57"/>
  <c r="BT126" i="57"/>
  <c r="BQ37" i="57"/>
  <c r="BM59" i="57"/>
  <c r="EE13" i="57"/>
  <c r="T77" i="57"/>
  <c r="EB31" i="57"/>
  <c r="CH50" i="57"/>
  <c r="BK10" i="57"/>
  <c r="AF96" i="57"/>
  <c r="BX120" i="57"/>
  <c r="AQ65" i="57"/>
  <c r="DI126" i="57"/>
  <c r="DS126" i="57"/>
  <c r="AN126" i="57"/>
  <c r="CD67" i="57"/>
  <c r="BR126" i="57"/>
  <c r="CD114" i="57"/>
  <c r="BM13" i="57"/>
  <c r="BU114" i="57"/>
  <c r="AW111" i="57"/>
  <c r="FT37" i="57"/>
  <c r="BR65" i="57"/>
  <c r="CD40" i="57"/>
  <c r="BK111" i="57"/>
  <c r="DO10" i="57"/>
  <c r="BX37" i="57"/>
  <c r="CD44" i="57"/>
  <c r="BK47" i="57"/>
  <c r="BK102" i="57"/>
  <c r="CG96" i="57"/>
  <c r="CK96" i="57"/>
  <c r="BQ74" i="57"/>
  <c r="CK83" i="57"/>
  <c r="DO105" i="57"/>
  <c r="CK65" i="57"/>
  <c r="W120" i="57"/>
  <c r="BJ96" i="57"/>
  <c r="BL105" i="57"/>
  <c r="DH10" i="57"/>
  <c r="EE10" i="57"/>
  <c r="BU37" i="57"/>
  <c r="BH13" i="57"/>
  <c r="BM34" i="57"/>
  <c r="FW37" i="57"/>
  <c r="CA31" i="57"/>
  <c r="CA114" i="57"/>
  <c r="BW126" i="57"/>
  <c r="EF28" i="57"/>
  <c r="CD65" i="57"/>
  <c r="FS37" i="57"/>
  <c r="AI90" i="57"/>
  <c r="CG116" i="57"/>
  <c r="CG62" i="57"/>
  <c r="BW28" i="57"/>
  <c r="Z47" i="57"/>
  <c r="AM65" i="57"/>
  <c r="BN126" i="57"/>
  <c r="BM102" i="57"/>
  <c r="EB10" i="57"/>
  <c r="CG65" i="57"/>
  <c r="AF59" i="57"/>
  <c r="FW31" i="57"/>
  <c r="AF34" i="57"/>
  <c r="CG123" i="57"/>
  <c r="BT62" i="57"/>
  <c r="FF10" i="57"/>
  <c r="BU120" i="57"/>
  <c r="AI65" i="57"/>
  <c r="DO49" i="57"/>
  <c r="CA123" i="57"/>
  <c r="CG114" i="57"/>
  <c r="BQ34" i="57"/>
  <c r="Z62" i="57"/>
  <c r="FT13" i="57"/>
  <c r="BX126" i="57"/>
  <c r="BH87" i="57"/>
  <c r="V62" i="57"/>
  <c r="Y62" i="57"/>
  <c r="AJ59" i="57"/>
  <c r="CK34" i="57"/>
  <c r="CK74" i="57"/>
  <c r="BT116" i="57"/>
  <c r="BT117" i="57" s="1"/>
  <c r="AC37" i="57"/>
  <c r="AS10" i="57"/>
  <c r="BW10" i="57"/>
  <c r="AC95" i="57"/>
  <c r="CA74" i="57"/>
  <c r="EI10" i="57"/>
  <c r="BR114" i="57"/>
  <c r="CG13" i="57"/>
  <c r="AC49" i="57"/>
  <c r="CA104" i="57"/>
  <c r="W47" i="57"/>
  <c r="EV28" i="57"/>
  <c r="AP111" i="57"/>
  <c r="Z28" i="57"/>
  <c r="CE111" i="57"/>
  <c r="AM126" i="57"/>
  <c r="BH105" i="57"/>
  <c r="T49" i="57"/>
  <c r="W65" i="57"/>
  <c r="Z90" i="57"/>
  <c r="DS37" i="57"/>
  <c r="AP59" i="57"/>
  <c r="BQ13" i="57"/>
  <c r="AC28" i="57"/>
  <c r="AW28" i="57"/>
  <c r="EB13" i="57"/>
  <c r="V102" i="57"/>
  <c r="FF28" i="57"/>
  <c r="AM87" i="57"/>
  <c r="V47" i="57"/>
  <c r="BT28" i="57"/>
  <c r="AC48" i="57"/>
  <c r="AC44" i="57"/>
  <c r="AP10" i="57"/>
  <c r="Y13" i="57"/>
  <c r="BJ103" i="57"/>
  <c r="BJ99" i="57"/>
  <c r="CG67" i="57"/>
  <c r="AC83" i="57"/>
  <c r="W90" i="57"/>
  <c r="BJ126" i="57"/>
  <c r="AW10" i="57"/>
  <c r="CK66" i="57"/>
  <c r="BT123" i="57"/>
  <c r="EI13" i="57"/>
  <c r="BM65" i="57"/>
  <c r="BM53" i="57"/>
  <c r="FI10" i="57"/>
  <c r="CK115" i="57"/>
  <c r="CK111" i="57"/>
  <c r="BU108" i="57"/>
  <c r="BT83" i="57"/>
  <c r="AI116" i="57"/>
  <c r="AF120" i="57"/>
  <c r="FC13" i="57"/>
  <c r="CD74" i="57"/>
  <c r="CD83" i="57"/>
  <c r="AI13" i="57"/>
  <c r="BT48" i="57"/>
  <c r="BT50" i="57" s="1"/>
  <c r="BT44" i="57"/>
  <c r="CK93" i="57"/>
  <c r="BX65" i="57"/>
  <c r="Z48" i="57"/>
  <c r="Z44" i="57"/>
  <c r="BM67" i="57"/>
  <c r="Y48" i="57"/>
  <c r="Y47" i="57"/>
  <c r="Y99" i="57"/>
  <c r="Y103" i="57"/>
  <c r="BQ120" i="57"/>
  <c r="FQ37" i="57"/>
  <c r="BJ104" i="57"/>
  <c r="AF65" i="57"/>
  <c r="AC47" i="57"/>
  <c r="BN102" i="57"/>
  <c r="FC37" i="57"/>
  <c r="AI126" i="57"/>
  <c r="BH65" i="57"/>
  <c r="BM66" i="57"/>
  <c r="BH77" i="57"/>
  <c r="BK37" i="57"/>
  <c r="DR34" i="57"/>
  <c r="V94" i="57"/>
  <c r="V87" i="57"/>
  <c r="BT99" i="57"/>
  <c r="BT103" i="57"/>
  <c r="BT105" i="57" s="1"/>
  <c r="BW83" i="57"/>
  <c r="EI28" i="57"/>
  <c r="W44" i="57"/>
  <c r="W48" i="57"/>
  <c r="BN77" i="57"/>
  <c r="BJ108" i="57"/>
  <c r="BJ115" i="57"/>
  <c r="BJ117" i="57" s="1"/>
  <c r="DE73" i="57"/>
  <c r="DE163" i="57" s="1"/>
  <c r="AI59" i="57"/>
  <c r="Y93" i="57"/>
  <c r="Z83" i="57"/>
  <c r="AS111" i="57"/>
  <c r="DP34" i="57"/>
  <c r="CA108" i="57"/>
  <c r="CA115" i="57"/>
  <c r="CA117" i="57" s="1"/>
  <c r="BJ114" i="57"/>
  <c r="DE112" i="57"/>
  <c r="CH28" i="57"/>
  <c r="AF114" i="57"/>
  <c r="BX34" i="57"/>
  <c r="FI13" i="57"/>
  <c r="BM87" i="57"/>
  <c r="BM94" i="57"/>
  <c r="BM96" i="57" s="1"/>
  <c r="W49" i="57"/>
  <c r="BQ126" i="57"/>
  <c r="CK62" i="57"/>
  <c r="BQ53" i="57"/>
  <c r="BW123" i="57"/>
  <c r="CA37" i="57"/>
  <c r="AC94" i="57"/>
  <c r="AC87" i="57"/>
  <c r="AC13" i="57"/>
  <c r="EY37" i="57"/>
  <c r="AS28" i="57"/>
  <c r="BM31" i="57"/>
  <c r="FN37" i="57"/>
  <c r="T62" i="57"/>
  <c r="BQ87" i="57"/>
  <c r="AM108" i="57"/>
  <c r="BW99" i="57"/>
  <c r="BW103" i="57"/>
  <c r="V105" i="57"/>
  <c r="V99" i="57"/>
  <c r="DV34" i="57"/>
  <c r="CA39" i="57"/>
  <c r="CD31" i="57"/>
  <c r="BW102" i="57"/>
  <c r="Y87" i="57"/>
  <c r="Y94" i="57"/>
  <c r="CA126" i="57"/>
  <c r="BT39" i="57"/>
  <c r="EB28" i="57"/>
  <c r="FQ13" i="57"/>
  <c r="CA103" i="57"/>
  <c r="CA99" i="57"/>
  <c r="Y10" i="57"/>
  <c r="EV13" i="57"/>
  <c r="CG115" i="57"/>
  <c r="CG108" i="57"/>
  <c r="BQ77" i="57"/>
  <c r="EE31" i="57"/>
  <c r="EE37" i="57"/>
  <c r="Y102" i="57"/>
  <c r="AM37" i="57"/>
  <c r="FM28" i="57"/>
  <c r="FS31" i="57"/>
  <c r="CD25" i="57"/>
  <c r="FS13" i="57"/>
  <c r="BQ102" i="57"/>
  <c r="BU34" i="57"/>
  <c r="CG111" i="57"/>
  <c r="CD62" i="57"/>
  <c r="BW34" i="57"/>
  <c r="CK114" i="57"/>
  <c r="BW104" i="57"/>
  <c r="AF37" i="57"/>
  <c r="FC34" i="57"/>
  <c r="EY34" i="57"/>
  <c r="CG93" i="57"/>
  <c r="CG25" i="57"/>
  <c r="AF13" i="57"/>
  <c r="BJ37" i="57"/>
  <c r="T48" i="57"/>
  <c r="T47" i="57"/>
  <c r="BJ87" i="57"/>
  <c r="DU37" i="57"/>
  <c r="V48" i="57"/>
  <c r="AI111" i="57"/>
  <c r="BQ114" i="57"/>
  <c r="Y44" i="57"/>
  <c r="Y49" i="57"/>
  <c r="FP34" i="57"/>
  <c r="AC126" i="57"/>
  <c r="BT108" i="57"/>
  <c r="V28" i="57"/>
  <c r="CG28" i="57"/>
  <c r="CB28" i="57"/>
  <c r="V77" i="57"/>
  <c r="T83" i="57"/>
  <c r="DZ28" i="57"/>
  <c r="CK28" i="57"/>
  <c r="BQ67" i="57"/>
  <c r="W83" i="57"/>
  <c r="CA44" i="57"/>
  <c r="BH47" i="57"/>
  <c r="Y95" i="57"/>
  <c r="V10" i="57"/>
  <c r="CG44" i="57"/>
  <c r="AI108" i="57"/>
  <c r="DY37" i="57"/>
  <c r="BT93" i="57"/>
  <c r="V83" i="57"/>
  <c r="W93" i="57"/>
  <c r="BM114" i="57"/>
  <c r="Z93" i="57"/>
  <c r="BJ65" i="57"/>
  <c r="DV37" i="57"/>
  <c r="DP37" i="57"/>
  <c r="BJ31" i="57"/>
  <c r="DE29" i="57"/>
  <c r="CK116" i="57"/>
  <c r="CK108" i="57"/>
  <c r="BM99" i="57"/>
  <c r="BM103" i="57"/>
  <c r="BM105" i="57" s="1"/>
  <c r="BN65" i="57"/>
  <c r="AC93" i="57"/>
  <c r="CK25" i="57"/>
  <c r="AD59" i="57"/>
  <c r="BW93" i="57"/>
  <c r="Y77" i="57"/>
  <c r="DR13" i="57"/>
  <c r="EY28" i="57"/>
  <c r="BJ120" i="57"/>
  <c r="CD34" i="57"/>
  <c r="BT66" i="57"/>
  <c r="CA10" i="57"/>
  <c r="BJ74" i="57"/>
  <c r="BM116" i="57"/>
  <c r="CG83" i="57"/>
  <c r="FI28" i="57"/>
  <c r="BJ77" i="57"/>
  <c r="BW31" i="57"/>
  <c r="BJ34" i="57"/>
  <c r="DE32" i="57"/>
  <c r="Y90" i="57"/>
  <c r="AF116" i="57"/>
  <c r="BU126" i="57"/>
  <c r="Y126" i="57"/>
  <c r="AF108" i="57"/>
  <c r="BH37" i="57"/>
  <c r="BQ103" i="57"/>
  <c r="BQ99" i="57"/>
  <c r="BT25" i="57"/>
  <c r="BT38" i="57"/>
  <c r="AM59" i="57"/>
  <c r="CA102" i="57"/>
  <c r="BQ104" i="57"/>
  <c r="BN47" i="57"/>
  <c r="AP28" i="57"/>
  <c r="BN37" i="57"/>
  <c r="T13" i="57"/>
  <c r="W28" i="57"/>
  <c r="DE30" i="57"/>
  <c r="DY34" i="57"/>
  <c r="CA34" i="57"/>
  <c r="AC62" i="57"/>
  <c r="V44" i="57"/>
  <c r="V49" i="57"/>
  <c r="AI37" i="57"/>
  <c r="AM13" i="57"/>
  <c r="Z77" i="57"/>
  <c r="FF13" i="57"/>
  <c r="CG31" i="57"/>
  <c r="BM77" i="57"/>
  <c r="BQ47" i="57"/>
  <c r="BM108" i="57"/>
  <c r="BM115" i="57"/>
  <c r="CA28" i="57"/>
  <c r="BJ59" i="57"/>
  <c r="BN87" i="57"/>
  <c r="BW108" i="57"/>
  <c r="BW115" i="57"/>
  <c r="BW117" i="57" s="1"/>
  <c r="BJ47" i="57"/>
  <c r="BJ102" i="57"/>
  <c r="BW65" i="57"/>
  <c r="AS59" i="57"/>
  <c r="EC13" i="57"/>
  <c r="AM111" i="57"/>
  <c r="FN13" i="57"/>
  <c r="AC90" i="57"/>
  <c r="AC99" i="57"/>
  <c r="FW13" i="57"/>
  <c r="BW39" i="57"/>
  <c r="Z13" i="57"/>
  <c r="AG59" i="57"/>
  <c r="AF87" i="57"/>
  <c r="V126" i="57"/>
  <c r="BW38" i="57"/>
  <c r="BW25" i="57"/>
  <c r="BX108" i="57"/>
  <c r="DY13" i="57"/>
  <c r="BM74" i="57"/>
  <c r="BQ108" i="57"/>
  <c r="CA25" i="57"/>
  <c r="CA38" i="57"/>
  <c r="BG95" i="57"/>
  <c r="V95" i="57"/>
  <c r="AF111" i="57"/>
  <c r="BW74" i="57"/>
  <c r="BT31" i="57"/>
  <c r="CD116" i="57"/>
  <c r="CD108" i="57"/>
  <c r="CD115" i="57"/>
  <c r="DR37" i="57"/>
  <c r="EI37" i="57"/>
  <c r="DS34" i="57"/>
  <c r="AM116" i="57"/>
  <c r="BQ65" i="57"/>
  <c r="BN31" i="57"/>
  <c r="AM90" i="57"/>
  <c r="FP13" i="57"/>
  <c r="DU34" i="57"/>
  <c r="FP37" i="57"/>
  <c r="T93" i="57"/>
  <c r="AF126" i="57"/>
  <c r="BR37" i="57"/>
  <c r="AQ90" i="57"/>
  <c r="DL93" i="57"/>
  <c r="AN47" i="57"/>
  <c r="BX67" i="57"/>
  <c r="BU53" i="57"/>
  <c r="DV74" i="57"/>
  <c r="FN28" i="57"/>
  <c r="AQ99" i="57"/>
  <c r="FB115" i="57"/>
  <c r="FV9" i="57"/>
  <c r="FV109" i="57"/>
  <c r="FV115" i="57" s="1"/>
  <c r="FV42" i="57"/>
  <c r="FV60" i="57"/>
  <c r="FV23" i="57"/>
  <c r="FV110" i="57"/>
  <c r="FV111" i="57" s="1"/>
  <c r="FV122" i="57"/>
  <c r="FV123" i="57" s="1"/>
  <c r="FV101" i="57"/>
  <c r="FV102" i="57" s="1"/>
  <c r="FV43" i="57"/>
  <c r="FV92" i="57"/>
  <c r="FV93" i="57" s="1"/>
  <c r="FV26" i="57"/>
  <c r="GF26" i="57" s="1"/>
  <c r="FV8" i="57"/>
  <c r="FV20" i="57" s="1"/>
  <c r="FV24" i="57"/>
  <c r="FV121" i="57"/>
  <c r="FV100" i="57"/>
  <c r="FV103" i="57" s="1"/>
  <c r="FV91" i="57"/>
  <c r="FV82" i="57"/>
  <c r="FV27" i="57"/>
  <c r="FV28" i="57" s="1"/>
  <c r="FV81" i="57"/>
  <c r="FV61" i="57"/>
  <c r="FV108" i="57"/>
  <c r="CJ115" i="57"/>
  <c r="FV99" i="57"/>
  <c r="FL98" i="57"/>
  <c r="FL42" i="57"/>
  <c r="FL60" i="57"/>
  <c r="FL35" i="57"/>
  <c r="GF35" i="57" s="1"/>
  <c r="FL113" i="57"/>
  <c r="FL114" i="57" s="1"/>
  <c r="FL64" i="57"/>
  <c r="FL65" i="57" s="1"/>
  <c r="FL122" i="57"/>
  <c r="FL101" i="57"/>
  <c r="FL102" i="57" s="1"/>
  <c r="FL92" i="57"/>
  <c r="FL93" i="57" s="1"/>
  <c r="FL29" i="57"/>
  <c r="FL124" i="57"/>
  <c r="GF124" i="57" s="1"/>
  <c r="FL23" i="57"/>
  <c r="FL32" i="57"/>
  <c r="GF32" i="57" s="1"/>
  <c r="FL106" i="57"/>
  <c r="GF106" i="57" s="1"/>
  <c r="FL73" i="57"/>
  <c r="FL36" i="57"/>
  <c r="FL37" i="57" s="1"/>
  <c r="FL63" i="57"/>
  <c r="GF63" i="57" s="1"/>
  <c r="FL72" i="57"/>
  <c r="FL97" i="57"/>
  <c r="FL82" i="57"/>
  <c r="FL112" i="57"/>
  <c r="GF112" i="57" s="1"/>
  <c r="FL121" i="57"/>
  <c r="FL100" i="57"/>
  <c r="FL91" i="57"/>
  <c r="FL24" i="57"/>
  <c r="FL125" i="57"/>
  <c r="FL126" i="57" s="1"/>
  <c r="FL61" i="57"/>
  <c r="FL33" i="57"/>
  <c r="FL43" i="57"/>
  <c r="FL30" i="57"/>
  <c r="FL81" i="57"/>
  <c r="FL107" i="57"/>
  <c r="FB97" i="57"/>
  <c r="FB60" i="57"/>
  <c r="FB9" i="57"/>
  <c r="FB24" i="57"/>
  <c r="FB29" i="57"/>
  <c r="FB122" i="57"/>
  <c r="FB101" i="57"/>
  <c r="FB43" i="57"/>
  <c r="FB92" i="57"/>
  <c r="FB82" i="57"/>
  <c r="FB72" i="57"/>
  <c r="FB30" i="57"/>
  <c r="FB23" i="57"/>
  <c r="FB121" i="57"/>
  <c r="FB100" i="57"/>
  <c r="FB42" i="57"/>
  <c r="FB91" i="57"/>
  <c r="FB61" i="57"/>
  <c r="FB73" i="57"/>
  <c r="FB163" i="57" s="1"/>
  <c r="FB158" i="57"/>
  <c r="FB8" i="57"/>
  <c r="FB81" i="57"/>
  <c r="FB98" i="57"/>
  <c r="DH49" i="57"/>
  <c r="FB116" i="57"/>
  <c r="FB117" i="57" s="1"/>
  <c r="FB108" i="57"/>
  <c r="EH81" i="57"/>
  <c r="EH122" i="57"/>
  <c r="EH107" i="57"/>
  <c r="EH101" i="57"/>
  <c r="EH102" i="57" s="1"/>
  <c r="EH92" i="57"/>
  <c r="EH121" i="57"/>
  <c r="EH97" i="57"/>
  <c r="EH73" i="57"/>
  <c r="EH100" i="57"/>
  <c r="ER100" i="57" s="1"/>
  <c r="EH91" i="57"/>
  <c r="EH32" i="57"/>
  <c r="EH33" i="57"/>
  <c r="EH34" i="57" s="1"/>
  <c r="EH82" i="57"/>
  <c r="EH24" i="57"/>
  <c r="EH113" i="57"/>
  <c r="EH114" i="57" s="1"/>
  <c r="EH42" i="57"/>
  <c r="EH60" i="57"/>
  <c r="EH23" i="57"/>
  <c r="EH72" i="57"/>
  <c r="EH43" i="57"/>
  <c r="EH61" i="57"/>
  <c r="EH112" i="57"/>
  <c r="EH98" i="57"/>
  <c r="EH106" i="57"/>
  <c r="EH109" i="57"/>
  <c r="EH110" i="57"/>
  <c r="EH111" i="57" s="1"/>
  <c r="DX24" i="57"/>
  <c r="DX122" i="57"/>
  <c r="DX9" i="57"/>
  <c r="DX45" i="57"/>
  <c r="DX82" i="57"/>
  <c r="DX106" i="57"/>
  <c r="DX89" i="57"/>
  <c r="DX26" i="57"/>
  <c r="DX121" i="57"/>
  <c r="DX98" i="57"/>
  <c r="DX97" i="57"/>
  <c r="DX109" i="57"/>
  <c r="DX118" i="57"/>
  <c r="DX113" i="57"/>
  <c r="DX114" i="57" s="1"/>
  <c r="DX112" i="57"/>
  <c r="DX72" i="57"/>
  <c r="DX52" i="57"/>
  <c r="DX30" i="57"/>
  <c r="DX61" i="57"/>
  <c r="DX62" i="57" s="1"/>
  <c r="DX88" i="57"/>
  <c r="DX91" i="57"/>
  <c r="DX81" i="57"/>
  <c r="DX107" i="57"/>
  <c r="DX75" i="57"/>
  <c r="DX182" i="57" s="1"/>
  <c r="DX110" i="57"/>
  <c r="DX111" i="57" s="1"/>
  <c r="DX46" i="57"/>
  <c r="DX47" i="57" s="1"/>
  <c r="DX119" i="57"/>
  <c r="DX120" i="57" s="1"/>
  <c r="DX60" i="57"/>
  <c r="DX73" i="57"/>
  <c r="DX58" i="57"/>
  <c r="DX59" i="57" s="1"/>
  <c r="DX29" i="57"/>
  <c r="DX57" i="57"/>
  <c r="DX51" i="57"/>
  <c r="DX8" i="57"/>
  <c r="ER8" i="57" s="1"/>
  <c r="DX27" i="57"/>
  <c r="DX28" i="57" s="1"/>
  <c r="DX86" i="57"/>
  <c r="DX23" i="57"/>
  <c r="DX76" i="57"/>
  <c r="DX85" i="57"/>
  <c r="DX92" i="57"/>
  <c r="AG95" i="57"/>
  <c r="DX44" i="57"/>
  <c r="DN36" i="57"/>
  <c r="DN85" i="57"/>
  <c r="DN110" i="57"/>
  <c r="DN24" i="57"/>
  <c r="DN32" i="57"/>
  <c r="DN72" i="57"/>
  <c r="DN98" i="57"/>
  <c r="DN173" i="57" s="1"/>
  <c r="DN174" i="57" s="1"/>
  <c r="DN109" i="57"/>
  <c r="DN89" i="57"/>
  <c r="DN119" i="57"/>
  <c r="DN33" i="57"/>
  <c r="DN106" i="57"/>
  <c r="DN124" i="57"/>
  <c r="ER124" i="57" s="1"/>
  <c r="DN92" i="57"/>
  <c r="DN97" i="57"/>
  <c r="DN86" i="57"/>
  <c r="DN63" i="57"/>
  <c r="DN11" i="57"/>
  <c r="ER11" i="57" s="1"/>
  <c r="DN30" i="57"/>
  <c r="DN81" i="57"/>
  <c r="DN46" i="57"/>
  <c r="DN82" i="57"/>
  <c r="DN76" i="57"/>
  <c r="DN183" i="57" s="1"/>
  <c r="DN184" i="57" s="1"/>
  <c r="DN125" i="57"/>
  <c r="DN118" i="57"/>
  <c r="DN158" i="57"/>
  <c r="DN12" i="57"/>
  <c r="DN26" i="57"/>
  <c r="DN27" i="57"/>
  <c r="DN35" i="57"/>
  <c r="ER35" i="57" s="1"/>
  <c r="DN113" i="57"/>
  <c r="DN88" i="57"/>
  <c r="DN73" i="57"/>
  <c r="DN163" i="57" s="1"/>
  <c r="DN107" i="57"/>
  <c r="DN112" i="57"/>
  <c r="DN64" i="57"/>
  <c r="DN45" i="57"/>
  <c r="DN23" i="57"/>
  <c r="DN29" i="57"/>
  <c r="DN75" i="57"/>
  <c r="DN91" i="57"/>
  <c r="CJ31" i="57"/>
  <c r="CJ48" i="57"/>
  <c r="BZ38" i="57"/>
  <c r="DN44" i="57"/>
  <c r="CJ85" i="57"/>
  <c r="CJ177" i="57" s="1"/>
  <c r="CJ8" i="57"/>
  <c r="CJ36" i="57"/>
  <c r="CJ100" i="57"/>
  <c r="CT100" i="57" s="1"/>
  <c r="CJ97" i="57"/>
  <c r="CT97" i="57" s="1"/>
  <c r="CJ58" i="57"/>
  <c r="CJ98" i="57"/>
  <c r="CJ124" i="57"/>
  <c r="CT124" i="57" s="1"/>
  <c r="CV158" i="57"/>
  <c r="CJ35" i="57"/>
  <c r="CJ9" i="57"/>
  <c r="CJ125" i="57"/>
  <c r="CJ126" i="57" s="1"/>
  <c r="CJ101" i="57"/>
  <c r="CJ102" i="57" s="1"/>
  <c r="CJ86" i="57"/>
  <c r="CJ168" i="57" s="1"/>
  <c r="CJ57" i="57"/>
  <c r="CJ25" i="57"/>
  <c r="CJ116" i="57"/>
  <c r="CJ108" i="57"/>
  <c r="BZ103" i="57"/>
  <c r="CJ49" i="57"/>
  <c r="CJ44" i="57"/>
  <c r="BZ11" i="57"/>
  <c r="CT11" i="57" s="1"/>
  <c r="BZ58" i="57"/>
  <c r="BZ75" i="57"/>
  <c r="CT75" i="57" s="1"/>
  <c r="BZ109" i="57"/>
  <c r="BZ115" i="57" s="1"/>
  <c r="BZ52" i="57"/>
  <c r="BZ76" i="57"/>
  <c r="BZ46" i="57"/>
  <c r="BZ12" i="57"/>
  <c r="BZ110" i="57"/>
  <c r="BZ193" i="57" s="1"/>
  <c r="BZ57" i="57"/>
  <c r="BZ119" i="57"/>
  <c r="BZ88" i="57"/>
  <c r="BZ85" i="57"/>
  <c r="BZ177" i="57" s="1"/>
  <c r="BZ86" i="57"/>
  <c r="BZ178" i="57" s="1"/>
  <c r="BZ89" i="57"/>
  <c r="BZ118" i="57"/>
  <c r="CT118" i="57" s="1"/>
  <c r="BZ45" i="57"/>
  <c r="BZ51" i="57"/>
  <c r="BZ25" i="57"/>
  <c r="BZ39" i="57"/>
  <c r="BZ44" i="57"/>
  <c r="BZ99" i="57"/>
  <c r="BZ104" i="57"/>
  <c r="BP23" i="57"/>
  <c r="BP92" i="57"/>
  <c r="BP109" i="57"/>
  <c r="BP24" i="57"/>
  <c r="BP88" i="57"/>
  <c r="BP8" i="57"/>
  <c r="BP20" i="57" s="1"/>
  <c r="BP9" i="57"/>
  <c r="BP26" i="57"/>
  <c r="CT26" i="57" s="1"/>
  <c r="BP42" i="57"/>
  <c r="BP91" i="57"/>
  <c r="CT91" i="57" s="1"/>
  <c r="BP121" i="57"/>
  <c r="CT121" i="57" s="1"/>
  <c r="BP43" i="57"/>
  <c r="BP27" i="57"/>
  <c r="BP110" i="57"/>
  <c r="BP193" i="57" s="1"/>
  <c r="BP122" i="57"/>
  <c r="BP82" i="57"/>
  <c r="BP178" i="57" s="1"/>
  <c r="BP61" i="57"/>
  <c r="BP149" i="57" s="1"/>
  <c r="BP81" i="57"/>
  <c r="CT81" i="57" s="1"/>
  <c r="BP60" i="57"/>
  <c r="BP89" i="57"/>
  <c r="BP99" i="57"/>
  <c r="BP104" i="57"/>
  <c r="BX49" i="57"/>
  <c r="BP103" i="57"/>
  <c r="BP108" i="57"/>
  <c r="DH67" i="57"/>
  <c r="AV30" i="57"/>
  <c r="AV51" i="57"/>
  <c r="AV35" i="57"/>
  <c r="AV89" i="57"/>
  <c r="AV106" i="57"/>
  <c r="AV97" i="57"/>
  <c r="AV124" i="57"/>
  <c r="BF124" i="57" s="1"/>
  <c r="AV101" i="57"/>
  <c r="AV60" i="57"/>
  <c r="AV12" i="57"/>
  <c r="AV32" i="57"/>
  <c r="AV61" i="57"/>
  <c r="AV86" i="57"/>
  <c r="AV100" i="57"/>
  <c r="AV125" i="57"/>
  <c r="AV45" i="57"/>
  <c r="AV98" i="57"/>
  <c r="AV75" i="57"/>
  <c r="AV43" i="57"/>
  <c r="AV42" i="57"/>
  <c r="AV119" i="57"/>
  <c r="AV121" i="57"/>
  <c r="AV118" i="57"/>
  <c r="AV64" i="57"/>
  <c r="AV73" i="57"/>
  <c r="CV163" i="57" s="1"/>
  <c r="AV11" i="57"/>
  <c r="AV23" i="57"/>
  <c r="AV33" i="57"/>
  <c r="AV91" i="57"/>
  <c r="AV88" i="57"/>
  <c r="AV82" i="57"/>
  <c r="CV178" i="57" s="1"/>
  <c r="AV107" i="57"/>
  <c r="AV112" i="57"/>
  <c r="AV76" i="57"/>
  <c r="CV183" i="57" s="1"/>
  <c r="AV122" i="57"/>
  <c r="AV92" i="57"/>
  <c r="AV113" i="57"/>
  <c r="AV72" i="57"/>
  <c r="AV36" i="57"/>
  <c r="AV24" i="57"/>
  <c r="AV29" i="57"/>
  <c r="AV46" i="57"/>
  <c r="AV52" i="57"/>
  <c r="AV85" i="57"/>
  <c r="AV63" i="57"/>
  <c r="AV81" i="57"/>
  <c r="AL51" i="57"/>
  <c r="AL101" i="57"/>
  <c r="AL97" i="57"/>
  <c r="AL52" i="57"/>
  <c r="AL29" i="57"/>
  <c r="AL100" i="57"/>
  <c r="AL82" i="57"/>
  <c r="AX178" i="57" s="1"/>
  <c r="AL42" i="57"/>
  <c r="AL92" i="57"/>
  <c r="AL75" i="57"/>
  <c r="AL182" i="57" s="1"/>
  <c r="AL122" i="57"/>
  <c r="AL24" i="57"/>
  <c r="AL43" i="57"/>
  <c r="AL91" i="57"/>
  <c r="AL45" i="57"/>
  <c r="AL81" i="57"/>
  <c r="AL177" i="57" s="1"/>
  <c r="AL121" i="57"/>
  <c r="AL73" i="57"/>
  <c r="AL72" i="57"/>
  <c r="AL60" i="57"/>
  <c r="AL61" i="57"/>
  <c r="AL98" i="57"/>
  <c r="AL9" i="57"/>
  <c r="AL10" i="57" s="1"/>
  <c r="AL8" i="57"/>
  <c r="BF8" i="57" s="1"/>
  <c r="AL23" i="57"/>
  <c r="AL26" i="57"/>
  <c r="BF26" i="57" s="1"/>
  <c r="AL27" i="57"/>
  <c r="AL28" i="57" s="1"/>
  <c r="AL30" i="57"/>
  <c r="AL31" i="57" s="1"/>
  <c r="AL76" i="57"/>
  <c r="AX183" i="57" s="1"/>
  <c r="AL46" i="57"/>
  <c r="AL47" i="57" s="1"/>
  <c r="AL87" i="57"/>
  <c r="AL116" i="57"/>
  <c r="AL117" i="57" s="1"/>
  <c r="AL108" i="57"/>
  <c r="AA116" i="57"/>
  <c r="AD94" i="57"/>
  <c r="AB99" i="57"/>
  <c r="AB87" i="57"/>
  <c r="AB95" i="57"/>
  <c r="AB96" i="57" s="1"/>
  <c r="DL49" i="57"/>
  <c r="AD95" i="57"/>
  <c r="DO66" i="57"/>
  <c r="AJ94" i="57"/>
  <c r="BX59" i="57"/>
  <c r="DF111" i="57"/>
  <c r="AJ95" i="57"/>
  <c r="BX66" i="57"/>
  <c r="AT126" i="57"/>
  <c r="DS74" i="57"/>
  <c r="AJ93" i="57"/>
  <c r="DV116" i="57"/>
  <c r="BN49" i="57"/>
  <c r="DK48" i="57"/>
  <c r="DK50" i="57" s="1"/>
  <c r="AT93" i="57"/>
  <c r="DL74" i="57"/>
  <c r="AN114" i="57"/>
  <c r="DV111" i="57"/>
  <c r="AD123" i="57"/>
  <c r="DF48" i="57"/>
  <c r="DF50" i="57" s="1"/>
  <c r="BX47" i="57"/>
  <c r="DH66" i="57"/>
  <c r="DO67" i="57"/>
  <c r="DL48" i="57"/>
  <c r="DK66" i="57"/>
  <c r="DK68" i="57" s="1"/>
  <c r="DI48" i="57"/>
  <c r="DI50" i="57" s="1"/>
  <c r="DL116" i="57"/>
  <c r="CA96" i="57"/>
  <c r="BN117" i="57"/>
  <c r="AN77" i="57"/>
  <c r="BK123" i="57"/>
  <c r="AN49" i="57"/>
  <c r="BK93" i="57"/>
  <c r="BU49" i="57"/>
  <c r="BU66" i="57"/>
  <c r="BU68" i="57" s="1"/>
  <c r="BK83" i="57"/>
  <c r="CF50" i="57"/>
  <c r="DO48" i="57"/>
  <c r="AG77" i="57"/>
  <c r="DI93" i="57"/>
  <c r="AB107" i="57"/>
  <c r="AB113" i="57"/>
  <c r="AB118" i="57"/>
  <c r="AB112" i="57"/>
  <c r="AB122" i="57"/>
  <c r="AB109" i="57"/>
  <c r="BF109" i="57" s="1"/>
  <c r="AB110" i="57"/>
  <c r="AB121" i="57"/>
  <c r="AB119" i="57"/>
  <c r="AB106" i="57"/>
  <c r="DE61" i="57"/>
  <c r="AB72" i="57"/>
  <c r="AB63" i="57"/>
  <c r="AB57" i="57"/>
  <c r="AB58" i="57"/>
  <c r="AB51" i="57"/>
  <c r="AB73" i="57"/>
  <c r="AB64" i="57"/>
  <c r="AB52" i="57"/>
  <c r="AB33" i="57"/>
  <c r="AB32" i="57"/>
  <c r="AB24" i="57"/>
  <c r="AB23" i="57"/>
  <c r="AB30" i="57"/>
  <c r="AB29" i="57"/>
  <c r="DO117" i="57"/>
  <c r="AK117" i="57"/>
  <c r="AN123" i="57"/>
  <c r="AT53" i="57"/>
  <c r="BY105" i="57"/>
  <c r="BX40" i="57"/>
  <c r="Z74" i="57"/>
  <c r="AM40" i="57"/>
  <c r="CF117" i="57"/>
  <c r="AG74" i="57"/>
  <c r="CH59" i="57"/>
  <c r="FP40" i="57"/>
  <c r="DP104" i="57"/>
  <c r="BX77" i="57"/>
  <c r="BX95" i="57"/>
  <c r="AT77" i="57"/>
  <c r="DI116" i="57"/>
  <c r="DP114" i="57"/>
  <c r="Z114" i="57"/>
  <c r="DY117" i="57"/>
  <c r="DO40" i="57"/>
  <c r="BN105" i="57"/>
  <c r="DR117" i="57"/>
  <c r="DS111" i="57"/>
  <c r="AG53" i="57"/>
  <c r="CB117" i="57"/>
  <c r="EZ74" i="57"/>
  <c r="U96" i="57"/>
  <c r="BU59" i="57"/>
  <c r="AN93" i="57"/>
  <c r="DE27" i="57"/>
  <c r="BI105" i="57"/>
  <c r="AJ83" i="57"/>
  <c r="FI74" i="57"/>
  <c r="EB111" i="57"/>
  <c r="EC111" i="57"/>
  <c r="BU47" i="57"/>
  <c r="DL114" i="57"/>
  <c r="BJ50" i="57"/>
  <c r="AJ62" i="57"/>
  <c r="DI95" i="57"/>
  <c r="BN111" i="57"/>
  <c r="DZ65" i="57"/>
  <c r="FC65" i="57"/>
  <c r="BK105" i="57"/>
  <c r="DK95" i="57"/>
  <c r="DP83" i="57"/>
  <c r="DS123" i="57"/>
  <c r="DI111" i="57"/>
  <c r="DZ126" i="57"/>
  <c r="CC117" i="57"/>
  <c r="FD111" i="57"/>
  <c r="FD114" i="57"/>
  <c r="EE111" i="57"/>
  <c r="AT83" i="57"/>
  <c r="BN83" i="57"/>
  <c r="DU123" i="57"/>
  <c r="DL126" i="57"/>
  <c r="AQ47" i="57"/>
  <c r="CH102" i="57"/>
  <c r="DE81" i="57"/>
  <c r="AW105" i="57"/>
  <c r="AG102" i="57"/>
  <c r="FQ126" i="57"/>
  <c r="EX117" i="57"/>
  <c r="AQ120" i="57"/>
  <c r="AT47" i="57"/>
  <c r="BQ40" i="57"/>
  <c r="FS126" i="57"/>
  <c r="DV102" i="57"/>
  <c r="EC39" i="57"/>
  <c r="EB126" i="57"/>
  <c r="FG114" i="57"/>
  <c r="DZ111" i="57"/>
  <c r="FM114" i="57"/>
  <c r="BR40" i="57"/>
  <c r="W105" i="57"/>
  <c r="BK68" i="57"/>
  <c r="FT74" i="57"/>
  <c r="FC74" i="57"/>
  <c r="AN67" i="57"/>
  <c r="AG83" i="57"/>
  <c r="DO47" i="57"/>
  <c r="FS114" i="57"/>
  <c r="EY65" i="57"/>
  <c r="AQ102" i="57"/>
  <c r="AG104" i="57"/>
  <c r="DV83" i="57"/>
  <c r="DL53" i="57"/>
  <c r="EU117" i="57"/>
  <c r="DV39" i="57"/>
  <c r="DL67" i="57"/>
  <c r="FQ74" i="57"/>
  <c r="Z120" i="57"/>
  <c r="DV104" i="57"/>
  <c r="AQ123" i="57"/>
  <c r="DR105" i="57"/>
  <c r="FM126" i="57"/>
  <c r="DU102" i="57"/>
  <c r="AG93" i="57"/>
  <c r="DS83" i="57"/>
  <c r="BK95" i="57"/>
  <c r="EC65" i="57"/>
  <c r="CI117" i="57"/>
  <c r="CF94" i="57"/>
  <c r="DJ49" i="57"/>
  <c r="FF74" i="57"/>
  <c r="DL65" i="57"/>
  <c r="DP93" i="57"/>
  <c r="AG123" i="57"/>
  <c r="DK90" i="57"/>
  <c r="FQ39" i="57"/>
  <c r="DY123" i="57"/>
  <c r="DR102" i="57"/>
  <c r="DR93" i="57"/>
  <c r="DU93" i="57"/>
  <c r="DL59" i="57"/>
  <c r="DK47" i="57"/>
  <c r="DL90" i="57"/>
  <c r="DR83" i="57"/>
  <c r="DU83" i="57"/>
  <c r="EF114" i="57"/>
  <c r="DU40" i="57"/>
  <c r="Y68" i="57"/>
  <c r="EF74" i="57"/>
  <c r="FJ126" i="57"/>
  <c r="FC126" i="57"/>
  <c r="DL47" i="57"/>
  <c r="DV62" i="57"/>
  <c r="EI111" i="57"/>
  <c r="FC114" i="57"/>
  <c r="AN83" i="57"/>
  <c r="EE65" i="57"/>
  <c r="FJ111" i="57"/>
  <c r="AP40" i="57"/>
  <c r="DS39" i="57"/>
  <c r="AQ39" i="57"/>
  <c r="BX105" i="57"/>
  <c r="BR105" i="57"/>
  <c r="FJ74" i="57"/>
  <c r="FG74" i="57"/>
  <c r="DU62" i="57"/>
  <c r="EZ111" i="57"/>
  <c r="FI114" i="57"/>
  <c r="DZ39" i="57"/>
  <c r="AJ39" i="57"/>
  <c r="EC74" i="57"/>
  <c r="T67" i="57"/>
  <c r="DR123" i="57"/>
  <c r="EY126" i="57"/>
  <c r="DY93" i="57"/>
  <c r="W74" i="57"/>
  <c r="FQ111" i="57"/>
  <c r="DY83" i="57"/>
  <c r="T66" i="57"/>
  <c r="FM65" i="57"/>
  <c r="DP39" i="57"/>
  <c r="W39" i="57"/>
  <c r="Z34" i="57"/>
  <c r="FN126" i="57"/>
  <c r="AT49" i="57"/>
  <c r="DL120" i="57"/>
  <c r="DI47" i="57"/>
  <c r="EY111" i="57"/>
  <c r="FW114" i="57"/>
  <c r="FJ39" i="57"/>
  <c r="DM74" i="57"/>
  <c r="DM108" i="57"/>
  <c r="DM115" i="57"/>
  <c r="FH74" i="57"/>
  <c r="DJ65" i="57"/>
  <c r="AR93" i="57"/>
  <c r="AR49" i="57"/>
  <c r="AO108" i="57"/>
  <c r="BL116" i="57"/>
  <c r="BI67" i="57"/>
  <c r="BS77" i="57"/>
  <c r="FH65" i="57"/>
  <c r="AR123" i="57"/>
  <c r="AH44" i="57"/>
  <c r="AH48" i="57"/>
  <c r="BV48" i="57"/>
  <c r="DG99" i="57"/>
  <c r="DG103" i="57"/>
  <c r="AA67" i="57"/>
  <c r="DQ108" i="57"/>
  <c r="DQ115" i="57"/>
  <c r="AU74" i="57"/>
  <c r="AE74" i="57"/>
  <c r="AA74" i="57"/>
  <c r="FE104" i="57"/>
  <c r="BV116" i="57"/>
  <c r="AR44" i="57"/>
  <c r="AR48" i="57"/>
  <c r="AE66" i="57"/>
  <c r="DM104" i="57"/>
  <c r="AO44" i="57"/>
  <c r="AO48" i="57"/>
  <c r="BI62" i="57"/>
  <c r="BI66" i="57"/>
  <c r="AU62" i="57"/>
  <c r="ED114" i="57"/>
  <c r="U74" i="57"/>
  <c r="AK102" i="57"/>
  <c r="BV59" i="57"/>
  <c r="BO49" i="57"/>
  <c r="X108" i="57"/>
  <c r="AE93" i="57"/>
  <c r="BL67" i="57"/>
  <c r="X59" i="57"/>
  <c r="DJ114" i="57"/>
  <c r="BV53" i="57"/>
  <c r="BV66" i="57"/>
  <c r="BY116" i="57"/>
  <c r="EX104" i="57"/>
  <c r="AK66" i="57"/>
  <c r="DG87" i="57"/>
  <c r="DG94" i="57"/>
  <c r="DQ111" i="57"/>
  <c r="AR47" i="57"/>
  <c r="AO120" i="57"/>
  <c r="CI102" i="57"/>
  <c r="DG65" i="57"/>
  <c r="DG77" i="57"/>
  <c r="X53" i="57"/>
  <c r="DM126" i="57"/>
  <c r="DW116" i="57"/>
  <c r="DM77" i="57"/>
  <c r="DM111" i="57"/>
  <c r="DJ104" i="57"/>
  <c r="DM66" i="57"/>
  <c r="AO114" i="57"/>
  <c r="BS53" i="57"/>
  <c r="BS66" i="57"/>
  <c r="FH126" i="57"/>
  <c r="FK108" i="57"/>
  <c r="FK115" i="57"/>
  <c r="FK65" i="57"/>
  <c r="BS120" i="57"/>
  <c r="CF126" i="57"/>
  <c r="BV95" i="57"/>
  <c r="BY90" i="57"/>
  <c r="DJ120" i="57"/>
  <c r="AK53" i="57"/>
  <c r="AA120" i="57"/>
  <c r="DC64" i="57"/>
  <c r="AO116" i="57"/>
  <c r="BS49" i="57"/>
  <c r="FK74" i="57"/>
  <c r="AK62" i="57"/>
  <c r="AA65" i="57"/>
  <c r="DW114" i="57"/>
  <c r="DM120" i="57"/>
  <c r="FK103" i="57"/>
  <c r="FK99" i="57"/>
  <c r="BY120" i="57"/>
  <c r="ED111" i="57"/>
  <c r="DT108" i="57"/>
  <c r="DT115" i="57"/>
  <c r="DM83" i="57"/>
  <c r="CC104" i="57"/>
  <c r="BV47" i="57"/>
  <c r="BL123" i="57"/>
  <c r="DG126" i="57"/>
  <c r="CI99" i="57"/>
  <c r="CI103" i="57"/>
  <c r="FH103" i="57"/>
  <c r="FH99" i="57"/>
  <c r="EA74" i="57"/>
  <c r="AE95" i="57"/>
  <c r="DG66" i="57"/>
  <c r="DQ59" i="57"/>
  <c r="DW59" i="57"/>
  <c r="DT59" i="57"/>
  <c r="DQ47" i="57"/>
  <c r="DW47" i="57"/>
  <c r="DT47" i="57"/>
  <c r="DT111" i="57"/>
  <c r="U65" i="57"/>
  <c r="AR83" i="57"/>
  <c r="AE94" i="57"/>
  <c r="DJ47" i="57"/>
  <c r="DJ48" i="57"/>
  <c r="AK99" i="57"/>
  <c r="AK103" i="57"/>
  <c r="DM87" i="57"/>
  <c r="DM94" i="57"/>
  <c r="AU120" i="57"/>
  <c r="FK104" i="57"/>
  <c r="X74" i="57"/>
  <c r="AO49" i="57"/>
  <c r="FE126" i="57"/>
  <c r="CF102" i="57"/>
  <c r="DM114" i="57"/>
  <c r="DJ77" i="57"/>
  <c r="BL49" i="57"/>
  <c r="AO47" i="57"/>
  <c r="AH66" i="57"/>
  <c r="BV67" i="57"/>
  <c r="AH93" i="57"/>
  <c r="BS95" i="57"/>
  <c r="AR108" i="57"/>
  <c r="AU95" i="57"/>
  <c r="EX103" i="57"/>
  <c r="EX99" i="57"/>
  <c r="BL62" i="57"/>
  <c r="BL66" i="57"/>
  <c r="BL95" i="57"/>
  <c r="BL90" i="57"/>
  <c r="AU67" i="57"/>
  <c r="BL94" i="57"/>
  <c r="DG114" i="57"/>
  <c r="BL111" i="57"/>
  <c r="BL115" i="57"/>
  <c r="AR116" i="57"/>
  <c r="ED99" i="57"/>
  <c r="ED103" i="57"/>
  <c r="AR114" i="57"/>
  <c r="DM99" i="57"/>
  <c r="DM103" i="57"/>
  <c r="AU47" i="57"/>
  <c r="DG67" i="57"/>
  <c r="AR66" i="57"/>
  <c r="FH116" i="57"/>
  <c r="DW123" i="57"/>
  <c r="AE77" i="57"/>
  <c r="DQ116" i="57"/>
  <c r="U66" i="57"/>
  <c r="AU108" i="57"/>
  <c r="EA116" i="57"/>
  <c r="AU102" i="57"/>
  <c r="DG49" i="57"/>
  <c r="AU94" i="57"/>
  <c r="AU87" i="57"/>
  <c r="FH108" i="57"/>
  <c r="FH115" i="57"/>
  <c r="BS90" i="57"/>
  <c r="DG95" i="57"/>
  <c r="BS111" i="57"/>
  <c r="BS115" i="57"/>
  <c r="DT116" i="57"/>
  <c r="BO116" i="57"/>
  <c r="DM95" i="57"/>
  <c r="BY111" i="57"/>
  <c r="BY115" i="57"/>
  <c r="X66" i="57"/>
  <c r="AA59" i="57"/>
  <c r="FE99" i="57"/>
  <c r="FE103" i="57"/>
  <c r="AK94" i="57"/>
  <c r="AO67" i="57"/>
  <c r="AK44" i="57"/>
  <c r="AK48" i="57"/>
  <c r="AE53" i="57"/>
  <c r="FH104" i="57"/>
  <c r="BY87" i="57"/>
  <c r="BY94" i="57"/>
  <c r="BI83" i="57"/>
  <c r="DW104" i="57"/>
  <c r="AH53" i="57"/>
  <c r="CC102" i="57"/>
  <c r="BV90" i="57"/>
  <c r="BY53" i="57"/>
  <c r="BY66" i="57"/>
  <c r="ED116" i="57"/>
  <c r="AO99" i="57"/>
  <c r="AO103" i="57"/>
  <c r="AU93" i="57"/>
  <c r="EA111" i="57"/>
  <c r="FU111" i="57"/>
  <c r="FU115" i="57"/>
  <c r="BY67" i="57"/>
  <c r="AU104" i="57"/>
  <c r="BI95" i="57"/>
  <c r="AE123" i="57"/>
  <c r="DW99" i="57"/>
  <c r="DW103" i="57"/>
  <c r="AU77" i="57"/>
  <c r="BI93" i="57"/>
  <c r="FU116" i="57"/>
  <c r="EG114" i="57"/>
  <c r="AA53" i="57"/>
  <c r="X67" i="57"/>
  <c r="AU49" i="57"/>
  <c r="X65" i="57"/>
  <c r="DG111" i="57"/>
  <c r="DC73" i="57"/>
  <c r="DC163" i="57" s="1"/>
  <c r="EX74" i="57"/>
  <c r="AU66" i="57"/>
  <c r="DW111" i="57"/>
  <c r="AO83" i="57"/>
  <c r="EA108" i="57"/>
  <c r="EA115" i="57"/>
  <c r="AO62" i="57"/>
  <c r="AK74" i="57"/>
  <c r="AE83" i="57"/>
  <c r="EU99" i="57"/>
  <c r="EU103" i="57"/>
  <c r="U120" i="57"/>
  <c r="BL93" i="57"/>
  <c r="AA114" i="57"/>
  <c r="ED108" i="57"/>
  <c r="ED115" i="57"/>
  <c r="DM93" i="57"/>
  <c r="FK116" i="57"/>
  <c r="DQ99" i="57"/>
  <c r="DQ103" i="57"/>
  <c r="AU65" i="57"/>
  <c r="AR87" i="57"/>
  <c r="AR94" i="57"/>
  <c r="DJ66" i="57"/>
  <c r="BI123" i="57"/>
  <c r="AU48" i="57"/>
  <c r="AU44" i="57"/>
  <c r="DT93" i="57"/>
  <c r="BV49" i="57"/>
  <c r="U111" i="57"/>
  <c r="FO83" i="57"/>
  <c r="EA83" i="57"/>
  <c r="FE83" i="57"/>
  <c r="EG83" i="57"/>
  <c r="EU83" i="57"/>
  <c r="FU83" i="57"/>
  <c r="FK83" i="57"/>
  <c r="FA83" i="57"/>
  <c r="ED83" i="57"/>
  <c r="FR83" i="57"/>
  <c r="FH83" i="57"/>
  <c r="EX83" i="57"/>
  <c r="FR116" i="57"/>
  <c r="DG108" i="57"/>
  <c r="DG115" i="57"/>
  <c r="AO102" i="57"/>
  <c r="DM90" i="57"/>
  <c r="BY77" i="57"/>
  <c r="FE108" i="57"/>
  <c r="FE115" i="57"/>
  <c r="AA111" i="57"/>
  <c r="AH123" i="57"/>
  <c r="AO123" i="57"/>
  <c r="BI90" i="57"/>
  <c r="BI94" i="57"/>
  <c r="EG111" i="57"/>
  <c r="AE62" i="57"/>
  <c r="U59" i="57"/>
  <c r="BI49" i="57"/>
  <c r="DG120" i="57"/>
  <c r="DQ83" i="57"/>
  <c r="AK83" i="57"/>
  <c r="U114" i="57"/>
  <c r="CC99" i="57"/>
  <c r="CC103" i="57"/>
  <c r="EA104" i="57"/>
  <c r="DM116" i="57"/>
  <c r="CC67" i="57"/>
  <c r="FE65" i="57"/>
  <c r="AH62" i="57"/>
  <c r="CF59" i="57"/>
  <c r="CF66" i="57"/>
  <c r="AH74" i="57"/>
  <c r="U108" i="57"/>
  <c r="FA103" i="57"/>
  <c r="FA99" i="57"/>
  <c r="AK77" i="57"/>
  <c r="AH104" i="57"/>
  <c r="DG90" i="57"/>
  <c r="FK114" i="57"/>
  <c r="EA123" i="57"/>
  <c r="FO123" i="57"/>
  <c r="FE123" i="57"/>
  <c r="EG123" i="57"/>
  <c r="EU123" i="57"/>
  <c r="FU123" i="57"/>
  <c r="FK123" i="57"/>
  <c r="FA123" i="57"/>
  <c r="ED123" i="57"/>
  <c r="FR123" i="57"/>
  <c r="FH123" i="57"/>
  <c r="EX123" i="57"/>
  <c r="EU104" i="57"/>
  <c r="AO104" i="57"/>
  <c r="AE102" i="57"/>
  <c r="BO83" i="57"/>
  <c r="DW108" i="57"/>
  <c r="DW115" i="57"/>
  <c r="AE67" i="57"/>
  <c r="BS87" i="57"/>
  <c r="BS94" i="57"/>
  <c r="AE99" i="57"/>
  <c r="EG74" i="57"/>
  <c r="AH77" i="57"/>
  <c r="BO62" i="57"/>
  <c r="BO66" i="57"/>
  <c r="DT123" i="57"/>
  <c r="BI44" i="57"/>
  <c r="BI48" i="57"/>
  <c r="EA99" i="57"/>
  <c r="EA103" i="57"/>
  <c r="AK123" i="57"/>
  <c r="AH67" i="57"/>
  <c r="DQ93" i="57"/>
  <c r="ED74" i="57"/>
  <c r="DW62" i="57"/>
  <c r="AR90" i="57"/>
  <c r="ED104" i="57"/>
  <c r="AR104" i="57"/>
  <c r="AH47" i="57"/>
  <c r="BI111" i="57"/>
  <c r="BI115" i="57"/>
  <c r="AA123" i="57"/>
  <c r="CI95" i="57"/>
  <c r="AO93" i="57"/>
  <c r="DQ114" i="57"/>
  <c r="DM49" i="57"/>
  <c r="AR65" i="57"/>
  <c r="CF103" i="57"/>
  <c r="CF99" i="57"/>
  <c r="EG104" i="57"/>
  <c r="AU99" i="57"/>
  <c r="AU103" i="57"/>
  <c r="U123" i="57"/>
  <c r="CC59" i="57"/>
  <c r="CC66" i="57"/>
  <c r="AO74" i="57"/>
  <c r="AE44" i="57"/>
  <c r="AE48" i="57"/>
  <c r="DT114" i="57"/>
  <c r="DT74" i="57"/>
  <c r="AR62" i="57"/>
  <c r="AU90" i="57"/>
  <c r="DJ108" i="57"/>
  <c r="DJ115" i="57"/>
  <c r="DJ126" i="57"/>
  <c r="FR111" i="57"/>
  <c r="FR115" i="57"/>
  <c r="DJ95" i="57"/>
  <c r="BO44" i="57"/>
  <c r="BO48" i="57"/>
  <c r="DQ77" i="57"/>
  <c r="DW77" i="57"/>
  <c r="DT77" i="57"/>
  <c r="AK104" i="57"/>
  <c r="BO95" i="57"/>
  <c r="BO90" i="57"/>
  <c r="BO94" i="57"/>
  <c r="AO87" i="57"/>
  <c r="AO94" i="57"/>
  <c r="BE94" i="57"/>
  <c r="DQ87" i="57"/>
  <c r="DQ94" i="57"/>
  <c r="DQ95" i="57"/>
  <c r="DW87" i="57"/>
  <c r="DW94" i="57"/>
  <c r="DW95" i="57"/>
  <c r="DT87" i="57"/>
  <c r="DT94" i="57"/>
  <c r="DT95" i="57"/>
  <c r="BY48" i="57"/>
  <c r="BY59" i="57"/>
  <c r="BY95" i="57"/>
  <c r="CC87" i="57"/>
  <c r="CC94" i="57"/>
  <c r="AH99" i="57"/>
  <c r="AH103" i="57"/>
  <c r="DJ74" i="57"/>
  <c r="DG74" i="57"/>
  <c r="FK126" i="57"/>
  <c r="AK47" i="57"/>
  <c r="DQ90" i="57"/>
  <c r="DW90" i="57"/>
  <c r="DT90" i="57"/>
  <c r="AH95" i="57"/>
  <c r="DQ104" i="57"/>
  <c r="CI67" i="57"/>
  <c r="DJ111" i="57"/>
  <c r="AU126" i="57"/>
  <c r="AO90" i="57"/>
  <c r="DJ90" i="57"/>
  <c r="DM65" i="57"/>
  <c r="DQ123" i="57"/>
  <c r="AU83" i="57"/>
  <c r="AA108" i="57"/>
  <c r="U67" i="57"/>
  <c r="AO126" i="57"/>
  <c r="CI87" i="57"/>
  <c r="CI94" i="57"/>
  <c r="BS59" i="57"/>
  <c r="DC113" i="57"/>
  <c r="DQ74" i="57"/>
  <c r="DT83" i="57"/>
  <c r="AE49" i="57"/>
  <c r="BS116" i="57"/>
  <c r="FA74" i="57"/>
  <c r="BL44" i="57"/>
  <c r="BL48" i="57"/>
  <c r="DG116" i="57"/>
  <c r="BS48" i="57"/>
  <c r="DG83" i="57"/>
  <c r="FE74" i="57"/>
  <c r="BI116" i="57"/>
  <c r="BV120" i="57"/>
  <c r="AK49" i="57"/>
  <c r="AR99" i="57"/>
  <c r="AR103" i="57"/>
  <c r="CF104" i="57"/>
  <c r="EA114" i="57"/>
  <c r="U53" i="57"/>
  <c r="DW93" i="57"/>
  <c r="DJ87" i="57"/>
  <c r="DJ94" i="57"/>
  <c r="AU123" i="57"/>
  <c r="AO66" i="57"/>
  <c r="DQ48" i="57"/>
  <c r="DQ49" i="57"/>
  <c r="DW48" i="57"/>
  <c r="DW49" i="57"/>
  <c r="DT48" i="57"/>
  <c r="DP48" i="57"/>
  <c r="DU48" i="57"/>
  <c r="DT49" i="57"/>
  <c r="CC95" i="57"/>
  <c r="EG99" i="57"/>
  <c r="EG103" i="57"/>
  <c r="FO111" i="57"/>
  <c r="FO115" i="57"/>
  <c r="BV77" i="57"/>
  <c r="AR67" i="57"/>
  <c r="DQ120" i="57"/>
  <c r="DW120" i="57"/>
  <c r="DT120" i="57"/>
  <c r="CI104" i="57"/>
  <c r="DJ93" i="57"/>
  <c r="DJ67" i="57"/>
  <c r="CF95" i="57"/>
  <c r="CF87" i="57"/>
  <c r="AK95" i="57"/>
  <c r="BO93" i="57"/>
  <c r="BY49" i="57"/>
  <c r="FA104" i="57"/>
  <c r="DJ99" i="57"/>
  <c r="DJ103" i="57"/>
  <c r="DM67" i="57"/>
  <c r="AH49" i="57"/>
  <c r="CI59" i="57"/>
  <c r="CI66" i="57"/>
  <c r="FE114" i="57"/>
  <c r="X123" i="57"/>
  <c r="DT104" i="57"/>
  <c r="X116" i="57"/>
  <c r="AH83" i="57"/>
  <c r="CF67" i="57"/>
  <c r="DT99" i="57"/>
  <c r="DT103" i="57"/>
  <c r="CI126" i="57"/>
  <c r="AR77" i="57"/>
  <c r="AR102" i="57"/>
  <c r="BV94" i="57"/>
  <c r="BV87" i="57"/>
  <c r="AO53" i="57"/>
  <c r="DM47" i="57"/>
  <c r="DM48" i="57"/>
  <c r="DT62" i="57"/>
  <c r="EG116" i="57"/>
  <c r="AR53" i="57"/>
  <c r="AU114" i="57"/>
  <c r="BO123" i="57"/>
  <c r="BO67" i="57"/>
  <c r="AR95" i="57"/>
  <c r="BE95" i="57"/>
  <c r="DJ116" i="57"/>
  <c r="AH102" i="57"/>
  <c r="BY47" i="57"/>
  <c r="AR126" i="57"/>
  <c r="DG104" i="57"/>
  <c r="U116" i="57"/>
  <c r="BL83" i="57"/>
  <c r="AO77" i="57"/>
  <c r="DG47" i="57"/>
  <c r="DG48" i="57"/>
  <c r="EU74" i="57"/>
  <c r="DG93" i="57"/>
  <c r="DQ62" i="57"/>
  <c r="BV111" i="57"/>
  <c r="BV115" i="57"/>
  <c r="AA66" i="57"/>
  <c r="AR120" i="57"/>
  <c r="BO111" i="57"/>
  <c r="BO115" i="57"/>
  <c r="DW83" i="57"/>
  <c r="EA102" i="57"/>
  <c r="EF103" i="57"/>
  <c r="ET103" i="57"/>
  <c r="FO102" i="57"/>
  <c r="FO103" i="57"/>
  <c r="EB103" i="57"/>
  <c r="FE102" i="57"/>
  <c r="FJ103" i="57"/>
  <c r="FP103" i="57"/>
  <c r="FO104" i="57"/>
  <c r="FT104" i="57"/>
  <c r="FT103" i="57"/>
  <c r="FD104" i="57"/>
  <c r="FI104" i="57"/>
  <c r="EG102" i="57"/>
  <c r="EU102" i="57"/>
  <c r="EZ103" i="57"/>
  <c r="FF103" i="57"/>
  <c r="FU102" i="57"/>
  <c r="FU103" i="57"/>
  <c r="EB104" i="57"/>
  <c r="EC103" i="57"/>
  <c r="EI103" i="57"/>
  <c r="EV103" i="57"/>
  <c r="FK102" i="57"/>
  <c r="FQ103" i="57"/>
  <c r="FW103" i="57"/>
  <c r="FU104" i="57"/>
  <c r="FA102" i="57"/>
  <c r="FG103" i="57"/>
  <c r="FM103" i="57"/>
  <c r="EC104" i="57"/>
  <c r="EV104" i="57"/>
  <c r="FW104" i="57"/>
  <c r="ED102" i="57"/>
  <c r="EW103" i="57"/>
  <c r="FC103" i="57"/>
  <c r="FR102" i="57"/>
  <c r="FR103" i="57"/>
  <c r="FG104" i="57"/>
  <c r="DZ103" i="57"/>
  <c r="EE103" i="57"/>
  <c r="FH102" i="57"/>
  <c r="FN103" i="57"/>
  <c r="FS103" i="57"/>
  <c r="EW104" i="57"/>
  <c r="FC104" i="57"/>
  <c r="FR104" i="57"/>
  <c r="EX102" i="57"/>
  <c r="FD103" i="57"/>
  <c r="FI103" i="57"/>
  <c r="DZ104" i="57"/>
  <c r="EE104" i="57"/>
  <c r="FN104" i="57"/>
  <c r="FS104" i="57"/>
  <c r="FO44" i="57"/>
  <c r="EA44" i="57"/>
  <c r="FK44" i="57"/>
  <c r="FE44" i="57"/>
  <c r="EG44" i="57"/>
  <c r="EU44" i="57"/>
  <c r="FU44" i="57"/>
  <c r="FA44" i="57"/>
  <c r="ED44" i="57"/>
  <c r="FR44" i="57"/>
  <c r="FH44" i="57"/>
  <c r="EX44" i="57"/>
  <c r="EA93" i="57"/>
  <c r="FO93" i="57"/>
  <c r="FE93" i="57"/>
  <c r="EG93" i="57"/>
  <c r="EU93" i="57"/>
  <c r="FU93" i="57"/>
  <c r="FK93" i="57"/>
  <c r="FA93" i="57"/>
  <c r="ED93" i="57"/>
  <c r="FR93" i="57"/>
  <c r="FH93" i="57"/>
  <c r="EX93" i="57"/>
  <c r="AU116" i="57"/>
  <c r="BS67" i="57"/>
  <c r="DW74" i="57"/>
  <c r="AO65" i="57"/>
  <c r="BS47" i="57"/>
  <c r="X114" i="57"/>
  <c r="FO116" i="57"/>
  <c r="DJ83" i="57"/>
  <c r="FE62" i="57"/>
  <c r="EA62" i="57"/>
  <c r="FO62" i="57"/>
  <c r="EG62" i="57"/>
  <c r="EU62" i="57"/>
  <c r="FU62" i="57"/>
  <c r="FK62" i="57"/>
  <c r="FA62" i="57"/>
  <c r="ED62" i="57"/>
  <c r="FR62" i="57"/>
  <c r="FH62" i="57"/>
  <c r="EX62" i="57"/>
  <c r="DQ67" i="57"/>
  <c r="DW53" i="57"/>
  <c r="DW66" i="57"/>
  <c r="DY66" i="57"/>
  <c r="DW67" i="57"/>
  <c r="DY67" i="57"/>
  <c r="DQ53" i="57"/>
  <c r="DQ66" i="57"/>
  <c r="DT53" i="57"/>
  <c r="DT66" i="57"/>
  <c r="DT67" i="57"/>
  <c r="AR74" i="57"/>
  <c r="X120" i="57"/>
  <c r="FE116" i="57"/>
  <c r="FH114" i="57"/>
  <c r="CC126" i="57"/>
  <c r="AK67" i="57"/>
  <c r="AK93" i="57"/>
  <c r="AU53" i="57"/>
  <c r="AO95" i="57"/>
  <c r="X111" i="57"/>
  <c r="EG108" i="57"/>
  <c r="EG115" i="57"/>
  <c r="AH94" i="57"/>
  <c r="AE47" i="57"/>
  <c r="DE42" i="57"/>
  <c r="AC68" i="57"/>
  <c r="BM50" i="57"/>
  <c r="AD66" i="57"/>
  <c r="AG94" i="57"/>
  <c r="CE59" i="57"/>
  <c r="CE66" i="57"/>
  <c r="CE68" i="57" s="1"/>
  <c r="DR44" i="57"/>
  <c r="DV93" i="57"/>
  <c r="DF95" i="57"/>
  <c r="DI87" i="57"/>
  <c r="DI94" i="57"/>
  <c r="AE117" i="57"/>
  <c r="AJ67" i="57"/>
  <c r="FF111" i="57"/>
  <c r="FI111" i="57"/>
  <c r="X96" i="57"/>
  <c r="W123" i="57"/>
  <c r="EF99" i="57"/>
  <c r="EC99" i="57"/>
  <c r="FG99" i="57"/>
  <c r="FC99" i="57"/>
  <c r="FS99" i="57"/>
  <c r="AQ77" i="57"/>
  <c r="AT114" i="57"/>
  <c r="T120" i="57"/>
  <c r="FI65" i="57"/>
  <c r="DI66" i="57"/>
  <c r="FD116" i="57"/>
  <c r="FJ108" i="57"/>
  <c r="FJ115" i="57"/>
  <c r="FP116" i="57"/>
  <c r="EZ116" i="57"/>
  <c r="EI116" i="57"/>
  <c r="EW116" i="57"/>
  <c r="EE116" i="57"/>
  <c r="DL99" i="57"/>
  <c r="DL103" i="57"/>
  <c r="DL105" i="57" s="1"/>
  <c r="DI74" i="57"/>
  <c r="BN48" i="57"/>
  <c r="BN44" i="57"/>
  <c r="AQ67" i="57"/>
  <c r="DL83" i="57"/>
  <c r="AP105" i="57"/>
  <c r="AI50" i="57"/>
  <c r="AF105" i="57"/>
  <c r="ET74" i="57"/>
  <c r="FW74" i="57"/>
  <c r="AT108" i="57"/>
  <c r="AN44" i="57"/>
  <c r="AN48" i="57"/>
  <c r="CE126" i="57"/>
  <c r="DP115" i="57"/>
  <c r="DP108" i="57"/>
  <c r="EC126" i="57"/>
  <c r="DF77" i="57"/>
  <c r="DS102" i="57"/>
  <c r="AN66" i="57"/>
  <c r="AD77" i="57"/>
  <c r="AN120" i="57"/>
  <c r="DF120" i="57"/>
  <c r="DI120" i="57"/>
  <c r="DO87" i="57"/>
  <c r="DO94" i="57"/>
  <c r="DK59" i="57"/>
  <c r="DH47" i="57"/>
  <c r="DS62" i="57"/>
  <c r="FT111" i="57"/>
  <c r="FW111" i="57"/>
  <c r="DF90" i="57"/>
  <c r="DI90" i="57"/>
  <c r="BX87" i="57"/>
  <c r="BX94" i="57"/>
  <c r="DP99" i="57"/>
  <c r="DP103" i="57"/>
  <c r="DF53" i="57"/>
  <c r="ET99" i="57"/>
  <c r="EB99" i="57"/>
  <c r="EZ99" i="57"/>
  <c r="EI99" i="57"/>
  <c r="FM99" i="57"/>
  <c r="T53" i="57"/>
  <c r="AH117" i="57"/>
  <c r="AT44" i="57"/>
  <c r="AT48" i="57"/>
  <c r="CB99" i="57"/>
  <c r="CB103" i="57"/>
  <c r="AG67" i="57"/>
  <c r="EY115" i="57"/>
  <c r="EY108" i="57"/>
  <c r="FP115" i="57"/>
  <c r="FP108" i="57"/>
  <c r="EC115" i="57"/>
  <c r="EC108" i="57"/>
  <c r="FF116" i="57"/>
  <c r="EV116" i="57"/>
  <c r="FC116" i="57"/>
  <c r="FN116" i="57"/>
  <c r="AG47" i="57"/>
  <c r="AT74" i="57"/>
  <c r="AT62" i="57"/>
  <c r="DP74" i="57"/>
  <c r="Y40" i="57"/>
  <c r="FT39" i="57"/>
  <c r="DE107" i="57"/>
  <c r="DE110" i="57"/>
  <c r="BH68" i="57"/>
  <c r="DU117" i="57"/>
  <c r="BR59" i="57"/>
  <c r="DL66" i="57"/>
  <c r="DV123" i="57"/>
  <c r="BH111" i="57"/>
  <c r="EF126" i="57"/>
  <c r="FP126" i="57"/>
  <c r="EZ126" i="57"/>
  <c r="EI126" i="57"/>
  <c r="FG126" i="57"/>
  <c r="EW126" i="57"/>
  <c r="DK77" i="57"/>
  <c r="DI77" i="57"/>
  <c r="T111" i="57"/>
  <c r="DY102" i="57"/>
  <c r="DV49" i="57"/>
  <c r="DP44" i="57"/>
  <c r="BU95" i="57"/>
  <c r="BN90" i="57"/>
  <c r="BN94" i="57"/>
  <c r="AQ95" i="57"/>
  <c r="DK120" i="57"/>
  <c r="DO120" i="57"/>
  <c r="DL87" i="57"/>
  <c r="DL94" i="57"/>
  <c r="BR90" i="57"/>
  <c r="AQ93" i="57"/>
  <c r="DY62" i="57"/>
  <c r="FN111" i="57"/>
  <c r="DO90" i="57"/>
  <c r="DS108" i="57"/>
  <c r="DS115" i="57"/>
  <c r="DI53" i="57"/>
  <c r="EY103" i="57"/>
  <c r="EY99" i="57"/>
  <c r="FJ99" i="57"/>
  <c r="FF99" i="57"/>
  <c r="EV99" i="57"/>
  <c r="BH90" i="57"/>
  <c r="BH94" i="57"/>
  <c r="EY114" i="57"/>
  <c r="EC114" i="57"/>
  <c r="EW114" i="57"/>
  <c r="BU87" i="57"/>
  <c r="BU94" i="57"/>
  <c r="AD48" i="57"/>
  <c r="AD44" i="57"/>
  <c r="BH48" i="57"/>
  <c r="BH44" i="57"/>
  <c r="DV99" i="57"/>
  <c r="DV103" i="57"/>
  <c r="BX90" i="57"/>
  <c r="AD47" i="57"/>
  <c r="W116" i="57"/>
  <c r="AN102" i="57"/>
  <c r="FN65" i="57"/>
  <c r="Z65" i="57"/>
  <c r="CI50" i="57"/>
  <c r="EF116" i="57"/>
  <c r="EZ115" i="57"/>
  <c r="EZ108" i="57"/>
  <c r="EI115" i="57"/>
  <c r="EI108" i="57"/>
  <c r="FG116" i="57"/>
  <c r="FS116" i="57"/>
  <c r="AT90" i="57"/>
  <c r="DI65" i="57"/>
  <c r="T59" i="57"/>
  <c r="AD83" i="57"/>
  <c r="DK40" i="57"/>
  <c r="AN39" i="57"/>
  <c r="DL39" i="57"/>
  <c r="FD37" i="57"/>
  <c r="DH117" i="57"/>
  <c r="V117" i="57"/>
  <c r="CB68" i="57"/>
  <c r="DE91" i="57"/>
  <c r="BO105" i="57"/>
  <c r="EB74" i="57"/>
  <c r="EY74" i="57"/>
  <c r="EW74" i="57"/>
  <c r="AJ44" i="57"/>
  <c r="AJ48" i="57"/>
  <c r="DP123" i="57"/>
  <c r="ET126" i="57"/>
  <c r="FF126" i="57"/>
  <c r="EV126" i="57"/>
  <c r="EE126" i="57"/>
  <c r="DO77" i="57"/>
  <c r="AN103" i="57"/>
  <c r="AN99" i="57"/>
  <c r="BX53" i="57"/>
  <c r="BK48" i="57"/>
  <c r="BK44" i="57"/>
  <c r="DS44" i="57"/>
  <c r="DU44" i="57"/>
  <c r="DP111" i="57"/>
  <c r="AG62" i="57"/>
  <c r="AJ49" i="57"/>
  <c r="W66" i="57"/>
  <c r="DH94" i="57"/>
  <c r="DH87" i="57"/>
  <c r="AT67" i="57"/>
  <c r="ET111" i="57"/>
  <c r="FS111" i="57"/>
  <c r="DR66" i="57"/>
  <c r="DF74" i="57"/>
  <c r="DB113" i="57"/>
  <c r="DO53" i="57"/>
  <c r="FP99" i="57"/>
  <c r="FQ99" i="57"/>
  <c r="EI104" i="57"/>
  <c r="DZ114" i="57"/>
  <c r="EB114" i="57"/>
  <c r="EI114" i="57"/>
  <c r="W67" i="57"/>
  <c r="AJ99" i="57"/>
  <c r="AJ103" i="57"/>
  <c r="Z66" i="57"/>
  <c r="EF65" i="57"/>
  <c r="EI65" i="57"/>
  <c r="FG65" i="57"/>
  <c r="EW65" i="57"/>
  <c r="FS65" i="57"/>
  <c r="BH93" i="57"/>
  <c r="AQ104" i="57"/>
  <c r="DB119" i="57"/>
  <c r="FF108" i="57"/>
  <c r="FF115" i="57"/>
  <c r="EV108" i="57"/>
  <c r="EV115" i="57"/>
  <c r="FA117" i="57"/>
  <c r="FQ116" i="57"/>
  <c r="FM116" i="57"/>
  <c r="CE99" i="57"/>
  <c r="CE103" i="57"/>
  <c r="CE105" i="57" s="1"/>
  <c r="DB92" i="57"/>
  <c r="DF93" i="57"/>
  <c r="DS104" i="57"/>
  <c r="AD102" i="57"/>
  <c r="AD53" i="57"/>
  <c r="DI83" i="57"/>
  <c r="AJ47" i="57"/>
  <c r="DE118" i="57"/>
  <c r="AD117" i="57"/>
  <c r="DE75" i="57"/>
  <c r="DE182" i="57" s="1"/>
  <c r="AN90" i="57"/>
  <c r="Z108" i="57"/>
  <c r="DF126" i="57"/>
  <c r="BR47" i="57"/>
  <c r="BH62" i="57"/>
  <c r="DI108" i="57"/>
  <c r="DI115" i="57"/>
  <c r="DY44" i="57"/>
  <c r="BR77" i="57"/>
  <c r="T108" i="57"/>
  <c r="DF59" i="57"/>
  <c r="AD93" i="57"/>
  <c r="DF47" i="57"/>
  <c r="DF67" i="57"/>
  <c r="EF104" i="57"/>
  <c r="FW99" i="57"/>
  <c r="FM104" i="57"/>
  <c r="FD99" i="57"/>
  <c r="DB82" i="57"/>
  <c r="DF104" i="57"/>
  <c r="FJ114" i="57"/>
  <c r="EZ114" i="57"/>
  <c r="EV114" i="57"/>
  <c r="AJ104" i="57"/>
  <c r="BR120" i="57"/>
  <c r="DP116" i="57"/>
  <c r="EZ65" i="57"/>
  <c r="EV65" i="57"/>
  <c r="AQ87" i="57"/>
  <c r="AQ94" i="57"/>
  <c r="AQ62" i="57"/>
  <c r="DB73" i="57"/>
  <c r="DB163" i="57" s="1"/>
  <c r="Z59" i="57"/>
  <c r="FI116" i="57"/>
  <c r="EY116" i="57"/>
  <c r="FQ108" i="57"/>
  <c r="FQ115" i="57"/>
  <c r="FW116" i="57"/>
  <c r="DZ115" i="57"/>
  <c r="DZ108" i="57"/>
  <c r="AT66" i="57"/>
  <c r="BR95" i="57"/>
  <c r="DB86" i="57"/>
  <c r="CH87" i="57"/>
  <c r="CH94" i="57"/>
  <c r="CH96" i="57" s="1"/>
  <c r="BN62" i="57"/>
  <c r="CB104" i="57"/>
  <c r="W53" i="57"/>
  <c r="AQ83" i="57"/>
  <c r="FC40" i="57"/>
  <c r="EW39" i="57"/>
  <c r="FD39" i="57"/>
  <c r="AS50" i="57"/>
  <c r="DE121" i="57"/>
  <c r="AW96" i="57"/>
  <c r="CG105" i="57"/>
  <c r="AW117" i="57"/>
  <c r="T105" i="57"/>
  <c r="FP74" i="57"/>
  <c r="FM74" i="57"/>
  <c r="FW126" i="57"/>
  <c r="FD126" i="57"/>
  <c r="AN108" i="57"/>
  <c r="DL77" i="57"/>
  <c r="AQ44" i="57"/>
  <c r="AQ48" i="57"/>
  <c r="T123" i="57"/>
  <c r="AG49" i="57"/>
  <c r="DI59" i="57"/>
  <c r="DR62" i="57"/>
  <c r="DP62" i="57"/>
  <c r="EW111" i="57"/>
  <c r="BH49" i="57"/>
  <c r="CE94" i="57"/>
  <c r="CE96" i="57" s="1"/>
  <c r="CE87" i="57"/>
  <c r="DH53" i="57"/>
  <c r="ET104" i="57"/>
  <c r="EZ104" i="57"/>
  <c r="FQ104" i="57"/>
  <c r="DZ99" i="57"/>
  <c r="FI99" i="57"/>
  <c r="T65" i="57"/>
  <c r="FT114" i="57"/>
  <c r="FP114" i="57"/>
  <c r="FF114" i="57"/>
  <c r="FQ114" i="57"/>
  <c r="DI114" i="57"/>
  <c r="AN94" i="57"/>
  <c r="AN87" i="57"/>
  <c r="BU111" i="57"/>
  <c r="BU115" i="57"/>
  <c r="AD99" i="57"/>
  <c r="BK90" i="57"/>
  <c r="BK94" i="57"/>
  <c r="AT87" i="57"/>
  <c r="AT94" i="57"/>
  <c r="FT65" i="57"/>
  <c r="ET65" i="57"/>
  <c r="FF65" i="57"/>
  <c r="FQ65" i="57"/>
  <c r="CB87" i="57"/>
  <c r="CB94" i="57"/>
  <c r="CB96" i="57" s="1"/>
  <c r="CH104" i="57"/>
  <c r="AT120" i="57"/>
  <c r="AQ108" i="57"/>
  <c r="T114" i="57"/>
  <c r="DI99" i="57"/>
  <c r="DI103" i="57"/>
  <c r="FT108" i="57"/>
  <c r="FW108" i="57"/>
  <c r="FG115" i="57"/>
  <c r="FG108" i="57"/>
  <c r="EW108" i="57"/>
  <c r="EW115" i="57"/>
  <c r="EE108" i="57"/>
  <c r="EE115" i="57"/>
  <c r="FD108" i="57"/>
  <c r="FD115" i="57"/>
  <c r="W59" i="57"/>
  <c r="AN53" i="57"/>
  <c r="CC50" i="57"/>
  <c r="BR53" i="57"/>
  <c r="BH123" i="57"/>
  <c r="AT104" i="57"/>
  <c r="FI40" i="57"/>
  <c r="Z39" i="57"/>
  <c r="DE60" i="57"/>
  <c r="DE43" i="57"/>
  <c r="AW68" i="57"/>
  <c r="BH117" i="57"/>
  <c r="DE122" i="57"/>
  <c r="CE50" i="57"/>
  <c r="BK117" i="57"/>
  <c r="DE57" i="57"/>
  <c r="AP50" i="57"/>
  <c r="DE88" i="57"/>
  <c r="DB97" i="57"/>
  <c r="CB59" i="57"/>
  <c r="BH83" i="57"/>
  <c r="EI74" i="57"/>
  <c r="FD74" i="57"/>
  <c r="BU90" i="57"/>
  <c r="AD62" i="57"/>
  <c r="CH99" i="57"/>
  <c r="CH103" i="57"/>
  <c r="DF116" i="57"/>
  <c r="BX111" i="57"/>
  <c r="BX115" i="57"/>
  <c r="AN74" i="57"/>
  <c r="FI126" i="57"/>
  <c r="AG99" i="57"/>
  <c r="AG103" i="57"/>
  <c r="DH77" i="57"/>
  <c r="AT95" i="57"/>
  <c r="DP102" i="57"/>
  <c r="DS93" i="57"/>
  <c r="AJ53" i="57"/>
  <c r="DS99" i="57"/>
  <c r="DS103" i="57"/>
  <c r="DS116" i="57"/>
  <c r="W111" i="57"/>
  <c r="DH120" i="57"/>
  <c r="DF66" i="57"/>
  <c r="DF87" i="57"/>
  <c r="DF94" i="57"/>
  <c r="DL95" i="57"/>
  <c r="DO59" i="57"/>
  <c r="W108" i="57"/>
  <c r="FP111" i="57"/>
  <c r="EV111" i="57"/>
  <c r="FG111" i="57"/>
  <c r="FC111" i="57"/>
  <c r="DH90" i="57"/>
  <c r="AQ114" i="57"/>
  <c r="AT116" i="57"/>
  <c r="EY104" i="57"/>
  <c r="FJ104" i="57"/>
  <c r="FF104" i="57"/>
  <c r="EE99" i="57"/>
  <c r="EE114" i="57"/>
  <c r="AN116" i="57"/>
  <c r="AJ66" i="57"/>
  <c r="DB158" i="57"/>
  <c r="FW65" i="57"/>
  <c r="AQ74" i="57"/>
  <c r="AN62" i="57"/>
  <c r="AN104" i="57"/>
  <c r="ET108" i="57"/>
  <c r="ET115" i="57"/>
  <c r="EF108" i="57"/>
  <c r="EF115" i="57"/>
  <c r="FT116" i="57"/>
  <c r="EB116" i="57"/>
  <c r="FM108" i="57"/>
  <c r="FM115" i="57"/>
  <c r="FC108" i="57"/>
  <c r="FC115" i="57"/>
  <c r="FN108" i="57"/>
  <c r="FN115" i="57"/>
  <c r="FI115" i="57"/>
  <c r="FI108" i="57"/>
  <c r="BN93" i="57"/>
  <c r="BS105" i="57"/>
  <c r="BR111" i="57"/>
  <c r="BR115" i="57"/>
  <c r="BR117" i="57" s="1"/>
  <c r="AA96" i="57"/>
  <c r="AN37" i="57"/>
  <c r="EV74" i="57"/>
  <c r="AG44" i="57"/>
  <c r="AG48" i="57"/>
  <c r="AQ66" i="57"/>
  <c r="T74" i="57"/>
  <c r="AG66" i="57"/>
  <c r="DV44" i="57"/>
  <c r="DY49" i="57"/>
  <c r="AQ49" i="57"/>
  <c r="AD49" i="57"/>
  <c r="DF83" i="57"/>
  <c r="DK94" i="57"/>
  <c r="DK87" i="57"/>
  <c r="DH95" i="57"/>
  <c r="DH59" i="57"/>
  <c r="BR87" i="57"/>
  <c r="BR94" i="57"/>
  <c r="DF103" i="57"/>
  <c r="DF99" i="57"/>
  <c r="FM111" i="57"/>
  <c r="BU77" i="57"/>
  <c r="AQ116" i="57"/>
  <c r="CB102" i="57"/>
  <c r="DK53" i="57"/>
  <c r="FT99" i="57"/>
  <c r="FP104" i="57"/>
  <c r="EW99" i="57"/>
  <c r="FN99" i="57"/>
  <c r="DV115" i="57"/>
  <c r="DV108" i="57"/>
  <c r="ET114" i="57"/>
  <c r="FN114" i="57"/>
  <c r="BK62" i="57"/>
  <c r="DF108" i="57"/>
  <c r="DF115" i="57"/>
  <c r="BH95" i="57"/>
  <c r="AT65" i="57"/>
  <c r="T116" i="57"/>
  <c r="FJ65" i="57"/>
  <c r="FD65" i="57"/>
  <c r="DI67" i="57"/>
  <c r="AD67" i="57"/>
  <c r="BN95" i="57"/>
  <c r="DV114" i="57"/>
  <c r="EB108" i="57"/>
  <c r="EB115" i="57"/>
  <c r="FJ116" i="57"/>
  <c r="EC116" i="57"/>
  <c r="FS108" i="57"/>
  <c r="FS115" i="57"/>
  <c r="DZ116" i="57"/>
  <c r="AT103" i="57"/>
  <c r="AT99" i="57"/>
  <c r="AT123" i="57"/>
  <c r="CH126" i="57"/>
  <c r="AT102" i="57"/>
  <c r="CH37" i="57"/>
  <c r="BH28" i="57"/>
  <c r="EF39" i="57"/>
  <c r="DS31" i="57"/>
  <c r="BK28" i="57"/>
  <c r="AT34" i="57"/>
  <c r="DE12" i="57"/>
  <c r="CB40" i="57"/>
  <c r="FD34" i="57"/>
  <c r="BK39" i="57"/>
  <c r="AQ31" i="57"/>
  <c r="EV40" i="57"/>
  <c r="DI39" i="57"/>
  <c r="DI37" i="57"/>
  <c r="FG39" i="57"/>
  <c r="CE37" i="57"/>
  <c r="FN39" i="57"/>
  <c r="CC37" i="57"/>
  <c r="CC38" i="57"/>
  <c r="DM37" i="57"/>
  <c r="AR37" i="57"/>
  <c r="AU37" i="57"/>
  <c r="CC39" i="57"/>
  <c r="CF37" i="57"/>
  <c r="CF38" i="57"/>
  <c r="FK37" i="57"/>
  <c r="DJ37" i="57"/>
  <c r="CI39" i="57"/>
  <c r="FE37" i="57"/>
  <c r="CI37" i="57"/>
  <c r="CI38" i="57"/>
  <c r="DG37" i="57"/>
  <c r="AO37" i="57"/>
  <c r="FH37" i="57"/>
  <c r="CF39" i="57"/>
  <c r="AG39" i="57"/>
  <c r="FT28" i="57"/>
  <c r="DL37" i="57"/>
  <c r="DF28" i="57"/>
  <c r="FJ37" i="57"/>
  <c r="FG37" i="57"/>
  <c r="EZ31" i="57"/>
  <c r="W34" i="57"/>
  <c r="CB37" i="57"/>
  <c r="DF37" i="57"/>
  <c r="DZ34" i="57"/>
  <c r="DB33" i="57"/>
  <c r="AQ37" i="57"/>
  <c r="AT37" i="57"/>
  <c r="FG34" i="57"/>
  <c r="EA34" i="57"/>
  <c r="DG34" i="57"/>
  <c r="U34" i="57"/>
  <c r="AR34" i="57"/>
  <c r="FK34" i="57"/>
  <c r="FE34" i="57"/>
  <c r="DC33" i="57"/>
  <c r="AO34" i="57"/>
  <c r="FH34" i="57"/>
  <c r="DJ34" i="57"/>
  <c r="AU34" i="57"/>
  <c r="X34" i="57"/>
  <c r="EG34" i="57"/>
  <c r="AA34" i="57"/>
  <c r="DM34" i="57"/>
  <c r="ED34" i="57"/>
  <c r="FG31" i="57"/>
  <c r="AQ34" i="57"/>
  <c r="FJ34" i="57"/>
  <c r="EF34" i="57"/>
  <c r="EC34" i="57"/>
  <c r="T34" i="57"/>
  <c r="AG31" i="57"/>
  <c r="AN34" i="57"/>
  <c r="DF34" i="57"/>
  <c r="DI34" i="57"/>
  <c r="AD31" i="57"/>
  <c r="EW31" i="57"/>
  <c r="FS40" i="57"/>
  <c r="AD39" i="57"/>
  <c r="AT39" i="57"/>
  <c r="EZ39" i="57"/>
  <c r="AT31" i="57"/>
  <c r="AH31" i="57"/>
  <c r="FK31" i="57"/>
  <c r="DC30" i="57"/>
  <c r="X31" i="57"/>
  <c r="DW31" i="57"/>
  <c r="DM31" i="57"/>
  <c r="AE31" i="57"/>
  <c r="DG31" i="57"/>
  <c r="EX31" i="57"/>
  <c r="FH31" i="57"/>
  <c r="FA31" i="57"/>
  <c r="AO31" i="57"/>
  <c r="AR31" i="57"/>
  <c r="EU31" i="57"/>
  <c r="AA31" i="57"/>
  <c r="AU31" i="57"/>
  <c r="DT31" i="57"/>
  <c r="U31" i="57"/>
  <c r="DQ31" i="57"/>
  <c r="DJ31" i="57"/>
  <c r="FE31" i="57"/>
  <c r="AK31" i="57"/>
  <c r="BS40" i="57"/>
  <c r="T31" i="57"/>
  <c r="DB30" i="57"/>
  <c r="AJ28" i="57"/>
  <c r="DP31" i="57"/>
  <c r="ET31" i="57"/>
  <c r="FD31" i="57"/>
  <c r="DP28" i="57"/>
  <c r="FJ31" i="57"/>
  <c r="DL31" i="57"/>
  <c r="W31" i="57"/>
  <c r="DF31" i="57"/>
  <c r="DI31" i="57"/>
  <c r="AN31" i="57"/>
  <c r="Z31" i="57"/>
  <c r="FO28" i="57"/>
  <c r="FU28" i="57"/>
  <c r="FR28" i="57"/>
  <c r="DQ28" i="57"/>
  <c r="DM28" i="57"/>
  <c r="DW28" i="57"/>
  <c r="BO28" i="57"/>
  <c r="DT28" i="57"/>
  <c r="BL28" i="57"/>
  <c r="DJ28" i="57"/>
  <c r="AH28" i="57"/>
  <c r="AK28" i="57"/>
  <c r="AG28" i="57"/>
  <c r="DV28" i="57"/>
  <c r="BN28" i="57"/>
  <c r="DE26" i="57"/>
  <c r="DI28" i="57"/>
  <c r="FQ28" i="57"/>
  <c r="AD28" i="57"/>
  <c r="BV40" i="57"/>
  <c r="DS28" i="57"/>
  <c r="AE28" i="57"/>
  <c r="BI28" i="57"/>
  <c r="DG28" i="57"/>
  <c r="AH25" i="57"/>
  <c r="AH38" i="57"/>
  <c r="AE25" i="57"/>
  <c r="AE38" i="57"/>
  <c r="FO39" i="57"/>
  <c r="DM39" i="57"/>
  <c r="FU25" i="57"/>
  <c r="FU38" i="57"/>
  <c r="AK39" i="57"/>
  <c r="ED39" i="57"/>
  <c r="EG39" i="57"/>
  <c r="AU25" i="57"/>
  <c r="AU38" i="57"/>
  <c r="FK39" i="57"/>
  <c r="X38" i="57"/>
  <c r="X25" i="57"/>
  <c r="AA39" i="57"/>
  <c r="U38" i="57"/>
  <c r="U25" i="57"/>
  <c r="AR25" i="57"/>
  <c r="AR38" i="57"/>
  <c r="EU39" i="57"/>
  <c r="EX25" i="57"/>
  <c r="EX38" i="57"/>
  <c r="EA39" i="57"/>
  <c r="DJ38" i="57"/>
  <c r="DJ25" i="57"/>
  <c r="EA38" i="57"/>
  <c r="EA25" i="57"/>
  <c r="EU25" i="57"/>
  <c r="EU38" i="57"/>
  <c r="FH25" i="57"/>
  <c r="FH38" i="57"/>
  <c r="FA39" i="57"/>
  <c r="BL39" i="57"/>
  <c r="FR39" i="57"/>
  <c r="FE39" i="57"/>
  <c r="DW38" i="57"/>
  <c r="DW25" i="57"/>
  <c r="ED38" i="57"/>
  <c r="ED25" i="57"/>
  <c r="U39" i="57"/>
  <c r="BO39" i="57"/>
  <c r="BL38" i="57"/>
  <c r="BL25" i="57"/>
  <c r="AO38" i="57"/>
  <c r="AO25" i="57"/>
  <c r="DT39" i="57"/>
  <c r="FU39" i="57"/>
  <c r="DG25" i="57"/>
  <c r="DG38" i="57"/>
  <c r="DM38" i="57"/>
  <c r="DM25" i="57"/>
  <c r="BO25" i="57"/>
  <c r="BO38" i="57"/>
  <c r="AE39" i="57"/>
  <c r="BI39" i="57"/>
  <c r="EX39" i="57"/>
  <c r="AH39" i="57"/>
  <c r="AA25" i="57"/>
  <c r="AA38" i="57"/>
  <c r="DQ38" i="57"/>
  <c r="DQ25" i="57"/>
  <c r="AU39" i="57"/>
  <c r="DJ39" i="57"/>
  <c r="AR39" i="57"/>
  <c r="DG39" i="57"/>
  <c r="FH39" i="57"/>
  <c r="X39" i="57"/>
  <c r="EG25" i="57"/>
  <c r="EG38" i="57"/>
  <c r="AK25" i="57"/>
  <c r="AK38" i="57"/>
  <c r="FR38" i="57"/>
  <c r="FR25" i="57"/>
  <c r="BI38" i="57"/>
  <c r="BI25" i="57"/>
  <c r="FO25" i="57"/>
  <c r="FO38" i="57"/>
  <c r="AO39" i="57"/>
  <c r="DW39" i="57"/>
  <c r="FK38" i="57"/>
  <c r="FK25" i="57"/>
  <c r="FA25" i="57"/>
  <c r="FA38" i="57"/>
  <c r="DQ39" i="57"/>
  <c r="DT25" i="57"/>
  <c r="DT38" i="57"/>
  <c r="FE38" i="57"/>
  <c r="FE25" i="57"/>
  <c r="BJ40" i="57"/>
  <c r="AN38" i="57"/>
  <c r="AN25" i="57"/>
  <c r="BH39" i="57"/>
  <c r="ET39" i="57"/>
  <c r="BH38" i="57"/>
  <c r="BH25" i="57"/>
  <c r="DF25" i="57"/>
  <c r="DF38" i="57"/>
  <c r="DL25" i="57"/>
  <c r="DL38" i="57"/>
  <c r="BK38" i="57"/>
  <c r="BK25" i="57"/>
  <c r="DZ25" i="57"/>
  <c r="DZ38" i="57"/>
  <c r="DS38" i="57"/>
  <c r="DS25" i="57"/>
  <c r="FT25" i="57"/>
  <c r="FT38" i="57"/>
  <c r="EF38" i="57"/>
  <c r="EF25" i="57"/>
  <c r="AQ25" i="57"/>
  <c r="AQ38" i="57"/>
  <c r="T25" i="57"/>
  <c r="T38" i="57"/>
  <c r="FG25" i="57"/>
  <c r="FG38" i="57"/>
  <c r="EZ38" i="57"/>
  <c r="EZ25" i="57"/>
  <c r="Z25" i="57"/>
  <c r="Z38" i="57"/>
  <c r="AT38" i="57"/>
  <c r="AT25" i="57"/>
  <c r="W25" i="57"/>
  <c r="W38" i="57"/>
  <c r="EC38" i="57"/>
  <c r="EC25" i="57"/>
  <c r="AD25" i="57"/>
  <c r="AD38" i="57"/>
  <c r="DE23" i="57"/>
  <c r="AG25" i="57"/>
  <c r="AG38" i="57"/>
  <c r="DP25" i="57"/>
  <c r="DP38" i="57"/>
  <c r="FN38" i="57"/>
  <c r="FN25" i="57"/>
  <c r="ET25" i="57"/>
  <c r="ET38" i="57"/>
  <c r="BY40" i="57"/>
  <c r="EW25" i="57"/>
  <c r="EW38" i="57"/>
  <c r="DE24" i="57"/>
  <c r="AJ25" i="57"/>
  <c r="AJ38" i="57"/>
  <c r="FJ38" i="57"/>
  <c r="FJ25" i="57"/>
  <c r="DF39" i="57"/>
  <c r="BN38" i="57"/>
  <c r="BN40" i="57" s="1"/>
  <c r="BN25" i="57"/>
  <c r="T39" i="57"/>
  <c r="DI38" i="57"/>
  <c r="DI25" i="57"/>
  <c r="FD25" i="57"/>
  <c r="FD38" i="57"/>
  <c r="FQ38" i="57"/>
  <c r="FQ25" i="57"/>
  <c r="DV25" i="57"/>
  <c r="DV38" i="57"/>
  <c r="BU13" i="57"/>
  <c r="BX13" i="57"/>
  <c r="AT13" i="57"/>
  <c r="AQ13" i="57"/>
  <c r="DI13" i="57"/>
  <c r="AU13" i="57"/>
  <c r="AR13" i="57"/>
  <c r="BY13" i="57"/>
  <c r="DM13" i="57"/>
  <c r="DJ13" i="57"/>
  <c r="AO13" i="57"/>
  <c r="BV13" i="57"/>
  <c r="BS13" i="57"/>
  <c r="DG13" i="57"/>
  <c r="BR13" i="57"/>
  <c r="DL13" i="57"/>
  <c r="AN13" i="57"/>
  <c r="DF13" i="57"/>
  <c r="DP10" i="57"/>
  <c r="EW10" i="57"/>
  <c r="DS10" i="57"/>
  <c r="FQ10" i="57"/>
  <c r="FT10" i="57"/>
  <c r="CI10" i="57"/>
  <c r="EU10" i="57"/>
  <c r="CC10" i="57"/>
  <c r="DQ10" i="57"/>
  <c r="BI10" i="57"/>
  <c r="DT10" i="57"/>
  <c r="BO10" i="57"/>
  <c r="FU10" i="57"/>
  <c r="AK10" i="57"/>
  <c r="AE10" i="57"/>
  <c r="AH10" i="57"/>
  <c r="DW10" i="57"/>
  <c r="FO10" i="57"/>
  <c r="EX10" i="57"/>
  <c r="BL10" i="57"/>
  <c r="FR10" i="57"/>
  <c r="FA10" i="57"/>
  <c r="CF10" i="57"/>
  <c r="DE8" i="57"/>
  <c r="BG10" i="57"/>
  <c r="BH10" i="57"/>
  <c r="ET10" i="57"/>
  <c r="EZ10" i="57"/>
  <c r="CB10" i="57"/>
  <c r="AD10" i="57"/>
  <c r="BN10" i="57"/>
  <c r="DV10" i="57"/>
  <c r="FN10" i="57"/>
  <c r="CH10" i="57"/>
  <c r="CE10" i="57"/>
  <c r="AG10" i="57"/>
  <c r="AJ10" i="57"/>
  <c r="BU51" i="1035" l="1"/>
  <c r="BY46" i="1035"/>
  <c r="BW48" i="1035" s="1"/>
  <c r="BY93" i="1447"/>
  <c r="BP94" i="1447"/>
  <c r="BJ121" i="1447"/>
  <c r="BQ119" i="1447"/>
  <c r="BP63" i="1447"/>
  <c r="BY62" i="1447"/>
  <c r="BP32" i="1447"/>
  <c r="BY31" i="1447"/>
  <c r="BZ62" i="1447"/>
  <c r="BQ63" i="1447"/>
  <c r="BP119" i="1447"/>
  <c r="BP121" i="1447" s="1"/>
  <c r="BH92" i="1447"/>
  <c r="BY92" i="1447"/>
  <c r="BS89" i="1447"/>
  <c r="BR91" i="1447" s="1"/>
  <c r="BQ111" i="1447"/>
  <c r="BJ113" i="1447"/>
  <c r="BQ94" i="1447"/>
  <c r="BZ93" i="1447"/>
  <c r="BY61" i="1447"/>
  <c r="BS58" i="1447"/>
  <c r="BR60" i="1447" s="1"/>
  <c r="BP111" i="1447"/>
  <c r="BH61" i="1447"/>
  <c r="BI113" i="1447"/>
  <c r="BQ32" i="1447"/>
  <c r="BZ31" i="1447"/>
  <c r="BS27" i="1447"/>
  <c r="BR29" i="1447" s="1"/>
  <c r="BY30" i="1447"/>
  <c r="BI121" i="1447"/>
  <c r="BW92" i="1447"/>
  <c r="BS92" i="1447"/>
  <c r="BR94" i="1447" s="1"/>
  <c r="BO93" i="1447"/>
  <c r="BY120" i="1447"/>
  <c r="BQ105" i="1447"/>
  <c r="BZ104" i="1447"/>
  <c r="BN32" i="1447"/>
  <c r="BW31" i="1447"/>
  <c r="BO30" i="1447"/>
  <c r="BY103" i="1447"/>
  <c r="BS30" i="1447"/>
  <c r="BR32" i="1447" s="1"/>
  <c r="BW30" i="1447"/>
  <c r="BN63" i="1447"/>
  <c r="BW62" i="1447"/>
  <c r="BY112" i="1447"/>
  <c r="BO62" i="1447"/>
  <c r="BN94" i="1447"/>
  <c r="BW93" i="1447"/>
  <c r="BO31" i="1447"/>
  <c r="BY104" i="1447"/>
  <c r="BP105" i="1447"/>
  <c r="BW61" i="1447"/>
  <c r="BS61" i="1447"/>
  <c r="BR63" i="1447" s="1"/>
  <c r="BZ13" i="57"/>
  <c r="BZ105" i="57"/>
  <c r="BZ40" i="57"/>
  <c r="BZ174" i="57"/>
  <c r="CJ59" i="57"/>
  <c r="CJ10" i="57"/>
  <c r="DX53" i="57"/>
  <c r="AB179" i="57"/>
  <c r="CJ37" i="57"/>
  <c r="AL53" i="57"/>
  <c r="AX151" i="916"/>
  <c r="AZ153" i="916"/>
  <c r="BN50" i="916"/>
  <c r="AX50" i="916"/>
  <c r="AH20" i="917"/>
  <c r="AJ20" i="917"/>
  <c r="BZ90" i="57"/>
  <c r="AH28" i="917"/>
  <c r="AJ28" i="917"/>
  <c r="AB12" i="917"/>
  <c r="AD12" i="917"/>
  <c r="BT152" i="916"/>
  <c r="CD152" i="916"/>
  <c r="AG30" i="917"/>
  <c r="V29" i="917"/>
  <c r="W27" i="917"/>
  <c r="AA27" i="917"/>
  <c r="V21" i="917"/>
  <c r="W19" i="917"/>
  <c r="AA19" i="917"/>
  <c r="AP100" i="1035"/>
  <c r="AR102" i="1035"/>
  <c r="AZ100" i="1035"/>
  <c r="AJ101" i="916"/>
  <c r="T101" i="916"/>
  <c r="V102" i="916"/>
  <c r="AB22" i="917"/>
  <c r="AD22" i="917"/>
  <c r="AP49" i="1035"/>
  <c r="AR51" i="1035"/>
  <c r="AZ49" i="1035"/>
  <c r="AR151" i="1035"/>
  <c r="AH151" i="1035"/>
  <c r="AJ153" i="1035"/>
  <c r="W11" i="917"/>
  <c r="AA11" i="917"/>
  <c r="V13" i="917"/>
  <c r="AD14" i="917"/>
  <c r="BY49" i="1035"/>
  <c r="BW51" i="1035" s="1"/>
  <c r="BS51" i="1035"/>
  <c r="CA49" i="1035"/>
  <c r="CG46" i="1035"/>
  <c r="CC51" i="1035"/>
  <c r="CQ49" i="1035"/>
  <c r="BY100" i="1035"/>
  <c r="BW102" i="1035" s="1"/>
  <c r="BS102" i="1035"/>
  <c r="CA100" i="1035"/>
  <c r="CU97" i="1035"/>
  <c r="CQ102" i="1035"/>
  <c r="CY100" i="1035"/>
  <c r="CG148" i="1035"/>
  <c r="CE150" i="1035" s="1"/>
  <c r="CC153" i="1035"/>
  <c r="CQ151" i="1035"/>
  <c r="CG151" i="1035"/>
  <c r="CE153" i="1035" s="1"/>
  <c r="CA153" i="1035"/>
  <c r="CO151" i="1035"/>
  <c r="FL34" i="57"/>
  <c r="BZ179" i="57"/>
  <c r="BP152" i="57"/>
  <c r="BP144" i="57"/>
  <c r="DX177" i="57"/>
  <c r="DB178" i="57"/>
  <c r="DN178" i="57"/>
  <c r="DN179" i="57" s="1"/>
  <c r="CJ178" i="57"/>
  <c r="CJ179" i="57" s="1"/>
  <c r="AZ100" i="916"/>
  <c r="AP100" i="916"/>
  <c r="BN49" i="916"/>
  <c r="BL49" i="916" s="1"/>
  <c r="AZ51" i="916"/>
  <c r="BN153" i="916"/>
  <c r="BV151" i="916"/>
  <c r="BL151" i="916"/>
  <c r="U21" i="917"/>
  <c r="Z19" i="917"/>
  <c r="U29" i="917"/>
  <c r="Z27" i="917"/>
  <c r="U13" i="917"/>
  <c r="Z11" i="917"/>
  <c r="CL108" i="916"/>
  <c r="AG148" i="916"/>
  <c r="CL112" i="916"/>
  <c r="CL111" i="916"/>
  <c r="DX162" i="57"/>
  <c r="FV157" i="57"/>
  <c r="CT157" i="57"/>
  <c r="DX157" i="57"/>
  <c r="EH162" i="57"/>
  <c r="FL157" i="57"/>
  <c r="EH157" i="57"/>
  <c r="CT42" i="57"/>
  <c r="FL162" i="57"/>
  <c r="CJ38" i="57"/>
  <c r="ER42" i="57"/>
  <c r="CT23" i="57"/>
  <c r="CJ66" i="57"/>
  <c r="AD109" i="916"/>
  <c r="BH109" i="916"/>
  <c r="BH112" i="916"/>
  <c r="DP112" i="916"/>
  <c r="AD112" i="916"/>
  <c r="BH108" i="916"/>
  <c r="DP108" i="916"/>
  <c r="AD108" i="916"/>
  <c r="BH111" i="916"/>
  <c r="AD111" i="916"/>
  <c r="DP111" i="916"/>
  <c r="AD110" i="916"/>
  <c r="BH110" i="916"/>
  <c r="AL162" i="57"/>
  <c r="AL157" i="57"/>
  <c r="CC153" i="916"/>
  <c r="CG148" i="916"/>
  <c r="CE150" i="916" s="1"/>
  <c r="CQ151" i="916"/>
  <c r="CG100" i="916"/>
  <c r="CE102" i="916" s="1"/>
  <c r="CA102" i="916"/>
  <c r="CO100" i="916"/>
  <c r="BY97" i="916"/>
  <c r="BU102" i="916"/>
  <c r="CC100" i="916"/>
  <c r="CL8" i="916"/>
  <c r="BH6" i="916"/>
  <c r="BH7" i="916"/>
  <c r="CL7" i="916"/>
  <c r="BH10" i="916"/>
  <c r="BH8" i="916"/>
  <c r="CT51" i="57"/>
  <c r="CT45" i="57"/>
  <c r="BQ46" i="916"/>
  <c r="BO48" i="916" s="1"/>
  <c r="BM51" i="916"/>
  <c r="BU49" i="916"/>
  <c r="AC50" i="57"/>
  <c r="GF72" i="57"/>
  <c r="GF162" i="57" s="1"/>
  <c r="BF106" i="57"/>
  <c r="CJ117" i="57"/>
  <c r="DX10" i="57"/>
  <c r="DX93" i="57"/>
  <c r="EH93" i="57"/>
  <c r="CJ194" i="57"/>
  <c r="FV10" i="57"/>
  <c r="BZ47" i="57"/>
  <c r="FV62" i="57"/>
  <c r="FL123" i="57"/>
  <c r="BZ59" i="57"/>
  <c r="CF32" i="560"/>
  <c r="CM31" i="560"/>
  <c r="EH123" i="57"/>
  <c r="BW62" i="560"/>
  <c r="BN63" i="560"/>
  <c r="BZ94" i="560"/>
  <c r="CG93" i="560"/>
  <c r="BS61" i="560"/>
  <c r="BR63" i="560" s="1"/>
  <c r="BW61" i="560"/>
  <c r="BW31" i="560"/>
  <c r="BN32" i="560"/>
  <c r="BS92" i="560"/>
  <c r="BR94" i="560" s="1"/>
  <c r="BW93" i="560"/>
  <c r="BN94" i="560"/>
  <c r="BZ32" i="560"/>
  <c r="CG31" i="560"/>
  <c r="BW30" i="560"/>
  <c r="BS30" i="560"/>
  <c r="BR32" i="560" s="1"/>
  <c r="CM30" i="560"/>
  <c r="CP27" i="560" s="1"/>
  <c r="CI27" i="560"/>
  <c r="CH29" i="560" s="1"/>
  <c r="BZ63" i="560"/>
  <c r="CG62" i="560"/>
  <c r="DX90" i="57"/>
  <c r="FL31" i="57"/>
  <c r="BZ120" i="57"/>
  <c r="DX31" i="57"/>
  <c r="DX123" i="57"/>
  <c r="AL62" i="57"/>
  <c r="AL93" i="57"/>
  <c r="AB50" i="57"/>
  <c r="CM61" i="560"/>
  <c r="CI58" i="560"/>
  <c r="CH60" i="560" s="1"/>
  <c r="CF63" i="560"/>
  <c r="CF111" i="560"/>
  <c r="BX61" i="560"/>
  <c r="CF103" i="560"/>
  <c r="CF105" i="560" s="1"/>
  <c r="BX30" i="560"/>
  <c r="CG120" i="560"/>
  <c r="BZ121" i="560"/>
  <c r="CM104" i="560"/>
  <c r="CL31" i="560" s="1"/>
  <c r="CM92" i="560"/>
  <c r="CI89" i="560"/>
  <c r="CH91" i="560" s="1"/>
  <c r="CF94" i="560"/>
  <c r="BZ105" i="560"/>
  <c r="CG104" i="560"/>
  <c r="CF112" i="560"/>
  <c r="BY113" i="560"/>
  <c r="BX62" i="560"/>
  <c r="CF120" i="560"/>
  <c r="BY121" i="560"/>
  <c r="BX93" i="560"/>
  <c r="BX92" i="560"/>
  <c r="CF119" i="560"/>
  <c r="GF100" i="57"/>
  <c r="GP100" i="57" s="1"/>
  <c r="GF29" i="57"/>
  <c r="GF38" i="57" s="1"/>
  <c r="GF121" i="57"/>
  <c r="BF112" i="57"/>
  <c r="DD112" i="57" s="1"/>
  <c r="CT85" i="57"/>
  <c r="CT177" i="57" s="1"/>
  <c r="ER60" i="57"/>
  <c r="GF8" i="57"/>
  <c r="GP8" i="57" s="1"/>
  <c r="GF97" i="57"/>
  <c r="BF118" i="57"/>
  <c r="DD118" i="57" s="1"/>
  <c r="ER109" i="57"/>
  <c r="GF91" i="57"/>
  <c r="CT8" i="57"/>
  <c r="DD8" i="57" s="1"/>
  <c r="ER106" i="57"/>
  <c r="GF42" i="57"/>
  <c r="ER112" i="57"/>
  <c r="GP112" i="57" s="1"/>
  <c r="GF23" i="57"/>
  <c r="CT57" i="57"/>
  <c r="ER121" i="57"/>
  <c r="CT103" i="57"/>
  <c r="BF121" i="57"/>
  <c r="DD121" i="57" s="1"/>
  <c r="ER29" i="57"/>
  <c r="ER26" i="57"/>
  <c r="GP26" i="57" s="1"/>
  <c r="FB157" i="57"/>
  <c r="CT88" i="57"/>
  <c r="ER23" i="57"/>
  <c r="DN177" i="57"/>
  <c r="ER81" i="57"/>
  <c r="GF60" i="57"/>
  <c r="GF109" i="57"/>
  <c r="GF115" i="57" s="1"/>
  <c r="DN162" i="57"/>
  <c r="ER72" i="57"/>
  <c r="BP192" i="57"/>
  <c r="BP194" i="57" s="1"/>
  <c r="CT109" i="57"/>
  <c r="CT115" i="57" s="1"/>
  <c r="ER32" i="57"/>
  <c r="GF81" i="57"/>
  <c r="ER63" i="57"/>
  <c r="GP63" i="57" s="1"/>
  <c r="CT35" i="57"/>
  <c r="CT38" i="57" s="1"/>
  <c r="ER91" i="57"/>
  <c r="DN157" i="57"/>
  <c r="BP148" i="57"/>
  <c r="CT60" i="57"/>
  <c r="DN182" i="57"/>
  <c r="DN172" i="57"/>
  <c r="ER97" i="57"/>
  <c r="AB184" i="57"/>
  <c r="BT68" i="57"/>
  <c r="GP11" i="57"/>
  <c r="CN113" i="560"/>
  <c r="BP174" i="57"/>
  <c r="CG68" i="57"/>
  <c r="CV157" i="57"/>
  <c r="CV159" i="57" s="1"/>
  <c r="BF11" i="57"/>
  <c r="DD11" i="57" s="1"/>
  <c r="AV31" i="57"/>
  <c r="AV37" i="57"/>
  <c r="AV62" i="57"/>
  <c r="AV162" i="57"/>
  <c r="AV182" i="57"/>
  <c r="CV192" i="57"/>
  <c r="CV115" i="57"/>
  <c r="AV114" i="57"/>
  <c r="CV193" i="57"/>
  <c r="CV140" i="57"/>
  <c r="AV93" i="57"/>
  <c r="BF88" i="57"/>
  <c r="AV65" i="57"/>
  <c r="AV13" i="57"/>
  <c r="AV47" i="57"/>
  <c r="AV126" i="57"/>
  <c r="CV149" i="57"/>
  <c r="AV123" i="57"/>
  <c r="CV139" i="57"/>
  <c r="BF35" i="57"/>
  <c r="AV177" i="57"/>
  <c r="AV120" i="57"/>
  <c r="DD124" i="57"/>
  <c r="AX48" i="57"/>
  <c r="BF57" i="57"/>
  <c r="AX39" i="57"/>
  <c r="AX193" i="57"/>
  <c r="AX116" i="57"/>
  <c r="AB162" i="57"/>
  <c r="AB173" i="57"/>
  <c r="AX104" i="57"/>
  <c r="AX140" i="57"/>
  <c r="AB157" i="57"/>
  <c r="AB158" i="57"/>
  <c r="AX158" i="57"/>
  <c r="AX168" i="57"/>
  <c r="AB163" i="57"/>
  <c r="AX163" i="57"/>
  <c r="AB172" i="57"/>
  <c r="BP134" i="57"/>
  <c r="FL62" i="57"/>
  <c r="DE184" i="57"/>
  <c r="AV193" i="57"/>
  <c r="AL102" i="57"/>
  <c r="AV90" i="57"/>
  <c r="AV102" i="57"/>
  <c r="BP105" i="57"/>
  <c r="AL123" i="57"/>
  <c r="EH62" i="57"/>
  <c r="DX192" i="57"/>
  <c r="DO50" i="57"/>
  <c r="Z68" i="57"/>
  <c r="DL117" i="57"/>
  <c r="AV148" i="57"/>
  <c r="CD68" i="57"/>
  <c r="DX148" i="57"/>
  <c r="AV34" i="57"/>
  <c r="DN193" i="57"/>
  <c r="DN194" i="57" s="1"/>
  <c r="AG96" i="57"/>
  <c r="BP168" i="57"/>
  <c r="CJ50" i="57"/>
  <c r="DN192" i="57"/>
  <c r="EH173" i="57"/>
  <c r="EH174" i="57" s="1"/>
  <c r="BW68" i="57"/>
  <c r="BZ167" i="57"/>
  <c r="AL148" i="57"/>
  <c r="AB103" i="57"/>
  <c r="DP105" i="57"/>
  <c r="FB172" i="57"/>
  <c r="AB115" i="57"/>
  <c r="AB148" i="57"/>
  <c r="AB193" i="57"/>
  <c r="AL172" i="57"/>
  <c r="AV115" i="57"/>
  <c r="DX139" i="57"/>
  <c r="EH192" i="57"/>
  <c r="FL172" i="57"/>
  <c r="AB192" i="57"/>
  <c r="AL77" i="57"/>
  <c r="AL183" i="57"/>
  <c r="AL184" i="57" s="1"/>
  <c r="AV77" i="57"/>
  <c r="AV183" i="57"/>
  <c r="BZ77" i="57"/>
  <c r="BZ183" i="57"/>
  <c r="BZ184" i="57" s="1"/>
  <c r="EH193" i="57"/>
  <c r="EH194" i="57" s="1"/>
  <c r="FL193" i="57"/>
  <c r="FL194" i="57" s="1"/>
  <c r="AV192" i="57"/>
  <c r="BP167" i="57"/>
  <c r="FV193" i="57"/>
  <c r="FV194" i="57" s="1"/>
  <c r="CT182" i="57"/>
  <c r="BZ182" i="57"/>
  <c r="DX77" i="57"/>
  <c r="DX183" i="57"/>
  <c r="DX184" i="57" s="1"/>
  <c r="FL192" i="57"/>
  <c r="DX193" i="57"/>
  <c r="DX194" i="57" s="1"/>
  <c r="FV192" i="57"/>
  <c r="BZ192" i="57"/>
  <c r="BZ194" i="57" s="1"/>
  <c r="DE83" i="57"/>
  <c r="DE177" i="57"/>
  <c r="AL83" i="57"/>
  <c r="AL178" i="57"/>
  <c r="AL179" i="57" s="1"/>
  <c r="AV83" i="57"/>
  <c r="AV178" i="57"/>
  <c r="AV173" i="57"/>
  <c r="CJ94" i="57"/>
  <c r="CJ167" i="57"/>
  <c r="CJ169" i="57" s="1"/>
  <c r="DX172" i="57"/>
  <c r="FB173" i="57"/>
  <c r="FB174" i="57" s="1"/>
  <c r="FV173" i="57"/>
  <c r="FV174" i="57" s="1"/>
  <c r="CJ172" i="57"/>
  <c r="DN149" i="57"/>
  <c r="DX173" i="57"/>
  <c r="DX174" i="57" s="1"/>
  <c r="EH83" i="57"/>
  <c r="FL83" i="57"/>
  <c r="BZ168" i="57"/>
  <c r="BZ169" i="57" s="1"/>
  <c r="DX168" i="57"/>
  <c r="FL173" i="57"/>
  <c r="FL174" i="57" s="1"/>
  <c r="AL168" i="57"/>
  <c r="AL173" i="57"/>
  <c r="FV83" i="57"/>
  <c r="FV172" i="57"/>
  <c r="AV168" i="57"/>
  <c r="AV172" i="57"/>
  <c r="CJ173" i="57"/>
  <c r="CJ174" i="57" s="1"/>
  <c r="DN168" i="57"/>
  <c r="DN167" i="57"/>
  <c r="DE167" i="57"/>
  <c r="BF85" i="57"/>
  <c r="AV167" i="57"/>
  <c r="AL167" i="57"/>
  <c r="BP177" i="57"/>
  <c r="BP179" i="57" s="1"/>
  <c r="DX167" i="57"/>
  <c r="DX83" i="57"/>
  <c r="DX178" i="57"/>
  <c r="DX179" i="57" s="1"/>
  <c r="EH172" i="57"/>
  <c r="CJ139" i="57"/>
  <c r="AL140" i="57"/>
  <c r="AB140" i="57"/>
  <c r="FV158" i="57"/>
  <c r="DX140" i="57"/>
  <c r="AB139" i="57"/>
  <c r="AL149" i="57"/>
  <c r="AV139" i="57"/>
  <c r="CJ158" i="57"/>
  <c r="DX74" i="57"/>
  <c r="DX163" i="57"/>
  <c r="FB162" i="57"/>
  <c r="AL74" i="57"/>
  <c r="AL163" i="57"/>
  <c r="DN148" i="57"/>
  <c r="BP140" i="57"/>
  <c r="CJ149" i="57"/>
  <c r="DX149" i="57"/>
  <c r="AV74" i="57"/>
  <c r="AV163" i="57"/>
  <c r="BZ140" i="57"/>
  <c r="CJ157" i="57"/>
  <c r="EH74" i="57"/>
  <c r="EH163" i="57"/>
  <c r="BZ148" i="57"/>
  <c r="AL158" i="57"/>
  <c r="AV149" i="57"/>
  <c r="CJ140" i="57"/>
  <c r="DN140" i="57"/>
  <c r="EH158" i="57"/>
  <c r="FL74" i="57"/>
  <c r="FL163" i="57"/>
  <c r="BZ149" i="57"/>
  <c r="AB149" i="57"/>
  <c r="AL139" i="57"/>
  <c r="AV140" i="57"/>
  <c r="BZ139" i="57"/>
  <c r="DN139" i="57"/>
  <c r="DX158" i="57"/>
  <c r="FL158" i="57"/>
  <c r="BP139" i="57"/>
  <c r="CJ148" i="57"/>
  <c r="BP129" i="57"/>
  <c r="DM105" i="57"/>
  <c r="BU117" i="57"/>
  <c r="AU96" i="57"/>
  <c r="GP43" i="57"/>
  <c r="BF63" i="57"/>
  <c r="DD63" i="57" s="1"/>
  <c r="AN40" i="57"/>
  <c r="DD26" i="57"/>
  <c r="BX50" i="57"/>
  <c r="GP35" i="57"/>
  <c r="BL68" i="57"/>
  <c r="GP124" i="57"/>
  <c r="DD43" i="57"/>
  <c r="GF158" i="57"/>
  <c r="FB83" i="57"/>
  <c r="GF178" i="57"/>
  <c r="FB74" i="57"/>
  <c r="GF163" i="57"/>
  <c r="FB93" i="57"/>
  <c r="FB62" i="57"/>
  <c r="FB102" i="57"/>
  <c r="FB31" i="57"/>
  <c r="FB123" i="57"/>
  <c r="BF29" i="57"/>
  <c r="DD29" i="57" s="1"/>
  <c r="BF23" i="57"/>
  <c r="BF45" i="57"/>
  <c r="DN47" i="57"/>
  <c r="DN93" i="57"/>
  <c r="DN37" i="57"/>
  <c r="BF60" i="57"/>
  <c r="DN13" i="57"/>
  <c r="GP12" i="57"/>
  <c r="DN48" i="57"/>
  <c r="DN74" i="57"/>
  <c r="ER163" i="57"/>
  <c r="DN31" i="57"/>
  <c r="DN65" i="57"/>
  <c r="GP64" i="57"/>
  <c r="ER158" i="57"/>
  <c r="DN34" i="57"/>
  <c r="DN114" i="57"/>
  <c r="DN120" i="57"/>
  <c r="DN126" i="57"/>
  <c r="DN111" i="57"/>
  <c r="DN77" i="57"/>
  <c r="DN28" i="57"/>
  <c r="GP27" i="57"/>
  <c r="DN83" i="57"/>
  <c r="ER178" i="57"/>
  <c r="DN103" i="57"/>
  <c r="DN90" i="57"/>
  <c r="BP28" i="57"/>
  <c r="BP10" i="57"/>
  <c r="CT158" i="57"/>
  <c r="BP66" i="57"/>
  <c r="BF72" i="57"/>
  <c r="BP62" i="57"/>
  <c r="BP83" i="57"/>
  <c r="CT178" i="57"/>
  <c r="BP123" i="57"/>
  <c r="BP115" i="57"/>
  <c r="BP111" i="57"/>
  <c r="CT193" i="57"/>
  <c r="BP93" i="57"/>
  <c r="CT183" i="57"/>
  <c r="BF32" i="57"/>
  <c r="DD24" i="57"/>
  <c r="BF51" i="57"/>
  <c r="BX117" i="57"/>
  <c r="BF91" i="57"/>
  <c r="DD91" i="57" s="1"/>
  <c r="BF100" i="57"/>
  <c r="DD100" i="57" s="1"/>
  <c r="BF75" i="57"/>
  <c r="W40" i="57"/>
  <c r="FA40" i="57"/>
  <c r="DE46" i="57"/>
  <c r="DE49" i="57" s="1"/>
  <c r="BF81" i="57"/>
  <c r="BF42" i="57"/>
  <c r="BF97" i="57"/>
  <c r="BG96" i="57"/>
  <c r="BF183" i="57"/>
  <c r="DD61" i="57"/>
  <c r="BF178" i="57"/>
  <c r="AB123" i="57"/>
  <c r="AB120" i="57"/>
  <c r="AB114" i="57"/>
  <c r="DD113" i="57"/>
  <c r="AB111" i="57"/>
  <c r="DD110" i="57"/>
  <c r="AB74" i="57"/>
  <c r="BF158" i="57"/>
  <c r="BG105" i="57"/>
  <c r="BG117" i="57"/>
  <c r="BE96" i="57"/>
  <c r="BD94" i="57"/>
  <c r="AB65" i="57"/>
  <c r="DD64" i="57"/>
  <c r="AB59" i="57"/>
  <c r="AB53" i="57"/>
  <c r="DD52" i="57"/>
  <c r="AB31" i="57"/>
  <c r="DD30" i="57"/>
  <c r="AB34" i="57"/>
  <c r="DD33" i="57"/>
  <c r="AC105" i="57"/>
  <c r="DE101" i="57"/>
  <c r="DB46" i="57"/>
  <c r="HA32" i="57"/>
  <c r="AN96" i="57"/>
  <c r="DI105" i="57"/>
  <c r="DB64" i="57"/>
  <c r="DE51" i="57"/>
  <c r="DE53" i="57" s="1"/>
  <c r="DE64" i="57"/>
  <c r="HA64" i="57" s="1"/>
  <c r="AI117" i="57"/>
  <c r="Y50" i="57"/>
  <c r="CG40" i="57"/>
  <c r="DE45" i="57"/>
  <c r="DE48" i="57" s="1"/>
  <c r="CI96" i="57"/>
  <c r="EA117" i="57"/>
  <c r="DH50" i="57"/>
  <c r="HA112" i="57"/>
  <c r="AI96" i="57"/>
  <c r="BU50" i="57"/>
  <c r="EW117" i="57"/>
  <c r="CK68" i="57"/>
  <c r="DE36" i="57"/>
  <c r="HA36" i="57" s="1"/>
  <c r="FJ40" i="57"/>
  <c r="DE109" i="57"/>
  <c r="DE111" i="57" s="1"/>
  <c r="DE113" i="57"/>
  <c r="HA113" i="57" s="1"/>
  <c r="DE58" i="57"/>
  <c r="DE59" i="57" s="1"/>
  <c r="AQ105" i="57"/>
  <c r="DE100" i="57"/>
  <c r="Z117" i="57"/>
  <c r="AQ40" i="57"/>
  <c r="CG117" i="57"/>
  <c r="DB101" i="57"/>
  <c r="BK50" i="57"/>
  <c r="AQ68" i="57"/>
  <c r="CK50" i="57"/>
  <c r="HA27" i="57"/>
  <c r="AJ68" i="57"/>
  <c r="DE9" i="57"/>
  <c r="HA9" i="57" s="1"/>
  <c r="BX96" i="57"/>
  <c r="AN50" i="57"/>
  <c r="DE33" i="57"/>
  <c r="DE34" i="57" s="1"/>
  <c r="CA105" i="57"/>
  <c r="DE125" i="57"/>
  <c r="T50" i="57"/>
  <c r="BG13" i="57"/>
  <c r="BX68" i="57"/>
  <c r="ET117" i="57"/>
  <c r="FC117" i="57"/>
  <c r="DE72" i="57"/>
  <c r="BR50" i="57"/>
  <c r="GX113" i="57"/>
  <c r="FS117" i="57"/>
  <c r="AC96" i="57"/>
  <c r="AJ40" i="57"/>
  <c r="Z50" i="57"/>
  <c r="DO96" i="57"/>
  <c r="BQ68" i="57"/>
  <c r="FT40" i="57"/>
  <c r="DE106" i="57"/>
  <c r="BT40" i="57"/>
  <c r="DI117" i="57"/>
  <c r="HA107" i="57"/>
  <c r="AN68" i="57"/>
  <c r="DV40" i="57"/>
  <c r="DB52" i="57"/>
  <c r="DE98" i="57"/>
  <c r="DB125" i="57"/>
  <c r="DK96" i="57"/>
  <c r="DV117" i="57"/>
  <c r="DE11" i="57"/>
  <c r="DE13" i="57" s="1"/>
  <c r="AG105" i="57"/>
  <c r="EC40" i="57"/>
  <c r="DE63" i="57"/>
  <c r="DH68" i="57"/>
  <c r="DB98" i="57"/>
  <c r="DF96" i="57"/>
  <c r="FN117" i="57"/>
  <c r="FM117" i="57"/>
  <c r="BN50" i="57"/>
  <c r="FQ40" i="57"/>
  <c r="DE35" i="57"/>
  <c r="HA35" i="57" s="1"/>
  <c r="CA40" i="57"/>
  <c r="DZ40" i="57"/>
  <c r="DO68" i="57"/>
  <c r="DL50" i="57"/>
  <c r="BM68" i="57"/>
  <c r="AQ18" i="132"/>
  <c r="J58" i="132"/>
  <c r="J57" i="132"/>
  <c r="K26" i="132"/>
  <c r="U57" i="132"/>
  <c r="F58" i="132"/>
  <c r="F57" i="132"/>
  <c r="F30" i="132"/>
  <c r="I30" i="132" s="1"/>
  <c r="L30" i="132" s="1"/>
  <c r="O30" i="132" s="1"/>
  <c r="R30" i="132" s="1"/>
  <c r="U30" i="132" s="1"/>
  <c r="Z30" i="132" s="1"/>
  <c r="AC30" i="132" s="1"/>
  <c r="AF30" i="132" s="1"/>
  <c r="AI30" i="132" s="1"/>
  <c r="AL30" i="132" s="1"/>
  <c r="AO30" i="132" s="1"/>
  <c r="X26" i="132"/>
  <c r="AR18" i="132"/>
  <c r="Z57" i="132"/>
  <c r="AR26" i="132"/>
  <c r="AF57" i="132"/>
  <c r="AD58" i="132"/>
  <c r="AD57" i="132"/>
  <c r="AE26" i="132"/>
  <c r="AE18" i="132"/>
  <c r="F22" i="132"/>
  <c r="I22" i="132" s="1"/>
  <c r="L22" i="132" s="1"/>
  <c r="O22" i="132" s="1"/>
  <c r="R22" i="132" s="1"/>
  <c r="U22" i="132" s="1"/>
  <c r="Z22" i="132" s="1"/>
  <c r="AC22" i="132" s="1"/>
  <c r="AF22" i="132" s="1"/>
  <c r="AI22" i="132" s="1"/>
  <c r="AL22" i="132" s="1"/>
  <c r="AO22" i="132" s="1"/>
  <c r="X18" i="132"/>
  <c r="G22" i="132"/>
  <c r="J22" i="132" s="1"/>
  <c r="K22" i="132" s="1"/>
  <c r="Y18" i="132"/>
  <c r="H18" i="132"/>
  <c r="AA58" i="132"/>
  <c r="AA57" i="132"/>
  <c r="AS26" i="132"/>
  <c r="AB26" i="132"/>
  <c r="AP58" i="132"/>
  <c r="AP57" i="132"/>
  <c r="AQ26" i="132"/>
  <c r="G58" i="132"/>
  <c r="G57" i="132"/>
  <c r="G30" i="132"/>
  <c r="H30" i="132" s="1"/>
  <c r="Y26" i="132"/>
  <c r="H26" i="132"/>
  <c r="AG58" i="132"/>
  <c r="AG57" i="132"/>
  <c r="AH26" i="132"/>
  <c r="AM58" i="132"/>
  <c r="AM57" i="132"/>
  <c r="AN26" i="132"/>
  <c r="W18" i="132"/>
  <c r="AJ58" i="132"/>
  <c r="AJ57" i="132"/>
  <c r="AK26" i="132"/>
  <c r="AS18" i="132"/>
  <c r="AB18" i="132"/>
  <c r="T18" i="132"/>
  <c r="AC57" i="132"/>
  <c r="Q18" i="132"/>
  <c r="N18" i="132"/>
  <c r="AK18" i="132"/>
  <c r="AH18" i="132"/>
  <c r="I58" i="132"/>
  <c r="I57" i="132"/>
  <c r="O58" i="132"/>
  <c r="O57" i="132"/>
  <c r="V58" i="132"/>
  <c r="V57" i="132"/>
  <c r="W26" i="132"/>
  <c r="AO57" i="132"/>
  <c r="L57" i="132"/>
  <c r="K18" i="132"/>
  <c r="S58" i="132"/>
  <c r="S57" i="132"/>
  <c r="T26" i="132"/>
  <c r="AI57" i="132"/>
  <c r="AN18" i="132"/>
  <c r="P58" i="132"/>
  <c r="P57" i="132"/>
  <c r="Q26" i="132"/>
  <c r="AL57" i="132"/>
  <c r="M58" i="132"/>
  <c r="M57" i="132"/>
  <c r="N26" i="132"/>
  <c r="R57" i="132"/>
  <c r="DB122" i="57"/>
  <c r="AT105" i="57"/>
  <c r="CD117" i="57"/>
  <c r="BQ105" i="57"/>
  <c r="FV38" i="57"/>
  <c r="Y105" i="57"/>
  <c r="DF105" i="57"/>
  <c r="DV66" i="57"/>
  <c r="BM117" i="57"/>
  <c r="FL103" i="57"/>
  <c r="BP116" i="57"/>
  <c r="DE97" i="57"/>
  <c r="HA30" i="57"/>
  <c r="V50" i="57"/>
  <c r="HA73" i="57"/>
  <c r="AF117" i="57"/>
  <c r="DE124" i="57"/>
  <c r="BJ105" i="57"/>
  <c r="BZ66" i="57"/>
  <c r="BW40" i="57"/>
  <c r="BW105" i="57"/>
  <c r="CJ39" i="57"/>
  <c r="CJ40" i="57" s="1"/>
  <c r="DN66" i="57"/>
  <c r="FV116" i="57"/>
  <c r="FV117" i="57" s="1"/>
  <c r="Y96" i="57"/>
  <c r="DN49" i="57"/>
  <c r="DN50" i="57" s="1"/>
  <c r="DX48" i="57"/>
  <c r="AM117" i="57"/>
  <c r="W50" i="57"/>
  <c r="AJ96" i="57"/>
  <c r="DE86" i="57"/>
  <c r="DE178" i="57" s="1"/>
  <c r="V96" i="57"/>
  <c r="CK117" i="57"/>
  <c r="DS67" i="57"/>
  <c r="AB38" i="57"/>
  <c r="BZ49" i="57"/>
  <c r="FV104" i="57"/>
  <c r="FV105" i="57" s="1"/>
  <c r="DL68" i="57"/>
  <c r="CF96" i="57"/>
  <c r="DP66" i="57"/>
  <c r="DU67" i="57"/>
  <c r="FD117" i="57"/>
  <c r="EW40" i="57"/>
  <c r="DL40" i="57"/>
  <c r="FB38" i="57"/>
  <c r="BZ94" i="57"/>
  <c r="FV51" i="57"/>
  <c r="FV58" i="57"/>
  <c r="FV59" i="57" s="1"/>
  <c r="FV52" i="57"/>
  <c r="FV57" i="57"/>
  <c r="FV85" i="57"/>
  <c r="FV177" i="57" s="1"/>
  <c r="FV75" i="57"/>
  <c r="FV182" i="57" s="1"/>
  <c r="FV45" i="57"/>
  <c r="FV88" i="57"/>
  <c r="FV118" i="57"/>
  <c r="FV86" i="57"/>
  <c r="FV178" i="57" s="1"/>
  <c r="FV179" i="57" s="1"/>
  <c r="FV76" i="57"/>
  <c r="FV139" i="57"/>
  <c r="FV46" i="57"/>
  <c r="FV47" i="57" s="1"/>
  <c r="FV89" i="57"/>
  <c r="FV119" i="57"/>
  <c r="FV120" i="57" s="1"/>
  <c r="FV44" i="57"/>
  <c r="FL38" i="57"/>
  <c r="DX67" i="57"/>
  <c r="DX68" i="57" s="1"/>
  <c r="EH38" i="57"/>
  <c r="FV25" i="57"/>
  <c r="FV39" i="57"/>
  <c r="BZ67" i="57"/>
  <c r="FL115" i="57"/>
  <c r="FL86" i="57"/>
  <c r="FL178" i="57" s="1"/>
  <c r="FL179" i="57" s="1"/>
  <c r="FL57" i="57"/>
  <c r="FL52" i="57"/>
  <c r="FL51" i="57"/>
  <c r="FL46" i="57"/>
  <c r="FL47" i="57" s="1"/>
  <c r="FL119" i="57"/>
  <c r="FL120" i="57" s="1"/>
  <c r="FL58" i="57"/>
  <c r="FL59" i="57" s="1"/>
  <c r="FL85" i="57"/>
  <c r="FL177" i="57" s="1"/>
  <c r="FL75" i="57"/>
  <c r="FL182" i="57" s="1"/>
  <c r="FL139" i="57"/>
  <c r="FL45" i="57"/>
  <c r="FL88" i="57"/>
  <c r="FL118" i="57"/>
  <c r="FL76" i="57"/>
  <c r="FL89" i="57"/>
  <c r="FL116" i="57"/>
  <c r="FL117" i="57" s="1"/>
  <c r="FL108" i="57"/>
  <c r="EH103" i="57"/>
  <c r="FL25" i="57"/>
  <c r="FL39" i="57"/>
  <c r="FL44" i="57"/>
  <c r="FL104" i="57"/>
  <c r="FL105" i="57" s="1"/>
  <c r="FL99" i="57"/>
  <c r="FB103" i="57"/>
  <c r="FB86" i="57"/>
  <c r="FB178" i="57" s="1"/>
  <c r="FB179" i="57" s="1"/>
  <c r="FB76" i="57"/>
  <c r="FB183" i="57" s="1"/>
  <c r="FB184" i="57" s="1"/>
  <c r="FB57" i="57"/>
  <c r="FB140" i="57"/>
  <c r="FB46" i="57"/>
  <c r="FB89" i="57"/>
  <c r="FB119" i="57"/>
  <c r="FB58" i="57"/>
  <c r="FB85" i="57"/>
  <c r="FB177" i="57" s="1"/>
  <c r="FB75" i="57"/>
  <c r="FB45" i="57"/>
  <c r="FB52" i="57"/>
  <c r="GF157" i="57" s="1"/>
  <c r="FB88" i="57"/>
  <c r="FB118" i="57"/>
  <c r="FB51" i="57"/>
  <c r="FB44" i="57"/>
  <c r="FB10" i="57"/>
  <c r="DX103" i="57"/>
  <c r="FB99" i="57"/>
  <c r="FB104" i="57"/>
  <c r="FB105" i="57" s="1"/>
  <c r="AV48" i="57"/>
  <c r="FB25" i="57"/>
  <c r="FB39" i="57"/>
  <c r="FB40" i="57" s="1"/>
  <c r="EH85" i="57"/>
  <c r="ER85" i="57" s="1"/>
  <c r="EH45" i="57"/>
  <c r="EH88" i="57"/>
  <c r="ER88" i="57" s="1"/>
  <c r="EH118" i="57"/>
  <c r="ER118" i="57" s="1"/>
  <c r="EH75" i="57"/>
  <c r="ER75" i="57" s="1"/>
  <c r="EH86" i="57"/>
  <c r="EH178" i="57" s="1"/>
  <c r="EH179" i="57" s="1"/>
  <c r="EH76" i="57"/>
  <c r="EH46" i="57"/>
  <c r="EH89" i="57"/>
  <c r="EH90" i="57" s="1"/>
  <c r="EH119" i="57"/>
  <c r="EH120" i="57" s="1"/>
  <c r="EH51" i="57"/>
  <c r="EH58" i="57"/>
  <c r="EH59" i="57" s="1"/>
  <c r="EH52" i="57"/>
  <c r="EH53" i="57" s="1"/>
  <c r="EH57" i="57"/>
  <c r="ER57" i="57" s="1"/>
  <c r="EH116" i="57"/>
  <c r="EH117" i="57" s="1"/>
  <c r="EH108" i="57"/>
  <c r="EH44" i="57"/>
  <c r="DX66" i="57"/>
  <c r="DX115" i="57"/>
  <c r="EH25" i="57"/>
  <c r="EH39" i="57"/>
  <c r="EH40" i="57" s="1"/>
  <c r="EH115" i="57"/>
  <c r="DX38" i="57"/>
  <c r="EH99" i="57"/>
  <c r="EH104" i="57"/>
  <c r="EH105" i="57" s="1"/>
  <c r="AD96" i="57"/>
  <c r="DX94" i="57"/>
  <c r="BZ48" i="57"/>
  <c r="DX99" i="57"/>
  <c r="DX104" i="57"/>
  <c r="DX105" i="57" s="1"/>
  <c r="AV94" i="57"/>
  <c r="DX95" i="57"/>
  <c r="DX87" i="57"/>
  <c r="DX116" i="57"/>
  <c r="DX117" i="57" s="1"/>
  <c r="DX108" i="57"/>
  <c r="DN115" i="57"/>
  <c r="DS48" i="57"/>
  <c r="DP67" i="57"/>
  <c r="DX49" i="57"/>
  <c r="DX50" i="57" s="1"/>
  <c r="DX25" i="57"/>
  <c r="DX39" i="57"/>
  <c r="DX40" i="57" s="1"/>
  <c r="HA12" i="57"/>
  <c r="CJ103" i="57"/>
  <c r="DN25" i="57"/>
  <c r="DN39" i="57"/>
  <c r="DN40" i="57" s="1"/>
  <c r="DN116" i="57"/>
  <c r="DN117" i="57" s="1"/>
  <c r="DN108" i="57"/>
  <c r="BP67" i="57"/>
  <c r="DN95" i="57"/>
  <c r="DN87" i="57"/>
  <c r="DN94" i="57"/>
  <c r="DN67" i="57"/>
  <c r="DN68" i="57" s="1"/>
  <c r="DS40" i="57"/>
  <c r="EE117" i="57"/>
  <c r="DN38" i="57"/>
  <c r="DN99" i="57"/>
  <c r="DN104" i="57"/>
  <c r="DN105" i="57" s="1"/>
  <c r="AL94" i="57"/>
  <c r="AV53" i="57"/>
  <c r="CJ67" i="57"/>
  <c r="CJ68" i="57" s="1"/>
  <c r="CJ95" i="57"/>
  <c r="CJ87" i="57"/>
  <c r="CJ104" i="57"/>
  <c r="CJ105" i="57" s="1"/>
  <c r="CJ99" i="57"/>
  <c r="AV103" i="57"/>
  <c r="BP48" i="57"/>
  <c r="BZ53" i="57"/>
  <c r="BP94" i="57"/>
  <c r="BZ111" i="57"/>
  <c r="BZ116" i="57"/>
  <c r="BZ117" i="57" s="1"/>
  <c r="BZ95" i="57"/>
  <c r="BZ87" i="57"/>
  <c r="AL38" i="57"/>
  <c r="BP90" i="57"/>
  <c r="BP95" i="57"/>
  <c r="BP49" i="57"/>
  <c r="BP44" i="57"/>
  <c r="BP25" i="57"/>
  <c r="BP39" i="57"/>
  <c r="BP40" i="57" s="1"/>
  <c r="BP38" i="57"/>
  <c r="AL48" i="57"/>
  <c r="AV116" i="57"/>
  <c r="AV117" i="57" s="1"/>
  <c r="AV108" i="57"/>
  <c r="AV49" i="57"/>
  <c r="AV44" i="57"/>
  <c r="AV66" i="57"/>
  <c r="AV67" i="57"/>
  <c r="AL66" i="57"/>
  <c r="AV99" i="57"/>
  <c r="AV104" i="57"/>
  <c r="AL95" i="57"/>
  <c r="AV38" i="57"/>
  <c r="AV25" i="57"/>
  <c r="AV39" i="57"/>
  <c r="AV95" i="57"/>
  <c r="AV87" i="57"/>
  <c r="AL67" i="57"/>
  <c r="AL49" i="57"/>
  <c r="AL50" i="57" s="1"/>
  <c r="AL44" i="57"/>
  <c r="AL104" i="57"/>
  <c r="AL99" i="57"/>
  <c r="AL103" i="57"/>
  <c r="AL25" i="57"/>
  <c r="AL39" i="57"/>
  <c r="DR49" i="57"/>
  <c r="AB108" i="57"/>
  <c r="AB116" i="57"/>
  <c r="AB117" i="57" s="1"/>
  <c r="AB104" i="57"/>
  <c r="AB66" i="57"/>
  <c r="AB67" i="57"/>
  <c r="DS66" i="57"/>
  <c r="AB25" i="57"/>
  <c r="AB39" i="57"/>
  <c r="AB40" i="57" s="1"/>
  <c r="DS105" i="57"/>
  <c r="AA117" i="57"/>
  <c r="BO117" i="57"/>
  <c r="DY48" i="57"/>
  <c r="DY50" i="57" s="1"/>
  <c r="DP40" i="57"/>
  <c r="DB36" i="57"/>
  <c r="BK96" i="57"/>
  <c r="BV117" i="57"/>
  <c r="Z40" i="57"/>
  <c r="AQ96" i="57"/>
  <c r="DS49" i="57"/>
  <c r="DU49" i="57"/>
  <c r="DU50" i="57" s="1"/>
  <c r="AG40" i="57"/>
  <c r="EW105" i="57"/>
  <c r="DV105" i="57"/>
  <c r="AA68" i="57"/>
  <c r="DG50" i="57"/>
  <c r="EZ117" i="57"/>
  <c r="DW117" i="57"/>
  <c r="DV48" i="57"/>
  <c r="DV50" i="57" s="1"/>
  <c r="FD40" i="57"/>
  <c r="DF68" i="57"/>
  <c r="W117" i="57"/>
  <c r="FG117" i="57"/>
  <c r="BO50" i="57"/>
  <c r="DP49" i="57"/>
  <c r="DP50" i="57" s="1"/>
  <c r="DR67" i="57"/>
  <c r="DR68" i="57" s="1"/>
  <c r="DV67" i="57"/>
  <c r="EV117" i="57"/>
  <c r="DU66" i="57"/>
  <c r="AH96" i="57"/>
  <c r="BL50" i="57"/>
  <c r="AT50" i="57"/>
  <c r="FT105" i="57"/>
  <c r="DB58" i="57"/>
  <c r="AA105" i="57"/>
  <c r="DI96" i="57"/>
  <c r="DC58" i="57"/>
  <c r="AO68" i="57"/>
  <c r="BS96" i="57"/>
  <c r="EB117" i="57"/>
  <c r="FN105" i="57"/>
  <c r="DC122" i="57"/>
  <c r="DJ96" i="57"/>
  <c r="DR48" i="57"/>
  <c r="DV59" i="57"/>
  <c r="DJ50" i="57"/>
  <c r="EG117" i="57"/>
  <c r="AT68" i="57"/>
  <c r="BL117" i="57"/>
  <c r="DJ105" i="57"/>
  <c r="FF117" i="57"/>
  <c r="DC89" i="57"/>
  <c r="BV96" i="57"/>
  <c r="GY113" i="57"/>
  <c r="AG50" i="57"/>
  <c r="EI117" i="57"/>
  <c r="EG105" i="57"/>
  <c r="BR96" i="57"/>
  <c r="BI50" i="57"/>
  <c r="BS50" i="57"/>
  <c r="FR117" i="57"/>
  <c r="DC82" i="57"/>
  <c r="CC105" i="57"/>
  <c r="AE96" i="57"/>
  <c r="DC92" i="57"/>
  <c r="FE105" i="57"/>
  <c r="FN40" i="57"/>
  <c r="BY117" i="57"/>
  <c r="CC68" i="57"/>
  <c r="BI96" i="57"/>
  <c r="FP117" i="57"/>
  <c r="EX105" i="57"/>
  <c r="DF117" i="57"/>
  <c r="DC61" i="57"/>
  <c r="DU53" i="57"/>
  <c r="FI62" i="57"/>
  <c r="FF93" i="57"/>
  <c r="EY93" i="57"/>
  <c r="CH105" i="57"/>
  <c r="FW117" i="57"/>
  <c r="FW93" i="57"/>
  <c r="EZ62" i="57"/>
  <c r="FI83" i="57"/>
  <c r="FO105" i="57"/>
  <c r="AR105" i="57"/>
  <c r="BK40" i="57"/>
  <c r="FQ117" i="57"/>
  <c r="FN62" i="57"/>
  <c r="EE83" i="57"/>
  <c r="AU50" i="57"/>
  <c r="CI68" i="57"/>
  <c r="AU105" i="57"/>
  <c r="CI40" i="57"/>
  <c r="DI40" i="57"/>
  <c r="DM50" i="57"/>
  <c r="AU68" i="57"/>
  <c r="DS90" i="57"/>
  <c r="EI83" i="57"/>
  <c r="DW105" i="57"/>
  <c r="CC40" i="57"/>
  <c r="FF123" i="57"/>
  <c r="FP83" i="57"/>
  <c r="DB61" i="57"/>
  <c r="FQ83" i="57"/>
  <c r="BV68" i="57"/>
  <c r="GX33" i="57"/>
  <c r="DB110" i="57"/>
  <c r="AH105" i="57"/>
  <c r="EW62" i="57"/>
  <c r="DS77" i="57"/>
  <c r="FJ123" i="57"/>
  <c r="FJ102" i="57"/>
  <c r="DQ96" i="57"/>
  <c r="EY83" i="57"/>
  <c r="EI93" i="57"/>
  <c r="EF123" i="57"/>
  <c r="EA105" i="57"/>
  <c r="FM83" i="57"/>
  <c r="EG40" i="57"/>
  <c r="FI117" i="57"/>
  <c r="EF117" i="57"/>
  <c r="FD105" i="57"/>
  <c r="FG40" i="57"/>
  <c r="EF40" i="57"/>
  <c r="AD40" i="57"/>
  <c r="AG68" i="57"/>
  <c r="FU117" i="57"/>
  <c r="FN123" i="57"/>
  <c r="DU59" i="57"/>
  <c r="BU96" i="57"/>
  <c r="BI68" i="57"/>
  <c r="T68" i="57"/>
  <c r="AK40" i="57"/>
  <c r="FQ93" i="57"/>
  <c r="FW102" i="57"/>
  <c r="AE105" i="57"/>
  <c r="FW123" i="57"/>
  <c r="EZ83" i="57"/>
  <c r="FO40" i="57"/>
  <c r="FG62" i="57"/>
  <c r="DB124" i="57"/>
  <c r="FJ62" i="57"/>
  <c r="FC83" i="57"/>
  <c r="DR53" i="57"/>
  <c r="FD62" i="57"/>
  <c r="EF62" i="57"/>
  <c r="DS120" i="57"/>
  <c r="DP90" i="57"/>
  <c r="DT96" i="57"/>
  <c r="DW96" i="57"/>
  <c r="DU95" i="57"/>
  <c r="DP77" i="57"/>
  <c r="EI123" i="57"/>
  <c r="BL96" i="57"/>
  <c r="EZ40" i="57"/>
  <c r="CF40" i="57"/>
  <c r="DY53" i="57"/>
  <c r="FD93" i="57"/>
  <c r="DQ50" i="57"/>
  <c r="DR90" i="57"/>
  <c r="DP95" i="57"/>
  <c r="DR77" i="57"/>
  <c r="FW62" i="57"/>
  <c r="DU120" i="57"/>
  <c r="GX30" i="57"/>
  <c r="DQ68" i="57"/>
  <c r="DP120" i="57"/>
  <c r="DY59" i="57"/>
  <c r="AT40" i="57"/>
  <c r="DB27" i="57"/>
  <c r="FS62" i="57"/>
  <c r="FM62" i="57"/>
  <c r="FF62" i="57"/>
  <c r="EY62" i="57"/>
  <c r="FT93" i="57"/>
  <c r="FJ93" i="57"/>
  <c r="FS102" i="57"/>
  <c r="DY90" i="57"/>
  <c r="DY77" i="57"/>
  <c r="FP123" i="57"/>
  <c r="DY47" i="57"/>
  <c r="DV47" i="57"/>
  <c r="DS59" i="57"/>
  <c r="FQ123" i="57"/>
  <c r="FN93" i="57"/>
  <c r="EF93" i="57"/>
  <c r="FG102" i="57"/>
  <c r="EC83" i="57"/>
  <c r="BY68" i="57"/>
  <c r="C21" i="1149"/>
  <c r="FD102" i="57"/>
  <c r="EZ123" i="57"/>
  <c r="DP59" i="57"/>
  <c r="AR50" i="57"/>
  <c r="FH95" i="57"/>
  <c r="EX94" i="57"/>
  <c r="EX87" i="57"/>
  <c r="FR95" i="57"/>
  <c r="ED95" i="57"/>
  <c r="FH87" i="57"/>
  <c r="FH94" i="57"/>
  <c r="FA95" i="57"/>
  <c r="FR87" i="57"/>
  <c r="FR94" i="57"/>
  <c r="ED94" i="57"/>
  <c r="ED87" i="57"/>
  <c r="FK95" i="57"/>
  <c r="FA87" i="57"/>
  <c r="FA94" i="57"/>
  <c r="FU95" i="57"/>
  <c r="EU95" i="57"/>
  <c r="EG95" i="57"/>
  <c r="FK87" i="57"/>
  <c r="FK94" i="57"/>
  <c r="FE95" i="57"/>
  <c r="FU87" i="57"/>
  <c r="FU94" i="57"/>
  <c r="EU87" i="57"/>
  <c r="EU94" i="57"/>
  <c r="EG87" i="57"/>
  <c r="EG94" i="57"/>
  <c r="FO95" i="57"/>
  <c r="EA95" i="57"/>
  <c r="FE87" i="57"/>
  <c r="FE94" i="57"/>
  <c r="EA94" i="57"/>
  <c r="EA87" i="57"/>
  <c r="FO87" i="57"/>
  <c r="FO94" i="57"/>
  <c r="EX95" i="57"/>
  <c r="EX77" i="57"/>
  <c r="FH77" i="57"/>
  <c r="FR77" i="57"/>
  <c r="ED77" i="57"/>
  <c r="FA77" i="57"/>
  <c r="FK77" i="57"/>
  <c r="FU77" i="57"/>
  <c r="EU77" i="57"/>
  <c r="EG77" i="57"/>
  <c r="FO77" i="57"/>
  <c r="FP77" i="57"/>
  <c r="FE77" i="57"/>
  <c r="EA77" i="57"/>
  <c r="EX59" i="57"/>
  <c r="FH59" i="57"/>
  <c r="FR59" i="57"/>
  <c r="ED59" i="57"/>
  <c r="FA59" i="57"/>
  <c r="FK59" i="57"/>
  <c r="FO59" i="57"/>
  <c r="EA59" i="57"/>
  <c r="FU59" i="57"/>
  <c r="FF59" i="57"/>
  <c r="EZ59" i="57"/>
  <c r="EU59" i="57"/>
  <c r="EG59" i="57"/>
  <c r="FE59" i="57"/>
  <c r="FH49" i="57"/>
  <c r="EX48" i="57"/>
  <c r="FR49" i="57"/>
  <c r="ED49" i="57"/>
  <c r="FH48" i="57"/>
  <c r="FA49" i="57"/>
  <c r="FR48" i="57"/>
  <c r="ED48" i="57"/>
  <c r="FK49" i="57"/>
  <c r="FA48" i="57"/>
  <c r="FU49" i="57"/>
  <c r="EU49" i="57"/>
  <c r="EG49" i="57"/>
  <c r="FK48" i="57"/>
  <c r="FE49" i="57"/>
  <c r="FU48" i="57"/>
  <c r="EU48" i="57"/>
  <c r="EG48" i="57"/>
  <c r="EX49" i="57"/>
  <c r="EA48" i="57"/>
  <c r="FO49" i="57"/>
  <c r="EA49" i="57"/>
  <c r="FE48" i="57"/>
  <c r="FO48" i="57"/>
  <c r="EX47" i="57"/>
  <c r="FH47" i="57"/>
  <c r="FR47" i="57"/>
  <c r="ED47" i="57"/>
  <c r="FA47" i="57"/>
  <c r="FK47" i="57"/>
  <c r="FU47" i="57"/>
  <c r="EU47" i="57"/>
  <c r="EG47" i="57"/>
  <c r="FO47" i="57"/>
  <c r="FE47" i="57"/>
  <c r="EA47" i="57"/>
  <c r="FS67" i="57"/>
  <c r="FN67" i="57"/>
  <c r="FH67" i="57"/>
  <c r="EX53" i="57"/>
  <c r="EX66" i="57"/>
  <c r="FR67" i="57"/>
  <c r="ED67" i="57"/>
  <c r="FS53" i="57"/>
  <c r="FN53" i="57"/>
  <c r="FH53" i="57"/>
  <c r="FH66" i="57"/>
  <c r="EE66" i="57"/>
  <c r="ET66" i="57"/>
  <c r="FA67" i="57"/>
  <c r="FR53" i="57"/>
  <c r="FR66" i="57"/>
  <c r="FC53" i="57"/>
  <c r="EW53" i="57"/>
  <c r="ED53" i="57"/>
  <c r="ED66" i="57"/>
  <c r="FO53" i="57"/>
  <c r="FO66" i="57"/>
  <c r="EA53" i="57"/>
  <c r="EA66" i="57"/>
  <c r="FK67" i="57"/>
  <c r="FA53" i="57"/>
  <c r="FA66" i="57"/>
  <c r="FO67" i="57"/>
  <c r="EB66" i="57"/>
  <c r="FU67" i="57"/>
  <c r="EU67" i="57"/>
  <c r="EG67" i="57"/>
  <c r="FK53" i="57"/>
  <c r="FK66" i="57"/>
  <c r="FE67" i="57"/>
  <c r="EB67" i="57"/>
  <c r="FU53" i="57"/>
  <c r="FU66" i="57"/>
  <c r="EU53" i="57"/>
  <c r="EU66" i="57"/>
  <c r="EG53" i="57"/>
  <c r="EG66" i="57"/>
  <c r="EA67" i="57"/>
  <c r="FE53" i="57"/>
  <c r="FE66" i="57"/>
  <c r="EX67" i="57"/>
  <c r="EX90" i="57"/>
  <c r="FH90" i="57"/>
  <c r="FR90" i="57"/>
  <c r="ED90" i="57"/>
  <c r="FA90" i="57"/>
  <c r="FK90" i="57"/>
  <c r="FU90" i="57"/>
  <c r="EU90" i="57"/>
  <c r="EG90" i="57"/>
  <c r="FE90" i="57"/>
  <c r="EA90" i="57"/>
  <c r="FO90" i="57"/>
  <c r="EX120" i="57"/>
  <c r="FH120" i="57"/>
  <c r="FR120" i="57"/>
  <c r="ED120" i="57"/>
  <c r="FA120" i="57"/>
  <c r="FK120" i="57"/>
  <c r="FU120" i="57"/>
  <c r="EU120" i="57"/>
  <c r="EG120" i="57"/>
  <c r="FO120" i="57"/>
  <c r="FE120" i="57"/>
  <c r="EA120" i="57"/>
  <c r="FT120" i="57"/>
  <c r="DC36" i="57"/>
  <c r="GX97" i="57"/>
  <c r="FI105" i="57"/>
  <c r="DE123" i="57"/>
  <c r="GX73" i="57"/>
  <c r="FQ105" i="57"/>
  <c r="DB81" i="57"/>
  <c r="DB45" i="57"/>
  <c r="BH50" i="57"/>
  <c r="EV105" i="57"/>
  <c r="EY105" i="57"/>
  <c r="DB51" i="57"/>
  <c r="AT117" i="57"/>
  <c r="FG105" i="57"/>
  <c r="FP62" i="57"/>
  <c r="DZ93" i="57"/>
  <c r="EC44" i="57"/>
  <c r="FT44" i="57"/>
  <c r="ET44" i="57"/>
  <c r="EC102" i="57"/>
  <c r="DC86" i="57"/>
  <c r="DV120" i="57"/>
  <c r="CC96" i="57"/>
  <c r="DU94" i="57"/>
  <c r="DU87" i="57"/>
  <c r="DS87" i="57"/>
  <c r="DS94" i="57"/>
  <c r="FT123" i="57"/>
  <c r="CF68" i="57"/>
  <c r="GY73" i="57"/>
  <c r="GY163" i="57" s="1"/>
  <c r="FS83" i="57"/>
  <c r="FF83" i="57"/>
  <c r="FT83" i="57"/>
  <c r="DC110" i="57"/>
  <c r="DJ68" i="57"/>
  <c r="DQ105" i="57"/>
  <c r="DC81" i="57"/>
  <c r="ED105" i="57"/>
  <c r="AK105" i="57"/>
  <c r="FK117" i="57"/>
  <c r="AE68" i="57"/>
  <c r="DC125" i="57"/>
  <c r="DE90" i="57"/>
  <c r="AQ117" i="57"/>
  <c r="AD105" i="57"/>
  <c r="DB121" i="57"/>
  <c r="DB76" i="57"/>
  <c r="DB183" i="57" s="1"/>
  <c r="FP105" i="57"/>
  <c r="W68" i="57"/>
  <c r="AN105" i="57"/>
  <c r="DY68" i="57"/>
  <c r="HA110" i="57"/>
  <c r="EZ105" i="57"/>
  <c r="DP117" i="57"/>
  <c r="DI68" i="57"/>
  <c r="DW68" i="57"/>
  <c r="FQ62" i="57"/>
  <c r="FC44" i="57"/>
  <c r="EY44" i="57"/>
  <c r="DT105" i="57"/>
  <c r="DT50" i="57"/>
  <c r="DW50" i="57"/>
  <c r="DC43" i="57"/>
  <c r="DC88" i="57"/>
  <c r="DU90" i="57"/>
  <c r="DP87" i="57"/>
  <c r="DP94" i="57"/>
  <c r="DR95" i="57"/>
  <c r="DC85" i="57"/>
  <c r="DU77" i="57"/>
  <c r="FS123" i="57"/>
  <c r="FC123" i="57"/>
  <c r="FM123" i="57"/>
  <c r="ET123" i="57"/>
  <c r="DC60" i="57"/>
  <c r="FN83" i="57"/>
  <c r="EW83" i="57"/>
  <c r="FG83" i="57"/>
  <c r="EV83" i="57"/>
  <c r="AK50" i="57"/>
  <c r="AU117" i="57"/>
  <c r="DC75" i="57"/>
  <c r="GY64" i="57"/>
  <c r="DR47" i="57"/>
  <c r="DR59" i="57"/>
  <c r="FK105" i="57"/>
  <c r="AN117" i="57"/>
  <c r="DB100" i="57"/>
  <c r="FW105" i="57"/>
  <c r="DB57" i="57"/>
  <c r="DB42" i="57"/>
  <c r="BN96" i="57"/>
  <c r="DB109" i="57"/>
  <c r="EB105" i="57"/>
  <c r="EC105" i="57"/>
  <c r="FC62" i="57"/>
  <c r="FP93" i="57"/>
  <c r="EE44" i="57"/>
  <c r="EW44" i="57"/>
  <c r="FR105" i="57"/>
  <c r="EY102" i="57"/>
  <c r="DC52" i="57"/>
  <c r="AO96" i="57"/>
  <c r="DC46" i="57"/>
  <c r="CF105" i="57"/>
  <c r="DC76" i="57"/>
  <c r="DC183" i="57" s="1"/>
  <c r="BO68" i="57"/>
  <c r="DC100" i="57"/>
  <c r="EW123" i="57"/>
  <c r="FG123" i="57"/>
  <c r="EV123" i="57"/>
  <c r="EB123" i="57"/>
  <c r="EF83" i="57"/>
  <c r="AR96" i="57"/>
  <c r="X68" i="57"/>
  <c r="BS117" i="57"/>
  <c r="DC158" i="57"/>
  <c r="DM68" i="57"/>
  <c r="AK68" i="57"/>
  <c r="DQ117" i="57"/>
  <c r="BV50" i="57"/>
  <c r="DB107" i="57"/>
  <c r="EE105" i="57"/>
  <c r="DZ105" i="57"/>
  <c r="DZ117" i="57"/>
  <c r="T117" i="57"/>
  <c r="DE77" i="57"/>
  <c r="AJ50" i="57"/>
  <c r="BH96" i="57"/>
  <c r="FF105" i="57"/>
  <c r="DL96" i="57"/>
  <c r="EC117" i="57"/>
  <c r="CB105" i="57"/>
  <c r="DB89" i="57"/>
  <c r="DB85" i="57"/>
  <c r="DC45" i="57"/>
  <c r="EV62" i="57"/>
  <c r="EB62" i="57"/>
  <c r="DZ44" i="57"/>
  <c r="FM44" i="57"/>
  <c r="FP44" i="57"/>
  <c r="EI44" i="57"/>
  <c r="FQ44" i="57"/>
  <c r="ET102" i="57"/>
  <c r="DZ66" i="57"/>
  <c r="DC112" i="57"/>
  <c r="FE117" i="57"/>
  <c r="DG117" i="57"/>
  <c r="DC118" i="57"/>
  <c r="U68" i="57"/>
  <c r="AH68" i="57"/>
  <c r="DC63" i="57"/>
  <c r="DC91" i="57"/>
  <c r="DC72" i="57"/>
  <c r="DB43" i="57"/>
  <c r="DB72" i="57"/>
  <c r="DB162" i="57" s="1"/>
  <c r="DB60" i="57"/>
  <c r="FT117" i="57"/>
  <c r="AT96" i="57"/>
  <c r="AQ50" i="57"/>
  <c r="DB106" i="57"/>
  <c r="AD50" i="57"/>
  <c r="DS117" i="57"/>
  <c r="FM105" i="57"/>
  <c r="DB75" i="57"/>
  <c r="DB182" i="57" s="1"/>
  <c r="FS105" i="57"/>
  <c r="EF105" i="57"/>
  <c r="DP53" i="57"/>
  <c r="DV53" i="57"/>
  <c r="EI62" i="57"/>
  <c r="FT62" i="57"/>
  <c r="FS93" i="57"/>
  <c r="FC93" i="57"/>
  <c r="FM93" i="57"/>
  <c r="FG44" i="57"/>
  <c r="FJ44" i="57"/>
  <c r="EV44" i="57"/>
  <c r="FN102" i="57"/>
  <c r="FC102" i="57"/>
  <c r="FM102" i="57"/>
  <c r="FQ102" i="57"/>
  <c r="FU105" i="57"/>
  <c r="FP102" i="57"/>
  <c r="EF102" i="57"/>
  <c r="DR120" i="57"/>
  <c r="DC124" i="57"/>
  <c r="BY50" i="57"/>
  <c r="DY95" i="57"/>
  <c r="DV95" i="57"/>
  <c r="BO96" i="57"/>
  <c r="X105" i="57"/>
  <c r="DC121" i="57"/>
  <c r="BI117" i="57"/>
  <c r="FI123" i="57"/>
  <c r="EE123" i="57"/>
  <c r="EC123" i="57"/>
  <c r="EY123" i="57"/>
  <c r="U117" i="57"/>
  <c r="FD83" i="57"/>
  <c r="DZ83" i="57"/>
  <c r="FJ83" i="57"/>
  <c r="ET83" i="57"/>
  <c r="BY96" i="57"/>
  <c r="AK96" i="57"/>
  <c r="DM96" i="57"/>
  <c r="DS47" i="57"/>
  <c r="DT117" i="57"/>
  <c r="AH50" i="57"/>
  <c r="AO117" i="57"/>
  <c r="DE62" i="57"/>
  <c r="DB112" i="57"/>
  <c r="DB91" i="57"/>
  <c r="DB88" i="57"/>
  <c r="FJ117" i="57"/>
  <c r="AD68" i="57"/>
  <c r="DE44" i="57"/>
  <c r="DT68" i="57"/>
  <c r="EE62" i="57"/>
  <c r="EC62" i="57"/>
  <c r="ET62" i="57"/>
  <c r="EW93" i="57"/>
  <c r="FG93" i="57"/>
  <c r="EV93" i="57"/>
  <c r="EZ93" i="57"/>
  <c r="EB93" i="57"/>
  <c r="FF44" i="57"/>
  <c r="EF44" i="57"/>
  <c r="FI102" i="57"/>
  <c r="EW102" i="57"/>
  <c r="FT102" i="57"/>
  <c r="FO117" i="57"/>
  <c r="DV90" i="57"/>
  <c r="DS95" i="57"/>
  <c r="DJ117" i="57"/>
  <c r="DC42" i="57"/>
  <c r="FD123" i="57"/>
  <c r="DZ123" i="57"/>
  <c r="FA105" i="57"/>
  <c r="ED117" i="57"/>
  <c r="EU105" i="57"/>
  <c r="AR117" i="57"/>
  <c r="BS68" i="57"/>
  <c r="X117" i="57"/>
  <c r="AO50" i="57"/>
  <c r="DM117" i="57"/>
  <c r="DB63" i="57"/>
  <c r="DE120" i="57"/>
  <c r="AJ105" i="57"/>
  <c r="DH96" i="57"/>
  <c r="DE93" i="57"/>
  <c r="FJ105" i="57"/>
  <c r="ET105" i="57"/>
  <c r="DB157" i="57"/>
  <c r="FC105" i="57"/>
  <c r="DZ62" i="57"/>
  <c r="FI44" i="57"/>
  <c r="FS44" i="57"/>
  <c r="EZ44" i="57"/>
  <c r="EE102" i="57"/>
  <c r="EV102" i="57"/>
  <c r="FF102" i="57"/>
  <c r="DC107" i="57"/>
  <c r="DC51" i="57"/>
  <c r="DC119" i="57"/>
  <c r="DR87" i="57"/>
  <c r="DR94" i="57"/>
  <c r="DV77" i="57"/>
  <c r="AE50" i="57"/>
  <c r="DC97" i="57"/>
  <c r="DC106" i="57"/>
  <c r="FW83" i="57"/>
  <c r="EB83" i="57"/>
  <c r="DC109" i="57"/>
  <c r="DC98" i="57"/>
  <c r="DU47" i="57"/>
  <c r="DG68" i="57"/>
  <c r="FH105" i="57"/>
  <c r="U105" i="57"/>
  <c r="DE94" i="57"/>
  <c r="EY117" i="57"/>
  <c r="EI105" i="57"/>
  <c r="DB118" i="57"/>
  <c r="DS53" i="57"/>
  <c r="FI93" i="57"/>
  <c r="EE93" i="57"/>
  <c r="EC93" i="57"/>
  <c r="ET93" i="57"/>
  <c r="FD44" i="57"/>
  <c r="FN44" i="57"/>
  <c r="EB44" i="57"/>
  <c r="FW44" i="57"/>
  <c r="DZ102" i="57"/>
  <c r="EI102" i="57"/>
  <c r="EZ102" i="57"/>
  <c r="EB102" i="57"/>
  <c r="DY120" i="57"/>
  <c r="DY87" i="57"/>
  <c r="DY94" i="57"/>
  <c r="DV87" i="57"/>
  <c r="DV94" i="57"/>
  <c r="DC57" i="57"/>
  <c r="AO105" i="57"/>
  <c r="E17" i="1149"/>
  <c r="FH117" i="57"/>
  <c r="DC101" i="57"/>
  <c r="AR68" i="57"/>
  <c r="DP47" i="57"/>
  <c r="CI105" i="57"/>
  <c r="DG96" i="57"/>
  <c r="DG105" i="57"/>
  <c r="FE40" i="57"/>
  <c r="GY33" i="57"/>
  <c r="AA40" i="57"/>
  <c r="DC35" i="57"/>
  <c r="DB35" i="57"/>
  <c r="DC32" i="57"/>
  <c r="DB32" i="57"/>
  <c r="GY30" i="57"/>
  <c r="FH40" i="57"/>
  <c r="FK40" i="57"/>
  <c r="DM40" i="57"/>
  <c r="DT40" i="57"/>
  <c r="EA40" i="57"/>
  <c r="ET40" i="57"/>
  <c r="HA26" i="57"/>
  <c r="BH40" i="57"/>
  <c r="DE28" i="57"/>
  <c r="ED40" i="57"/>
  <c r="DC29" i="57"/>
  <c r="DG40" i="57"/>
  <c r="DB29" i="57"/>
  <c r="U40" i="57"/>
  <c r="DE31" i="57"/>
  <c r="HA29" i="57"/>
  <c r="DB26" i="57"/>
  <c r="BI40" i="57"/>
  <c r="BO40" i="57"/>
  <c r="EU40" i="57"/>
  <c r="BL40" i="57"/>
  <c r="DC27" i="57"/>
  <c r="DC26" i="57"/>
  <c r="FU40" i="57"/>
  <c r="DB24" i="57"/>
  <c r="HA23" i="57"/>
  <c r="DE25" i="57"/>
  <c r="FR40" i="57"/>
  <c r="X40" i="57"/>
  <c r="AR40" i="57"/>
  <c r="DB23" i="57"/>
  <c r="DC24" i="57"/>
  <c r="AU40" i="57"/>
  <c r="T40" i="57"/>
  <c r="DQ40" i="57"/>
  <c r="DJ40" i="57"/>
  <c r="DC23" i="57"/>
  <c r="AE40" i="57"/>
  <c r="DF40" i="57"/>
  <c r="HA24" i="57"/>
  <c r="AO40" i="57"/>
  <c r="EX40" i="57"/>
  <c r="AH40" i="57"/>
  <c r="DW40" i="57"/>
  <c r="DB12" i="57"/>
  <c r="GX12" i="57" s="1"/>
  <c r="DC12" i="57"/>
  <c r="GY12" i="57" s="1"/>
  <c r="DC11" i="57"/>
  <c r="BE13" i="57"/>
  <c r="DB11" i="57"/>
  <c r="BD13" i="57"/>
  <c r="FW22" i="57"/>
  <c r="FM22" i="57"/>
  <c r="DK22" i="57"/>
  <c r="CA22" i="57"/>
  <c r="FI22" i="57"/>
  <c r="FS22" i="57"/>
  <c r="EE22" i="57"/>
  <c r="FC22" i="57"/>
  <c r="EY22" i="57"/>
  <c r="EI22" i="57"/>
  <c r="DU22" i="57"/>
  <c r="DY7" i="57"/>
  <c r="DY22" i="57"/>
  <c r="BQ22" i="57"/>
  <c r="DO22" i="57"/>
  <c r="BW22" i="57"/>
  <c r="CK22" i="57"/>
  <c r="CG22" i="57"/>
  <c r="AI22" i="57"/>
  <c r="AM22" i="57"/>
  <c r="AW22" i="57"/>
  <c r="BM22" i="57"/>
  <c r="AS22" i="57"/>
  <c r="Y22" i="57"/>
  <c r="Y136" i="57" s="1"/>
  <c r="AC22" i="57"/>
  <c r="AC136" i="57" s="1"/>
  <c r="BD10" i="57"/>
  <c r="DB9" i="57"/>
  <c r="BE10" i="57"/>
  <c r="DC8" i="57"/>
  <c r="FI7" i="57"/>
  <c r="HA8" i="57"/>
  <c r="DB8" i="57"/>
  <c r="DC9" i="57"/>
  <c r="DU7" i="57"/>
  <c r="FW7" i="57"/>
  <c r="EI7" i="57"/>
  <c r="DO7" i="57"/>
  <c r="FC7" i="57"/>
  <c r="FS7" i="57"/>
  <c r="FM7" i="57"/>
  <c r="EY7" i="57"/>
  <c r="BM7" i="57"/>
  <c r="CG7" i="57"/>
  <c r="EE7" i="57"/>
  <c r="AS7" i="57"/>
  <c r="CK7" i="57"/>
  <c r="DK7" i="57"/>
  <c r="AW7" i="57"/>
  <c r="BW7" i="57"/>
  <c r="CA7" i="57"/>
  <c r="BQ7" i="57"/>
  <c r="AM7" i="57"/>
  <c r="Y7" i="57"/>
  <c r="AI7" i="57"/>
  <c r="CE48" i="1035" l="1"/>
  <c r="C19" i="1149"/>
  <c r="E19" i="1149"/>
  <c r="CB89" i="1447"/>
  <c r="CA91" i="1447" s="1"/>
  <c r="CF92" i="1447"/>
  <c r="BY63" i="1447"/>
  <c r="CF62" i="1447"/>
  <c r="CG62" i="1447"/>
  <c r="BZ63" i="1447"/>
  <c r="BZ111" i="1447"/>
  <c r="BQ113" i="1447"/>
  <c r="BZ119" i="1447"/>
  <c r="BQ121" i="1447"/>
  <c r="CG31" i="1447"/>
  <c r="BZ32" i="1447"/>
  <c r="CB58" i="1447"/>
  <c r="CA60" i="1447" s="1"/>
  <c r="CF61" i="1447"/>
  <c r="CB27" i="1447"/>
  <c r="CA29" i="1447" s="1"/>
  <c r="CF30" i="1447"/>
  <c r="BP113" i="1447"/>
  <c r="BO61" i="1447"/>
  <c r="BY111" i="1447"/>
  <c r="BY94" i="1447"/>
  <c r="CF93" i="1447"/>
  <c r="CG93" i="1447"/>
  <c r="BZ94" i="1447"/>
  <c r="BY119" i="1447"/>
  <c r="BO92" i="1447"/>
  <c r="CF31" i="1447"/>
  <c r="BY32" i="1447"/>
  <c r="CD92" i="1447"/>
  <c r="CB92" i="1447"/>
  <c r="CA94" i="1447" s="1"/>
  <c r="CG104" i="1447"/>
  <c r="BZ105" i="1447"/>
  <c r="CF120" i="1447"/>
  <c r="BX93" i="1447"/>
  <c r="CD62" i="1447"/>
  <c r="BW63" i="1447"/>
  <c r="CF103" i="1447"/>
  <c r="BX30" i="1447"/>
  <c r="CD93" i="1447"/>
  <c r="BW94" i="1447"/>
  <c r="BX62" i="1447"/>
  <c r="CF112" i="1447"/>
  <c r="CD30" i="1447"/>
  <c r="CB30" i="1447"/>
  <c r="CA32" i="1447" s="1"/>
  <c r="CD31" i="1447"/>
  <c r="BW32" i="1447"/>
  <c r="BY105" i="1447"/>
  <c r="CF104" i="1447"/>
  <c r="BX31" i="1447"/>
  <c r="CD61" i="1447"/>
  <c r="CB61" i="1447"/>
  <c r="CA63" i="1447" s="1"/>
  <c r="BP117" i="57"/>
  <c r="BP50" i="57"/>
  <c r="C21" i="918"/>
  <c r="D21" i="918" s="1"/>
  <c r="C25" i="918"/>
  <c r="D25" i="918" s="1"/>
  <c r="BL50" i="916"/>
  <c r="BV50" i="916"/>
  <c r="ER157" i="57"/>
  <c r="DD51" i="57"/>
  <c r="DD53" i="57" s="1"/>
  <c r="C11" i="918"/>
  <c r="D11" i="918" s="1"/>
  <c r="AB105" i="57"/>
  <c r="AK28" i="917"/>
  <c r="AM28" i="917"/>
  <c r="AK20" i="917"/>
  <c r="AM20" i="917"/>
  <c r="AG12" i="917"/>
  <c r="AE12" i="917"/>
  <c r="AD27" i="917"/>
  <c r="AB27" i="917"/>
  <c r="AA29" i="917"/>
  <c r="AJ30" i="917"/>
  <c r="CR152" i="916"/>
  <c r="CB152" i="916"/>
  <c r="AZ151" i="1035"/>
  <c r="AP151" i="1035"/>
  <c r="AR153" i="1035"/>
  <c r="AR101" i="916"/>
  <c r="AH101" i="916"/>
  <c r="AJ102" i="916"/>
  <c r="BN49" i="1035"/>
  <c r="AX49" i="1035"/>
  <c r="AZ51" i="1035"/>
  <c r="AX100" i="1035"/>
  <c r="AZ102" i="1035"/>
  <c r="BN100" i="1035"/>
  <c r="AG22" i="917"/>
  <c r="AE22" i="917"/>
  <c r="AD19" i="917"/>
  <c r="AB19" i="917"/>
  <c r="AA21" i="917"/>
  <c r="AG14" i="917"/>
  <c r="AD11" i="917"/>
  <c r="AA13" i="917"/>
  <c r="AB11" i="917"/>
  <c r="HA163" i="57"/>
  <c r="GX158" i="57"/>
  <c r="D10" i="1034"/>
  <c r="CG100" i="1035"/>
  <c r="CE102" i="1035" s="1"/>
  <c r="CA102" i="1035"/>
  <c r="CO100" i="1035"/>
  <c r="GX163" i="57"/>
  <c r="D11" i="1034"/>
  <c r="CU148" i="1035"/>
  <c r="CQ153" i="1035"/>
  <c r="CY151" i="1035"/>
  <c r="CU151" i="1035"/>
  <c r="CS153" i="1035" s="1"/>
  <c r="CO153" i="1035"/>
  <c r="CW151" i="1035"/>
  <c r="CG49" i="1035"/>
  <c r="CE51" i="1035" s="1"/>
  <c r="CA51" i="1035"/>
  <c r="CO49" i="1035"/>
  <c r="DC97" i="1035"/>
  <c r="CY102" i="1035"/>
  <c r="DG100" i="1035"/>
  <c r="CU46" i="1035"/>
  <c r="CS48" i="1035" s="1"/>
  <c r="CQ51" i="1035"/>
  <c r="CY49" i="1035"/>
  <c r="DB20" i="57"/>
  <c r="EH47" i="57"/>
  <c r="DB152" i="57"/>
  <c r="DB144" i="57"/>
  <c r="DD42" i="57"/>
  <c r="DD44" i="57" s="1"/>
  <c r="CT48" i="57"/>
  <c r="DE179" i="57"/>
  <c r="DB177" i="57"/>
  <c r="DB179" i="57" s="1"/>
  <c r="ER177" i="57"/>
  <c r="EH177" i="57"/>
  <c r="GP42" i="57"/>
  <c r="GP44" i="57" s="1"/>
  <c r="DD45" i="57"/>
  <c r="BT151" i="916"/>
  <c r="CD151" i="916"/>
  <c r="BV153" i="916"/>
  <c r="BV49" i="916"/>
  <c r="BT49" i="916" s="1"/>
  <c r="BN51" i="916"/>
  <c r="BN100" i="916"/>
  <c r="AX100" i="916"/>
  <c r="AG150" i="916"/>
  <c r="O26" i="917" a="1"/>
  <c r="O26" i="917" s="1"/>
  <c r="Q26" i="917" s="1"/>
  <c r="Z13" i="917"/>
  <c r="AC11" i="917"/>
  <c r="Z29" i="917"/>
  <c r="AC27" i="917"/>
  <c r="Z21" i="917"/>
  <c r="AC19" i="917"/>
  <c r="DD23" i="57"/>
  <c r="DD25" i="57" s="1"/>
  <c r="CL110" i="916"/>
  <c r="DP110" i="916"/>
  <c r="CL109" i="916"/>
  <c r="DP109" i="916"/>
  <c r="ER51" i="57"/>
  <c r="ER148" i="57" s="1"/>
  <c r="ER45" i="57"/>
  <c r="ER48" i="57" s="1"/>
  <c r="CQ153" i="916"/>
  <c r="CU148" i="916"/>
  <c r="CY151" i="916"/>
  <c r="CG97" i="916"/>
  <c r="CC102" i="916"/>
  <c r="CQ100" i="916"/>
  <c r="CO102" i="916"/>
  <c r="CU100" i="916"/>
  <c r="CS102" i="916" s="1"/>
  <c r="CW100" i="916"/>
  <c r="DO16" i="916"/>
  <c r="DO7" i="916"/>
  <c r="DO20" i="916"/>
  <c r="DP7" i="916"/>
  <c r="DO19" i="916"/>
  <c r="DO10" i="916"/>
  <c r="DO12" i="916"/>
  <c r="DO15" i="916"/>
  <c r="DO9" i="916"/>
  <c r="DO14" i="916"/>
  <c r="DO6" i="916"/>
  <c r="DO8" i="916"/>
  <c r="DO17" i="916"/>
  <c r="DO18" i="916"/>
  <c r="DC162" i="57"/>
  <c r="DC182" i="57"/>
  <c r="DC184" i="57" s="1"/>
  <c r="DC157" i="57"/>
  <c r="DC177" i="57"/>
  <c r="BY46" i="916"/>
  <c r="BW48" i="916" s="1"/>
  <c r="BU51" i="916"/>
  <c r="CC49" i="916"/>
  <c r="AB68" i="57"/>
  <c r="FL90" i="57"/>
  <c r="BP68" i="57"/>
  <c r="AB194" i="57"/>
  <c r="AL96" i="57"/>
  <c r="BP169" i="57"/>
  <c r="DN96" i="57"/>
  <c r="BZ96" i="57"/>
  <c r="FV90" i="57"/>
  <c r="GP13" i="57"/>
  <c r="DN169" i="57"/>
  <c r="ER66" i="57"/>
  <c r="AV194" i="57"/>
  <c r="BP96" i="57"/>
  <c r="GZ11" i="57"/>
  <c r="AL68" i="57"/>
  <c r="DX96" i="57"/>
  <c r="FL40" i="57"/>
  <c r="AL174" i="57"/>
  <c r="CO29" i="560"/>
  <c r="CD93" i="560"/>
  <c r="BW94" i="560"/>
  <c r="CB92" i="560"/>
  <c r="CA94" i="560" s="1"/>
  <c r="CG32" i="560"/>
  <c r="CN31" i="560"/>
  <c r="CN32" i="560" s="1"/>
  <c r="CD30" i="560"/>
  <c r="CB30" i="560"/>
  <c r="CA32" i="560" s="1"/>
  <c r="CN93" i="560"/>
  <c r="CN94" i="560" s="1"/>
  <c r="CG94" i="560"/>
  <c r="CN62" i="560"/>
  <c r="CN63" i="560" s="1"/>
  <c r="CG63" i="560"/>
  <c r="CD62" i="560"/>
  <c r="BW63" i="560"/>
  <c r="CM32" i="560"/>
  <c r="AV50" i="57"/>
  <c r="AV179" i="57"/>
  <c r="CD31" i="560"/>
  <c r="BW32" i="560"/>
  <c r="CB61" i="560"/>
  <c r="CA63" i="560" s="1"/>
  <c r="CD61" i="560"/>
  <c r="AL169" i="57"/>
  <c r="BZ50" i="57"/>
  <c r="DX169" i="57"/>
  <c r="FV40" i="57"/>
  <c r="DD88" i="57"/>
  <c r="CE92" i="560"/>
  <c r="CM119" i="560"/>
  <c r="CL92" i="560" s="1"/>
  <c r="CF121" i="560"/>
  <c r="CM120" i="560"/>
  <c r="CE93" i="560"/>
  <c r="CN120" i="560"/>
  <c r="CN121" i="560" s="1"/>
  <c r="CG121" i="560"/>
  <c r="CM103" i="560"/>
  <c r="CL30" i="560" s="1"/>
  <c r="CE30" i="560"/>
  <c r="CM111" i="560"/>
  <c r="CL61" i="560" s="1"/>
  <c r="CE61" i="560"/>
  <c r="CF113" i="560"/>
  <c r="CM112" i="560"/>
  <c r="CE62" i="560"/>
  <c r="CE31" i="560"/>
  <c r="CG105" i="560"/>
  <c r="CN104" i="560"/>
  <c r="CN105" i="560" s="1"/>
  <c r="CM94" i="560"/>
  <c r="CP89" i="560"/>
  <c r="CO91" i="560" s="1"/>
  <c r="CM63" i="560"/>
  <c r="CP58" i="560"/>
  <c r="CO60" i="560" s="1"/>
  <c r="DD109" i="57"/>
  <c r="DD111" i="57" s="1"/>
  <c r="CT94" i="57"/>
  <c r="GF103" i="57"/>
  <c r="CT66" i="57"/>
  <c r="ER115" i="57"/>
  <c r="GZ63" i="57"/>
  <c r="GP65" i="57"/>
  <c r="ER103" i="57"/>
  <c r="GF85" i="57"/>
  <c r="GF177" i="57" s="1"/>
  <c r="GF45" i="57"/>
  <c r="GF88" i="57"/>
  <c r="ER94" i="57"/>
  <c r="GF51" i="57"/>
  <c r="GF118" i="57"/>
  <c r="GP118" i="57" s="1"/>
  <c r="GZ118" i="57" s="1"/>
  <c r="FB139" i="57"/>
  <c r="GF57" i="57"/>
  <c r="GF66" i="57" s="1"/>
  <c r="ER38" i="57"/>
  <c r="FB182" i="57"/>
  <c r="GF75" i="57"/>
  <c r="AV184" i="57"/>
  <c r="AB174" i="57"/>
  <c r="CJ96" i="57"/>
  <c r="GP29" i="57"/>
  <c r="GZ29" i="57" s="1"/>
  <c r="GZ124" i="57"/>
  <c r="DD57" i="57"/>
  <c r="CV39" i="57"/>
  <c r="CV104" i="57"/>
  <c r="CV173" i="57"/>
  <c r="CV167" i="57"/>
  <c r="CV38" i="57"/>
  <c r="CV67" i="57"/>
  <c r="CV141" i="57"/>
  <c r="CV182" i="57"/>
  <c r="CV184" i="57" s="1"/>
  <c r="CV116" i="57"/>
  <c r="CV117" i="57" s="1"/>
  <c r="CV172" i="57"/>
  <c r="CV103" i="57"/>
  <c r="CV177" i="57"/>
  <c r="CV179" i="57" s="1"/>
  <c r="CV95" i="57"/>
  <c r="CV66" i="57"/>
  <c r="CV168" i="57"/>
  <c r="CV148" i="57"/>
  <c r="CV150" i="57" s="1"/>
  <c r="CV194" i="57"/>
  <c r="CV162" i="57"/>
  <c r="CV164" i="57" s="1"/>
  <c r="CV94" i="57"/>
  <c r="AX49" i="57"/>
  <c r="AX50" i="57" s="1"/>
  <c r="AX173" i="57"/>
  <c r="AX192" i="57"/>
  <c r="AX194" i="57" s="1"/>
  <c r="AX66" i="57"/>
  <c r="AX115" i="57"/>
  <c r="AX117" i="57" s="1"/>
  <c r="AX157" i="57"/>
  <c r="AX159" i="57" s="1"/>
  <c r="AX162" i="57"/>
  <c r="AX164" i="57" s="1"/>
  <c r="AX67" i="57"/>
  <c r="AX95" i="57"/>
  <c r="AX139" i="57"/>
  <c r="AX141" i="57" s="1"/>
  <c r="AX177" i="57"/>
  <c r="AX179" i="57" s="1"/>
  <c r="AX103" i="57"/>
  <c r="AX105" i="57" s="1"/>
  <c r="AX182" i="57"/>
  <c r="AX184" i="57" s="1"/>
  <c r="AX38" i="57"/>
  <c r="AX40" i="57" s="1"/>
  <c r="AX148" i="57"/>
  <c r="AX172" i="57"/>
  <c r="AX149" i="57"/>
  <c r="AX167" i="57"/>
  <c r="AX169" i="57" s="1"/>
  <c r="AX94" i="57"/>
  <c r="AL105" i="57"/>
  <c r="HA28" i="57"/>
  <c r="FV167" i="57"/>
  <c r="AV105" i="57"/>
  <c r="FV53" i="57"/>
  <c r="AV96" i="57"/>
  <c r="BZ68" i="57"/>
  <c r="AV68" i="57"/>
  <c r="AV174" i="57"/>
  <c r="AV169" i="57"/>
  <c r="AV40" i="57"/>
  <c r="HA11" i="57"/>
  <c r="HA13" i="57" s="1"/>
  <c r="DE172" i="57"/>
  <c r="DD122" i="57"/>
  <c r="DD123" i="57" s="1"/>
  <c r="GP24" i="57"/>
  <c r="GZ24" i="57" s="1"/>
  <c r="FB148" i="57"/>
  <c r="DB104" i="57"/>
  <c r="BF104" i="57"/>
  <c r="DE148" i="57"/>
  <c r="BF103" i="57"/>
  <c r="BF115" i="57"/>
  <c r="DC193" i="57"/>
  <c r="FL53" i="57"/>
  <c r="DE47" i="57"/>
  <c r="DB103" i="57"/>
  <c r="ER172" i="57"/>
  <c r="DC172" i="57"/>
  <c r="CT172" i="57"/>
  <c r="FL167" i="57"/>
  <c r="HA116" i="57"/>
  <c r="CT139" i="57"/>
  <c r="DS68" i="57"/>
  <c r="DB184" i="57"/>
  <c r="DC192" i="57"/>
  <c r="DC115" i="57"/>
  <c r="DB115" i="57"/>
  <c r="DE116" i="57"/>
  <c r="DB134" i="57"/>
  <c r="FV148" i="57"/>
  <c r="BF116" i="57"/>
  <c r="GF173" i="57"/>
  <c r="DB168" i="57"/>
  <c r="DB193" i="57"/>
  <c r="DB116" i="57"/>
  <c r="DC173" i="57"/>
  <c r="DB172" i="57"/>
  <c r="DB167" i="57"/>
  <c r="DC168" i="57"/>
  <c r="HA193" i="57"/>
  <c r="DD106" i="57"/>
  <c r="BF192" i="57"/>
  <c r="EH77" i="57"/>
  <c r="EH183" i="57"/>
  <c r="EH184" i="57" s="1"/>
  <c r="FV77" i="57"/>
  <c r="FV183" i="57"/>
  <c r="FV184" i="57" s="1"/>
  <c r="GP106" i="57"/>
  <c r="ER192" i="57"/>
  <c r="CT192" i="57"/>
  <c r="FV168" i="57"/>
  <c r="FV169" i="57" s="1"/>
  <c r="GP107" i="57"/>
  <c r="ER193" i="57"/>
  <c r="DB192" i="57"/>
  <c r="HA106" i="57"/>
  <c r="DE192" i="57"/>
  <c r="DD107" i="57"/>
  <c r="BF193" i="57"/>
  <c r="GF192" i="57"/>
  <c r="DE193" i="57"/>
  <c r="ER182" i="57"/>
  <c r="EH182" i="57"/>
  <c r="FL77" i="57"/>
  <c r="FL183" i="57"/>
  <c r="FL184" i="57" s="1"/>
  <c r="GF193" i="57"/>
  <c r="DD75" i="57"/>
  <c r="DD182" i="57" s="1"/>
  <c r="BF182" i="57"/>
  <c r="DD97" i="57"/>
  <c r="DD172" i="57" s="1"/>
  <c r="BF172" i="57"/>
  <c r="DD98" i="57"/>
  <c r="BF173" i="57"/>
  <c r="EH168" i="57"/>
  <c r="FL168" i="57"/>
  <c r="FL169" i="57" s="1"/>
  <c r="BF167" i="57"/>
  <c r="BF168" i="57"/>
  <c r="DE87" i="57"/>
  <c r="DE168" i="57"/>
  <c r="DE169" i="57" s="1"/>
  <c r="DB99" i="57"/>
  <c r="DB173" i="57"/>
  <c r="DD81" i="57"/>
  <c r="BF177" i="57"/>
  <c r="GY82" i="57"/>
  <c r="DC178" i="57"/>
  <c r="DE173" i="57"/>
  <c r="DC167" i="57"/>
  <c r="GF172" i="57"/>
  <c r="DD85" i="57"/>
  <c r="CT167" i="57"/>
  <c r="DB140" i="57"/>
  <c r="DD86" i="57"/>
  <c r="CT168" i="57"/>
  <c r="ER173" i="57"/>
  <c r="ER167" i="57"/>
  <c r="EH167" i="57"/>
  <c r="CT173" i="57"/>
  <c r="FB167" i="57"/>
  <c r="FB168" i="57"/>
  <c r="CT149" i="57"/>
  <c r="DB139" i="57"/>
  <c r="DB149" i="57"/>
  <c r="FB149" i="57"/>
  <c r="DC140" i="57"/>
  <c r="DE140" i="57"/>
  <c r="DE149" i="57"/>
  <c r="FL148" i="57"/>
  <c r="DC139" i="57"/>
  <c r="DE74" i="57"/>
  <c r="DE162" i="57"/>
  <c r="BF139" i="57"/>
  <c r="FL149" i="57"/>
  <c r="FL140" i="57"/>
  <c r="BF140" i="57"/>
  <c r="BF149" i="57"/>
  <c r="DC148" i="57"/>
  <c r="DD72" i="57"/>
  <c r="BF162" i="57"/>
  <c r="GP72" i="57"/>
  <c r="GP162" i="57" s="1"/>
  <c r="ER162" i="57"/>
  <c r="EH149" i="57"/>
  <c r="EH139" i="57"/>
  <c r="EH140" i="57"/>
  <c r="EH148" i="57"/>
  <c r="DD73" i="57"/>
  <c r="DD163" i="57" s="1"/>
  <c r="BF163" i="57"/>
  <c r="DE139" i="57"/>
  <c r="DB148" i="57"/>
  <c r="CT140" i="57"/>
  <c r="BF157" i="57"/>
  <c r="FV149" i="57"/>
  <c r="DC149" i="57"/>
  <c r="ER139" i="57"/>
  <c r="BF148" i="57"/>
  <c r="CT148" i="57"/>
  <c r="FV140" i="57"/>
  <c r="GZ26" i="57"/>
  <c r="GP97" i="57"/>
  <c r="DB129" i="57"/>
  <c r="GP23" i="57"/>
  <c r="DD58" i="57"/>
  <c r="GZ100" i="57"/>
  <c r="DD9" i="57"/>
  <c r="DD10" i="57" s="1"/>
  <c r="GP81" i="57"/>
  <c r="DE103" i="57"/>
  <c r="GP121" i="57"/>
  <c r="GZ121" i="57" s="1"/>
  <c r="DD12" i="57"/>
  <c r="GZ12" i="57" s="1"/>
  <c r="GP30" i="57"/>
  <c r="DD158" i="57"/>
  <c r="DD82" i="57"/>
  <c r="DD46" i="57"/>
  <c r="GP125" i="57"/>
  <c r="GP126" i="57" s="1"/>
  <c r="GZ8" i="57"/>
  <c r="GP109" i="57"/>
  <c r="GP98" i="57"/>
  <c r="GZ112" i="57"/>
  <c r="GP82" i="57"/>
  <c r="DD65" i="57"/>
  <c r="GZ64" i="57"/>
  <c r="GP91" i="57"/>
  <c r="GZ91" i="57" s="1"/>
  <c r="GZ43" i="57"/>
  <c r="GP122" i="57"/>
  <c r="GP28" i="57"/>
  <c r="GP110" i="57"/>
  <c r="GZ110" i="57" s="1"/>
  <c r="GP92" i="57"/>
  <c r="DD125" i="57"/>
  <c r="GP9" i="57"/>
  <c r="GP10" i="57" s="1"/>
  <c r="DD101" i="57"/>
  <c r="DD102" i="57" s="1"/>
  <c r="GP33" i="57"/>
  <c r="GZ33" i="57" s="1"/>
  <c r="GP73" i="57"/>
  <c r="GP101" i="57"/>
  <c r="GP102" i="57" s="1"/>
  <c r="GP113" i="57"/>
  <c r="GP114" i="57" s="1"/>
  <c r="DE66" i="57"/>
  <c r="BF94" i="57"/>
  <c r="GP61" i="57"/>
  <c r="GZ61" i="57" s="1"/>
  <c r="GP36" i="57"/>
  <c r="GP37" i="57" s="1"/>
  <c r="GP60" i="57"/>
  <c r="GP32" i="57"/>
  <c r="DD119" i="57"/>
  <c r="DD120" i="57" s="1"/>
  <c r="DD89" i="57"/>
  <c r="GP158" i="57"/>
  <c r="DD36" i="57"/>
  <c r="DD60" i="57"/>
  <c r="DD31" i="57"/>
  <c r="DD35" i="57"/>
  <c r="GZ35" i="57" s="1"/>
  <c r="DD76" i="57"/>
  <c r="DD183" i="57" s="1"/>
  <c r="BF66" i="57"/>
  <c r="DD114" i="57"/>
  <c r="BF38" i="57"/>
  <c r="DD32" i="57"/>
  <c r="DD92" i="57"/>
  <c r="DD27" i="57"/>
  <c r="FB90" i="57"/>
  <c r="FB53" i="57"/>
  <c r="FB47" i="57"/>
  <c r="GF140" i="57"/>
  <c r="FB77" i="57"/>
  <c r="GF183" i="57"/>
  <c r="FB59" i="57"/>
  <c r="FB120" i="57"/>
  <c r="BF67" i="57"/>
  <c r="ER183" i="57"/>
  <c r="ER140" i="57"/>
  <c r="BF48" i="57"/>
  <c r="DE102" i="57"/>
  <c r="DE104" i="57"/>
  <c r="BF49" i="57"/>
  <c r="DE38" i="57"/>
  <c r="BF95" i="57"/>
  <c r="DE114" i="57"/>
  <c r="DE126" i="57"/>
  <c r="DE39" i="57"/>
  <c r="GX64" i="57"/>
  <c r="BF39" i="57"/>
  <c r="BE105" i="57"/>
  <c r="BE117" i="57"/>
  <c r="BD96" i="57"/>
  <c r="DE37" i="57"/>
  <c r="DR50" i="57"/>
  <c r="HA10" i="57"/>
  <c r="DE65" i="57"/>
  <c r="DE10" i="57"/>
  <c r="GY125" i="57"/>
  <c r="DE67" i="57"/>
  <c r="HA125" i="57"/>
  <c r="DV68" i="57"/>
  <c r="GX92" i="57"/>
  <c r="HA114" i="57"/>
  <c r="GY89" i="57"/>
  <c r="FA96" i="57"/>
  <c r="DE99" i="57"/>
  <c r="HA37" i="57"/>
  <c r="DB126" i="57"/>
  <c r="GY122" i="57"/>
  <c r="GY36" i="57"/>
  <c r="HA33" i="57"/>
  <c r="HA34" i="57" s="1"/>
  <c r="GX125" i="57"/>
  <c r="FJ120" i="57"/>
  <c r="DU68" i="57"/>
  <c r="GX98" i="57"/>
  <c r="DE108" i="57"/>
  <c r="GX82" i="57"/>
  <c r="E27" i="1149" s="1"/>
  <c r="DE115" i="57"/>
  <c r="GX36" i="57"/>
  <c r="HA31" i="57"/>
  <c r="DS50" i="57"/>
  <c r="AT26" i="132"/>
  <c r="AT18" i="132"/>
  <c r="DP68" i="57"/>
  <c r="GY92" i="57"/>
  <c r="M22" i="132"/>
  <c r="S54" i="132"/>
  <c r="S25" i="132"/>
  <c r="S59" i="132" s="1"/>
  <c r="S60" i="132" s="1"/>
  <c r="S32" i="132"/>
  <c r="T23" i="132"/>
  <c r="AM17" i="132"/>
  <c r="AN15" i="132"/>
  <c r="AC54" i="132"/>
  <c r="G19" i="132"/>
  <c r="J19" i="132" s="1"/>
  <c r="Y15" i="132"/>
  <c r="H15" i="132"/>
  <c r="AL54" i="132"/>
  <c r="AD54" i="132"/>
  <c r="AD25" i="132"/>
  <c r="AD59" i="132" s="1"/>
  <c r="AD60" i="132" s="1"/>
  <c r="AD32" i="132"/>
  <c r="AE23" i="132"/>
  <c r="AP54" i="132"/>
  <c r="AP25" i="132"/>
  <c r="AP59" i="132" s="1"/>
  <c r="AP60" i="132" s="1"/>
  <c r="AQ23" i="132"/>
  <c r="AP32" i="132"/>
  <c r="S17" i="132"/>
  <c r="T15" i="132"/>
  <c r="AU18" i="132"/>
  <c r="M17" i="132"/>
  <c r="N15" i="132"/>
  <c r="G54" i="132"/>
  <c r="G32" i="132"/>
  <c r="G27" i="132"/>
  <c r="G25" i="132"/>
  <c r="G59" i="132" s="1"/>
  <c r="H23" i="132"/>
  <c r="Y23" i="132"/>
  <c r="L54" i="132"/>
  <c r="H22" i="132"/>
  <c r="O54" i="132"/>
  <c r="O32" i="132"/>
  <c r="O25" i="132"/>
  <c r="O59" i="132" s="1"/>
  <c r="O60" i="132" s="1"/>
  <c r="AG17" i="132"/>
  <c r="AH15" i="132"/>
  <c r="W15" i="132"/>
  <c r="V17" i="132"/>
  <c r="AP17" i="132"/>
  <c r="AQ15" i="132"/>
  <c r="M54" i="132"/>
  <c r="M32" i="132"/>
  <c r="M25" i="132"/>
  <c r="M59" i="132" s="1"/>
  <c r="M60" i="132" s="1"/>
  <c r="N23" i="132"/>
  <c r="AU26" i="132"/>
  <c r="AR15" i="132"/>
  <c r="J54" i="132"/>
  <c r="J32" i="132"/>
  <c r="J25" i="132"/>
  <c r="J59" i="132" s="1"/>
  <c r="J60" i="132" s="1"/>
  <c r="K23" i="132"/>
  <c r="F19" i="132"/>
  <c r="I19" i="132" s="1"/>
  <c r="X15" i="132"/>
  <c r="I54" i="132"/>
  <c r="I32" i="132"/>
  <c r="I25" i="132"/>
  <c r="I59" i="132" s="1"/>
  <c r="I60" i="132" s="1"/>
  <c r="R54" i="132"/>
  <c r="P54" i="132"/>
  <c r="P32" i="132"/>
  <c r="P25" i="132"/>
  <c r="P59" i="132" s="1"/>
  <c r="P60" i="132" s="1"/>
  <c r="Q23" i="132"/>
  <c r="Z54" i="132"/>
  <c r="AR23" i="132"/>
  <c r="G11" i="132"/>
  <c r="AD17" i="132"/>
  <c r="AE15" i="132"/>
  <c r="U54" i="132"/>
  <c r="AA54" i="132"/>
  <c r="AS23" i="132"/>
  <c r="AA25" i="132"/>
  <c r="AA59" i="132" s="1"/>
  <c r="AA32" i="132"/>
  <c r="AB23" i="132"/>
  <c r="J30" i="132"/>
  <c r="K15" i="132"/>
  <c r="AS15" i="132"/>
  <c r="AS17" i="132" s="1"/>
  <c r="AA17" i="132"/>
  <c r="AB15" i="132"/>
  <c r="AG54" i="132"/>
  <c r="AG25" i="132"/>
  <c r="AG59" i="132" s="1"/>
  <c r="AG60" i="132" s="1"/>
  <c r="AG32" i="132"/>
  <c r="AH23" i="132"/>
  <c r="F54" i="132"/>
  <c r="F32" i="132"/>
  <c r="F27" i="132"/>
  <c r="F29" i="132" s="1"/>
  <c r="F25" i="132"/>
  <c r="F59" i="132" s="1"/>
  <c r="X23" i="132"/>
  <c r="AJ17" i="132"/>
  <c r="AK15" i="132"/>
  <c r="AI54" i="132"/>
  <c r="V54" i="132"/>
  <c r="V25" i="132"/>
  <c r="V59" i="132" s="1"/>
  <c r="V60" i="132" s="1"/>
  <c r="V32" i="132"/>
  <c r="W23" i="132"/>
  <c r="AO54" i="132"/>
  <c r="Q15" i="132"/>
  <c r="P17" i="132"/>
  <c r="AM54" i="132"/>
  <c r="AM25" i="132"/>
  <c r="AM59" i="132" s="1"/>
  <c r="AM60" i="132" s="1"/>
  <c r="AM32" i="132"/>
  <c r="AN23" i="132"/>
  <c r="AF54" i="132"/>
  <c r="AJ54" i="132"/>
  <c r="AJ32" i="132"/>
  <c r="AK23" i="132"/>
  <c r="AJ25" i="132"/>
  <c r="AJ59" i="132" s="1"/>
  <c r="AJ60" i="132" s="1"/>
  <c r="FL66" i="57"/>
  <c r="FL48" i="57"/>
  <c r="FB66" i="57"/>
  <c r="FV66" i="57"/>
  <c r="FB48" i="57"/>
  <c r="DE95" i="57"/>
  <c r="DE96" i="57" s="1"/>
  <c r="AL40" i="57"/>
  <c r="FV67" i="57"/>
  <c r="FL94" i="57"/>
  <c r="FG67" i="57"/>
  <c r="EH67" i="57"/>
  <c r="EH68" i="57" s="1"/>
  <c r="EH48" i="57"/>
  <c r="FV48" i="57"/>
  <c r="FV94" i="57"/>
  <c r="FB49" i="57"/>
  <c r="FB50" i="57" s="1"/>
  <c r="FB94" i="57"/>
  <c r="FV49" i="57"/>
  <c r="FV50" i="57" s="1"/>
  <c r="EH94" i="57"/>
  <c r="EH66" i="57"/>
  <c r="FL49" i="57"/>
  <c r="FB67" i="57"/>
  <c r="FB68" i="57" s="1"/>
  <c r="FV95" i="57"/>
  <c r="FV96" i="57" s="1"/>
  <c r="FV87" i="57"/>
  <c r="FL67" i="57"/>
  <c r="GX110" i="57"/>
  <c r="FL95" i="57"/>
  <c r="FL87" i="57"/>
  <c r="EH49" i="57"/>
  <c r="EH50" i="57" s="1"/>
  <c r="FB95" i="57"/>
  <c r="FB87" i="57"/>
  <c r="EH95" i="57"/>
  <c r="EH87" i="57"/>
  <c r="FG49" i="57"/>
  <c r="FQ67" i="57"/>
  <c r="GX122" i="57"/>
  <c r="GY61" i="57"/>
  <c r="DP96" i="57"/>
  <c r="GY110" i="57"/>
  <c r="ET49" i="57"/>
  <c r="EZ49" i="57"/>
  <c r="FI48" i="57"/>
  <c r="FC67" i="57"/>
  <c r="FQ49" i="57"/>
  <c r="ET67" i="57"/>
  <c r="ET68" i="57" s="1"/>
  <c r="FA50" i="57"/>
  <c r="EA96" i="57"/>
  <c r="EV48" i="57"/>
  <c r="EI49" i="57"/>
  <c r="EB49" i="57"/>
  <c r="DZ67" i="57"/>
  <c r="DZ68" i="57" s="1"/>
  <c r="EY49" i="57"/>
  <c r="EB48" i="57"/>
  <c r="FP49" i="57"/>
  <c r="FW49" i="57"/>
  <c r="DZ49" i="57"/>
  <c r="FG66" i="57"/>
  <c r="FI66" i="57"/>
  <c r="EZ66" i="57"/>
  <c r="FM67" i="57"/>
  <c r="EW49" i="57"/>
  <c r="FR68" i="57"/>
  <c r="FW48" i="57"/>
  <c r="EY67" i="57"/>
  <c r="EV67" i="57"/>
  <c r="DB95" i="57"/>
  <c r="FP48" i="57"/>
  <c r="FS49" i="57"/>
  <c r="FC48" i="57"/>
  <c r="FS48" i="57"/>
  <c r="FS66" i="57"/>
  <c r="FS68" i="57" s="1"/>
  <c r="FJ67" i="57"/>
  <c r="EF48" i="57"/>
  <c r="EZ48" i="57"/>
  <c r="FG48" i="57"/>
  <c r="EE49" i="57"/>
  <c r="EE48" i="57"/>
  <c r="EZ67" i="57"/>
  <c r="EV49" i="57"/>
  <c r="EI66" i="57"/>
  <c r="ET48" i="57"/>
  <c r="FT49" i="57"/>
  <c r="EI48" i="57"/>
  <c r="EC49" i="57"/>
  <c r="FN49" i="57"/>
  <c r="FT67" i="57"/>
  <c r="FM49" i="57"/>
  <c r="EY48" i="57"/>
  <c r="EF66" i="57"/>
  <c r="FT48" i="57"/>
  <c r="FQ48" i="57"/>
  <c r="FJ48" i="57"/>
  <c r="DY96" i="57"/>
  <c r="C17" i="1149"/>
  <c r="FI67" i="57"/>
  <c r="FP66" i="57"/>
  <c r="EW67" i="57"/>
  <c r="FF49" i="57"/>
  <c r="DV96" i="57"/>
  <c r="GX101" i="57"/>
  <c r="FD67" i="57"/>
  <c r="FI49" i="57"/>
  <c r="GX27" i="57"/>
  <c r="HA109" i="57"/>
  <c r="HA111" i="57" s="1"/>
  <c r="FN120" i="57"/>
  <c r="FN90" i="57"/>
  <c r="FW66" i="57"/>
  <c r="FJ66" i="57"/>
  <c r="FM53" i="57"/>
  <c r="FT66" i="57"/>
  <c r="EF67" i="57"/>
  <c r="EY66" i="57"/>
  <c r="EG68" i="57"/>
  <c r="EI59" i="57"/>
  <c r="EI67" i="57"/>
  <c r="EW48" i="57"/>
  <c r="FN59" i="57"/>
  <c r="EF120" i="57"/>
  <c r="FG53" i="57"/>
  <c r="GY58" i="57"/>
  <c r="EF77" i="57"/>
  <c r="EG96" i="57"/>
  <c r="FR96" i="57"/>
  <c r="FQ53" i="57"/>
  <c r="EW59" i="57"/>
  <c r="EZ120" i="57"/>
  <c r="EZ90" i="57"/>
  <c r="EC48" i="57"/>
  <c r="EW77" i="57"/>
  <c r="FF47" i="57"/>
  <c r="FS59" i="57"/>
  <c r="FS77" i="57"/>
  <c r="FP120" i="57"/>
  <c r="FW120" i="57"/>
  <c r="FP90" i="57"/>
  <c r="FW90" i="57"/>
  <c r="FF53" i="57"/>
  <c r="EI53" i="57"/>
  <c r="FW47" i="57"/>
  <c r="FW77" i="57"/>
  <c r="FU68" i="57"/>
  <c r="EV66" i="57"/>
  <c r="FD66" i="57"/>
  <c r="EF49" i="57"/>
  <c r="FJ49" i="57"/>
  <c r="FD48" i="57"/>
  <c r="EC66" i="57"/>
  <c r="FF67" i="57"/>
  <c r="FW67" i="57"/>
  <c r="EY47" i="57"/>
  <c r="FF66" i="57"/>
  <c r="GY46" i="57"/>
  <c r="FK50" i="57"/>
  <c r="FT77" i="57"/>
  <c r="FK96" i="57"/>
  <c r="FJ77" i="57"/>
  <c r="EW66" i="57"/>
  <c r="FN48" i="57"/>
  <c r="FM66" i="57"/>
  <c r="GY76" i="57"/>
  <c r="GY183" i="57" s="1"/>
  <c r="FQ66" i="57"/>
  <c r="FN66" i="57"/>
  <c r="FN68" i="57" s="1"/>
  <c r="GY101" i="57"/>
  <c r="HA82" i="57"/>
  <c r="EU68" i="57"/>
  <c r="FE96" i="57"/>
  <c r="ED50" i="57"/>
  <c r="FF48" i="57"/>
  <c r="ED96" i="57"/>
  <c r="EF53" i="57"/>
  <c r="EY53" i="57"/>
  <c r="FE50" i="57"/>
  <c r="FM48" i="57"/>
  <c r="FQ120" i="57"/>
  <c r="FQ90" i="57"/>
  <c r="EC53" i="57"/>
  <c r="DZ48" i="57"/>
  <c r="EF90" i="57"/>
  <c r="FD49" i="57"/>
  <c r="FF77" i="57"/>
  <c r="FT53" i="57"/>
  <c r="FC49" i="57"/>
  <c r="FP67" i="57"/>
  <c r="EC67" i="57"/>
  <c r="FC66" i="57"/>
  <c r="EE67" i="57"/>
  <c r="EE68" i="57" s="1"/>
  <c r="FP47" i="57"/>
  <c r="FQ47" i="57"/>
  <c r="DE50" i="57"/>
  <c r="FA68" i="57"/>
  <c r="FU50" i="57"/>
  <c r="FW59" i="57"/>
  <c r="FM77" i="57"/>
  <c r="FC77" i="57"/>
  <c r="HA72" i="57"/>
  <c r="DU96" i="57"/>
  <c r="EZ53" i="57"/>
  <c r="FH50" i="57"/>
  <c r="FP59" i="57"/>
  <c r="FU96" i="57"/>
  <c r="FH96" i="57"/>
  <c r="FO50" i="57"/>
  <c r="EU50" i="57"/>
  <c r="HA122" i="57"/>
  <c r="DR96" i="57"/>
  <c r="HA92" i="57"/>
  <c r="FK68" i="57"/>
  <c r="EF59" i="57"/>
  <c r="EU96" i="57"/>
  <c r="EC120" i="57"/>
  <c r="EE120" i="57"/>
  <c r="EE90" i="57"/>
  <c r="FO68" i="57"/>
  <c r="EE47" i="57"/>
  <c r="EI120" i="57"/>
  <c r="FT90" i="57"/>
  <c r="FH68" i="57"/>
  <c r="EI47" i="57"/>
  <c r="FM59" i="57"/>
  <c r="EI77" i="57"/>
  <c r="FO96" i="57"/>
  <c r="DC111" i="57"/>
  <c r="GY109" i="57"/>
  <c r="GY107" i="57"/>
  <c r="DC116" i="57"/>
  <c r="GX60" i="57"/>
  <c r="HA97" i="57"/>
  <c r="GY158" i="57"/>
  <c r="DB111" i="57"/>
  <c r="GX109" i="57"/>
  <c r="DB59" i="57"/>
  <c r="DC90" i="57"/>
  <c r="HA61" i="57"/>
  <c r="GY51" i="57"/>
  <c r="ET53" i="57"/>
  <c r="GY45" i="57"/>
  <c r="EA50" i="57"/>
  <c r="ET59" i="57"/>
  <c r="ET87" i="57"/>
  <c r="ET94" i="57"/>
  <c r="GY85" i="57"/>
  <c r="FP87" i="57"/>
  <c r="FP94" i="57"/>
  <c r="FF95" i="57"/>
  <c r="EV95" i="57"/>
  <c r="EX96" i="57"/>
  <c r="DC48" i="57"/>
  <c r="DC44" i="57"/>
  <c r="GY42" i="57"/>
  <c r="DB77" i="57"/>
  <c r="DC120" i="57"/>
  <c r="HA98" i="57"/>
  <c r="DC102" i="57"/>
  <c r="GY100" i="57"/>
  <c r="DB47" i="57"/>
  <c r="EV53" i="57"/>
  <c r="EA68" i="57"/>
  <c r="FD53" i="57"/>
  <c r="FT59" i="57"/>
  <c r="EC59" i="57"/>
  <c r="EY59" i="57"/>
  <c r="EY77" i="57"/>
  <c r="EY87" i="57"/>
  <c r="EY94" i="57"/>
  <c r="EB95" i="57"/>
  <c r="FN87" i="57"/>
  <c r="FN94" i="57"/>
  <c r="FD87" i="57"/>
  <c r="FD94" i="57"/>
  <c r="DB90" i="57"/>
  <c r="DB62" i="57"/>
  <c r="DC74" i="57"/>
  <c r="GY72" i="57"/>
  <c r="DB67" i="57"/>
  <c r="GX124" i="57"/>
  <c r="DB53" i="57"/>
  <c r="DB66" i="57"/>
  <c r="GY118" i="57"/>
  <c r="EY120" i="57"/>
  <c r="DZ120" i="57"/>
  <c r="FD120" i="57"/>
  <c r="DZ90" i="57"/>
  <c r="FD90" i="57"/>
  <c r="DZ53" i="57"/>
  <c r="FI53" i="57"/>
  <c r="DZ47" i="57"/>
  <c r="FD47" i="57"/>
  <c r="DZ59" i="57"/>
  <c r="FD59" i="57"/>
  <c r="DZ77" i="57"/>
  <c r="FD77" i="57"/>
  <c r="FQ87" i="57"/>
  <c r="FQ94" i="57"/>
  <c r="FQ95" i="57"/>
  <c r="FS87" i="57"/>
  <c r="FS94" i="57"/>
  <c r="FI87" i="57"/>
  <c r="FI94" i="57"/>
  <c r="DC123" i="57"/>
  <c r="GY121" i="57"/>
  <c r="DB74" i="57"/>
  <c r="GX72" i="57"/>
  <c r="DC65" i="57"/>
  <c r="GY63" i="57"/>
  <c r="GY65" i="57" s="1"/>
  <c r="HA63" i="57"/>
  <c r="HA65" i="57" s="1"/>
  <c r="DB102" i="57"/>
  <c r="DC62" i="57"/>
  <c r="GY60" i="57"/>
  <c r="DC87" i="57"/>
  <c r="DC94" i="57"/>
  <c r="GY43" i="57"/>
  <c r="DC49" i="57"/>
  <c r="ET120" i="57"/>
  <c r="FI120" i="57"/>
  <c r="ET90" i="57"/>
  <c r="EC90" i="57"/>
  <c r="FI90" i="57"/>
  <c r="EE53" i="57"/>
  <c r="FT47" i="57"/>
  <c r="EC47" i="57"/>
  <c r="FI47" i="57"/>
  <c r="EV59" i="57"/>
  <c r="FG59" i="57"/>
  <c r="EE59" i="57"/>
  <c r="FI59" i="57"/>
  <c r="ET77" i="57"/>
  <c r="EC77" i="57"/>
  <c r="EE77" i="57"/>
  <c r="FI77" i="57"/>
  <c r="FD95" i="57"/>
  <c r="EF87" i="57"/>
  <c r="EF94" i="57"/>
  <c r="EF95" i="57"/>
  <c r="FJ95" i="57"/>
  <c r="FW87" i="57"/>
  <c r="FW94" i="57"/>
  <c r="FW95" i="57"/>
  <c r="FG95" i="57"/>
  <c r="DZ95" i="57"/>
  <c r="DC53" i="57"/>
  <c r="DB93" i="57"/>
  <c r="DC126" i="57"/>
  <c r="GY124" i="57"/>
  <c r="DC93" i="57"/>
  <c r="GY91" i="57"/>
  <c r="HA101" i="57"/>
  <c r="DB87" i="57"/>
  <c r="DB94" i="57"/>
  <c r="GX107" i="57"/>
  <c r="DB123" i="57"/>
  <c r="DC67" i="57"/>
  <c r="DB83" i="57"/>
  <c r="EI90" i="57"/>
  <c r="EB53" i="57"/>
  <c r="EB47" i="57"/>
  <c r="EB59" i="57"/>
  <c r="EB94" i="57"/>
  <c r="EB87" i="57"/>
  <c r="ET95" i="57"/>
  <c r="FP95" i="57"/>
  <c r="FG87" i="57"/>
  <c r="FG94" i="57"/>
  <c r="FM95" i="57"/>
  <c r="EW95" i="57"/>
  <c r="EE95" i="57"/>
  <c r="DB120" i="57"/>
  <c r="DC104" i="57"/>
  <c r="GY98" i="57"/>
  <c r="DC99" i="57"/>
  <c r="GY97" i="57"/>
  <c r="DC103" i="57"/>
  <c r="DB65" i="57"/>
  <c r="GX63" i="57"/>
  <c r="DB49" i="57"/>
  <c r="GY157" i="57"/>
  <c r="GX42" i="57"/>
  <c r="DB44" i="57"/>
  <c r="DB48" i="57"/>
  <c r="DC83" i="57"/>
  <c r="GY81" i="57"/>
  <c r="DC95" i="57"/>
  <c r="EB120" i="57"/>
  <c r="GY119" i="57"/>
  <c r="EV120" i="57"/>
  <c r="FG120" i="57"/>
  <c r="EW120" i="57"/>
  <c r="EB90" i="57"/>
  <c r="EV90" i="57"/>
  <c r="FG90" i="57"/>
  <c r="EW90" i="57"/>
  <c r="FE68" i="57"/>
  <c r="FW53" i="57"/>
  <c r="FP53" i="57"/>
  <c r="FJ53" i="57"/>
  <c r="EF47" i="57"/>
  <c r="EZ47" i="57"/>
  <c r="EV47" i="57"/>
  <c r="FG47" i="57"/>
  <c r="EW47" i="57"/>
  <c r="FN47" i="57"/>
  <c r="FQ59" i="57"/>
  <c r="FC59" i="57"/>
  <c r="EB77" i="57"/>
  <c r="EZ77" i="57"/>
  <c r="EV77" i="57"/>
  <c r="FG77" i="57"/>
  <c r="FN77" i="57"/>
  <c r="EY95" i="57"/>
  <c r="EZ87" i="57"/>
  <c r="EZ94" i="57"/>
  <c r="EC87" i="57"/>
  <c r="EC94" i="57"/>
  <c r="FM87" i="57"/>
  <c r="FM94" i="57"/>
  <c r="DZ94" i="57"/>
  <c r="DZ87" i="57"/>
  <c r="FC95" i="57"/>
  <c r="DC66" i="57"/>
  <c r="GX61" i="57"/>
  <c r="DB108" i="57"/>
  <c r="GX106" i="57"/>
  <c r="DC114" i="57"/>
  <c r="GY112" i="57"/>
  <c r="GY114" i="57" s="1"/>
  <c r="EB68" i="57"/>
  <c r="DC77" i="57"/>
  <c r="DS96" i="57"/>
  <c r="FF120" i="57"/>
  <c r="FM120" i="57"/>
  <c r="FC120" i="57"/>
  <c r="FS120" i="57"/>
  <c r="FF90" i="57"/>
  <c r="FM90" i="57"/>
  <c r="FC90" i="57"/>
  <c r="FS90" i="57"/>
  <c r="FJ47" i="57"/>
  <c r="ET47" i="57"/>
  <c r="FM47" i="57"/>
  <c r="FC47" i="57"/>
  <c r="FS47" i="57"/>
  <c r="FR50" i="57"/>
  <c r="FJ59" i="57"/>
  <c r="FI95" i="57"/>
  <c r="FF87" i="57"/>
  <c r="FF94" i="57"/>
  <c r="EI87" i="57"/>
  <c r="EI94" i="57"/>
  <c r="EC95" i="57"/>
  <c r="EW87" i="57"/>
  <c r="EW94" i="57"/>
  <c r="EE87" i="57"/>
  <c r="EE94" i="57"/>
  <c r="FN95" i="57"/>
  <c r="DC59" i="57"/>
  <c r="DC108" i="57"/>
  <c r="GY106" i="57"/>
  <c r="HA124" i="57"/>
  <c r="DB114" i="57"/>
  <c r="GX112" i="57"/>
  <c r="GX114" i="57" s="1"/>
  <c r="DC47" i="57"/>
  <c r="FJ90" i="57"/>
  <c r="EY90" i="57"/>
  <c r="GY52" i="57"/>
  <c r="ED68" i="57"/>
  <c r="EX68" i="57"/>
  <c r="EG50" i="57"/>
  <c r="EX50" i="57"/>
  <c r="FQ77" i="57"/>
  <c r="FT87" i="57"/>
  <c r="FT94" i="57"/>
  <c r="FJ87" i="57"/>
  <c r="FJ94" i="57"/>
  <c r="FT95" i="57"/>
  <c r="EV87" i="57"/>
  <c r="EV94" i="57"/>
  <c r="EZ95" i="57"/>
  <c r="EI95" i="57"/>
  <c r="FC87" i="57"/>
  <c r="FC94" i="57"/>
  <c r="FS95" i="57"/>
  <c r="GY27" i="57"/>
  <c r="GX35" i="57"/>
  <c r="DB37" i="57"/>
  <c r="GY35" i="57"/>
  <c r="DC37" i="57"/>
  <c r="DB34" i="57"/>
  <c r="GX32" i="57"/>
  <c r="GX34" i="57" s="1"/>
  <c r="GY32" i="57"/>
  <c r="GY34" i="57" s="1"/>
  <c r="DC34" i="57"/>
  <c r="DC31" i="57"/>
  <c r="GY29" i="57"/>
  <c r="GY31" i="57" s="1"/>
  <c r="GX29" i="57"/>
  <c r="GX31" i="57" s="1"/>
  <c r="DB31" i="57"/>
  <c r="GX26" i="57"/>
  <c r="DB28" i="57"/>
  <c r="DC28" i="57"/>
  <c r="GY26" i="57"/>
  <c r="HA25" i="57"/>
  <c r="HA38" i="57"/>
  <c r="DC38" i="57"/>
  <c r="DC25" i="57"/>
  <c r="GY23" i="57"/>
  <c r="GY24" i="57"/>
  <c r="DC39" i="57"/>
  <c r="GX24" i="57"/>
  <c r="DB39" i="57"/>
  <c r="DB38" i="57"/>
  <c r="DB25" i="57"/>
  <c r="GX23" i="57"/>
  <c r="D14" i="919"/>
  <c r="DB13" i="57"/>
  <c r="GX11" i="57"/>
  <c r="GX13" i="57" s="1"/>
  <c r="DC13" i="57"/>
  <c r="GY11" i="57"/>
  <c r="GY13" i="57" s="1"/>
  <c r="FG22" i="57"/>
  <c r="FQ22" i="57"/>
  <c r="FT22" i="57"/>
  <c r="EW22" i="57"/>
  <c r="EZ22" i="57"/>
  <c r="FJ22" i="57"/>
  <c r="GX9" i="57"/>
  <c r="GY9" i="57"/>
  <c r="DB10" i="57"/>
  <c r="GX8" i="57"/>
  <c r="DC10" i="57"/>
  <c r="GY8" i="57"/>
  <c r="FG7" i="57"/>
  <c r="FQ7" i="57"/>
  <c r="FT7" i="57"/>
  <c r="FJ7" i="57"/>
  <c r="EZ7" i="57"/>
  <c r="EW7" i="57"/>
  <c r="AC7" i="57"/>
  <c r="F20" i="919" l="1"/>
  <c r="F21" i="919"/>
  <c r="F19" i="919"/>
  <c r="E39" i="1149"/>
  <c r="E37" i="1149"/>
  <c r="E39" i="918"/>
  <c r="C19" i="918"/>
  <c r="D19" i="918" s="1"/>
  <c r="C39" i="918"/>
  <c r="D39" i="918" s="1"/>
  <c r="E19" i="918"/>
  <c r="CG94" i="1447"/>
  <c r="CN93" i="1447"/>
  <c r="CN94" i="1447" s="1"/>
  <c r="CM62" i="1447"/>
  <c r="CF63" i="1447"/>
  <c r="CM30" i="1447"/>
  <c r="CP27" i="1447" s="1"/>
  <c r="CI27" i="1447"/>
  <c r="CH29" i="1447" s="1"/>
  <c r="CN62" i="1447"/>
  <c r="CN63" i="1447" s="1"/>
  <c r="CG63" i="1447"/>
  <c r="CG32" i="1447"/>
  <c r="CN31" i="1447"/>
  <c r="CN32" i="1447" s="1"/>
  <c r="CG111" i="1447"/>
  <c r="BZ113" i="1447"/>
  <c r="CF111" i="1447"/>
  <c r="BX61" i="1447"/>
  <c r="CG119" i="1447"/>
  <c r="BZ121" i="1447"/>
  <c r="BY121" i="1447"/>
  <c r="CF119" i="1447"/>
  <c r="CF121" i="1447" s="1"/>
  <c r="BX92" i="1447"/>
  <c r="CM92" i="1447"/>
  <c r="CP89" i="1447" s="1"/>
  <c r="CI89" i="1447"/>
  <c r="CH91" i="1447" s="1"/>
  <c r="BY113" i="1447"/>
  <c r="CM61" i="1447"/>
  <c r="CP58" i="1447" s="1"/>
  <c r="CI58" i="1447"/>
  <c r="CH60" i="1447" s="1"/>
  <c r="CM31" i="1447"/>
  <c r="CF32" i="1447"/>
  <c r="CF94" i="1447"/>
  <c r="CM93" i="1447"/>
  <c r="CE31" i="1447"/>
  <c r="CM104" i="1447"/>
  <c r="CF105" i="1447"/>
  <c r="CK30" i="1447"/>
  <c r="CI30" i="1447"/>
  <c r="CH32" i="1447" s="1"/>
  <c r="CK61" i="1447"/>
  <c r="CI61" i="1447"/>
  <c r="CH63" i="1447" s="1"/>
  <c r="CM112" i="1447"/>
  <c r="CL62" i="1447" s="1"/>
  <c r="CE62" i="1447"/>
  <c r="CD63" i="1447"/>
  <c r="CK62" i="1447"/>
  <c r="CM103" i="1447"/>
  <c r="CL30" i="1447" s="1"/>
  <c r="CE30" i="1447"/>
  <c r="CN104" i="1447"/>
  <c r="CN105" i="1447" s="1"/>
  <c r="CG105" i="1447"/>
  <c r="CD94" i="1447"/>
  <c r="CK93" i="1447"/>
  <c r="CD32" i="1447"/>
  <c r="CK31" i="1447"/>
  <c r="CM120" i="1447"/>
  <c r="CL93" i="1447" s="1"/>
  <c r="CE93" i="1447"/>
  <c r="CK92" i="1447"/>
  <c r="CI92" i="1447"/>
  <c r="CH94" i="1447" s="1"/>
  <c r="E33" i="1149"/>
  <c r="E25" i="1149"/>
  <c r="D14" i="1034"/>
  <c r="E11" i="1149"/>
  <c r="CD50" i="916"/>
  <c r="BT50" i="916"/>
  <c r="C33" i="918"/>
  <c r="D33" i="918" s="1"/>
  <c r="HA108" i="57"/>
  <c r="D12" i="1034"/>
  <c r="E21" i="1149"/>
  <c r="E31" i="1149"/>
  <c r="C11" i="1149"/>
  <c r="D12" i="919"/>
  <c r="E21" i="918"/>
  <c r="GZ42" i="57"/>
  <c r="GP45" i="57"/>
  <c r="GZ45" i="57" s="1"/>
  <c r="AN20" i="917"/>
  <c r="AP20" i="917"/>
  <c r="AQ20" i="917" s="1"/>
  <c r="AN28" i="917"/>
  <c r="AP28" i="917"/>
  <c r="AQ28" i="917" s="1"/>
  <c r="AH12" i="917"/>
  <c r="AJ12" i="917"/>
  <c r="CZ152" i="916"/>
  <c r="CP152" i="916"/>
  <c r="AM30" i="917"/>
  <c r="AD29" i="917"/>
  <c r="AE27" i="917"/>
  <c r="AG27" i="917"/>
  <c r="AD21" i="917"/>
  <c r="AE19" i="917"/>
  <c r="AG19" i="917"/>
  <c r="BL49" i="1035"/>
  <c r="BN51" i="1035"/>
  <c r="BV49" i="1035"/>
  <c r="AH22" i="917"/>
  <c r="AJ22" i="917"/>
  <c r="BL100" i="1035"/>
  <c r="BN102" i="1035"/>
  <c r="BV100" i="1035"/>
  <c r="AZ101" i="916"/>
  <c r="AP101" i="916"/>
  <c r="AR102" i="916"/>
  <c r="AX151" i="1035"/>
  <c r="AZ153" i="1035"/>
  <c r="BN151" i="1035"/>
  <c r="AD13" i="917"/>
  <c r="AG11" i="917"/>
  <c r="AE11" i="917"/>
  <c r="AJ14" i="917"/>
  <c r="D7" i="1034"/>
  <c r="HA158" i="57"/>
  <c r="D21" i="1034"/>
  <c r="D18" i="1034"/>
  <c r="D20" i="1034"/>
  <c r="D15" i="1034"/>
  <c r="E11" i="918"/>
  <c r="E33" i="918"/>
  <c r="D7" i="919"/>
  <c r="D18" i="919"/>
  <c r="D21" i="919"/>
  <c r="D11" i="919"/>
  <c r="D17" i="1034"/>
  <c r="CU100" i="1035"/>
  <c r="CS102" i="1035" s="1"/>
  <c r="CO102" i="1035"/>
  <c r="CW100" i="1035"/>
  <c r="DC151" i="1035"/>
  <c r="DA153" i="1035" s="1"/>
  <c r="CW153" i="1035"/>
  <c r="DE151" i="1035"/>
  <c r="DK97" i="1035"/>
  <c r="DG102" i="1035"/>
  <c r="CU49" i="1035"/>
  <c r="CS51" i="1035" s="1"/>
  <c r="CO51" i="1035"/>
  <c r="CW49" i="1035"/>
  <c r="DC46" i="1035"/>
  <c r="DA48" i="1035" s="1"/>
  <c r="CY51" i="1035"/>
  <c r="DG49" i="1035"/>
  <c r="DC148" i="1035"/>
  <c r="DA150" i="1035" s="1"/>
  <c r="CY153" i="1035"/>
  <c r="DG151" i="1035"/>
  <c r="DC179" i="57"/>
  <c r="DD47" i="57"/>
  <c r="GZ109" i="57"/>
  <c r="GZ111" i="57" s="1"/>
  <c r="GZ23" i="57"/>
  <c r="DD192" i="57"/>
  <c r="DD177" i="57"/>
  <c r="GP51" i="57"/>
  <c r="GZ51" i="57" s="1"/>
  <c r="BV100" i="916"/>
  <c r="BL100" i="916"/>
  <c r="CD49" i="916"/>
  <c r="CB49" i="916" s="1"/>
  <c r="BV51" i="916"/>
  <c r="CD153" i="916"/>
  <c r="CB151" i="916"/>
  <c r="CR151" i="916"/>
  <c r="AC21" i="917"/>
  <c r="AF19" i="917"/>
  <c r="AC29" i="917"/>
  <c r="AF27" i="917"/>
  <c r="AC13" i="917"/>
  <c r="AF11" i="917"/>
  <c r="O58" i="917"/>
  <c r="O57" i="917"/>
  <c r="CY153" i="916"/>
  <c r="DC148" i="916"/>
  <c r="DA150" i="916" s="1"/>
  <c r="DG151" i="916"/>
  <c r="DC100" i="916"/>
  <c r="DA102" i="916" s="1"/>
  <c r="CW102" i="916"/>
  <c r="DE100" i="916"/>
  <c r="CQ102" i="916"/>
  <c r="CU97" i="916"/>
  <c r="CY100" i="916"/>
  <c r="DP6" i="916"/>
  <c r="DP10" i="916"/>
  <c r="DP9" i="916"/>
  <c r="DP8" i="916"/>
  <c r="DD162" i="57"/>
  <c r="DD157" i="57"/>
  <c r="CG46" i="916"/>
  <c r="CE48" i="916" s="1"/>
  <c r="CC51" i="916"/>
  <c r="CQ49" i="916"/>
  <c r="GZ13" i="57"/>
  <c r="FL50" i="57"/>
  <c r="FB169" i="57"/>
  <c r="FL96" i="57"/>
  <c r="FL68" i="57"/>
  <c r="CM105" i="560"/>
  <c r="FV68" i="57"/>
  <c r="EH96" i="57"/>
  <c r="FB96" i="57"/>
  <c r="EH169" i="57"/>
  <c r="DD167" i="57"/>
  <c r="CK62" i="560"/>
  <c r="CD63" i="560"/>
  <c r="CK31" i="560"/>
  <c r="CD32" i="560"/>
  <c r="CD94" i="560"/>
  <c r="CI92" i="560"/>
  <c r="CH94" i="560" s="1"/>
  <c r="CK93" i="560"/>
  <c r="CI61" i="560"/>
  <c r="CH63" i="560" s="1"/>
  <c r="CK61" i="560"/>
  <c r="CI30" i="560"/>
  <c r="CH32" i="560" s="1"/>
  <c r="CK30" i="560"/>
  <c r="CM113" i="560"/>
  <c r="CL62" i="560"/>
  <c r="CM121" i="560"/>
  <c r="CL93" i="560"/>
  <c r="GZ65" i="57"/>
  <c r="GF94" i="57"/>
  <c r="GF48" i="57"/>
  <c r="GP88" i="57"/>
  <c r="GZ88" i="57" s="1"/>
  <c r="GP31" i="57"/>
  <c r="CV105" i="57"/>
  <c r="CV68" i="57"/>
  <c r="DB169" i="57"/>
  <c r="DE174" i="57"/>
  <c r="CV96" i="57"/>
  <c r="CV40" i="57"/>
  <c r="AX96" i="57"/>
  <c r="AX174" i="57"/>
  <c r="CV174" i="57"/>
  <c r="CV169" i="57"/>
  <c r="DD103" i="57"/>
  <c r="AX150" i="57"/>
  <c r="AX68" i="57"/>
  <c r="DC169" i="57"/>
  <c r="DB194" i="57"/>
  <c r="GZ122" i="57"/>
  <c r="GP108" i="57"/>
  <c r="DD87" i="57"/>
  <c r="DC194" i="57"/>
  <c r="DC174" i="57"/>
  <c r="DB174" i="57"/>
  <c r="DD99" i="57"/>
  <c r="DD94" i="57"/>
  <c r="DB105" i="57"/>
  <c r="DD74" i="57"/>
  <c r="DD115" i="57"/>
  <c r="GZ106" i="57"/>
  <c r="GY173" i="57"/>
  <c r="DD108" i="57"/>
  <c r="DD67" i="57"/>
  <c r="GZ72" i="57"/>
  <c r="GY193" i="57"/>
  <c r="GY116" i="57"/>
  <c r="GP116" i="57"/>
  <c r="GX193" i="57"/>
  <c r="GX116" i="57"/>
  <c r="GZ107" i="57"/>
  <c r="DD59" i="57"/>
  <c r="DD193" i="57"/>
  <c r="DD116" i="57"/>
  <c r="GP25" i="57"/>
  <c r="DE194" i="57"/>
  <c r="GY172" i="57"/>
  <c r="HA192" i="57"/>
  <c r="HA194" i="57" s="1"/>
  <c r="GY192" i="57"/>
  <c r="GX192" i="57"/>
  <c r="GP193" i="57"/>
  <c r="GP75" i="57"/>
  <c r="GF182" i="57"/>
  <c r="GP192" i="57"/>
  <c r="GY83" i="57"/>
  <c r="GY177" i="57"/>
  <c r="GF167" i="57"/>
  <c r="DE105" i="57"/>
  <c r="ER168" i="57"/>
  <c r="DD168" i="57"/>
  <c r="HA173" i="57"/>
  <c r="GZ98" i="57"/>
  <c r="GP173" i="57"/>
  <c r="GZ81" i="57"/>
  <c r="F15" i="919" s="1"/>
  <c r="DD173" i="57"/>
  <c r="GX173" i="57"/>
  <c r="ER149" i="57"/>
  <c r="DD83" i="57"/>
  <c r="DD178" i="57"/>
  <c r="GY140" i="57"/>
  <c r="GP103" i="57"/>
  <c r="GP172" i="57"/>
  <c r="GP86" i="57"/>
  <c r="GP178" i="57" s="1"/>
  <c r="GF168" i="57"/>
  <c r="DD13" i="57"/>
  <c r="GP115" i="57"/>
  <c r="GZ97" i="57"/>
  <c r="GF149" i="57"/>
  <c r="GY149" i="57"/>
  <c r="GX74" i="57"/>
  <c r="GX162" i="57"/>
  <c r="DD149" i="57"/>
  <c r="GF139" i="57"/>
  <c r="GZ73" i="57"/>
  <c r="GP163" i="57"/>
  <c r="DD148" i="57"/>
  <c r="GY74" i="57"/>
  <c r="GY162" i="57"/>
  <c r="GP157" i="57"/>
  <c r="DD140" i="57"/>
  <c r="GF148" i="57"/>
  <c r="HA74" i="57"/>
  <c r="HA162" i="57"/>
  <c r="DD139" i="57"/>
  <c r="DD104" i="57"/>
  <c r="GY126" i="57"/>
  <c r="GP34" i="57"/>
  <c r="GZ30" i="57"/>
  <c r="GZ31" i="57" s="1"/>
  <c r="DE40" i="57"/>
  <c r="GP46" i="57"/>
  <c r="HA126" i="57"/>
  <c r="GP99" i="57"/>
  <c r="DD49" i="57"/>
  <c r="FC68" i="57"/>
  <c r="GP74" i="57"/>
  <c r="GP93" i="57"/>
  <c r="GP62" i="57"/>
  <c r="EW50" i="57"/>
  <c r="GX65" i="57"/>
  <c r="DE68" i="57"/>
  <c r="GZ82" i="57"/>
  <c r="F15" i="1034" s="1"/>
  <c r="GZ92" i="57"/>
  <c r="GZ93" i="57" s="1"/>
  <c r="GZ36" i="57"/>
  <c r="GZ37" i="57" s="1"/>
  <c r="GP83" i="57"/>
  <c r="GP38" i="57"/>
  <c r="GP104" i="57"/>
  <c r="GP111" i="57"/>
  <c r="GZ9" i="57"/>
  <c r="GZ10" i="57" s="1"/>
  <c r="DD34" i="57"/>
  <c r="GZ32" i="57"/>
  <c r="GZ34" i="57" s="1"/>
  <c r="DD90" i="57"/>
  <c r="GP123" i="57"/>
  <c r="GZ101" i="57"/>
  <c r="GZ113" i="57"/>
  <c r="GZ114" i="57" s="1"/>
  <c r="DD62" i="57"/>
  <c r="GZ60" i="57"/>
  <c r="GZ62" i="57" s="1"/>
  <c r="F10" i="1034"/>
  <c r="I10" i="1034" s="1"/>
  <c r="DD38" i="57"/>
  <c r="DD126" i="57"/>
  <c r="GZ125" i="57"/>
  <c r="DD28" i="57"/>
  <c r="GZ27" i="57"/>
  <c r="DD77" i="57"/>
  <c r="DD95" i="57"/>
  <c r="GP39" i="57"/>
  <c r="GP52" i="57"/>
  <c r="GP119" i="57"/>
  <c r="GP120" i="57" s="1"/>
  <c r="DD48" i="57"/>
  <c r="GP57" i="57"/>
  <c r="GZ57" i="57" s="1"/>
  <c r="GP85" i="57"/>
  <c r="GP177" i="57" s="1"/>
  <c r="GP58" i="57"/>
  <c r="GZ58" i="57" s="1"/>
  <c r="GP140" i="57"/>
  <c r="GP89" i="57"/>
  <c r="GP76" i="57"/>
  <c r="DD66" i="57"/>
  <c r="GX39" i="57"/>
  <c r="GY37" i="57"/>
  <c r="GX37" i="57"/>
  <c r="DD39" i="57"/>
  <c r="DD93" i="57"/>
  <c r="DD37" i="57"/>
  <c r="DE117" i="57"/>
  <c r="FQ50" i="57"/>
  <c r="EZ50" i="57"/>
  <c r="FT50" i="57"/>
  <c r="GY93" i="57"/>
  <c r="HA115" i="57"/>
  <c r="HA117" i="57" s="1"/>
  <c r="GX126" i="57"/>
  <c r="GY123" i="57"/>
  <c r="HA39" i="57"/>
  <c r="HA40" i="57" s="1"/>
  <c r="GX104" i="57"/>
  <c r="FG68" i="57"/>
  <c r="GX99" i="57"/>
  <c r="FT68" i="57"/>
  <c r="GX28" i="57"/>
  <c r="EF50" i="57"/>
  <c r="EV96" i="57"/>
  <c r="EW68" i="57"/>
  <c r="EE50" i="57"/>
  <c r="FC50" i="57"/>
  <c r="EC50" i="57"/>
  <c r="GX111" i="57"/>
  <c r="FG50" i="57"/>
  <c r="GY57" i="57"/>
  <c r="GY59" i="57" s="1"/>
  <c r="FQ68" i="57"/>
  <c r="DB96" i="57"/>
  <c r="FW50" i="57"/>
  <c r="EB50" i="57"/>
  <c r="EV50" i="57"/>
  <c r="FP68" i="57"/>
  <c r="FM50" i="57"/>
  <c r="FI68" i="57"/>
  <c r="L19" i="132"/>
  <c r="AU15" i="132"/>
  <c r="Y59" i="132"/>
  <c r="G60" i="132"/>
  <c r="Y60" i="132" s="1"/>
  <c r="AT23" i="132"/>
  <c r="AA60" i="132"/>
  <c r="AS60" i="132" s="1"/>
  <c r="AS59" i="132"/>
  <c r="G29" i="132"/>
  <c r="H27" i="132"/>
  <c r="H19" i="132"/>
  <c r="F60" i="132"/>
  <c r="AS25" i="132"/>
  <c r="AS32" i="132"/>
  <c r="I27" i="132"/>
  <c r="J27" i="132"/>
  <c r="AT15" i="132"/>
  <c r="K19" i="132"/>
  <c r="Y32" i="132"/>
  <c r="AU23" i="132"/>
  <c r="Y25" i="132"/>
  <c r="AU60" i="132"/>
  <c r="K30" i="132"/>
  <c r="M30" i="132"/>
  <c r="M19" i="132"/>
  <c r="N22" i="132"/>
  <c r="P22" i="132"/>
  <c r="FJ96" i="57"/>
  <c r="GX89" i="57"/>
  <c r="ET50" i="57"/>
  <c r="EF68" i="57"/>
  <c r="EI68" i="57"/>
  <c r="DZ50" i="57"/>
  <c r="EI50" i="57"/>
  <c r="FI50" i="57"/>
  <c r="FW68" i="57"/>
  <c r="GY62" i="57"/>
  <c r="FJ50" i="57"/>
  <c r="FP50" i="57"/>
  <c r="FS50" i="57"/>
  <c r="EY68" i="57"/>
  <c r="EY50" i="57"/>
  <c r="GY111" i="57"/>
  <c r="GX119" i="57"/>
  <c r="FM68" i="57"/>
  <c r="FF50" i="57"/>
  <c r="GY104" i="57"/>
  <c r="FF96" i="57"/>
  <c r="EZ68" i="57"/>
  <c r="FD68" i="57"/>
  <c r="FN50" i="57"/>
  <c r="EV68" i="57"/>
  <c r="GX76" i="57"/>
  <c r="GX58" i="57"/>
  <c r="HA89" i="57"/>
  <c r="GY75" i="57"/>
  <c r="EB96" i="57"/>
  <c r="GX46" i="57"/>
  <c r="FJ68" i="57"/>
  <c r="DC117" i="57"/>
  <c r="EW96" i="57"/>
  <c r="FC96" i="57"/>
  <c r="DZ96" i="57"/>
  <c r="E17" i="918"/>
  <c r="GY102" i="57"/>
  <c r="EC68" i="57"/>
  <c r="FD50" i="57"/>
  <c r="HA52" i="57"/>
  <c r="FF68" i="57"/>
  <c r="GX100" i="57"/>
  <c r="HA76" i="57"/>
  <c r="HA183" i="57" s="1"/>
  <c r="GY47" i="57"/>
  <c r="GY49" i="57"/>
  <c r="FG96" i="57"/>
  <c r="GX91" i="57"/>
  <c r="GX93" i="57" s="1"/>
  <c r="DC68" i="57"/>
  <c r="HA46" i="57"/>
  <c r="HA119" i="57"/>
  <c r="GY86" i="57"/>
  <c r="GY178" i="57" s="1"/>
  <c r="GX81" i="57"/>
  <c r="GX121" i="57"/>
  <c r="EE96" i="57"/>
  <c r="DB68" i="57"/>
  <c r="FW96" i="57"/>
  <c r="DB117" i="57"/>
  <c r="FM96" i="57"/>
  <c r="DC105" i="57"/>
  <c r="GY39" i="57"/>
  <c r="GY28" i="57"/>
  <c r="GY120" i="57"/>
  <c r="GY99" i="57"/>
  <c r="GY103" i="57"/>
  <c r="GY53" i="57"/>
  <c r="FS96" i="57"/>
  <c r="GY44" i="57"/>
  <c r="FP96" i="57"/>
  <c r="HA99" i="57"/>
  <c r="EC96" i="57"/>
  <c r="GY67" i="57"/>
  <c r="FN96" i="57"/>
  <c r="HA104" i="57"/>
  <c r="HA43" i="57"/>
  <c r="EF96" i="57"/>
  <c r="DC50" i="57"/>
  <c r="EZ96" i="57"/>
  <c r="GX43" i="57"/>
  <c r="C17" i="918"/>
  <c r="D17" i="918" s="1"/>
  <c r="FQ96" i="57"/>
  <c r="FT96" i="57"/>
  <c r="GX108" i="57"/>
  <c r="GX115" i="57"/>
  <c r="HA81" i="57"/>
  <c r="C27" i="918" s="1"/>
  <c r="D27" i="918" s="1"/>
  <c r="ET96" i="57"/>
  <c r="HA91" i="57"/>
  <c r="HA93" i="57" s="1"/>
  <c r="GY108" i="57"/>
  <c r="GY115" i="57"/>
  <c r="EI96" i="57"/>
  <c r="DC96" i="57"/>
  <c r="FI96" i="57"/>
  <c r="HA121" i="57"/>
  <c r="DB50" i="57"/>
  <c r="HA42" i="57"/>
  <c r="HA100" i="57"/>
  <c r="HA102" i="57" s="1"/>
  <c r="HA58" i="57"/>
  <c r="GX62" i="57"/>
  <c r="FD96" i="57"/>
  <c r="EY96" i="57"/>
  <c r="HA60" i="57"/>
  <c r="HA62" i="57" s="1"/>
  <c r="GY88" i="57"/>
  <c r="GY90" i="57" s="1"/>
  <c r="BU22" i="57"/>
  <c r="DB40" i="57"/>
  <c r="DC40" i="57"/>
  <c r="GX38" i="57"/>
  <c r="GX25" i="57"/>
  <c r="GY25" i="57"/>
  <c r="GY38" i="57"/>
  <c r="EF22" i="57"/>
  <c r="DV22" i="57"/>
  <c r="CE22" i="57"/>
  <c r="GX10" i="57"/>
  <c r="EC22" i="57"/>
  <c r="DS22" i="57"/>
  <c r="DI22" i="57"/>
  <c r="DL22" i="57"/>
  <c r="W22" i="57"/>
  <c r="W136" i="57" s="1"/>
  <c r="CH22" i="57"/>
  <c r="BN22" i="57"/>
  <c r="BX22" i="57"/>
  <c r="Z22" i="57"/>
  <c r="Z136" i="57" s="1"/>
  <c r="BK22" i="57"/>
  <c r="AT22" i="57"/>
  <c r="AJ22" i="57"/>
  <c r="AG22" i="57"/>
  <c r="AQ22" i="57"/>
  <c r="GY10" i="57"/>
  <c r="DV7" i="57"/>
  <c r="CE7" i="57"/>
  <c r="AG7" i="57"/>
  <c r="BK7" i="57"/>
  <c r="EF7" i="57"/>
  <c r="BX7" i="57"/>
  <c r="AJ7" i="57"/>
  <c r="AQ7" i="57"/>
  <c r="EC7" i="57"/>
  <c r="BU7" i="57"/>
  <c r="DL7" i="57"/>
  <c r="DI7" i="57"/>
  <c r="CH7" i="57"/>
  <c r="AT7" i="57"/>
  <c r="W7" i="57"/>
  <c r="BN7" i="57"/>
  <c r="Z7" i="57"/>
  <c r="DS7" i="57"/>
  <c r="I21" i="919" l="1"/>
  <c r="GZ44" i="57"/>
  <c r="F17" i="919"/>
  <c r="F11" i="919"/>
  <c r="GZ25" i="57"/>
  <c r="E23" i="1149"/>
  <c r="E35" i="1149"/>
  <c r="C37" i="918"/>
  <c r="D37" i="918" s="1"/>
  <c r="CK32" i="1447"/>
  <c r="CM32" i="1447"/>
  <c r="CO91" i="1447"/>
  <c r="CM63" i="1447"/>
  <c r="CM94" i="1447"/>
  <c r="CO60" i="1447"/>
  <c r="CM119" i="1447"/>
  <c r="CL92" i="1447" s="1"/>
  <c r="CE92" i="1447"/>
  <c r="CN111" i="1447"/>
  <c r="CN113" i="1447" s="1"/>
  <c r="CG113" i="1447"/>
  <c r="CO29" i="1447"/>
  <c r="CG121" i="1447"/>
  <c r="CN119" i="1447"/>
  <c r="CN121" i="1447" s="1"/>
  <c r="CP92" i="1447"/>
  <c r="CO94" i="1447" s="1"/>
  <c r="CM111" i="1447"/>
  <c r="CL61" i="1447" s="1"/>
  <c r="CE61" i="1447"/>
  <c r="CF113" i="1447"/>
  <c r="CP61" i="1447"/>
  <c r="CO63" i="1447" s="1"/>
  <c r="CK94" i="1447"/>
  <c r="CM105" i="1447"/>
  <c r="CL31" i="1447"/>
  <c r="CK63" i="1447"/>
  <c r="CP30" i="1447"/>
  <c r="CO32" i="1447" s="1"/>
  <c r="GP47" i="57"/>
  <c r="F12" i="1034"/>
  <c r="I12" i="1034" s="1"/>
  <c r="F14" i="1034"/>
  <c r="I14" i="1034" s="1"/>
  <c r="F12" i="919"/>
  <c r="I12" i="919" s="1"/>
  <c r="F14" i="919"/>
  <c r="I14" i="919" s="1"/>
  <c r="CR50" i="916"/>
  <c r="CB50" i="916"/>
  <c r="C13" i="1149"/>
  <c r="F10" i="919"/>
  <c r="E13" i="1149"/>
  <c r="F8" i="919"/>
  <c r="C31" i="918"/>
  <c r="D31" i="918" s="1"/>
  <c r="HA123" i="57"/>
  <c r="C15" i="1149"/>
  <c r="E27" i="918"/>
  <c r="E25" i="918"/>
  <c r="I11" i="919"/>
  <c r="AK12" i="917"/>
  <c r="AM12" i="917"/>
  <c r="I15" i="1034"/>
  <c r="AH27" i="917"/>
  <c r="AG29" i="917"/>
  <c r="AJ27" i="917"/>
  <c r="AP30" i="917"/>
  <c r="DH152" i="916"/>
  <c r="DF152" i="916" s="1"/>
  <c r="CX152" i="916"/>
  <c r="AK22" i="917"/>
  <c r="AM22" i="917"/>
  <c r="BT49" i="1035"/>
  <c r="BV51" i="1035"/>
  <c r="CD49" i="1035"/>
  <c r="AX101" i="916"/>
  <c r="BN101" i="916"/>
  <c r="AZ102" i="916"/>
  <c r="BT100" i="1035"/>
  <c r="BV102" i="1035"/>
  <c r="CD100" i="1035"/>
  <c r="AH19" i="917"/>
  <c r="AG21" i="917"/>
  <c r="AJ19" i="917"/>
  <c r="BV151" i="1035"/>
  <c r="BL151" i="1035"/>
  <c r="BN153" i="1035"/>
  <c r="F18" i="919"/>
  <c r="I18" i="919" s="1"/>
  <c r="AM14" i="917"/>
  <c r="AH11" i="917"/>
  <c r="AJ11" i="917"/>
  <c r="AG13" i="917"/>
  <c r="D8" i="1034"/>
  <c r="D19" i="1034"/>
  <c r="D20" i="919"/>
  <c r="I20" i="919" s="1"/>
  <c r="E37" i="918"/>
  <c r="D17" i="919"/>
  <c r="E31" i="918"/>
  <c r="D15" i="919"/>
  <c r="I15" i="919" s="1"/>
  <c r="D10" i="919"/>
  <c r="F9" i="919"/>
  <c r="F7" i="919"/>
  <c r="I7" i="919" s="1"/>
  <c r="F7" i="1034"/>
  <c r="I7" i="1034" s="1"/>
  <c r="GZ126" i="57"/>
  <c r="F21" i="1034"/>
  <c r="I21" i="1034" s="1"/>
  <c r="DK151" i="1035"/>
  <c r="DI153" i="1035" s="1"/>
  <c r="DE153" i="1035"/>
  <c r="GZ123" i="57"/>
  <c r="F20" i="1034"/>
  <c r="I20" i="1034" s="1"/>
  <c r="DK46" i="1035"/>
  <c r="DI48" i="1035" s="1"/>
  <c r="DG51" i="1035"/>
  <c r="F18" i="1034"/>
  <c r="I18" i="1034" s="1"/>
  <c r="DC49" i="1035"/>
  <c r="DA51" i="1035" s="1"/>
  <c r="CW51" i="1035"/>
  <c r="DE49" i="1035"/>
  <c r="DC100" i="1035"/>
  <c r="DA102" i="1035" s="1"/>
  <c r="CW102" i="1035"/>
  <c r="DE100" i="1035"/>
  <c r="F17" i="1034"/>
  <c r="I17" i="1034" s="1"/>
  <c r="GX183" i="57"/>
  <c r="D13" i="1034"/>
  <c r="GZ163" i="57"/>
  <c r="F11" i="1034"/>
  <c r="I11" i="1034" s="1"/>
  <c r="DK148" i="1035"/>
  <c r="DI150" i="1035" s="1"/>
  <c r="DG153" i="1035"/>
  <c r="CP30" i="560"/>
  <c r="CO32" i="560" s="1"/>
  <c r="GZ192" i="57"/>
  <c r="GZ172" i="57"/>
  <c r="GX123" i="57"/>
  <c r="GZ162" i="57"/>
  <c r="GZ157" i="57"/>
  <c r="GX103" i="57"/>
  <c r="GX105" i="57" s="1"/>
  <c r="GY179" i="57"/>
  <c r="CP61" i="560"/>
  <c r="CO63" i="560" s="1"/>
  <c r="CR49" i="916"/>
  <c r="CD51" i="916"/>
  <c r="CP151" i="916"/>
  <c r="CR153" i="916"/>
  <c r="CZ151" i="916"/>
  <c r="CD100" i="916"/>
  <c r="BT100" i="916"/>
  <c r="AF13" i="917"/>
  <c r="AI11" i="917"/>
  <c r="AF29" i="917"/>
  <c r="AI27" i="917"/>
  <c r="AF21" i="917"/>
  <c r="AI19" i="917"/>
  <c r="DK148" i="916"/>
  <c r="DI150" i="916" s="1"/>
  <c r="DG153" i="916"/>
  <c r="DC97" i="916"/>
  <c r="CY102" i="916"/>
  <c r="DG100" i="916"/>
  <c r="DK100" i="916"/>
  <c r="DI102" i="916" s="1"/>
  <c r="DE102" i="916"/>
  <c r="CU46" i="916"/>
  <c r="CS48" i="916" s="1"/>
  <c r="CQ51" i="916"/>
  <c r="CY49" i="916"/>
  <c r="GZ115" i="57"/>
  <c r="CK94" i="560"/>
  <c r="CP92" i="560"/>
  <c r="CO94" i="560" s="1"/>
  <c r="CK32" i="560"/>
  <c r="CK63" i="560"/>
  <c r="DD96" i="57"/>
  <c r="GP95" i="57"/>
  <c r="DD105" i="57"/>
  <c r="DD117" i="57"/>
  <c r="GZ103" i="57"/>
  <c r="GX117" i="57"/>
  <c r="GP105" i="57"/>
  <c r="GZ99" i="57"/>
  <c r="GY174" i="57"/>
  <c r="DD68" i="57"/>
  <c r="GZ74" i="57"/>
  <c r="GZ108" i="57"/>
  <c r="GX194" i="57"/>
  <c r="HA103" i="57"/>
  <c r="HA105" i="57" s="1"/>
  <c r="GY194" i="57"/>
  <c r="GZ116" i="57"/>
  <c r="GP117" i="57"/>
  <c r="GP149" i="57"/>
  <c r="HA140" i="57"/>
  <c r="GZ75" i="57"/>
  <c r="GP182" i="57"/>
  <c r="GZ193" i="57"/>
  <c r="GY77" i="57"/>
  <c r="GY182" i="57"/>
  <c r="GY184" i="57" s="1"/>
  <c r="GP77" i="57"/>
  <c r="GP183" i="57"/>
  <c r="HA172" i="57"/>
  <c r="HA174" i="57" s="1"/>
  <c r="GX140" i="57"/>
  <c r="GX83" i="57"/>
  <c r="GZ86" i="57"/>
  <c r="GP168" i="57"/>
  <c r="GZ83" i="57"/>
  <c r="GY95" i="57"/>
  <c r="GY168" i="57"/>
  <c r="HA83" i="57"/>
  <c r="GX102" i="57"/>
  <c r="GX172" i="57"/>
  <c r="GX174" i="57" s="1"/>
  <c r="GY167" i="57"/>
  <c r="GZ85" i="57"/>
  <c r="GP167" i="57"/>
  <c r="GZ173" i="57"/>
  <c r="HA149" i="57"/>
  <c r="GZ148" i="57"/>
  <c r="GX157" i="57"/>
  <c r="GZ158" i="57"/>
  <c r="GZ46" i="57"/>
  <c r="GZ139" i="57"/>
  <c r="GP148" i="57"/>
  <c r="GY148" i="57"/>
  <c r="HA157" i="57"/>
  <c r="GP139" i="57"/>
  <c r="GY139" i="57"/>
  <c r="DD50" i="57"/>
  <c r="GP40" i="57"/>
  <c r="GZ38" i="57"/>
  <c r="GZ66" i="57"/>
  <c r="GX40" i="57"/>
  <c r="GZ48" i="57"/>
  <c r="GP49" i="57"/>
  <c r="GP53" i="57"/>
  <c r="GZ52" i="57"/>
  <c r="GZ104" i="57"/>
  <c r="GZ102" i="57"/>
  <c r="DD40" i="57"/>
  <c r="GZ59" i="57"/>
  <c r="GZ76" i="57"/>
  <c r="GZ89" i="57"/>
  <c r="GZ119" i="57"/>
  <c r="GP67" i="57"/>
  <c r="GZ28" i="57"/>
  <c r="GZ39" i="57"/>
  <c r="GP48" i="57"/>
  <c r="GP94" i="57"/>
  <c r="GP87" i="57"/>
  <c r="GP90" i="57"/>
  <c r="GP59" i="57"/>
  <c r="GP66" i="57"/>
  <c r="GY66" i="57"/>
  <c r="GY68" i="57" s="1"/>
  <c r="HA49" i="57"/>
  <c r="GY105" i="57"/>
  <c r="GY117" i="57"/>
  <c r="GY87" i="57"/>
  <c r="AU59" i="132"/>
  <c r="J29" i="132"/>
  <c r="K27" i="132"/>
  <c r="M27" i="132"/>
  <c r="N19" i="132"/>
  <c r="P19" i="132"/>
  <c r="I29" i="132"/>
  <c r="L27" i="132"/>
  <c r="N30" i="132"/>
  <c r="P30" i="132"/>
  <c r="AU32" i="132"/>
  <c r="AU25" i="132"/>
  <c r="O19" i="132"/>
  <c r="Q22" i="132"/>
  <c r="S22" i="132"/>
  <c r="FV152" i="57"/>
  <c r="FV6" i="57"/>
  <c r="FL6" i="57"/>
  <c r="FL5" i="57"/>
  <c r="FB6" i="57"/>
  <c r="FB5" i="57"/>
  <c r="EH5" i="57"/>
  <c r="EH6" i="57"/>
  <c r="DX5" i="57"/>
  <c r="DX6" i="57"/>
  <c r="DN5" i="57"/>
  <c r="DN6" i="57"/>
  <c r="CJ5" i="57"/>
  <c r="CJ6" i="57"/>
  <c r="BZ6" i="57"/>
  <c r="BZ5" i="57"/>
  <c r="BZ20" i="57" s="1"/>
  <c r="BP6" i="57"/>
  <c r="AV5" i="57"/>
  <c r="AV6" i="57"/>
  <c r="AL6" i="57"/>
  <c r="AL5" i="57"/>
  <c r="AB6" i="57"/>
  <c r="AB5" i="57"/>
  <c r="GX49" i="57"/>
  <c r="GY40" i="57"/>
  <c r="HA85" i="57"/>
  <c r="GX88" i="57"/>
  <c r="HA88" i="57"/>
  <c r="HA90" i="57" s="1"/>
  <c r="GX75" i="57"/>
  <c r="GX57" i="57"/>
  <c r="GX59" i="57" s="1"/>
  <c r="HA75" i="57"/>
  <c r="GX52" i="57"/>
  <c r="HA57" i="57"/>
  <c r="HA59" i="57" s="1"/>
  <c r="HA51" i="57"/>
  <c r="GX85" i="57"/>
  <c r="GX44" i="57"/>
  <c r="HA118" i="57"/>
  <c r="GY94" i="57"/>
  <c r="HA44" i="57"/>
  <c r="GX139" i="57"/>
  <c r="HA86" i="57"/>
  <c r="HA178" i="57" s="1"/>
  <c r="GX45" i="57"/>
  <c r="GX51" i="57"/>
  <c r="HA45" i="57"/>
  <c r="HA47" i="57" s="1"/>
  <c r="GX118" i="57"/>
  <c r="GX86" i="57"/>
  <c r="HA67" i="57"/>
  <c r="GY48" i="57"/>
  <c r="GY50" i="57" s="1"/>
  <c r="FU7" i="57"/>
  <c r="FR7" i="57"/>
  <c r="FA7" i="57"/>
  <c r="EX7" i="57"/>
  <c r="FH7" i="57"/>
  <c r="BY7" i="57"/>
  <c r="FK7" i="57"/>
  <c r="DW7" i="57"/>
  <c r="AK7" i="57"/>
  <c r="AU7" i="57"/>
  <c r="DM7" i="57"/>
  <c r="BL7" i="57"/>
  <c r="AA7" i="57"/>
  <c r="X7" i="57"/>
  <c r="BV7" i="57"/>
  <c r="DT7" i="57"/>
  <c r="BO7" i="57"/>
  <c r="DJ7" i="57"/>
  <c r="AH7" i="57"/>
  <c r="EG7" i="57"/>
  <c r="CI7" i="57"/>
  <c r="CF7" i="57"/>
  <c r="ED7" i="57"/>
  <c r="AR7" i="57"/>
  <c r="I17" i="919" l="1"/>
  <c r="F13" i="1034"/>
  <c r="I13" i="1034" s="1"/>
  <c r="F13" i="919"/>
  <c r="E29" i="1149"/>
  <c r="C35" i="918"/>
  <c r="D35" i="918" s="1"/>
  <c r="E23" i="918"/>
  <c r="C23" i="918"/>
  <c r="D23" i="918" s="1"/>
  <c r="CM113" i="1447"/>
  <c r="CM121" i="1447"/>
  <c r="CR51" i="916"/>
  <c r="C15" i="918"/>
  <c r="D15" i="918" s="1"/>
  <c r="I10" i="919"/>
  <c r="GP96" i="57"/>
  <c r="C29" i="918"/>
  <c r="D29" i="918" s="1"/>
  <c r="CZ50" i="916"/>
  <c r="CP50" i="916"/>
  <c r="E15" i="1149"/>
  <c r="C13" i="918"/>
  <c r="D13" i="918" s="1"/>
  <c r="HA120" i="57"/>
  <c r="HA177" i="57"/>
  <c r="HA179" i="57" s="1"/>
  <c r="AN12" i="917"/>
  <c r="AP12" i="917"/>
  <c r="AQ12" i="917" s="1"/>
  <c r="AK27" i="917"/>
  <c r="AJ29" i="917"/>
  <c r="AM27" i="917"/>
  <c r="BT151" i="1035"/>
  <c r="BV153" i="1035"/>
  <c r="CD151" i="1035"/>
  <c r="AK19" i="917"/>
  <c r="AM19" i="917"/>
  <c r="AJ21" i="917"/>
  <c r="BL101" i="916"/>
  <c r="BV101" i="916"/>
  <c r="BN102" i="916"/>
  <c r="CB49" i="1035"/>
  <c r="CD51" i="1035"/>
  <c r="CR49" i="1035"/>
  <c r="CB100" i="1035"/>
  <c r="CD102" i="1035"/>
  <c r="CR100" i="1035"/>
  <c r="AP22" i="917"/>
  <c r="AQ22" i="917" s="1"/>
  <c r="AN22" i="917"/>
  <c r="AM11" i="917"/>
  <c r="AJ13" i="917"/>
  <c r="AK11" i="917"/>
  <c r="AP14" i="917"/>
  <c r="D9" i="1034"/>
  <c r="D8" i="919"/>
  <c r="I8" i="919" s="1"/>
  <c r="E13" i="918"/>
  <c r="D19" i="919"/>
  <c r="I19" i="919" s="1"/>
  <c r="E35" i="918"/>
  <c r="E15" i="918"/>
  <c r="D16" i="919"/>
  <c r="E29" i="918"/>
  <c r="D13" i="919"/>
  <c r="D9" i="919"/>
  <c r="I9" i="919" s="1"/>
  <c r="GZ167" i="57"/>
  <c r="F16" i="919"/>
  <c r="DK49" i="1035"/>
  <c r="DI51" i="1035" s="1"/>
  <c r="DE51" i="1035"/>
  <c r="GZ149" i="57"/>
  <c r="F9" i="1034"/>
  <c r="GX178" i="57"/>
  <c r="D16" i="1034"/>
  <c r="GX177" i="57"/>
  <c r="GZ120" i="57"/>
  <c r="F19" i="1034"/>
  <c r="I19" i="1034" s="1"/>
  <c r="GZ47" i="57"/>
  <c r="F8" i="1034"/>
  <c r="I8" i="1034" s="1"/>
  <c r="DK100" i="1035"/>
  <c r="DI102" i="1035" s="1"/>
  <c r="DE102" i="1035"/>
  <c r="GZ178" i="57"/>
  <c r="F16" i="1034"/>
  <c r="AV152" i="57"/>
  <c r="AV20" i="57"/>
  <c r="DX153" i="57"/>
  <c r="DX154" i="57" s="1"/>
  <c r="DX21" i="57"/>
  <c r="FV153" i="57"/>
  <c r="FV154" i="57" s="1"/>
  <c r="FV21" i="57"/>
  <c r="BP153" i="57"/>
  <c r="BP154" i="57" s="1"/>
  <c r="BP21" i="57"/>
  <c r="BP22" i="57" s="1"/>
  <c r="DX152" i="57"/>
  <c r="DX20" i="57"/>
  <c r="EH153" i="57"/>
  <c r="EH21" i="57"/>
  <c r="AB152" i="57"/>
  <c r="AB20" i="57"/>
  <c r="BZ153" i="57"/>
  <c r="BZ21" i="57"/>
  <c r="BZ22" i="57" s="1"/>
  <c r="EH152" i="57"/>
  <c r="EH20" i="57"/>
  <c r="AB153" i="57"/>
  <c r="AB154" i="57" s="1"/>
  <c r="AB21" i="57"/>
  <c r="AB22" i="57" s="1"/>
  <c r="FB152" i="57"/>
  <c r="FB20" i="57"/>
  <c r="CJ153" i="57"/>
  <c r="CJ21" i="57"/>
  <c r="AL153" i="57"/>
  <c r="AL154" i="57" s="1"/>
  <c r="AL21" i="57"/>
  <c r="AL22" i="57" s="1"/>
  <c r="DN153" i="57"/>
  <c r="DN154" i="57" s="1"/>
  <c r="DN21" i="57"/>
  <c r="DN22" i="57" s="1"/>
  <c r="FL152" i="57"/>
  <c r="FL20" i="57"/>
  <c r="AL152" i="57"/>
  <c r="AL20" i="57"/>
  <c r="CJ152" i="57"/>
  <c r="CJ20" i="57"/>
  <c r="FB153" i="57"/>
  <c r="FB154" i="57" s="1"/>
  <c r="FB21" i="57"/>
  <c r="FB22" i="57" s="1"/>
  <c r="AV153" i="57"/>
  <c r="AV21" i="57"/>
  <c r="DN152" i="57"/>
  <c r="DN20" i="57"/>
  <c r="FL153" i="57"/>
  <c r="FL154" i="57" s="1"/>
  <c r="FL21" i="57"/>
  <c r="HA53" i="57"/>
  <c r="BZ152" i="57"/>
  <c r="CT5" i="57"/>
  <c r="CT20" i="57" s="1"/>
  <c r="GX120" i="57"/>
  <c r="GZ182" i="57"/>
  <c r="GX90" i="57"/>
  <c r="GX47" i="57"/>
  <c r="AB145" i="57"/>
  <c r="AB146" i="57" s="1"/>
  <c r="DX144" i="57"/>
  <c r="FV144" i="57"/>
  <c r="BZ144" i="57"/>
  <c r="EH145" i="57"/>
  <c r="BP145" i="57"/>
  <c r="BP146" i="57" s="1"/>
  <c r="BZ145" i="57"/>
  <c r="BZ146" i="57" s="1"/>
  <c r="EH144" i="57"/>
  <c r="DX145" i="57"/>
  <c r="DX146" i="57" s="1"/>
  <c r="FV145" i="57"/>
  <c r="AL144" i="57"/>
  <c r="CJ145" i="57"/>
  <c r="FB144" i="57"/>
  <c r="AL145" i="57"/>
  <c r="AL146" i="57" s="1"/>
  <c r="CJ144" i="57"/>
  <c r="FB145" i="57"/>
  <c r="FB146" i="57" s="1"/>
  <c r="AV145" i="57"/>
  <c r="DN145" i="57"/>
  <c r="DN146" i="57" s="1"/>
  <c r="FL144" i="57"/>
  <c r="AB144" i="57"/>
  <c r="AV144" i="57"/>
  <c r="DN144" i="57"/>
  <c r="FL145" i="57"/>
  <c r="FL146" i="57" s="1"/>
  <c r="GZ177" i="57"/>
  <c r="CR100" i="916"/>
  <c r="CB100" i="916"/>
  <c r="DH151" i="916"/>
  <c r="CX151" i="916"/>
  <c r="CZ153" i="916"/>
  <c r="CP49" i="916"/>
  <c r="AI21" i="917"/>
  <c r="AL19" i="917"/>
  <c r="AI29" i="917"/>
  <c r="AL27" i="917"/>
  <c r="AI13" i="917"/>
  <c r="AL11" i="917"/>
  <c r="BS148" i="916"/>
  <c r="DE148" i="916"/>
  <c r="AO148" i="916"/>
  <c r="CA148" i="916"/>
  <c r="CO148" i="916"/>
  <c r="AW148" i="916"/>
  <c r="CW148" i="916"/>
  <c r="BK148" i="916"/>
  <c r="CL107" i="916"/>
  <c r="CI153" i="916" s="1"/>
  <c r="CJ153" i="916" s="1"/>
  <c r="K148" i="916"/>
  <c r="C151" i="916"/>
  <c r="C148" i="916"/>
  <c r="AD107" i="916"/>
  <c r="AA153" i="916" s="1"/>
  <c r="AB153" i="916" s="1"/>
  <c r="BH107" i="916"/>
  <c r="BE153" i="916" s="1"/>
  <c r="BF153" i="916" s="1"/>
  <c r="DP107" i="916"/>
  <c r="DM153" i="916" s="1"/>
  <c r="DN153" i="916" s="1"/>
  <c r="S148" i="916"/>
  <c r="DK97" i="916"/>
  <c r="DG102" i="916"/>
  <c r="BS46" i="916"/>
  <c r="CL5" i="916"/>
  <c r="CI51" i="916" s="1"/>
  <c r="CJ51" i="916" s="1"/>
  <c r="AO46" i="916"/>
  <c r="BH5" i="916"/>
  <c r="BE51" i="916" s="1"/>
  <c r="BF51" i="916" s="1"/>
  <c r="GZ117" i="57"/>
  <c r="DC46" i="916"/>
  <c r="DA48" i="916" s="1"/>
  <c r="CY51" i="916"/>
  <c r="DG49" i="916"/>
  <c r="AL134" i="57"/>
  <c r="CJ135" i="57"/>
  <c r="AL135" i="57"/>
  <c r="AL136" i="57" s="1"/>
  <c r="CJ134" i="57"/>
  <c r="FB135" i="57"/>
  <c r="FB136" i="57" s="1"/>
  <c r="DN135" i="57"/>
  <c r="FL134" i="57"/>
  <c r="FL135" i="57"/>
  <c r="FL136" i="57" s="1"/>
  <c r="DX135" i="57"/>
  <c r="DX136" i="57" s="1"/>
  <c r="FV135" i="57"/>
  <c r="BP135" i="57"/>
  <c r="BP136" i="57" s="1"/>
  <c r="DX134" i="57"/>
  <c r="FV134" i="57"/>
  <c r="EH135" i="57"/>
  <c r="BZ135" i="57"/>
  <c r="BZ136" i="57" s="1"/>
  <c r="EH134" i="57"/>
  <c r="DN134" i="57"/>
  <c r="ER5" i="57"/>
  <c r="BZ134" i="57"/>
  <c r="FB134" i="57"/>
  <c r="GF5" i="57"/>
  <c r="AV135" i="57"/>
  <c r="AV134" i="57"/>
  <c r="AB135" i="57"/>
  <c r="AB134" i="57"/>
  <c r="GZ105" i="57"/>
  <c r="HA167" i="57"/>
  <c r="GY96" i="57"/>
  <c r="GZ49" i="57"/>
  <c r="GZ50" i="57" s="1"/>
  <c r="GX148" i="57"/>
  <c r="GX167" i="57"/>
  <c r="GZ87" i="57"/>
  <c r="GZ94" i="57"/>
  <c r="HA77" i="57"/>
  <c r="HA182" i="57"/>
  <c r="HA184" i="57" s="1"/>
  <c r="GZ77" i="57"/>
  <c r="GZ183" i="57"/>
  <c r="GX77" i="57"/>
  <c r="GX182" i="57"/>
  <c r="GX184" i="57" s="1"/>
  <c r="GY169" i="57"/>
  <c r="GX95" i="57"/>
  <c r="GX168" i="57"/>
  <c r="GZ168" i="57"/>
  <c r="HA95" i="57"/>
  <c r="HA168" i="57"/>
  <c r="GX67" i="57"/>
  <c r="GX149" i="57"/>
  <c r="GZ140" i="57"/>
  <c r="HA148" i="57"/>
  <c r="HA139" i="57"/>
  <c r="AL164" i="57"/>
  <c r="AL150" i="57"/>
  <c r="AL159" i="57"/>
  <c r="AL141" i="57"/>
  <c r="FB164" i="57"/>
  <c r="FB150" i="57"/>
  <c r="FB159" i="57"/>
  <c r="FB141" i="57"/>
  <c r="AV164" i="57"/>
  <c r="AV159" i="57"/>
  <c r="AV150" i="57"/>
  <c r="AV141" i="57"/>
  <c r="DN164" i="57"/>
  <c r="DN159" i="57"/>
  <c r="DN150" i="57"/>
  <c r="DN141" i="57"/>
  <c r="FL159" i="57"/>
  <c r="FL164" i="57"/>
  <c r="FL150" i="57"/>
  <c r="FL141" i="57"/>
  <c r="DX164" i="57"/>
  <c r="DX159" i="57"/>
  <c r="DX150" i="57"/>
  <c r="DX141" i="57"/>
  <c r="FV164" i="57"/>
  <c r="FV159" i="57"/>
  <c r="FV150" i="57"/>
  <c r="FV141" i="57"/>
  <c r="AB164" i="57"/>
  <c r="AB150" i="57"/>
  <c r="AB159" i="57"/>
  <c r="AB141" i="57"/>
  <c r="BP164" i="57"/>
  <c r="BP150" i="57"/>
  <c r="BP159" i="57"/>
  <c r="BP141" i="57"/>
  <c r="EH159" i="57"/>
  <c r="EH164" i="57"/>
  <c r="EH150" i="57"/>
  <c r="EH141" i="57"/>
  <c r="BZ159" i="57"/>
  <c r="BZ164" i="57"/>
  <c r="BZ150" i="57"/>
  <c r="BZ141" i="57"/>
  <c r="CJ164" i="57"/>
  <c r="CJ159" i="57"/>
  <c r="CJ150" i="57"/>
  <c r="CJ141" i="57"/>
  <c r="CJ129" i="57"/>
  <c r="FL129" i="57"/>
  <c r="DN129" i="57"/>
  <c r="DX129" i="57"/>
  <c r="FV129" i="57"/>
  <c r="BZ129" i="57"/>
  <c r="EH129" i="57"/>
  <c r="FB129" i="57"/>
  <c r="AV129" i="57"/>
  <c r="AB129" i="57"/>
  <c r="AL129" i="57"/>
  <c r="AV130" i="57"/>
  <c r="DN130" i="57"/>
  <c r="FL130" i="57"/>
  <c r="AL130" i="57"/>
  <c r="DX130" i="57"/>
  <c r="FV130" i="57"/>
  <c r="AB130" i="57"/>
  <c r="AB131" i="57" s="1"/>
  <c r="BP130" i="57"/>
  <c r="BP131" i="57" s="1"/>
  <c r="FB130" i="57"/>
  <c r="EH130" i="57"/>
  <c r="BZ130" i="57"/>
  <c r="CJ130" i="57"/>
  <c r="GP68" i="57"/>
  <c r="GZ40" i="57"/>
  <c r="GP50" i="57"/>
  <c r="GZ95" i="57"/>
  <c r="GZ90" i="57"/>
  <c r="GZ67" i="57"/>
  <c r="GZ68" i="57" s="1"/>
  <c r="GZ53" i="57"/>
  <c r="GF135" i="57"/>
  <c r="ER135" i="57"/>
  <c r="BF135" i="57"/>
  <c r="CT135" i="57"/>
  <c r="BF5" i="57"/>
  <c r="I40" i="132"/>
  <c r="I43" i="132" s="1"/>
  <c r="I56" i="132" s="1"/>
  <c r="I31" i="132"/>
  <c r="AL17" i="132"/>
  <c r="P40" i="132"/>
  <c r="Q24" i="132"/>
  <c r="P31" i="132"/>
  <c r="J40" i="132"/>
  <c r="K24" i="132"/>
  <c r="J31" i="132"/>
  <c r="F40" i="132"/>
  <c r="F43" i="132" s="1"/>
  <c r="F28" i="132"/>
  <c r="I28" i="132" s="1"/>
  <c r="L28" i="132" s="1"/>
  <c r="X24" i="132"/>
  <c r="F31" i="132"/>
  <c r="Q16" i="132"/>
  <c r="Q19" i="132"/>
  <c r="S19" i="132"/>
  <c r="M40" i="132"/>
  <c r="N24" i="132"/>
  <c r="M31" i="132"/>
  <c r="O40" i="132"/>
  <c r="O43" i="132" s="1"/>
  <c r="O56" i="132" s="1"/>
  <c r="O31" i="132"/>
  <c r="AC40" i="132"/>
  <c r="AC43" i="132" s="1"/>
  <c r="AC56" i="132" s="1"/>
  <c r="AC58" i="132"/>
  <c r="AC31" i="132"/>
  <c r="AC32" i="132" s="1"/>
  <c r="AC25" i="132"/>
  <c r="AC59" i="132" s="1"/>
  <c r="AC60" i="132" s="1"/>
  <c r="AP40" i="132"/>
  <c r="AQ24" i="132"/>
  <c r="AP31" i="132"/>
  <c r="AO17" i="132"/>
  <c r="V40" i="132"/>
  <c r="W24" i="132"/>
  <c r="V31" i="132"/>
  <c r="R17" i="132"/>
  <c r="Z40" i="132"/>
  <c r="Z43" i="132" s="1"/>
  <c r="AR24" i="132"/>
  <c r="AR25" i="132" s="1"/>
  <c r="Z58" i="132"/>
  <c r="Z31" i="132"/>
  <c r="Z25" i="132"/>
  <c r="Z59" i="132" s="1"/>
  <c r="AL40" i="132"/>
  <c r="AL43" i="132" s="1"/>
  <c r="AL56" i="132" s="1"/>
  <c r="AL58" i="132"/>
  <c r="AL31" i="132"/>
  <c r="AL32" i="132" s="1"/>
  <c r="AL25" i="132"/>
  <c r="AL59" i="132" s="1"/>
  <c r="AL60" i="132" s="1"/>
  <c r="S40" i="132"/>
  <c r="T24" i="132"/>
  <c r="S31" i="132"/>
  <c r="L40" i="132"/>
  <c r="L43" i="132" s="1"/>
  <c r="L56" i="132" s="1"/>
  <c r="L58" i="132"/>
  <c r="L31" i="132"/>
  <c r="L32" i="132" s="1"/>
  <c r="L25" i="132"/>
  <c r="L59" i="132" s="1"/>
  <c r="L17" i="132"/>
  <c r="T22" i="132"/>
  <c r="V22" i="132"/>
  <c r="U40" i="132"/>
  <c r="U43" i="132" s="1"/>
  <c r="U56" i="132" s="1"/>
  <c r="U58" i="132"/>
  <c r="U25" i="132"/>
  <c r="U59" i="132" s="1"/>
  <c r="U60" i="132" s="1"/>
  <c r="U31" i="132"/>
  <c r="U32" i="132" s="1"/>
  <c r="U17" i="132"/>
  <c r="AF40" i="132"/>
  <c r="AF43" i="132" s="1"/>
  <c r="AF56" i="132" s="1"/>
  <c r="AF58" i="132"/>
  <c r="AF31" i="132"/>
  <c r="AF32" i="132" s="1"/>
  <c r="AF25" i="132"/>
  <c r="AF59" i="132" s="1"/>
  <c r="AF60" i="132" s="1"/>
  <c r="W16" i="132"/>
  <c r="AA40" i="132"/>
  <c r="AS24" i="132"/>
  <c r="AB24" i="132"/>
  <c r="AA31" i="132"/>
  <c r="AJ40" i="132"/>
  <c r="AK24" i="132"/>
  <c r="AJ31" i="132"/>
  <c r="AM40" i="132"/>
  <c r="AN24" i="132"/>
  <c r="AM31" i="132"/>
  <c r="N16" i="132"/>
  <c r="G20" i="132"/>
  <c r="J20" i="132" s="1"/>
  <c r="Y16" i="132"/>
  <c r="H16" i="132"/>
  <c r="G17" i="132"/>
  <c r="G40" i="132"/>
  <c r="G28" i="132"/>
  <c r="H28" i="132" s="1"/>
  <c r="Y24" i="132"/>
  <c r="H24" i="132"/>
  <c r="G31" i="132"/>
  <c r="Y31" i="132" s="1"/>
  <c r="AN16" i="132"/>
  <c r="AG40" i="132"/>
  <c r="AH24" i="132"/>
  <c r="AG31" i="132"/>
  <c r="R19" i="132"/>
  <c r="Q30" i="132"/>
  <c r="S30" i="132"/>
  <c r="M29" i="132"/>
  <c r="N27" i="132"/>
  <c r="P27" i="132"/>
  <c r="AR16" i="132"/>
  <c r="AR17" i="132" s="1"/>
  <c r="Z17" i="132"/>
  <c r="AS16" i="132"/>
  <c r="AB16" i="132"/>
  <c r="AI40" i="132"/>
  <c r="AI43" i="132" s="1"/>
  <c r="AI56" i="132" s="1"/>
  <c r="AI58" i="132"/>
  <c r="AI31" i="132"/>
  <c r="AI32" i="132" s="1"/>
  <c r="AI25" i="132"/>
  <c r="AI59" i="132" s="1"/>
  <c r="AI60" i="132" s="1"/>
  <c r="AO40" i="132"/>
  <c r="AO43" i="132" s="1"/>
  <c r="AO56" i="132" s="1"/>
  <c r="AO58" i="132"/>
  <c r="AO25" i="132"/>
  <c r="AO59" i="132" s="1"/>
  <c r="AO60" i="132" s="1"/>
  <c r="AO31" i="132"/>
  <c r="AO32" i="132" s="1"/>
  <c r="AQ16" i="132"/>
  <c r="AF17" i="132"/>
  <c r="AK16" i="132"/>
  <c r="AD40" i="132"/>
  <c r="AE24" i="132"/>
  <c r="AD31" i="132"/>
  <c r="AI17" i="132"/>
  <c r="O17" i="132"/>
  <c r="F20" i="132"/>
  <c r="F21" i="132" s="1"/>
  <c r="X16" i="132"/>
  <c r="F17" i="132"/>
  <c r="K16" i="132"/>
  <c r="J17" i="132"/>
  <c r="O27" i="132"/>
  <c r="R40" i="132"/>
  <c r="R43" i="132" s="1"/>
  <c r="R56" i="132" s="1"/>
  <c r="R58" i="132"/>
  <c r="R31" i="132"/>
  <c r="R32" i="132" s="1"/>
  <c r="R25" i="132"/>
  <c r="R59" i="132" s="1"/>
  <c r="R60" i="132" s="1"/>
  <c r="I17" i="132"/>
  <c r="AC17" i="132"/>
  <c r="T16" i="132"/>
  <c r="AH16" i="132"/>
  <c r="AE16" i="132"/>
  <c r="FV7" i="57"/>
  <c r="FL7" i="57"/>
  <c r="FB7" i="57"/>
  <c r="EH7" i="57"/>
  <c r="DX7" i="57"/>
  <c r="DN7" i="57"/>
  <c r="CJ7" i="57"/>
  <c r="BZ7" i="57"/>
  <c r="BP7" i="57"/>
  <c r="AV7" i="57"/>
  <c r="AL7" i="57"/>
  <c r="AB7" i="57"/>
  <c r="HA48" i="57"/>
  <c r="HA50" i="57" s="1"/>
  <c r="HA66" i="57"/>
  <c r="HA68" i="57" s="1"/>
  <c r="GX53" i="57"/>
  <c r="GX66" i="57"/>
  <c r="GX48" i="57"/>
  <c r="GX50" i="57" s="1"/>
  <c r="GX94" i="57"/>
  <c r="GX87" i="57"/>
  <c r="HA94" i="57"/>
  <c r="HA87" i="57"/>
  <c r="FR22" i="57"/>
  <c r="FH22" i="57"/>
  <c r="DT22" i="57"/>
  <c r="FK22" i="57"/>
  <c r="FU22" i="57"/>
  <c r="BV22" i="57"/>
  <c r="BO22" i="57"/>
  <c r="EX22" i="57"/>
  <c r="FA22" i="57"/>
  <c r="DW22" i="57"/>
  <c r="DJ22" i="57"/>
  <c r="ED22" i="57"/>
  <c r="EG22" i="57"/>
  <c r="X22" i="57"/>
  <c r="X136" i="57" s="1"/>
  <c r="DM22" i="57"/>
  <c r="CF22" i="57"/>
  <c r="CI22" i="57"/>
  <c r="BY22" i="57"/>
  <c r="AK22" i="57"/>
  <c r="AR22" i="57"/>
  <c r="AA22" i="57"/>
  <c r="AA136" i="57" s="1"/>
  <c r="BL22" i="57"/>
  <c r="AU22" i="57"/>
  <c r="AH22" i="57"/>
  <c r="R10" i="917" l="1" a="1"/>
  <c r="R10" i="917" s="1"/>
  <c r="T10" i="917" s="1"/>
  <c r="AC10" i="917" a="1"/>
  <c r="AC10" i="917" s="1"/>
  <c r="AE10" i="917" s="1"/>
  <c r="I26" i="917" a="1"/>
  <c r="I26" i="917" s="1"/>
  <c r="K26" i="917" s="1"/>
  <c r="I13" i="919"/>
  <c r="I9" i="1034"/>
  <c r="CX50" i="916"/>
  <c r="DH50" i="916"/>
  <c r="DF50" i="916" s="1"/>
  <c r="CT134" i="57"/>
  <c r="AV154" i="57"/>
  <c r="FL22" i="57"/>
  <c r="CT152" i="57"/>
  <c r="I16" i="1034"/>
  <c r="BZ154" i="57"/>
  <c r="AN27" i="917"/>
  <c r="AM29" i="917"/>
  <c r="AP27" i="917"/>
  <c r="BT101" i="916"/>
  <c r="CD101" i="916"/>
  <c r="BV102" i="916"/>
  <c r="CP100" i="1035"/>
  <c r="CR102" i="1035"/>
  <c r="CZ100" i="1035"/>
  <c r="AM21" i="917"/>
  <c r="AP19" i="917"/>
  <c r="AN19" i="917"/>
  <c r="CP49" i="1035"/>
  <c r="CR51" i="1035"/>
  <c r="CZ49" i="1035"/>
  <c r="CB151" i="1035"/>
  <c r="CD153" i="1035"/>
  <c r="CR151" i="1035"/>
  <c r="CJ22" i="57"/>
  <c r="GX179" i="57"/>
  <c r="I16" i="919"/>
  <c r="EH154" i="57"/>
  <c r="AN11" i="917"/>
  <c r="AM13" i="917"/>
  <c r="AP11" i="917"/>
  <c r="EH131" i="57"/>
  <c r="CJ154" i="57"/>
  <c r="BZ131" i="57"/>
  <c r="AV146" i="57"/>
  <c r="CJ146" i="57"/>
  <c r="FV146" i="57"/>
  <c r="EH146" i="57"/>
  <c r="BF152" i="57"/>
  <c r="BF20" i="57"/>
  <c r="GF152" i="57"/>
  <c r="GF20" i="57"/>
  <c r="ER152" i="57"/>
  <c r="ER20" i="57"/>
  <c r="BF144" i="57"/>
  <c r="CT144" i="57"/>
  <c r="GF134" i="57"/>
  <c r="GF144" i="57"/>
  <c r="ER134" i="57"/>
  <c r="ER144" i="57"/>
  <c r="DF151" i="916"/>
  <c r="DH153" i="916"/>
  <c r="CZ100" i="916"/>
  <c r="CP100" i="916"/>
  <c r="I58" i="917"/>
  <c r="DE150" i="916"/>
  <c r="AO26" i="917" a="1"/>
  <c r="AO26" i="917" s="1"/>
  <c r="AQ26" i="917" s="1"/>
  <c r="BS150" i="916"/>
  <c r="AC26" i="917" a="1"/>
  <c r="AC26" i="917" s="1"/>
  <c r="AE26" i="917" s="1"/>
  <c r="S150" i="916"/>
  <c r="L26" i="917" a="1"/>
  <c r="L26" i="917" s="1"/>
  <c r="N26" i="917" s="1"/>
  <c r="BK150" i="916"/>
  <c r="Z26" i="917" a="1"/>
  <c r="Z26" i="917" s="1"/>
  <c r="AB26" i="917" s="1"/>
  <c r="AL13" i="917"/>
  <c r="AO11" i="917"/>
  <c r="AO13" i="917" s="1"/>
  <c r="CW150" i="916"/>
  <c r="AL26" i="917" a="1"/>
  <c r="AL26" i="917" s="1"/>
  <c r="AN26" i="917" s="1"/>
  <c r="X10" i="917"/>
  <c r="R14" i="917"/>
  <c r="AW150" i="916"/>
  <c r="U26" i="917" a="1"/>
  <c r="U26" i="917" s="1"/>
  <c r="W26" i="917" s="1"/>
  <c r="AL29" i="917"/>
  <c r="AO27" i="917"/>
  <c r="AO29" i="917" s="1"/>
  <c r="CO150" i="916"/>
  <c r="AI26" i="917" a="1"/>
  <c r="AI26" i="917" s="1"/>
  <c r="AK26" i="917" s="1"/>
  <c r="C150" i="916"/>
  <c r="F26" i="917" a="1"/>
  <c r="F26" i="917" s="1"/>
  <c r="F59" i="917" s="1"/>
  <c r="CA150" i="916"/>
  <c r="AF26" i="917" a="1"/>
  <c r="AF26" i="917" s="1"/>
  <c r="AH26" i="917" s="1"/>
  <c r="AL21" i="917"/>
  <c r="AO19" i="917"/>
  <c r="AO21" i="917" s="1"/>
  <c r="AO150" i="916"/>
  <c r="R26" i="917" a="1"/>
  <c r="R26" i="917" s="1"/>
  <c r="T26" i="917" s="1"/>
  <c r="I151" i="916"/>
  <c r="C153" i="916"/>
  <c r="K150" i="916"/>
  <c r="K151" i="916"/>
  <c r="AO48" i="916"/>
  <c r="AO49" i="916"/>
  <c r="BS48" i="916"/>
  <c r="DK46" i="916"/>
  <c r="DI48" i="916" s="1"/>
  <c r="DG51" i="916"/>
  <c r="DX131" i="57"/>
  <c r="FV131" i="57"/>
  <c r="AL131" i="57"/>
  <c r="DN131" i="57"/>
  <c r="FB131" i="57"/>
  <c r="DX22" i="57"/>
  <c r="DN136" i="57"/>
  <c r="EH22" i="57"/>
  <c r="FL131" i="57"/>
  <c r="CJ136" i="57"/>
  <c r="FV22" i="57"/>
  <c r="CJ131" i="57"/>
  <c r="EH136" i="57"/>
  <c r="FV136" i="57"/>
  <c r="AV131" i="57"/>
  <c r="AB136" i="57"/>
  <c r="AV22" i="57"/>
  <c r="AV136" i="57"/>
  <c r="GX68" i="57"/>
  <c r="HA96" i="57"/>
  <c r="CV134" i="57"/>
  <c r="CV129" i="57"/>
  <c r="HA169" i="57"/>
  <c r="CV135" i="57"/>
  <c r="CV130" i="57"/>
  <c r="BF134" i="57"/>
  <c r="AX134" i="57"/>
  <c r="AX129" i="57"/>
  <c r="AX130" i="57"/>
  <c r="AX135" i="57"/>
  <c r="GZ96" i="57"/>
  <c r="GX169" i="57"/>
  <c r="GX96" i="57"/>
  <c r="ER130" i="57"/>
  <c r="GF129" i="57"/>
  <c r="CT129" i="57"/>
  <c r="GF130" i="57"/>
  <c r="CT130" i="57"/>
  <c r="ER129" i="57"/>
  <c r="BF130" i="57"/>
  <c r="BF129" i="57"/>
  <c r="GP5" i="57"/>
  <c r="GP6" i="57"/>
  <c r="DD6" i="57"/>
  <c r="DD5" i="57"/>
  <c r="O28" i="132"/>
  <c r="R28" i="132" s="1"/>
  <c r="U28" i="132" s="1"/>
  <c r="Z28" i="132" s="1"/>
  <c r="AC28" i="132" s="1"/>
  <c r="AF28" i="132" s="1"/>
  <c r="AI28" i="132" s="1"/>
  <c r="AL28" i="132" s="1"/>
  <c r="AO28" i="132" s="1"/>
  <c r="L29" i="132"/>
  <c r="AE40" i="132"/>
  <c r="AD43" i="132"/>
  <c r="G43" i="132"/>
  <c r="H40" i="132"/>
  <c r="AT24" i="132"/>
  <c r="AT25" i="132" s="1"/>
  <c r="X25" i="132"/>
  <c r="O29" i="132"/>
  <c r="R27" i="132"/>
  <c r="AG43" i="132"/>
  <c r="AH40" i="132"/>
  <c r="Z56" i="132"/>
  <c r="AR43" i="132"/>
  <c r="M43" i="132"/>
  <c r="N40" i="132"/>
  <c r="T30" i="132"/>
  <c r="V30" i="132"/>
  <c r="AN40" i="132"/>
  <c r="AM43" i="132"/>
  <c r="W22" i="132"/>
  <c r="AA22" i="132"/>
  <c r="T19" i="132"/>
  <c r="V19" i="132"/>
  <c r="F56" i="132"/>
  <c r="X43" i="132"/>
  <c r="P43" i="132"/>
  <c r="Q40" i="132"/>
  <c r="I20" i="132"/>
  <c r="K20" i="132" s="1"/>
  <c r="AU16" i="132"/>
  <c r="AU17" i="132" s="1"/>
  <c r="Y17" i="132"/>
  <c r="AA43" i="132"/>
  <c r="AB40" i="132"/>
  <c r="U19" i="132"/>
  <c r="H20" i="132"/>
  <c r="G21" i="132"/>
  <c r="Z60" i="132"/>
  <c r="AR59" i="132"/>
  <c r="AR60" i="132" s="1"/>
  <c r="J21" i="132"/>
  <c r="AR31" i="132"/>
  <c r="AR32" i="132" s="1"/>
  <c r="Z32" i="132"/>
  <c r="AP43" i="132"/>
  <c r="AQ40" i="132"/>
  <c r="J28" i="132"/>
  <c r="AU24" i="132"/>
  <c r="M20" i="132"/>
  <c r="AJ43" i="132"/>
  <c r="AK40" i="132"/>
  <c r="L60" i="132"/>
  <c r="X59" i="132"/>
  <c r="S43" i="132"/>
  <c r="T40" i="132"/>
  <c r="J43" i="132"/>
  <c r="K40" i="132"/>
  <c r="AT16" i="132"/>
  <c r="AT17" i="132" s="1"/>
  <c r="X17" i="132"/>
  <c r="Q27" i="132"/>
  <c r="P29" i="132"/>
  <c r="S27" i="132"/>
  <c r="AS31" i="132"/>
  <c r="AU31" i="132" s="1"/>
  <c r="W40" i="132"/>
  <c r="V43" i="132"/>
  <c r="X31" i="132"/>
  <c r="I57" i="917" l="1"/>
  <c r="H26" i="917"/>
  <c r="AP29" i="917"/>
  <c r="AQ27" i="917"/>
  <c r="AQ19" i="917"/>
  <c r="AP21" i="917"/>
  <c r="CX100" i="1035"/>
  <c r="CZ102" i="1035"/>
  <c r="DH100" i="1035"/>
  <c r="CZ51" i="1035"/>
  <c r="DH49" i="1035"/>
  <c r="CX49" i="1035"/>
  <c r="CP151" i="1035"/>
  <c r="CR153" i="1035"/>
  <c r="CZ151" i="1035"/>
  <c r="CB101" i="916"/>
  <c r="CR101" i="916"/>
  <c r="CD102" i="916"/>
  <c r="U14" i="917"/>
  <c r="T14" i="917"/>
  <c r="AP13" i="917"/>
  <c r="AQ11" i="917"/>
  <c r="DD152" i="57"/>
  <c r="DD20" i="57"/>
  <c r="DD153" i="57"/>
  <c r="DD21" i="57"/>
  <c r="GP153" i="57"/>
  <c r="GP21" i="57"/>
  <c r="GP152" i="57"/>
  <c r="GP20" i="57"/>
  <c r="DD144" i="57"/>
  <c r="DD145" i="57"/>
  <c r="GP145" i="57"/>
  <c r="GP144" i="57"/>
  <c r="DH100" i="916"/>
  <c r="CX100" i="916"/>
  <c r="R58" i="917"/>
  <c r="R57" i="917"/>
  <c r="AI57" i="917"/>
  <c r="AI58" i="917"/>
  <c r="AL57" i="917"/>
  <c r="AL58" i="917"/>
  <c r="AC57" i="917"/>
  <c r="AC58" i="917"/>
  <c r="AO58" i="917"/>
  <c r="AO57" i="917"/>
  <c r="AF58" i="917"/>
  <c r="AF57" i="917"/>
  <c r="U57" i="917"/>
  <c r="U58" i="917"/>
  <c r="Z58" i="917"/>
  <c r="Z57" i="917"/>
  <c r="AR26" i="917"/>
  <c r="F58" i="917"/>
  <c r="F57" i="917"/>
  <c r="X26" i="917"/>
  <c r="F30" i="917"/>
  <c r="L58" i="917"/>
  <c r="L57" i="917"/>
  <c r="S151" i="916"/>
  <c r="Q151" i="916"/>
  <c r="O153" i="916" s="1"/>
  <c r="K153" i="916"/>
  <c r="CW46" i="916"/>
  <c r="DM51" i="916"/>
  <c r="DN51" i="916" s="1"/>
  <c r="AU49" i="916"/>
  <c r="AS51" i="916" s="1"/>
  <c r="AO51" i="916"/>
  <c r="AW49" i="916"/>
  <c r="DD134" i="57"/>
  <c r="DD135" i="57"/>
  <c r="GP135" i="57"/>
  <c r="GP134" i="57"/>
  <c r="CV131" i="57"/>
  <c r="CV136" i="57"/>
  <c r="AX22" i="57"/>
  <c r="AX131" i="57"/>
  <c r="AX136" i="57"/>
  <c r="GP130" i="57"/>
  <c r="GP129" i="57"/>
  <c r="DD129" i="57"/>
  <c r="DD130" i="57"/>
  <c r="GZ5" i="57"/>
  <c r="GZ6" i="57"/>
  <c r="GP7" i="57"/>
  <c r="DD7" i="57"/>
  <c r="AT43" i="132"/>
  <c r="G56" i="132"/>
  <c r="Y43" i="132"/>
  <c r="H43" i="132"/>
  <c r="Q10" i="132"/>
  <c r="N10" i="132"/>
  <c r="T10" i="132"/>
  <c r="AH8" i="132"/>
  <c r="Z19" i="132"/>
  <c r="Q43" i="132"/>
  <c r="P56" i="132"/>
  <c r="AM56" i="132"/>
  <c r="AN43" i="132"/>
  <c r="AD56" i="132"/>
  <c r="AE43" i="132"/>
  <c r="W7" i="132"/>
  <c r="V9" i="132"/>
  <c r="AK8" i="132"/>
  <c r="J11" i="132"/>
  <c r="M11" i="132" s="1"/>
  <c r="P11" i="132" s="1"/>
  <c r="K7" i="132"/>
  <c r="J9" i="132"/>
  <c r="Y7" i="132"/>
  <c r="P9" i="132"/>
  <c r="Q7" i="132"/>
  <c r="AT31" i="132"/>
  <c r="AT32" i="132" s="1"/>
  <c r="X32" i="132"/>
  <c r="AK43" i="132"/>
  <c r="AJ56" i="132"/>
  <c r="AH43" i="132"/>
  <c r="AG56" i="132"/>
  <c r="N8" i="132"/>
  <c r="AE10" i="132"/>
  <c r="T8" i="132"/>
  <c r="G12" i="132"/>
  <c r="J12" i="132" s="1"/>
  <c r="M12" i="132" s="1"/>
  <c r="Y8" i="132"/>
  <c r="H8" i="132"/>
  <c r="G9" i="132"/>
  <c r="V56" i="132"/>
  <c r="W43" i="132"/>
  <c r="M21" i="132"/>
  <c r="P20" i="132"/>
  <c r="W30" i="132"/>
  <c r="AA30" i="132"/>
  <c r="R29" i="132"/>
  <c r="U27" i="132"/>
  <c r="W10" i="132"/>
  <c r="S9" i="132"/>
  <c r="T7" i="132"/>
  <c r="AQ8" i="132"/>
  <c r="AN7" i="132"/>
  <c r="AM9" i="132"/>
  <c r="J56" i="132"/>
  <c r="K43" i="132"/>
  <c r="AA56" i="132"/>
  <c r="AS43" i="132"/>
  <c r="AB43" i="132"/>
  <c r="W19" i="132"/>
  <c r="AA19" i="132"/>
  <c r="AN8" i="132"/>
  <c r="K8" i="132"/>
  <c r="AK10" i="132"/>
  <c r="M9" i="132"/>
  <c r="N7" i="132"/>
  <c r="K28" i="132"/>
  <c r="M28" i="132"/>
  <c r="AQ10" i="132"/>
  <c r="AH10" i="132"/>
  <c r="AN10" i="132"/>
  <c r="AS7" i="132"/>
  <c r="AS9" i="132" s="1"/>
  <c r="AA9" i="132"/>
  <c r="AB7" i="132"/>
  <c r="AP9" i="132"/>
  <c r="AQ7" i="132"/>
  <c r="S29" i="132"/>
  <c r="T27" i="132"/>
  <c r="V27" i="132"/>
  <c r="T43" i="132"/>
  <c r="S56" i="132"/>
  <c r="M56" i="132"/>
  <c r="N43" i="132"/>
  <c r="AG9" i="132"/>
  <c r="AH7" i="132"/>
  <c r="G14" i="132"/>
  <c r="J14" i="132" s="1"/>
  <c r="Y10" i="132"/>
  <c r="H10" i="132"/>
  <c r="AJ9" i="132"/>
  <c r="AK7" i="132"/>
  <c r="Q8" i="132"/>
  <c r="AS10" i="132"/>
  <c r="AB10" i="132"/>
  <c r="AT59" i="132"/>
  <c r="AT60" i="132" s="1"/>
  <c r="X60" i="132"/>
  <c r="AQ43" i="132"/>
  <c r="AP56" i="132"/>
  <c r="I21" i="132"/>
  <c r="L20" i="132"/>
  <c r="AB22" i="132"/>
  <c r="AD22" i="132"/>
  <c r="W8" i="132"/>
  <c r="AE8" i="132"/>
  <c r="AS8" i="132"/>
  <c r="AB8" i="132"/>
  <c r="K10" i="132"/>
  <c r="AE7" i="132"/>
  <c r="AD9" i="132"/>
  <c r="FN7" i="57"/>
  <c r="FN22" i="57"/>
  <c r="AE22" i="57"/>
  <c r="DC6" i="57"/>
  <c r="AE7" i="57"/>
  <c r="AL10" i="917" l="1" a="1"/>
  <c r="AL10" i="917" s="1"/>
  <c r="F6" i="1034"/>
  <c r="F60" i="917"/>
  <c r="X59" i="917"/>
  <c r="I30" i="917"/>
  <c r="H30" i="917"/>
  <c r="AR10" i="917"/>
  <c r="AT10" i="917" s="1"/>
  <c r="AN10" i="917"/>
  <c r="DF49" i="1035"/>
  <c r="DH51" i="1035"/>
  <c r="CP101" i="916"/>
  <c r="CZ101" i="916"/>
  <c r="CR102" i="916"/>
  <c r="DF100" i="1035"/>
  <c r="DH102" i="1035"/>
  <c r="CX151" i="1035"/>
  <c r="CZ153" i="1035"/>
  <c r="DH151" i="1035"/>
  <c r="Z14" i="917"/>
  <c r="W14" i="917"/>
  <c r="GZ20" i="57"/>
  <c r="F6" i="919"/>
  <c r="GZ153" i="57"/>
  <c r="GZ21" i="57"/>
  <c r="DC153" i="57"/>
  <c r="DC21" i="57"/>
  <c r="GZ152" i="57"/>
  <c r="DC145" i="57"/>
  <c r="GZ145" i="57"/>
  <c r="GZ144" i="57"/>
  <c r="DF100" i="916"/>
  <c r="AT26" i="917"/>
  <c r="Y151" i="916"/>
  <c r="W153" i="916" s="1"/>
  <c r="S153" i="916"/>
  <c r="AG151" i="916"/>
  <c r="BC49" i="916"/>
  <c r="BA51" i="916" s="1"/>
  <c r="AW51" i="916"/>
  <c r="BK49" i="916"/>
  <c r="CW48" i="916"/>
  <c r="DC135" i="57"/>
  <c r="GZ135" i="57"/>
  <c r="GP22" i="57"/>
  <c r="GP131" i="57"/>
  <c r="DD131" i="57"/>
  <c r="GZ134" i="57"/>
  <c r="GZ130" i="57"/>
  <c r="DC130" i="57"/>
  <c r="GZ129" i="57"/>
  <c r="DD22" i="57"/>
  <c r="GZ7" i="57"/>
  <c r="S11" i="132"/>
  <c r="M14" i="132"/>
  <c r="P12" i="132"/>
  <c r="P13" i="132" s="1"/>
  <c r="U29" i="132"/>
  <c r="Z27" i="132"/>
  <c r="AE22" i="132"/>
  <c r="AG22" i="132"/>
  <c r="AI9" i="132"/>
  <c r="AU10" i="132"/>
  <c r="AB30" i="132"/>
  <c r="AD30" i="132"/>
  <c r="F9" i="132"/>
  <c r="F11" i="132"/>
  <c r="I11" i="132" s="1"/>
  <c r="H7" i="132"/>
  <c r="L21" i="132"/>
  <c r="O20" i="132"/>
  <c r="H14" i="132"/>
  <c r="V29" i="132"/>
  <c r="W27" i="132"/>
  <c r="AA27" i="132"/>
  <c r="N28" i="132"/>
  <c r="P28" i="132"/>
  <c r="AU8" i="132"/>
  <c r="AC19" i="132"/>
  <c r="F14" i="132"/>
  <c r="S20" i="132"/>
  <c r="P21" i="132"/>
  <c r="H12" i="132"/>
  <c r="G13" i="132"/>
  <c r="AU7" i="132"/>
  <c r="AU9" i="132" s="1"/>
  <c r="Y9" i="132"/>
  <c r="M13" i="132"/>
  <c r="AB19" i="132"/>
  <c r="AD19" i="132"/>
  <c r="N20" i="132"/>
  <c r="AU43" i="132"/>
  <c r="F12" i="132"/>
  <c r="I12" i="132" s="1"/>
  <c r="K12" i="132" s="1"/>
  <c r="J13" i="132"/>
  <c r="I9" i="132"/>
  <c r="FO22" i="57"/>
  <c r="GY6" i="57"/>
  <c r="AO22" i="57"/>
  <c r="AD7" i="57"/>
  <c r="AD22" i="57"/>
  <c r="U22" i="57"/>
  <c r="DE6" i="57"/>
  <c r="DB6" i="57"/>
  <c r="BE22" i="57"/>
  <c r="FO7" i="57"/>
  <c r="AO7" i="57"/>
  <c r="U7" i="57"/>
  <c r="T22" i="57"/>
  <c r="V22" i="57"/>
  <c r="F5" i="1034" l="1"/>
  <c r="F5" i="919"/>
  <c r="X60" i="917"/>
  <c r="AT59" i="917"/>
  <c r="AT60" i="917" s="1"/>
  <c r="L30" i="917"/>
  <c r="K30" i="917"/>
  <c r="CX101" i="916"/>
  <c r="DH101" i="916"/>
  <c r="CZ102" i="916"/>
  <c r="DF151" i="1035"/>
  <c r="DH153" i="1035"/>
  <c r="AC14" i="917"/>
  <c r="AB14" i="917"/>
  <c r="GY153" i="57"/>
  <c r="GY21" i="57"/>
  <c r="DB153" i="57"/>
  <c r="DB154" i="57" s="1"/>
  <c r="DB21" i="57"/>
  <c r="DE153" i="57"/>
  <c r="DE21" i="57"/>
  <c r="GY145" i="57"/>
  <c r="DB145" i="57"/>
  <c r="DB146" i="57" s="1"/>
  <c r="DE145" i="57"/>
  <c r="AM151" i="916"/>
  <c r="AK153" i="916" s="1"/>
  <c r="AG153" i="916"/>
  <c r="AO151" i="916"/>
  <c r="BQ49" i="916"/>
  <c r="BO51" i="916" s="1"/>
  <c r="BK51" i="916"/>
  <c r="BS49" i="916"/>
  <c r="GY135" i="57"/>
  <c r="DB135" i="57"/>
  <c r="DB136" i="57" s="1"/>
  <c r="DE135" i="57"/>
  <c r="GZ22" i="57"/>
  <c r="GZ131" i="57"/>
  <c r="DB159" i="57"/>
  <c r="DB164" i="57"/>
  <c r="DB150" i="57"/>
  <c r="DB141" i="57"/>
  <c r="GY130" i="57"/>
  <c r="DE130" i="57"/>
  <c r="DB130" i="57"/>
  <c r="DB131" i="57" s="1"/>
  <c r="AE19" i="132"/>
  <c r="AG19" i="132"/>
  <c r="AF19" i="132"/>
  <c r="AE30" i="132"/>
  <c r="AG30" i="132"/>
  <c r="Z29" i="132"/>
  <c r="AC27" i="132"/>
  <c r="I13" i="132"/>
  <c r="AO9" i="132"/>
  <c r="O21" i="132"/>
  <c r="R20" i="132"/>
  <c r="S12" i="132"/>
  <c r="L12" i="132"/>
  <c r="N12" i="132" s="1"/>
  <c r="K11" i="132"/>
  <c r="T20" i="132"/>
  <c r="V20" i="132"/>
  <c r="S21" i="132"/>
  <c r="Q28" i="132"/>
  <c r="S28" i="132"/>
  <c r="P14" i="132"/>
  <c r="L11" i="132"/>
  <c r="L9" i="132"/>
  <c r="Q20" i="132"/>
  <c r="F13" i="132"/>
  <c r="H11" i="132"/>
  <c r="AH22" i="132"/>
  <c r="AJ22" i="132"/>
  <c r="I14" i="132"/>
  <c r="K14" i="132" s="1"/>
  <c r="AB27" i="132"/>
  <c r="AA29" i="132"/>
  <c r="AD27" i="132"/>
  <c r="V11" i="132"/>
  <c r="AL9" i="132"/>
  <c r="FP7" i="57"/>
  <c r="FP22" i="57"/>
  <c r="GX6" i="57"/>
  <c r="HA6" i="57"/>
  <c r="BS22" i="57"/>
  <c r="BI22" i="57"/>
  <c r="AP7" i="57"/>
  <c r="AP22" i="57"/>
  <c r="AN7" i="57"/>
  <c r="AN22" i="57"/>
  <c r="AF7" i="57"/>
  <c r="AF22" i="57"/>
  <c r="BG22" i="57"/>
  <c r="BE7" i="57"/>
  <c r="BD22" i="57"/>
  <c r="V7" i="57"/>
  <c r="T7" i="57"/>
  <c r="BS7" i="57"/>
  <c r="BI7" i="57"/>
  <c r="BJ22" i="57"/>
  <c r="BH22" i="57"/>
  <c r="C9" i="1149" l="1"/>
  <c r="C8" i="1149" s="1"/>
  <c r="E9" i="1149"/>
  <c r="E8" i="1149" s="1"/>
  <c r="O30" i="917"/>
  <c r="N30" i="917"/>
  <c r="DF101" i="916"/>
  <c r="DH102" i="916"/>
  <c r="AF14" i="917"/>
  <c r="AE14" i="917"/>
  <c r="D6" i="1034"/>
  <c r="I6" i="1034" s="1"/>
  <c r="GX153" i="57"/>
  <c r="GX21" i="57"/>
  <c r="HA153" i="57"/>
  <c r="HA21" i="57"/>
  <c r="HA145" i="57"/>
  <c r="GX145" i="57"/>
  <c r="AU151" i="916"/>
  <c r="AS153" i="916" s="1"/>
  <c r="AW151" i="916"/>
  <c r="AO153" i="916"/>
  <c r="BS51" i="916"/>
  <c r="CA49" i="916"/>
  <c r="BY49" i="916"/>
  <c r="BW51" i="916" s="1"/>
  <c r="GX135" i="57"/>
  <c r="HA135" i="57"/>
  <c r="GX130" i="57"/>
  <c r="HA130" i="57"/>
  <c r="L14" i="132"/>
  <c r="N14" i="132" s="1"/>
  <c r="L13" i="132"/>
  <c r="N11" i="132"/>
  <c r="AH19" i="132"/>
  <c r="AJ19" i="132"/>
  <c r="S14" i="132"/>
  <c r="AK22" i="132"/>
  <c r="AM22" i="132"/>
  <c r="AC29" i="132"/>
  <c r="AF27" i="132"/>
  <c r="V13" i="132"/>
  <c r="AA11" i="132"/>
  <c r="T28" i="132"/>
  <c r="V28" i="132"/>
  <c r="V12" i="132"/>
  <c r="O12" i="132"/>
  <c r="Q12" i="132" s="1"/>
  <c r="S13" i="132"/>
  <c r="AH30" i="132"/>
  <c r="AJ30" i="132"/>
  <c r="O9" i="132"/>
  <c r="O11" i="132"/>
  <c r="U20" i="132"/>
  <c r="R21" i="132"/>
  <c r="AD29" i="132"/>
  <c r="AE27" i="132"/>
  <c r="AG27" i="132"/>
  <c r="W20" i="132"/>
  <c r="AA20" i="132"/>
  <c r="V21" i="132"/>
  <c r="AI19" i="132"/>
  <c r="BG7" i="57"/>
  <c r="BH7" i="57"/>
  <c r="BJ7" i="57"/>
  <c r="BR22" i="57"/>
  <c r="BT22" i="57"/>
  <c r="D5" i="1034" l="1"/>
  <c r="R30" i="917"/>
  <c r="Q30" i="917"/>
  <c r="AI14" i="917"/>
  <c r="AH14" i="917"/>
  <c r="AW153" i="916"/>
  <c r="BK151" i="916"/>
  <c r="BC151" i="916"/>
  <c r="BA153" i="916" s="1"/>
  <c r="CG49" i="916"/>
  <c r="CE51" i="916" s="1"/>
  <c r="CA51" i="916"/>
  <c r="CO49" i="916"/>
  <c r="O14" i="132"/>
  <c r="Q14" i="132" s="1"/>
  <c r="AD20" i="132"/>
  <c r="AA21" i="132"/>
  <c r="Z20" i="132"/>
  <c r="U21" i="132"/>
  <c r="AF29" i="132"/>
  <c r="AI27" i="132"/>
  <c r="AK19" i="132"/>
  <c r="AM19" i="132"/>
  <c r="AA12" i="132"/>
  <c r="AA13" i="132" s="1"/>
  <c r="AH27" i="132"/>
  <c r="AG29" i="132"/>
  <c r="AJ27" i="132"/>
  <c r="O13" i="132"/>
  <c r="Q11" i="132"/>
  <c r="AN22" i="132"/>
  <c r="AP22" i="132"/>
  <c r="AQ22" i="132" s="1"/>
  <c r="W28" i="132"/>
  <c r="AA28" i="132"/>
  <c r="R12" i="132"/>
  <c r="T12" i="132" s="1"/>
  <c r="AK30" i="132"/>
  <c r="AM30" i="132"/>
  <c r="T14" i="132"/>
  <c r="V14" i="132"/>
  <c r="AL19" i="132"/>
  <c r="AD11" i="132"/>
  <c r="R11" i="132"/>
  <c r="R9" i="132"/>
  <c r="CC22" i="57"/>
  <c r="BT7" i="57"/>
  <c r="BR7" i="57"/>
  <c r="CC7" i="57"/>
  <c r="CD22" i="57"/>
  <c r="E4" i="1149" l="1"/>
  <c r="U30" i="917"/>
  <c r="T30" i="917"/>
  <c r="AK14" i="917"/>
  <c r="AL14" i="917"/>
  <c r="BQ151" i="916"/>
  <c r="BO153" i="916" s="1"/>
  <c r="BK153" i="916"/>
  <c r="BS151" i="916"/>
  <c r="CU49" i="916"/>
  <c r="CS51" i="916" s="1"/>
  <c r="CO51" i="916"/>
  <c r="CW49" i="916"/>
  <c r="R14" i="132"/>
  <c r="U14" i="132" s="1"/>
  <c r="W14" i="132" s="1"/>
  <c r="AB28" i="132"/>
  <c r="AD28" i="132"/>
  <c r="AO19" i="132"/>
  <c r="AD12" i="132"/>
  <c r="AC20" i="132"/>
  <c r="Z21" i="132"/>
  <c r="AA14" i="132"/>
  <c r="AN19" i="132"/>
  <c r="AP19" i="132"/>
  <c r="AE20" i="132"/>
  <c r="AG20" i="132"/>
  <c r="AD21" i="132"/>
  <c r="AB20" i="132"/>
  <c r="R13" i="132"/>
  <c r="T11" i="132"/>
  <c r="AN30" i="132"/>
  <c r="AP30" i="132"/>
  <c r="AQ30" i="132" s="1"/>
  <c r="U9" i="132"/>
  <c r="U11" i="132"/>
  <c r="X7" i="132"/>
  <c r="AD13" i="132"/>
  <c r="AG11" i="132"/>
  <c r="AJ29" i="132"/>
  <c r="AK27" i="132"/>
  <c r="AM27" i="132"/>
  <c r="AI29" i="132"/>
  <c r="AL27" i="132"/>
  <c r="X10" i="132"/>
  <c r="U12" i="132"/>
  <c r="W12" i="132" s="1"/>
  <c r="X8" i="132"/>
  <c r="DG22" i="57"/>
  <c r="CB22" i="57"/>
  <c r="DC5" i="57"/>
  <c r="CB7" i="57"/>
  <c r="CD7" i="57"/>
  <c r="ET22" i="57"/>
  <c r="DG7" i="57"/>
  <c r="DH22" i="57"/>
  <c r="DF22" i="57"/>
  <c r="Z30" i="917" l="1"/>
  <c r="W30" i="917"/>
  <c r="AO14" i="917"/>
  <c r="AQ14" i="917" s="1"/>
  <c r="AN14" i="917"/>
  <c r="DC152" i="57"/>
  <c r="DC154" i="57" s="1"/>
  <c r="DC20" i="57"/>
  <c r="DC22" i="57" s="1"/>
  <c r="DC144" i="57"/>
  <c r="DC146" i="57" s="1"/>
  <c r="CA151" i="916"/>
  <c r="BS153" i="916"/>
  <c r="BY151" i="916"/>
  <c r="BW153" i="916" s="1"/>
  <c r="CZ46" i="916"/>
  <c r="DO5" i="916"/>
  <c r="DM49" i="916" s="1"/>
  <c r="DC49" i="916"/>
  <c r="DA51" i="916" s="1"/>
  <c r="CW51" i="916"/>
  <c r="DE49" i="916"/>
  <c r="DC134" i="57"/>
  <c r="DC136" i="57" s="1"/>
  <c r="DC164" i="57"/>
  <c r="DC150" i="57"/>
  <c r="DC159" i="57"/>
  <c r="DC141" i="57"/>
  <c r="DC129" i="57"/>
  <c r="DC131" i="57" s="1"/>
  <c r="AJ11" i="132"/>
  <c r="AD14" i="132"/>
  <c r="AE28" i="132"/>
  <c r="AG28" i="132"/>
  <c r="AL29" i="132"/>
  <c r="AO27" i="132"/>
  <c r="AO29" i="132" s="1"/>
  <c r="X9" i="132"/>
  <c r="U13" i="132"/>
  <c r="W11" i="132"/>
  <c r="AJ20" i="132"/>
  <c r="AG21" i="132"/>
  <c r="AC9" i="132"/>
  <c r="AM29" i="132"/>
  <c r="AN27" i="132"/>
  <c r="AP27" i="132"/>
  <c r="AF20" i="132"/>
  <c r="AC21" i="132"/>
  <c r="Z9" i="132"/>
  <c r="Z11" i="132"/>
  <c r="AQ19" i="132"/>
  <c r="AG12" i="132"/>
  <c r="AG13" i="132" s="1"/>
  <c r="Z14" i="132"/>
  <c r="AB14" i="132" s="1"/>
  <c r="Z12" i="132"/>
  <c r="AB12" i="132" s="1"/>
  <c r="EU22" i="57"/>
  <c r="DQ22" i="57"/>
  <c r="DP7" i="57"/>
  <c r="DP22" i="57"/>
  <c r="DE5" i="57"/>
  <c r="DC7" i="57"/>
  <c r="ET7" i="57"/>
  <c r="DH7" i="57"/>
  <c r="DF7" i="57"/>
  <c r="EV22" i="57"/>
  <c r="EU7" i="57"/>
  <c r="DQ7" i="57"/>
  <c r="DN49" i="916" l="1"/>
  <c r="DM50" i="916"/>
  <c r="DN50" i="916" s="1"/>
  <c r="AC30" i="917"/>
  <c r="AB30" i="917"/>
  <c r="DE152" i="57"/>
  <c r="DE154" i="57" s="1"/>
  <c r="DE20" i="57"/>
  <c r="DE22" i="57" s="1"/>
  <c r="DE144" i="57"/>
  <c r="DE146" i="57" s="1"/>
  <c r="CG151" i="916"/>
  <c r="CE153" i="916" s="1"/>
  <c r="CO151" i="916"/>
  <c r="CA153" i="916"/>
  <c r="DK49" i="916"/>
  <c r="DI51" i="916" s="1"/>
  <c r="DE51" i="916"/>
  <c r="CZ48" i="916"/>
  <c r="CX46" i="916"/>
  <c r="CZ49" i="916"/>
  <c r="DE134" i="57"/>
  <c r="DE136" i="57" s="1"/>
  <c r="DE164" i="57"/>
  <c r="DE150" i="57"/>
  <c r="DE159" i="57"/>
  <c r="DE141" i="57"/>
  <c r="DE129" i="57"/>
  <c r="DE131" i="57" s="1"/>
  <c r="Z13" i="132"/>
  <c r="AB11" i="132"/>
  <c r="AC11" i="132"/>
  <c r="AM11" i="132"/>
  <c r="AM20" i="132"/>
  <c r="AJ21" i="132"/>
  <c r="AH28" i="132"/>
  <c r="AJ28" i="132"/>
  <c r="AJ12" i="132"/>
  <c r="AI20" i="132"/>
  <c r="AK20" i="132" s="1"/>
  <c r="AF21" i="132"/>
  <c r="AH20" i="132"/>
  <c r="AC12" i="132"/>
  <c r="AE12" i="132" s="1"/>
  <c r="AQ27" i="132"/>
  <c r="AP29" i="132"/>
  <c r="AE14" i="132"/>
  <c r="AG14" i="132"/>
  <c r="AC14" i="132"/>
  <c r="FE22" i="57"/>
  <c r="EA22" i="57"/>
  <c r="DE7" i="57"/>
  <c r="DR7" i="57"/>
  <c r="DR22" i="57"/>
  <c r="DB7" i="57"/>
  <c r="DB22" i="57"/>
  <c r="EV7" i="57"/>
  <c r="FD22" i="57"/>
  <c r="FE7" i="57"/>
  <c r="DZ22" i="57"/>
  <c r="EA7" i="57"/>
  <c r="AF30" i="917" l="1"/>
  <c r="AE30" i="917"/>
  <c r="CW151" i="916"/>
  <c r="CO153" i="916"/>
  <c r="CU151" i="916"/>
  <c r="CS153" i="916" s="1"/>
  <c r="DH49" i="916"/>
  <c r="CZ51" i="916"/>
  <c r="CX49" i="916"/>
  <c r="AJ14" i="132"/>
  <c r="AM12" i="132"/>
  <c r="AJ13" i="132"/>
  <c r="AK28" i="132"/>
  <c r="AM28" i="132"/>
  <c r="AC13" i="132"/>
  <c r="AE11" i="132"/>
  <c r="AN20" i="132"/>
  <c r="AP20" i="132"/>
  <c r="AM21" i="132"/>
  <c r="AF12" i="132"/>
  <c r="AR8" i="132"/>
  <c r="AT8" i="132" s="1"/>
  <c r="AF14" i="132"/>
  <c r="AI14" i="132" s="1"/>
  <c r="AL14" i="132" s="1"/>
  <c r="AO14" i="132" s="1"/>
  <c r="AR10" i="132"/>
  <c r="AT10" i="132" s="1"/>
  <c r="AL20" i="132"/>
  <c r="AI21" i="132"/>
  <c r="AP11" i="132"/>
  <c r="AF9" i="132"/>
  <c r="AF11" i="132"/>
  <c r="AR7" i="132"/>
  <c r="FF7" i="57"/>
  <c r="FF22" i="57"/>
  <c r="EB7" i="57"/>
  <c r="EB22" i="57"/>
  <c r="FD7" i="57"/>
  <c r="DZ7" i="57"/>
  <c r="AI30" i="917" l="1"/>
  <c r="AH30" i="917"/>
  <c r="DC151" i="916"/>
  <c r="DA153" i="916" s="1"/>
  <c r="DE151" i="916"/>
  <c r="CW153" i="916"/>
  <c r="DH51" i="916"/>
  <c r="DF49" i="916"/>
  <c r="AR9" i="132"/>
  <c r="AT7" i="132"/>
  <c r="AT9" i="132" s="1"/>
  <c r="AF13" i="132"/>
  <c r="AI11" i="132"/>
  <c r="AH11" i="132"/>
  <c r="AN28" i="132"/>
  <c r="AP28" i="132"/>
  <c r="AQ28" i="132" s="1"/>
  <c r="AP13" i="132"/>
  <c r="AI12" i="132"/>
  <c r="AH12" i="132"/>
  <c r="AP12" i="132"/>
  <c r="AM13" i="132"/>
  <c r="AQ20" i="132"/>
  <c r="AP21" i="132"/>
  <c r="AK14" i="132"/>
  <c r="AM14" i="132"/>
  <c r="AO20" i="132"/>
  <c r="AO21" i="132" s="1"/>
  <c r="AL21" i="132"/>
  <c r="AH14" i="132"/>
  <c r="GY5" i="57"/>
  <c r="AL30" i="917" l="1"/>
  <c r="AK30" i="917"/>
  <c r="GY152" i="57"/>
  <c r="GY154" i="57" s="1"/>
  <c r="GY20" i="57"/>
  <c r="GY22" i="57" s="1"/>
  <c r="GY144" i="57"/>
  <c r="GY146" i="57" s="1"/>
  <c r="DE153" i="916"/>
  <c r="DK151" i="916"/>
  <c r="DI153" i="916" s="1"/>
  <c r="GY134" i="57"/>
  <c r="GY136" i="57" s="1"/>
  <c r="GY164" i="57"/>
  <c r="GY159" i="57"/>
  <c r="GY150" i="57"/>
  <c r="GY141" i="57"/>
  <c r="GY129" i="57"/>
  <c r="GY131" i="57" s="1"/>
  <c r="AI13" i="132"/>
  <c r="AL11" i="132"/>
  <c r="AK11" i="132"/>
  <c r="AN14" i="132"/>
  <c r="AP14" i="132"/>
  <c r="AQ14" i="132" s="1"/>
  <c r="AL12" i="132"/>
  <c r="AK12" i="132"/>
  <c r="HA5" i="57"/>
  <c r="GX5" i="57"/>
  <c r="GY7" i="57"/>
  <c r="E9" i="918" l="1"/>
  <c r="E8" i="918" s="1"/>
  <c r="C9" i="918"/>
  <c r="D9" i="918" s="1"/>
  <c r="AO30" i="917"/>
  <c r="AQ30" i="917" s="1"/>
  <c r="AN30" i="917"/>
  <c r="D6" i="919"/>
  <c r="I6" i="919" s="1"/>
  <c r="HA20" i="57"/>
  <c r="HA22" i="57" s="1"/>
  <c r="GX20" i="57"/>
  <c r="GX22" i="57" s="1"/>
  <c r="HA152" i="57"/>
  <c r="HA154" i="57" s="1"/>
  <c r="GX152" i="57"/>
  <c r="GX154" i="57" s="1"/>
  <c r="HA144" i="57"/>
  <c r="HA146" i="57" s="1"/>
  <c r="GX144" i="57"/>
  <c r="GX146" i="57" s="1"/>
  <c r="HA134" i="57"/>
  <c r="HA136" i="57" s="1"/>
  <c r="GX134" i="57"/>
  <c r="GX136" i="57" s="1"/>
  <c r="HA164" i="57"/>
  <c r="HA150" i="57"/>
  <c r="HA159" i="57"/>
  <c r="HA141" i="57"/>
  <c r="GX164" i="57"/>
  <c r="GX159" i="57"/>
  <c r="GX150" i="57"/>
  <c r="GX141" i="57"/>
  <c r="HA129" i="57"/>
  <c r="HA131" i="57" s="1"/>
  <c r="GX129" i="57"/>
  <c r="HA7" i="57"/>
  <c r="AO12" i="132"/>
  <c r="AQ12" i="132" s="1"/>
  <c r="AN12" i="132"/>
  <c r="AL13" i="132"/>
  <c r="AO11" i="132"/>
  <c r="AN11" i="132"/>
  <c r="GX7" i="57"/>
  <c r="C8" i="918" l="1"/>
  <c r="I5" i="1034"/>
  <c r="D5" i="919"/>
  <c r="GX131" i="57"/>
  <c r="AO13" i="132"/>
  <c r="AQ11" i="132"/>
  <c r="I5" i="919" l="1"/>
  <c r="E4" i="91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<sst xmlns="http://schemas.openxmlformats.org/spreadsheetml/2006/main" count="9859" uniqueCount="535">
  <si>
    <t>第一建材工業</t>
  </si>
  <si>
    <t>アクティブハウスみよし</t>
  </si>
  <si>
    <t>ネクストハウス各務原</t>
  </si>
  <si>
    <t>ネクストハウス大府</t>
  </si>
  <si>
    <t>ネクストハウス長久手</t>
  </si>
  <si>
    <t>Graph熊本</t>
  </si>
  <si>
    <t>アクティブハウス木更津</t>
  </si>
  <si>
    <t>イオンハウジング津田沼</t>
  </si>
  <si>
    <t>ネクストハウス茂原</t>
  </si>
  <si>
    <t>千葉・不動産課</t>
  </si>
  <si>
    <t>なないろケアプランセンター</t>
  </si>
  <si>
    <t>アクティエ横浜</t>
  </si>
  <si>
    <t>アクティエ立川</t>
  </si>
  <si>
    <t>アクティブハウス八王子</t>
  </si>
  <si>
    <t>ケアセブン訪問看護</t>
  </si>
  <si>
    <t>ネクストハウス厚木</t>
  </si>
  <si>
    <t>ネクストハウス立川</t>
  </si>
  <si>
    <t>リーガルFP事業部</t>
  </si>
  <si>
    <t>西東京不動産課</t>
  </si>
  <si>
    <t>東京・リフォーム課</t>
  </si>
  <si>
    <t>特建事業部</t>
  </si>
  <si>
    <t>福祉用具販売貸与</t>
  </si>
  <si>
    <t>受　注　　　</t>
    <rPh sb="0" eb="1">
      <t>ウケ</t>
    </rPh>
    <rPh sb="2" eb="3">
      <t>チュウ</t>
    </rPh>
    <phoneticPr fontId="7"/>
  </si>
  <si>
    <t>1棟単価：</t>
    <phoneticPr fontId="6"/>
  </si>
  <si>
    <t>粗利基準：</t>
    <phoneticPr fontId="6"/>
  </si>
  <si>
    <t>日付</t>
    <rPh sb="0" eb="1">
      <t>ヒ</t>
    </rPh>
    <rPh sb="1" eb="2">
      <t>ツ</t>
    </rPh>
    <phoneticPr fontId="7"/>
  </si>
  <si>
    <t>区分</t>
    <rPh sb="0" eb="2">
      <t>クブン</t>
    </rPh>
    <phoneticPr fontId="7"/>
  </si>
  <si>
    <t>施主名</t>
    <rPh sb="0" eb="2">
      <t>セシュ</t>
    </rPh>
    <rPh sb="2" eb="3">
      <t>メイ</t>
    </rPh>
    <phoneticPr fontId="7"/>
  </si>
  <si>
    <t>請負金額</t>
    <rPh sb="0" eb="2">
      <t>ウケオイ</t>
    </rPh>
    <rPh sb="2" eb="4">
      <t>キンガク</t>
    </rPh>
    <phoneticPr fontId="7"/>
  </si>
  <si>
    <t>利益率</t>
    <rPh sb="0" eb="2">
      <t>リエキ</t>
    </rPh>
    <rPh sb="2" eb="3">
      <t>リツ</t>
    </rPh>
    <phoneticPr fontId="7"/>
  </si>
  <si>
    <t>利益額</t>
    <rPh sb="0" eb="2">
      <t>リエキ</t>
    </rPh>
    <rPh sb="2" eb="3">
      <t>ガク</t>
    </rPh>
    <phoneticPr fontId="7"/>
  </si>
  <si>
    <t>担当者</t>
    <rPh sb="0" eb="2">
      <t>タントウ</t>
    </rPh>
    <rPh sb="2" eb="3">
      <t>シャ</t>
    </rPh>
    <phoneticPr fontId="7"/>
  </si>
  <si>
    <t>計画</t>
    <rPh sb="0" eb="2">
      <t>ケイカク</t>
    </rPh>
    <phoneticPr fontId="7"/>
  </si>
  <si>
    <t>1</t>
    <phoneticPr fontId="7"/>
  </si>
  <si>
    <t>2</t>
  </si>
  <si>
    <t>3</t>
  </si>
  <si>
    <t>4</t>
  </si>
  <si>
    <t>5</t>
  </si>
  <si>
    <t>6</t>
  </si>
  <si>
    <t>7</t>
  </si>
  <si>
    <t>8</t>
  </si>
  <si>
    <t>9</t>
  </si>
  <si>
    <t>10</t>
  </si>
  <si>
    <t>実績</t>
    <rPh sb="0" eb="2">
      <t>ジッセキ</t>
    </rPh>
    <phoneticPr fontId="7"/>
  </si>
  <si>
    <t>当月</t>
    <rPh sb="0" eb="2">
      <t>トウゲツ</t>
    </rPh>
    <phoneticPr fontId="7"/>
  </si>
  <si>
    <t>棟数</t>
    <rPh sb="0" eb="1">
      <t>トウ</t>
    </rPh>
    <rPh sb="1" eb="2">
      <t>カズ</t>
    </rPh>
    <phoneticPr fontId="7"/>
  </si>
  <si>
    <t>累計達成率</t>
    <rPh sb="0" eb="2">
      <t>ルイケイ</t>
    </rPh>
    <rPh sb="2" eb="5">
      <t>タッセイリツ</t>
    </rPh>
    <phoneticPr fontId="6"/>
  </si>
  <si>
    <t>請負金額</t>
    <rPh sb="0" eb="2">
      <t>ウケオイ</t>
    </rPh>
    <rPh sb="2" eb="4">
      <t>キンガク</t>
    </rPh>
    <phoneticPr fontId="6"/>
  </si>
  <si>
    <t>差異</t>
    <rPh sb="0" eb="2">
      <t>サイ</t>
    </rPh>
    <phoneticPr fontId="7"/>
  </si>
  <si>
    <t>累計</t>
    <rPh sb="0" eb="2">
      <t>ルイケイ</t>
    </rPh>
    <phoneticPr fontId="7"/>
  </si>
  <si>
    <t>棟数</t>
    <rPh sb="0" eb="1">
      <t>トウ</t>
    </rPh>
    <rPh sb="1" eb="2">
      <t>スウ</t>
    </rPh>
    <phoneticPr fontId="6"/>
  </si>
  <si>
    <t>着　工　　　</t>
    <rPh sb="0" eb="1">
      <t>キ</t>
    </rPh>
    <rPh sb="2" eb="3">
      <t>タクミ</t>
    </rPh>
    <phoneticPr fontId="7"/>
  </si>
  <si>
    <t>完　成　　　</t>
    <rPh sb="0" eb="1">
      <t>カン</t>
    </rPh>
    <rPh sb="2" eb="3">
      <t>シゲル</t>
    </rPh>
    <phoneticPr fontId="7"/>
  </si>
  <si>
    <t>損　益　計　算　書</t>
    <rPh sb="0" eb="1">
      <t>ソン</t>
    </rPh>
    <rPh sb="2" eb="3">
      <t>エキ</t>
    </rPh>
    <rPh sb="4" eb="5">
      <t>ケイ</t>
    </rPh>
    <rPh sb="6" eb="7">
      <t>サン</t>
    </rPh>
    <rPh sb="8" eb="9">
      <t>ショ</t>
    </rPh>
    <phoneticPr fontId="6"/>
  </si>
  <si>
    <t>1Q</t>
    <phoneticPr fontId="18"/>
  </si>
  <si>
    <t>2Q</t>
  </si>
  <si>
    <t>前期</t>
    <rPh sb="0" eb="2">
      <t>ゼンキ</t>
    </rPh>
    <phoneticPr fontId="6"/>
  </si>
  <si>
    <t>3Q</t>
  </si>
  <si>
    <t>4Q</t>
  </si>
  <si>
    <t>後期</t>
    <rPh sb="0" eb="2">
      <t>コウキ</t>
    </rPh>
    <phoneticPr fontId="6"/>
  </si>
  <si>
    <t>通期</t>
    <rPh sb="0" eb="2">
      <t>ツウキ</t>
    </rPh>
    <phoneticPr fontId="6"/>
  </si>
  <si>
    <t>項目</t>
    <rPh sb="0" eb="2">
      <t>コウモク</t>
    </rPh>
    <phoneticPr fontId="18"/>
  </si>
  <si>
    <t>4月</t>
    <rPh sb="1" eb="2">
      <t>ガツ</t>
    </rPh>
    <phoneticPr fontId="18"/>
  </si>
  <si>
    <t>5月</t>
    <rPh sb="1" eb="2">
      <t>ガツ</t>
    </rPh>
    <phoneticPr fontId="18"/>
  </si>
  <si>
    <t>6月</t>
    <phoneticPr fontId="18"/>
  </si>
  <si>
    <t>7月</t>
    <phoneticPr fontId="18"/>
  </si>
  <si>
    <t>8月</t>
    <phoneticPr fontId="18"/>
  </si>
  <si>
    <t>9月</t>
    <phoneticPr fontId="18"/>
  </si>
  <si>
    <t>合計</t>
    <rPh sb="0" eb="2">
      <t>ゴウケイ</t>
    </rPh>
    <phoneticPr fontId="6"/>
  </si>
  <si>
    <t>10月</t>
    <phoneticPr fontId="18"/>
  </si>
  <si>
    <t>11月</t>
  </si>
  <si>
    <t>12月</t>
  </si>
  <si>
    <t>1月</t>
    <phoneticPr fontId="18"/>
  </si>
  <si>
    <t>2月</t>
  </si>
  <si>
    <t>3月</t>
  </si>
  <si>
    <t>計画</t>
    <rPh sb="0" eb="2">
      <t>ケイカク</t>
    </rPh>
    <phoneticPr fontId="18"/>
  </si>
  <si>
    <t>実績</t>
    <rPh sb="0" eb="2">
      <t>ジッセキ</t>
    </rPh>
    <phoneticPr fontId="18"/>
  </si>
  <si>
    <t>達成率</t>
    <rPh sb="0" eb="3">
      <t>タッセイリツ</t>
    </rPh>
    <phoneticPr fontId="18"/>
  </si>
  <si>
    <t>計画</t>
    <rPh sb="0" eb="2">
      <t>ケイカク</t>
    </rPh>
    <phoneticPr fontId="6"/>
  </si>
  <si>
    <t>実績</t>
    <rPh sb="0" eb="2">
      <t>ジッセキ</t>
    </rPh>
    <phoneticPr fontId="6"/>
  </si>
  <si>
    <t>受注</t>
    <rPh sb="0" eb="2">
      <t>ジュチュウ</t>
    </rPh>
    <phoneticPr fontId="18"/>
  </si>
  <si>
    <t>月別</t>
    <rPh sb="0" eb="2">
      <t>ツキベツ</t>
    </rPh>
    <phoneticPr fontId="18"/>
  </si>
  <si>
    <t>請負金額</t>
    <rPh sb="0" eb="2">
      <t>ウケオイ</t>
    </rPh>
    <rPh sb="2" eb="4">
      <t>キンガク</t>
    </rPh>
    <phoneticPr fontId="18"/>
  </si>
  <si>
    <t>粗利益</t>
    <rPh sb="0" eb="3">
      <t>アラリエキ</t>
    </rPh>
    <phoneticPr fontId="18"/>
  </si>
  <si>
    <t>利益率</t>
    <rPh sb="0" eb="3">
      <t>リエキリツ</t>
    </rPh>
    <phoneticPr fontId="18"/>
  </si>
  <si>
    <t>棟数</t>
    <rPh sb="0" eb="2">
      <t>トウスウ</t>
    </rPh>
    <phoneticPr fontId="18"/>
  </si>
  <si>
    <t>累積</t>
    <rPh sb="0" eb="2">
      <t>ルイセキ</t>
    </rPh>
    <phoneticPr fontId="18"/>
  </si>
  <si>
    <t>利益率</t>
    <rPh sb="0" eb="3">
      <t>リエキリツ</t>
    </rPh>
    <phoneticPr fontId="6"/>
  </si>
  <si>
    <t>着工</t>
    <rPh sb="0" eb="2">
      <t>チャッコウ</t>
    </rPh>
    <phoneticPr fontId="18"/>
  </si>
  <si>
    <t>売上高</t>
    <rPh sb="0" eb="2">
      <t>ウリアゲ</t>
    </rPh>
    <rPh sb="2" eb="3">
      <t>ダカ</t>
    </rPh>
    <phoneticPr fontId="18"/>
  </si>
  <si>
    <t>引輪棟数</t>
    <rPh sb="0" eb="2">
      <t>ヒキワ</t>
    </rPh>
    <rPh sb="2" eb="4">
      <t>トウスウ</t>
    </rPh>
    <phoneticPr fontId="18"/>
  </si>
  <si>
    <t>売上原価</t>
    <rPh sb="0" eb="2">
      <t>ウリアゲ</t>
    </rPh>
    <rPh sb="2" eb="4">
      <t>ゲンカ</t>
    </rPh>
    <phoneticPr fontId="18"/>
  </si>
  <si>
    <t>原価率</t>
    <rPh sb="0" eb="3">
      <t>ゲンカリツ</t>
    </rPh>
    <phoneticPr fontId="18"/>
  </si>
  <si>
    <t>人件費</t>
  </si>
  <si>
    <t>販売費</t>
  </si>
  <si>
    <t>減価償却費</t>
  </si>
  <si>
    <t>地代・家賃</t>
  </si>
  <si>
    <t>その他経費</t>
  </si>
  <si>
    <t>本社経費</t>
  </si>
  <si>
    <t>経費合計</t>
    <rPh sb="0" eb="2">
      <t>ケイヒ</t>
    </rPh>
    <rPh sb="2" eb="4">
      <t>ゴウケイ</t>
    </rPh>
    <phoneticPr fontId="18"/>
  </si>
  <si>
    <t>営業利益</t>
    <rPh sb="0" eb="4">
      <t>エイギョウリエキ</t>
    </rPh>
    <phoneticPr fontId="18"/>
  </si>
  <si>
    <t>営業外収益</t>
    <rPh sb="0" eb="5">
      <t>エイギョウガイシュウエキ</t>
    </rPh>
    <phoneticPr fontId="18"/>
  </si>
  <si>
    <t>営業外費用</t>
    <rPh sb="0" eb="3">
      <t>エイギョウガイ</t>
    </rPh>
    <rPh sb="3" eb="5">
      <t>ヒヨウ</t>
    </rPh>
    <phoneticPr fontId="18"/>
  </si>
  <si>
    <t>経常利益</t>
    <rPh sb="0" eb="4">
      <t>ケイジョウリエキ</t>
    </rPh>
    <phoneticPr fontId="18"/>
  </si>
  <si>
    <t>生産性</t>
    <rPh sb="0" eb="3">
      <t>セイサンセイ</t>
    </rPh>
    <phoneticPr fontId="18"/>
  </si>
  <si>
    <t>人員計画</t>
    <rPh sb="0" eb="2">
      <t>ジンイン</t>
    </rPh>
    <rPh sb="2" eb="4">
      <t>ケイカク</t>
    </rPh>
    <phoneticPr fontId="18"/>
  </si>
  <si>
    <t>所長</t>
    <rPh sb="0" eb="2">
      <t>ショチョウ</t>
    </rPh>
    <phoneticPr fontId="18"/>
  </si>
  <si>
    <t>営業</t>
    <rPh sb="0" eb="2">
      <t>エイギョウ</t>
    </rPh>
    <phoneticPr fontId="18"/>
  </si>
  <si>
    <t>設計</t>
    <rPh sb="0" eb="2">
      <t>セッケイ</t>
    </rPh>
    <phoneticPr fontId="18"/>
  </si>
  <si>
    <t>ＩＣ</t>
  </si>
  <si>
    <t>工務</t>
    <rPh sb="0" eb="2">
      <t>コウム</t>
    </rPh>
    <phoneticPr fontId="18"/>
  </si>
  <si>
    <t>事務</t>
    <rPh sb="0" eb="2">
      <t>ジム</t>
    </rPh>
    <phoneticPr fontId="18"/>
  </si>
  <si>
    <t>アシスタント</t>
  </si>
  <si>
    <t>パート</t>
  </si>
  <si>
    <t>アルバイト</t>
  </si>
  <si>
    <t>合計人数</t>
    <rPh sb="0" eb="2">
      <t>ゴウケイ</t>
    </rPh>
    <rPh sb="2" eb="4">
      <t>ニンスウ</t>
    </rPh>
    <phoneticPr fontId="18"/>
  </si>
  <si>
    <t>1人当売上高</t>
  </si>
  <si>
    <t>1人当経費</t>
  </si>
  <si>
    <t>1人当利益</t>
  </si>
  <si>
    <t>1棟当売上高</t>
  </si>
  <si>
    <t>1棟当利益</t>
  </si>
  <si>
    <t>損益</t>
    <rPh sb="0" eb="2">
      <t>ソンエキ</t>
    </rPh>
    <phoneticPr fontId="18"/>
  </si>
  <si>
    <t>BEP売上</t>
    <rPh sb="3" eb="5">
      <t>ウリアゲ</t>
    </rPh>
    <phoneticPr fontId="18"/>
  </si>
  <si>
    <t>BEP棟数</t>
    <rPh sb="3" eb="5">
      <t>トウスウ</t>
    </rPh>
    <phoneticPr fontId="18"/>
  </si>
  <si>
    <t>単位：千円　端数：切上げ</t>
    <rPh sb="0" eb="2">
      <t>タンイ</t>
    </rPh>
    <rPh sb="3" eb="5">
      <t>センエン</t>
    </rPh>
    <rPh sb="6" eb="8">
      <t>ハスウ</t>
    </rPh>
    <rPh sb="9" eb="10">
      <t>キ</t>
    </rPh>
    <rPh sb="10" eb="11">
      <t>ア</t>
    </rPh>
    <phoneticPr fontId="6"/>
  </si>
  <si>
    <t>人員</t>
    <rPh sb="0" eb="2">
      <t>ジンイン</t>
    </rPh>
    <phoneticPr fontId="18"/>
  </si>
  <si>
    <t>増減</t>
    <rPh sb="0" eb="2">
      <t>ゾウゲン</t>
    </rPh>
    <phoneticPr fontId="18"/>
  </si>
  <si>
    <t>」</t>
    <phoneticPr fontId="6"/>
  </si>
  <si>
    <t>日付</t>
    <rPh sb="0" eb="1">
      <t>ヒ</t>
    </rPh>
    <rPh sb="1" eb="2">
      <t>ツ</t>
    </rPh>
    <phoneticPr fontId="8"/>
  </si>
  <si>
    <t>区分</t>
    <rPh sb="0" eb="2">
      <t>クブン</t>
    </rPh>
    <phoneticPr fontId="8"/>
  </si>
  <si>
    <t>施主名</t>
    <rPh sb="0" eb="2">
      <t>セシュ</t>
    </rPh>
    <rPh sb="2" eb="3">
      <t>メイ</t>
    </rPh>
    <phoneticPr fontId="8"/>
  </si>
  <si>
    <t>請負金額</t>
    <rPh sb="0" eb="2">
      <t>ウケオイ</t>
    </rPh>
    <rPh sb="2" eb="4">
      <t>キンガク</t>
    </rPh>
    <phoneticPr fontId="8"/>
  </si>
  <si>
    <t>利益額</t>
    <rPh sb="0" eb="2">
      <t>リエキ</t>
    </rPh>
    <rPh sb="2" eb="3">
      <t>ガク</t>
    </rPh>
    <phoneticPr fontId="8"/>
  </si>
  <si>
    <t>担当者</t>
    <rPh sb="0" eb="2">
      <t>タントウ</t>
    </rPh>
    <rPh sb="2" eb="3">
      <t>シャ</t>
    </rPh>
    <phoneticPr fontId="8"/>
  </si>
  <si>
    <t>受注-実績</t>
    <rPh sb="0" eb="2">
      <t>ジュチュウ</t>
    </rPh>
    <rPh sb="3" eb="5">
      <t>ジッセキ</t>
    </rPh>
    <phoneticPr fontId="4"/>
  </si>
  <si>
    <t>受注-計画</t>
    <rPh sb="0" eb="2">
      <t>ジュチュウ</t>
    </rPh>
    <rPh sb="3" eb="5">
      <t>ケイカク</t>
    </rPh>
    <phoneticPr fontId="4"/>
  </si>
  <si>
    <t>着工-計画</t>
    <rPh sb="3" eb="5">
      <t>ケイカク</t>
    </rPh>
    <phoneticPr fontId="4"/>
  </si>
  <si>
    <t>着工-実績</t>
    <rPh sb="3" eb="5">
      <t>ジッセキ</t>
    </rPh>
    <phoneticPr fontId="4"/>
  </si>
  <si>
    <t>完成-計画</t>
    <rPh sb="3" eb="5">
      <t>ケイカク</t>
    </rPh>
    <phoneticPr fontId="4"/>
  </si>
  <si>
    <t>完成-実績</t>
    <rPh sb="3" eb="5">
      <t>ジッセキ</t>
    </rPh>
    <phoneticPr fontId="4"/>
  </si>
  <si>
    <t>その他</t>
  </si>
  <si>
    <t>24</t>
    <phoneticPr fontId="4"/>
  </si>
  <si>
    <t>四半期累計</t>
    <rPh sb="0" eb="3">
      <t>シハンキ</t>
    </rPh>
    <rPh sb="3" eb="5">
      <t>ルイケイ</t>
    </rPh>
    <phoneticPr fontId="6"/>
  </si>
  <si>
    <t>達成率</t>
    <rPh sb="0" eb="3">
      <t>タッセイリツ</t>
    </rPh>
    <phoneticPr fontId="4"/>
  </si>
  <si>
    <t>請負金額</t>
    <phoneticPr fontId="4"/>
  </si>
  <si>
    <t>計画</t>
    <rPh sb="0" eb="2">
      <t>ケイカク</t>
    </rPh>
    <phoneticPr fontId="4"/>
  </si>
  <si>
    <t>実績</t>
    <rPh sb="0" eb="2">
      <t>ジッセキ</t>
    </rPh>
    <phoneticPr fontId="4"/>
  </si>
  <si>
    <t>利益額</t>
    <rPh sb="0" eb="3">
      <t>リエキガク</t>
    </rPh>
    <phoneticPr fontId="4"/>
  </si>
  <si>
    <t>棟数</t>
    <rPh sb="0" eb="2">
      <t>トウスウ</t>
    </rPh>
    <phoneticPr fontId="4"/>
  </si>
  <si>
    <t>受注・着工・完成　　実行度合表    １Ｑ</t>
    <phoneticPr fontId="6"/>
  </si>
  <si>
    <t>半期累計</t>
    <rPh sb="0" eb="2">
      <t>ハンキ</t>
    </rPh>
    <rPh sb="2" eb="4">
      <t>ルイケイ</t>
    </rPh>
    <phoneticPr fontId="6"/>
  </si>
  <si>
    <t>通期累計</t>
    <rPh sb="0" eb="2">
      <t>ツウキ</t>
    </rPh>
    <rPh sb="2" eb="4">
      <t>ルイケイ</t>
    </rPh>
    <phoneticPr fontId="6"/>
  </si>
  <si>
    <t>受注・着工・完成　　実行度合表   ２Ｑ</t>
    <phoneticPr fontId="6"/>
  </si>
  <si>
    <t>受注・着工・完成　　実行度合表    ４Ｑ</t>
    <phoneticPr fontId="6"/>
  </si>
  <si>
    <t>ID</t>
  </si>
  <si>
    <t>ID</t>
    <phoneticPr fontId="4"/>
  </si>
  <si>
    <t>エリア</t>
  </si>
  <si>
    <t>エリア</t>
    <phoneticPr fontId="4"/>
  </si>
  <si>
    <t>主要ブランド</t>
    <rPh sb="0" eb="2">
      <t>シュヨウ</t>
    </rPh>
    <phoneticPr fontId="4"/>
  </si>
  <si>
    <t>所長</t>
  </si>
  <si>
    <t>担当役員</t>
  </si>
  <si>
    <t>営業所・部署</t>
    <rPh sb="4" eb="6">
      <t>ブショ</t>
    </rPh>
    <phoneticPr fontId="4"/>
  </si>
  <si>
    <t>静岡</t>
  </si>
  <si>
    <t>熊本</t>
  </si>
  <si>
    <t>千葉</t>
  </si>
  <si>
    <t>愛知</t>
  </si>
  <si>
    <t>東京</t>
  </si>
  <si>
    <t>篠塚 岳彦</t>
  </si>
  <si>
    <t>松原 博人</t>
  </si>
  <si>
    <t>石田 直樹</t>
  </si>
  <si>
    <t>立川 和貴</t>
  </si>
  <si>
    <t>工藤 来</t>
  </si>
  <si>
    <t>後藤 傑</t>
  </si>
  <si>
    <t>クレバリーホーム静岡</t>
  </si>
  <si>
    <t>中村 篤人</t>
  </si>
  <si>
    <t>森下 恭行</t>
  </si>
  <si>
    <t>渡部 直輝</t>
  </si>
  <si>
    <t>有賀 健太郎</t>
  </si>
  <si>
    <t>豊蔵 一幸</t>
  </si>
  <si>
    <t>田中 勇一</t>
  </si>
  <si>
    <t>田中 誠浩</t>
  </si>
  <si>
    <t>鵜戸 昭一</t>
  </si>
  <si>
    <t>溝口 大介</t>
  </si>
  <si>
    <t>山内 克典</t>
  </si>
  <si>
    <t>滝田 健二</t>
  </si>
  <si>
    <t>加藤 斉</t>
  </si>
  <si>
    <t>遠藤 晃太</t>
  </si>
  <si>
    <t>刈込 美智子</t>
  </si>
  <si>
    <t>山本 賢司</t>
  </si>
  <si>
    <t>野口 誠作</t>
  </si>
  <si>
    <t>佐藤 宏幸</t>
  </si>
  <si>
    <t>山下 克典</t>
  </si>
  <si>
    <t>畦地 都</t>
  </si>
  <si>
    <t>杉山 康弘</t>
  </si>
  <si>
    <t>中村 敏文</t>
  </si>
  <si>
    <t>田中 大輔</t>
  </si>
  <si>
    <t>システムユーザ</t>
  </si>
  <si>
    <t>クレバリーホーム</t>
  </si>
  <si>
    <t>アクティブハウス</t>
  </si>
  <si>
    <t>Graph</t>
  </si>
  <si>
    <t>actie</t>
  </si>
  <si>
    <t>nexthouse</t>
  </si>
  <si>
    <t>S2</t>
    <phoneticPr fontId="4"/>
  </si>
  <si>
    <t>アクティブハウス八王子</t>
    <phoneticPr fontId="4"/>
  </si>
  <si>
    <t>第一建材工業</t>
    <phoneticPr fontId="4"/>
  </si>
  <si>
    <t>集計分類</t>
    <rPh sb="0" eb="2">
      <t>シュウケイ</t>
    </rPh>
    <rPh sb="2" eb="4">
      <t>ブンルイ</t>
    </rPh>
    <phoneticPr fontId="4"/>
  </si>
  <si>
    <t>東京・不動産事業</t>
  </si>
  <si>
    <t>千葉・不動産事業</t>
  </si>
  <si>
    <t>リーガルFP事業部</t>
    <phoneticPr fontId="4"/>
  </si>
  <si>
    <t>特建事業部</t>
    <rPh sb="0" eb="2">
      <t>トッケン</t>
    </rPh>
    <rPh sb="2" eb="5">
      <t>ジギョウブ</t>
    </rPh>
    <phoneticPr fontId="4"/>
  </si>
  <si>
    <t>受注</t>
    <rPh sb="0" eb="2">
      <t>ジュチュウ</t>
    </rPh>
    <phoneticPr fontId="10"/>
  </si>
  <si>
    <t>着工</t>
    <rPh sb="0" eb="2">
      <t>チャッコウ</t>
    </rPh>
    <phoneticPr fontId="10"/>
  </si>
  <si>
    <t>完成</t>
    <rPh sb="0" eb="2">
      <t>カンセイ</t>
    </rPh>
    <phoneticPr fontId="10"/>
  </si>
  <si>
    <t>利益額</t>
    <rPh sb="0" eb="3">
      <t>リエキガク</t>
    </rPh>
    <phoneticPr fontId="10"/>
  </si>
  <si>
    <t>棟数</t>
    <rPh sb="0" eb="2">
      <t>トウスウ</t>
    </rPh>
    <phoneticPr fontId="10"/>
  </si>
  <si>
    <t>請負金額</t>
    <rPh sb="0" eb="4">
      <t>ウケオイキンガク</t>
    </rPh>
    <phoneticPr fontId="10"/>
  </si>
  <si>
    <t>経費合計</t>
    <rPh sb="0" eb="2">
      <t>ケイヒ</t>
    </rPh>
    <rPh sb="2" eb="4">
      <t>ゴウケイ</t>
    </rPh>
    <phoneticPr fontId="4"/>
  </si>
  <si>
    <t>ネクストハウス</t>
  </si>
  <si>
    <t>アクティエ</t>
  </si>
  <si>
    <t>アクティエ横浜</t>
    <phoneticPr fontId="4"/>
  </si>
  <si>
    <t>1棟単価</t>
    <rPh sb="1" eb="2">
      <t>トウ</t>
    </rPh>
    <rPh sb="2" eb="4">
      <t>タンカ</t>
    </rPh>
    <phoneticPr fontId="6"/>
  </si>
  <si>
    <t>経常利益</t>
    <rPh sb="0" eb="4">
      <t>ケイジョウリエキ</t>
    </rPh>
    <phoneticPr fontId="4"/>
  </si>
  <si>
    <t>事業計画 実行度合表集計</t>
    <rPh sb="0" eb="4">
      <t>ジギョウケイカク</t>
    </rPh>
    <phoneticPr fontId="4"/>
  </si>
  <si>
    <t>受注・着工・完成　　実行度合表    ３Ｑ</t>
    <phoneticPr fontId="6"/>
  </si>
  <si>
    <t>アクティエ立川</t>
    <phoneticPr fontId="4"/>
  </si>
  <si>
    <t>取得完了</t>
    <phoneticPr fontId="4"/>
  </si>
  <si>
    <t>経常利益</t>
    <rPh sb="0" eb="4">
      <t>ケイジョウリエキ</t>
    </rPh>
    <phoneticPr fontId="4"/>
  </si>
  <si>
    <t>四半期累計[完成・売上]</t>
    <rPh sb="0" eb="3">
      <t>シハンキ</t>
    </rPh>
    <rPh sb="3" eb="5">
      <t>ルイケイ</t>
    </rPh>
    <rPh sb="6" eb="8">
      <t>カンセイ</t>
    </rPh>
    <rPh sb="9" eb="11">
      <t>ウリアゲ</t>
    </rPh>
    <phoneticPr fontId="4"/>
  </si>
  <si>
    <t>半期累計[完成・売上]</t>
    <rPh sb="0" eb="2">
      <t>ハンキ</t>
    </rPh>
    <rPh sb="2" eb="4">
      <t>ルイケイ</t>
    </rPh>
    <rPh sb="5" eb="7">
      <t>カンセイ</t>
    </rPh>
    <rPh sb="8" eb="10">
      <t>ウリアゲ</t>
    </rPh>
    <phoneticPr fontId="4"/>
  </si>
  <si>
    <t>通期累計[完成・売上]</t>
    <rPh sb="0" eb="2">
      <t>ツウキ</t>
    </rPh>
    <rPh sb="2" eb="4">
      <t>ルイケイ</t>
    </rPh>
    <rPh sb="5" eb="7">
      <t>カンセイ</t>
    </rPh>
    <rPh sb="8" eb="10">
      <t>ウリアゲ</t>
    </rPh>
    <phoneticPr fontId="4"/>
  </si>
  <si>
    <t>全合計</t>
    <rPh sb="0" eb="1">
      <t>ゼン</t>
    </rPh>
    <rPh sb="1" eb="3">
      <t>ゴウケイ</t>
    </rPh>
    <phoneticPr fontId="4"/>
  </si>
  <si>
    <t>経常利益</t>
    <rPh sb="0" eb="4">
      <t>ケイジョ</t>
    </rPh>
    <phoneticPr fontId="4"/>
  </si>
  <si>
    <t>棟数</t>
  </si>
  <si>
    <t>大分類</t>
    <rPh sb="0" eb="3">
      <t>ダイブンルイ</t>
    </rPh>
    <phoneticPr fontId="4"/>
  </si>
  <si>
    <t>東京・住宅</t>
  </si>
  <si>
    <t>東京・住宅</t>
    <rPh sb="0" eb="2">
      <t>トウキョウ</t>
    </rPh>
    <rPh sb="3" eb="5">
      <t>ジュウタク</t>
    </rPh>
    <phoneticPr fontId="4"/>
  </si>
  <si>
    <t>東京・住宅</t>
    <rPh sb="0" eb="2">
      <t>トウキョウ</t>
    </rPh>
    <rPh sb="3" eb="5">
      <t>ジュウタク</t>
    </rPh>
    <phoneticPr fontId="4"/>
  </si>
  <si>
    <t>請負金額</t>
  </si>
  <si>
    <t>利益額</t>
  </si>
  <si>
    <t>経常利益</t>
  </si>
  <si>
    <t>愛知・住宅</t>
    <rPh sb="0" eb="2">
      <t>アイチ</t>
    </rPh>
    <rPh sb="3" eb="5">
      <t>ジュウタク</t>
    </rPh>
    <phoneticPr fontId="4"/>
  </si>
  <si>
    <t>千葉・住宅</t>
    <rPh sb="0" eb="2">
      <t>チバ</t>
    </rPh>
    <rPh sb="3" eb="5">
      <t>ジュウタク</t>
    </rPh>
    <phoneticPr fontId="4"/>
  </si>
  <si>
    <t>静岡・住宅</t>
    <rPh sb="0" eb="2">
      <t>シズオカ</t>
    </rPh>
    <rPh sb="3" eb="5">
      <t>ジュウタク</t>
    </rPh>
    <phoneticPr fontId="4"/>
  </si>
  <si>
    <t>東京・不動産</t>
    <rPh sb="0" eb="2">
      <t>トウキョウ</t>
    </rPh>
    <rPh sb="3" eb="6">
      <t>フドウサン</t>
    </rPh>
    <phoneticPr fontId="4"/>
  </si>
  <si>
    <t>千葉・不動産</t>
    <rPh sb="0" eb="2">
      <t>チバ</t>
    </rPh>
    <rPh sb="3" eb="6">
      <t>フドウサン</t>
    </rPh>
    <phoneticPr fontId="4"/>
  </si>
  <si>
    <t>社会福祉事業</t>
    <rPh sb="0" eb="6">
      <t>シャカイフクシジギョウ</t>
    </rPh>
    <phoneticPr fontId="4"/>
  </si>
  <si>
    <t>愛知・住宅</t>
    <rPh sb="0" eb="2">
      <t>アイチ</t>
    </rPh>
    <rPh sb="3" eb="5">
      <t>ジュウタク</t>
    </rPh>
    <phoneticPr fontId="4"/>
  </si>
  <si>
    <t>千葉・住宅</t>
    <rPh sb="0" eb="2">
      <t>チバ</t>
    </rPh>
    <rPh sb="3" eb="5">
      <t>ジュウタク</t>
    </rPh>
    <phoneticPr fontId="4"/>
  </si>
  <si>
    <t>熊本・住宅</t>
    <rPh sb="0" eb="2">
      <t>クマモト</t>
    </rPh>
    <rPh sb="3" eb="5">
      <t>ジュウタク</t>
    </rPh>
    <phoneticPr fontId="4"/>
  </si>
  <si>
    <t>静岡・住宅</t>
    <rPh sb="0" eb="2">
      <t>シズオカ</t>
    </rPh>
    <rPh sb="3" eb="5">
      <t>ジュウタク</t>
    </rPh>
    <phoneticPr fontId="4"/>
  </si>
  <si>
    <t>千葉・不動産</t>
    <phoneticPr fontId="4"/>
  </si>
  <si>
    <t>東京リフォーム</t>
    <rPh sb="0" eb="2">
      <t>トウキョウ</t>
    </rPh>
    <phoneticPr fontId="4"/>
  </si>
  <si>
    <t>社会福祉事業</t>
    <rPh sb="0" eb="4">
      <t>シャカイフクシ</t>
    </rPh>
    <rPh sb="4" eb="6">
      <t>ジギョウ</t>
    </rPh>
    <phoneticPr fontId="4"/>
  </si>
  <si>
    <t>クレバリーホーム千葉中央</t>
    <rPh sb="8" eb="12">
      <t>チバチュウオウ</t>
    </rPh>
    <phoneticPr fontId="4"/>
  </si>
  <si>
    <t>クレバリーホーム千葉中央</t>
  </si>
  <si>
    <t>社会福祉事業</t>
  </si>
  <si>
    <t>四半期累計[受注]</t>
    <rPh sb="0" eb="3">
      <t>シハンキ</t>
    </rPh>
    <rPh sb="3" eb="5">
      <t>ルイケイ</t>
    </rPh>
    <rPh sb="6" eb="8">
      <t>ジュチュウ</t>
    </rPh>
    <phoneticPr fontId="4"/>
  </si>
  <si>
    <t>四半期累計[着工]</t>
    <rPh sb="0" eb="3">
      <t>シハンキ</t>
    </rPh>
    <rPh sb="3" eb="5">
      <t>ルイケイ</t>
    </rPh>
    <rPh sb="6" eb="8">
      <t>チャッコウ</t>
    </rPh>
    <phoneticPr fontId="4"/>
  </si>
  <si>
    <t>半期累計[受注]</t>
    <rPh sb="0" eb="2">
      <t>ハンキ</t>
    </rPh>
    <rPh sb="2" eb="4">
      <t>ルイケイ</t>
    </rPh>
    <rPh sb="5" eb="7">
      <t>ジュチュウ</t>
    </rPh>
    <phoneticPr fontId="4"/>
  </si>
  <si>
    <t>半期累計[着工]</t>
    <rPh sb="0" eb="2">
      <t>ハンキ</t>
    </rPh>
    <rPh sb="2" eb="4">
      <t>ルイケイ</t>
    </rPh>
    <rPh sb="5" eb="7">
      <t>チャッコウ</t>
    </rPh>
    <phoneticPr fontId="4"/>
  </si>
  <si>
    <t>通期累計[受注]</t>
    <rPh sb="0" eb="2">
      <t>ツウキ</t>
    </rPh>
    <rPh sb="2" eb="4">
      <t>ルイケイ</t>
    </rPh>
    <rPh sb="5" eb="7">
      <t>ジュ</t>
    </rPh>
    <phoneticPr fontId="4"/>
  </si>
  <si>
    <t>通期累計[着工]</t>
    <rPh sb="0" eb="2">
      <t>ツウキ</t>
    </rPh>
    <rPh sb="2" eb="4">
      <t>ルイケイ</t>
    </rPh>
    <rPh sb="5" eb="7">
      <t>チャッコウ</t>
    </rPh>
    <phoneticPr fontId="4"/>
  </si>
  <si>
    <t>7月～9月</t>
    <rPh sb="1" eb="2">
      <t>ガツ</t>
    </rPh>
    <rPh sb="4" eb="5">
      <t>ガツ</t>
    </rPh>
    <phoneticPr fontId="4"/>
  </si>
  <si>
    <t>4月～9月</t>
    <rPh sb="1" eb="2">
      <t>ガツ</t>
    </rPh>
    <rPh sb="4" eb="5">
      <t>ガツ</t>
    </rPh>
    <phoneticPr fontId="4"/>
  </si>
  <si>
    <t>4月～6月</t>
    <rPh sb="1" eb="2">
      <t>ガツ</t>
    </rPh>
    <rPh sb="4" eb="5">
      <t>ガツ</t>
    </rPh>
    <phoneticPr fontId="4"/>
  </si>
  <si>
    <t>10月～12月</t>
    <rPh sb="2" eb="3">
      <t>ガツ</t>
    </rPh>
    <rPh sb="6" eb="7">
      <t>ガツ</t>
    </rPh>
    <phoneticPr fontId="4"/>
  </si>
  <si>
    <t>1月～3月</t>
    <rPh sb="1" eb="2">
      <t>ガツ</t>
    </rPh>
    <rPh sb="4" eb="5">
      <t>ガツ</t>
    </rPh>
    <phoneticPr fontId="4"/>
  </si>
  <si>
    <t>10月～3月</t>
    <rPh sb="2" eb="3">
      <t>ガツ</t>
    </rPh>
    <rPh sb="5" eb="6">
      <t>ガツ</t>
    </rPh>
    <phoneticPr fontId="4"/>
  </si>
  <si>
    <t>4月～3月</t>
    <rPh sb="1" eb="2">
      <t>ガツ</t>
    </rPh>
    <rPh sb="4" eb="5">
      <t>ガツ</t>
    </rPh>
    <phoneticPr fontId="4"/>
  </si>
  <si>
    <t>カウント外集計</t>
    <rPh sb="4" eb="5">
      <t>ガイ</t>
    </rPh>
    <rPh sb="5" eb="7">
      <t>シュウケイ</t>
    </rPh>
    <phoneticPr fontId="4"/>
  </si>
  <si>
    <t>利益率</t>
    <rPh sb="0" eb="3">
      <t>リエキリツ</t>
    </rPh>
    <phoneticPr fontId="4"/>
  </si>
  <si>
    <t>※カウント外除外</t>
    <rPh sb="5" eb="6">
      <t>ガイ</t>
    </rPh>
    <rPh sb="6" eb="8">
      <t>ジョガイ</t>
    </rPh>
    <phoneticPr fontId="4"/>
  </si>
  <si>
    <t>東京愛知千葉・住宅</t>
    <rPh sb="0" eb="2">
      <t>トウキョウ</t>
    </rPh>
    <rPh sb="2" eb="4">
      <t>アイチ</t>
    </rPh>
    <rPh sb="4" eb="6">
      <t>チバ</t>
    </rPh>
    <rPh sb="7" eb="9">
      <t>ジュウタク</t>
    </rPh>
    <phoneticPr fontId="4"/>
  </si>
  <si>
    <t>大分類2</t>
    <rPh sb="0" eb="3">
      <t>ダイブンルイ</t>
    </rPh>
    <phoneticPr fontId="4"/>
  </si>
  <si>
    <t>東京愛知・住宅</t>
    <rPh sb="0" eb="2">
      <t>トウキョウ</t>
    </rPh>
    <rPh sb="2" eb="4">
      <t>アイチ</t>
    </rPh>
    <rPh sb="5" eb="7">
      <t>ジュウタク</t>
    </rPh>
    <phoneticPr fontId="4"/>
  </si>
  <si>
    <t>大分類3</t>
    <rPh sb="0" eb="3">
      <t>ダイブンルイ</t>
    </rPh>
    <phoneticPr fontId="4"/>
  </si>
  <si>
    <t>東京愛知千葉・住宅</t>
    <rPh sb="0" eb="2">
      <t>トウキョウ</t>
    </rPh>
    <rPh sb="2" eb="4">
      <t>アイチ</t>
    </rPh>
    <rPh sb="4" eb="6">
      <t>チバ</t>
    </rPh>
    <rPh sb="7" eb="9">
      <t>ジュウタク</t>
    </rPh>
    <phoneticPr fontId="4"/>
  </si>
  <si>
    <t>東京愛知・住宅</t>
    <phoneticPr fontId="4"/>
  </si>
  <si>
    <t>クレバリー静岡・藤枝</t>
    <phoneticPr fontId="4"/>
  </si>
  <si>
    <t>FIT-JPN・PHP</t>
    <phoneticPr fontId="4"/>
  </si>
  <si>
    <t>クレバリー静岡・藤枝</t>
  </si>
  <si>
    <t>FIT-JPN・PHP</t>
  </si>
  <si>
    <t>受注・着工・完成　　実行度合表</t>
    <phoneticPr fontId="6"/>
  </si>
  <si>
    <t>NEXTGROUP総合</t>
    <rPh sb="9" eb="11">
      <t>ソウゴウ</t>
    </rPh>
    <phoneticPr fontId="6"/>
  </si>
  <si>
    <t>1Q累計</t>
    <rPh sb="2" eb="4">
      <t>ルイケイ</t>
    </rPh>
    <phoneticPr fontId="6"/>
  </si>
  <si>
    <t>1Q-2Q累計</t>
    <rPh sb="5" eb="7">
      <t>ルイケイ</t>
    </rPh>
    <phoneticPr fontId="6"/>
  </si>
  <si>
    <t>3Q累計</t>
    <rPh sb="2" eb="4">
      <t>ルイケイ</t>
    </rPh>
    <phoneticPr fontId="6"/>
  </si>
  <si>
    <t>保留物件</t>
    <rPh sb="0" eb="2">
      <t>ホリュウ</t>
    </rPh>
    <rPh sb="2" eb="4">
      <t>ブッケン</t>
    </rPh>
    <phoneticPr fontId="7"/>
  </si>
  <si>
    <t>事業部</t>
    <rPh sb="0" eb="3">
      <t>ジギョウブ</t>
    </rPh>
    <phoneticPr fontId="7"/>
  </si>
  <si>
    <t>利益額</t>
    <rPh sb="0" eb="2">
      <t>リエキ</t>
    </rPh>
    <rPh sb="2" eb="3">
      <t>ガク</t>
    </rPh>
    <phoneticPr fontId="6"/>
  </si>
  <si>
    <t>経常利益</t>
    <rPh sb="0" eb="2">
      <t>ケイジョウ</t>
    </rPh>
    <rPh sb="2" eb="4">
      <t>リエキ</t>
    </rPh>
    <phoneticPr fontId="7"/>
  </si>
  <si>
    <t>棟数</t>
    <rPh sb="0" eb="2">
      <t>トウスウ</t>
    </rPh>
    <phoneticPr fontId="7"/>
  </si>
  <si>
    <t>請負金額-計</t>
    <rPh sb="0" eb="2">
      <t>ウケオイ</t>
    </rPh>
    <rPh sb="2" eb="4">
      <t>キンガク</t>
    </rPh>
    <rPh sb="5" eb="6">
      <t>ケイ</t>
    </rPh>
    <phoneticPr fontId="7"/>
  </si>
  <si>
    <t>経常利益-計</t>
    <rPh sb="5" eb="6">
      <t>ケイ</t>
    </rPh>
    <phoneticPr fontId="7"/>
  </si>
  <si>
    <t>棟数計</t>
    <rPh sb="0" eb="2">
      <t>トウスウ</t>
    </rPh>
    <rPh sb="2" eb="3">
      <t>ケイ</t>
    </rPh>
    <phoneticPr fontId="7"/>
  </si>
  <si>
    <t>契約日</t>
    <rPh sb="0" eb="3">
      <t>ケイヤクビ</t>
    </rPh>
    <phoneticPr fontId="6"/>
  </si>
  <si>
    <t>11</t>
  </si>
  <si>
    <t>12</t>
  </si>
  <si>
    <t>13</t>
  </si>
  <si>
    <t>14</t>
  </si>
  <si>
    <t>15</t>
  </si>
  <si>
    <t>16</t>
    <phoneticPr fontId="6"/>
  </si>
  <si>
    <t>17</t>
    <phoneticPr fontId="6"/>
  </si>
  <si>
    <t>18</t>
    <phoneticPr fontId="6"/>
  </si>
  <si>
    <t>19</t>
    <phoneticPr fontId="6"/>
  </si>
  <si>
    <t>20</t>
    <phoneticPr fontId="6"/>
  </si>
  <si>
    <t>経常利益</t>
    <rPh sb="0" eb="4">
      <t>ケイジョウリエキ</t>
    </rPh>
    <phoneticPr fontId="7"/>
  </si>
  <si>
    <t>計</t>
    <rPh sb="0" eb="1">
      <t>ケイ</t>
    </rPh>
    <phoneticPr fontId="7"/>
  </si>
  <si>
    <t>利益率</t>
    <rPh sb="0" eb="2">
      <t>リエキ</t>
    </rPh>
    <rPh sb="2" eb="3">
      <t>リツ</t>
    </rPh>
    <phoneticPr fontId="6"/>
  </si>
  <si>
    <t>経常利益</t>
    <rPh sb="0" eb="2">
      <t>ケイジョウ</t>
    </rPh>
    <rPh sb="2" eb="4">
      <t>リエキ</t>
    </rPh>
    <phoneticPr fontId="6"/>
  </si>
  <si>
    <t>棟数</t>
    <rPh sb="0" eb="2">
      <t>トウスウ</t>
    </rPh>
    <phoneticPr fontId="6"/>
  </si>
  <si>
    <t>受注残物件(来期着工予定)</t>
    <rPh sb="0" eb="2">
      <t>ジュチュウ</t>
    </rPh>
    <rPh sb="2" eb="3">
      <t>ザン</t>
    </rPh>
    <rPh sb="3" eb="5">
      <t>ブッケン</t>
    </rPh>
    <rPh sb="6" eb="8">
      <t>ライキ</t>
    </rPh>
    <rPh sb="8" eb="10">
      <t>チャッコウ</t>
    </rPh>
    <rPh sb="10" eb="12">
      <t>ヨテイ</t>
    </rPh>
    <phoneticPr fontId="7"/>
  </si>
  <si>
    <t>経常利益</t>
    <phoneticPr fontId="7"/>
  </si>
  <si>
    <t>仕掛物件(来期完成予定)</t>
    <rPh sb="0" eb="1">
      <t>シ</t>
    </rPh>
    <rPh sb="1" eb="2">
      <t>ガカリ</t>
    </rPh>
    <rPh sb="2" eb="4">
      <t>ブッケン</t>
    </rPh>
    <rPh sb="5" eb="7">
      <t>ライキ</t>
    </rPh>
    <rPh sb="7" eb="9">
      <t>カンセイ</t>
    </rPh>
    <rPh sb="9" eb="11">
      <t>ヨテイ</t>
    </rPh>
    <phoneticPr fontId="7"/>
  </si>
  <si>
    <t>その他経費</t>
    <phoneticPr fontId="6"/>
  </si>
  <si>
    <t>本社経費</t>
    <phoneticPr fontId="6"/>
  </si>
  <si>
    <t>単価</t>
    <rPh sb="0" eb="2">
      <t>タンカ</t>
    </rPh>
    <phoneticPr fontId="6"/>
  </si>
  <si>
    <t>人件費_合計</t>
    <rPh sb="4" eb="6">
      <t>ゴウケイ</t>
    </rPh>
    <phoneticPr fontId="4"/>
  </si>
  <si>
    <t>販売費_合計</t>
    <phoneticPr fontId="4"/>
  </si>
  <si>
    <t>減価償却費_合計</t>
    <phoneticPr fontId="4"/>
  </si>
  <si>
    <t>地代・家賃_合計</t>
    <phoneticPr fontId="4"/>
  </si>
  <si>
    <t>その他経費_合計</t>
    <phoneticPr fontId="4"/>
  </si>
  <si>
    <t>本社経費_合計</t>
    <phoneticPr fontId="4"/>
  </si>
  <si>
    <t>諸経費</t>
    <rPh sb="0" eb="3">
      <t>ショケイヒ</t>
    </rPh>
    <phoneticPr fontId="6"/>
  </si>
  <si>
    <t>売上高</t>
    <rPh sb="0" eb="2">
      <t>ウリアゲ</t>
    </rPh>
    <rPh sb="2" eb="3">
      <t>ダカ</t>
    </rPh>
    <phoneticPr fontId="4"/>
  </si>
  <si>
    <t>円</t>
    <rPh sb="0" eb="1">
      <t>エン</t>
    </rPh>
    <phoneticPr fontId="4"/>
  </si>
  <si>
    <t>売上高/経常利益</t>
    <rPh sb="0" eb="3">
      <t>ウリアゲダカ</t>
    </rPh>
    <rPh sb="4" eb="8">
      <t>ケイジョウリエキ</t>
    </rPh>
    <phoneticPr fontId="4"/>
  </si>
  <si>
    <t>ブランド
事業
部門</t>
    <phoneticPr fontId="4"/>
  </si>
  <si>
    <t>損益目標</t>
    <phoneticPr fontId="4"/>
  </si>
  <si>
    <t>NEXTGROUP</t>
    <phoneticPr fontId="4"/>
  </si>
  <si>
    <t>(単位：円）</t>
    <phoneticPr fontId="4"/>
  </si>
  <si>
    <t>注文住宅全棟</t>
  </si>
  <si>
    <t>金額</t>
    <rPh sb="0" eb="2">
      <t>キンガク</t>
    </rPh>
    <phoneticPr fontId="4"/>
  </si>
  <si>
    <t>棟</t>
    <rPh sb="0" eb="1">
      <t>トウ</t>
    </rPh>
    <phoneticPr fontId="4"/>
  </si>
  <si>
    <t>完成高</t>
    <rPh sb="0" eb="2">
      <t>カンセイ</t>
    </rPh>
    <rPh sb="2" eb="3">
      <t>ダカ</t>
    </rPh>
    <phoneticPr fontId="4"/>
  </si>
  <si>
    <t>受注高</t>
    <rPh sb="0" eb="3">
      <t>ジュチュウダカ</t>
    </rPh>
    <phoneticPr fontId="4"/>
  </si>
  <si>
    <t>総売上高</t>
    <phoneticPr fontId="4"/>
  </si>
  <si>
    <t>売上目標</t>
    <phoneticPr fontId="4"/>
  </si>
  <si>
    <t>ケアセブン訪問看護</t>
    <phoneticPr fontId="4"/>
  </si>
  <si>
    <t>千葉リフォーム</t>
    <rPh sb="0" eb="2">
      <t>チバ</t>
    </rPh>
    <phoneticPr fontId="4"/>
  </si>
  <si>
    <t>計画</t>
    <rPh sb="0" eb="2">
      <t>ケイカク</t>
    </rPh>
    <phoneticPr fontId="4"/>
  </si>
  <si>
    <t>実績</t>
    <rPh sb="0" eb="2">
      <t>ジッセキ</t>
    </rPh>
    <phoneticPr fontId="4"/>
  </si>
  <si>
    <t>計画</t>
    <phoneticPr fontId="4"/>
  </si>
  <si>
    <t>3</t>
    <phoneticPr fontId="4"/>
  </si>
  <si>
    <t>16</t>
  </si>
  <si>
    <t>17</t>
  </si>
  <si>
    <t>18</t>
  </si>
  <si>
    <t>19</t>
  </si>
  <si>
    <t>20</t>
  </si>
  <si>
    <t>売上</t>
    <rPh sb="0" eb="2">
      <t>ウリアゲ</t>
    </rPh>
    <phoneticPr fontId="4"/>
  </si>
  <si>
    <t>利益</t>
    <rPh sb="0" eb="2">
      <t>リエキ</t>
    </rPh>
    <phoneticPr fontId="4"/>
  </si>
  <si>
    <t>利益率</t>
    <rPh sb="0" eb="3">
      <t>リエキリツ</t>
    </rPh>
    <phoneticPr fontId="4"/>
  </si>
  <si>
    <t>経常利益</t>
    <phoneticPr fontId="4"/>
  </si>
  <si>
    <t>諸経費</t>
    <rPh sb="0" eb="3">
      <t>ショケイヒ</t>
    </rPh>
    <phoneticPr fontId="4"/>
  </si>
  <si>
    <t>棟数</t>
    <rPh sb="0" eb="2">
      <t>トウスウ</t>
    </rPh>
    <phoneticPr fontId="4"/>
  </si>
  <si>
    <t>集計グループ1</t>
    <rPh sb="0" eb="2">
      <t>シュウケイ</t>
    </rPh>
    <phoneticPr fontId="4"/>
  </si>
  <si>
    <t>集計グループ2</t>
    <rPh sb="0" eb="2">
      <t>シュウケイ</t>
    </rPh>
    <phoneticPr fontId="4"/>
  </si>
  <si>
    <t>集計グループ3</t>
    <rPh sb="0" eb="2">
      <t>シュウケイ</t>
    </rPh>
    <phoneticPr fontId="4"/>
  </si>
  <si>
    <t>集計グループ4</t>
    <rPh sb="0" eb="2">
      <t>シュウケイ</t>
    </rPh>
    <phoneticPr fontId="4"/>
  </si>
  <si>
    <t>集計グループ5</t>
    <rPh sb="0" eb="2">
      <t>シュウケイ</t>
    </rPh>
    <phoneticPr fontId="4"/>
  </si>
  <si>
    <t>集計グループ6</t>
    <rPh sb="0" eb="2">
      <t>シュウケイ</t>
    </rPh>
    <phoneticPr fontId="4"/>
  </si>
  <si>
    <t>集計グループ7</t>
    <rPh sb="0" eb="2">
      <t>シュウケイ</t>
    </rPh>
    <phoneticPr fontId="4"/>
  </si>
  <si>
    <t>集計グループ8</t>
    <rPh sb="0" eb="2">
      <t>シュウケイ</t>
    </rPh>
    <phoneticPr fontId="4"/>
  </si>
  <si>
    <t>集計グループ9</t>
    <rPh sb="0" eb="2">
      <t>シュウケイ</t>
    </rPh>
    <phoneticPr fontId="4"/>
  </si>
  <si>
    <t>集計グループ10</t>
    <rPh sb="0" eb="2">
      <t>シュウケイ</t>
    </rPh>
    <phoneticPr fontId="4"/>
  </si>
  <si>
    <t>集計グループ11</t>
    <rPh sb="0" eb="2">
      <t>シュウケイ</t>
    </rPh>
    <phoneticPr fontId="4"/>
  </si>
  <si>
    <t>集計グループ12</t>
    <rPh sb="0" eb="2">
      <t>シュウケイ</t>
    </rPh>
    <phoneticPr fontId="4"/>
  </si>
  <si>
    <t>集計グループ13</t>
    <rPh sb="0" eb="2">
      <t>シュウケイ</t>
    </rPh>
    <phoneticPr fontId="4"/>
  </si>
  <si>
    <t>集計グループ14</t>
    <rPh sb="0" eb="2">
      <t>シュウケイ</t>
    </rPh>
    <phoneticPr fontId="4"/>
  </si>
  <si>
    <t>集計グループ15</t>
    <rPh sb="0" eb="2">
      <t>シュウケイ</t>
    </rPh>
    <phoneticPr fontId="4"/>
  </si>
  <si>
    <t>集計グループ16</t>
    <rPh sb="0" eb="2">
      <t>シュウケイ</t>
    </rPh>
    <phoneticPr fontId="4"/>
  </si>
  <si>
    <t>集計グループ17</t>
    <rPh sb="0" eb="2">
      <t>シュウケイ</t>
    </rPh>
    <phoneticPr fontId="4"/>
  </si>
  <si>
    <t>集計グループ18</t>
    <rPh sb="0" eb="2">
      <t>シュウケイ</t>
    </rPh>
    <phoneticPr fontId="4"/>
  </si>
  <si>
    <t>集計グループ19</t>
    <rPh sb="0" eb="2">
      <t>シュウケイ</t>
    </rPh>
    <phoneticPr fontId="4"/>
  </si>
  <si>
    <t>集計グループ20</t>
    <rPh sb="0" eb="2">
      <t>シュウケイ</t>
    </rPh>
    <phoneticPr fontId="4"/>
  </si>
  <si>
    <t>立川・八王子・横浜・大府</t>
    <rPh sb="0" eb="2">
      <t>タチカワ</t>
    </rPh>
    <rPh sb="3" eb="6">
      <t>ハチオウジ</t>
    </rPh>
    <rPh sb="7" eb="9">
      <t>ヨコハマ</t>
    </rPh>
    <rPh sb="10" eb="12">
      <t>オオブ</t>
    </rPh>
    <phoneticPr fontId="4"/>
  </si>
  <si>
    <t>集計フラグ1</t>
    <rPh sb="0" eb="2">
      <t>シュウケイ</t>
    </rPh>
    <phoneticPr fontId="4"/>
  </si>
  <si>
    <t>集計フラグ2</t>
    <rPh sb="0" eb="2">
      <t>シュウケイ</t>
    </rPh>
    <phoneticPr fontId="4"/>
  </si>
  <si>
    <t>集計フラグ3</t>
    <rPh sb="0" eb="2">
      <t>シュウケイ</t>
    </rPh>
    <phoneticPr fontId="4"/>
  </si>
  <si>
    <t>集計フラグ4</t>
    <rPh sb="0" eb="2">
      <t>シュウケイ</t>
    </rPh>
    <phoneticPr fontId="4"/>
  </si>
  <si>
    <t>集計フラグ5</t>
    <rPh sb="0" eb="2">
      <t>シュウケイ</t>
    </rPh>
    <phoneticPr fontId="4"/>
  </si>
  <si>
    <t>集計フラグ6</t>
    <rPh sb="0" eb="2">
      <t>シュウケイ</t>
    </rPh>
    <phoneticPr fontId="4"/>
  </si>
  <si>
    <t>集計フラグ7</t>
    <rPh sb="0" eb="2">
      <t>シュウケイ</t>
    </rPh>
    <phoneticPr fontId="4"/>
  </si>
  <si>
    <t>集計フラグ8</t>
    <rPh sb="0" eb="2">
      <t>シュウケイ</t>
    </rPh>
    <phoneticPr fontId="4"/>
  </si>
  <si>
    <t>集計フラグ9</t>
    <rPh sb="0" eb="2">
      <t>シュウケイ</t>
    </rPh>
    <phoneticPr fontId="4"/>
  </si>
  <si>
    <t>集計フラグ10</t>
    <rPh sb="0" eb="2">
      <t>シュウケイ</t>
    </rPh>
    <phoneticPr fontId="4"/>
  </si>
  <si>
    <t>集計フラグ11</t>
    <rPh sb="0" eb="2">
      <t>シュウケイ</t>
    </rPh>
    <phoneticPr fontId="4"/>
  </si>
  <si>
    <t>集計フラグ12</t>
    <rPh sb="0" eb="2">
      <t>シュウケイ</t>
    </rPh>
    <phoneticPr fontId="4"/>
  </si>
  <si>
    <t>集計フラグ13</t>
    <rPh sb="0" eb="2">
      <t>シュウケイ</t>
    </rPh>
    <phoneticPr fontId="4"/>
  </si>
  <si>
    <t>集計フラグ14</t>
    <rPh sb="0" eb="2">
      <t>シュウケイ</t>
    </rPh>
    <phoneticPr fontId="4"/>
  </si>
  <si>
    <t>集計フラグ15</t>
    <rPh sb="0" eb="2">
      <t>シュウケイ</t>
    </rPh>
    <phoneticPr fontId="4"/>
  </si>
  <si>
    <t>集計フラグ16</t>
    <rPh sb="0" eb="2">
      <t>シュウケイ</t>
    </rPh>
    <phoneticPr fontId="4"/>
  </si>
  <si>
    <t>集計フラグ17</t>
    <rPh sb="0" eb="2">
      <t>シュウケイ</t>
    </rPh>
    <phoneticPr fontId="4"/>
  </si>
  <si>
    <t>集計フラグ18</t>
    <rPh sb="0" eb="2">
      <t>シュウケイ</t>
    </rPh>
    <phoneticPr fontId="4"/>
  </si>
  <si>
    <t>集計フラグ19</t>
    <rPh sb="0" eb="2">
      <t>シュウケイ</t>
    </rPh>
    <phoneticPr fontId="4"/>
  </si>
  <si>
    <t>集計フラグ20</t>
    <rPh sb="0" eb="2">
      <t>シュウケイ</t>
    </rPh>
    <phoneticPr fontId="4"/>
  </si>
  <si>
    <t>年度</t>
    <rPh sb="0" eb="2">
      <t>ネンド</t>
    </rPh>
    <phoneticPr fontId="4"/>
  </si>
  <si>
    <t>棟数集計フラグ</t>
    <rPh sb="0" eb="2">
      <t>トウスウ</t>
    </rPh>
    <rPh sb="2" eb="4">
      <t>シュウケイ</t>
    </rPh>
    <phoneticPr fontId="4"/>
  </si>
  <si>
    <t>立川・厚木・長久手・各務原・大府</t>
    <rPh sb="0" eb="2">
      <t>タチカワ</t>
    </rPh>
    <rPh sb="3" eb="5">
      <t>アツギ</t>
    </rPh>
    <rPh sb="6" eb="9">
      <t>ナガクテ</t>
    </rPh>
    <rPh sb="10" eb="13">
      <t>カガミハラ</t>
    </rPh>
    <rPh sb="14" eb="16">
      <t>オオブ</t>
    </rPh>
    <phoneticPr fontId="4"/>
  </si>
  <si>
    <t>静岡・藤枝</t>
    <rPh sb="0" eb="2">
      <t>シズオカ</t>
    </rPh>
    <rPh sb="3" eb="5">
      <t>フジエダ</t>
    </rPh>
    <phoneticPr fontId="4"/>
  </si>
  <si>
    <t>大府</t>
    <rPh sb="0" eb="2">
      <t>オオブ</t>
    </rPh>
    <phoneticPr fontId="4"/>
  </si>
  <si>
    <t>ケアセブン訪問看護
福祉用具販売貸与・なないろ</t>
    <rPh sb="5" eb="9">
      <t>ホウモンカンゴ</t>
    </rPh>
    <rPh sb="10" eb="14">
      <t>フクシヨウグ</t>
    </rPh>
    <rPh sb="14" eb="16">
      <t>ハンバイ</t>
    </rPh>
    <rPh sb="16" eb="18">
      <t>タイヨ</t>
    </rPh>
    <phoneticPr fontId="4"/>
  </si>
  <si>
    <t>君津住宅</t>
    <phoneticPr fontId="4"/>
  </si>
  <si>
    <t>Graph熊本</t>
    <rPh sb="5" eb="7">
      <t>クマモト</t>
    </rPh>
    <phoneticPr fontId="4"/>
  </si>
  <si>
    <t>2025年度■事業計画■第一建材工業</t>
  </si>
  <si>
    <t>アクティエ大府第一</t>
  </si>
  <si>
    <t>2025年度■事業計画■アクティエ大府第一</t>
  </si>
  <si>
    <t>アクティエ大府第二</t>
  </si>
  <si>
    <t>2025年度■事業計画■アクティエ大府第二</t>
  </si>
  <si>
    <t>2025年度■事業計画■アクティブハウスみよし</t>
  </si>
  <si>
    <t>2025年度■事業計画■ネクストハウス各務原</t>
  </si>
  <si>
    <t>2025年度■事業計画■ネクストハウス大府</t>
  </si>
  <si>
    <t>2025年度■事業計画■ネクストハウス長久手</t>
  </si>
  <si>
    <t>2025年度■事業計画■Graph熊本</t>
  </si>
  <si>
    <t>2025年度■事業計画■クレバリー静岡・藤枝</t>
  </si>
  <si>
    <t>2025年度■事業計画■アクティブハウス木更津</t>
  </si>
  <si>
    <t>2025年度■事業計画■イオンハウジング津田沼</t>
  </si>
  <si>
    <t>2025年度■事業計画■クレバリーホーム千葉中央</t>
  </si>
  <si>
    <t>ネクストハウス市原</t>
  </si>
  <si>
    <t>2025年度■事業計画■ネクストハウス市原</t>
  </si>
  <si>
    <t>2025年度■事業計画■ネクストハウス茂原</t>
  </si>
  <si>
    <t>ネクストハウス木更津</t>
  </si>
  <si>
    <t>2025年度■事業計画■ネクストハウス木更津</t>
  </si>
  <si>
    <t>2025年度■事業計画■千葉・不動産課</t>
  </si>
  <si>
    <t>2025年度■事業計画■FIT-JPN・PHP</t>
  </si>
  <si>
    <t>2025年度■事業計画■なないろケアプランセンター</t>
  </si>
  <si>
    <t>2025年度■事業計画■アクティエ横浜</t>
  </si>
  <si>
    <t>アクティエ八王子・相模原SR</t>
  </si>
  <si>
    <t>2025年度■事業計画■アクティエ八王子・相模原SR</t>
  </si>
  <si>
    <t>2025年度■事業計画■アクティエ立川</t>
  </si>
  <si>
    <t>2025年度■事業計画■アクティブハウス八王子</t>
  </si>
  <si>
    <t>2025年度■事業計画■ケアセブン訪問看護</t>
  </si>
  <si>
    <t>ネクストイノベーション不動産</t>
  </si>
  <si>
    <t>2025年度■事業計画■ネクストイノベーション不動産</t>
  </si>
  <si>
    <t>2025年度■事業計画■ネクストハウス厚木</t>
  </si>
  <si>
    <t>2025年度■事業計画■ネクストハウス立川</t>
  </si>
  <si>
    <t>2025年度■事業計画■リーガルFP事業部</t>
  </si>
  <si>
    <t>競売不動産業務課</t>
  </si>
  <si>
    <t>2025年度■事業計画■競売不動産業務課</t>
  </si>
  <si>
    <t>君津住宅藤沢店</t>
  </si>
  <si>
    <t>2025年度■事業計画■君津住宅藤沢店</t>
  </si>
  <si>
    <t>2025年度■事業計画■東京・リフォーム課</t>
  </si>
  <si>
    <t>2025年度■事業計画■福祉用具販売貸与</t>
  </si>
  <si>
    <t>2025年度■事業計画■西東京不動産課</t>
  </si>
  <si>
    <t>2025年度■事業計画■特建事業部</t>
  </si>
  <si>
    <t>西東京不動産課</t>
    <phoneticPr fontId="4"/>
  </si>
  <si>
    <t>アクティブハウス木更津</t>
    <rPh sb="8" eb="11">
      <t>キサラヅ</t>
    </rPh>
    <phoneticPr fontId="4"/>
  </si>
  <si>
    <t>ネクストハウス茂原</t>
    <rPh sb="7" eb="9">
      <t>モバラ</t>
    </rPh>
    <phoneticPr fontId="4"/>
  </si>
  <si>
    <t>ネクストハウス木更津</t>
    <rPh sb="7" eb="10">
      <t>キサラヅ</t>
    </rPh>
    <phoneticPr fontId="4"/>
  </si>
  <si>
    <t>ネクストハウス市原</t>
    <rPh sb="7" eb="9">
      <t>イチハラ</t>
    </rPh>
    <phoneticPr fontId="4"/>
  </si>
  <si>
    <t>アクティエ大府第一</t>
    <rPh sb="5" eb="7">
      <t>オオブ</t>
    </rPh>
    <rPh sb="7" eb="9">
      <t>ダイイチ</t>
    </rPh>
    <phoneticPr fontId="4"/>
  </si>
  <si>
    <t>アクティエ大府第二</t>
    <rPh sb="5" eb="7">
      <t>オオブ</t>
    </rPh>
    <rPh sb="7" eb="9">
      <t>ダイニ</t>
    </rPh>
    <phoneticPr fontId="4"/>
  </si>
  <si>
    <t>ネクストイノベーション不動産</t>
    <rPh sb="11" eb="14">
      <t>フドウサン</t>
    </rPh>
    <phoneticPr fontId="4"/>
  </si>
  <si>
    <t>君津住宅藤沢店</t>
    <rPh sb="0" eb="4">
      <t>キミツジュウタク</t>
    </rPh>
    <rPh sb="4" eb="7">
      <t>フジサワテン</t>
    </rPh>
    <phoneticPr fontId="4"/>
  </si>
  <si>
    <t>競売不動産業務課</t>
    <phoneticPr fontId="4"/>
  </si>
  <si>
    <t>アクティエ八王子・相模原SR</t>
    <phoneticPr fontId="4"/>
  </si>
  <si>
    <t>ネクスト木更津・ネクスト茂原・
アクティブ木更津・ネクスト市原・
クレバリーホーム船橋</t>
    <rPh sb="4" eb="7">
      <t>キサラヅ</t>
    </rPh>
    <rPh sb="12" eb="14">
      <t>モバラ</t>
    </rPh>
    <rPh sb="21" eb="24">
      <t>キサラヅ</t>
    </rPh>
    <rPh sb="29" eb="31">
      <t>イチハラ</t>
    </rPh>
    <rPh sb="41" eb="43">
      <t>フナバシ</t>
    </rPh>
    <phoneticPr fontId="4"/>
  </si>
  <si>
    <t>みよし・八王子</t>
    <rPh sb="4" eb="7">
      <t>ハチオウジ</t>
    </rPh>
    <phoneticPr fontId="4"/>
  </si>
  <si>
    <t>イオンハウジング津田沼
君津不動産課</t>
    <rPh sb="8" eb="11">
      <t>ツダヌマ</t>
    </rPh>
    <rPh sb="12" eb="14">
      <t>キミツ</t>
    </rPh>
    <rPh sb="14" eb="17">
      <t>フドウサン</t>
    </rPh>
    <rPh sb="17" eb="18">
      <t>カ</t>
    </rPh>
    <phoneticPr fontId="4"/>
  </si>
  <si>
    <t>ネクスト不動産部・藤沢店
競売不動産業務課</t>
    <rPh sb="4" eb="8">
      <t>フドウサンブ</t>
    </rPh>
    <rPh sb="9" eb="11">
      <t>フジサワ</t>
    </rPh>
    <rPh sb="11" eb="12">
      <t>テン</t>
    </rPh>
    <rPh sb="13" eb="15">
      <t>ケイバイ</t>
    </rPh>
    <rPh sb="15" eb="18">
      <t>フドウサン</t>
    </rPh>
    <rPh sb="18" eb="20">
      <t>ギョウム</t>
    </rPh>
    <rPh sb="20" eb="21">
      <t>カ</t>
    </rPh>
    <phoneticPr fontId="4"/>
  </si>
  <si>
    <t>西東京不動産課・特建事業部</t>
    <rPh sb="0" eb="3">
      <t>ニシトウキョウ</t>
    </rPh>
    <rPh sb="3" eb="6">
      <t>フドウサン</t>
    </rPh>
    <rPh sb="6" eb="7">
      <t>カ</t>
    </rPh>
    <rPh sb="8" eb="10">
      <t>トッケン</t>
    </rPh>
    <rPh sb="10" eb="13">
      <t>ジギョウブ</t>
    </rPh>
    <phoneticPr fontId="4"/>
  </si>
  <si>
    <t>アクティブハウスみよし</t>
    <phoneticPr fontId="4"/>
  </si>
  <si>
    <t>状況</t>
  </si>
  <si>
    <t>タイトル</t>
  </si>
  <si>
    <t>更新者</t>
  </si>
  <si>
    <t>更新日時</t>
  </si>
  <si>
    <t>分類J</t>
  </si>
  <si>
    <t>営業所</t>
  </si>
  <si>
    <t>主要ブランド</t>
  </si>
  <si>
    <t>年度</t>
  </si>
  <si>
    <t>事業計画</t>
  </si>
  <si>
    <t>分類G</t>
  </si>
  <si>
    <t>大分類</t>
  </si>
  <si>
    <t>1棟単価</t>
  </si>
  <si>
    <t>粗利基準</t>
  </si>
  <si>
    <t>平均坪数</t>
  </si>
  <si>
    <t>諸経費合計</t>
  </si>
  <si>
    <t>並び順</t>
  </si>
  <si>
    <t>提出期限</t>
  </si>
  <si>
    <t>提出日</t>
  </si>
  <si>
    <t>役員確認日</t>
  </si>
  <si>
    <t>非住宅部門</t>
  </si>
  <si>
    <t>役員確認済</t>
  </si>
  <si>
    <t>2025年度</t>
  </si>
  <si>
    <t>熊本・住宅</t>
  </si>
  <si>
    <t>愛知・住宅</t>
  </si>
  <si>
    <t>静岡・住宅</t>
  </si>
  <si>
    <t>千葉・住宅</t>
  </si>
  <si>
    <t>差戻</t>
  </si>
  <si>
    <t>千葉・不動産</t>
  </si>
  <si>
    <t>役員確認中</t>
  </si>
  <si>
    <t>(退職) 安達 学</t>
  </si>
  <si>
    <t>東京・不動産</t>
  </si>
  <si>
    <t>FIT</t>
  </si>
  <si>
    <t>特建</t>
  </si>
  <si>
    <t>(退職) 日野 益巳</t>
  </si>
  <si>
    <t>東京リフォーム</t>
  </si>
  <si>
    <t>FP事業</t>
  </si>
  <si>
    <t>第一建材</t>
  </si>
  <si>
    <t>事業計画テーブルID</t>
    <phoneticPr fontId="4"/>
  </si>
  <si>
    <t>エクスポート1</t>
    <phoneticPr fontId="4"/>
  </si>
  <si>
    <t>エクスポート2</t>
  </si>
  <si>
    <t>2025/11/09 日 12:00:39</t>
  </si>
  <si>
    <t>2025/11/09 日 12:03:07</t>
  </si>
  <si>
    <t>2025/11/09 日 12:01:26</t>
  </si>
  <si>
    <t>2025/11/09 日 12:02:43</t>
  </si>
  <si>
    <t>2025/11/09 日 12:09:13</t>
  </si>
  <si>
    <t>2025/11/09 日 12:06:55</t>
  </si>
  <si>
    <t>2025/11/09 日 12:03:55</t>
  </si>
  <si>
    <t>2025/11/09 日 12:01:51</t>
  </si>
  <si>
    <t>2025/11/09 日 12:02:19</t>
  </si>
  <si>
    <t>2025/11/09 日 12:08:06</t>
  </si>
  <si>
    <t>2025/11/09 日 12:06:31</t>
  </si>
  <si>
    <t>2025/11/09 日 12:07:42</t>
  </si>
  <si>
    <t>2025/11/09 日 12:03:31</t>
  </si>
  <si>
    <t>2025/11/09 日 12:05:31</t>
  </si>
  <si>
    <t>2025/11/09 日 12:04:19</t>
  </si>
  <si>
    <t>2025/11/09 日 12:08:48</t>
  </si>
  <si>
    <t>2025/11/09 日 12:07:18</t>
  </si>
  <si>
    <t>2025/11/09 日 12:08:30</t>
  </si>
  <si>
    <t>2025/11/09 日 12:05:07</t>
  </si>
  <si>
    <t>2025/11/09 日 12:04:43</t>
  </si>
  <si>
    <t>2025/11/09 日 12:11:13</t>
  </si>
  <si>
    <t>2025/11/09 日 12:06:13</t>
  </si>
  <si>
    <t>2025/11/09 日 12:10:02</t>
  </si>
  <si>
    <t>2025/11/09 日 12:10:26</t>
  </si>
  <si>
    <t>2025/11/09 日 12:00:15</t>
  </si>
  <si>
    <t>2025/11/09 日 12:12:27</t>
  </si>
  <si>
    <t>2025/11/09 日 12:10:49</t>
  </si>
  <si>
    <t>2025/11/09 日 12:12:02</t>
  </si>
  <si>
    <t>2025/11/09 日 12:09:37</t>
  </si>
  <si>
    <t>2025/11/09 日 12:05:55</t>
  </si>
  <si>
    <t>2025/11/09 日 12:12:51</t>
  </si>
  <si>
    <t>2025/11/09 日 12:01:03</t>
  </si>
  <si>
    <t>2025/11/09 日 12:11:37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</si>
</sst>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176" formatCode="&quot;¥&quot;#,##0_);[Red]\(&quot;¥&quot;#,##0\)"/>
    <numFmt numFmtId="177" formatCode="##&quot;　月&quot;"/>
    <numFmt numFmtId="178" formatCode="General;;"/>
    <numFmt numFmtId="179" formatCode="0.0%"/>
    <numFmt numFmtId="180" formatCode="m/d"/>
    <numFmt numFmtId="181" formatCode="#,##0&quot;棟　　&quot;;&quot;▲  &quot;#,##0&quot;棟　　&quot;"/>
    <numFmt numFmtId="182" formatCode="#,##0;&quot;▲&quot;#,##0"/>
    <numFmt numFmtId="183" formatCode="#,##0&quot;棟&quot;;[Red]&quot;▲&quot;#,##0&quot;棟&quot;"/>
    <numFmt numFmtId="184" formatCode="#,##0;[Red]&quot;▲&quot;#,##0"/>
    <numFmt numFmtId="185" formatCode="&quot;前月比 +&quot;0.0%;[Red]&quot;前月比 △&quot;0.0%"/>
    <numFmt numFmtId="186" formatCode="##&quot;月&quot;"/>
    <numFmt numFmtId="187" formatCode="0.0%_ ;[Red]&quot;▲&quot;0.0%_ "/>
    <numFmt numFmtId="188" formatCode="#,##0_ ;[Red]\▲#,##0\ "/>
    <numFmt numFmtId="189" formatCode="0.0%\ "/>
    <numFmt numFmtId="190" formatCode="0&quot;棟&quot;\ "/>
    <numFmt numFmtId="191" formatCode="0&quot;人&quot;\ "/>
    <numFmt numFmtId="192" formatCode="#,##0.00_ ;[Red]\▲#,##0.00\ "/>
    <numFmt numFmtId="193" formatCode="#,##0;[Red]\▲#,##0;"/>
    <numFmt numFmtId="194" formatCode="m/d;;"/>
    <numFmt numFmtId="195" formatCode="&quot;前月比 +&quot;0.00%;[Red]&quot;前月比 △&quot;0.00%"/>
    <numFmt numFmtId="196" formatCode="#,##0;[Red]\▲#,##0"/>
    <numFmt numFmtId="197" formatCode="General&quot;月&quot;;;"/>
    <numFmt numFmtId="198" formatCode="0.00%\ ;[Red]\▲0.00%\ ;"/>
    <numFmt numFmtId="199" formatCode="#,##0\ ;[Red]\▲#,##0\ ;0\ "/>
    <numFmt numFmtId="200" formatCode=";;;"/>
    <numFmt numFmtId="201" formatCode="General&quot;年&quot;&quot;度&quot;"/>
    <numFmt numFmtId="202" formatCode="0.0000%"/>
    <numFmt numFmtId="203" formatCode="0.0%;[Red]\▲0.0%;;"/>
    <numFmt numFmtId="204" formatCode="#,##0_ "/>
    <numFmt numFmtId="205" formatCode="0.00%;[Red]\▲0.00%;"/>
    <numFmt numFmtId="206" formatCode="0;;"/>
  </numFmts>
  <fonts count="101" x14ac:knownFonts="1">
    <font>
      <sz val="11"/>
      <color theme="1"/>
      <name val="Meiryo UI"/>
      <family val="2"/>
      <scheme val="minor"/>
    </font>
    <font>
      <sz val="10"/>
      <color theme="1"/>
      <name val="Meiryo UI"/>
      <family val="2"/>
      <charset val="128"/>
    </font>
    <font>
      <sz val="10"/>
      <color theme="1"/>
      <name val="Meiryo UI"/>
      <family val="2"/>
      <charset val="128"/>
    </font>
    <font>
      <sz val="10"/>
      <color theme="1"/>
      <name val="Meiryo UI"/>
      <family val="2"/>
      <charset val="128"/>
    </font>
    <font>
      <sz val="6"/>
      <name val="Meiryo UI"/>
      <family val="3"/>
      <charset val="128"/>
      <scheme val="minor"/>
    </font>
    <font>
      <sz val="11"/>
      <name val="ＭＳ 明朝"/>
      <family val="1"/>
      <charset val="128"/>
    </font>
    <font>
      <sz val="6"/>
      <name val="ＭＳ 明朝"/>
      <family val="1"/>
      <charset val="128"/>
    </font>
    <font>
      <sz val="6"/>
      <name val="ＭＳ Ｐゴシック"/>
      <family val="3"/>
      <charset val="128"/>
    </font>
    <font>
      <sz val="10"/>
      <name val="游明朝 Demibold"/>
      <family val="1"/>
      <charset val="128"/>
    </font>
    <font>
      <sz val="11"/>
      <color theme="1"/>
      <name val="Meiryo UI"/>
      <family val="2"/>
      <scheme val="minor"/>
    </font>
    <font>
      <sz val="28"/>
      <color theme="1"/>
      <name val="Meiryo UI"/>
      <family val="3"/>
      <charset val="128"/>
    </font>
    <font>
      <sz val="11"/>
      <color theme="1"/>
      <name val="Meiryo UI"/>
      <family val="3"/>
      <charset val="128"/>
    </font>
    <font>
      <b/>
      <sz val="30"/>
      <color theme="1"/>
      <name val="Meiryo UI"/>
      <family val="3"/>
      <charset val="128"/>
    </font>
    <font>
      <b/>
      <sz val="24"/>
      <color theme="1"/>
      <name val="Meiryo UI"/>
      <family val="3"/>
      <charset val="128"/>
    </font>
    <font>
      <sz val="24"/>
      <color theme="1"/>
      <name val="Meiryo UI"/>
      <family val="3"/>
      <charset val="128"/>
    </font>
    <font>
      <b/>
      <sz val="40"/>
      <color theme="1"/>
      <name val="Meiryo UI"/>
      <family val="3"/>
      <charset val="128"/>
    </font>
    <font>
      <b/>
      <sz val="11"/>
      <color theme="1"/>
      <name val="Meiryo UI"/>
      <family val="3"/>
      <charset val="128"/>
    </font>
    <font>
      <b/>
      <sz val="16"/>
      <color theme="1"/>
      <name val="Meiryo UI"/>
      <family val="3"/>
      <charset val="128"/>
    </font>
    <font>
      <sz val="6"/>
      <name val="Meiryo UI"/>
      <family val="2"/>
      <charset val="128"/>
    </font>
    <font>
      <b/>
      <sz val="12"/>
      <color theme="1"/>
      <name val="Meiryo UI"/>
      <family val="3"/>
      <charset val="128"/>
    </font>
    <font>
      <b/>
      <sz val="10"/>
      <color theme="1"/>
      <name val="Meiryo UI"/>
      <family val="3"/>
      <charset val="128"/>
    </font>
    <font>
      <sz val="11"/>
      <name val="Meiryo UI"/>
      <family val="3"/>
      <charset val="128"/>
    </font>
    <font>
      <b/>
      <sz val="11"/>
      <name val="Meiryo UI"/>
      <family val="3"/>
      <charset val="128"/>
    </font>
    <font>
      <sz val="10"/>
      <color theme="1"/>
      <name val="Meiryo UI"/>
      <family val="3"/>
      <charset val="128"/>
    </font>
    <font>
      <b/>
      <sz val="8"/>
      <color theme="1"/>
      <name val="Meiryo UI"/>
      <family val="3"/>
      <charset val="128"/>
    </font>
    <font>
      <sz val="14"/>
      <color theme="1"/>
      <name val="Meiryo UI"/>
      <family val="3"/>
      <charset val="128"/>
    </font>
    <font>
      <sz val="6"/>
      <name val="Meiryo UI"/>
      <family val="3"/>
      <charset val="128"/>
    </font>
    <font>
      <b/>
      <sz val="6"/>
      <name val="Meiryo UI"/>
      <family val="3"/>
      <charset val="128"/>
    </font>
    <font>
      <b/>
      <sz val="16"/>
      <name val="Meiryo UI"/>
      <family val="3"/>
      <charset val="128"/>
    </font>
    <font>
      <b/>
      <sz val="14"/>
      <name val="Meiryo UI"/>
      <family val="3"/>
      <charset val="128"/>
    </font>
    <font>
      <sz val="10"/>
      <name val="Meiryo UI"/>
      <family val="3"/>
      <charset val="128"/>
    </font>
    <font>
      <sz val="8"/>
      <name val="Meiryo UI"/>
      <family val="3"/>
      <charset val="128"/>
    </font>
    <font>
      <sz val="12"/>
      <name val="Meiryo UI"/>
      <family val="3"/>
      <charset val="128"/>
    </font>
    <font>
      <b/>
      <sz val="20"/>
      <color theme="1"/>
      <name val="Meiryo UI"/>
      <family val="3"/>
      <charset val="128"/>
    </font>
    <font>
      <b/>
      <sz val="20"/>
      <color indexed="8"/>
      <name val="Meiryo UI"/>
      <family val="3"/>
      <charset val="128"/>
    </font>
    <font>
      <b/>
      <sz val="12"/>
      <name val="Meiryo UI"/>
      <family val="3"/>
      <charset val="128"/>
    </font>
    <font>
      <b/>
      <sz val="8"/>
      <name val="Meiryo UI"/>
      <family val="3"/>
      <charset val="128"/>
    </font>
    <font>
      <b/>
      <sz val="10"/>
      <color theme="0"/>
      <name val="Meiryo UI"/>
      <family val="3"/>
      <charset val="128"/>
    </font>
    <font>
      <sz val="12"/>
      <color theme="1"/>
      <name val="Meiryo UI"/>
      <family val="3"/>
      <charset val="128"/>
    </font>
    <font>
      <b/>
      <sz val="14"/>
      <color theme="1"/>
      <name val="Meiryo UI"/>
      <family val="3"/>
      <charset val="128"/>
    </font>
    <font>
      <b/>
      <sz val="14"/>
      <color theme="0"/>
      <name val="Meiryo UI"/>
      <family val="3"/>
      <charset val="128"/>
    </font>
    <font>
      <sz val="6"/>
      <color theme="1"/>
      <name val="Meiryo UI"/>
      <family val="3"/>
      <charset val="128"/>
    </font>
    <font>
      <b/>
      <sz val="6"/>
      <color theme="1"/>
      <name val="Meiryo UI"/>
      <family val="3"/>
      <charset val="128"/>
    </font>
    <font>
      <b/>
      <sz val="16"/>
      <color rgb="FFFF0000"/>
      <name val="Meiryo UI"/>
      <family val="3"/>
      <charset val="128"/>
    </font>
    <font>
      <b/>
      <sz val="11"/>
      <color theme="1"/>
      <name val="Meiryo UI"/>
      <family val="2"/>
      <scheme val="minor"/>
    </font>
    <font>
      <sz val="22"/>
      <color theme="1"/>
      <name val="Meiryo UI"/>
      <family val="2"/>
      <scheme val="minor"/>
    </font>
    <font>
      <sz val="6"/>
      <color theme="1"/>
      <name val="Meiryo UI"/>
      <family val="2"/>
      <scheme val="minor"/>
    </font>
    <font>
      <sz val="12"/>
      <color theme="1"/>
      <name val="Meiryo UI"/>
      <family val="2"/>
      <scheme val="minor"/>
    </font>
    <font>
      <u/>
      <sz val="11"/>
      <color theme="10"/>
      <name val="Meiryo UI"/>
      <family val="2"/>
      <scheme val="minor"/>
    </font>
    <font>
      <sz val="10"/>
      <color theme="0"/>
      <name val="Meiryo UI"/>
      <family val="3"/>
      <charset val="128"/>
    </font>
    <font>
      <b/>
      <u/>
      <sz val="11"/>
      <color theme="10"/>
      <name val="Meiryo UI"/>
      <family val="3"/>
      <charset val="128"/>
    </font>
    <font>
      <b/>
      <u/>
      <sz val="20"/>
      <color theme="10"/>
      <name val="Meiryo UI"/>
      <family val="3"/>
      <charset val="128"/>
    </font>
    <font>
      <b/>
      <u/>
      <sz val="10"/>
      <color theme="10"/>
      <name val="Meiryo UI"/>
      <family val="2"/>
      <scheme val="minor"/>
    </font>
    <font>
      <b/>
      <sz val="10"/>
      <name val="Meiryo UI"/>
      <family val="3"/>
      <charset val="128"/>
    </font>
    <font>
      <b/>
      <sz val="14"/>
      <color rgb="FFFF0000"/>
      <name val="Meiryo UI"/>
      <family val="3"/>
      <charset val="128"/>
    </font>
    <font>
      <b/>
      <sz val="20"/>
      <name val="Meiryo UI"/>
      <family val="3"/>
      <charset val="128"/>
    </font>
    <font>
      <sz val="13"/>
      <color theme="1"/>
      <name val="Meiryo UI"/>
      <family val="3"/>
      <charset val="128"/>
    </font>
    <font>
      <b/>
      <sz val="13"/>
      <color theme="1"/>
      <name val="Meiryo UI"/>
      <family val="3"/>
      <charset val="128"/>
    </font>
    <font>
      <b/>
      <sz val="20"/>
      <color theme="0"/>
      <name val="Meiryo UI"/>
      <family val="3"/>
      <charset val="128"/>
    </font>
    <font>
      <b/>
      <sz val="16"/>
      <color theme="0"/>
      <name val="Meiryo UI"/>
      <family val="3"/>
      <charset val="128"/>
    </font>
    <font>
      <b/>
      <sz val="6"/>
      <color theme="0"/>
      <name val="Meiryo UI"/>
      <family val="3"/>
      <charset val="128"/>
    </font>
    <font>
      <b/>
      <sz val="11"/>
      <color theme="0"/>
      <name val="Meiryo UI"/>
      <family val="3"/>
      <charset val="128"/>
    </font>
    <font>
      <sz val="20"/>
      <color theme="1"/>
      <name val="Meiryo UI"/>
      <family val="3"/>
      <charset val="128"/>
    </font>
    <font>
      <b/>
      <sz val="12"/>
      <color theme="0"/>
      <name val="Meiryo UI"/>
      <family val="3"/>
      <charset val="128"/>
    </font>
    <font>
      <sz val="12"/>
      <color rgb="FFFF0000"/>
      <name val="Meiryo UI"/>
      <family val="3"/>
      <charset val="128"/>
    </font>
    <font>
      <sz val="8"/>
      <color theme="1"/>
      <name val="Meiryo UI"/>
      <family val="2"/>
      <scheme val="minor"/>
    </font>
    <font>
      <b/>
      <sz val="14"/>
      <color theme="1"/>
      <name val="Meiryo UI"/>
      <family val="2"/>
      <scheme val="minor"/>
    </font>
    <font>
      <b/>
      <sz val="13"/>
      <color theme="0"/>
      <name val="Meiryo UI"/>
      <family val="3"/>
      <charset val="128"/>
    </font>
    <font>
      <b/>
      <sz val="16"/>
      <name val="游明朝 Demibold"/>
      <family val="1"/>
      <charset val="128"/>
    </font>
    <font>
      <sz val="6"/>
      <name val="游明朝 Demibold"/>
      <family val="1"/>
      <charset val="128"/>
    </font>
    <font>
      <b/>
      <sz val="6"/>
      <name val="游明朝 Demibold"/>
      <family val="1"/>
      <charset val="128"/>
    </font>
    <font>
      <b/>
      <sz val="14"/>
      <name val="游明朝 Demibold"/>
      <family val="1"/>
      <charset val="128"/>
    </font>
    <font>
      <sz val="8"/>
      <name val="游明朝 Demibold"/>
      <family val="1"/>
      <charset val="128"/>
    </font>
    <font>
      <sz val="11"/>
      <name val="游明朝 Demibold"/>
      <family val="1"/>
      <charset val="128"/>
    </font>
    <font>
      <b/>
      <sz val="18"/>
      <color theme="1"/>
      <name val="Meiryo UI"/>
      <family val="3"/>
      <charset val="128"/>
    </font>
    <font>
      <sz val="18"/>
      <color theme="1"/>
      <name val="Meiryo UI"/>
      <family val="3"/>
      <charset val="128"/>
    </font>
    <font>
      <sz val="48"/>
      <color theme="1"/>
      <name val="Meiryo UI"/>
      <family val="3"/>
      <charset val="128"/>
    </font>
    <font>
      <b/>
      <sz val="28"/>
      <color theme="1"/>
      <name val="Meiryo UI"/>
      <family val="3"/>
      <charset val="128"/>
    </font>
    <font>
      <sz val="8"/>
      <color theme="1"/>
      <name val="Meiryo UI"/>
      <family val="3"/>
      <charset val="128"/>
    </font>
    <font>
      <sz val="10"/>
      <color theme="0"/>
      <name val="游明朝 Demibold"/>
      <family val="1"/>
      <charset val="128"/>
    </font>
    <font>
      <sz val="16"/>
      <color theme="1"/>
      <name val="Meiryo UI"/>
      <family val="3"/>
      <charset val="128"/>
    </font>
    <font>
      <sz val="14"/>
      <color theme="1"/>
      <name val="游明朝 Demibold"/>
      <family val="1"/>
      <charset val="128"/>
    </font>
    <font>
      <sz val="26"/>
      <color theme="1"/>
      <name val="游明朝 Demibold"/>
      <family val="1"/>
      <charset val="128"/>
    </font>
    <font>
      <sz val="22"/>
      <color theme="1"/>
      <name val="游明朝 Demibold"/>
      <family val="1"/>
      <charset val="128"/>
    </font>
    <font>
      <sz val="20"/>
      <color theme="1"/>
      <name val="游明朝 Demibold"/>
      <family val="1"/>
      <charset val="128"/>
    </font>
    <font>
      <sz val="16"/>
      <color theme="1"/>
      <name val="游明朝 Demibold"/>
      <family val="1"/>
      <charset val="128"/>
    </font>
    <font>
      <sz val="36"/>
      <color theme="1"/>
      <name val="游明朝 Demibold"/>
      <family val="1"/>
      <charset val="128"/>
    </font>
    <font>
      <b/>
      <sz val="28"/>
      <color theme="1"/>
      <name val="游明朝 Demibold"/>
      <family val="1"/>
      <charset val="128"/>
    </font>
    <font>
      <b/>
      <sz val="34"/>
      <color theme="1"/>
      <name val="游明朝 Demibold"/>
      <family val="1"/>
      <charset val="128"/>
    </font>
    <font>
      <sz val="48"/>
      <color theme="1"/>
      <name val="游明朝 Demibold"/>
      <family val="1"/>
      <charset val="128"/>
    </font>
    <font>
      <sz val="28"/>
      <color theme="1"/>
      <name val="游明朝 Demibold"/>
      <family val="1"/>
      <charset val="128"/>
    </font>
    <font>
      <b/>
      <sz val="20"/>
      <color theme="1"/>
      <name val="游明朝 Demibold"/>
      <family val="1"/>
      <charset val="128"/>
    </font>
    <font>
      <b/>
      <sz val="10"/>
      <name val="游明朝 Demibold"/>
      <family val="1"/>
      <charset val="128"/>
    </font>
    <font>
      <sz val="40"/>
      <color theme="1"/>
      <name val="游明朝 Demibold"/>
      <family val="1"/>
      <charset val="128"/>
    </font>
    <font>
      <sz val="36"/>
      <color rgb="FF0000CC"/>
      <name val="游明朝 Demibold"/>
      <family val="1"/>
      <charset val="128"/>
    </font>
    <font>
      <sz val="36"/>
      <color rgb="FFFF0000"/>
      <name val="游明朝 Demibold"/>
      <family val="1"/>
      <charset val="128"/>
    </font>
    <font>
      <sz val="26"/>
      <color rgb="FFFF0000"/>
      <name val="游明朝 Demibold"/>
      <family val="1"/>
      <charset val="128"/>
    </font>
    <font>
      <sz val="26"/>
      <color rgb="FF0000CC"/>
      <name val="游明朝 Demibold"/>
      <family val="1"/>
      <charset val="128"/>
    </font>
    <font>
      <sz val="9"/>
      <name val="游明朝 Demibold"/>
      <family val="1"/>
      <charset val="128"/>
    </font>
    <font>
      <sz val="32"/>
      <color theme="1"/>
      <name val="游明朝 Demibold"/>
      <family val="1"/>
      <charset val="128"/>
    </font>
    <font>
      <b/>
      <sz val="12"/>
      <color theme="1"/>
      <name val="Meiryo UI"/>
      <family val="2"/>
      <scheme val="minor"/>
    </font>
  </fonts>
  <fills count="43">
    <fill>
      <patternFill patternType="none"/>
    </fill>
    <fill>
      <patternFill patternType="gray125"/>
    </fill>
    <fill>
      <patternFill patternType="solid">
        <fgColor rgb="FF66FFFF"/>
        <bgColor indexed="64"/>
      </patternFill>
    </fill>
    <fill>
      <patternFill patternType="solid">
        <fgColor rgb="FFFFCCFF"/>
        <bgColor indexed="64"/>
      </patternFill>
    </fill>
    <fill>
      <patternFill patternType="solid">
        <fgColor rgb="FFCCFFFF"/>
        <bgColor indexed="64"/>
      </patternFill>
    </fill>
    <fill>
      <patternFill patternType="solid">
        <fgColor rgb="FFFFFF99"/>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E7E6E6"/>
        <bgColor indexed="64"/>
      </patternFill>
    </fill>
    <fill>
      <patternFill patternType="solid">
        <fgColor theme="9" tint="0.39997558519241921"/>
        <bgColor indexed="64"/>
      </patternFill>
    </fill>
    <fill>
      <patternFill patternType="solid">
        <fgColor theme="0"/>
        <bgColor indexed="64"/>
      </patternFill>
    </fill>
    <fill>
      <patternFill patternType="solid">
        <fgColor rgb="FF66FF99"/>
        <bgColor indexed="64"/>
      </patternFill>
    </fill>
    <fill>
      <patternFill patternType="solid">
        <fgColor theme="4"/>
        <bgColor theme="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99CCFF"/>
        <bgColor indexed="64"/>
      </patternFill>
    </fill>
    <fill>
      <patternFill patternType="solid">
        <fgColor rgb="FFFF66CC"/>
        <bgColor indexed="64"/>
      </patternFill>
    </fill>
    <fill>
      <patternFill patternType="solid">
        <fgColor theme="5" tint="0.39997558519241921"/>
        <bgColor indexed="64"/>
      </patternFill>
    </fill>
    <fill>
      <patternFill patternType="solid">
        <fgColor rgb="FF0070C0"/>
        <bgColor indexed="64"/>
      </patternFill>
    </fill>
    <fill>
      <patternFill patternType="solid">
        <fgColor rgb="FF00B050"/>
        <bgColor indexed="64"/>
      </patternFill>
    </fill>
    <fill>
      <patternFill patternType="solid">
        <fgColor rgb="FF92D050"/>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rgb="FF44546A"/>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rgb="FFFFE699"/>
        <bgColor indexed="64"/>
      </patternFill>
    </fill>
    <fill>
      <patternFill patternType="solid">
        <fgColor rgb="FF0066FF"/>
        <bgColor indexed="64"/>
      </patternFill>
    </fill>
    <fill>
      <patternFill patternType="solid">
        <fgColor rgb="FF00B0F0"/>
        <bgColor indexed="64"/>
      </patternFill>
    </fill>
    <fill>
      <patternFill patternType="solid">
        <fgColor rgb="FF66FF66"/>
        <bgColor indexed="64"/>
      </patternFill>
    </fill>
    <fill>
      <patternFill patternType="solid">
        <fgColor theme="4" tint="-0.249977111117893"/>
        <bgColor indexed="64"/>
      </patternFill>
    </fill>
    <fill>
      <patternFill patternType="solid">
        <fgColor theme="1"/>
        <bgColor indexed="64"/>
      </patternFill>
    </fill>
    <fill>
      <patternFill patternType="solid">
        <fgColor rgb="FF0000CC"/>
        <bgColor indexed="64"/>
      </patternFill>
    </fill>
    <fill>
      <patternFill patternType="solid">
        <fgColor rgb="FFFF0066"/>
        <bgColor theme="4"/>
      </patternFill>
    </fill>
    <fill>
      <patternFill patternType="solid">
        <fgColor rgb="FFFF0066"/>
        <bgColor indexed="64"/>
      </patternFill>
    </fill>
    <fill>
      <patternFill patternType="solid">
        <fgColor rgb="FFCCECFF"/>
        <bgColor indexed="64"/>
      </patternFill>
    </fill>
    <fill>
      <patternFill patternType="solid">
        <fgColor theme="5" tint="0.79998168889431442"/>
        <bgColor indexed="64"/>
      </patternFill>
    </fill>
    <fill>
      <patternFill patternType="solid">
        <fgColor rgb="FF66CCFF"/>
        <bgColor indexed="64"/>
      </patternFill>
    </fill>
    <fill>
      <patternFill patternType="solid">
        <fgColor rgb="FFFFCC66"/>
        <bgColor indexed="64"/>
      </patternFill>
    </fill>
    <fill>
      <patternFill patternType="solid">
        <fgColor rgb="FFCCFFCC"/>
        <bgColor indexed="64"/>
      </patternFill>
    </fill>
    <fill>
      <patternFill patternType="solid">
        <fgColor rgb="FF7030A0"/>
        <bgColor indexed="64"/>
      </patternFill>
    </fill>
  </fills>
  <borders count="24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ck">
        <color indexed="64"/>
      </left>
      <right style="thin">
        <color indexed="64"/>
      </right>
      <top/>
      <bottom style="hair">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ck">
        <color indexed="64"/>
      </left>
      <right style="thin">
        <color indexed="64"/>
      </right>
      <top style="hair">
        <color indexed="64"/>
      </top>
      <bottom style="hair">
        <color indexed="64"/>
      </bottom>
      <diagonal/>
    </border>
    <border diagonalUp="1">
      <left style="thin">
        <color indexed="64"/>
      </left>
      <right style="medium">
        <color indexed="64"/>
      </right>
      <top style="hair">
        <color indexed="64"/>
      </top>
      <bottom style="hair">
        <color indexed="64"/>
      </bottom>
      <diagonal style="thin">
        <color indexed="64"/>
      </diagonal>
    </border>
    <border diagonalUp="1">
      <left style="thin">
        <color indexed="64"/>
      </left>
      <right/>
      <top style="hair">
        <color indexed="64"/>
      </top>
      <bottom style="hair">
        <color indexed="64"/>
      </bottom>
      <diagonal style="thin">
        <color indexed="64"/>
      </diagonal>
    </border>
    <border>
      <left style="thin">
        <color indexed="64"/>
      </left>
      <right style="thick">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ck">
        <color indexed="64"/>
      </left>
      <right style="thin">
        <color indexed="64"/>
      </right>
      <top style="hair">
        <color indexed="64"/>
      </top>
      <bottom style="thin">
        <color indexed="64"/>
      </bottom>
      <diagonal/>
    </border>
    <border>
      <left style="thin">
        <color indexed="64"/>
      </left>
      <right style="thick">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Up="1">
      <left style="thick">
        <color indexed="64"/>
      </left>
      <right style="thin">
        <color indexed="64"/>
      </right>
      <top style="thin">
        <color indexed="64"/>
      </top>
      <bottom style="hair">
        <color indexed="64"/>
      </bottom>
      <diagonal style="thin">
        <color indexed="64"/>
      </diagonal>
    </border>
    <border diagonalUp="1">
      <left style="thin">
        <color indexed="64"/>
      </left>
      <right style="thick">
        <color indexed="64"/>
      </right>
      <top style="thin">
        <color indexed="64"/>
      </top>
      <bottom style="hair">
        <color indexed="64"/>
      </bottom>
      <diagonal style="thin">
        <color indexed="64"/>
      </diagonal>
    </border>
    <border diagonalUp="1">
      <left style="thick">
        <color indexed="64"/>
      </left>
      <right style="thin">
        <color indexed="64"/>
      </right>
      <top style="hair">
        <color indexed="64"/>
      </top>
      <bottom style="hair">
        <color indexed="64"/>
      </bottom>
      <diagonal style="thin">
        <color indexed="64"/>
      </diagonal>
    </border>
    <border diagonalUp="1">
      <left style="thin">
        <color indexed="64"/>
      </left>
      <right style="thick">
        <color indexed="64"/>
      </right>
      <top style="hair">
        <color indexed="64"/>
      </top>
      <bottom style="hair">
        <color indexed="64"/>
      </bottom>
      <diagonal style="thin">
        <color indexed="64"/>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hair">
        <color indexed="64"/>
      </top>
      <bottom style="thick">
        <color indexed="64"/>
      </bottom>
      <diagonal/>
    </border>
    <border>
      <left/>
      <right style="thin">
        <color indexed="64"/>
      </right>
      <top style="hair">
        <color indexed="64"/>
      </top>
      <bottom style="thick">
        <color indexed="64"/>
      </bottom>
      <diagonal/>
    </border>
    <border>
      <left style="thin">
        <color indexed="64"/>
      </left>
      <right style="thin">
        <color indexed="64"/>
      </right>
      <top style="hair">
        <color indexed="64"/>
      </top>
      <bottom style="thick">
        <color indexed="64"/>
      </bottom>
      <diagonal/>
    </border>
    <border>
      <left style="thin">
        <color indexed="64"/>
      </left>
      <right style="medium">
        <color indexed="64"/>
      </right>
      <top style="hair">
        <color indexed="64"/>
      </top>
      <bottom style="thick">
        <color indexed="64"/>
      </bottom>
      <diagonal/>
    </border>
    <border>
      <left style="medium">
        <color indexed="64"/>
      </left>
      <right style="thin">
        <color indexed="64"/>
      </right>
      <top style="hair">
        <color indexed="64"/>
      </top>
      <bottom style="thick">
        <color indexed="64"/>
      </bottom>
      <diagonal/>
    </border>
    <border>
      <left style="thin">
        <color indexed="64"/>
      </left>
      <right/>
      <top style="hair">
        <color indexed="64"/>
      </top>
      <bottom style="thick">
        <color indexed="64"/>
      </bottom>
      <diagonal/>
    </border>
    <border diagonalUp="1">
      <left style="thick">
        <color indexed="64"/>
      </left>
      <right style="thin">
        <color indexed="64"/>
      </right>
      <top style="hair">
        <color indexed="64"/>
      </top>
      <bottom style="thick">
        <color indexed="64"/>
      </bottom>
      <diagonal style="thin">
        <color indexed="64"/>
      </diagonal>
    </border>
    <border diagonalUp="1">
      <left style="thin">
        <color indexed="64"/>
      </left>
      <right style="thick">
        <color indexed="64"/>
      </right>
      <top style="hair">
        <color indexed="64"/>
      </top>
      <bottom style="thick">
        <color indexed="64"/>
      </bottom>
      <diagonal style="thin">
        <color indexed="64"/>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hair">
        <color indexed="64"/>
      </bottom>
      <diagonal/>
    </border>
    <border>
      <left style="thin">
        <color indexed="64"/>
      </left>
      <right style="thick">
        <color indexed="64"/>
      </right>
      <top style="thick">
        <color indexed="64"/>
      </top>
      <bottom style="hair">
        <color indexed="64"/>
      </bottom>
      <diagonal/>
    </border>
    <border>
      <left/>
      <right style="thin">
        <color indexed="64"/>
      </right>
      <top style="thick">
        <color indexed="64"/>
      </top>
      <bottom style="hair">
        <color indexed="64"/>
      </bottom>
      <diagonal/>
    </border>
    <border>
      <left style="thin">
        <color indexed="64"/>
      </left>
      <right style="medium">
        <color indexed="64"/>
      </right>
      <top style="thick">
        <color indexed="64"/>
      </top>
      <bottom style="hair">
        <color indexed="64"/>
      </bottom>
      <diagonal/>
    </border>
    <border>
      <left style="medium">
        <color indexed="64"/>
      </left>
      <right style="thin">
        <color indexed="64"/>
      </right>
      <top style="thick">
        <color indexed="64"/>
      </top>
      <bottom style="hair">
        <color indexed="64"/>
      </bottom>
      <diagonal/>
    </border>
    <border>
      <left style="thin">
        <color indexed="64"/>
      </left>
      <right/>
      <top style="thick">
        <color indexed="64"/>
      </top>
      <bottom style="hair">
        <color indexed="64"/>
      </bottom>
      <diagonal/>
    </border>
    <border>
      <left style="thick">
        <color indexed="64"/>
      </left>
      <right style="thin">
        <color indexed="64"/>
      </right>
      <top style="thick">
        <color indexed="64"/>
      </top>
      <bottom style="hair">
        <color indexed="64"/>
      </bottom>
      <diagonal/>
    </border>
    <border diagonalUp="1">
      <left style="thick">
        <color indexed="64"/>
      </left>
      <right style="thin">
        <color indexed="64"/>
      </right>
      <top style="hair">
        <color indexed="64"/>
      </top>
      <bottom style="thin">
        <color indexed="64"/>
      </bottom>
      <diagonal style="thin">
        <color indexed="64"/>
      </diagonal>
    </border>
    <border diagonalUp="1">
      <left style="thin">
        <color indexed="64"/>
      </left>
      <right style="thick">
        <color indexed="64"/>
      </right>
      <top style="hair">
        <color indexed="64"/>
      </top>
      <bottom style="thin">
        <color indexed="64"/>
      </bottom>
      <diagonal style="thin">
        <color indexed="64"/>
      </diagonal>
    </border>
    <border>
      <left style="thin">
        <color indexed="64"/>
      </left>
      <right style="thick">
        <color indexed="64"/>
      </right>
      <top style="thin">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style="thin">
        <color indexed="64"/>
      </top>
      <bottom style="thin">
        <color indexed="64"/>
      </bottom>
      <diagonal/>
    </border>
    <border diagonalUp="1">
      <left style="thin">
        <color indexed="64"/>
      </left>
      <right/>
      <top style="thin">
        <color indexed="64"/>
      </top>
      <bottom style="thin">
        <color indexed="64"/>
      </bottom>
      <diagonal style="thin">
        <color indexed="64"/>
      </diagonal>
    </border>
    <border>
      <left style="thin">
        <color indexed="64"/>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diagonalUp="1">
      <left style="thin">
        <color indexed="64"/>
      </left>
      <right style="medium">
        <color indexed="64"/>
      </right>
      <top style="thin">
        <color indexed="64"/>
      </top>
      <bottom style="thick">
        <color indexed="64"/>
      </bottom>
      <diagonal style="thin">
        <color indexed="64"/>
      </diagonal>
    </border>
    <border>
      <left style="medium">
        <color indexed="64"/>
      </left>
      <right style="thin">
        <color indexed="64"/>
      </right>
      <top style="thin">
        <color indexed="64"/>
      </top>
      <bottom style="thick">
        <color indexed="64"/>
      </bottom>
      <diagonal/>
    </border>
    <border diagonalUp="1">
      <left style="thin">
        <color indexed="64"/>
      </left>
      <right/>
      <top style="thin">
        <color indexed="64"/>
      </top>
      <bottom style="thick">
        <color indexed="64"/>
      </bottom>
      <diagonal style="thin">
        <color indexed="64"/>
      </diagonal>
    </border>
    <border>
      <left style="thin">
        <color indexed="64"/>
      </left>
      <right style="thin">
        <color indexed="64"/>
      </right>
      <top style="thick">
        <color indexed="64"/>
      </top>
      <bottom style="thin">
        <color indexed="64"/>
      </bottom>
      <diagonal/>
    </border>
    <border diagonalUp="1">
      <left style="thin">
        <color indexed="64"/>
      </left>
      <right style="medium">
        <color indexed="64"/>
      </right>
      <top style="thick">
        <color indexed="64"/>
      </top>
      <bottom style="hair">
        <color indexed="64"/>
      </bottom>
      <diagonal style="thin">
        <color indexed="64"/>
      </diagonal>
    </border>
    <border diagonalUp="1">
      <left style="thin">
        <color indexed="64"/>
      </left>
      <right/>
      <top style="thick">
        <color indexed="64"/>
      </top>
      <bottom style="hair">
        <color indexed="64"/>
      </bottom>
      <diagonal style="thin">
        <color indexed="64"/>
      </diagonal>
    </border>
    <border>
      <left style="thin">
        <color indexed="64"/>
      </left>
      <right style="thin">
        <color indexed="64"/>
      </right>
      <top style="thin">
        <color indexed="64"/>
      </top>
      <bottom/>
      <diagonal/>
    </border>
    <border diagonalUp="1">
      <left style="thin">
        <color indexed="64"/>
      </left>
      <right style="medium">
        <color indexed="64"/>
      </right>
      <top style="hair">
        <color indexed="64"/>
      </top>
      <bottom style="thin">
        <color indexed="64"/>
      </bottom>
      <diagonal style="thin">
        <color indexed="64"/>
      </diagonal>
    </border>
    <border diagonalUp="1">
      <left style="thin">
        <color indexed="64"/>
      </left>
      <right/>
      <top style="hair">
        <color indexed="64"/>
      </top>
      <bottom style="thin">
        <color indexed="64"/>
      </bottom>
      <diagonal style="thin">
        <color indexed="64"/>
      </diagonal>
    </border>
    <border>
      <left style="thick">
        <color indexed="64"/>
      </left>
      <right style="thin">
        <color indexed="64"/>
      </right>
      <top style="thin">
        <color indexed="64"/>
      </top>
      <bottom/>
      <diagonal/>
    </border>
    <border>
      <left style="thin">
        <color indexed="64"/>
      </left>
      <right style="thick">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medium">
        <color indexed="64"/>
      </right>
      <top style="thin">
        <color indexed="64"/>
      </top>
      <bottom style="thick">
        <color indexed="64"/>
      </bottom>
      <diagonal/>
    </border>
    <border>
      <left style="thin">
        <color indexed="64"/>
      </left>
      <right/>
      <top style="thin">
        <color indexed="64"/>
      </top>
      <bottom style="thick">
        <color indexed="64"/>
      </bottom>
      <diagonal/>
    </border>
    <border diagonalUp="1">
      <left style="thin">
        <color indexed="64"/>
      </left>
      <right style="medium">
        <color indexed="64"/>
      </right>
      <top/>
      <bottom style="thin">
        <color indexed="64"/>
      </bottom>
      <diagonal style="hair">
        <color indexed="64"/>
      </diagonal>
    </border>
    <border>
      <left style="medium">
        <color indexed="64"/>
      </left>
      <right style="thin">
        <color indexed="64"/>
      </right>
      <top/>
      <bottom style="thin">
        <color indexed="64"/>
      </bottom>
      <diagonal/>
    </border>
    <border diagonalUp="1">
      <left style="thin">
        <color indexed="64"/>
      </left>
      <right/>
      <top/>
      <bottom style="thin">
        <color indexed="64"/>
      </bottom>
      <diagonal style="hair">
        <color indexed="64"/>
      </diagonal>
    </border>
    <border diagonalUp="1">
      <left style="thin">
        <color indexed="64"/>
      </left>
      <right style="medium">
        <color indexed="64"/>
      </right>
      <top style="thin">
        <color indexed="64"/>
      </top>
      <bottom style="thin">
        <color indexed="64"/>
      </bottom>
      <diagonal style="hair">
        <color indexed="64"/>
      </diagonal>
    </border>
    <border diagonalUp="1">
      <left style="thin">
        <color indexed="64"/>
      </left>
      <right/>
      <top style="thin">
        <color indexed="64"/>
      </top>
      <bottom style="thin">
        <color indexed="64"/>
      </bottom>
      <diagonal style="hair">
        <color indexed="64"/>
      </diagonal>
    </border>
    <border diagonalUp="1">
      <left style="thin">
        <color indexed="64"/>
      </left>
      <right style="medium">
        <color indexed="64"/>
      </right>
      <top style="thin">
        <color indexed="64"/>
      </top>
      <bottom/>
      <diagonal style="hair">
        <color indexed="64"/>
      </diagonal>
    </border>
    <border>
      <left style="medium">
        <color indexed="64"/>
      </left>
      <right style="thin">
        <color indexed="64"/>
      </right>
      <top style="thin">
        <color indexed="64"/>
      </top>
      <bottom/>
      <diagonal/>
    </border>
    <border diagonalUp="1">
      <left style="thin">
        <color indexed="64"/>
      </left>
      <right/>
      <top style="thin">
        <color indexed="64"/>
      </top>
      <bottom/>
      <diagonal style="hair">
        <color indexed="64"/>
      </diagonal>
    </border>
    <border diagonalUp="1">
      <left style="thin">
        <color indexed="64"/>
      </left>
      <right style="medium">
        <color indexed="64"/>
      </right>
      <top style="hair">
        <color indexed="64"/>
      </top>
      <bottom style="thick">
        <color indexed="64"/>
      </bottom>
      <diagonal style="thin">
        <color indexed="64"/>
      </diagonal>
    </border>
    <border diagonalUp="1">
      <left style="thin">
        <color indexed="64"/>
      </left>
      <right/>
      <top style="hair">
        <color indexed="64"/>
      </top>
      <bottom style="thick">
        <color indexed="64"/>
      </bottom>
      <diagonal style="thin">
        <color indexed="64"/>
      </diagonal>
    </border>
    <border>
      <left style="thick">
        <color indexed="64"/>
      </left>
      <right style="thin">
        <color indexed="64"/>
      </right>
      <top style="hair">
        <color indexed="64"/>
      </top>
      <bottom style="thick">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hair">
        <color indexed="64"/>
      </bottom>
      <diagonal/>
    </border>
    <border>
      <left/>
      <right/>
      <top/>
      <bottom style="thick">
        <color auto="1"/>
      </bottom>
      <diagonal/>
    </border>
    <border>
      <left style="thin">
        <color indexed="64"/>
      </left>
      <right/>
      <top/>
      <bottom style="thick">
        <color auto="1"/>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ck">
        <color auto="1"/>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thick">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medium">
        <color auto="1"/>
      </left>
      <right style="medium">
        <color auto="1"/>
      </right>
      <top style="medium">
        <color auto="1"/>
      </top>
      <bottom style="thick">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thick">
        <color auto="1"/>
      </left>
      <right/>
      <top/>
      <bottom style="medium">
        <color indexed="64"/>
      </bottom>
      <diagonal/>
    </border>
    <border>
      <left/>
      <right style="thick">
        <color auto="1"/>
      </right>
      <top/>
      <bottom style="medium">
        <color indexed="64"/>
      </bottom>
      <diagonal/>
    </border>
    <border>
      <left style="thick">
        <color auto="1"/>
      </left>
      <right/>
      <top style="medium">
        <color indexed="64"/>
      </top>
      <bottom/>
      <diagonal/>
    </border>
    <border>
      <left/>
      <right style="thick">
        <color auto="1"/>
      </right>
      <top style="medium">
        <color indexed="64"/>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top/>
      <bottom style="thin">
        <color indexed="64"/>
      </bottom>
      <diagonal/>
    </border>
    <border>
      <left/>
      <right style="thick">
        <color auto="1"/>
      </right>
      <top/>
      <bottom style="thin">
        <color indexed="64"/>
      </bottom>
      <diagonal/>
    </border>
    <border>
      <left style="thick">
        <color auto="1"/>
      </left>
      <right/>
      <top style="medium">
        <color indexed="64"/>
      </top>
      <bottom style="medium">
        <color indexed="64"/>
      </bottom>
      <diagonal/>
    </border>
    <border>
      <left/>
      <right style="thick">
        <color auto="1"/>
      </right>
      <top style="medium">
        <color indexed="64"/>
      </top>
      <bottom style="medium">
        <color indexed="64"/>
      </bottom>
      <diagonal/>
    </border>
    <border>
      <left style="thick">
        <color auto="1"/>
      </left>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diagonal/>
    </border>
    <border>
      <left/>
      <right style="thick">
        <color auto="1"/>
      </right>
      <top style="thin">
        <color indexed="64"/>
      </top>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hair">
        <color indexed="64"/>
      </right>
      <top/>
      <bottom style="thin">
        <color indexed="64"/>
      </bottom>
      <diagonal/>
    </border>
    <border>
      <left/>
      <right/>
      <top style="medium">
        <color indexed="64"/>
      </top>
      <bottom style="hair">
        <color indexed="64"/>
      </bottom>
      <diagonal/>
    </border>
    <border>
      <left/>
      <right/>
      <top style="hair">
        <color indexed="64"/>
      </top>
      <bottom style="medium">
        <color indexed="64"/>
      </bottom>
      <diagonal/>
    </border>
    <border>
      <left style="medium">
        <color indexed="64"/>
      </left>
      <right/>
      <top style="thin">
        <color indexed="64"/>
      </top>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style="thin">
        <color indexed="64"/>
      </bottom>
      <diagonal/>
    </border>
    <border diagonalUp="1">
      <left style="thin">
        <color indexed="64"/>
      </left>
      <right style="medium">
        <color indexed="64"/>
      </right>
      <top style="thick">
        <color indexed="64"/>
      </top>
      <bottom style="thin">
        <color indexed="64"/>
      </bottom>
      <diagonal style="hair">
        <color indexed="64"/>
      </diagonal>
    </border>
    <border>
      <left style="medium">
        <color indexed="64"/>
      </left>
      <right style="thin">
        <color indexed="64"/>
      </right>
      <top style="thick">
        <color indexed="64"/>
      </top>
      <bottom style="thin">
        <color indexed="64"/>
      </bottom>
      <diagonal/>
    </border>
    <border diagonalUp="1">
      <left style="thin">
        <color indexed="64"/>
      </left>
      <right/>
      <top style="thick">
        <color indexed="64"/>
      </top>
      <bottom style="thin">
        <color indexed="64"/>
      </bottom>
      <diagonal style="hair">
        <color indexed="64"/>
      </diagonal>
    </border>
    <border diagonalUp="1">
      <left style="thin">
        <color indexed="64"/>
      </left>
      <right style="medium">
        <color indexed="64"/>
      </right>
      <top style="thin">
        <color indexed="64"/>
      </top>
      <bottom style="thick">
        <color indexed="64"/>
      </bottom>
      <diagonal style="hair">
        <color indexed="64"/>
      </diagonal>
    </border>
    <border diagonalUp="1">
      <left style="thin">
        <color indexed="64"/>
      </left>
      <right/>
      <top style="thin">
        <color indexed="64"/>
      </top>
      <bottom style="thick">
        <color indexed="64"/>
      </bottom>
      <diagonal style="hair">
        <color indexed="64"/>
      </diagonal>
    </border>
  </borders>
  <cellStyleXfs count="16">
    <xf numFmtId="0" fontId="0" fillId="0" borderId="0"/>
    <xf numFmtId="0" fontId="5" fillId="0" borderId="0"/>
    <xf numFmtId="38" fontId="5" fillId="0" borderId="0" applyFont="0" applyFill="0" applyBorder="0" applyAlignment="0" applyProtection="0"/>
    <xf numFmtId="9" fontId="5" fillId="0" borderId="0" applyFont="0" applyFill="0" applyBorder="0" applyAlignment="0" applyProtection="0"/>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176" fontId="3" fillId="0" borderId="0" applyFont="0" applyFill="0" applyBorder="0" applyAlignment="0" applyProtection="0">
      <alignment vertical="center"/>
    </xf>
    <xf numFmtId="38" fontId="3" fillId="0" borderId="0" applyFont="0" applyFill="0" applyBorder="0" applyAlignment="0" applyProtection="0">
      <alignment vertical="center"/>
    </xf>
    <xf numFmtId="0" fontId="48" fillId="0" borderId="0" applyNumberFormat="0" applyFill="0" applyBorder="0" applyAlignment="0" applyProtection="0"/>
    <xf numFmtId="0" fontId="2" fillId="0" borderId="0">
      <alignment vertical="center"/>
    </xf>
    <xf numFmtId="9" fontId="2" fillId="0" borderId="0" applyFont="0" applyFill="0" applyBorder="0" applyAlignment="0" applyProtection="0">
      <alignment vertical="center"/>
    </xf>
    <xf numFmtId="176" fontId="2" fillId="0" borderId="0" applyFont="0" applyFill="0" applyBorder="0" applyAlignment="0" applyProtection="0">
      <alignment vertical="center"/>
    </xf>
    <xf numFmtId="38" fontId="2" fillId="0" borderId="0" applyFont="0" applyFill="0" applyBorder="0" applyAlignment="0" applyProtection="0">
      <alignment vertical="center"/>
    </xf>
    <xf numFmtId="0" fontId="1" fillId="0" borderId="0">
      <alignment vertical="center"/>
    </xf>
  </cellStyleXfs>
  <cellXfs count="2106">
    <xf numFmtId="0" fontId="0" fillId="0" borderId="0" xfId="0"/>
    <xf numFmtId="0" fontId="13" fillId="0" borderId="0" xfId="6" applyFont="1" applyAlignment="1">
      <alignment vertical="top"/>
    </xf>
    <xf numFmtId="187" fontId="13" fillId="0" borderId="0" xfId="6" applyNumberFormat="1" applyFont="1" applyAlignment="1">
      <alignment vertical="top"/>
    </xf>
    <xf numFmtId="0" fontId="14" fillId="0" borderId="0" xfId="6" applyFont="1" applyAlignment="1">
      <alignment vertical="top"/>
    </xf>
    <xf numFmtId="187" fontId="13" fillId="0" borderId="0" xfId="6" applyNumberFormat="1" applyFont="1" applyAlignment="1">
      <alignment vertical="top" shrinkToFit="1"/>
    </xf>
    <xf numFmtId="0" fontId="13" fillId="0" borderId="0" xfId="6" applyFont="1" applyAlignment="1">
      <alignment vertical="top" shrinkToFit="1"/>
    </xf>
    <xf numFmtId="0" fontId="19" fillId="0" borderId="64" xfId="6" applyFont="1" applyBorder="1" applyAlignment="1">
      <alignment horizontal="center" vertical="center" shrinkToFit="1"/>
    </xf>
    <xf numFmtId="0" fontId="19" fillId="0" borderId="62" xfId="6" applyFont="1" applyBorder="1" applyAlignment="1">
      <alignment horizontal="center" vertical="center" shrinkToFit="1"/>
    </xf>
    <xf numFmtId="187" fontId="19" fillId="0" borderId="65" xfId="7" applyNumberFormat="1" applyFont="1" applyFill="1" applyBorder="1" applyAlignment="1">
      <alignment horizontal="center" vertical="center" shrinkToFit="1"/>
    </xf>
    <xf numFmtId="0" fontId="19" fillId="0" borderId="66" xfId="6" applyFont="1" applyBorder="1" applyAlignment="1">
      <alignment horizontal="center" vertical="center" shrinkToFit="1"/>
    </xf>
    <xf numFmtId="187" fontId="19" fillId="0" borderId="67" xfId="7" applyNumberFormat="1" applyFont="1" applyFill="1" applyBorder="1" applyAlignment="1">
      <alignment horizontal="center" vertical="center" shrinkToFit="1"/>
    </xf>
    <xf numFmtId="179" fontId="19" fillId="0" borderId="61" xfId="7" applyNumberFormat="1" applyFont="1" applyFill="1" applyBorder="1" applyAlignment="1">
      <alignment horizontal="center" vertical="center" shrinkToFit="1"/>
    </xf>
    <xf numFmtId="179" fontId="19" fillId="0" borderId="63" xfId="7" applyNumberFormat="1" applyFont="1" applyFill="1" applyBorder="1" applyAlignment="1">
      <alignment horizontal="center" vertical="center" shrinkToFit="1"/>
    </xf>
    <xf numFmtId="0" fontId="20" fillId="4" borderId="69" xfId="6" applyFont="1" applyFill="1" applyBorder="1" applyAlignment="1">
      <alignment horizontal="center" vertical="center"/>
    </xf>
    <xf numFmtId="188" fontId="21" fillId="4" borderId="70" xfId="8" applyNumberFormat="1" applyFont="1" applyFill="1" applyBorder="1" applyAlignment="1">
      <alignment horizontal="right" vertical="center" shrinkToFit="1"/>
    </xf>
    <xf numFmtId="188" fontId="21" fillId="4" borderId="36" xfId="8" applyNumberFormat="1" applyFont="1" applyFill="1" applyBorder="1" applyAlignment="1">
      <alignment horizontal="right" vertical="center" shrinkToFit="1"/>
    </xf>
    <xf numFmtId="188" fontId="21" fillId="4" borderId="72" xfId="8" applyNumberFormat="1" applyFont="1" applyFill="1" applyBorder="1" applyAlignment="1">
      <alignment horizontal="right" vertical="center" shrinkToFit="1"/>
    </xf>
    <xf numFmtId="188" fontId="16" fillId="4" borderId="74" xfId="2" applyNumberFormat="1" applyFont="1" applyFill="1" applyBorder="1" applyAlignment="1">
      <alignment horizontal="right" vertical="center" shrinkToFit="1"/>
    </xf>
    <xf numFmtId="188" fontId="16" fillId="4" borderId="69" xfId="2" applyNumberFormat="1" applyFont="1" applyFill="1" applyBorder="1" applyAlignment="1">
      <alignment horizontal="right" vertical="center" shrinkToFit="1"/>
    </xf>
    <xf numFmtId="0" fontId="20" fillId="4" borderId="76" xfId="6" applyFont="1" applyFill="1" applyBorder="1" applyAlignment="1">
      <alignment horizontal="center" vertical="center"/>
    </xf>
    <xf numFmtId="188" fontId="21" fillId="0" borderId="77" xfId="8" applyNumberFormat="1" applyFont="1" applyBorder="1" applyAlignment="1">
      <alignment horizontal="right" vertical="center" shrinkToFit="1"/>
    </xf>
    <xf numFmtId="188" fontId="21" fillId="0" borderId="23" xfId="8" applyNumberFormat="1" applyFont="1" applyBorder="1" applyAlignment="1">
      <alignment horizontal="right" vertical="center" shrinkToFit="1"/>
    </xf>
    <xf numFmtId="188" fontId="21" fillId="0" borderId="79" xfId="8" applyNumberFormat="1" applyFont="1" applyBorder="1" applyAlignment="1">
      <alignment horizontal="right" vertical="center" shrinkToFit="1"/>
    </xf>
    <xf numFmtId="188" fontId="22" fillId="0" borderId="81" xfId="8" applyNumberFormat="1" applyFont="1" applyFill="1" applyBorder="1" applyAlignment="1">
      <alignment horizontal="right" vertical="center" shrinkToFit="1"/>
    </xf>
    <xf numFmtId="188" fontId="22" fillId="0" borderId="76" xfId="8" applyNumberFormat="1" applyFont="1" applyFill="1" applyBorder="1" applyAlignment="1">
      <alignment horizontal="right" vertical="center" shrinkToFit="1"/>
    </xf>
    <xf numFmtId="189" fontId="20" fillId="4" borderId="76" xfId="6" applyNumberFormat="1" applyFont="1" applyFill="1" applyBorder="1" applyAlignment="1">
      <alignment horizontal="center" vertical="center"/>
    </xf>
    <xf numFmtId="189" fontId="21" fillId="0" borderId="77" xfId="7" applyNumberFormat="1" applyFont="1" applyBorder="1" applyAlignment="1">
      <alignment horizontal="right" vertical="center" shrinkToFit="1"/>
    </xf>
    <xf numFmtId="189" fontId="21" fillId="0" borderId="23" xfId="7" applyNumberFormat="1" applyFont="1" applyBorder="1" applyAlignment="1">
      <alignment horizontal="right" vertical="center" shrinkToFit="1"/>
    </xf>
    <xf numFmtId="189" fontId="21" fillId="0" borderId="79" xfId="7" applyNumberFormat="1" applyFont="1" applyBorder="1" applyAlignment="1">
      <alignment horizontal="right" vertical="center" shrinkToFit="1"/>
    </xf>
    <xf numFmtId="189" fontId="22" fillId="0" borderId="81" xfId="7" applyNumberFormat="1" applyFont="1" applyFill="1" applyBorder="1" applyAlignment="1">
      <alignment horizontal="right" vertical="center" shrinkToFit="1"/>
    </xf>
    <xf numFmtId="189" fontId="22" fillId="0" borderId="76" xfId="7" applyNumberFormat="1" applyFont="1" applyFill="1" applyBorder="1" applyAlignment="1">
      <alignment horizontal="right" vertical="center" shrinkToFit="1"/>
    </xf>
    <xf numFmtId="0" fontId="20" fillId="4" borderId="84" xfId="6" applyFont="1" applyFill="1" applyBorder="1" applyAlignment="1">
      <alignment horizontal="center" vertical="center"/>
    </xf>
    <xf numFmtId="190" fontId="21" fillId="0" borderId="85" xfId="9" applyNumberFormat="1" applyFont="1" applyBorder="1" applyAlignment="1">
      <alignment horizontal="right" vertical="center" shrinkToFit="1"/>
    </xf>
    <xf numFmtId="190" fontId="21" fillId="0" borderId="32" xfId="9" applyNumberFormat="1" applyFont="1" applyBorder="1" applyAlignment="1">
      <alignment horizontal="right" vertical="center" shrinkToFit="1"/>
    </xf>
    <xf numFmtId="190" fontId="21" fillId="0" borderId="87" xfId="9" applyNumberFormat="1" applyFont="1" applyBorder="1" applyAlignment="1">
      <alignment horizontal="right" vertical="center" shrinkToFit="1"/>
    </xf>
    <xf numFmtId="190" fontId="22" fillId="0" borderId="89" xfId="9" applyNumberFormat="1" applyFont="1" applyFill="1" applyBorder="1" applyAlignment="1">
      <alignment horizontal="right" vertical="center" shrinkToFit="1"/>
    </xf>
    <xf numFmtId="190" fontId="22" fillId="0" borderId="84" xfId="9" applyNumberFormat="1" applyFont="1" applyFill="1" applyBorder="1" applyAlignment="1">
      <alignment horizontal="right" vertical="center" shrinkToFit="1"/>
    </xf>
    <xf numFmtId="0" fontId="20" fillId="4" borderId="90" xfId="6" applyFont="1" applyFill="1" applyBorder="1" applyAlignment="1">
      <alignment horizontal="center" vertical="center"/>
    </xf>
    <xf numFmtId="188" fontId="23" fillId="4" borderId="91" xfId="6" applyNumberFormat="1" applyFont="1" applyFill="1" applyBorder="1" applyAlignment="1">
      <alignment horizontal="right" vertical="center" shrinkToFit="1"/>
    </xf>
    <xf numFmtId="188" fontId="23" fillId="4" borderId="19" xfId="6" applyNumberFormat="1" applyFont="1" applyFill="1" applyBorder="1" applyAlignment="1">
      <alignment horizontal="right" vertical="center" shrinkToFit="1"/>
    </xf>
    <xf numFmtId="188" fontId="23" fillId="4" borderId="93" xfId="6" applyNumberFormat="1" applyFont="1" applyFill="1" applyBorder="1" applyAlignment="1">
      <alignment horizontal="right" vertical="center" shrinkToFit="1"/>
    </xf>
    <xf numFmtId="189" fontId="16" fillId="4" borderId="95" xfId="7" applyNumberFormat="1" applyFont="1" applyFill="1" applyBorder="1" applyAlignment="1">
      <alignment horizontal="right" vertical="center" shrinkToFit="1"/>
    </xf>
    <xf numFmtId="189" fontId="16" fillId="4" borderId="96" xfId="7" applyNumberFormat="1" applyFont="1" applyFill="1" applyBorder="1" applyAlignment="1">
      <alignment horizontal="right" vertical="center" shrinkToFit="1"/>
    </xf>
    <xf numFmtId="188" fontId="20" fillId="4" borderId="93" xfId="6" applyNumberFormat="1" applyFont="1" applyFill="1" applyBorder="1" applyAlignment="1">
      <alignment horizontal="right" vertical="center" shrinkToFit="1"/>
    </xf>
    <xf numFmtId="188" fontId="20" fillId="4" borderId="19" xfId="6" applyNumberFormat="1" applyFont="1" applyFill="1" applyBorder="1" applyAlignment="1">
      <alignment horizontal="right" vertical="center" shrinkToFit="1"/>
    </xf>
    <xf numFmtId="187" fontId="24" fillId="4" borderId="94" xfId="7" applyNumberFormat="1" applyFont="1" applyFill="1" applyBorder="1" applyAlignment="1">
      <alignment horizontal="right" vertical="center" shrinkToFit="1"/>
    </xf>
    <xf numFmtId="188" fontId="23" fillId="4" borderId="77" xfId="6" applyNumberFormat="1" applyFont="1" applyFill="1" applyBorder="1" applyAlignment="1">
      <alignment horizontal="right" vertical="center" shrinkToFit="1"/>
    </xf>
    <xf numFmtId="188" fontId="23" fillId="4" borderId="23" xfId="6" applyNumberFormat="1" applyFont="1" applyFill="1" applyBorder="1" applyAlignment="1">
      <alignment horizontal="right" vertical="center" shrinkToFit="1"/>
    </xf>
    <xf numFmtId="188" fontId="23" fillId="4" borderId="79" xfId="6" applyNumberFormat="1" applyFont="1" applyFill="1" applyBorder="1" applyAlignment="1">
      <alignment horizontal="right" vertical="center" shrinkToFit="1"/>
    </xf>
    <xf numFmtId="189" fontId="16" fillId="4" borderId="97" xfId="7" applyNumberFormat="1" applyFont="1" applyFill="1" applyBorder="1" applyAlignment="1">
      <alignment horizontal="right" vertical="center" shrinkToFit="1"/>
    </xf>
    <xf numFmtId="189" fontId="16" fillId="4" borderId="98" xfId="7" applyNumberFormat="1" applyFont="1" applyFill="1" applyBorder="1" applyAlignment="1">
      <alignment horizontal="right" vertical="center" shrinkToFit="1"/>
    </xf>
    <xf numFmtId="188" fontId="20" fillId="4" borderId="79" xfId="6" applyNumberFormat="1" applyFont="1" applyFill="1" applyBorder="1" applyAlignment="1">
      <alignment horizontal="right" vertical="center" shrinkToFit="1"/>
    </xf>
    <xf numFmtId="188" fontId="20" fillId="4" borderId="23" xfId="6" applyNumberFormat="1" applyFont="1" applyFill="1" applyBorder="1" applyAlignment="1">
      <alignment horizontal="right" vertical="center" shrinkToFit="1"/>
    </xf>
    <xf numFmtId="187" fontId="24" fillId="4" borderId="80" xfId="7" applyNumberFormat="1" applyFont="1" applyFill="1" applyBorder="1" applyAlignment="1">
      <alignment horizontal="right" vertical="center" shrinkToFit="1"/>
    </xf>
    <xf numFmtId="189" fontId="23" fillId="4" borderId="77" xfId="3" applyNumberFormat="1" applyFont="1" applyFill="1" applyBorder="1" applyAlignment="1">
      <alignment horizontal="right" vertical="center" shrinkToFit="1"/>
    </xf>
    <xf numFmtId="189" fontId="23" fillId="4" borderId="23" xfId="3" applyNumberFormat="1" applyFont="1" applyFill="1" applyBorder="1" applyAlignment="1">
      <alignment horizontal="right" vertical="center" shrinkToFit="1"/>
    </xf>
    <xf numFmtId="189" fontId="23" fillId="4" borderId="79" xfId="3" applyNumberFormat="1" applyFont="1" applyFill="1" applyBorder="1" applyAlignment="1">
      <alignment horizontal="right" vertical="center" shrinkToFit="1"/>
    </xf>
    <xf numFmtId="189" fontId="20" fillId="4" borderId="79" xfId="3" applyNumberFormat="1" applyFont="1" applyFill="1" applyBorder="1" applyAlignment="1">
      <alignment horizontal="right" vertical="center" shrinkToFit="1"/>
    </xf>
    <xf numFmtId="189" fontId="20" fillId="4" borderId="23" xfId="3" applyNumberFormat="1" applyFont="1" applyFill="1" applyBorder="1" applyAlignment="1">
      <alignment horizontal="right" vertical="center" shrinkToFit="1"/>
    </xf>
    <xf numFmtId="187" fontId="24" fillId="4" borderId="83" xfId="7" applyNumberFormat="1" applyFont="1" applyFill="1" applyBorder="1" applyAlignment="1">
      <alignment horizontal="right" vertical="center" shrinkToFit="1"/>
    </xf>
    <xf numFmtId="0" fontId="20" fillId="4" borderId="101" xfId="6" applyFont="1" applyFill="1" applyBorder="1" applyAlignment="1">
      <alignment horizontal="center" vertical="center"/>
    </xf>
    <xf numFmtId="190" fontId="23" fillId="4" borderId="102" xfId="6" applyNumberFormat="1" applyFont="1" applyFill="1" applyBorder="1" applyAlignment="1">
      <alignment horizontal="right" vertical="center" shrinkToFit="1"/>
    </xf>
    <xf numFmtId="190" fontId="23" fillId="4" borderId="103" xfId="6" applyNumberFormat="1" applyFont="1" applyFill="1" applyBorder="1" applyAlignment="1">
      <alignment horizontal="right" vertical="center" shrinkToFit="1"/>
    </xf>
    <xf numFmtId="190" fontId="23" fillId="4" borderId="105" xfId="6" applyNumberFormat="1" applyFont="1" applyFill="1" applyBorder="1" applyAlignment="1">
      <alignment horizontal="right" vertical="center" shrinkToFit="1"/>
    </xf>
    <xf numFmtId="189" fontId="16" fillId="4" borderId="107" xfId="7" applyNumberFormat="1" applyFont="1" applyFill="1" applyBorder="1" applyAlignment="1">
      <alignment horizontal="right" vertical="center" shrinkToFit="1"/>
    </xf>
    <xf numFmtId="189" fontId="16" fillId="4" borderId="108" xfId="7" applyNumberFormat="1" applyFont="1" applyFill="1" applyBorder="1" applyAlignment="1">
      <alignment horizontal="right" vertical="center" shrinkToFit="1"/>
    </xf>
    <xf numFmtId="190" fontId="20" fillId="4" borderId="105" xfId="6" applyNumberFormat="1" applyFont="1" applyFill="1" applyBorder="1" applyAlignment="1">
      <alignment horizontal="right" vertical="center" shrinkToFit="1"/>
    </xf>
    <xf numFmtId="190" fontId="20" fillId="4" borderId="103" xfId="6" applyNumberFormat="1" applyFont="1" applyFill="1" applyBorder="1" applyAlignment="1">
      <alignment horizontal="right" vertical="center" shrinkToFit="1"/>
    </xf>
    <xf numFmtId="187" fontId="24" fillId="4" borderId="106" xfId="7" applyNumberFormat="1" applyFont="1" applyFill="1" applyBorder="1" applyAlignment="1">
      <alignment horizontal="right" vertical="center" shrinkToFit="1"/>
    </xf>
    <xf numFmtId="0" fontId="20" fillId="5" borderId="111" xfId="6" applyFont="1" applyFill="1" applyBorder="1" applyAlignment="1">
      <alignment horizontal="center" vertical="center"/>
    </xf>
    <xf numFmtId="188" fontId="21" fillId="5" borderId="112" xfId="8" applyNumberFormat="1" applyFont="1" applyFill="1" applyBorder="1" applyAlignment="1">
      <alignment horizontal="right" vertical="center" shrinkToFit="1"/>
    </xf>
    <xf numFmtId="188" fontId="21" fillId="5" borderId="110" xfId="8" applyNumberFormat="1" applyFont="1" applyFill="1" applyBorder="1" applyAlignment="1">
      <alignment horizontal="right" vertical="center" shrinkToFit="1"/>
    </xf>
    <xf numFmtId="188" fontId="21" fillId="5" borderId="114" xfId="8" applyNumberFormat="1" applyFont="1" applyFill="1" applyBorder="1" applyAlignment="1">
      <alignment horizontal="right" vertical="center" shrinkToFit="1"/>
    </xf>
    <xf numFmtId="188" fontId="16" fillId="5" borderId="116" xfId="2" applyNumberFormat="1" applyFont="1" applyFill="1" applyBorder="1" applyAlignment="1">
      <alignment horizontal="right" vertical="center" shrinkToFit="1"/>
    </xf>
    <xf numFmtId="188" fontId="16" fillId="5" borderId="111" xfId="2" applyNumberFormat="1" applyFont="1" applyFill="1" applyBorder="1" applyAlignment="1">
      <alignment horizontal="right" vertical="center" shrinkToFit="1"/>
    </xf>
    <xf numFmtId="0" fontId="20" fillId="5" borderId="76" xfId="6" applyFont="1" applyFill="1" applyBorder="1" applyAlignment="1">
      <alignment horizontal="center" vertical="center"/>
    </xf>
    <xf numFmtId="189" fontId="20" fillId="5" borderId="76" xfId="6" applyNumberFormat="1" applyFont="1" applyFill="1" applyBorder="1" applyAlignment="1">
      <alignment horizontal="center" vertical="center"/>
    </xf>
    <xf numFmtId="0" fontId="20" fillId="5" borderId="84" xfId="6" applyFont="1" applyFill="1" applyBorder="1" applyAlignment="1">
      <alignment horizontal="center" vertical="center"/>
    </xf>
    <xf numFmtId="0" fontId="20" fillId="5" borderId="90" xfId="6" applyFont="1" applyFill="1" applyBorder="1" applyAlignment="1">
      <alignment horizontal="center" vertical="center"/>
    </xf>
    <xf numFmtId="188" fontId="23" fillId="5" borderId="91" xfId="6" applyNumberFormat="1" applyFont="1" applyFill="1" applyBorder="1" applyAlignment="1">
      <alignment horizontal="right" vertical="center" shrinkToFit="1"/>
    </xf>
    <xf numFmtId="188" fontId="23" fillId="5" borderId="19" xfId="6" applyNumberFormat="1" applyFont="1" applyFill="1" applyBorder="1" applyAlignment="1">
      <alignment horizontal="right" vertical="center" shrinkToFit="1"/>
    </xf>
    <xf numFmtId="188" fontId="23" fillId="5" borderId="93" xfId="6" applyNumberFormat="1" applyFont="1" applyFill="1" applyBorder="1" applyAlignment="1">
      <alignment horizontal="right" vertical="center" shrinkToFit="1"/>
    </xf>
    <xf numFmtId="189" fontId="24" fillId="5" borderId="95" xfId="7" applyNumberFormat="1" applyFont="1" applyFill="1" applyBorder="1" applyAlignment="1">
      <alignment horizontal="right" vertical="center" shrinkToFit="1"/>
    </xf>
    <xf numFmtId="189" fontId="24" fillId="5" borderId="96" xfId="7" applyNumberFormat="1" applyFont="1" applyFill="1" applyBorder="1" applyAlignment="1">
      <alignment horizontal="right" vertical="center" shrinkToFit="1"/>
    </xf>
    <xf numFmtId="188" fontId="20" fillId="5" borderId="93" xfId="6" applyNumberFormat="1" applyFont="1" applyFill="1" applyBorder="1" applyAlignment="1">
      <alignment horizontal="right" vertical="center" shrinkToFit="1"/>
    </xf>
    <xf numFmtId="188" fontId="20" fillId="5" borderId="19" xfId="6" applyNumberFormat="1" applyFont="1" applyFill="1" applyBorder="1" applyAlignment="1">
      <alignment horizontal="right" vertical="center" shrinkToFit="1"/>
    </xf>
    <xf numFmtId="187" fontId="24" fillId="5" borderId="94" xfId="7" applyNumberFormat="1" applyFont="1" applyFill="1" applyBorder="1" applyAlignment="1">
      <alignment horizontal="right" vertical="center" shrinkToFit="1"/>
    </xf>
    <xf numFmtId="188" fontId="23" fillId="5" borderId="77" xfId="6" applyNumberFormat="1" applyFont="1" applyFill="1" applyBorder="1" applyAlignment="1">
      <alignment horizontal="right" vertical="center" shrinkToFit="1"/>
    </xf>
    <xf numFmtId="188" fontId="23" fillId="5" borderId="23" xfId="6" applyNumberFormat="1" applyFont="1" applyFill="1" applyBorder="1" applyAlignment="1">
      <alignment horizontal="right" vertical="center" shrinkToFit="1"/>
    </xf>
    <xf numFmtId="188" fontId="23" fillId="5" borderId="79" xfId="6" applyNumberFormat="1" applyFont="1" applyFill="1" applyBorder="1" applyAlignment="1">
      <alignment horizontal="right" vertical="center" shrinkToFit="1"/>
    </xf>
    <xf numFmtId="189" fontId="24" fillId="5" borderId="97" xfId="7" applyNumberFormat="1" applyFont="1" applyFill="1" applyBorder="1" applyAlignment="1">
      <alignment horizontal="right" vertical="center" shrinkToFit="1"/>
    </xf>
    <xf numFmtId="189" fontId="24" fillId="5" borderId="98" xfId="7" applyNumberFormat="1" applyFont="1" applyFill="1" applyBorder="1" applyAlignment="1">
      <alignment horizontal="right" vertical="center" shrinkToFit="1"/>
    </xf>
    <xf numFmtId="188" fontId="20" fillId="5" borderId="79" xfId="6" applyNumberFormat="1" applyFont="1" applyFill="1" applyBorder="1" applyAlignment="1">
      <alignment horizontal="right" vertical="center" shrinkToFit="1"/>
    </xf>
    <xf numFmtId="188" fontId="20" fillId="5" borderId="23" xfId="6" applyNumberFormat="1" applyFont="1" applyFill="1" applyBorder="1" applyAlignment="1">
      <alignment horizontal="right" vertical="center" shrinkToFit="1"/>
    </xf>
    <xf numFmtId="187" fontId="24" fillId="5" borderId="80" xfId="7" applyNumberFormat="1" applyFont="1" applyFill="1" applyBorder="1" applyAlignment="1">
      <alignment horizontal="right" vertical="center" shrinkToFit="1"/>
    </xf>
    <xf numFmtId="189" fontId="23" fillId="5" borderId="77" xfId="3" applyNumberFormat="1" applyFont="1" applyFill="1" applyBorder="1" applyAlignment="1">
      <alignment horizontal="right" vertical="center" shrinkToFit="1"/>
    </xf>
    <xf numFmtId="189" fontId="23" fillId="5" borderId="23" xfId="3" applyNumberFormat="1" applyFont="1" applyFill="1" applyBorder="1" applyAlignment="1">
      <alignment horizontal="right" vertical="center" shrinkToFit="1"/>
    </xf>
    <xf numFmtId="189" fontId="23" fillId="5" borderId="79" xfId="3" applyNumberFormat="1" applyFont="1" applyFill="1" applyBorder="1" applyAlignment="1">
      <alignment horizontal="right" vertical="center" shrinkToFit="1"/>
    </xf>
    <xf numFmtId="189" fontId="20" fillId="5" borderId="79" xfId="3" applyNumberFormat="1" applyFont="1" applyFill="1" applyBorder="1" applyAlignment="1">
      <alignment horizontal="right" vertical="center" shrinkToFit="1"/>
    </xf>
    <xf numFmtId="189" fontId="20" fillId="5" borderId="23" xfId="3" applyNumberFormat="1" applyFont="1" applyFill="1" applyBorder="1" applyAlignment="1">
      <alignment horizontal="right" vertical="center" shrinkToFit="1"/>
    </xf>
    <xf numFmtId="187" fontId="24" fillId="5" borderId="83" xfId="7" applyNumberFormat="1" applyFont="1" applyFill="1" applyBorder="1" applyAlignment="1">
      <alignment horizontal="right" vertical="center" shrinkToFit="1"/>
    </xf>
    <xf numFmtId="0" fontId="20" fillId="5" borderId="101" xfId="6" applyFont="1" applyFill="1" applyBorder="1" applyAlignment="1">
      <alignment horizontal="center" vertical="center"/>
    </xf>
    <xf numFmtId="190" fontId="23" fillId="5" borderId="102" xfId="6" applyNumberFormat="1" applyFont="1" applyFill="1" applyBorder="1" applyAlignment="1">
      <alignment horizontal="right" vertical="center" shrinkToFit="1"/>
    </xf>
    <xf numFmtId="190" fontId="23" fillId="5" borderId="103" xfId="6" applyNumberFormat="1" applyFont="1" applyFill="1" applyBorder="1" applyAlignment="1">
      <alignment horizontal="right" vertical="center" shrinkToFit="1"/>
    </xf>
    <xf numFmtId="190" fontId="23" fillId="5" borderId="105" xfId="6" applyNumberFormat="1" applyFont="1" applyFill="1" applyBorder="1" applyAlignment="1">
      <alignment horizontal="right" vertical="center" shrinkToFit="1"/>
    </xf>
    <xf numFmtId="189" fontId="24" fillId="5" borderId="107" xfId="7" applyNumberFormat="1" applyFont="1" applyFill="1" applyBorder="1" applyAlignment="1">
      <alignment horizontal="right" vertical="center" shrinkToFit="1"/>
    </xf>
    <xf numFmtId="189" fontId="24" fillId="5" borderId="108" xfId="7" applyNumberFormat="1" applyFont="1" applyFill="1" applyBorder="1" applyAlignment="1">
      <alignment horizontal="right" vertical="center" shrinkToFit="1"/>
    </xf>
    <xf numFmtId="190" fontId="20" fillId="5" borderId="105" xfId="6" applyNumberFormat="1" applyFont="1" applyFill="1" applyBorder="1" applyAlignment="1">
      <alignment horizontal="right" vertical="center" shrinkToFit="1"/>
    </xf>
    <xf numFmtId="190" fontId="20" fillId="5" borderId="103" xfId="6" applyNumberFormat="1" applyFont="1" applyFill="1" applyBorder="1" applyAlignment="1">
      <alignment horizontal="right" vertical="center" shrinkToFit="1"/>
    </xf>
    <xf numFmtId="187" fontId="24" fillId="5" borderId="106" xfId="7" applyNumberFormat="1" applyFont="1" applyFill="1" applyBorder="1" applyAlignment="1">
      <alignment horizontal="right" vertical="center" shrinkToFit="1"/>
    </xf>
    <xf numFmtId="0" fontId="20" fillId="6" borderId="111" xfId="6" applyFont="1" applyFill="1" applyBorder="1" applyAlignment="1">
      <alignment horizontal="center" vertical="center"/>
    </xf>
    <xf numFmtId="188" fontId="21" fillId="6" borderId="112" xfId="8" applyNumberFormat="1" applyFont="1" applyFill="1" applyBorder="1" applyAlignment="1">
      <alignment horizontal="right" vertical="center" shrinkToFit="1"/>
    </xf>
    <xf numFmtId="188" fontId="21" fillId="6" borderId="110" xfId="8" applyNumberFormat="1" applyFont="1" applyFill="1" applyBorder="1" applyAlignment="1">
      <alignment horizontal="right" vertical="center" shrinkToFit="1"/>
    </xf>
    <xf numFmtId="188" fontId="21" fillId="6" borderId="114" xfId="8" applyNumberFormat="1" applyFont="1" applyFill="1" applyBorder="1" applyAlignment="1">
      <alignment horizontal="right" vertical="center" shrinkToFit="1"/>
    </xf>
    <xf numFmtId="188" fontId="16" fillId="6" borderId="116" xfId="2" applyNumberFormat="1" applyFont="1" applyFill="1" applyBorder="1" applyAlignment="1">
      <alignment horizontal="right" vertical="center" shrinkToFit="1"/>
    </xf>
    <xf numFmtId="188" fontId="16" fillId="6" borderId="111" xfId="2" applyNumberFormat="1" applyFont="1" applyFill="1" applyBorder="1" applyAlignment="1">
      <alignment horizontal="right" vertical="center" shrinkToFit="1"/>
    </xf>
    <xf numFmtId="0" fontId="20" fillId="6" borderId="76" xfId="6" applyFont="1" applyFill="1" applyBorder="1" applyAlignment="1">
      <alignment horizontal="center" vertical="center"/>
    </xf>
    <xf numFmtId="189" fontId="20" fillId="6" borderId="76" xfId="6" applyNumberFormat="1" applyFont="1" applyFill="1" applyBorder="1" applyAlignment="1">
      <alignment horizontal="center" vertical="center"/>
    </xf>
    <xf numFmtId="0" fontId="20" fillId="6" borderId="84" xfId="6" applyFont="1" applyFill="1" applyBorder="1" applyAlignment="1">
      <alignment horizontal="center" vertical="center"/>
    </xf>
    <xf numFmtId="0" fontId="20" fillId="6" borderId="90" xfId="6" applyFont="1" applyFill="1" applyBorder="1" applyAlignment="1">
      <alignment horizontal="center" vertical="center"/>
    </xf>
    <xf numFmtId="188" fontId="23" fillId="6" borderId="91" xfId="6" applyNumberFormat="1" applyFont="1" applyFill="1" applyBorder="1" applyAlignment="1">
      <alignment horizontal="right" vertical="center" shrinkToFit="1"/>
    </xf>
    <xf numFmtId="188" fontId="23" fillId="6" borderId="19" xfId="6" applyNumberFormat="1" applyFont="1" applyFill="1" applyBorder="1" applyAlignment="1">
      <alignment horizontal="right" vertical="center" shrinkToFit="1"/>
    </xf>
    <xf numFmtId="188" fontId="23" fillId="6" borderId="93" xfId="6" applyNumberFormat="1" applyFont="1" applyFill="1" applyBorder="1" applyAlignment="1">
      <alignment horizontal="right" vertical="center" shrinkToFit="1"/>
    </xf>
    <xf numFmtId="189" fontId="24" fillId="6" borderId="95" xfId="7" applyNumberFormat="1" applyFont="1" applyFill="1" applyBorder="1" applyAlignment="1">
      <alignment horizontal="right" vertical="center" shrinkToFit="1"/>
    </xf>
    <xf numFmtId="189" fontId="24" fillId="6" borderId="96" xfId="7" applyNumberFormat="1" applyFont="1" applyFill="1" applyBorder="1" applyAlignment="1">
      <alignment horizontal="right" vertical="center" shrinkToFit="1"/>
    </xf>
    <xf numFmtId="188" fontId="20" fillId="6" borderId="93" xfId="6" applyNumberFormat="1" applyFont="1" applyFill="1" applyBorder="1" applyAlignment="1">
      <alignment horizontal="right" vertical="center" shrinkToFit="1"/>
    </xf>
    <xf numFmtId="188" fontId="20" fillId="6" borderId="19" xfId="6" applyNumberFormat="1" applyFont="1" applyFill="1" applyBorder="1" applyAlignment="1">
      <alignment horizontal="right" vertical="center" shrinkToFit="1"/>
    </xf>
    <xf numFmtId="187" fontId="24" fillId="6" borderId="94" xfId="7" applyNumberFormat="1" applyFont="1" applyFill="1" applyBorder="1" applyAlignment="1">
      <alignment horizontal="right" vertical="center" shrinkToFit="1"/>
    </xf>
    <xf numFmtId="188" fontId="23" fillId="6" borderId="77" xfId="6" applyNumberFormat="1" applyFont="1" applyFill="1" applyBorder="1" applyAlignment="1">
      <alignment horizontal="right" vertical="center" shrinkToFit="1"/>
    </xf>
    <xf numFmtId="188" fontId="23" fillId="6" borderId="23" xfId="6" applyNumberFormat="1" applyFont="1" applyFill="1" applyBorder="1" applyAlignment="1">
      <alignment horizontal="right" vertical="center" shrinkToFit="1"/>
    </xf>
    <xf numFmtId="188" fontId="23" fillId="6" borderId="79" xfId="6" applyNumberFormat="1" applyFont="1" applyFill="1" applyBorder="1" applyAlignment="1">
      <alignment horizontal="right" vertical="center" shrinkToFit="1"/>
    </xf>
    <xf numFmtId="189" fontId="24" fillId="6" borderId="97" xfId="7" applyNumberFormat="1" applyFont="1" applyFill="1" applyBorder="1" applyAlignment="1">
      <alignment horizontal="right" vertical="center" shrinkToFit="1"/>
    </xf>
    <xf numFmtId="189" fontId="24" fillId="6" borderId="98" xfId="7" applyNumberFormat="1" applyFont="1" applyFill="1" applyBorder="1" applyAlignment="1">
      <alignment horizontal="right" vertical="center" shrinkToFit="1"/>
    </xf>
    <xf numFmtId="188" fontId="20" fillId="6" borderId="79" xfId="6" applyNumberFormat="1" applyFont="1" applyFill="1" applyBorder="1" applyAlignment="1">
      <alignment horizontal="right" vertical="center" shrinkToFit="1"/>
    </xf>
    <xf numFmtId="188" fontId="20" fillId="6" borderId="23" xfId="6" applyNumberFormat="1" applyFont="1" applyFill="1" applyBorder="1" applyAlignment="1">
      <alignment horizontal="right" vertical="center" shrinkToFit="1"/>
    </xf>
    <xf numFmtId="187" fontId="24" fillId="6" borderId="80" xfId="7" applyNumberFormat="1" applyFont="1" applyFill="1" applyBorder="1" applyAlignment="1">
      <alignment horizontal="right" vertical="center" shrinkToFit="1"/>
    </xf>
    <xf numFmtId="189" fontId="23" fillId="6" borderId="77" xfId="3" applyNumberFormat="1" applyFont="1" applyFill="1" applyBorder="1" applyAlignment="1">
      <alignment horizontal="right" vertical="center" shrinkToFit="1"/>
    </xf>
    <xf numFmtId="189" fontId="23" fillId="6" borderId="23" xfId="3" applyNumberFormat="1" applyFont="1" applyFill="1" applyBorder="1" applyAlignment="1">
      <alignment horizontal="right" vertical="center" shrinkToFit="1"/>
    </xf>
    <xf numFmtId="189" fontId="23" fillId="6" borderId="79" xfId="3" applyNumberFormat="1" applyFont="1" applyFill="1" applyBorder="1" applyAlignment="1">
      <alignment horizontal="right" vertical="center" shrinkToFit="1"/>
    </xf>
    <xf numFmtId="189" fontId="20" fillId="6" borderId="79" xfId="3" applyNumberFormat="1" applyFont="1" applyFill="1" applyBorder="1" applyAlignment="1">
      <alignment horizontal="right" vertical="center" shrinkToFit="1"/>
    </xf>
    <xf numFmtId="189" fontId="20" fillId="6" borderId="23" xfId="3" applyNumberFormat="1" applyFont="1" applyFill="1" applyBorder="1" applyAlignment="1">
      <alignment horizontal="right" vertical="center" shrinkToFit="1"/>
    </xf>
    <xf numFmtId="187" fontId="24" fillId="6" borderId="83" xfId="7" applyNumberFormat="1" applyFont="1" applyFill="1" applyBorder="1" applyAlignment="1">
      <alignment horizontal="right" vertical="center" shrinkToFit="1"/>
    </xf>
    <xf numFmtId="190" fontId="23" fillId="6" borderId="85" xfId="6" applyNumberFormat="1" applyFont="1" applyFill="1" applyBorder="1" applyAlignment="1">
      <alignment horizontal="right" vertical="center" shrinkToFit="1"/>
    </xf>
    <xf numFmtId="190" fontId="23" fillId="6" borderId="32" xfId="6" applyNumberFormat="1" applyFont="1" applyFill="1" applyBorder="1" applyAlignment="1">
      <alignment horizontal="right" vertical="center" shrinkToFit="1"/>
    </xf>
    <xf numFmtId="190" fontId="23" fillId="6" borderId="87" xfId="6" applyNumberFormat="1" applyFont="1" applyFill="1" applyBorder="1" applyAlignment="1">
      <alignment horizontal="right" vertical="center" shrinkToFit="1"/>
    </xf>
    <xf numFmtId="189" fontId="24" fillId="6" borderId="117" xfId="7" applyNumberFormat="1" applyFont="1" applyFill="1" applyBorder="1" applyAlignment="1">
      <alignment horizontal="right" vertical="center" shrinkToFit="1"/>
    </xf>
    <xf numFmtId="189" fontId="24" fillId="6" borderId="118" xfId="7" applyNumberFormat="1" applyFont="1" applyFill="1" applyBorder="1" applyAlignment="1">
      <alignment horizontal="right" vertical="center" shrinkToFit="1"/>
    </xf>
    <xf numFmtId="190" fontId="20" fillId="6" borderId="87" xfId="6" applyNumberFormat="1" applyFont="1" applyFill="1" applyBorder="1" applyAlignment="1">
      <alignment horizontal="right" vertical="center" shrinkToFit="1"/>
    </xf>
    <xf numFmtId="190" fontId="20" fillId="6" borderId="32" xfId="6" applyNumberFormat="1" applyFont="1" applyFill="1" applyBorder="1" applyAlignment="1">
      <alignment horizontal="right" vertical="center" shrinkToFit="1"/>
    </xf>
    <xf numFmtId="187" fontId="24" fillId="6" borderId="88" xfId="7" applyNumberFormat="1" applyFont="1" applyFill="1" applyBorder="1" applyAlignment="1">
      <alignment horizontal="right" vertical="center" shrinkToFit="1"/>
    </xf>
    <xf numFmtId="188" fontId="23" fillId="7" borderId="3" xfId="6" applyNumberFormat="1" applyFont="1" applyFill="1" applyBorder="1" applyAlignment="1">
      <alignment horizontal="right" vertical="center" shrinkToFit="1"/>
    </xf>
    <xf numFmtId="188" fontId="23" fillId="7" borderId="14" xfId="6" applyNumberFormat="1" applyFont="1" applyFill="1" applyBorder="1" applyAlignment="1">
      <alignment horizontal="right" vertical="center" shrinkToFit="1"/>
    </xf>
    <xf numFmtId="188" fontId="23" fillId="7" borderId="121" xfId="6" applyNumberFormat="1" applyFont="1" applyFill="1" applyBorder="1" applyAlignment="1">
      <alignment horizontal="right" vertical="center" shrinkToFit="1"/>
    </xf>
    <xf numFmtId="188" fontId="16" fillId="7" borderId="75" xfId="2" applyNumberFormat="1" applyFont="1" applyFill="1" applyBorder="1" applyAlignment="1">
      <alignment horizontal="right" vertical="center" shrinkToFit="1"/>
    </xf>
    <xf numFmtId="188" fontId="16" fillId="7" borderId="119" xfId="2" applyNumberFormat="1" applyFont="1" applyFill="1" applyBorder="1" applyAlignment="1">
      <alignment horizontal="right" vertical="center" shrinkToFit="1"/>
    </xf>
    <xf numFmtId="188" fontId="20" fillId="7" borderId="121" xfId="6" applyNumberFormat="1" applyFont="1" applyFill="1" applyBorder="1" applyAlignment="1">
      <alignment horizontal="right" vertical="center" shrinkToFit="1"/>
    </xf>
    <xf numFmtId="188" fontId="20" fillId="7" borderId="14" xfId="6" applyNumberFormat="1" applyFont="1" applyFill="1" applyBorder="1" applyAlignment="1">
      <alignment horizontal="right" vertical="center" shrinkToFit="1"/>
    </xf>
    <xf numFmtId="187" fontId="24" fillId="7" borderId="122" xfId="7" applyNumberFormat="1" applyFont="1" applyFill="1" applyBorder="1" applyAlignment="1">
      <alignment horizontal="right" vertical="center" shrinkToFit="1"/>
    </xf>
    <xf numFmtId="189" fontId="21" fillId="7" borderId="124" xfId="7" applyNumberFormat="1" applyFont="1" applyFill="1" applyBorder="1" applyAlignment="1">
      <alignment horizontal="right" vertical="center" shrinkToFit="1"/>
    </xf>
    <xf numFmtId="189" fontId="21" fillId="7" borderId="100" xfId="7" applyNumberFormat="1" applyFont="1" applyFill="1" applyBorder="1" applyAlignment="1">
      <alignment horizontal="right" vertical="center" shrinkToFit="1"/>
    </xf>
    <xf numFmtId="189" fontId="21" fillId="7" borderId="126" xfId="7" applyNumberFormat="1" applyFont="1" applyFill="1" applyBorder="1" applyAlignment="1">
      <alignment horizontal="right" vertical="center" shrinkToFit="1"/>
    </xf>
    <xf numFmtId="189" fontId="16" fillId="7" borderId="99" xfId="3" applyNumberFormat="1" applyFont="1" applyFill="1" applyBorder="1" applyAlignment="1">
      <alignment horizontal="right" vertical="center" shrinkToFit="1"/>
    </xf>
    <xf numFmtId="189" fontId="16" fillId="7" borderId="123" xfId="3" applyNumberFormat="1" applyFont="1" applyFill="1" applyBorder="1" applyAlignment="1">
      <alignment horizontal="right" vertical="center" shrinkToFit="1"/>
    </xf>
    <xf numFmtId="189" fontId="22" fillId="7" borderId="126" xfId="7" applyNumberFormat="1" applyFont="1" applyFill="1" applyBorder="1" applyAlignment="1">
      <alignment horizontal="right" vertical="center" shrinkToFit="1"/>
    </xf>
    <xf numFmtId="189" fontId="22" fillId="7" borderId="100" xfId="7" applyNumberFormat="1" applyFont="1" applyFill="1" applyBorder="1" applyAlignment="1">
      <alignment horizontal="right" vertical="center" shrinkToFit="1"/>
    </xf>
    <xf numFmtId="187" fontId="24" fillId="7" borderId="127" xfId="7" applyNumberFormat="1" applyFont="1" applyFill="1" applyBorder="1" applyAlignment="1">
      <alignment horizontal="right" vertical="center" shrinkToFit="1"/>
    </xf>
    <xf numFmtId="0" fontId="20" fillId="0" borderId="111" xfId="6" applyFont="1" applyBorder="1" applyAlignment="1">
      <alignment horizontal="center" vertical="center"/>
    </xf>
    <xf numFmtId="188" fontId="21" fillId="0" borderId="112" xfId="8" applyNumberFormat="1" applyFont="1" applyBorder="1" applyAlignment="1">
      <alignment horizontal="right" vertical="center" shrinkToFit="1"/>
    </xf>
    <xf numFmtId="188" fontId="21" fillId="0" borderId="110" xfId="8" applyNumberFormat="1" applyFont="1" applyBorder="1" applyAlignment="1">
      <alignment horizontal="right" vertical="center" shrinkToFit="1"/>
    </xf>
    <xf numFmtId="188" fontId="16" fillId="0" borderId="116" xfId="2" applyNumberFormat="1" applyFont="1" applyFill="1" applyBorder="1" applyAlignment="1">
      <alignment horizontal="right" vertical="center" shrinkToFit="1"/>
    </xf>
    <xf numFmtId="188" fontId="16" fillId="0" borderId="111" xfId="2" applyNumberFormat="1" applyFont="1" applyFill="1" applyBorder="1" applyAlignment="1">
      <alignment horizontal="right" vertical="center" shrinkToFit="1"/>
    </xf>
    <xf numFmtId="0" fontId="20" fillId="0" borderId="76" xfId="6" applyFont="1" applyBorder="1" applyAlignment="1">
      <alignment horizontal="center" vertical="center"/>
    </xf>
    <xf numFmtId="188" fontId="16" fillId="0" borderId="81" xfId="2" applyNumberFormat="1" applyFont="1" applyFill="1" applyBorder="1" applyAlignment="1">
      <alignment horizontal="right" vertical="center" shrinkToFit="1"/>
    </xf>
    <xf numFmtId="188" fontId="16" fillId="0" borderId="76" xfId="2" applyNumberFormat="1" applyFont="1" applyFill="1" applyBorder="1" applyAlignment="1">
      <alignment horizontal="right" vertical="center" shrinkToFit="1"/>
    </xf>
    <xf numFmtId="0" fontId="20" fillId="0" borderId="84" xfId="6" applyFont="1" applyBorder="1" applyAlignment="1">
      <alignment horizontal="center" vertical="center"/>
    </xf>
    <xf numFmtId="188" fontId="21" fillId="0" borderId="85" xfId="8" applyNumberFormat="1" applyFont="1" applyBorder="1" applyAlignment="1">
      <alignment horizontal="right" vertical="center" shrinkToFit="1"/>
    </xf>
    <xf numFmtId="188" fontId="21" fillId="0" borderId="32" xfId="8" applyNumberFormat="1" applyFont="1" applyBorder="1" applyAlignment="1">
      <alignment horizontal="right" vertical="center" shrinkToFit="1"/>
    </xf>
    <xf numFmtId="188" fontId="16" fillId="0" borderId="89" xfId="2" applyNumberFormat="1" applyFont="1" applyFill="1" applyBorder="1" applyAlignment="1">
      <alignment horizontal="right" vertical="center" shrinkToFit="1"/>
    </xf>
    <xf numFmtId="188" fontId="16" fillId="0" borderId="84" xfId="2" applyNumberFormat="1" applyFont="1" applyFill="1" applyBorder="1" applyAlignment="1">
      <alignment horizontal="right" vertical="center" shrinkToFit="1"/>
    </xf>
    <xf numFmtId="188" fontId="21" fillId="8" borderId="3" xfId="8" applyNumberFormat="1" applyFont="1" applyFill="1" applyBorder="1" applyAlignment="1">
      <alignment horizontal="right" vertical="center" shrinkToFit="1"/>
    </xf>
    <xf numFmtId="188" fontId="21" fillId="8" borderId="14" xfId="8" applyNumberFormat="1" applyFont="1" applyFill="1" applyBorder="1" applyAlignment="1">
      <alignment horizontal="right" vertical="center" shrinkToFit="1"/>
    </xf>
    <xf numFmtId="188" fontId="21" fillId="8" borderId="121" xfId="8" applyNumberFormat="1" applyFont="1" applyFill="1" applyBorder="1" applyAlignment="1">
      <alignment horizontal="right" vertical="center" shrinkToFit="1"/>
    </xf>
    <xf numFmtId="188" fontId="16" fillId="8" borderId="75" xfId="2" applyNumberFormat="1" applyFont="1" applyFill="1" applyBorder="1" applyAlignment="1">
      <alignment horizontal="right" vertical="center" shrinkToFit="1"/>
    </xf>
    <xf numFmtId="188" fontId="16" fillId="8" borderId="119" xfId="2" applyNumberFormat="1" applyFont="1" applyFill="1" applyBorder="1" applyAlignment="1">
      <alignment horizontal="right" vertical="center" shrinkToFit="1"/>
    </xf>
    <xf numFmtId="188" fontId="24" fillId="8" borderId="75" xfId="7" applyNumberFormat="1" applyFont="1" applyFill="1" applyBorder="1" applyAlignment="1">
      <alignment horizontal="right" vertical="center" shrinkToFit="1"/>
    </xf>
    <xf numFmtId="188" fontId="24" fillId="8" borderId="119" xfId="7" applyNumberFormat="1" applyFont="1" applyFill="1" applyBorder="1" applyAlignment="1">
      <alignment horizontal="right" vertical="center" shrinkToFit="1"/>
    </xf>
    <xf numFmtId="0" fontId="20" fillId="0" borderId="14" xfId="6" applyFont="1" applyBorder="1" applyAlignment="1">
      <alignment horizontal="center" vertical="center"/>
    </xf>
    <xf numFmtId="0" fontId="20" fillId="0" borderId="119" xfId="6" applyFont="1" applyBorder="1" applyAlignment="1">
      <alignment horizontal="center" vertical="center"/>
    </xf>
    <xf numFmtId="188" fontId="23" fillId="0" borderId="3" xfId="6" applyNumberFormat="1" applyFont="1" applyBorder="1" applyAlignment="1">
      <alignment horizontal="right" vertical="center" shrinkToFit="1"/>
    </xf>
    <xf numFmtId="188" fontId="23" fillId="0" borderId="14" xfId="6" applyNumberFormat="1" applyFont="1" applyBorder="1" applyAlignment="1">
      <alignment horizontal="right" vertical="center" shrinkToFit="1"/>
    </xf>
    <xf numFmtId="188" fontId="23" fillId="0" borderId="121" xfId="6" applyNumberFormat="1" applyFont="1" applyBorder="1" applyAlignment="1">
      <alignment horizontal="right" vertical="center" shrinkToFit="1"/>
    </xf>
    <xf numFmtId="188" fontId="24" fillId="0" borderId="75" xfId="7" applyNumberFormat="1" applyFont="1" applyFill="1" applyBorder="1" applyAlignment="1">
      <alignment horizontal="right" vertical="center" shrinkToFit="1"/>
    </xf>
    <xf numFmtId="188" fontId="24" fillId="0" borderId="119" xfId="7" applyNumberFormat="1" applyFont="1" applyFill="1" applyBorder="1" applyAlignment="1">
      <alignment horizontal="right" vertical="center" shrinkToFit="1"/>
    </xf>
    <xf numFmtId="188" fontId="23" fillId="8" borderId="124" xfId="6" applyNumberFormat="1" applyFont="1" applyFill="1" applyBorder="1" applyAlignment="1">
      <alignment horizontal="right" vertical="center" shrinkToFit="1"/>
    </xf>
    <xf numFmtId="188" fontId="23" fillId="8" borderId="100" xfId="6" applyNumberFormat="1" applyFont="1" applyFill="1" applyBorder="1" applyAlignment="1">
      <alignment horizontal="right" vertical="center" shrinkToFit="1"/>
    </xf>
    <xf numFmtId="188" fontId="23" fillId="8" borderId="126" xfId="6" applyNumberFormat="1" applyFont="1" applyFill="1" applyBorder="1" applyAlignment="1">
      <alignment horizontal="right" vertical="center" shrinkToFit="1"/>
    </xf>
    <xf numFmtId="188" fontId="16" fillId="8" borderId="99" xfId="2" applyNumberFormat="1" applyFont="1" applyFill="1" applyBorder="1" applyAlignment="1">
      <alignment horizontal="right" vertical="center" shrinkToFit="1"/>
    </xf>
    <xf numFmtId="188" fontId="16" fillId="8" borderId="123" xfId="2" applyNumberFormat="1" applyFont="1" applyFill="1" applyBorder="1" applyAlignment="1">
      <alignment horizontal="right" vertical="center" shrinkToFit="1"/>
    </xf>
    <xf numFmtId="0" fontId="20" fillId="0" borderId="135" xfId="6" applyFont="1" applyBorder="1" applyAlignment="1">
      <alignment horizontal="center" vertical="center"/>
    </xf>
    <xf numFmtId="191" fontId="23" fillId="0" borderId="45" xfId="6" applyNumberFormat="1" applyFont="1" applyBorder="1" applyAlignment="1">
      <alignment horizontal="right" vertical="center" shrinkToFit="1"/>
    </xf>
    <xf numFmtId="191" fontId="23" fillId="0" borderId="5" xfId="6" applyNumberFormat="1" applyFont="1" applyBorder="1" applyAlignment="1">
      <alignment horizontal="right" vertical="center" shrinkToFit="1"/>
    </xf>
    <xf numFmtId="191" fontId="23" fillId="0" borderId="144" xfId="6" applyNumberFormat="1" applyFont="1" applyBorder="1" applyAlignment="1">
      <alignment horizontal="right" vertical="center" shrinkToFit="1"/>
    </xf>
    <xf numFmtId="188" fontId="24" fillId="0" borderId="68" xfId="7" applyNumberFormat="1" applyFont="1" applyFill="1" applyBorder="1" applyAlignment="1">
      <alignment horizontal="right" vertical="center" shrinkToFit="1"/>
    </xf>
    <xf numFmtId="188" fontId="24" fillId="0" borderId="135" xfId="7" applyNumberFormat="1" applyFont="1" applyFill="1" applyBorder="1" applyAlignment="1">
      <alignment horizontal="right" vertical="center" shrinkToFit="1"/>
    </xf>
    <xf numFmtId="191" fontId="23" fillId="0" borderId="3" xfId="6" applyNumberFormat="1" applyFont="1" applyBorder="1" applyAlignment="1">
      <alignment horizontal="right" vertical="center" shrinkToFit="1"/>
    </xf>
    <xf numFmtId="191" fontId="23" fillId="0" borderId="14" xfId="6" applyNumberFormat="1" applyFont="1" applyBorder="1" applyAlignment="1">
      <alignment horizontal="right" vertical="center" shrinkToFit="1"/>
    </xf>
    <xf numFmtId="191" fontId="23" fillId="0" borderId="121" xfId="6" applyNumberFormat="1" applyFont="1" applyBorder="1" applyAlignment="1">
      <alignment horizontal="right" vertical="center" shrinkToFit="1"/>
    </xf>
    <xf numFmtId="188" fontId="23" fillId="0" borderId="41" xfId="6" applyNumberFormat="1" applyFont="1" applyBorder="1" applyAlignment="1">
      <alignment horizontal="right" vertical="center" shrinkToFit="1"/>
    </xf>
    <xf numFmtId="188" fontId="23" fillId="0" borderId="131" xfId="6" applyNumberFormat="1" applyFont="1" applyBorder="1" applyAlignment="1">
      <alignment horizontal="right" vertical="center" shrinkToFit="1"/>
    </xf>
    <xf numFmtId="188" fontId="23" fillId="0" borderId="149" xfId="6" applyNumberFormat="1" applyFont="1" applyBorder="1" applyAlignment="1">
      <alignment horizontal="right" vertical="center" shrinkToFit="1"/>
    </xf>
    <xf numFmtId="188" fontId="24" fillId="0" borderId="134" xfId="7" applyNumberFormat="1" applyFont="1" applyFill="1" applyBorder="1" applyAlignment="1">
      <alignment horizontal="right" vertical="center" shrinkToFit="1"/>
    </xf>
    <xf numFmtId="188" fontId="24" fillId="0" borderId="137" xfId="7" applyNumberFormat="1" applyFont="1" applyFill="1" applyBorder="1" applyAlignment="1">
      <alignment horizontal="right" vertical="center" shrinkToFit="1"/>
    </xf>
    <xf numFmtId="188" fontId="23" fillId="0" borderId="112" xfId="6" applyNumberFormat="1" applyFont="1" applyBorder="1" applyAlignment="1">
      <alignment horizontal="right" vertical="center" shrinkToFit="1"/>
    </xf>
    <xf numFmtId="188" fontId="23" fillId="0" borderId="110" xfId="6" applyNumberFormat="1" applyFont="1" applyBorder="1" applyAlignment="1">
      <alignment horizontal="right" vertical="center" shrinkToFit="1"/>
    </xf>
    <xf numFmtId="188" fontId="23" fillId="0" borderId="114" xfId="6" applyNumberFormat="1" applyFont="1" applyBorder="1" applyAlignment="1">
      <alignment horizontal="right" vertical="center" shrinkToFit="1"/>
    </xf>
    <xf numFmtId="192" fontId="23" fillId="0" borderId="102" xfId="6" applyNumberFormat="1" applyFont="1" applyBorder="1" applyAlignment="1">
      <alignment horizontal="right" vertical="center" shrinkToFit="1"/>
    </xf>
    <xf numFmtId="192" fontId="23" fillId="0" borderId="103" xfId="6" applyNumberFormat="1" applyFont="1" applyBorder="1" applyAlignment="1">
      <alignment horizontal="right" vertical="center" shrinkToFit="1"/>
    </xf>
    <xf numFmtId="192" fontId="23" fillId="0" borderId="105" xfId="6" applyNumberFormat="1" applyFont="1" applyBorder="1" applyAlignment="1">
      <alignment horizontal="right" vertical="center" shrinkToFit="1"/>
    </xf>
    <xf numFmtId="192" fontId="20" fillId="0" borderId="153" xfId="6" applyNumberFormat="1" applyFont="1" applyBorder="1" applyAlignment="1">
      <alignment horizontal="right" vertical="center" shrinkToFit="1"/>
    </xf>
    <xf numFmtId="192" fontId="16" fillId="0" borderId="101" xfId="2" applyNumberFormat="1" applyFont="1" applyFill="1" applyBorder="1" applyAlignment="1">
      <alignment horizontal="right" vertical="center" shrinkToFit="1"/>
    </xf>
    <xf numFmtId="192" fontId="23" fillId="0" borderId="105" xfId="2" applyNumberFormat="1" applyFont="1" applyBorder="1" applyAlignment="1">
      <alignment horizontal="right" vertical="center" shrinkToFit="1"/>
    </xf>
    <xf numFmtId="0" fontId="20" fillId="0" borderId="0" xfId="6" applyFont="1" applyAlignment="1">
      <alignment horizontal="center" vertical="center" textRotation="255"/>
    </xf>
    <xf numFmtId="0" fontId="20" fillId="0" borderId="0" xfId="6" applyFont="1" applyAlignment="1">
      <alignment horizontal="center" vertical="center"/>
    </xf>
    <xf numFmtId="0" fontId="23" fillId="0" borderId="0" xfId="6" applyFont="1" applyAlignment="1">
      <alignment vertical="center" shrinkToFit="1"/>
    </xf>
    <xf numFmtId="179" fontId="24" fillId="0" borderId="0" xfId="7" applyNumberFormat="1" applyFont="1" applyAlignment="1">
      <alignment horizontal="right" vertical="center" shrinkToFit="1"/>
    </xf>
    <xf numFmtId="0" fontId="20" fillId="0" borderId="4" xfId="6" applyFont="1" applyBorder="1" applyAlignment="1">
      <alignment horizontal="center" vertical="center" textRotation="255"/>
    </xf>
    <xf numFmtId="0" fontId="20" fillId="0" borderId="4" xfId="6" applyFont="1" applyBorder="1" applyAlignment="1">
      <alignment horizontal="center" vertical="center"/>
    </xf>
    <xf numFmtId="0" fontId="23" fillId="0" borderId="4" xfId="6" applyFont="1" applyBorder="1" applyAlignment="1">
      <alignment vertical="center" shrinkToFit="1"/>
    </xf>
    <xf numFmtId="0" fontId="20" fillId="0" borderId="14" xfId="6" applyFont="1" applyBorder="1" applyAlignment="1">
      <alignment horizontal="distributed" vertical="center" indent="1"/>
    </xf>
    <xf numFmtId="179" fontId="24" fillId="0" borderId="4" xfId="7" applyNumberFormat="1" applyFont="1" applyBorder="1" applyAlignment="1">
      <alignment horizontal="right" vertical="center" shrinkToFit="1"/>
    </xf>
    <xf numFmtId="0" fontId="25" fillId="0" borderId="0" xfId="6" applyFont="1" applyAlignment="1">
      <alignment vertical="center" wrapText="1" shrinkToFit="1"/>
    </xf>
    <xf numFmtId="0" fontId="20" fillId="0" borderId="154" xfId="6" applyFont="1" applyBorder="1" applyAlignment="1">
      <alignment horizontal="center" vertical="center"/>
    </xf>
    <xf numFmtId="38" fontId="20" fillId="0" borderId="154" xfId="9" applyFont="1" applyBorder="1" applyAlignment="1">
      <alignment horizontal="distributed" vertical="center" indent="1"/>
    </xf>
    <xf numFmtId="0" fontId="20" fillId="0" borderId="155" xfId="6" applyFont="1" applyBorder="1" applyAlignment="1">
      <alignment horizontal="center" vertical="center"/>
    </xf>
    <xf numFmtId="38" fontId="20" fillId="0" borderId="155" xfId="9" applyFont="1" applyBorder="1" applyAlignment="1">
      <alignment horizontal="distributed" vertical="center" indent="1"/>
    </xf>
    <xf numFmtId="0" fontId="20" fillId="0" borderId="156" xfId="6" applyFont="1" applyBorder="1" applyAlignment="1">
      <alignment horizontal="center" vertical="center"/>
    </xf>
    <xf numFmtId="38" fontId="20" fillId="0" borderId="156" xfId="9" applyFont="1" applyBorder="1" applyAlignment="1">
      <alignment horizontal="distributed" vertical="center" indent="1"/>
    </xf>
    <xf numFmtId="0" fontId="11" fillId="0" borderId="0" xfId="0" applyFont="1"/>
    <xf numFmtId="0" fontId="26" fillId="0" borderId="0" xfId="1" applyFont="1" applyAlignment="1" applyProtection="1">
      <alignment horizontal="center" vertical="center" textRotation="255" shrinkToFit="1"/>
      <protection hidden="1"/>
    </xf>
    <xf numFmtId="0" fontId="27" fillId="0" borderId="0" xfId="1" applyFont="1" applyAlignment="1" applyProtection="1">
      <alignment vertical="center" shrinkToFit="1"/>
      <protection hidden="1"/>
    </xf>
    <xf numFmtId="0" fontId="26" fillId="0" borderId="0" xfId="1" applyFont="1" applyAlignment="1" applyProtection="1">
      <alignment horizontal="center" vertical="center" shrinkToFit="1"/>
      <protection hidden="1"/>
    </xf>
    <xf numFmtId="0" fontId="26" fillId="2" borderId="1" xfId="1" applyFont="1" applyFill="1" applyBorder="1" applyAlignment="1" applyProtection="1">
      <alignment horizontal="center" vertical="top" textRotation="255" shrinkToFit="1"/>
      <protection hidden="1"/>
    </xf>
    <xf numFmtId="0" fontId="27" fillId="2" borderId="2" xfId="1" applyFont="1" applyFill="1" applyBorder="1" applyAlignment="1" applyProtection="1">
      <alignment vertical="center" shrinkToFit="1"/>
      <protection hidden="1"/>
    </xf>
    <xf numFmtId="0" fontId="29" fillId="0" borderId="0" xfId="1" applyFont="1" applyAlignment="1" applyProtection="1">
      <alignment horizontal="center" vertical="center" shrinkToFit="1"/>
      <protection hidden="1"/>
    </xf>
    <xf numFmtId="10" fontId="30" fillId="3" borderId="4" xfId="1" applyNumberFormat="1" applyFont="1" applyFill="1" applyBorder="1" applyAlignment="1" applyProtection="1">
      <alignment horizontal="left" vertical="center" shrinkToFit="1"/>
      <protection hidden="1"/>
    </xf>
    <xf numFmtId="10" fontId="30" fillId="0" borderId="4" xfId="1" applyNumberFormat="1" applyFont="1" applyBorder="1" applyAlignment="1" applyProtection="1">
      <alignment vertical="center" shrinkToFit="1"/>
      <protection hidden="1"/>
    </xf>
    <xf numFmtId="10" fontId="26" fillId="0" borderId="0" xfId="1" applyNumberFormat="1" applyFont="1" applyAlignment="1" applyProtection="1">
      <alignment horizontal="center" vertical="center" shrinkToFit="1"/>
      <protection hidden="1"/>
    </xf>
    <xf numFmtId="0" fontId="26" fillId="0" borderId="14" xfId="1" applyFont="1" applyBorder="1" applyAlignment="1" applyProtection="1">
      <alignment horizontal="center" vertical="center" shrinkToFit="1"/>
      <protection hidden="1"/>
    </xf>
    <xf numFmtId="49" fontId="26" fillId="0" borderId="10" xfId="1" applyNumberFormat="1" applyFont="1" applyBorder="1" applyAlignment="1" applyProtection="1">
      <alignment horizontal="center" vertical="center" justifyLastLine="1" shrinkToFit="1"/>
      <protection hidden="1"/>
    </xf>
    <xf numFmtId="0" fontId="26" fillId="0" borderId="11" xfId="1" applyFont="1" applyBorder="1" applyAlignment="1" applyProtection="1">
      <alignment horizontal="center" vertical="center" justifyLastLine="1" shrinkToFit="1"/>
      <protection hidden="1"/>
    </xf>
    <xf numFmtId="0" fontId="26" fillId="0" borderId="12" xfId="1" applyFont="1" applyBorder="1" applyAlignment="1" applyProtection="1">
      <alignment horizontal="distributed" vertical="center" justifyLastLine="1" shrinkToFit="1"/>
      <protection hidden="1"/>
    </xf>
    <xf numFmtId="10" fontId="26" fillId="0" borderId="12" xfId="1" applyNumberFormat="1" applyFont="1" applyBorder="1" applyAlignment="1" applyProtection="1">
      <alignment horizontal="center" vertical="center" justifyLastLine="1" shrinkToFit="1"/>
      <protection hidden="1"/>
    </xf>
    <xf numFmtId="0" fontId="26" fillId="0" borderId="13" xfId="1" applyFont="1" applyBorder="1" applyAlignment="1" applyProtection="1">
      <alignment horizontal="center" vertical="center" shrinkToFit="1"/>
      <protection hidden="1"/>
    </xf>
    <xf numFmtId="0" fontId="26" fillId="0" borderId="0" xfId="1" applyFont="1" applyAlignment="1" applyProtection="1">
      <alignment horizontal="distributed" vertical="center" justifyLastLine="1" shrinkToFit="1"/>
      <protection hidden="1"/>
    </xf>
    <xf numFmtId="49" fontId="26" fillId="0" borderId="19" xfId="1" applyNumberFormat="1" applyFont="1" applyBorder="1" applyAlignment="1" applyProtection="1">
      <alignment horizontal="center" vertical="center" shrinkToFit="1"/>
      <protection hidden="1"/>
    </xf>
    <xf numFmtId="178" fontId="26" fillId="0" borderId="16" xfId="1" applyNumberFormat="1" applyFont="1" applyBorder="1" applyAlignment="1" applyProtection="1">
      <alignment horizontal="center" vertical="center" shrinkToFit="1"/>
      <protection hidden="1"/>
    </xf>
    <xf numFmtId="178" fontId="26" fillId="4" borderId="16" xfId="1" applyNumberFormat="1" applyFont="1" applyFill="1" applyBorder="1" applyAlignment="1" applyProtection="1">
      <alignment horizontal="center" vertical="center" shrinkToFit="1"/>
      <protection hidden="1"/>
    </xf>
    <xf numFmtId="179" fontId="26" fillId="0" borderId="16" xfId="3" applyNumberFormat="1" applyFont="1" applyBorder="1" applyAlignment="1" applyProtection="1">
      <alignment horizontal="right" vertical="center" shrinkToFit="1"/>
      <protection hidden="1"/>
    </xf>
    <xf numFmtId="178" fontId="26" fillId="0" borderId="17" xfId="1" applyNumberFormat="1" applyFont="1" applyBorder="1" applyAlignment="1" applyProtection="1">
      <alignment horizontal="center" vertical="center" shrinkToFit="1"/>
      <protection hidden="1"/>
    </xf>
    <xf numFmtId="49" fontId="26" fillId="0" borderId="23" xfId="1" applyNumberFormat="1" applyFont="1" applyBorder="1" applyAlignment="1" applyProtection="1">
      <alignment horizontal="center" vertical="center" shrinkToFit="1"/>
      <protection hidden="1"/>
    </xf>
    <xf numFmtId="178" fontId="26" fillId="0" borderId="21" xfId="1" applyNumberFormat="1" applyFont="1" applyBorder="1" applyAlignment="1" applyProtection="1">
      <alignment horizontal="center" vertical="center" shrinkToFit="1"/>
      <protection hidden="1"/>
    </xf>
    <xf numFmtId="178" fontId="26" fillId="4" borderId="21" xfId="1" applyNumberFormat="1" applyFont="1" applyFill="1" applyBorder="1" applyAlignment="1" applyProtection="1">
      <alignment horizontal="center" vertical="center" shrinkToFit="1"/>
      <protection hidden="1"/>
    </xf>
    <xf numFmtId="179" fontId="26" fillId="0" borderId="21" xfId="3" applyNumberFormat="1" applyFont="1" applyBorder="1" applyAlignment="1" applyProtection="1">
      <alignment horizontal="right" vertical="center" shrinkToFit="1"/>
      <protection hidden="1"/>
    </xf>
    <xf numFmtId="178" fontId="26" fillId="0" borderId="22" xfId="1" applyNumberFormat="1" applyFont="1" applyBorder="1" applyAlignment="1" applyProtection="1">
      <alignment horizontal="center" vertical="center" shrinkToFit="1"/>
      <protection hidden="1"/>
    </xf>
    <xf numFmtId="178" fontId="26" fillId="0" borderId="25" xfId="1" applyNumberFormat="1" applyFont="1" applyBorder="1" applyAlignment="1" applyProtection="1">
      <alignment horizontal="center" vertical="center" shrinkToFit="1"/>
      <protection hidden="1"/>
    </xf>
    <xf numFmtId="178" fontId="26" fillId="4" borderId="25" xfId="1" applyNumberFormat="1" applyFont="1" applyFill="1" applyBorder="1" applyAlignment="1" applyProtection="1">
      <alignment horizontal="center" vertical="center" shrinkToFit="1"/>
      <protection hidden="1"/>
    </xf>
    <xf numFmtId="179" fontId="26" fillId="0" borderId="25" xfId="3" applyNumberFormat="1" applyFont="1" applyBorder="1" applyAlignment="1" applyProtection="1">
      <alignment horizontal="right" vertical="center" shrinkToFit="1"/>
      <protection hidden="1"/>
    </xf>
    <xf numFmtId="178" fontId="26" fillId="0" borderId="26" xfId="1" applyNumberFormat="1" applyFont="1" applyBorder="1" applyAlignment="1" applyProtection="1">
      <alignment horizontal="center" vertical="center" shrinkToFit="1"/>
      <protection hidden="1"/>
    </xf>
    <xf numFmtId="49" fontId="26" fillId="0" borderId="17" xfId="1" applyNumberFormat="1" applyFont="1" applyBorder="1" applyAlignment="1" applyProtection="1">
      <alignment horizontal="center" vertical="center" shrinkToFit="1"/>
      <protection hidden="1"/>
    </xf>
    <xf numFmtId="49" fontId="26" fillId="0" borderId="22" xfId="1" applyNumberFormat="1" applyFont="1" applyBorder="1" applyAlignment="1" applyProtection="1">
      <alignment horizontal="center" vertical="center" shrinkToFit="1"/>
      <protection hidden="1"/>
    </xf>
    <xf numFmtId="49" fontId="26" fillId="0" borderId="32" xfId="1" applyNumberFormat="1" applyFont="1" applyBorder="1" applyAlignment="1" applyProtection="1">
      <alignment horizontal="center" vertical="center" shrinkToFit="1"/>
      <protection hidden="1"/>
    </xf>
    <xf numFmtId="49" fontId="26" fillId="0" borderId="26" xfId="1" applyNumberFormat="1" applyFont="1" applyBorder="1" applyAlignment="1" applyProtection="1">
      <alignment horizontal="center" vertical="center" shrinkToFit="1"/>
      <protection hidden="1"/>
    </xf>
    <xf numFmtId="181" fontId="26" fillId="0" borderId="10" xfId="1" applyNumberFormat="1" applyFont="1" applyBorder="1" applyAlignment="1" applyProtection="1">
      <alignment horizontal="center" vertical="center" justifyLastLine="1" shrinkToFit="1"/>
      <protection hidden="1"/>
    </xf>
    <xf numFmtId="0" fontId="26" fillId="0" borderId="12" xfId="1" applyFont="1" applyBorder="1" applyAlignment="1" applyProtection="1">
      <alignment horizontal="center" vertical="center" shrinkToFit="1"/>
      <protection hidden="1"/>
    </xf>
    <xf numFmtId="182" fontId="26" fillId="0" borderId="11" xfId="1" applyNumberFormat="1" applyFont="1" applyBorder="1" applyAlignment="1" applyProtection="1">
      <alignment horizontal="distributed" vertical="center" justifyLastLine="1" shrinkToFit="1"/>
      <protection hidden="1"/>
    </xf>
    <xf numFmtId="182" fontId="26" fillId="0" borderId="12" xfId="1" applyNumberFormat="1" applyFont="1" applyBorder="1" applyAlignment="1" applyProtection="1">
      <alignment horizontal="distributed" vertical="center" justifyLastLine="1" shrinkToFit="1"/>
      <protection hidden="1"/>
    </xf>
    <xf numFmtId="0" fontId="26" fillId="0" borderId="36" xfId="1" applyFont="1" applyBorder="1" applyAlignment="1" applyProtection="1">
      <alignment horizontal="center" vertical="center" shrinkToFit="1"/>
      <protection hidden="1"/>
    </xf>
    <xf numFmtId="183" fontId="26" fillId="0" borderId="34" xfId="1" applyNumberFormat="1" applyFont="1" applyBorder="1" applyAlignment="1" applyProtection="1">
      <alignment horizontal="center" vertical="center" shrinkToFit="1"/>
      <protection hidden="1"/>
    </xf>
    <xf numFmtId="179" fontId="26" fillId="0" borderId="37" xfId="1" applyNumberFormat="1" applyFont="1" applyBorder="1" applyAlignment="1" applyProtection="1">
      <alignment horizontal="center" vertical="center" shrinkToFit="1"/>
      <protection hidden="1"/>
    </xf>
    <xf numFmtId="182" fontId="26" fillId="0" borderId="38" xfId="1" applyNumberFormat="1" applyFont="1" applyBorder="1" applyAlignment="1" applyProtection="1">
      <alignment vertical="center" shrinkToFit="1"/>
      <protection hidden="1"/>
    </xf>
    <xf numFmtId="182" fontId="26" fillId="0" borderId="35" xfId="1" applyNumberFormat="1" applyFont="1" applyBorder="1" applyAlignment="1" applyProtection="1">
      <alignment vertical="center" shrinkToFit="1"/>
      <protection hidden="1"/>
    </xf>
    <xf numFmtId="0" fontId="26" fillId="0" borderId="23" xfId="1" applyFont="1" applyBorder="1" applyAlignment="1" applyProtection="1">
      <alignment horizontal="center" vertical="center" shrinkToFit="1"/>
      <protection hidden="1"/>
    </xf>
    <xf numFmtId="183" fontId="26" fillId="0" borderId="20" xfId="1" applyNumberFormat="1" applyFont="1" applyBorder="1" applyAlignment="1" applyProtection="1">
      <alignment horizontal="center" vertical="center" shrinkToFit="1"/>
      <protection hidden="1"/>
    </xf>
    <xf numFmtId="182" fontId="26" fillId="0" borderId="21" xfId="1" applyNumberFormat="1" applyFont="1" applyBorder="1" applyAlignment="1" applyProtection="1">
      <alignment vertical="center" shrinkToFit="1"/>
      <protection hidden="1"/>
    </xf>
    <xf numFmtId="182" fontId="26" fillId="0" borderId="22" xfId="1" applyNumberFormat="1" applyFont="1" applyBorder="1" applyAlignment="1" applyProtection="1">
      <alignment vertical="center" shrinkToFit="1"/>
      <protection hidden="1"/>
    </xf>
    <xf numFmtId="0" fontId="26" fillId="0" borderId="32" xfId="1" applyFont="1" applyBorder="1" applyAlignment="1" applyProtection="1">
      <alignment horizontal="center" vertical="center" shrinkToFit="1"/>
      <protection hidden="1"/>
    </xf>
    <xf numFmtId="183" fontId="26" fillId="0" borderId="24" xfId="1" applyNumberFormat="1" applyFont="1" applyBorder="1" applyAlignment="1" applyProtection="1">
      <alignment horizontal="center" vertical="center" shrinkToFit="1"/>
      <protection hidden="1"/>
    </xf>
    <xf numFmtId="179" fontId="26" fillId="0" borderId="33" xfId="1" applyNumberFormat="1" applyFont="1" applyBorder="1" applyAlignment="1" applyProtection="1">
      <alignment horizontal="center" vertical="center" shrinkToFit="1"/>
      <protection hidden="1"/>
    </xf>
    <xf numFmtId="184" fontId="26" fillId="0" borderId="25" xfId="1" applyNumberFormat="1" applyFont="1" applyBorder="1" applyAlignment="1" applyProtection="1">
      <alignment vertical="center" shrinkToFit="1"/>
      <protection hidden="1"/>
    </xf>
    <xf numFmtId="184" fontId="26" fillId="0" borderId="26" xfId="1" applyNumberFormat="1" applyFont="1" applyBorder="1" applyAlignment="1" applyProtection="1">
      <alignment vertical="center" shrinkToFit="1"/>
      <protection hidden="1"/>
    </xf>
    <xf numFmtId="183" fontId="26" fillId="0" borderId="15" xfId="1" applyNumberFormat="1" applyFont="1" applyBorder="1" applyAlignment="1" applyProtection="1">
      <alignment horizontal="center" vertical="center" shrinkToFit="1"/>
      <protection hidden="1"/>
    </xf>
    <xf numFmtId="182" fontId="26" fillId="0" borderId="16" xfId="1" applyNumberFormat="1" applyFont="1" applyBorder="1" applyAlignment="1" applyProtection="1">
      <alignment vertical="center" shrinkToFit="1"/>
      <protection hidden="1"/>
    </xf>
    <xf numFmtId="182" fontId="26" fillId="0" borderId="17" xfId="1" applyNumberFormat="1" applyFont="1" applyBorder="1" applyAlignment="1" applyProtection="1">
      <alignment vertical="center" shrinkToFit="1"/>
      <protection hidden="1"/>
    </xf>
    <xf numFmtId="0" fontId="29" fillId="5" borderId="1" xfId="1" applyFont="1" applyFill="1" applyBorder="1" applyAlignment="1" applyProtection="1">
      <alignment vertical="center" shrinkToFit="1"/>
      <protection hidden="1"/>
    </xf>
    <xf numFmtId="0" fontId="27" fillId="5" borderId="2" xfId="1" applyFont="1" applyFill="1" applyBorder="1" applyAlignment="1" applyProtection="1">
      <alignment vertical="center" shrinkToFit="1"/>
      <protection hidden="1"/>
    </xf>
    <xf numFmtId="178" fontId="26" fillId="5" borderId="16" xfId="1" applyNumberFormat="1" applyFont="1" applyFill="1" applyBorder="1" applyAlignment="1" applyProtection="1">
      <alignment horizontal="center" vertical="center" shrinkToFit="1"/>
      <protection hidden="1"/>
    </xf>
    <xf numFmtId="178" fontId="26" fillId="5" borderId="21" xfId="1" applyNumberFormat="1" applyFont="1" applyFill="1" applyBorder="1" applyAlignment="1" applyProtection="1">
      <alignment horizontal="center" vertical="center" shrinkToFit="1"/>
      <protection hidden="1"/>
    </xf>
    <xf numFmtId="178" fontId="26" fillId="5" borderId="25" xfId="1" applyNumberFormat="1" applyFont="1" applyFill="1" applyBorder="1" applyAlignment="1" applyProtection="1">
      <alignment horizontal="center" vertical="center" shrinkToFit="1"/>
      <protection hidden="1"/>
    </xf>
    <xf numFmtId="0" fontId="29" fillId="6" borderId="1" xfId="1" applyFont="1" applyFill="1" applyBorder="1" applyAlignment="1" applyProtection="1">
      <alignment vertical="center" shrinkToFit="1"/>
      <protection hidden="1"/>
    </xf>
    <xf numFmtId="0" fontId="27" fillId="6" borderId="2" xfId="1" applyFont="1" applyFill="1" applyBorder="1" applyAlignment="1" applyProtection="1">
      <alignment vertical="center" shrinkToFit="1"/>
      <protection hidden="1"/>
    </xf>
    <xf numFmtId="0" fontId="32" fillId="0" borderId="0" xfId="1" applyFont="1" applyAlignment="1" applyProtection="1">
      <alignment horizontal="center" vertical="center" shrinkToFit="1"/>
      <protection hidden="1"/>
    </xf>
    <xf numFmtId="194" fontId="26" fillId="0" borderId="15" xfId="1" applyNumberFormat="1" applyFont="1" applyBorder="1" applyAlignment="1" applyProtection="1">
      <alignment horizontal="center" vertical="center" shrinkToFit="1"/>
      <protection hidden="1"/>
    </xf>
    <xf numFmtId="194" fontId="26" fillId="0" borderId="20" xfId="1" applyNumberFormat="1" applyFont="1" applyBorder="1" applyAlignment="1" applyProtection="1">
      <alignment horizontal="center" vertical="center" shrinkToFit="1"/>
      <protection hidden="1"/>
    </xf>
    <xf numFmtId="194" fontId="26" fillId="0" borderId="24" xfId="1" applyNumberFormat="1" applyFont="1" applyBorder="1" applyAlignment="1" applyProtection="1">
      <alignment horizontal="center" vertical="center" shrinkToFit="1"/>
      <protection hidden="1"/>
    </xf>
    <xf numFmtId="194" fontId="26" fillId="0" borderId="28" xfId="1" applyNumberFormat="1" applyFont="1" applyBorder="1" applyAlignment="1" applyProtection="1">
      <alignment horizontal="center" vertical="center" shrinkToFit="1"/>
      <protection hidden="1"/>
    </xf>
    <xf numFmtId="193" fontId="26" fillId="0" borderId="16" xfId="2" applyNumberFormat="1" applyFont="1" applyBorder="1" applyAlignment="1" applyProtection="1">
      <alignment horizontal="right" vertical="center" shrinkToFit="1"/>
      <protection hidden="1"/>
    </xf>
    <xf numFmtId="193" fontId="26" fillId="0" borderId="21" xfId="2" applyNumberFormat="1" applyFont="1" applyBorder="1" applyAlignment="1" applyProtection="1">
      <alignment horizontal="right" vertical="center" shrinkToFit="1"/>
      <protection hidden="1"/>
    </xf>
    <xf numFmtId="193" fontId="26" fillId="0" borderId="25" xfId="2" applyNumberFormat="1" applyFont="1" applyBorder="1" applyAlignment="1" applyProtection="1">
      <alignment horizontal="right" vertical="center" shrinkToFit="1"/>
      <protection hidden="1"/>
    </xf>
    <xf numFmtId="193" fontId="26" fillId="0" borderId="16" xfId="1" applyNumberFormat="1" applyFont="1" applyBorder="1" applyAlignment="1" applyProtection="1">
      <alignment horizontal="right" vertical="center" shrinkToFit="1"/>
      <protection hidden="1"/>
    </xf>
    <xf numFmtId="193" fontId="26" fillId="0" borderId="21" xfId="1" applyNumberFormat="1" applyFont="1" applyBorder="1" applyAlignment="1" applyProtection="1">
      <alignment horizontal="right" vertical="center" shrinkToFit="1"/>
      <protection hidden="1"/>
    </xf>
    <xf numFmtId="193" fontId="26" fillId="0" borderId="27" xfId="1" applyNumberFormat="1" applyFont="1" applyBorder="1" applyAlignment="1" applyProtection="1">
      <alignment horizontal="right" vertical="center" shrinkToFit="1"/>
      <protection hidden="1"/>
    </xf>
    <xf numFmtId="193" fontId="26" fillId="0" borderId="30" xfId="1" applyNumberFormat="1" applyFont="1" applyBorder="1" applyAlignment="1" applyProtection="1">
      <alignment horizontal="right" vertical="center" shrinkToFit="1"/>
      <protection hidden="1"/>
    </xf>
    <xf numFmtId="193" fontId="26" fillId="0" borderId="33" xfId="1" applyNumberFormat="1" applyFont="1" applyBorder="1" applyAlignment="1" applyProtection="1">
      <alignment horizontal="right" vertical="center" shrinkToFit="1"/>
      <protection hidden="1"/>
    </xf>
    <xf numFmtId="178" fontId="26" fillId="0" borderId="27" xfId="1" applyNumberFormat="1" applyFont="1" applyBorder="1" applyAlignment="1" applyProtection="1">
      <alignment horizontal="center" vertical="center" shrinkToFit="1"/>
      <protection hidden="1"/>
    </xf>
    <xf numFmtId="178" fontId="26" fillId="0" borderId="30" xfId="1" applyNumberFormat="1" applyFont="1" applyBorder="1" applyAlignment="1" applyProtection="1">
      <alignment horizontal="center" vertical="center" shrinkToFit="1"/>
      <protection hidden="1"/>
    </xf>
    <xf numFmtId="178" fontId="26" fillId="0" borderId="33" xfId="1" applyNumberFormat="1" applyFont="1" applyBorder="1" applyAlignment="1" applyProtection="1">
      <alignment horizontal="center" vertical="center" shrinkToFit="1"/>
      <protection hidden="1"/>
    </xf>
    <xf numFmtId="178" fontId="26" fillId="0" borderId="29" xfId="1" applyNumberFormat="1" applyFont="1" applyBorder="1" applyAlignment="1" applyProtection="1">
      <alignment horizontal="center" vertical="center" shrinkToFit="1"/>
      <protection hidden="1"/>
    </xf>
    <xf numFmtId="178" fontId="26" fillId="0" borderId="31" xfId="1" applyNumberFormat="1" applyFont="1" applyBorder="1" applyAlignment="1" applyProtection="1">
      <alignment horizontal="center" vertical="center" shrinkToFit="1"/>
      <protection hidden="1"/>
    </xf>
    <xf numFmtId="178" fontId="26" fillId="10" borderId="16" xfId="1" applyNumberFormat="1" applyFont="1" applyFill="1" applyBorder="1" applyAlignment="1" applyProtection="1">
      <alignment horizontal="center" vertical="center" shrinkToFit="1"/>
      <protection hidden="1"/>
    </xf>
    <xf numFmtId="178" fontId="26" fillId="10" borderId="21" xfId="1" applyNumberFormat="1" applyFont="1" applyFill="1" applyBorder="1" applyAlignment="1" applyProtection="1">
      <alignment horizontal="center" vertical="center" shrinkToFit="1"/>
      <protection hidden="1"/>
    </xf>
    <xf numFmtId="178" fontId="26" fillId="10" borderId="25" xfId="1" applyNumberFormat="1" applyFont="1" applyFill="1" applyBorder="1" applyAlignment="1" applyProtection="1">
      <alignment horizontal="center" vertical="center" shrinkToFit="1"/>
      <protection hidden="1"/>
    </xf>
    <xf numFmtId="193" fontId="26" fillId="0" borderId="15" xfId="1" applyNumberFormat="1" applyFont="1" applyBorder="1" applyAlignment="1" applyProtection="1">
      <alignment horizontal="right" vertical="center" shrinkToFit="1"/>
      <protection hidden="1"/>
    </xf>
    <xf numFmtId="193" fontId="26" fillId="0" borderId="20" xfId="1" applyNumberFormat="1" applyFont="1" applyBorder="1" applyAlignment="1" applyProtection="1">
      <alignment horizontal="right" vertical="center" shrinkToFit="1"/>
      <protection hidden="1"/>
    </xf>
    <xf numFmtId="193" fontId="26" fillId="0" borderId="24" xfId="1" applyNumberFormat="1" applyFont="1" applyBorder="1" applyAlignment="1" applyProtection="1">
      <alignment horizontal="right" vertical="center" shrinkToFit="1"/>
      <protection hidden="1"/>
    </xf>
    <xf numFmtId="194" fontId="26" fillId="0" borderId="157" xfId="1" applyNumberFormat="1" applyFont="1" applyBorder="1" applyAlignment="1" applyProtection="1">
      <alignment horizontal="center" vertical="center" shrinkToFit="1"/>
      <protection hidden="1"/>
    </xf>
    <xf numFmtId="194" fontId="26" fillId="0" borderId="158" xfId="1" applyNumberFormat="1" applyFont="1" applyBorder="1" applyAlignment="1" applyProtection="1">
      <alignment horizontal="center" vertical="center" shrinkToFit="1"/>
      <protection hidden="1"/>
    </xf>
    <xf numFmtId="194" fontId="26" fillId="0" borderId="159" xfId="1" applyNumberFormat="1" applyFont="1" applyBorder="1" applyAlignment="1" applyProtection="1">
      <alignment horizontal="center" vertical="center" shrinkToFit="1"/>
      <protection hidden="1"/>
    </xf>
    <xf numFmtId="181" fontId="26" fillId="0" borderId="160" xfId="1" applyNumberFormat="1" applyFont="1" applyBorder="1" applyAlignment="1" applyProtection="1">
      <alignment horizontal="center" vertical="center" justifyLastLine="1" shrinkToFit="1"/>
      <protection hidden="1"/>
    </xf>
    <xf numFmtId="183" fontId="26" fillId="0" borderId="157" xfId="1" applyNumberFormat="1" applyFont="1" applyBorder="1" applyAlignment="1" applyProtection="1">
      <alignment horizontal="center" vertical="center" shrinkToFit="1"/>
      <protection hidden="1"/>
    </xf>
    <xf numFmtId="183" fontId="26" fillId="0" borderId="159" xfId="1" applyNumberFormat="1" applyFont="1" applyBorder="1" applyAlignment="1" applyProtection="1">
      <alignment horizontal="center" vertical="center" shrinkToFit="1"/>
      <protection hidden="1"/>
    </xf>
    <xf numFmtId="183" fontId="26" fillId="0" borderId="161" xfId="1" applyNumberFormat="1" applyFont="1" applyBorder="1" applyAlignment="1" applyProtection="1">
      <alignment horizontal="center" vertical="center" shrinkToFit="1"/>
      <protection hidden="1"/>
    </xf>
    <xf numFmtId="193" fontId="26" fillId="0" borderId="28" xfId="1" applyNumberFormat="1" applyFont="1" applyBorder="1" applyAlignment="1" applyProtection="1">
      <alignment horizontal="right" vertical="center" shrinkToFit="1"/>
      <protection hidden="1"/>
    </xf>
    <xf numFmtId="0" fontId="26" fillId="12" borderId="39" xfId="1" applyFont="1" applyFill="1" applyBorder="1" applyAlignment="1" applyProtection="1">
      <alignment horizontal="center" vertical="center" shrinkToFit="1"/>
      <protection hidden="1"/>
    </xf>
    <xf numFmtId="193" fontId="26" fillId="12" borderId="42" xfId="1" applyNumberFormat="1" applyFont="1" applyFill="1" applyBorder="1" applyAlignment="1" applyProtection="1">
      <alignment horizontal="right" vertical="center" shrinkToFit="1"/>
      <protection hidden="1"/>
    </xf>
    <xf numFmtId="185" fontId="26" fillId="12" borderId="42" xfId="0" applyNumberFormat="1" applyFont="1" applyFill="1" applyBorder="1" applyAlignment="1">
      <alignment horizontal="right" vertical="center" shrinkToFit="1"/>
    </xf>
    <xf numFmtId="49" fontId="26" fillId="0" borderId="160" xfId="1" applyNumberFormat="1" applyFont="1" applyBorder="1" applyAlignment="1" applyProtection="1">
      <alignment horizontal="center" vertical="center" justifyLastLine="1" shrinkToFit="1"/>
      <protection hidden="1"/>
    </xf>
    <xf numFmtId="194" fontId="26" fillId="0" borderId="161" xfId="1" applyNumberFormat="1" applyFont="1" applyBorder="1" applyAlignment="1" applyProtection="1">
      <alignment horizontal="center" vertical="center" shrinkToFit="1"/>
      <protection hidden="1"/>
    </xf>
    <xf numFmtId="193" fontId="26" fillId="0" borderId="161" xfId="1" applyNumberFormat="1" applyFont="1" applyBorder="1" applyAlignment="1" applyProtection="1">
      <alignment horizontal="right" vertical="center" shrinkToFit="1"/>
      <protection hidden="1"/>
    </xf>
    <xf numFmtId="193" fontId="26" fillId="0" borderId="157" xfId="1" applyNumberFormat="1" applyFont="1" applyBorder="1" applyAlignment="1" applyProtection="1">
      <alignment horizontal="right" vertical="center" shrinkToFit="1"/>
      <protection hidden="1"/>
    </xf>
    <xf numFmtId="193" fontId="26" fillId="0" borderId="159" xfId="1" applyNumberFormat="1" applyFont="1" applyBorder="1" applyAlignment="1" applyProtection="1">
      <alignment horizontal="right" vertical="center" shrinkToFit="1"/>
      <protection hidden="1"/>
    </xf>
    <xf numFmtId="0" fontId="26" fillId="12" borderId="40" xfId="1" applyFont="1" applyFill="1" applyBorder="1" applyAlignment="1" applyProtection="1">
      <alignment horizontal="center" vertical="center" shrinkToFit="1"/>
      <protection hidden="1"/>
    </xf>
    <xf numFmtId="0" fontId="36" fillId="0" borderId="0" xfId="1" applyFont="1" applyAlignment="1" applyProtection="1">
      <alignment horizontal="center" vertical="center" shrinkToFit="1"/>
      <protection hidden="1"/>
    </xf>
    <xf numFmtId="196" fontId="36" fillId="0" borderId="17" xfId="1" applyNumberFormat="1" applyFont="1" applyBorder="1" applyAlignment="1" applyProtection="1">
      <alignment horizontal="right" vertical="center" shrinkToFit="1"/>
      <protection hidden="1"/>
    </xf>
    <xf numFmtId="196" fontId="36" fillId="0" borderId="22" xfId="1" applyNumberFormat="1" applyFont="1" applyBorder="1" applyAlignment="1" applyProtection="1">
      <alignment horizontal="right" vertical="center" shrinkToFit="1"/>
      <protection hidden="1"/>
    </xf>
    <xf numFmtId="10" fontId="36" fillId="0" borderId="26" xfId="5" applyNumberFormat="1" applyFont="1" applyBorder="1" applyAlignment="1" applyProtection="1">
      <alignment horizontal="right" vertical="center" shrinkToFit="1"/>
      <protection hidden="1"/>
    </xf>
    <xf numFmtId="0" fontId="36" fillId="12" borderId="41" xfId="1" applyFont="1" applyFill="1" applyBorder="1" applyAlignment="1" applyProtection="1">
      <alignment horizontal="center" vertical="center" shrinkToFit="1"/>
      <protection hidden="1"/>
    </xf>
    <xf numFmtId="197" fontId="33" fillId="0" borderId="0" xfId="0" applyNumberFormat="1" applyFont="1" applyAlignment="1">
      <alignment horizontal="left" vertical="center" shrinkToFit="1"/>
    </xf>
    <xf numFmtId="197" fontId="39" fillId="0" borderId="0" xfId="0" applyNumberFormat="1" applyFont="1" applyAlignment="1">
      <alignment horizontal="left" vertical="center" shrinkToFit="1"/>
    </xf>
    <xf numFmtId="197" fontId="33" fillId="8" borderId="42" xfId="0" applyNumberFormat="1" applyFont="1" applyFill="1" applyBorder="1" applyAlignment="1">
      <alignment horizontal="center" vertical="center" shrinkToFit="1"/>
    </xf>
    <xf numFmtId="197" fontId="33" fillId="6" borderId="42" xfId="0" applyNumberFormat="1" applyFont="1" applyFill="1" applyBorder="1" applyAlignment="1">
      <alignment horizontal="center" vertical="center" shrinkToFit="1"/>
    </xf>
    <xf numFmtId="0" fontId="17" fillId="0" borderId="0" xfId="0" applyFont="1" applyAlignment="1">
      <alignment vertical="center" shrinkToFit="1"/>
    </xf>
    <xf numFmtId="0" fontId="39" fillId="0" borderId="0" xfId="0" applyFont="1" applyAlignment="1">
      <alignment vertical="center" shrinkToFit="1"/>
    </xf>
    <xf numFmtId="0" fontId="17" fillId="0" borderId="0" xfId="0" applyFont="1" applyAlignment="1">
      <alignment horizontal="center" vertical="center" shrinkToFit="1"/>
    </xf>
    <xf numFmtId="0" fontId="17" fillId="8" borderId="42" xfId="0" applyFont="1" applyFill="1" applyBorder="1" applyAlignment="1">
      <alignment horizontal="center" vertical="center" shrinkToFit="1"/>
    </xf>
    <xf numFmtId="0" fontId="17" fillId="6" borderId="42" xfId="0" applyFont="1" applyFill="1" applyBorder="1" applyAlignment="1">
      <alignment horizontal="center" vertical="center" shrinkToFit="1"/>
    </xf>
    <xf numFmtId="0" fontId="23" fillId="0" borderId="0" xfId="0" applyFont="1" applyAlignment="1">
      <alignment horizontal="center" vertical="center" shrinkToFit="1"/>
    </xf>
    <xf numFmtId="199" fontId="23" fillId="0" borderId="0" xfId="4" applyNumberFormat="1" applyFont="1" applyAlignment="1">
      <alignment vertical="center" shrinkToFit="1"/>
    </xf>
    <xf numFmtId="199" fontId="23" fillId="8" borderId="42" xfId="4" applyNumberFormat="1" applyFont="1" applyFill="1" applyBorder="1" applyAlignment="1">
      <alignment vertical="center" shrinkToFit="1"/>
    </xf>
    <xf numFmtId="199" fontId="23" fillId="6" borderId="42" xfId="4" applyNumberFormat="1" applyFont="1" applyFill="1" applyBorder="1" applyAlignment="1">
      <alignment vertical="center" shrinkToFit="1"/>
    </xf>
    <xf numFmtId="0" fontId="23" fillId="0" borderId="4" xfId="0" applyFont="1" applyBorder="1" applyAlignment="1">
      <alignment horizontal="center" vertical="center" shrinkToFit="1"/>
    </xf>
    <xf numFmtId="199" fontId="23" fillId="15" borderId="0" xfId="4" applyNumberFormat="1" applyFont="1" applyFill="1" applyBorder="1" applyAlignment="1">
      <alignment vertical="center" shrinkToFit="1"/>
    </xf>
    <xf numFmtId="0" fontId="23" fillId="0" borderId="0" xfId="0" applyFont="1" applyAlignment="1">
      <alignment vertical="center" shrinkToFit="1"/>
    </xf>
    <xf numFmtId="0" fontId="23" fillId="0" borderId="42" xfId="0" applyFont="1" applyBorder="1" applyAlignment="1">
      <alignment vertical="center" shrinkToFit="1"/>
    </xf>
    <xf numFmtId="0" fontId="23" fillId="0" borderId="165" xfId="0" applyFont="1" applyBorder="1" applyAlignment="1">
      <alignment horizontal="center" vertical="center" shrinkToFit="1"/>
    </xf>
    <xf numFmtId="0" fontId="39" fillId="3" borderId="165" xfId="0" applyFont="1" applyFill="1" applyBorder="1" applyAlignment="1">
      <alignment horizontal="left" vertical="center" shrinkToFit="1"/>
    </xf>
    <xf numFmtId="0" fontId="38" fillId="0" borderId="0" xfId="0" applyFont="1" applyAlignment="1">
      <alignment vertical="center" shrinkToFit="1"/>
    </xf>
    <xf numFmtId="0" fontId="38" fillId="0" borderId="0" xfId="0" applyFont="1" applyAlignment="1">
      <alignment horizontal="center" vertical="center" shrinkToFit="1"/>
    </xf>
    <xf numFmtId="0" fontId="20" fillId="3" borderId="0" xfId="0" applyFont="1" applyFill="1" applyAlignment="1">
      <alignment horizontal="center" vertical="center" shrinkToFit="1"/>
    </xf>
    <xf numFmtId="199" fontId="20" fillId="3" borderId="164" xfId="0" applyNumberFormat="1" applyFont="1" applyFill="1" applyBorder="1" applyAlignment="1">
      <alignment vertical="center" shrinkToFit="1"/>
    </xf>
    <xf numFmtId="199" fontId="20" fillId="3" borderId="0" xfId="0" applyNumberFormat="1" applyFont="1" applyFill="1" applyAlignment="1">
      <alignment vertical="center" shrinkToFit="1"/>
    </xf>
    <xf numFmtId="0" fontId="20" fillId="3" borderId="165" xfId="0" applyFont="1" applyFill="1" applyBorder="1" applyAlignment="1">
      <alignment horizontal="left" vertical="center" shrinkToFit="1"/>
    </xf>
    <xf numFmtId="0" fontId="20" fillId="3" borderId="165" xfId="0" applyFont="1" applyFill="1" applyBorder="1" applyAlignment="1">
      <alignment horizontal="center" vertical="center" shrinkToFit="1"/>
    </xf>
    <xf numFmtId="0" fontId="39" fillId="3" borderId="164" xfId="0" applyFont="1" applyFill="1" applyBorder="1" applyAlignment="1">
      <alignment horizontal="left" vertical="center" shrinkToFit="1"/>
    </xf>
    <xf numFmtId="0" fontId="20" fillId="3" borderId="164" xfId="0" applyFont="1" applyFill="1" applyBorder="1" applyAlignment="1">
      <alignment horizontal="left" vertical="center" shrinkToFit="1"/>
    </xf>
    <xf numFmtId="0" fontId="20" fillId="3" borderId="164" xfId="0" applyFont="1" applyFill="1" applyBorder="1" applyAlignment="1">
      <alignment horizontal="center" vertical="center" shrinkToFit="1"/>
    </xf>
    <xf numFmtId="0" fontId="38" fillId="0" borderId="0" xfId="6" applyFont="1" applyAlignment="1">
      <alignment horizontal="center" vertical="center" shrinkToFit="1"/>
    </xf>
    <xf numFmtId="0" fontId="38" fillId="0" borderId="0" xfId="6" applyFont="1">
      <alignment vertical="center"/>
    </xf>
    <xf numFmtId="0" fontId="19" fillId="0" borderId="0" xfId="6" applyFont="1" applyAlignment="1">
      <alignment vertical="top"/>
    </xf>
    <xf numFmtId="187" fontId="19" fillId="0" borderId="0" xfId="6" applyNumberFormat="1" applyFont="1" applyAlignment="1">
      <alignment vertical="top"/>
    </xf>
    <xf numFmtId="187" fontId="19" fillId="0" borderId="0" xfId="6" applyNumberFormat="1" applyFont="1" applyAlignment="1">
      <alignment vertical="top" shrinkToFit="1"/>
    </xf>
    <xf numFmtId="0" fontId="19" fillId="0" borderId="0" xfId="6" applyFont="1" applyAlignment="1">
      <alignment vertical="top" shrinkToFit="1"/>
    </xf>
    <xf numFmtId="0" fontId="38" fillId="0" borderId="0" xfId="6" applyFont="1" applyAlignment="1">
      <alignment vertical="top"/>
    </xf>
    <xf numFmtId="0" fontId="38" fillId="0" borderId="4" xfId="6" applyFont="1" applyBorder="1">
      <alignment vertical="center"/>
    </xf>
    <xf numFmtId="0" fontId="26" fillId="0" borderId="42" xfId="1" applyFont="1" applyBorder="1" applyAlignment="1" applyProtection="1">
      <alignment horizontal="center" vertical="center" shrinkToFit="1"/>
      <protection hidden="1"/>
    </xf>
    <xf numFmtId="199" fontId="23" fillId="0" borderId="171" xfId="4" applyNumberFormat="1" applyFont="1" applyBorder="1" applyAlignment="1">
      <alignment vertical="center" shrinkToFit="1"/>
    </xf>
    <xf numFmtId="199" fontId="20" fillId="3" borderId="169" xfId="0" applyNumberFormat="1" applyFont="1" applyFill="1" applyBorder="1" applyAlignment="1">
      <alignment vertical="center" shrinkToFit="1"/>
    </xf>
    <xf numFmtId="197" fontId="33" fillId="0" borderId="0" xfId="0" applyNumberFormat="1" applyFont="1" applyAlignment="1">
      <alignment horizontal="left" vertical="center"/>
    </xf>
    <xf numFmtId="0" fontId="16" fillId="0" borderId="0" xfId="0" applyFont="1" applyAlignment="1">
      <alignment horizontal="left" vertical="center"/>
    </xf>
    <xf numFmtId="0" fontId="16" fillId="0" borderId="0" xfId="4" applyNumberFormat="1" applyFont="1" applyAlignment="1">
      <alignment horizontal="left" vertical="center"/>
    </xf>
    <xf numFmtId="0" fontId="44" fillId="0" borderId="0" xfId="0" applyFont="1" applyAlignment="1">
      <alignment horizontal="left" vertical="center"/>
    </xf>
    <xf numFmtId="0" fontId="34" fillId="0" borderId="0" xfId="4" applyNumberFormat="1" applyFont="1" applyAlignment="1">
      <alignment horizontal="left" vertical="center"/>
    </xf>
    <xf numFmtId="0" fontId="34" fillId="0" borderId="0" xfId="4" applyNumberFormat="1" applyFont="1" applyAlignment="1">
      <alignment horizontal="right" vertical="center"/>
    </xf>
    <xf numFmtId="0" fontId="0" fillId="0" borderId="0" xfId="0" applyAlignment="1">
      <alignment vertical="center"/>
    </xf>
    <xf numFmtId="49" fontId="11" fillId="0" borderId="0" xfId="0" applyNumberFormat="1" applyFont="1" applyAlignment="1">
      <alignment horizontal="left" vertical="center"/>
    </xf>
    <xf numFmtId="180" fontId="11" fillId="0" borderId="0" xfId="0" applyNumberFormat="1" applyFont="1" applyAlignment="1">
      <alignment horizontal="left" vertical="center"/>
    </xf>
    <xf numFmtId="38" fontId="11" fillId="0" borderId="0" xfId="4" applyFont="1" applyAlignment="1">
      <alignment horizontal="right" vertical="center"/>
    </xf>
    <xf numFmtId="49" fontId="11" fillId="8" borderId="0" xfId="0" applyNumberFormat="1" applyFont="1" applyFill="1" applyAlignment="1">
      <alignment horizontal="left" vertical="center"/>
    </xf>
    <xf numFmtId="180" fontId="11" fillId="8" borderId="14" xfId="0" applyNumberFormat="1" applyFont="1" applyFill="1" applyBorder="1" applyAlignment="1">
      <alignment horizontal="left" vertical="center"/>
    </xf>
    <xf numFmtId="49" fontId="11" fillId="8" borderId="14" xfId="0" applyNumberFormat="1" applyFont="1" applyFill="1" applyBorder="1" applyAlignment="1">
      <alignment horizontal="left" vertical="center"/>
    </xf>
    <xf numFmtId="38" fontId="11" fillId="8" borderId="14" xfId="4" applyFont="1" applyFill="1" applyBorder="1" applyAlignment="1">
      <alignment horizontal="right" vertical="center"/>
    </xf>
    <xf numFmtId="180" fontId="11" fillId="0" borderId="14" xfId="0" applyNumberFormat="1" applyFont="1" applyBorder="1" applyAlignment="1">
      <alignment horizontal="left" vertical="center"/>
    </xf>
    <xf numFmtId="49" fontId="11" fillId="0" borderId="14" xfId="0" applyNumberFormat="1" applyFont="1" applyBorder="1" applyAlignment="1">
      <alignment horizontal="left" vertical="center"/>
    </xf>
    <xf numFmtId="38" fontId="11" fillId="0" borderId="14" xfId="4" applyFont="1" applyBorder="1" applyAlignment="1">
      <alignment horizontal="right" vertical="center"/>
    </xf>
    <xf numFmtId="0" fontId="45" fillId="0" borderId="0" xfId="0" applyFont="1"/>
    <xf numFmtId="0" fontId="36" fillId="0" borderId="43" xfId="1" applyFont="1" applyBorder="1" applyAlignment="1" applyProtection="1">
      <alignment horizontal="center" vertical="center" shrinkToFit="1"/>
      <protection hidden="1"/>
    </xf>
    <xf numFmtId="0" fontId="46" fillId="0" borderId="0" xfId="0" applyFont="1"/>
    <xf numFmtId="0" fontId="47" fillId="0" borderId="0" xfId="0" applyFont="1"/>
    <xf numFmtId="0" fontId="23" fillId="0" borderId="4" xfId="0" applyFont="1" applyBorder="1" applyAlignment="1">
      <alignment horizontal="left" vertical="center" shrinkToFit="1"/>
    </xf>
    <xf numFmtId="0" fontId="23" fillId="0" borderId="165" xfId="0" applyFont="1" applyBorder="1" applyAlignment="1">
      <alignment horizontal="left" vertical="center" shrinkToFit="1"/>
    </xf>
    <xf numFmtId="0" fontId="23" fillId="17" borderId="40" xfId="0" applyFont="1" applyFill="1" applyBorder="1" applyAlignment="1">
      <alignment horizontal="left" vertical="center" shrinkToFit="1"/>
    </xf>
    <xf numFmtId="0" fontId="23" fillId="18" borderId="0" xfId="0" applyFont="1" applyFill="1" applyAlignment="1">
      <alignment horizontal="left" vertical="center" shrinkToFit="1"/>
    </xf>
    <xf numFmtId="0" fontId="39" fillId="18" borderId="0" xfId="0" applyFont="1" applyFill="1" applyAlignment="1">
      <alignment horizontal="left" vertical="center" shrinkToFit="1"/>
    </xf>
    <xf numFmtId="0" fontId="39" fillId="18" borderId="43" xfId="0" applyFont="1" applyFill="1" applyBorder="1" applyAlignment="1">
      <alignment horizontal="left" vertical="center" shrinkToFit="1"/>
    </xf>
    <xf numFmtId="0" fontId="23" fillId="0" borderId="0" xfId="0" applyFont="1" applyAlignment="1">
      <alignment horizontal="left" vertical="center" shrinkToFit="1"/>
    </xf>
    <xf numFmtId="0" fontId="39" fillId="0" borderId="43" xfId="0" applyFont="1" applyBorder="1" applyAlignment="1">
      <alignment horizontal="left" vertical="center" shrinkToFit="1"/>
    </xf>
    <xf numFmtId="0" fontId="39" fillId="0" borderId="45" xfId="0" applyFont="1" applyBorder="1" applyAlignment="1">
      <alignment horizontal="left" vertical="center" shrinkToFit="1"/>
    </xf>
    <xf numFmtId="0" fontId="39" fillId="0" borderId="176" xfId="0" applyFont="1" applyBorder="1" applyAlignment="1">
      <alignment horizontal="left" vertical="center" shrinkToFit="1"/>
    </xf>
    <xf numFmtId="0" fontId="23" fillId="17" borderId="0" xfId="0" applyFont="1" applyFill="1" applyAlignment="1">
      <alignment horizontal="left" vertical="center" shrinkToFit="1"/>
    </xf>
    <xf numFmtId="0" fontId="49" fillId="20" borderId="0" xfId="0" applyFont="1" applyFill="1" applyAlignment="1">
      <alignment horizontal="left" vertical="center" shrinkToFit="1"/>
    </xf>
    <xf numFmtId="0" fontId="23" fillId="19" borderId="0" xfId="0" applyFont="1" applyFill="1" applyAlignment="1">
      <alignment horizontal="left" vertical="center" shrinkToFit="1"/>
    </xf>
    <xf numFmtId="0" fontId="39" fillId="19" borderId="0" xfId="0" applyFont="1" applyFill="1" applyAlignment="1">
      <alignment horizontal="left" vertical="center" shrinkToFit="1"/>
    </xf>
    <xf numFmtId="0" fontId="39" fillId="19" borderId="43" xfId="0" applyFont="1" applyFill="1" applyBorder="1" applyAlignment="1">
      <alignment horizontal="left" vertical="center" shrinkToFit="1"/>
    </xf>
    <xf numFmtId="0" fontId="23" fillId="13" borderId="0" xfId="0" applyFont="1" applyFill="1" applyAlignment="1">
      <alignment horizontal="left" vertical="center" shrinkToFit="1"/>
    </xf>
    <xf numFmtId="0" fontId="23" fillId="9" borderId="0" xfId="0" applyFont="1" applyFill="1" applyAlignment="1">
      <alignment horizontal="left" vertical="center" shrinkToFit="1"/>
    </xf>
    <xf numFmtId="0" fontId="39" fillId="9" borderId="0" xfId="0" applyFont="1" applyFill="1" applyAlignment="1">
      <alignment horizontal="left" vertical="center" shrinkToFit="1"/>
    </xf>
    <xf numFmtId="0" fontId="39" fillId="9" borderId="43" xfId="0" applyFont="1" applyFill="1" applyBorder="1" applyAlignment="1">
      <alignment horizontal="left" vertical="center" shrinkToFit="1"/>
    </xf>
    <xf numFmtId="0" fontId="23" fillId="22" borderId="0" xfId="0" applyFont="1" applyFill="1" applyAlignment="1">
      <alignment horizontal="left" vertical="center" shrinkToFit="1"/>
    </xf>
    <xf numFmtId="0" fontId="39" fillId="22" borderId="0" xfId="0" applyFont="1" applyFill="1" applyAlignment="1">
      <alignment horizontal="left" vertical="center" shrinkToFit="1"/>
    </xf>
    <xf numFmtId="0" fontId="39" fillId="22" borderId="43" xfId="0" applyFont="1" applyFill="1" applyBorder="1" applyAlignment="1">
      <alignment horizontal="left" vertical="center" shrinkToFit="1"/>
    </xf>
    <xf numFmtId="0" fontId="49" fillId="21" borderId="0" xfId="0" applyFont="1" applyFill="1" applyAlignment="1">
      <alignment horizontal="left" vertical="center" shrinkToFit="1"/>
    </xf>
    <xf numFmtId="0" fontId="40" fillId="21" borderId="0" xfId="0" applyFont="1" applyFill="1" applyAlignment="1">
      <alignment horizontal="left" vertical="center" shrinkToFit="1"/>
    </xf>
    <xf numFmtId="0" fontId="50" fillId="0" borderId="0" xfId="10" applyFont="1" applyFill="1" applyBorder="1" applyAlignment="1">
      <alignment horizontal="right" vertical="center" shrinkToFit="1"/>
    </xf>
    <xf numFmtId="0" fontId="50" fillId="0" borderId="4" xfId="10" applyFont="1" applyFill="1" applyBorder="1" applyAlignment="1">
      <alignment horizontal="right" vertical="center" shrinkToFit="1"/>
    </xf>
    <xf numFmtId="200" fontId="32" fillId="0" borderId="0" xfId="1" applyNumberFormat="1" applyFont="1" applyAlignment="1" applyProtection="1">
      <alignment horizontal="center" vertical="center" shrinkToFit="1"/>
      <protection hidden="1"/>
    </xf>
    <xf numFmtId="200" fontId="32" fillId="0" borderId="0" xfId="4" applyNumberFormat="1" applyFont="1" applyAlignment="1" applyProtection="1">
      <alignment horizontal="center" vertical="center" shrinkToFit="1"/>
      <protection hidden="1"/>
    </xf>
    <xf numFmtId="200" fontId="35" fillId="0" borderId="0" xfId="4" applyNumberFormat="1" applyFont="1" applyAlignment="1" applyProtection="1">
      <alignment horizontal="center" vertical="center" shrinkToFit="1"/>
      <protection hidden="1"/>
    </xf>
    <xf numFmtId="200" fontId="32" fillId="0" borderId="0" xfId="1" applyNumberFormat="1" applyFont="1" applyAlignment="1" applyProtection="1">
      <alignment horizontal="distributed" vertical="center" justifyLastLine="1" shrinkToFit="1"/>
      <protection hidden="1"/>
    </xf>
    <xf numFmtId="200" fontId="38" fillId="0" borderId="0" xfId="6" applyNumberFormat="1" applyFont="1">
      <alignment vertical="center"/>
    </xf>
    <xf numFmtId="200" fontId="19" fillId="0" borderId="0" xfId="6" applyNumberFormat="1" applyFont="1">
      <alignment vertical="center"/>
    </xf>
    <xf numFmtId="200" fontId="38" fillId="0" borderId="0" xfId="6" applyNumberFormat="1" applyFont="1" applyAlignment="1">
      <alignment horizontal="center" vertical="center" shrinkToFit="1"/>
    </xf>
    <xf numFmtId="200" fontId="19" fillId="0" borderId="0" xfId="7" applyNumberFormat="1" applyFont="1" applyAlignment="1">
      <alignment horizontal="center" vertical="center" shrinkToFit="1"/>
    </xf>
    <xf numFmtId="14" fontId="36" fillId="0" borderId="0" xfId="1" applyNumberFormat="1" applyFont="1" applyAlignment="1" applyProtection="1">
      <alignment horizontal="right" vertical="center" shrinkToFit="1"/>
      <protection hidden="1"/>
    </xf>
    <xf numFmtId="0" fontId="23" fillId="18" borderId="42" xfId="0" applyFont="1" applyFill="1" applyBorder="1" applyAlignment="1">
      <alignment horizontal="center" vertical="center" shrinkToFit="1"/>
    </xf>
    <xf numFmtId="0" fontId="23" fillId="0" borderId="42" xfId="0" applyFont="1" applyBorder="1" applyAlignment="1">
      <alignment horizontal="center" vertical="center" shrinkToFit="1"/>
    </xf>
    <xf numFmtId="0" fontId="23" fillId="0" borderId="44" xfId="0" applyFont="1" applyBorder="1" applyAlignment="1">
      <alignment horizontal="center" vertical="center" shrinkToFit="1"/>
    </xf>
    <xf numFmtId="0" fontId="23" fillId="0" borderId="175" xfId="0" applyFont="1" applyBorder="1" applyAlignment="1">
      <alignment horizontal="center" vertical="center" shrinkToFit="1"/>
    </xf>
    <xf numFmtId="0" fontId="23" fillId="19" borderId="42" xfId="0" applyFont="1" applyFill="1" applyBorder="1" applyAlignment="1">
      <alignment horizontal="center" vertical="center" shrinkToFit="1"/>
    </xf>
    <xf numFmtId="0" fontId="23" fillId="9" borderId="42" xfId="0" applyFont="1" applyFill="1" applyBorder="1" applyAlignment="1">
      <alignment horizontal="center" vertical="center" shrinkToFit="1"/>
    </xf>
    <xf numFmtId="0" fontId="23" fillId="22" borderId="42" xfId="0" applyFont="1" applyFill="1" applyBorder="1" applyAlignment="1">
      <alignment horizontal="center" vertical="center" shrinkToFit="1"/>
    </xf>
    <xf numFmtId="0" fontId="49" fillId="21" borderId="42" xfId="0" applyFont="1" applyFill="1" applyBorder="1" applyAlignment="1">
      <alignment horizontal="center" vertical="center" shrinkToFit="1"/>
    </xf>
    <xf numFmtId="0" fontId="23" fillId="0" borderId="39" xfId="0" applyFont="1" applyBorder="1" applyAlignment="1">
      <alignment horizontal="center" vertical="center" shrinkToFit="1"/>
    </xf>
    <xf numFmtId="199" fontId="20" fillId="3" borderId="178" xfId="0" applyNumberFormat="1" applyFont="1" applyFill="1" applyBorder="1" applyAlignment="1">
      <alignment vertical="center" shrinkToFit="1"/>
    </xf>
    <xf numFmtId="199" fontId="20" fillId="3" borderId="42" xfId="0" applyNumberFormat="1" applyFont="1" applyFill="1" applyBorder="1" applyAlignment="1">
      <alignment vertical="center" shrinkToFit="1"/>
    </xf>
    <xf numFmtId="197" fontId="33" fillId="15" borderId="42" xfId="0" applyNumberFormat="1" applyFont="1" applyFill="1" applyBorder="1" applyAlignment="1">
      <alignment horizontal="center" vertical="center" shrinkToFit="1"/>
    </xf>
    <xf numFmtId="0" fontId="17" fillId="15" borderId="42" xfId="0" applyFont="1" applyFill="1" applyBorder="1" applyAlignment="1">
      <alignment horizontal="center" vertical="center" shrinkToFit="1"/>
    </xf>
    <xf numFmtId="199" fontId="23" fillId="15" borderId="42" xfId="4" applyNumberFormat="1" applyFont="1" applyFill="1" applyBorder="1" applyAlignment="1">
      <alignment vertical="center" shrinkToFit="1"/>
    </xf>
    <xf numFmtId="197" fontId="33" fillId="15" borderId="0" xfId="0" applyNumberFormat="1" applyFont="1" applyFill="1" applyAlignment="1">
      <alignment horizontal="center" vertical="center" shrinkToFit="1"/>
    </xf>
    <xf numFmtId="0" fontId="17" fillId="15" borderId="0" xfId="0" applyFont="1" applyFill="1" applyAlignment="1">
      <alignment horizontal="center" vertical="center" shrinkToFit="1"/>
    </xf>
    <xf numFmtId="0" fontId="11" fillId="0" borderId="0" xfId="0" applyFont="1" applyAlignment="1">
      <alignment vertical="center"/>
    </xf>
    <xf numFmtId="0" fontId="11" fillId="0" borderId="0" xfId="0" applyFont="1" applyAlignment="1">
      <alignment horizontal="center" vertical="center"/>
    </xf>
    <xf numFmtId="0" fontId="16" fillId="0" borderId="0" xfId="0" applyFont="1" applyAlignment="1">
      <alignment horizontal="center" vertical="center"/>
    </xf>
    <xf numFmtId="0" fontId="16" fillId="0" borderId="14" xfId="0" applyFont="1" applyBorder="1" applyAlignment="1">
      <alignment horizontal="center" vertical="center"/>
    </xf>
    <xf numFmtId="0" fontId="11" fillId="0" borderId="42" xfId="0" applyFont="1" applyBorder="1" applyAlignment="1">
      <alignment vertical="center"/>
    </xf>
    <xf numFmtId="0" fontId="23" fillId="0" borderId="0" xfId="0" applyFont="1" applyAlignment="1">
      <alignment horizontal="center" vertical="center"/>
    </xf>
    <xf numFmtId="0" fontId="23" fillId="0" borderId="1" xfId="0" applyFont="1" applyBorder="1" applyAlignment="1">
      <alignment horizontal="center" vertical="center"/>
    </xf>
    <xf numFmtId="0" fontId="23" fillId="15" borderId="1" xfId="0" applyFont="1" applyFill="1" applyBorder="1" applyAlignment="1">
      <alignment horizontal="center" vertical="center"/>
    </xf>
    <xf numFmtId="0" fontId="23" fillId="0" borderId="2" xfId="0" applyFont="1" applyBorder="1" applyAlignment="1">
      <alignment horizontal="center" vertical="center"/>
    </xf>
    <xf numFmtId="0" fontId="23" fillId="8" borderId="1" xfId="0" applyFont="1" applyFill="1" applyBorder="1" applyAlignment="1">
      <alignment horizontal="center" vertical="center"/>
    </xf>
    <xf numFmtId="0" fontId="23" fillId="6" borderId="1" xfId="0" applyFont="1" applyFill="1" applyBorder="1" applyAlignment="1">
      <alignment horizontal="center" vertical="center"/>
    </xf>
    <xf numFmtId="0" fontId="23" fillId="0" borderId="180" xfId="0" applyFont="1" applyBorder="1" applyAlignment="1">
      <alignment horizontal="center" vertical="center"/>
    </xf>
    <xf numFmtId="0" fontId="23" fillId="16" borderId="2" xfId="0" applyFont="1" applyFill="1" applyBorder="1" applyAlignment="1">
      <alignment horizontal="center" vertical="center"/>
    </xf>
    <xf numFmtId="0" fontId="23" fillId="16" borderId="180" xfId="0" applyFont="1" applyFill="1" applyBorder="1" applyAlignment="1">
      <alignment horizontal="center" vertical="center"/>
    </xf>
    <xf numFmtId="0" fontId="23" fillId="15" borderId="2" xfId="0" applyFont="1" applyFill="1" applyBorder="1" applyAlignment="1">
      <alignment horizontal="center" vertical="center"/>
    </xf>
    <xf numFmtId="0" fontId="23" fillId="13" borderId="2" xfId="0" applyFont="1" applyFill="1" applyBorder="1" applyAlignment="1">
      <alignment horizontal="center" vertical="center"/>
    </xf>
    <xf numFmtId="0" fontId="23" fillId="13" borderId="180" xfId="0" applyFont="1" applyFill="1" applyBorder="1" applyAlignment="1">
      <alignment horizontal="center" vertical="center"/>
    </xf>
    <xf numFmtId="0" fontId="23" fillId="9" borderId="2" xfId="0" applyFont="1" applyFill="1" applyBorder="1" applyAlignment="1">
      <alignment horizontal="center" vertical="center"/>
    </xf>
    <xf numFmtId="0" fontId="23" fillId="9" borderId="180" xfId="0" applyFont="1" applyFill="1" applyBorder="1" applyAlignment="1">
      <alignment horizontal="center" vertical="center"/>
    </xf>
    <xf numFmtId="0" fontId="20" fillId="0" borderId="0" xfId="0" applyFont="1" applyAlignment="1">
      <alignment horizontal="center" vertical="center"/>
    </xf>
    <xf numFmtId="0" fontId="23" fillId="0" borderId="0" xfId="0" applyFont="1" applyAlignment="1">
      <alignment vertical="center"/>
    </xf>
    <xf numFmtId="199" fontId="23" fillId="15" borderId="39" xfId="4" applyNumberFormat="1" applyFont="1" applyFill="1" applyBorder="1" applyAlignment="1">
      <alignment vertical="center"/>
    </xf>
    <xf numFmtId="199" fontId="23" fillId="0" borderId="40" xfId="4" applyNumberFormat="1" applyFont="1" applyBorder="1" applyAlignment="1">
      <alignment vertical="center"/>
    </xf>
    <xf numFmtId="199" fontId="23" fillId="8" borderId="39" xfId="4" applyNumberFormat="1" applyFont="1" applyFill="1" applyBorder="1" applyAlignment="1">
      <alignment vertical="center"/>
    </xf>
    <xf numFmtId="199" fontId="23" fillId="6" borderId="39" xfId="4" applyNumberFormat="1" applyFont="1" applyFill="1" applyBorder="1" applyAlignment="1">
      <alignment vertical="center"/>
    </xf>
    <xf numFmtId="199" fontId="23" fillId="0" borderId="181" xfId="4" applyNumberFormat="1" applyFont="1" applyBorder="1" applyAlignment="1">
      <alignment vertical="center"/>
    </xf>
    <xf numFmtId="199" fontId="23" fillId="16" borderId="40" xfId="4" applyNumberFormat="1" applyFont="1" applyFill="1" applyBorder="1" applyAlignment="1">
      <alignment vertical="center"/>
    </xf>
    <xf numFmtId="199" fontId="23" fillId="16" borderId="181" xfId="4" applyNumberFormat="1" applyFont="1" applyFill="1" applyBorder="1" applyAlignment="1">
      <alignment vertical="center"/>
    </xf>
    <xf numFmtId="199" fontId="23" fillId="15" borderId="40" xfId="4" applyNumberFormat="1" applyFont="1" applyFill="1" applyBorder="1" applyAlignment="1">
      <alignment vertical="center"/>
    </xf>
    <xf numFmtId="199" fontId="23" fillId="13" borderId="40" xfId="4" applyNumberFormat="1" applyFont="1" applyFill="1" applyBorder="1" applyAlignment="1">
      <alignment vertical="center"/>
    </xf>
    <xf numFmtId="199" fontId="23" fillId="13" borderId="181" xfId="4" applyNumberFormat="1" applyFont="1" applyFill="1" applyBorder="1" applyAlignment="1">
      <alignment vertical="center"/>
    </xf>
    <xf numFmtId="199" fontId="23" fillId="9" borderId="40" xfId="4" applyNumberFormat="1" applyFont="1" applyFill="1" applyBorder="1" applyAlignment="1">
      <alignment vertical="center"/>
    </xf>
    <xf numFmtId="199" fontId="23" fillId="9" borderId="181" xfId="4" applyNumberFormat="1" applyFont="1" applyFill="1" applyBorder="1" applyAlignment="1">
      <alignment vertical="center"/>
    </xf>
    <xf numFmtId="199" fontId="23" fillId="15" borderId="42" xfId="4" applyNumberFormat="1" applyFont="1" applyFill="1" applyBorder="1" applyAlignment="1">
      <alignment vertical="center"/>
    </xf>
    <xf numFmtId="199" fontId="23" fillId="0" borderId="0" xfId="4" applyNumberFormat="1" applyFont="1" applyBorder="1" applyAlignment="1">
      <alignment vertical="center"/>
    </xf>
    <xf numFmtId="199" fontId="23" fillId="8" borderId="42" xfId="4" applyNumberFormat="1" applyFont="1" applyFill="1" applyBorder="1" applyAlignment="1">
      <alignment vertical="center"/>
    </xf>
    <xf numFmtId="199" fontId="23" fillId="6" borderId="42" xfId="4" applyNumberFormat="1" applyFont="1" applyFill="1" applyBorder="1" applyAlignment="1">
      <alignment vertical="center"/>
    </xf>
    <xf numFmtId="199" fontId="23" fillId="16" borderId="0" xfId="4" applyNumberFormat="1" applyFont="1" applyFill="1" applyBorder="1" applyAlignment="1">
      <alignment vertical="center"/>
    </xf>
    <xf numFmtId="199" fontId="23" fillId="15" borderId="0" xfId="4" applyNumberFormat="1" applyFont="1" applyFill="1" applyBorder="1" applyAlignment="1">
      <alignment vertical="center"/>
    </xf>
    <xf numFmtId="199" fontId="23" fillId="13" borderId="0" xfId="4" applyNumberFormat="1" applyFont="1" applyFill="1" applyBorder="1" applyAlignment="1">
      <alignment vertical="center"/>
    </xf>
    <xf numFmtId="199" fontId="23" fillId="9" borderId="0" xfId="4" applyNumberFormat="1" applyFont="1" applyFill="1" applyBorder="1" applyAlignment="1">
      <alignment vertical="center"/>
    </xf>
    <xf numFmtId="0" fontId="11" fillId="0" borderId="0" xfId="0" applyFont="1" applyAlignment="1">
      <alignment vertical="center" shrinkToFit="1"/>
    </xf>
    <xf numFmtId="0" fontId="53" fillId="0" borderId="0" xfId="0" applyFont="1" applyAlignment="1">
      <alignment vertical="center" shrinkToFit="1"/>
    </xf>
    <xf numFmtId="197" fontId="55" fillId="0" borderId="0" xfId="0" applyNumberFormat="1" applyFont="1" applyAlignment="1">
      <alignment horizontal="left" vertical="center" shrinkToFit="1"/>
    </xf>
    <xf numFmtId="0" fontId="28" fillId="0" borderId="0" xfId="0" applyFont="1" applyAlignment="1">
      <alignment vertical="center" shrinkToFit="1"/>
    </xf>
    <xf numFmtId="0" fontId="53" fillId="18" borderId="42" xfId="0" applyFont="1" applyFill="1" applyBorder="1" applyAlignment="1">
      <alignment horizontal="left" vertical="center" shrinkToFit="1"/>
    </xf>
    <xf numFmtId="0" fontId="53" fillId="0" borderId="42" xfId="0" applyFont="1" applyBorder="1" applyAlignment="1">
      <alignment horizontal="left" vertical="center" shrinkToFit="1"/>
    </xf>
    <xf numFmtId="0" fontId="53" fillId="0" borderId="44" xfId="0" applyFont="1" applyBorder="1" applyAlignment="1">
      <alignment horizontal="left" vertical="center" shrinkToFit="1"/>
    </xf>
    <xf numFmtId="0" fontId="53" fillId="0" borderId="175" xfId="0" applyFont="1" applyBorder="1" applyAlignment="1">
      <alignment horizontal="left" vertical="center" shrinkToFit="1"/>
    </xf>
    <xf numFmtId="0" fontId="53" fillId="17" borderId="42" xfId="0" applyFont="1" applyFill="1" applyBorder="1" applyAlignment="1">
      <alignment horizontal="left" vertical="center" shrinkToFit="1"/>
    </xf>
    <xf numFmtId="0" fontId="53" fillId="19" borderId="42" xfId="0" applyFont="1" applyFill="1" applyBorder="1" applyAlignment="1">
      <alignment horizontal="left" vertical="center" shrinkToFit="1"/>
    </xf>
    <xf numFmtId="0" fontId="53" fillId="13" borderId="42" xfId="0" applyFont="1" applyFill="1" applyBorder="1" applyAlignment="1">
      <alignment horizontal="left" vertical="center" shrinkToFit="1"/>
    </xf>
    <xf numFmtId="0" fontId="53" fillId="9" borderId="42" xfId="0" applyFont="1" applyFill="1" applyBorder="1" applyAlignment="1">
      <alignment horizontal="left" vertical="center" shrinkToFit="1"/>
    </xf>
    <xf numFmtId="0" fontId="53" fillId="22" borderId="42" xfId="0" applyFont="1" applyFill="1" applyBorder="1" applyAlignment="1">
      <alignment horizontal="left" vertical="center" shrinkToFit="1"/>
    </xf>
    <xf numFmtId="0" fontId="53" fillId="21" borderId="42" xfId="0" applyFont="1" applyFill="1" applyBorder="1" applyAlignment="1">
      <alignment horizontal="left" vertical="center" shrinkToFit="1"/>
    </xf>
    <xf numFmtId="0" fontId="53" fillId="17" borderId="39" xfId="0" applyFont="1" applyFill="1" applyBorder="1" applyAlignment="1">
      <alignment horizontal="left" vertical="center" shrinkToFit="1"/>
    </xf>
    <xf numFmtId="0" fontId="22" fillId="0" borderId="0" xfId="0" applyFont="1" applyAlignment="1">
      <alignment vertical="center"/>
    </xf>
    <xf numFmtId="0" fontId="53" fillId="0" borderId="0" xfId="0" applyFont="1" applyAlignment="1">
      <alignment horizontal="center" vertical="center"/>
    </xf>
    <xf numFmtId="0" fontId="53" fillId="0" borderId="0" xfId="0" applyFont="1" applyAlignment="1">
      <alignment vertical="center"/>
    </xf>
    <xf numFmtId="0" fontId="23" fillId="23" borderId="2" xfId="0" applyFont="1" applyFill="1" applyBorder="1" applyAlignment="1">
      <alignment horizontal="center" vertical="center"/>
    </xf>
    <xf numFmtId="199" fontId="23" fillId="23" borderId="40" xfId="4" applyNumberFormat="1" applyFont="1" applyFill="1" applyBorder="1" applyAlignment="1">
      <alignment vertical="center"/>
    </xf>
    <xf numFmtId="199" fontId="23" fillId="23" borderId="0" xfId="4" applyNumberFormat="1" applyFont="1" applyFill="1" applyBorder="1" applyAlignment="1">
      <alignment vertical="center"/>
    </xf>
    <xf numFmtId="0" fontId="23" fillId="24" borderId="2" xfId="0" applyFont="1" applyFill="1" applyBorder="1" applyAlignment="1">
      <alignment horizontal="center" vertical="center"/>
    </xf>
    <xf numFmtId="199" fontId="23" fillId="24" borderId="40" xfId="4" applyNumberFormat="1" applyFont="1" applyFill="1" applyBorder="1" applyAlignment="1">
      <alignment vertical="center"/>
    </xf>
    <xf numFmtId="199" fontId="23" fillId="24" borderId="0" xfId="4" applyNumberFormat="1" applyFont="1" applyFill="1" applyBorder="1" applyAlignment="1">
      <alignment vertical="center"/>
    </xf>
    <xf numFmtId="0" fontId="23" fillId="25" borderId="0" xfId="0" applyFont="1" applyFill="1" applyAlignment="1">
      <alignment vertical="center" shrinkToFit="1"/>
    </xf>
    <xf numFmtId="0" fontId="41" fillId="25" borderId="166" xfId="0" applyFont="1" applyFill="1" applyBorder="1" applyAlignment="1">
      <alignment vertical="center" shrinkToFit="1"/>
    </xf>
    <xf numFmtId="0" fontId="27" fillId="25" borderId="167" xfId="0" applyFont="1" applyFill="1" applyBorder="1" applyAlignment="1">
      <alignment horizontal="left" vertical="center" shrinkToFit="1"/>
    </xf>
    <xf numFmtId="0" fontId="41" fillId="25" borderId="167" xfId="0" applyFont="1" applyFill="1" applyBorder="1" applyAlignment="1">
      <alignment horizontal="center" vertical="center" shrinkToFit="1"/>
    </xf>
    <xf numFmtId="0" fontId="42" fillId="25" borderId="166" xfId="0" applyFont="1" applyFill="1" applyBorder="1" applyAlignment="1">
      <alignment horizontal="left" vertical="center" shrinkToFit="1"/>
    </xf>
    <xf numFmtId="0" fontId="41" fillId="25" borderId="166" xfId="0" applyFont="1" applyFill="1" applyBorder="1" applyAlignment="1">
      <alignment horizontal="left" vertical="center" shrinkToFit="1"/>
    </xf>
    <xf numFmtId="0" fontId="39" fillId="25" borderId="177" xfId="0" applyFont="1" applyFill="1" applyBorder="1" applyAlignment="1">
      <alignment horizontal="left" vertical="center" shrinkToFit="1"/>
    </xf>
    <xf numFmtId="0" fontId="41" fillId="25" borderId="166" xfId="0" applyFont="1" applyFill="1" applyBorder="1" applyAlignment="1">
      <alignment horizontal="center" vertical="center" shrinkToFit="1"/>
    </xf>
    <xf numFmtId="0" fontId="41" fillId="25" borderId="167" xfId="0" applyFont="1" applyFill="1" applyBorder="1" applyAlignment="1">
      <alignment vertical="center" shrinkToFit="1"/>
    </xf>
    <xf numFmtId="0" fontId="41" fillId="25" borderId="168" xfId="0" applyFont="1" applyFill="1" applyBorder="1" applyAlignment="1">
      <alignment vertical="center" shrinkToFit="1"/>
    </xf>
    <xf numFmtId="0" fontId="11" fillId="25" borderId="0" xfId="0" applyFont="1" applyFill="1" applyAlignment="1">
      <alignment vertical="center"/>
    </xf>
    <xf numFmtId="0" fontId="16" fillId="25" borderId="14" xfId="0" applyFont="1" applyFill="1" applyBorder="1" applyAlignment="1">
      <alignment horizontal="center" vertical="center"/>
    </xf>
    <xf numFmtId="0" fontId="19" fillId="3" borderId="0" xfId="0" applyFont="1" applyFill="1" applyAlignment="1">
      <alignment vertical="center" shrinkToFit="1"/>
    </xf>
    <xf numFmtId="0" fontId="11" fillId="3" borderId="0" xfId="0" applyFont="1" applyFill="1" applyAlignment="1">
      <alignment vertical="center"/>
    </xf>
    <xf numFmtId="0" fontId="16" fillId="3" borderId="14" xfId="0" applyFont="1" applyFill="1" applyBorder="1" applyAlignment="1">
      <alignment horizontal="center" vertical="center"/>
    </xf>
    <xf numFmtId="0" fontId="16" fillId="3" borderId="0" xfId="0" applyFont="1" applyFill="1" applyAlignment="1">
      <alignment horizontal="center" vertical="center"/>
    </xf>
    <xf numFmtId="0" fontId="23" fillId="26" borderId="2" xfId="0" applyFont="1" applyFill="1" applyBorder="1" applyAlignment="1">
      <alignment horizontal="center" vertical="center"/>
    </xf>
    <xf numFmtId="199" fontId="23" fillId="26" borderId="40" xfId="4" applyNumberFormat="1" applyFont="1" applyFill="1" applyBorder="1" applyAlignment="1">
      <alignment vertical="center"/>
    </xf>
    <xf numFmtId="199" fontId="23" fillId="26" borderId="0" xfId="4" applyNumberFormat="1" applyFont="1" applyFill="1" applyBorder="1" applyAlignment="1">
      <alignment vertical="center"/>
    </xf>
    <xf numFmtId="0" fontId="23" fillId="27" borderId="2" xfId="0" applyFont="1" applyFill="1" applyBorder="1" applyAlignment="1">
      <alignment horizontal="center" vertical="center"/>
    </xf>
    <xf numFmtId="199" fontId="23" fillId="27" borderId="40" xfId="4" applyNumberFormat="1" applyFont="1" applyFill="1" applyBorder="1" applyAlignment="1">
      <alignment vertical="center"/>
    </xf>
    <xf numFmtId="199" fontId="23" fillId="27" borderId="0" xfId="4" applyNumberFormat="1" applyFont="1" applyFill="1" applyBorder="1" applyAlignment="1">
      <alignment vertical="center"/>
    </xf>
    <xf numFmtId="197" fontId="33" fillId="25" borderId="0" xfId="0" applyNumberFormat="1" applyFont="1" applyFill="1" applyAlignment="1">
      <alignment horizontal="left" vertical="center" shrinkToFit="1"/>
    </xf>
    <xf numFmtId="0" fontId="17" fillId="25" borderId="0" xfId="0" applyFont="1" applyFill="1" applyAlignment="1">
      <alignment vertical="center" shrinkToFit="1"/>
    </xf>
    <xf numFmtId="0" fontId="23" fillId="25" borderId="4" xfId="0" applyFont="1" applyFill="1" applyBorder="1" applyAlignment="1">
      <alignment vertical="center" shrinkToFit="1"/>
    </xf>
    <xf numFmtId="0" fontId="23" fillId="25" borderId="165" xfId="0" applyFont="1" applyFill="1" applyBorder="1" applyAlignment="1">
      <alignment vertical="center" shrinkToFit="1"/>
    </xf>
    <xf numFmtId="0" fontId="20" fillId="25" borderId="164" xfId="0" applyFont="1" applyFill="1" applyBorder="1" applyAlignment="1">
      <alignment vertical="center" shrinkToFit="1"/>
    </xf>
    <xf numFmtId="0" fontId="20" fillId="25" borderId="0" xfId="0" applyFont="1" applyFill="1" applyAlignment="1">
      <alignment vertical="center" shrinkToFit="1"/>
    </xf>
    <xf numFmtId="0" fontId="20" fillId="25" borderId="165" xfId="0" applyFont="1" applyFill="1" applyBorder="1" applyAlignment="1">
      <alignment vertical="center" shrinkToFit="1"/>
    </xf>
    <xf numFmtId="0" fontId="23" fillId="25" borderId="40" xfId="0" applyFont="1" applyFill="1" applyBorder="1" applyAlignment="1">
      <alignment vertical="center" shrinkToFit="1"/>
    </xf>
    <xf numFmtId="0" fontId="23" fillId="25" borderId="0" xfId="0" applyFont="1" applyFill="1" applyAlignment="1">
      <alignment horizontal="center" vertical="center"/>
    </xf>
    <xf numFmtId="0" fontId="23" fillId="25" borderId="0" xfId="0" applyFont="1" applyFill="1" applyAlignment="1">
      <alignment vertical="center"/>
    </xf>
    <xf numFmtId="198" fontId="57" fillId="3" borderId="175" xfId="5" applyNumberFormat="1" applyFont="1" applyFill="1" applyBorder="1" applyAlignment="1">
      <alignment vertical="center" shrinkToFit="1"/>
    </xf>
    <xf numFmtId="198" fontId="57" fillId="3" borderId="165" xfId="5" applyNumberFormat="1" applyFont="1" applyFill="1" applyBorder="1" applyAlignment="1">
      <alignment vertical="center" shrinkToFit="1"/>
    </xf>
    <xf numFmtId="198" fontId="57" fillId="3" borderId="173" xfId="5" applyNumberFormat="1" applyFont="1" applyFill="1" applyBorder="1" applyAlignment="1">
      <alignment vertical="center" shrinkToFit="1"/>
    </xf>
    <xf numFmtId="198" fontId="57" fillId="15" borderId="44" xfId="5" applyNumberFormat="1" applyFont="1" applyFill="1" applyBorder="1" applyAlignment="1">
      <alignment vertical="center" shrinkToFit="1"/>
    </xf>
    <xf numFmtId="198" fontId="57" fillId="0" borderId="4" xfId="5" applyNumberFormat="1" applyFont="1" applyBorder="1" applyAlignment="1">
      <alignment vertical="center" shrinkToFit="1"/>
    </xf>
    <xf numFmtId="198" fontId="57" fillId="8" borderId="44" xfId="5" applyNumberFormat="1" applyFont="1" applyFill="1" applyBorder="1" applyAlignment="1">
      <alignment vertical="center" shrinkToFit="1"/>
    </xf>
    <xf numFmtId="198" fontId="57" fillId="6" borderId="44" xfId="5" applyNumberFormat="1" applyFont="1" applyFill="1" applyBorder="1" applyAlignment="1">
      <alignment vertical="center" shrinkToFit="1"/>
    </xf>
    <xf numFmtId="198" fontId="57" fillId="0" borderId="172" xfId="5" applyNumberFormat="1" applyFont="1" applyBorder="1" applyAlignment="1">
      <alignment vertical="center" shrinkToFit="1"/>
    </xf>
    <xf numFmtId="198" fontId="57" fillId="24" borderId="4" xfId="5" applyNumberFormat="1" applyFont="1" applyFill="1" applyBorder="1" applyAlignment="1">
      <alignment vertical="center" shrinkToFit="1"/>
    </xf>
    <xf numFmtId="198" fontId="57" fillId="27" borderId="4" xfId="5" applyNumberFormat="1" applyFont="1" applyFill="1" applyBorder="1" applyAlignment="1">
      <alignment vertical="center" shrinkToFit="1"/>
    </xf>
    <xf numFmtId="198" fontId="57" fillId="16" borderId="4" xfId="5" applyNumberFormat="1" applyFont="1" applyFill="1" applyBorder="1" applyAlignment="1">
      <alignment vertical="center" shrinkToFit="1"/>
    </xf>
    <xf numFmtId="198" fontId="57" fillId="15" borderId="4" xfId="5" applyNumberFormat="1" applyFont="1" applyFill="1" applyBorder="1" applyAlignment="1">
      <alignment vertical="center" shrinkToFit="1"/>
    </xf>
    <xf numFmtId="198" fontId="57" fillId="26" borderId="4" xfId="5" applyNumberFormat="1" applyFont="1" applyFill="1" applyBorder="1" applyAlignment="1">
      <alignment vertical="center" shrinkToFit="1"/>
    </xf>
    <xf numFmtId="198" fontId="57" fillId="23" borderId="4" xfId="5" applyNumberFormat="1" applyFont="1" applyFill="1" applyBorder="1" applyAlignment="1">
      <alignment vertical="center" shrinkToFit="1"/>
    </xf>
    <xf numFmtId="198" fontId="57" fillId="13" borderId="4" xfId="5" applyNumberFormat="1" applyFont="1" applyFill="1" applyBorder="1" applyAlignment="1">
      <alignment vertical="center" shrinkToFit="1"/>
    </xf>
    <xf numFmtId="198" fontId="57" fillId="9" borderId="4" xfId="5" applyNumberFormat="1" applyFont="1" applyFill="1" applyBorder="1" applyAlignment="1">
      <alignment vertical="center" shrinkToFit="1"/>
    </xf>
    <xf numFmtId="198" fontId="57" fillId="0" borderId="173" xfId="5" applyNumberFormat="1" applyFont="1" applyBorder="1" applyAlignment="1">
      <alignment vertical="center" shrinkToFit="1"/>
    </xf>
    <xf numFmtId="198" fontId="57" fillId="13" borderId="173" xfId="5" applyNumberFormat="1" applyFont="1" applyFill="1" applyBorder="1" applyAlignment="1">
      <alignment vertical="center" shrinkToFit="1"/>
    </xf>
    <xf numFmtId="198" fontId="57" fillId="9" borderId="173" xfId="5" applyNumberFormat="1" applyFont="1" applyFill="1" applyBorder="1" applyAlignment="1">
      <alignment vertical="center" shrinkToFit="1"/>
    </xf>
    <xf numFmtId="197" fontId="58" fillId="25" borderId="0" xfId="0" applyNumberFormat="1" applyFont="1" applyFill="1" applyAlignment="1">
      <alignment horizontal="left" vertical="center" shrinkToFit="1"/>
    </xf>
    <xf numFmtId="0" fontId="59" fillId="25" borderId="0" xfId="0" applyFont="1" applyFill="1" applyAlignment="1">
      <alignment vertical="center" shrinkToFit="1"/>
    </xf>
    <xf numFmtId="0" fontId="37" fillId="25" borderId="164" xfId="0" applyFont="1" applyFill="1" applyBorder="1" applyAlignment="1">
      <alignment vertical="center" shrinkToFit="1"/>
    </xf>
    <xf numFmtId="0" fontId="37" fillId="25" borderId="0" xfId="0" applyFont="1" applyFill="1" applyAlignment="1">
      <alignment vertical="center" shrinkToFit="1"/>
    </xf>
    <xf numFmtId="0" fontId="37" fillId="25" borderId="165" xfId="0" applyFont="1" applyFill="1" applyBorder="1" applyAlignment="1">
      <alignment vertical="center" shrinkToFit="1"/>
    </xf>
    <xf numFmtId="0" fontId="37" fillId="25" borderId="4" xfId="0" applyFont="1" applyFill="1" applyBorder="1" applyAlignment="1">
      <alignment vertical="center" shrinkToFit="1"/>
    </xf>
    <xf numFmtId="0" fontId="60" fillId="25" borderId="166" xfId="0" applyFont="1" applyFill="1" applyBorder="1" applyAlignment="1">
      <alignment vertical="center" shrinkToFit="1"/>
    </xf>
    <xf numFmtId="0" fontId="61" fillId="25" borderId="0" xfId="0" applyFont="1" applyFill="1" applyAlignment="1">
      <alignment vertical="center"/>
    </xf>
    <xf numFmtId="0" fontId="37" fillId="25" borderId="0" xfId="0" applyFont="1" applyFill="1" applyAlignment="1">
      <alignment horizontal="center" vertical="center"/>
    </xf>
    <xf numFmtId="0" fontId="37" fillId="25" borderId="0" xfId="0" applyFont="1" applyFill="1" applyAlignment="1">
      <alignment vertical="center"/>
    </xf>
    <xf numFmtId="0" fontId="56" fillId="0" borderId="0" xfId="0" applyFont="1" applyAlignment="1">
      <alignment vertical="center" shrinkToFit="1"/>
    </xf>
    <xf numFmtId="197" fontId="57" fillId="0" borderId="0" xfId="0" applyNumberFormat="1" applyFont="1" applyAlignment="1">
      <alignment horizontal="left" vertical="center" shrinkToFit="1"/>
    </xf>
    <xf numFmtId="0" fontId="57" fillId="0" borderId="0" xfId="0" applyFont="1" applyAlignment="1">
      <alignment vertical="center" shrinkToFit="1"/>
    </xf>
    <xf numFmtId="199" fontId="56" fillId="0" borderId="0" xfId="0" applyNumberFormat="1" applyFont="1" applyAlignment="1">
      <alignment vertical="center" shrinkToFit="1"/>
    </xf>
    <xf numFmtId="199" fontId="57" fillId="3" borderId="164" xfId="0" applyNumberFormat="1" applyFont="1" applyFill="1" applyBorder="1" applyAlignment="1">
      <alignment vertical="center" shrinkToFit="1"/>
    </xf>
    <xf numFmtId="199" fontId="57" fillId="3" borderId="0" xfId="0" applyNumberFormat="1" applyFont="1" applyFill="1" applyAlignment="1">
      <alignment vertical="center" shrinkToFit="1"/>
    </xf>
    <xf numFmtId="0" fontId="56" fillId="25" borderId="166" xfId="0" applyFont="1" applyFill="1" applyBorder="1" applyAlignment="1">
      <alignment vertical="center" shrinkToFit="1"/>
    </xf>
    <xf numFmtId="0" fontId="56" fillId="0" borderId="0" xfId="0" applyFont="1" applyAlignment="1">
      <alignment vertical="center"/>
    </xf>
    <xf numFmtId="0" fontId="62" fillId="0" borderId="42" xfId="0" applyFont="1" applyBorder="1" applyAlignment="1">
      <alignment vertical="center" shrinkToFit="1"/>
    </xf>
    <xf numFmtId="0" fontId="62" fillId="0" borderId="0" xfId="0" applyFont="1" applyAlignment="1">
      <alignment vertical="center" shrinkToFit="1"/>
    </xf>
    <xf numFmtId="0" fontId="62" fillId="0" borderId="0" xfId="0" applyFont="1" applyAlignment="1">
      <alignment vertical="center"/>
    </xf>
    <xf numFmtId="0" fontId="33" fillId="0" borderId="0" xfId="0" applyFont="1" applyAlignment="1">
      <alignment horizontal="center" vertical="center"/>
    </xf>
    <xf numFmtId="0" fontId="35" fillId="14" borderId="142" xfId="0" applyFont="1" applyFill="1" applyBorder="1" applyAlignment="1">
      <alignment horizontal="center" vertical="center" shrinkToFit="1"/>
    </xf>
    <xf numFmtId="0" fontId="63" fillId="14" borderId="142" xfId="0" applyFont="1" applyFill="1" applyBorder="1" applyAlignment="1">
      <alignment horizontal="center" vertical="center" shrinkToFit="1"/>
    </xf>
    <xf numFmtId="0" fontId="63" fillId="14" borderId="174" xfId="0" applyFont="1" applyFill="1" applyBorder="1" applyAlignment="1">
      <alignment horizontal="center" vertical="center" shrinkToFit="1"/>
    </xf>
    <xf numFmtId="0" fontId="38" fillId="25" borderId="162" xfId="0" applyFont="1" applyFill="1" applyBorder="1" applyAlignment="1">
      <alignment horizontal="center" vertical="center" shrinkToFit="1"/>
    </xf>
    <xf numFmtId="0" fontId="63" fillId="25" borderId="162" xfId="0" applyFont="1" applyFill="1" applyBorder="1" applyAlignment="1">
      <alignment horizontal="center" vertical="center" shrinkToFit="1"/>
    </xf>
    <xf numFmtId="0" fontId="38" fillId="0" borderId="162" xfId="0" applyFont="1" applyBorder="1" applyAlignment="1">
      <alignment horizontal="center" vertical="center" shrinkToFit="1"/>
    </xf>
    <xf numFmtId="0" fontId="38" fillId="15" borderId="163" xfId="0" applyFont="1" applyFill="1" applyBorder="1" applyAlignment="1">
      <alignment horizontal="center" vertical="center" shrinkToFit="1"/>
    </xf>
    <xf numFmtId="0" fontId="38" fillId="8" borderId="163" xfId="0" applyFont="1" applyFill="1" applyBorder="1" applyAlignment="1">
      <alignment horizontal="center" vertical="center" shrinkToFit="1"/>
    </xf>
    <xf numFmtId="0" fontId="38" fillId="6" borderId="163" xfId="0" applyFont="1" applyFill="1" applyBorder="1" applyAlignment="1">
      <alignment horizontal="center" vertical="center" shrinkToFit="1"/>
    </xf>
    <xf numFmtId="0" fontId="38" fillId="24" borderId="162" xfId="0" applyFont="1" applyFill="1" applyBorder="1" applyAlignment="1">
      <alignment horizontal="center" vertical="center" shrinkToFit="1"/>
    </xf>
    <xf numFmtId="0" fontId="38" fillId="27" borderId="162" xfId="0" applyFont="1" applyFill="1" applyBorder="1" applyAlignment="1">
      <alignment horizontal="center" vertical="center" shrinkToFit="1"/>
    </xf>
    <xf numFmtId="0" fontId="38" fillId="16" borderId="162" xfId="0" applyFont="1" applyFill="1" applyBorder="1" applyAlignment="1">
      <alignment horizontal="center" vertical="center" shrinkToFit="1"/>
    </xf>
    <xf numFmtId="0" fontId="64" fillId="9" borderId="179" xfId="0" applyFont="1" applyFill="1" applyBorder="1" applyAlignment="1">
      <alignment horizontal="center" vertical="center" shrinkToFit="1"/>
    </xf>
    <xf numFmtId="0" fontId="38" fillId="15" borderId="162" xfId="0" applyFont="1" applyFill="1" applyBorder="1" applyAlignment="1">
      <alignment horizontal="center" vertical="center" shrinkToFit="1"/>
    </xf>
    <xf numFmtId="0" fontId="38" fillId="26" borderId="162" xfId="0" applyFont="1" applyFill="1" applyBorder="1" applyAlignment="1">
      <alignment horizontal="center" vertical="center" shrinkToFit="1"/>
    </xf>
    <xf numFmtId="0" fontId="38" fillId="23" borderId="162" xfId="0" applyFont="1" applyFill="1" applyBorder="1" applyAlignment="1">
      <alignment horizontal="center" vertical="center" shrinkToFit="1"/>
    </xf>
    <xf numFmtId="0" fontId="38" fillId="13" borderId="162" xfId="0" applyFont="1" applyFill="1" applyBorder="1" applyAlignment="1">
      <alignment horizontal="center" vertical="center" shrinkToFit="1"/>
    </xf>
    <xf numFmtId="0" fontId="38" fillId="9" borderId="162" xfId="0" applyFont="1" applyFill="1" applyBorder="1" applyAlignment="1">
      <alignment horizontal="center" vertical="center" shrinkToFit="1"/>
    </xf>
    <xf numFmtId="0" fontId="38" fillId="0" borderId="0" xfId="0" applyFont="1" applyAlignment="1">
      <alignment vertical="center"/>
    </xf>
    <xf numFmtId="0" fontId="19" fillId="0" borderId="0" xfId="0" applyFont="1" applyAlignment="1">
      <alignment horizontal="center" vertical="center"/>
    </xf>
    <xf numFmtId="0" fontId="19" fillId="0" borderId="14" xfId="0" applyFont="1" applyBorder="1" applyAlignment="1">
      <alignment horizontal="center" vertical="center"/>
    </xf>
    <xf numFmtId="199" fontId="23" fillId="27" borderId="0" xfId="0" applyNumberFormat="1" applyFont="1" applyFill="1" applyAlignment="1">
      <alignment vertical="center" shrinkToFit="1"/>
    </xf>
    <xf numFmtId="0" fontId="11" fillId="27" borderId="0" xfId="0" applyFont="1" applyFill="1" applyAlignment="1">
      <alignment vertical="center"/>
    </xf>
    <xf numFmtId="199" fontId="23" fillId="16" borderId="0" xfId="0" applyNumberFormat="1" applyFont="1" applyFill="1" applyAlignment="1">
      <alignment vertical="center" shrinkToFit="1"/>
    </xf>
    <xf numFmtId="199" fontId="23" fillId="26" borderId="0" xfId="0" applyNumberFormat="1" applyFont="1" applyFill="1" applyAlignment="1">
      <alignment vertical="center" shrinkToFit="1"/>
    </xf>
    <xf numFmtId="0" fontId="11" fillId="26" borderId="0" xfId="0" applyFont="1" applyFill="1" applyAlignment="1">
      <alignment vertical="center"/>
    </xf>
    <xf numFmtId="199" fontId="23" fillId="23" borderId="0" xfId="0" applyNumberFormat="1" applyFont="1" applyFill="1" applyAlignment="1">
      <alignment vertical="center" shrinkToFit="1"/>
    </xf>
    <xf numFmtId="0" fontId="11" fillId="23" borderId="0" xfId="0" applyFont="1" applyFill="1" applyAlignment="1">
      <alignment vertical="center"/>
    </xf>
    <xf numFmtId="199" fontId="23" fillId="13" borderId="0" xfId="0" applyNumberFormat="1" applyFont="1" applyFill="1" applyAlignment="1">
      <alignment vertical="center" shrinkToFit="1"/>
    </xf>
    <xf numFmtId="0" fontId="38" fillId="24" borderId="188" xfId="0" applyFont="1" applyFill="1" applyBorder="1" applyAlignment="1">
      <alignment horizontal="center" vertical="center" shrinkToFit="1"/>
    </xf>
    <xf numFmtId="0" fontId="38" fillId="24" borderId="189" xfId="0" applyFont="1" applyFill="1" applyBorder="1" applyAlignment="1">
      <alignment horizontal="center" vertical="center" shrinkToFit="1"/>
    </xf>
    <xf numFmtId="199" fontId="23" fillId="24" borderId="186" xfId="0" applyNumberFormat="1" applyFont="1" applyFill="1" applyBorder="1" applyAlignment="1">
      <alignment vertical="center" shrinkToFit="1"/>
    </xf>
    <xf numFmtId="199" fontId="23" fillId="24" borderId="0" xfId="0" applyNumberFormat="1" applyFont="1" applyFill="1" applyAlignment="1">
      <alignment vertical="center" shrinkToFit="1"/>
    </xf>
    <xf numFmtId="199" fontId="56" fillId="24" borderId="187" xfId="0" applyNumberFormat="1" applyFont="1" applyFill="1" applyBorder="1" applyAlignment="1">
      <alignment vertical="center" shrinkToFit="1"/>
    </xf>
    <xf numFmtId="198" fontId="57" fillId="24" borderId="190" xfId="5" applyNumberFormat="1" applyFont="1" applyFill="1" applyBorder="1" applyAlignment="1">
      <alignment vertical="center" shrinkToFit="1"/>
    </xf>
    <xf numFmtId="198" fontId="57" fillId="24" borderId="191" xfId="5" applyNumberFormat="1" applyFont="1" applyFill="1" applyBorder="1" applyAlignment="1">
      <alignment vertical="center" shrinkToFit="1"/>
    </xf>
    <xf numFmtId="199" fontId="20" fillId="3" borderId="184" xfId="0" applyNumberFormat="1" applyFont="1" applyFill="1" applyBorder="1" applyAlignment="1">
      <alignment vertical="center" shrinkToFit="1"/>
    </xf>
    <xf numFmtId="199" fontId="57" fillId="3" borderId="185" xfId="0" applyNumberFormat="1" applyFont="1" applyFill="1" applyBorder="1" applyAlignment="1">
      <alignment vertical="center" shrinkToFit="1"/>
    </xf>
    <xf numFmtId="199" fontId="20" fillId="3" borderId="186" xfId="0" applyNumberFormat="1" applyFont="1" applyFill="1" applyBorder="1" applyAlignment="1">
      <alignment vertical="center" shrinkToFit="1"/>
    </xf>
    <xf numFmtId="199" fontId="57" fillId="3" borderId="187" xfId="0" applyNumberFormat="1" applyFont="1" applyFill="1" applyBorder="1" applyAlignment="1">
      <alignment vertical="center" shrinkToFit="1"/>
    </xf>
    <xf numFmtId="198" fontId="57" fillId="3" borderId="182" xfId="5" applyNumberFormat="1" applyFont="1" applyFill="1" applyBorder="1" applyAlignment="1">
      <alignment vertical="center" shrinkToFit="1"/>
    </xf>
    <xf numFmtId="198" fontId="57" fillId="3" borderId="183" xfId="5" applyNumberFormat="1" applyFont="1" applyFill="1" applyBorder="1" applyAlignment="1">
      <alignment vertical="center" shrinkToFit="1"/>
    </xf>
    <xf numFmtId="0" fontId="41" fillId="25" borderId="192" xfId="0" applyFont="1" applyFill="1" applyBorder="1" applyAlignment="1">
      <alignment vertical="center" shrinkToFit="1"/>
    </xf>
    <xf numFmtId="0" fontId="56" fillId="25" borderId="193" xfId="0" applyFont="1" applyFill="1" applyBorder="1" applyAlignment="1">
      <alignment vertical="center" shrinkToFit="1"/>
    </xf>
    <xf numFmtId="0" fontId="11" fillId="24" borderId="186" xfId="0" applyFont="1" applyFill="1" applyBorder="1" applyAlignment="1">
      <alignment vertical="center"/>
    </xf>
    <xf numFmtId="0" fontId="11" fillId="24" borderId="0" xfId="0" applyFont="1" applyFill="1" applyAlignment="1">
      <alignment vertical="center"/>
    </xf>
    <xf numFmtId="0" fontId="56" fillId="24" borderId="187" xfId="0" applyFont="1" applyFill="1" applyBorder="1" applyAlignment="1">
      <alignment vertical="center"/>
    </xf>
    <xf numFmtId="0" fontId="23" fillId="24" borderId="194" xfId="0" applyFont="1" applyFill="1" applyBorder="1" applyAlignment="1">
      <alignment horizontal="center" vertical="center"/>
    </xf>
    <xf numFmtId="199" fontId="23" fillId="24" borderId="196" xfId="4" applyNumberFormat="1" applyFont="1" applyFill="1" applyBorder="1" applyAlignment="1">
      <alignment vertical="center"/>
    </xf>
    <xf numFmtId="199" fontId="23" fillId="24" borderId="186" xfId="4" applyNumberFormat="1" applyFont="1" applyFill="1" applyBorder="1" applyAlignment="1">
      <alignment vertical="center"/>
    </xf>
    <xf numFmtId="0" fontId="38" fillId="27" borderId="188" xfId="0" applyFont="1" applyFill="1" applyBorder="1" applyAlignment="1">
      <alignment horizontal="center" vertical="center" shrinkToFit="1"/>
    </xf>
    <xf numFmtId="0" fontId="38" fillId="27" borderId="189" xfId="0" applyFont="1" applyFill="1" applyBorder="1" applyAlignment="1">
      <alignment horizontal="center" vertical="center" shrinkToFit="1"/>
    </xf>
    <xf numFmtId="199" fontId="23" fillId="27" borderId="186" xfId="0" applyNumberFormat="1" applyFont="1" applyFill="1" applyBorder="1" applyAlignment="1">
      <alignment vertical="center" shrinkToFit="1"/>
    </xf>
    <xf numFmtId="199" fontId="56" fillId="27" borderId="187" xfId="0" applyNumberFormat="1" applyFont="1" applyFill="1" applyBorder="1" applyAlignment="1">
      <alignment vertical="center" shrinkToFit="1"/>
    </xf>
    <xf numFmtId="198" fontId="57" fillId="27" borderId="190" xfId="5" applyNumberFormat="1" applyFont="1" applyFill="1" applyBorder="1" applyAlignment="1">
      <alignment vertical="center" shrinkToFit="1"/>
    </xf>
    <xf numFmtId="198" fontId="57" fillId="27" borderId="191" xfId="5" applyNumberFormat="1" applyFont="1" applyFill="1" applyBorder="1" applyAlignment="1">
      <alignment vertical="center" shrinkToFit="1"/>
    </xf>
    <xf numFmtId="0" fontId="11" fillId="27" borderId="186" xfId="0" applyFont="1" applyFill="1" applyBorder="1" applyAlignment="1">
      <alignment vertical="center"/>
    </xf>
    <xf numFmtId="0" fontId="56" fillId="27" borderId="187" xfId="0" applyFont="1" applyFill="1" applyBorder="1" applyAlignment="1">
      <alignment vertical="center"/>
    </xf>
    <xf numFmtId="0" fontId="23" fillId="27" borderId="194" xfId="0" applyFont="1" applyFill="1" applyBorder="1" applyAlignment="1">
      <alignment horizontal="center" vertical="center"/>
    </xf>
    <xf numFmtId="199" fontId="23" fillId="27" borderId="196" xfId="4" applyNumberFormat="1" applyFont="1" applyFill="1" applyBorder="1" applyAlignment="1">
      <alignment vertical="center"/>
    </xf>
    <xf numFmtId="199" fontId="23" fillId="27" borderId="186" xfId="4" applyNumberFormat="1" applyFont="1" applyFill="1" applyBorder="1" applyAlignment="1">
      <alignment vertical="center"/>
    </xf>
    <xf numFmtId="0" fontId="38" fillId="16" borderId="188" xfId="0" applyFont="1" applyFill="1" applyBorder="1" applyAlignment="1">
      <alignment horizontal="center" vertical="center" shrinkToFit="1"/>
    </xf>
    <xf numFmtId="0" fontId="38" fillId="16" borderId="189" xfId="0" applyFont="1" applyFill="1" applyBorder="1" applyAlignment="1">
      <alignment horizontal="center" vertical="center" shrinkToFit="1"/>
    </xf>
    <xf numFmtId="199" fontId="23" fillId="16" borderId="186" xfId="0" applyNumberFormat="1" applyFont="1" applyFill="1" applyBorder="1" applyAlignment="1">
      <alignment vertical="center" shrinkToFit="1"/>
    </xf>
    <xf numFmtId="199" fontId="56" fillId="16" borderId="187" xfId="0" applyNumberFormat="1" applyFont="1" applyFill="1" applyBorder="1" applyAlignment="1">
      <alignment vertical="center" shrinkToFit="1"/>
    </xf>
    <xf numFmtId="198" fontId="57" fillId="16" borderId="190" xfId="5" applyNumberFormat="1" applyFont="1" applyFill="1" applyBorder="1" applyAlignment="1">
      <alignment vertical="center" shrinkToFit="1"/>
    </xf>
    <xf numFmtId="198" fontId="57" fillId="16" borderId="191" xfId="5" applyNumberFormat="1" applyFont="1" applyFill="1" applyBorder="1" applyAlignment="1">
      <alignment vertical="center" shrinkToFit="1"/>
    </xf>
    <xf numFmtId="0" fontId="11" fillId="0" borderId="186" xfId="0" applyFont="1" applyBorder="1" applyAlignment="1">
      <alignment vertical="center"/>
    </xf>
    <xf numFmtId="0" fontId="56" fillId="0" borderId="187" xfId="0" applyFont="1" applyBorder="1" applyAlignment="1">
      <alignment vertical="center"/>
    </xf>
    <xf numFmtId="0" fontId="23" fillId="16" borderId="194" xfId="0" applyFont="1" applyFill="1" applyBorder="1" applyAlignment="1">
      <alignment horizontal="center" vertical="center"/>
    </xf>
    <xf numFmtId="199" fontId="23" fillId="16" borderId="196" xfId="4" applyNumberFormat="1" applyFont="1" applyFill="1" applyBorder="1" applyAlignment="1">
      <alignment vertical="center"/>
    </xf>
    <xf numFmtId="199" fontId="23" fillId="16" borderId="186" xfId="4" applyNumberFormat="1" applyFont="1" applyFill="1" applyBorder="1" applyAlignment="1">
      <alignment vertical="center"/>
    </xf>
    <xf numFmtId="0" fontId="38" fillId="26" borderId="188" xfId="0" applyFont="1" applyFill="1" applyBorder="1" applyAlignment="1">
      <alignment horizontal="center" vertical="center" shrinkToFit="1"/>
    </xf>
    <xf numFmtId="0" fontId="38" fillId="26" borderId="189" xfId="0" applyFont="1" applyFill="1" applyBorder="1" applyAlignment="1">
      <alignment horizontal="center" vertical="center" shrinkToFit="1"/>
    </xf>
    <xf numFmtId="199" fontId="23" fillId="26" borderId="186" xfId="0" applyNumberFormat="1" applyFont="1" applyFill="1" applyBorder="1" applyAlignment="1">
      <alignment vertical="center" shrinkToFit="1"/>
    </xf>
    <xf numFmtId="199" fontId="56" fillId="26" borderId="187" xfId="0" applyNumberFormat="1" applyFont="1" applyFill="1" applyBorder="1" applyAlignment="1">
      <alignment vertical="center" shrinkToFit="1"/>
    </xf>
    <xf numFmtId="198" fontId="57" fillId="26" borderId="190" xfId="5" applyNumberFormat="1" applyFont="1" applyFill="1" applyBorder="1" applyAlignment="1">
      <alignment vertical="center" shrinkToFit="1"/>
    </xf>
    <xf numFmtId="198" fontId="57" fillId="26" borderId="191" xfId="5" applyNumberFormat="1" applyFont="1" applyFill="1" applyBorder="1" applyAlignment="1">
      <alignment vertical="center" shrinkToFit="1"/>
    </xf>
    <xf numFmtId="0" fontId="11" fillId="26" borderId="186" xfId="0" applyFont="1" applyFill="1" applyBorder="1" applyAlignment="1">
      <alignment vertical="center"/>
    </xf>
    <xf numFmtId="0" fontId="56" fillId="26" borderId="187" xfId="0" applyFont="1" applyFill="1" applyBorder="1" applyAlignment="1">
      <alignment vertical="center"/>
    </xf>
    <xf numFmtId="0" fontId="23" fillId="26" borderId="194" xfId="0" applyFont="1" applyFill="1" applyBorder="1" applyAlignment="1">
      <alignment horizontal="center" vertical="center"/>
    </xf>
    <xf numFmtId="199" fontId="23" fillId="26" borderId="196" xfId="4" applyNumberFormat="1" applyFont="1" applyFill="1" applyBorder="1" applyAlignment="1">
      <alignment vertical="center"/>
    </xf>
    <xf numFmtId="199" fontId="23" fillId="26" borderId="186" xfId="4" applyNumberFormat="1" applyFont="1" applyFill="1" applyBorder="1" applyAlignment="1">
      <alignment vertical="center"/>
    </xf>
    <xf numFmtId="0" fontId="38" fillId="23" borderId="188" xfId="0" applyFont="1" applyFill="1" applyBorder="1" applyAlignment="1">
      <alignment horizontal="center" vertical="center" shrinkToFit="1"/>
    </xf>
    <xf numFmtId="0" fontId="38" fillId="23" borderId="189" xfId="0" applyFont="1" applyFill="1" applyBorder="1" applyAlignment="1">
      <alignment horizontal="center" vertical="center" shrinkToFit="1"/>
    </xf>
    <xf numFmtId="199" fontId="23" fillId="23" borderId="186" xfId="0" applyNumberFormat="1" applyFont="1" applyFill="1" applyBorder="1" applyAlignment="1">
      <alignment vertical="center" shrinkToFit="1"/>
    </xf>
    <xf numFmtId="199" fontId="56" fillId="23" borderId="187" xfId="0" applyNumberFormat="1" applyFont="1" applyFill="1" applyBorder="1" applyAlignment="1">
      <alignment vertical="center" shrinkToFit="1"/>
    </xf>
    <xf numFmtId="198" fontId="57" fillId="23" borderId="190" xfId="5" applyNumberFormat="1" applyFont="1" applyFill="1" applyBorder="1" applyAlignment="1">
      <alignment vertical="center" shrinkToFit="1"/>
    </xf>
    <xf numFmtId="198" fontId="57" fillId="23" borderId="191" xfId="5" applyNumberFormat="1" applyFont="1" applyFill="1" applyBorder="1" applyAlignment="1">
      <alignment vertical="center" shrinkToFit="1"/>
    </xf>
    <xf numFmtId="0" fontId="11" fillId="23" borderId="186" xfId="0" applyFont="1" applyFill="1" applyBorder="1" applyAlignment="1">
      <alignment vertical="center"/>
    </xf>
    <xf numFmtId="0" fontId="56" fillId="23" borderId="187" xfId="0" applyFont="1" applyFill="1" applyBorder="1" applyAlignment="1">
      <alignment vertical="center"/>
    </xf>
    <xf numFmtId="0" fontId="23" fillId="23" borderId="194" xfId="0" applyFont="1" applyFill="1" applyBorder="1" applyAlignment="1">
      <alignment horizontal="center" vertical="center"/>
    </xf>
    <xf numFmtId="199" fontId="23" fillId="23" borderId="196" xfId="4" applyNumberFormat="1" applyFont="1" applyFill="1" applyBorder="1" applyAlignment="1">
      <alignment vertical="center"/>
    </xf>
    <xf numFmtId="199" fontId="23" fillId="23" borderId="186" xfId="4" applyNumberFormat="1" applyFont="1" applyFill="1" applyBorder="1" applyAlignment="1">
      <alignment vertical="center"/>
    </xf>
    <xf numFmtId="0" fontId="38" fillId="13" borderId="188" xfId="0" applyFont="1" applyFill="1" applyBorder="1" applyAlignment="1">
      <alignment horizontal="center" vertical="center" shrinkToFit="1"/>
    </xf>
    <xf numFmtId="0" fontId="38" fillId="13" borderId="189" xfId="0" applyFont="1" applyFill="1" applyBorder="1" applyAlignment="1">
      <alignment horizontal="center" vertical="center" shrinkToFit="1"/>
    </xf>
    <xf numFmtId="199" fontId="23" fillId="13" borderId="186" xfId="0" applyNumberFormat="1" applyFont="1" applyFill="1" applyBorder="1" applyAlignment="1">
      <alignment vertical="center" shrinkToFit="1"/>
    </xf>
    <xf numFmtId="199" fontId="56" fillId="13" borderId="187" xfId="0" applyNumberFormat="1" applyFont="1" applyFill="1" applyBorder="1" applyAlignment="1">
      <alignment vertical="center" shrinkToFit="1"/>
    </xf>
    <xf numFmtId="198" fontId="57" fillId="13" borderId="190" xfId="5" applyNumberFormat="1" applyFont="1" applyFill="1" applyBorder="1" applyAlignment="1">
      <alignment vertical="center" shrinkToFit="1"/>
    </xf>
    <xf numFmtId="198" fontId="57" fillId="13" borderId="191" xfId="5" applyNumberFormat="1" applyFont="1" applyFill="1" applyBorder="1" applyAlignment="1">
      <alignment vertical="center" shrinkToFit="1"/>
    </xf>
    <xf numFmtId="0" fontId="23" fillId="13" borderId="194" xfId="0" applyFont="1" applyFill="1" applyBorder="1" applyAlignment="1">
      <alignment horizontal="center" vertical="center"/>
    </xf>
    <xf numFmtId="199" fontId="23" fillId="13" borderId="196" xfId="4" applyNumberFormat="1" applyFont="1" applyFill="1" applyBorder="1" applyAlignment="1">
      <alignment vertical="center"/>
    </xf>
    <xf numFmtId="199" fontId="23" fillId="13" borderId="186" xfId="4" applyNumberFormat="1" applyFont="1" applyFill="1" applyBorder="1" applyAlignment="1">
      <alignment vertical="center"/>
    </xf>
    <xf numFmtId="199" fontId="23" fillId="9" borderId="0" xfId="0" applyNumberFormat="1" applyFont="1" applyFill="1" applyAlignment="1">
      <alignment vertical="center" shrinkToFit="1"/>
    </xf>
    <xf numFmtId="0" fontId="38" fillId="9" borderId="188" xfId="0" applyFont="1" applyFill="1" applyBorder="1" applyAlignment="1">
      <alignment horizontal="center" vertical="center" shrinkToFit="1"/>
    </xf>
    <xf numFmtId="0" fontId="38" fillId="9" borderId="189" xfId="0" applyFont="1" applyFill="1" applyBorder="1" applyAlignment="1">
      <alignment horizontal="center" vertical="center" shrinkToFit="1"/>
    </xf>
    <xf numFmtId="199" fontId="23" fillId="9" borderId="186" xfId="0" applyNumberFormat="1" applyFont="1" applyFill="1" applyBorder="1" applyAlignment="1">
      <alignment vertical="center" shrinkToFit="1"/>
    </xf>
    <xf numFmtId="199" fontId="56" fillId="9" borderId="187" xfId="0" applyNumberFormat="1" applyFont="1" applyFill="1" applyBorder="1" applyAlignment="1">
      <alignment vertical="center" shrinkToFit="1"/>
    </xf>
    <xf numFmtId="198" fontId="57" fillId="9" borderId="190" xfId="5" applyNumberFormat="1" applyFont="1" applyFill="1" applyBorder="1" applyAlignment="1">
      <alignment vertical="center" shrinkToFit="1"/>
    </xf>
    <xf numFmtId="198" fontId="57" fillId="9" borderId="191" xfId="5" applyNumberFormat="1" applyFont="1" applyFill="1" applyBorder="1" applyAlignment="1">
      <alignment vertical="center" shrinkToFit="1"/>
    </xf>
    <xf numFmtId="0" fontId="23" fillId="9" borderId="194" xfId="0" applyFont="1" applyFill="1" applyBorder="1" applyAlignment="1">
      <alignment horizontal="center" vertical="center"/>
    </xf>
    <xf numFmtId="199" fontId="23" fillId="9" borderId="196" xfId="4" applyNumberFormat="1" applyFont="1" applyFill="1" applyBorder="1" applyAlignment="1">
      <alignment vertical="center"/>
    </xf>
    <xf numFmtId="199" fontId="23" fillId="9" borderId="186" xfId="4" applyNumberFormat="1" applyFont="1" applyFill="1" applyBorder="1" applyAlignment="1">
      <alignment vertical="center"/>
    </xf>
    <xf numFmtId="10" fontId="53" fillId="0" borderId="31" xfId="5" applyNumberFormat="1" applyFont="1" applyBorder="1" applyAlignment="1" applyProtection="1">
      <alignment horizontal="right" vertical="center" shrinkToFit="1"/>
      <protection hidden="1"/>
    </xf>
    <xf numFmtId="10" fontId="53" fillId="0" borderId="26" xfId="5" applyNumberFormat="1" applyFont="1" applyBorder="1" applyAlignment="1" applyProtection="1">
      <alignment horizontal="right" vertical="center" shrinkToFit="1"/>
      <protection hidden="1"/>
    </xf>
    <xf numFmtId="187" fontId="24" fillId="4" borderId="71" xfId="7" applyNumberFormat="1" applyFont="1" applyFill="1" applyBorder="1" applyAlignment="1">
      <alignment horizontal="right" vertical="center" shrinkToFit="1"/>
    </xf>
    <xf numFmtId="187" fontId="24" fillId="0" borderId="78" xfId="7" applyNumberFormat="1" applyFont="1" applyBorder="1" applyAlignment="1">
      <alignment horizontal="right" vertical="center" shrinkToFit="1"/>
    </xf>
    <xf numFmtId="187" fontId="24" fillId="0" borderId="82" xfId="7" applyNumberFormat="1" applyFont="1" applyBorder="1" applyAlignment="1">
      <alignment horizontal="right" vertical="center" shrinkToFit="1"/>
    </xf>
    <xf numFmtId="187" fontId="24" fillId="0" borderId="86" xfId="7" applyNumberFormat="1" applyFont="1" applyBorder="1" applyAlignment="1">
      <alignment horizontal="right" vertical="center" shrinkToFit="1"/>
    </xf>
    <xf numFmtId="187" fontId="24" fillId="4" borderId="92" xfId="7" applyNumberFormat="1" applyFont="1" applyFill="1" applyBorder="1" applyAlignment="1">
      <alignment horizontal="right" vertical="center" shrinkToFit="1"/>
    </xf>
    <xf numFmtId="187" fontId="24" fillId="4" borderId="78" xfId="7" applyNumberFormat="1" applyFont="1" applyFill="1" applyBorder="1" applyAlignment="1">
      <alignment horizontal="right" vertical="center" shrinkToFit="1"/>
    </xf>
    <xf numFmtId="187" fontId="24" fillId="4" borderId="82" xfId="7" applyNumberFormat="1" applyFont="1" applyFill="1" applyBorder="1" applyAlignment="1">
      <alignment horizontal="right" vertical="center" shrinkToFit="1"/>
    </xf>
    <xf numFmtId="187" fontId="24" fillId="4" borderId="104" xfId="7" applyNumberFormat="1" applyFont="1" applyFill="1" applyBorder="1" applyAlignment="1">
      <alignment horizontal="right" vertical="center" shrinkToFit="1"/>
    </xf>
    <xf numFmtId="187" fontId="24" fillId="5" borderId="113" xfId="7" applyNumberFormat="1" applyFont="1" applyFill="1" applyBorder="1" applyAlignment="1">
      <alignment horizontal="right" vertical="center" shrinkToFit="1"/>
    </xf>
    <xf numFmtId="187" fontId="24" fillId="5" borderId="92" xfId="7" applyNumberFormat="1" applyFont="1" applyFill="1" applyBorder="1" applyAlignment="1">
      <alignment horizontal="right" vertical="center" shrinkToFit="1"/>
    </xf>
    <xf numFmtId="187" fontId="24" fillId="5" borderId="78" xfId="7" applyNumberFormat="1" applyFont="1" applyFill="1" applyBorder="1" applyAlignment="1">
      <alignment horizontal="right" vertical="center" shrinkToFit="1"/>
    </xf>
    <xf numFmtId="187" fontId="24" fillId="5" borderId="82" xfId="7" applyNumberFormat="1" applyFont="1" applyFill="1" applyBorder="1" applyAlignment="1">
      <alignment horizontal="right" vertical="center" shrinkToFit="1"/>
    </xf>
    <xf numFmtId="187" fontId="24" fillId="5" borderId="104" xfId="7" applyNumberFormat="1" applyFont="1" applyFill="1" applyBorder="1" applyAlignment="1">
      <alignment horizontal="right" vertical="center" shrinkToFit="1"/>
    </xf>
    <xf numFmtId="187" fontId="24" fillId="6" borderId="113" xfId="7" applyNumberFormat="1" applyFont="1" applyFill="1" applyBorder="1" applyAlignment="1">
      <alignment horizontal="right" vertical="center" shrinkToFit="1"/>
    </xf>
    <xf numFmtId="187" fontId="24" fillId="6" borderId="92" xfId="7" applyNumberFormat="1" applyFont="1" applyFill="1" applyBorder="1" applyAlignment="1">
      <alignment horizontal="right" vertical="center" shrinkToFit="1"/>
    </xf>
    <xf numFmtId="187" fontId="24" fillId="6" borderId="78" xfId="7" applyNumberFormat="1" applyFont="1" applyFill="1" applyBorder="1" applyAlignment="1">
      <alignment horizontal="right" vertical="center" shrinkToFit="1"/>
    </xf>
    <xf numFmtId="187" fontId="24" fillId="6" borderId="82" xfId="7" applyNumberFormat="1" applyFont="1" applyFill="1" applyBorder="1" applyAlignment="1">
      <alignment horizontal="right" vertical="center" shrinkToFit="1"/>
    </xf>
    <xf numFmtId="187" fontId="24" fillId="6" borderId="86" xfId="7" applyNumberFormat="1" applyFont="1" applyFill="1" applyBorder="1" applyAlignment="1">
      <alignment horizontal="right" vertical="center" shrinkToFit="1"/>
    </xf>
    <xf numFmtId="187" fontId="24" fillId="7" borderId="120" xfId="7" applyNumberFormat="1" applyFont="1" applyFill="1" applyBorder="1" applyAlignment="1">
      <alignment horizontal="right" vertical="center" shrinkToFit="1"/>
    </xf>
    <xf numFmtId="187" fontId="24" fillId="7" borderId="125" xfId="7" applyNumberFormat="1" applyFont="1" applyFill="1" applyBorder="1" applyAlignment="1">
      <alignment horizontal="right" vertical="center" shrinkToFit="1"/>
    </xf>
    <xf numFmtId="187" fontId="24" fillId="0" borderId="129" xfId="7" applyNumberFormat="1" applyFont="1" applyBorder="1" applyAlignment="1">
      <alignment horizontal="right" vertical="center" shrinkToFit="1"/>
    </xf>
    <xf numFmtId="187" fontId="24" fillId="0" borderId="132" xfId="7" applyNumberFormat="1" applyFont="1" applyBorder="1" applyAlignment="1">
      <alignment horizontal="right" vertical="center" shrinkToFit="1"/>
    </xf>
    <xf numFmtId="187" fontId="24" fillId="8" borderId="120" xfId="7" applyNumberFormat="1" applyFont="1" applyFill="1" applyBorder="1" applyAlignment="1">
      <alignment horizontal="right" vertical="center" shrinkToFit="1"/>
    </xf>
    <xf numFmtId="187" fontId="24" fillId="8" borderId="136" xfId="7" applyNumberFormat="1" applyFont="1" applyFill="1" applyBorder="1" applyAlignment="1">
      <alignment horizontal="right" vertical="center" shrinkToFit="1"/>
    </xf>
    <xf numFmtId="187" fontId="24" fillId="0" borderId="136" xfId="7" applyNumberFormat="1" applyFont="1" applyBorder="1" applyAlignment="1">
      <alignment horizontal="right" vertical="center" shrinkToFit="1"/>
    </xf>
    <xf numFmtId="187" fontId="24" fillId="8" borderId="141" xfId="7" applyNumberFormat="1" applyFont="1" applyFill="1" applyBorder="1" applyAlignment="1">
      <alignment horizontal="right" vertical="center" shrinkToFit="1"/>
    </xf>
    <xf numFmtId="187" fontId="24" fillId="0" borderId="143" xfId="7" applyNumberFormat="1" applyFont="1" applyBorder="1" applyAlignment="1">
      <alignment horizontal="right" vertical="center" shrinkToFit="1"/>
    </xf>
    <xf numFmtId="187" fontId="24" fillId="0" borderId="146" xfId="7" applyNumberFormat="1" applyFont="1" applyBorder="1" applyAlignment="1">
      <alignment horizontal="right" vertical="center" shrinkToFit="1"/>
    </xf>
    <xf numFmtId="187" fontId="24" fillId="0" borderId="148" xfId="7" applyNumberFormat="1" applyFont="1" applyBorder="1" applyAlignment="1">
      <alignment horizontal="right" vertical="center" shrinkToFit="1"/>
    </xf>
    <xf numFmtId="187" fontId="24" fillId="0" borderId="151" xfId="7" applyNumberFormat="1" applyFont="1" applyBorder="1" applyAlignment="1">
      <alignment horizontal="right" vertical="center" shrinkToFit="1"/>
    </xf>
    <xf numFmtId="187" fontId="24" fillId="0" borderId="0" xfId="7" applyNumberFormat="1" applyFont="1" applyAlignment="1">
      <alignment horizontal="right" vertical="center" shrinkToFit="1"/>
    </xf>
    <xf numFmtId="187" fontId="24" fillId="0" borderId="4" xfId="7" applyNumberFormat="1" applyFont="1" applyBorder="1" applyAlignment="1">
      <alignment horizontal="right" vertical="center" shrinkToFit="1"/>
    </xf>
    <xf numFmtId="0" fontId="44" fillId="0" borderId="0" xfId="0" applyFont="1"/>
    <xf numFmtId="187" fontId="24" fillId="4" borderId="73" xfId="7" applyNumberFormat="1" applyFont="1" applyFill="1" applyBorder="1" applyAlignment="1">
      <alignment horizontal="right" vertical="center" shrinkToFit="1"/>
    </xf>
    <xf numFmtId="187" fontId="24" fillId="0" borderId="80" xfId="7" applyNumberFormat="1" applyFont="1" applyBorder="1" applyAlignment="1">
      <alignment horizontal="right" vertical="center" shrinkToFit="1"/>
    </xf>
    <xf numFmtId="187" fontId="24" fillId="0" borderId="83" xfId="7" applyNumberFormat="1" applyFont="1" applyBorder="1" applyAlignment="1">
      <alignment horizontal="right" vertical="center" shrinkToFit="1"/>
    </xf>
    <xf numFmtId="187" fontId="24" fillId="0" borderId="88" xfId="7" applyNumberFormat="1" applyFont="1" applyBorder="1" applyAlignment="1">
      <alignment horizontal="right" vertical="center" shrinkToFit="1"/>
    </xf>
    <xf numFmtId="187" fontId="24" fillId="5" borderId="115" xfId="7" applyNumberFormat="1" applyFont="1" applyFill="1" applyBorder="1" applyAlignment="1">
      <alignment horizontal="right" vertical="center" shrinkToFit="1"/>
    </xf>
    <xf numFmtId="187" fontId="24" fillId="6" borderId="115" xfId="7" applyNumberFormat="1" applyFont="1" applyFill="1" applyBorder="1" applyAlignment="1">
      <alignment horizontal="right" vertical="center" shrinkToFit="1"/>
    </xf>
    <xf numFmtId="187" fontId="24" fillId="0" borderId="130" xfId="7" applyNumberFormat="1" applyFont="1" applyBorder="1" applyAlignment="1">
      <alignment horizontal="right" vertical="center" shrinkToFit="1"/>
    </xf>
    <xf numFmtId="187" fontId="24" fillId="0" borderId="133" xfId="7" applyNumberFormat="1" applyFont="1" applyBorder="1" applyAlignment="1">
      <alignment horizontal="right" vertical="center" shrinkToFit="1"/>
    </xf>
    <xf numFmtId="187" fontId="24" fillId="8" borderId="122" xfId="7" applyNumberFormat="1" applyFont="1" applyFill="1" applyBorder="1" applyAlignment="1">
      <alignment horizontal="right" vertical="center" shrinkToFit="1"/>
    </xf>
    <xf numFmtId="187" fontId="24" fillId="8" borderId="1" xfId="7" applyNumberFormat="1" applyFont="1" applyFill="1" applyBorder="1" applyAlignment="1">
      <alignment horizontal="right" vertical="center" shrinkToFit="1"/>
    </xf>
    <xf numFmtId="187" fontId="24" fillId="0" borderId="1" xfId="7" applyNumberFormat="1" applyFont="1" applyBorder="1" applyAlignment="1">
      <alignment horizontal="right" vertical="center" shrinkToFit="1"/>
    </xf>
    <xf numFmtId="187" fontId="24" fillId="8" borderId="142" xfId="7" applyNumberFormat="1" applyFont="1" applyFill="1" applyBorder="1" applyAlignment="1">
      <alignment horizontal="right" vertical="center" shrinkToFit="1"/>
    </xf>
    <xf numFmtId="187" fontId="24" fillId="0" borderId="145" xfId="7" applyNumberFormat="1" applyFont="1" applyBorder="1" applyAlignment="1">
      <alignment horizontal="right" vertical="center" shrinkToFit="1"/>
    </xf>
    <xf numFmtId="187" fontId="24" fillId="0" borderId="147" xfId="7" applyNumberFormat="1" applyFont="1" applyBorder="1" applyAlignment="1">
      <alignment horizontal="right" vertical="center" shrinkToFit="1"/>
    </xf>
    <xf numFmtId="187" fontId="24" fillId="0" borderId="150" xfId="7" applyNumberFormat="1" applyFont="1" applyBorder="1" applyAlignment="1">
      <alignment horizontal="right" vertical="center" shrinkToFit="1"/>
    </xf>
    <xf numFmtId="187" fontId="24" fillId="0" borderId="152" xfId="7" applyNumberFormat="1" applyFont="1" applyBorder="1" applyAlignment="1">
      <alignment horizontal="right" vertical="center" shrinkToFit="1"/>
    </xf>
    <xf numFmtId="187" fontId="19" fillId="0" borderId="0" xfId="6" applyNumberFormat="1" applyFont="1">
      <alignment vertical="center"/>
    </xf>
    <xf numFmtId="187" fontId="39" fillId="0" borderId="0" xfId="6" applyNumberFormat="1" applyFont="1" applyAlignment="1">
      <alignment vertical="center" wrapText="1" shrinkToFit="1"/>
    </xf>
    <xf numFmtId="10" fontId="26" fillId="0" borderId="37" xfId="1" applyNumberFormat="1" applyFont="1" applyBorder="1" applyAlignment="1" applyProtection="1">
      <alignment horizontal="center" vertical="center" shrinkToFit="1"/>
      <protection hidden="1"/>
    </xf>
    <xf numFmtId="202" fontId="26" fillId="0" borderId="37" xfId="1" applyNumberFormat="1" applyFont="1" applyBorder="1" applyAlignment="1" applyProtection="1">
      <alignment horizontal="center" vertical="center" shrinkToFit="1"/>
      <protection hidden="1"/>
    </xf>
    <xf numFmtId="182" fontId="26" fillId="0" borderId="13" xfId="1" applyNumberFormat="1" applyFont="1" applyBorder="1" applyAlignment="1" applyProtection="1">
      <alignment horizontal="distributed" vertical="center" justifyLastLine="1" shrinkToFit="1"/>
      <protection hidden="1"/>
    </xf>
    <xf numFmtId="202" fontId="26" fillId="0" borderId="33" xfId="1" applyNumberFormat="1" applyFont="1" applyBorder="1" applyAlignment="1" applyProtection="1">
      <alignment horizontal="center" vertical="center" shrinkToFit="1"/>
      <protection hidden="1"/>
    </xf>
    <xf numFmtId="10" fontId="36" fillId="0" borderId="17" xfId="5" applyNumberFormat="1" applyFont="1" applyBorder="1" applyAlignment="1" applyProtection="1">
      <alignment horizontal="right" vertical="center" shrinkToFit="1"/>
      <protection hidden="1"/>
    </xf>
    <xf numFmtId="10" fontId="36" fillId="0" borderId="22" xfId="5" applyNumberFormat="1" applyFont="1" applyBorder="1" applyAlignment="1" applyProtection="1">
      <alignment horizontal="right" vertical="center" shrinkToFit="1"/>
      <protection hidden="1"/>
    </xf>
    <xf numFmtId="193" fontId="27" fillId="12" borderId="43" xfId="1" applyNumberFormat="1" applyFont="1" applyFill="1" applyBorder="1" applyAlignment="1" applyProtection="1">
      <alignment horizontal="left" shrinkToFit="1"/>
      <protection hidden="1"/>
    </xf>
    <xf numFmtId="38" fontId="36" fillId="12" borderId="26" xfId="4" applyFont="1" applyFill="1" applyBorder="1" applyAlignment="1">
      <alignment vertical="center" justifyLastLine="1" shrinkToFit="1"/>
    </xf>
    <xf numFmtId="38" fontId="36" fillId="12" borderId="17" xfId="4" applyFont="1" applyFill="1" applyBorder="1" applyAlignment="1">
      <alignment vertical="center" justifyLastLine="1" shrinkToFit="1"/>
    </xf>
    <xf numFmtId="196" fontId="36" fillId="0" borderId="26" xfId="1" applyNumberFormat="1" applyFont="1" applyBorder="1" applyAlignment="1" applyProtection="1">
      <alignment horizontal="right" vertical="center" shrinkToFit="1"/>
      <protection hidden="1"/>
    </xf>
    <xf numFmtId="200" fontId="31" fillId="0" borderId="0" xfId="1" applyNumberFormat="1" applyFont="1" applyAlignment="1" applyProtection="1">
      <alignment horizontal="center" vertical="center" shrinkToFit="1"/>
      <protection hidden="1"/>
    </xf>
    <xf numFmtId="0" fontId="31" fillId="0" borderId="0" xfId="1" applyFont="1" applyAlignment="1" applyProtection="1">
      <alignment horizontal="center" vertical="center" textRotation="255" shrinkToFit="1"/>
      <protection hidden="1"/>
    </xf>
    <xf numFmtId="0" fontId="31" fillId="0" borderId="0" xfId="1" applyFont="1" applyAlignment="1" applyProtection="1">
      <alignment horizontal="center" vertical="center" shrinkToFit="1"/>
      <protection hidden="1"/>
    </xf>
    <xf numFmtId="10" fontId="31" fillId="0" borderId="0" xfId="1" applyNumberFormat="1" applyFont="1" applyAlignment="1" applyProtection="1">
      <alignment horizontal="center" vertical="center" shrinkToFit="1"/>
      <protection hidden="1"/>
    </xf>
    <xf numFmtId="179" fontId="31" fillId="0" borderId="0" xfId="1" applyNumberFormat="1" applyFont="1" applyAlignment="1" applyProtection="1">
      <alignment horizontal="center" vertical="center" shrinkToFit="1"/>
      <protection hidden="1"/>
    </xf>
    <xf numFmtId="184" fontId="31" fillId="0" borderId="0" xfId="1" applyNumberFormat="1" applyFont="1" applyAlignment="1" applyProtection="1">
      <alignment vertical="center" shrinkToFit="1"/>
      <protection hidden="1"/>
    </xf>
    <xf numFmtId="10" fontId="31" fillId="0" borderId="0" xfId="1" applyNumberFormat="1" applyFont="1" applyAlignment="1" applyProtection="1">
      <alignment vertical="center" shrinkToFit="1"/>
      <protection hidden="1"/>
    </xf>
    <xf numFmtId="182" fontId="31" fillId="0" borderId="0" xfId="1" applyNumberFormat="1" applyFont="1" applyAlignment="1" applyProtection="1">
      <alignment vertical="center" shrinkToFit="1"/>
      <protection hidden="1"/>
    </xf>
    <xf numFmtId="186" fontId="31" fillId="0" borderId="40" xfId="1" applyNumberFormat="1" applyFont="1" applyBorder="1" applyAlignment="1" applyProtection="1">
      <alignment horizontal="center" vertical="center" shrinkToFit="1"/>
      <protection hidden="1"/>
    </xf>
    <xf numFmtId="10" fontId="31" fillId="0" borderId="40" xfId="1" applyNumberFormat="1" applyFont="1" applyBorder="1" applyAlignment="1" applyProtection="1">
      <alignment horizontal="center" vertical="center" shrinkToFit="1"/>
      <protection hidden="1"/>
    </xf>
    <xf numFmtId="186" fontId="31" fillId="0" borderId="0" xfId="1" applyNumberFormat="1" applyFont="1" applyAlignment="1" applyProtection="1">
      <alignment horizontal="center" vertical="center" shrinkToFit="1"/>
      <protection hidden="1"/>
    </xf>
    <xf numFmtId="186" fontId="31" fillId="12" borderId="0" xfId="1" applyNumberFormat="1" applyFont="1" applyFill="1" applyAlignment="1" applyProtection="1">
      <alignment horizontal="center" vertical="center" shrinkToFit="1"/>
      <protection hidden="1"/>
    </xf>
    <xf numFmtId="186" fontId="36" fillId="12" borderId="0" xfId="1" applyNumberFormat="1" applyFont="1" applyFill="1" applyAlignment="1" applyProtection="1">
      <alignment horizontal="center" vertical="center" shrinkToFit="1"/>
      <protection hidden="1"/>
    </xf>
    <xf numFmtId="0" fontId="65" fillId="0" borderId="0" xfId="0" applyFont="1"/>
    <xf numFmtId="0" fontId="31" fillId="0" borderId="0" xfId="1" applyFont="1" applyAlignment="1" applyProtection="1">
      <alignment horizontal="center" vertical="top" textRotation="255" shrinkToFit="1"/>
      <protection hidden="1"/>
    </xf>
    <xf numFmtId="200" fontId="29" fillId="0" borderId="0" xfId="1" applyNumberFormat="1" applyFont="1" applyAlignment="1" applyProtection="1">
      <alignment horizontal="center" vertical="center" shrinkToFit="1"/>
      <protection hidden="1"/>
    </xf>
    <xf numFmtId="0" fontId="66" fillId="0" borderId="0" xfId="0" applyFont="1"/>
    <xf numFmtId="199" fontId="23" fillId="16" borderId="171" xfId="0" applyNumberFormat="1" applyFont="1" applyFill="1" applyBorder="1" applyAlignment="1">
      <alignment vertical="center" shrinkToFit="1"/>
    </xf>
    <xf numFmtId="199" fontId="57" fillId="9" borderId="171" xfId="0" applyNumberFormat="1" applyFont="1" applyFill="1" applyBorder="1" applyAlignment="1">
      <alignment vertical="center" shrinkToFit="1"/>
    </xf>
    <xf numFmtId="199" fontId="23" fillId="13" borderId="171" xfId="0" applyNumberFormat="1" applyFont="1" applyFill="1" applyBorder="1" applyAlignment="1">
      <alignment vertical="center" shrinkToFit="1"/>
    </xf>
    <xf numFmtId="198" fontId="57" fillId="13" borderId="172" xfId="5" applyNumberFormat="1" applyFont="1" applyFill="1" applyBorder="1" applyAlignment="1">
      <alignment vertical="center" shrinkToFit="1"/>
    </xf>
    <xf numFmtId="199" fontId="23" fillId="9" borderId="171" xfId="0" applyNumberFormat="1" applyFont="1" applyFill="1" applyBorder="1" applyAlignment="1">
      <alignment vertical="center" shrinkToFit="1"/>
    </xf>
    <xf numFmtId="198" fontId="57" fillId="9" borderId="172" xfId="5" applyNumberFormat="1" applyFont="1" applyFill="1" applyBorder="1" applyAlignment="1">
      <alignment vertical="center" shrinkToFit="1"/>
    </xf>
    <xf numFmtId="199" fontId="57" fillId="9" borderId="171" xfId="4" applyNumberFormat="1" applyFont="1" applyFill="1" applyBorder="1" applyAlignment="1">
      <alignment vertical="center" shrinkToFit="1"/>
    </xf>
    <xf numFmtId="9" fontId="67" fillId="29" borderId="172" xfId="5" applyFont="1" applyFill="1" applyBorder="1" applyAlignment="1">
      <alignment vertical="center" shrinkToFit="1"/>
    </xf>
    <xf numFmtId="0" fontId="23" fillId="30" borderId="42" xfId="0" applyFont="1" applyFill="1" applyBorder="1" applyAlignment="1">
      <alignment horizontal="center" vertical="center" shrinkToFit="1"/>
    </xf>
    <xf numFmtId="0" fontId="39" fillId="30" borderId="0" xfId="0" applyFont="1" applyFill="1" applyAlignment="1">
      <alignment horizontal="left" vertical="center" shrinkToFit="1"/>
    </xf>
    <xf numFmtId="0" fontId="39" fillId="30" borderId="43" xfId="0" applyFont="1" applyFill="1" applyBorder="1" applyAlignment="1">
      <alignment horizontal="left" vertical="center" shrinkToFit="1"/>
    </xf>
    <xf numFmtId="0" fontId="23" fillId="31" borderId="42" xfId="0" applyFont="1" applyFill="1" applyBorder="1" applyAlignment="1">
      <alignment horizontal="center" vertical="center" shrinkToFit="1"/>
    </xf>
    <xf numFmtId="0" fontId="39" fillId="31" borderId="0" xfId="0" applyFont="1" applyFill="1" applyAlignment="1">
      <alignment horizontal="left" vertical="center" shrinkToFit="1"/>
    </xf>
    <xf numFmtId="0" fontId="39" fillId="31" borderId="43" xfId="0" applyFont="1" applyFill="1" applyBorder="1" applyAlignment="1">
      <alignment horizontal="left" vertical="center" shrinkToFit="1"/>
    </xf>
    <xf numFmtId="0" fontId="49" fillId="32" borderId="42" xfId="0" applyFont="1" applyFill="1" applyBorder="1" applyAlignment="1">
      <alignment horizontal="center" vertical="center" shrinkToFit="1"/>
    </xf>
    <xf numFmtId="0" fontId="40" fillId="32" borderId="0" xfId="0" applyFont="1" applyFill="1" applyAlignment="1">
      <alignment horizontal="left" vertical="center" shrinkToFit="1"/>
    </xf>
    <xf numFmtId="0" fontId="23" fillId="26" borderId="42" xfId="0" applyFont="1" applyFill="1" applyBorder="1" applyAlignment="1">
      <alignment horizontal="center" vertical="center" shrinkToFit="1"/>
    </xf>
    <xf numFmtId="0" fontId="39" fillId="26" borderId="0" xfId="0" applyFont="1" applyFill="1" applyAlignment="1">
      <alignment horizontal="left" vertical="center" shrinkToFit="1"/>
    </xf>
    <xf numFmtId="0" fontId="23" fillId="23" borderId="42" xfId="0" applyFont="1" applyFill="1" applyBorder="1" applyAlignment="1">
      <alignment horizontal="center" vertical="center" shrinkToFit="1"/>
    </xf>
    <xf numFmtId="0" fontId="39" fillId="23" borderId="0" xfId="0" applyFont="1" applyFill="1" applyAlignment="1">
      <alignment horizontal="left" vertical="center" shrinkToFit="1"/>
    </xf>
    <xf numFmtId="0" fontId="39" fillId="23" borderId="43" xfId="0" applyFont="1" applyFill="1" applyBorder="1" applyAlignment="1">
      <alignment horizontal="left" vertical="center" shrinkToFit="1"/>
    </xf>
    <xf numFmtId="0" fontId="23" fillId="9" borderId="39" xfId="0" applyFont="1" applyFill="1" applyBorder="1" applyAlignment="1">
      <alignment horizontal="center" vertical="center" shrinkToFit="1"/>
    </xf>
    <xf numFmtId="0" fontId="39" fillId="9" borderId="40" xfId="0" applyFont="1" applyFill="1" applyBorder="1" applyAlignment="1">
      <alignment horizontal="left" vertical="center" shrinkToFit="1"/>
    </xf>
    <xf numFmtId="0" fontId="39" fillId="9" borderId="41" xfId="0" applyFont="1" applyFill="1" applyBorder="1" applyAlignment="1">
      <alignment horizontal="left" vertical="center" shrinkToFit="1"/>
    </xf>
    <xf numFmtId="0" fontId="13" fillId="0" borderId="0" xfId="0" applyFont="1" applyAlignment="1">
      <alignment horizontal="center" vertical="center"/>
    </xf>
    <xf numFmtId="0" fontId="13" fillId="3" borderId="0" xfId="0" applyFont="1" applyFill="1" applyAlignment="1">
      <alignment horizontal="center" vertical="center"/>
    </xf>
    <xf numFmtId="0" fontId="13" fillId="25" borderId="0" xfId="0" applyFont="1" applyFill="1" applyAlignment="1">
      <alignment horizontal="center" vertical="center"/>
    </xf>
    <xf numFmtId="0" fontId="68" fillId="0" borderId="0" xfId="1" applyFont="1" applyAlignment="1" applyProtection="1">
      <alignment vertical="center" shrinkToFit="1"/>
      <protection hidden="1"/>
    </xf>
    <xf numFmtId="0" fontId="69" fillId="0" borderId="0" xfId="1" applyFont="1" applyAlignment="1" applyProtection="1">
      <alignment horizontal="center" vertical="center" shrinkToFit="1"/>
      <protection hidden="1"/>
    </xf>
    <xf numFmtId="0" fontId="69" fillId="2" borderId="1" xfId="1" applyFont="1" applyFill="1" applyBorder="1" applyAlignment="1" applyProtection="1">
      <alignment horizontal="center" vertical="top" textRotation="255" shrinkToFit="1"/>
      <protection hidden="1"/>
    </xf>
    <xf numFmtId="0" fontId="70" fillId="2" borderId="2" xfId="1" applyFont="1" applyFill="1" applyBorder="1" applyAlignment="1" applyProtection="1">
      <alignment vertical="center" shrinkToFit="1"/>
      <protection hidden="1"/>
    </xf>
    <xf numFmtId="0" fontId="71" fillId="0" borderId="0" xfId="1" applyFont="1" applyAlignment="1" applyProtection="1">
      <alignment horizontal="center" vertical="center" shrinkToFit="1"/>
      <protection hidden="1"/>
    </xf>
    <xf numFmtId="0" fontId="8" fillId="0" borderId="4" xfId="1" applyFont="1" applyBorder="1" applyAlignment="1" applyProtection="1">
      <alignment vertical="center" shrinkToFit="1"/>
      <protection hidden="1"/>
    </xf>
    <xf numFmtId="3" fontId="8" fillId="0" borderId="4" xfId="1" applyNumberFormat="1" applyFont="1" applyBorder="1" applyAlignment="1" applyProtection="1">
      <alignment vertical="center" shrinkToFit="1"/>
      <protection hidden="1"/>
    </xf>
    <xf numFmtId="3" fontId="8" fillId="0" borderId="0" xfId="1" applyNumberFormat="1" applyFont="1" applyAlignment="1" applyProtection="1">
      <alignment vertical="center" shrinkToFit="1"/>
      <protection hidden="1"/>
    </xf>
    <xf numFmtId="10" fontId="8" fillId="0" borderId="4" xfId="1" applyNumberFormat="1" applyFont="1" applyBorder="1" applyAlignment="1" applyProtection="1">
      <alignment horizontal="left" vertical="center" shrinkToFit="1"/>
      <protection hidden="1"/>
    </xf>
    <xf numFmtId="10" fontId="8" fillId="0" borderId="4" xfId="1" applyNumberFormat="1" applyFont="1" applyBorder="1" applyAlignment="1" applyProtection="1">
      <alignment vertical="center" shrinkToFit="1"/>
      <protection hidden="1"/>
    </xf>
    <xf numFmtId="10" fontId="69" fillId="0" borderId="0" xfId="1" applyNumberFormat="1" applyFont="1" applyAlignment="1" applyProtection="1">
      <alignment horizontal="center" vertical="center" shrinkToFit="1"/>
      <protection hidden="1"/>
    </xf>
    <xf numFmtId="0" fontId="69" fillId="0" borderId="14" xfId="1" applyFont="1" applyBorder="1" applyAlignment="1" applyProtection="1">
      <alignment horizontal="center" vertical="center" shrinkToFit="1"/>
      <protection hidden="1"/>
    </xf>
    <xf numFmtId="0" fontId="69" fillId="0" borderId="12" xfId="1" applyFont="1" applyBorder="1" applyAlignment="1" applyProtection="1">
      <alignment horizontal="distributed" vertical="center" justifyLastLine="1" shrinkToFit="1"/>
      <protection hidden="1"/>
    </xf>
    <xf numFmtId="0" fontId="69" fillId="0" borderId="12" xfId="1" applyFont="1" applyBorder="1" applyAlignment="1" applyProtection="1">
      <alignment horizontal="center" vertical="center" justifyLastLine="1" shrinkToFit="1"/>
      <protection hidden="1"/>
    </xf>
    <xf numFmtId="0" fontId="69" fillId="0" borderId="13" xfId="1" applyFont="1" applyBorder="1" applyAlignment="1" applyProtection="1">
      <alignment horizontal="center" vertical="center" shrinkToFit="1"/>
      <protection hidden="1"/>
    </xf>
    <xf numFmtId="0" fontId="69" fillId="0" borderId="12" xfId="1" applyFont="1" applyBorder="1" applyAlignment="1" applyProtection="1">
      <alignment horizontal="center" vertical="center" shrinkToFit="1"/>
      <protection hidden="1"/>
    </xf>
    <xf numFmtId="0" fontId="69" fillId="0" borderId="6" xfId="1" applyFont="1" applyBorder="1" applyAlignment="1" applyProtection="1">
      <alignment horizontal="center" vertical="center" shrinkToFit="1"/>
      <protection hidden="1"/>
    </xf>
    <xf numFmtId="0" fontId="69" fillId="0" borderId="7" xfId="1" applyFont="1" applyBorder="1" applyAlignment="1" applyProtection="1">
      <alignment horizontal="center" vertical="center" justifyLastLine="1" shrinkToFit="1"/>
      <protection hidden="1"/>
    </xf>
    <xf numFmtId="0" fontId="69" fillId="0" borderId="7" xfId="1" applyFont="1" applyBorder="1" applyAlignment="1" applyProtection="1">
      <alignment horizontal="center" vertical="center" shrinkToFit="1"/>
      <protection hidden="1"/>
    </xf>
    <xf numFmtId="0" fontId="69" fillId="0" borderId="9" xfId="1" applyFont="1" applyBorder="1" applyAlignment="1" applyProtection="1">
      <alignment horizontal="center" vertical="center" shrinkToFit="1"/>
      <protection hidden="1"/>
    </xf>
    <xf numFmtId="0" fontId="69" fillId="0" borderId="10" xfId="1" applyFont="1" applyBorder="1" applyAlignment="1" applyProtection="1">
      <alignment horizontal="center" vertical="center" shrinkToFit="1"/>
      <protection hidden="1"/>
    </xf>
    <xf numFmtId="0" fontId="69" fillId="0" borderId="11" xfId="1" applyFont="1" applyBorder="1" applyAlignment="1" applyProtection="1">
      <alignment horizontal="center" vertical="center" justifyLastLine="1" shrinkToFit="1"/>
      <protection hidden="1"/>
    </xf>
    <xf numFmtId="0" fontId="69" fillId="0" borderId="11" xfId="1" applyFont="1" applyBorder="1" applyAlignment="1" applyProtection="1">
      <alignment horizontal="center" vertical="center" shrinkToFit="1"/>
      <protection hidden="1"/>
    </xf>
    <xf numFmtId="0" fontId="69" fillId="0" borderId="0" xfId="1" applyFont="1" applyAlignment="1" applyProtection="1">
      <alignment horizontal="distributed" vertical="center" justifyLastLine="1" shrinkToFit="1"/>
      <protection hidden="1"/>
    </xf>
    <xf numFmtId="0" fontId="69" fillId="0" borderId="15" xfId="1" applyFont="1" applyBorder="1" applyAlignment="1" applyProtection="1">
      <alignment horizontal="distributed" vertical="center" justifyLastLine="1" shrinkToFit="1"/>
      <protection hidden="1"/>
    </xf>
    <xf numFmtId="0" fontId="69" fillId="0" borderId="16" xfId="1" applyFont="1" applyBorder="1" applyAlignment="1" applyProtection="1">
      <alignment horizontal="distributed" vertical="center" justifyLastLine="1" shrinkToFit="1"/>
      <protection hidden="1"/>
    </xf>
    <xf numFmtId="0" fontId="69" fillId="0" borderId="17" xfId="1" applyFont="1" applyBorder="1" applyAlignment="1" applyProtection="1">
      <alignment horizontal="distributed" vertical="center" justifyLastLine="1" shrinkToFit="1"/>
      <protection hidden="1"/>
    </xf>
    <xf numFmtId="49" fontId="69" fillId="0" borderId="19" xfId="1" applyNumberFormat="1" applyFont="1" applyBorder="1" applyAlignment="1" applyProtection="1">
      <alignment horizontal="center" vertical="center" shrinkToFit="1"/>
      <protection hidden="1"/>
    </xf>
    <xf numFmtId="193" fontId="69" fillId="0" borderId="16" xfId="2" applyNumberFormat="1" applyFont="1" applyBorder="1" applyAlignment="1" applyProtection="1">
      <alignment horizontal="right" vertical="center" shrinkToFit="1"/>
      <protection hidden="1"/>
    </xf>
    <xf numFmtId="203" fontId="69" fillId="0" borderId="21" xfId="3" applyNumberFormat="1" applyFont="1" applyBorder="1" applyAlignment="1" applyProtection="1">
      <alignment horizontal="right" vertical="center" shrinkToFit="1"/>
      <protection hidden="1"/>
    </xf>
    <xf numFmtId="38" fontId="69" fillId="0" borderId="38" xfId="2" applyFont="1" applyBorder="1" applyAlignment="1" applyProtection="1">
      <alignment horizontal="right" vertical="center" shrinkToFit="1"/>
      <protection hidden="1"/>
    </xf>
    <xf numFmtId="193" fontId="69" fillId="0" borderId="17" xfId="2" applyNumberFormat="1" applyFont="1" applyBorder="1" applyAlignment="1" applyProtection="1">
      <alignment horizontal="center" vertical="center" shrinkToFit="1"/>
      <protection hidden="1"/>
    </xf>
    <xf numFmtId="193" fontId="69" fillId="0" borderId="15" xfId="2" applyNumberFormat="1" applyFont="1" applyBorder="1" applyAlignment="1" applyProtection="1">
      <alignment horizontal="right" vertical="center" shrinkToFit="1"/>
      <protection hidden="1"/>
    </xf>
    <xf numFmtId="203" fontId="69" fillId="0" borderId="16" xfId="3" applyNumberFormat="1" applyFont="1" applyBorder="1" applyAlignment="1" applyProtection="1">
      <alignment horizontal="right" vertical="center" shrinkToFit="1"/>
      <protection hidden="1"/>
    </xf>
    <xf numFmtId="193" fontId="69" fillId="0" borderId="17" xfId="1" applyNumberFormat="1" applyFont="1" applyBorder="1" applyAlignment="1" applyProtection="1">
      <alignment horizontal="center" vertical="center" shrinkToFit="1"/>
      <protection hidden="1"/>
    </xf>
    <xf numFmtId="49" fontId="69" fillId="0" borderId="20" xfId="1" applyNumberFormat="1" applyFont="1" applyBorder="1" applyAlignment="1" applyProtection="1">
      <alignment horizontal="center" vertical="center" shrinkToFit="1"/>
      <protection hidden="1"/>
    </xf>
    <xf numFmtId="204" fontId="69" fillId="0" borderId="21" xfId="1" applyNumberFormat="1" applyFont="1" applyBorder="1" applyAlignment="1" applyProtection="1">
      <alignment horizontal="right" vertical="center" shrinkToFit="1"/>
      <protection hidden="1"/>
    </xf>
    <xf numFmtId="0" fontId="69" fillId="0" borderId="22" xfId="1" applyFont="1" applyBorder="1" applyAlignment="1" applyProtection="1">
      <alignment horizontal="center" vertical="center" shrinkToFit="1"/>
      <protection hidden="1"/>
    </xf>
    <xf numFmtId="49" fontId="69" fillId="0" borderId="23" xfId="1" applyNumberFormat="1" applyFont="1" applyBorder="1" applyAlignment="1" applyProtection="1">
      <alignment horizontal="center" vertical="center" shrinkToFit="1"/>
      <protection hidden="1"/>
    </xf>
    <xf numFmtId="193" fontId="69" fillId="0" borderId="21" xfId="2" applyNumberFormat="1" applyFont="1" applyBorder="1" applyAlignment="1" applyProtection="1">
      <alignment horizontal="right" vertical="center" shrinkToFit="1"/>
      <protection hidden="1"/>
    </xf>
    <xf numFmtId="38" fontId="69" fillId="0" borderId="21" xfId="2" applyFont="1" applyBorder="1" applyAlignment="1" applyProtection="1">
      <alignment horizontal="right" vertical="center" shrinkToFit="1"/>
      <protection hidden="1"/>
    </xf>
    <xf numFmtId="193" fontId="69" fillId="0" borderId="22" xfId="2" applyNumberFormat="1" applyFont="1" applyBorder="1" applyAlignment="1" applyProtection="1">
      <alignment horizontal="center" vertical="center" shrinkToFit="1"/>
      <protection hidden="1"/>
    </xf>
    <xf numFmtId="193" fontId="69" fillId="0" borderId="20" xfId="2" applyNumberFormat="1" applyFont="1" applyBorder="1" applyAlignment="1" applyProtection="1">
      <alignment horizontal="right" vertical="center" shrinkToFit="1"/>
      <protection hidden="1"/>
    </xf>
    <xf numFmtId="193" fontId="69" fillId="0" borderId="22" xfId="1" applyNumberFormat="1" applyFont="1" applyBorder="1" applyAlignment="1" applyProtection="1">
      <alignment horizontal="center" vertical="center" shrinkToFit="1"/>
      <protection hidden="1"/>
    </xf>
    <xf numFmtId="0" fontId="69" fillId="0" borderId="20" xfId="1" applyFont="1" applyBorder="1" applyAlignment="1" applyProtection="1">
      <alignment horizontal="right" vertical="center" shrinkToFit="1"/>
      <protection hidden="1"/>
    </xf>
    <xf numFmtId="49" fontId="69" fillId="0" borderId="32" xfId="1" applyNumberFormat="1" applyFont="1" applyBorder="1" applyAlignment="1" applyProtection="1">
      <alignment horizontal="center" vertical="center" shrinkToFit="1"/>
      <protection hidden="1"/>
    </xf>
    <xf numFmtId="193" fontId="69" fillId="0" borderId="25" xfId="2" applyNumberFormat="1" applyFont="1" applyBorder="1" applyAlignment="1" applyProtection="1">
      <alignment horizontal="right" vertical="center" shrinkToFit="1"/>
      <protection hidden="1"/>
    </xf>
    <xf numFmtId="203" fontId="69" fillId="0" borderId="25" xfId="3" applyNumberFormat="1" applyFont="1" applyBorder="1" applyAlignment="1" applyProtection="1">
      <alignment horizontal="right" vertical="center" shrinkToFit="1"/>
      <protection hidden="1"/>
    </xf>
    <xf numFmtId="38" fontId="69" fillId="0" borderId="25" xfId="2" applyFont="1" applyBorder="1" applyAlignment="1" applyProtection="1">
      <alignment horizontal="right" vertical="center" shrinkToFit="1"/>
      <protection hidden="1"/>
    </xf>
    <xf numFmtId="193" fontId="69" fillId="0" borderId="26" xfId="2" applyNumberFormat="1" applyFont="1" applyBorder="1" applyAlignment="1" applyProtection="1">
      <alignment horizontal="center" vertical="center" shrinkToFit="1"/>
      <protection hidden="1"/>
    </xf>
    <xf numFmtId="193" fontId="69" fillId="0" borderId="24" xfId="2" applyNumberFormat="1" applyFont="1" applyBorder="1" applyAlignment="1" applyProtection="1">
      <alignment horizontal="right" vertical="center" shrinkToFit="1"/>
      <protection hidden="1"/>
    </xf>
    <xf numFmtId="193" fontId="69" fillId="0" borderId="26" xfId="1" applyNumberFormat="1" applyFont="1" applyBorder="1" applyAlignment="1" applyProtection="1">
      <alignment horizontal="center" vertical="center" shrinkToFit="1"/>
      <protection hidden="1"/>
    </xf>
    <xf numFmtId="38" fontId="69" fillId="0" borderId="16" xfId="2" applyFont="1" applyBorder="1" applyAlignment="1" applyProtection="1">
      <alignment horizontal="right" vertical="center" shrinkToFit="1"/>
      <protection hidden="1"/>
    </xf>
    <xf numFmtId="49" fontId="69" fillId="0" borderId="14" xfId="1" applyNumberFormat="1" applyFont="1" applyBorder="1" applyAlignment="1" applyProtection="1">
      <alignment horizontal="center" vertical="center" shrinkToFit="1"/>
      <protection hidden="1"/>
    </xf>
    <xf numFmtId="193" fontId="69" fillId="0" borderId="11" xfId="2" applyNumberFormat="1" applyFont="1" applyBorder="1" applyAlignment="1" applyProtection="1">
      <alignment horizontal="right" vertical="center" shrinkToFit="1"/>
      <protection hidden="1"/>
    </xf>
    <xf numFmtId="203" fontId="69" fillId="0" borderId="11" xfId="3" applyNumberFormat="1" applyFont="1" applyBorder="1" applyAlignment="1" applyProtection="1">
      <alignment horizontal="right" vertical="center" shrinkToFit="1"/>
      <protection hidden="1"/>
    </xf>
    <xf numFmtId="38" fontId="69" fillId="0" borderId="11" xfId="2" applyFont="1" applyBorder="1" applyAlignment="1" applyProtection="1">
      <alignment horizontal="right" vertical="center" shrinkToFit="1"/>
      <protection hidden="1"/>
    </xf>
    <xf numFmtId="193" fontId="69" fillId="0" borderId="13" xfId="2" applyNumberFormat="1" applyFont="1" applyBorder="1" applyAlignment="1" applyProtection="1">
      <alignment horizontal="center" vertical="center" shrinkToFit="1"/>
      <protection hidden="1"/>
    </xf>
    <xf numFmtId="193" fontId="69" fillId="0" borderId="10" xfId="2" applyNumberFormat="1" applyFont="1" applyBorder="1" applyAlignment="1" applyProtection="1">
      <alignment horizontal="right" vertical="center" shrinkToFit="1"/>
      <protection hidden="1"/>
    </xf>
    <xf numFmtId="193" fontId="69" fillId="0" borderId="13" xfId="1" applyNumberFormat="1" applyFont="1" applyBorder="1" applyAlignment="1" applyProtection="1">
      <alignment horizontal="center" vertical="center" shrinkToFit="1"/>
      <protection hidden="1"/>
    </xf>
    <xf numFmtId="49" fontId="69" fillId="0" borderId="36" xfId="1" applyNumberFormat="1" applyFont="1" applyBorder="1" applyAlignment="1" applyProtection="1">
      <alignment horizontal="center" vertical="center" shrinkToFit="1"/>
      <protection hidden="1"/>
    </xf>
    <xf numFmtId="193" fontId="69" fillId="0" borderId="38" xfId="2" applyNumberFormat="1" applyFont="1" applyBorder="1" applyAlignment="1" applyProtection="1">
      <alignment horizontal="right" vertical="center" shrinkToFit="1"/>
      <protection hidden="1"/>
    </xf>
    <xf numFmtId="203" fontId="69" fillId="0" borderId="38" xfId="3" applyNumberFormat="1" applyFont="1" applyBorder="1" applyAlignment="1" applyProtection="1">
      <alignment horizontal="right" vertical="center" shrinkToFit="1"/>
      <protection hidden="1"/>
    </xf>
    <xf numFmtId="193" fontId="69" fillId="0" borderId="35" xfId="2" applyNumberFormat="1" applyFont="1" applyBorder="1" applyAlignment="1" applyProtection="1">
      <alignment horizontal="center" vertical="center" shrinkToFit="1"/>
      <protection hidden="1"/>
    </xf>
    <xf numFmtId="193" fontId="69" fillId="0" borderId="34" xfId="2" applyNumberFormat="1" applyFont="1" applyBorder="1" applyAlignment="1" applyProtection="1">
      <alignment horizontal="right" vertical="center" shrinkToFit="1"/>
      <protection hidden="1"/>
    </xf>
    <xf numFmtId="193" fontId="69" fillId="0" borderId="35" xfId="1" applyNumberFormat="1" applyFont="1" applyBorder="1" applyAlignment="1" applyProtection="1">
      <alignment horizontal="center" vertical="center" shrinkToFit="1"/>
      <protection hidden="1"/>
    </xf>
    <xf numFmtId="193" fontId="69" fillId="0" borderId="29" xfId="2" applyNumberFormat="1" applyFont="1" applyBorder="1" applyAlignment="1" applyProtection="1">
      <alignment horizontal="right" vertical="center" shrinkToFit="1"/>
      <protection hidden="1"/>
    </xf>
    <xf numFmtId="203" fontId="69" fillId="0" borderId="29" xfId="3" applyNumberFormat="1" applyFont="1" applyBorder="1" applyAlignment="1" applyProtection="1">
      <alignment horizontal="right" vertical="center" shrinkToFit="1"/>
      <protection hidden="1"/>
    </xf>
    <xf numFmtId="38" fontId="69" fillId="0" borderId="29" xfId="2" applyFont="1" applyBorder="1" applyAlignment="1" applyProtection="1">
      <alignment horizontal="right" vertical="center" shrinkToFit="1"/>
      <protection hidden="1"/>
    </xf>
    <xf numFmtId="193" fontId="69" fillId="0" borderId="31" xfId="2" applyNumberFormat="1" applyFont="1" applyBorder="1" applyAlignment="1" applyProtection="1">
      <alignment horizontal="center" vertical="center" shrinkToFit="1"/>
      <protection hidden="1"/>
    </xf>
    <xf numFmtId="193" fontId="69" fillId="0" borderId="28" xfId="2" applyNumberFormat="1" applyFont="1" applyBorder="1" applyAlignment="1" applyProtection="1">
      <alignment horizontal="right" vertical="center" shrinkToFit="1"/>
      <protection hidden="1"/>
    </xf>
    <xf numFmtId="193" fontId="69" fillId="0" borderId="31" xfId="1" applyNumberFormat="1" applyFont="1" applyBorder="1" applyAlignment="1" applyProtection="1">
      <alignment horizontal="center" vertical="center" shrinkToFit="1"/>
      <protection hidden="1"/>
    </xf>
    <xf numFmtId="180" fontId="69" fillId="0" borderId="15" xfId="1" applyNumberFormat="1" applyFont="1" applyBorder="1" applyAlignment="1" applyProtection="1">
      <alignment horizontal="center" vertical="center" shrinkToFit="1"/>
      <protection hidden="1"/>
    </xf>
    <xf numFmtId="204" fontId="69" fillId="0" borderId="16" xfId="1" applyNumberFormat="1" applyFont="1" applyBorder="1" applyAlignment="1" applyProtection="1">
      <alignment horizontal="center" vertical="center" shrinkToFit="1"/>
      <protection hidden="1"/>
    </xf>
    <xf numFmtId="49" fontId="69" fillId="0" borderId="16" xfId="1" applyNumberFormat="1" applyFont="1" applyBorder="1" applyAlignment="1" applyProtection="1">
      <alignment horizontal="center" vertical="center" shrinkToFit="1"/>
      <protection hidden="1"/>
    </xf>
    <xf numFmtId="204" fontId="69" fillId="0" borderId="16" xfId="1" applyNumberFormat="1" applyFont="1" applyBorder="1" applyAlignment="1" applyProtection="1">
      <alignment horizontal="right" vertical="center" shrinkToFit="1"/>
      <protection hidden="1"/>
    </xf>
    <xf numFmtId="179" fontId="69" fillId="0" borderId="16" xfId="1" applyNumberFormat="1" applyFont="1" applyBorder="1" applyAlignment="1" applyProtection="1">
      <alignment horizontal="right" vertical="center" shrinkToFit="1"/>
      <protection hidden="1"/>
    </xf>
    <xf numFmtId="49" fontId="69" fillId="0" borderId="17" xfId="1" applyNumberFormat="1" applyFont="1" applyBorder="1" applyAlignment="1" applyProtection="1">
      <alignment horizontal="center" vertical="center" shrinkToFit="1"/>
      <protection hidden="1"/>
    </xf>
    <xf numFmtId="49" fontId="69" fillId="0" borderId="199" xfId="1" applyNumberFormat="1" applyFont="1" applyBorder="1" applyAlignment="1" applyProtection="1">
      <alignment horizontal="center" vertical="center" shrinkToFit="1"/>
      <protection hidden="1"/>
    </xf>
    <xf numFmtId="49" fontId="69" fillId="0" borderId="94" xfId="1" applyNumberFormat="1" applyFont="1" applyBorder="1" applyAlignment="1" applyProtection="1">
      <alignment horizontal="center" vertical="center" shrinkToFit="1"/>
      <protection hidden="1"/>
    </xf>
    <xf numFmtId="49" fontId="69" fillId="0" borderId="198" xfId="1" applyNumberFormat="1" applyFont="1" applyBorder="1" applyAlignment="1" applyProtection="1">
      <alignment horizontal="center" vertical="center" shrinkToFit="1"/>
      <protection hidden="1"/>
    </xf>
    <xf numFmtId="49" fontId="69" fillId="0" borderId="91" xfId="1" applyNumberFormat="1" applyFont="1" applyBorder="1" applyAlignment="1" applyProtection="1">
      <alignment horizontal="center" vertical="center" shrinkToFit="1"/>
      <protection hidden="1"/>
    </xf>
    <xf numFmtId="49" fontId="69" fillId="0" borderId="20" xfId="1" applyNumberFormat="1" applyFont="1" applyBorder="1" applyAlignment="1" applyProtection="1">
      <alignment horizontal="right" vertical="center" shrinkToFit="1"/>
      <protection hidden="1"/>
    </xf>
    <xf numFmtId="180" fontId="69" fillId="0" borderId="20" xfId="1" applyNumberFormat="1" applyFont="1" applyBorder="1" applyAlignment="1" applyProtection="1">
      <alignment horizontal="center" vertical="center" shrinkToFit="1"/>
      <protection hidden="1"/>
    </xf>
    <xf numFmtId="204" fontId="69" fillId="0" borderId="21" xfId="1" applyNumberFormat="1" applyFont="1" applyBorder="1" applyAlignment="1" applyProtection="1">
      <alignment horizontal="center" vertical="center" shrinkToFit="1"/>
      <protection hidden="1"/>
    </xf>
    <xf numFmtId="49" fontId="69" fillId="0" borderId="27" xfId="1" applyNumberFormat="1" applyFont="1" applyBorder="1" applyAlignment="1" applyProtection="1">
      <alignment horizontal="center" vertical="center" shrinkToFit="1"/>
      <protection hidden="1"/>
    </xf>
    <xf numFmtId="179" fontId="69" fillId="0" borderId="27" xfId="1" applyNumberFormat="1" applyFont="1" applyBorder="1" applyAlignment="1" applyProtection="1">
      <alignment horizontal="right" vertical="center" shrinkToFit="1"/>
      <protection hidden="1"/>
    </xf>
    <xf numFmtId="204" fontId="69" fillId="0" borderId="27" xfId="1" applyNumberFormat="1" applyFont="1" applyBorder="1" applyAlignment="1" applyProtection="1">
      <alignment horizontal="right" vertical="center" shrinkToFit="1"/>
      <protection hidden="1"/>
    </xf>
    <xf numFmtId="49" fontId="69" fillId="0" borderId="22" xfId="1" applyNumberFormat="1" applyFont="1" applyBorder="1" applyAlignment="1" applyProtection="1">
      <alignment horizontal="center" vertical="center" shrinkToFit="1"/>
      <protection hidden="1"/>
    </xf>
    <xf numFmtId="49" fontId="69" fillId="0" borderId="21" xfId="1" applyNumberFormat="1" applyFont="1" applyBorder="1" applyAlignment="1" applyProtection="1">
      <alignment horizontal="center" vertical="center" shrinkToFit="1"/>
      <protection hidden="1"/>
    </xf>
    <xf numFmtId="49" fontId="69" fillId="0" borderId="80" xfId="1" applyNumberFormat="1" applyFont="1" applyBorder="1" applyAlignment="1" applyProtection="1">
      <alignment horizontal="center" vertical="center" shrinkToFit="1"/>
      <protection hidden="1"/>
    </xf>
    <xf numFmtId="49" fontId="69" fillId="0" borderId="200" xfId="1" applyNumberFormat="1" applyFont="1" applyBorder="1" applyAlignment="1" applyProtection="1">
      <alignment horizontal="center" vertical="center" shrinkToFit="1"/>
      <protection hidden="1"/>
    </xf>
    <xf numFmtId="49" fontId="69" fillId="0" borderId="77" xfId="1" applyNumberFormat="1" applyFont="1" applyBorder="1" applyAlignment="1" applyProtection="1">
      <alignment horizontal="center" vertical="center" shrinkToFit="1"/>
      <protection hidden="1"/>
    </xf>
    <xf numFmtId="180" fontId="69" fillId="0" borderId="28" xfId="1" applyNumberFormat="1" applyFont="1" applyBorder="1" applyAlignment="1" applyProtection="1">
      <alignment horizontal="center" vertical="center" shrinkToFit="1"/>
      <protection hidden="1"/>
    </xf>
    <xf numFmtId="204" fontId="69" fillId="0" borderId="29" xfId="1" applyNumberFormat="1" applyFont="1" applyBorder="1" applyAlignment="1" applyProtection="1">
      <alignment horizontal="center" vertical="center" shrinkToFit="1"/>
      <protection hidden="1"/>
    </xf>
    <xf numFmtId="49" fontId="69" fillId="0" borderId="30" xfId="1" applyNumberFormat="1" applyFont="1" applyBorder="1" applyAlignment="1" applyProtection="1">
      <alignment horizontal="center" vertical="center" shrinkToFit="1"/>
      <protection hidden="1"/>
    </xf>
    <xf numFmtId="204" fontId="69" fillId="0" borderId="30" xfId="1" applyNumberFormat="1" applyFont="1" applyBorder="1" applyAlignment="1" applyProtection="1">
      <alignment horizontal="right" vertical="center" shrinkToFit="1"/>
      <protection hidden="1"/>
    </xf>
    <xf numFmtId="179" fontId="69" fillId="0" borderId="30" xfId="1" applyNumberFormat="1" applyFont="1" applyBorder="1" applyAlignment="1" applyProtection="1">
      <alignment horizontal="right" vertical="center" shrinkToFit="1"/>
      <protection hidden="1"/>
    </xf>
    <xf numFmtId="49" fontId="69" fillId="0" borderId="31" xfId="1" applyNumberFormat="1" applyFont="1" applyBorder="1" applyAlignment="1" applyProtection="1">
      <alignment horizontal="center" vertical="center" shrinkToFit="1"/>
      <protection hidden="1"/>
    </xf>
    <xf numFmtId="180" fontId="69" fillId="0" borderId="24" xfId="1" applyNumberFormat="1" applyFont="1" applyBorder="1" applyAlignment="1" applyProtection="1">
      <alignment horizontal="center" vertical="center" shrinkToFit="1"/>
      <protection hidden="1"/>
    </xf>
    <xf numFmtId="204" fontId="69" fillId="0" borderId="25" xfId="1" applyNumberFormat="1" applyFont="1" applyBorder="1" applyAlignment="1" applyProtection="1">
      <alignment horizontal="center" vertical="center" shrinkToFit="1"/>
      <protection hidden="1"/>
    </xf>
    <xf numFmtId="49" fontId="69" fillId="0" borderId="33" xfId="1" applyNumberFormat="1" applyFont="1" applyBorder="1" applyAlignment="1" applyProtection="1">
      <alignment horizontal="center" vertical="center" shrinkToFit="1"/>
      <protection hidden="1"/>
    </xf>
    <xf numFmtId="204" fontId="69" fillId="0" borderId="33" xfId="1" applyNumberFormat="1" applyFont="1" applyBorder="1" applyAlignment="1" applyProtection="1">
      <alignment horizontal="right" vertical="center" shrinkToFit="1"/>
      <protection hidden="1"/>
    </xf>
    <xf numFmtId="179" fontId="69" fillId="0" borderId="33" xfId="1" applyNumberFormat="1" applyFont="1" applyBorder="1" applyAlignment="1" applyProtection="1">
      <alignment horizontal="right" vertical="center" shrinkToFit="1"/>
      <protection hidden="1"/>
    </xf>
    <xf numFmtId="49" fontId="69" fillId="0" borderId="26" xfId="1" applyNumberFormat="1" applyFont="1" applyBorder="1" applyAlignment="1" applyProtection="1">
      <alignment horizontal="center" vertical="center" shrinkToFit="1"/>
      <protection hidden="1"/>
    </xf>
    <xf numFmtId="49" fontId="69" fillId="0" borderId="25" xfId="1" applyNumberFormat="1" applyFont="1" applyBorder="1" applyAlignment="1" applyProtection="1">
      <alignment horizontal="center" vertical="center" shrinkToFit="1"/>
      <protection hidden="1"/>
    </xf>
    <xf numFmtId="204" fontId="69" fillId="0" borderId="25" xfId="1" applyNumberFormat="1" applyFont="1" applyBorder="1" applyAlignment="1" applyProtection="1">
      <alignment horizontal="right" vertical="center" shrinkToFit="1"/>
      <protection hidden="1"/>
    </xf>
    <xf numFmtId="49" fontId="69" fillId="0" borderId="204" xfId="1" applyNumberFormat="1" applyFont="1" applyBorder="1" applyAlignment="1" applyProtection="1">
      <alignment horizontal="center" vertical="center" shrinkToFit="1"/>
      <protection hidden="1"/>
    </xf>
    <xf numFmtId="49" fontId="69" fillId="0" borderId="205" xfId="1" applyNumberFormat="1" applyFont="1" applyBorder="1" applyAlignment="1" applyProtection="1">
      <alignment horizontal="center" vertical="center" shrinkToFit="1"/>
      <protection hidden="1"/>
    </xf>
    <xf numFmtId="49" fontId="69" fillId="0" borderId="206" xfId="1" applyNumberFormat="1" applyFont="1" applyBorder="1" applyAlignment="1" applyProtection="1">
      <alignment horizontal="center" vertical="center" shrinkToFit="1"/>
      <protection hidden="1"/>
    </xf>
    <xf numFmtId="49" fontId="69" fillId="0" borderId="88" xfId="1" applyNumberFormat="1" applyFont="1" applyBorder="1" applyAlignment="1" applyProtection="1">
      <alignment horizontal="center" vertical="center" shrinkToFit="1"/>
      <protection hidden="1"/>
    </xf>
    <xf numFmtId="49" fontId="69" fillId="0" borderId="201" xfId="1" applyNumberFormat="1" applyFont="1" applyBorder="1" applyAlignment="1" applyProtection="1">
      <alignment horizontal="center" vertical="center" shrinkToFit="1"/>
      <protection hidden="1"/>
    </xf>
    <xf numFmtId="49" fontId="69" fillId="0" borderId="85" xfId="1" applyNumberFormat="1" applyFont="1" applyBorder="1" applyAlignment="1" applyProtection="1">
      <alignment horizontal="center" vertical="center" shrinkToFit="1"/>
      <protection hidden="1"/>
    </xf>
    <xf numFmtId="49" fontId="69" fillId="0" borderId="24" xfId="1" applyNumberFormat="1" applyFont="1" applyBorder="1" applyAlignment="1" applyProtection="1">
      <alignment horizontal="right" vertical="center" shrinkToFit="1"/>
      <protection hidden="1"/>
    </xf>
    <xf numFmtId="0" fontId="69" fillId="0" borderId="26" xfId="1" applyFont="1" applyBorder="1" applyAlignment="1" applyProtection="1">
      <alignment horizontal="center" vertical="center" shrinkToFit="1"/>
      <protection hidden="1"/>
    </xf>
    <xf numFmtId="181" fontId="69" fillId="0" borderId="10" xfId="1" applyNumberFormat="1" applyFont="1" applyBorder="1" applyAlignment="1" applyProtection="1">
      <alignment horizontal="center" vertical="center" justifyLastLine="1" shrinkToFit="1"/>
      <protection hidden="1"/>
    </xf>
    <xf numFmtId="182" fontId="69" fillId="0" borderId="11" xfId="1" applyNumberFormat="1" applyFont="1" applyBorder="1" applyAlignment="1" applyProtection="1">
      <alignment horizontal="distributed" vertical="center" justifyLastLine="1" shrinkToFit="1"/>
      <protection hidden="1"/>
    </xf>
    <xf numFmtId="182" fontId="69" fillId="0" borderId="12" xfId="1" applyNumberFormat="1" applyFont="1" applyBorder="1" applyAlignment="1" applyProtection="1">
      <alignment horizontal="distributed" vertical="center" justifyLastLine="1" shrinkToFit="1"/>
      <protection hidden="1"/>
    </xf>
    <xf numFmtId="181" fontId="69" fillId="0" borderId="34" xfId="1" applyNumberFormat="1" applyFont="1" applyBorder="1" applyAlignment="1" applyProtection="1">
      <alignment horizontal="distributed" vertical="center" justifyLastLine="1" shrinkToFit="1"/>
      <protection hidden="1"/>
    </xf>
    <xf numFmtId="182" fontId="69" fillId="0" borderId="35" xfId="1" applyNumberFormat="1" applyFont="1" applyBorder="1" applyAlignment="1" applyProtection="1">
      <alignment horizontal="distributed" vertical="center" justifyLastLine="1" shrinkToFit="1"/>
      <protection hidden="1"/>
    </xf>
    <xf numFmtId="0" fontId="69" fillId="0" borderId="36" xfId="1" applyFont="1" applyBorder="1" applyAlignment="1" applyProtection="1">
      <alignment horizontal="center" vertical="center" shrinkToFit="1"/>
      <protection hidden="1"/>
    </xf>
    <xf numFmtId="183" fontId="69" fillId="0" borderId="34" xfId="1" applyNumberFormat="1" applyFont="1" applyBorder="1" applyAlignment="1" applyProtection="1">
      <alignment horizontal="center" vertical="center" shrinkToFit="1"/>
      <protection hidden="1"/>
    </xf>
    <xf numFmtId="203" fontId="69" fillId="0" borderId="37" xfId="1" applyNumberFormat="1" applyFont="1" applyBorder="1" applyAlignment="1" applyProtection="1">
      <alignment horizontal="center" vertical="center" shrinkToFit="1"/>
      <protection hidden="1"/>
    </xf>
    <xf numFmtId="193" fontId="69" fillId="0" borderId="38" xfId="2" applyNumberFormat="1" applyFont="1" applyBorder="1" applyAlignment="1" applyProtection="1">
      <alignment vertical="center" shrinkToFit="1"/>
      <protection hidden="1"/>
    </xf>
    <xf numFmtId="193" fontId="69" fillId="0" borderId="35" xfId="2" applyNumberFormat="1" applyFont="1" applyBorder="1" applyAlignment="1" applyProtection="1">
      <alignment vertical="center" shrinkToFit="1"/>
      <protection hidden="1"/>
    </xf>
    <xf numFmtId="38" fontId="69" fillId="0" borderId="40" xfId="2" applyFont="1" applyBorder="1" applyAlignment="1" applyProtection="1">
      <alignment horizontal="right" vertical="center" shrinkToFit="1"/>
      <protection hidden="1"/>
    </xf>
    <xf numFmtId="0" fontId="69" fillId="0" borderId="42" xfId="1" applyFont="1" applyBorder="1" applyAlignment="1" applyProtection="1">
      <alignment horizontal="right" vertical="center" shrinkToFit="1"/>
      <protection hidden="1"/>
    </xf>
    <xf numFmtId="38" fontId="8" fillId="0" borderId="43" xfId="2" applyFont="1" applyBorder="1" applyAlignment="1">
      <alignment vertical="center" shrinkToFit="1"/>
    </xf>
    <xf numFmtId="181" fontId="69" fillId="0" borderId="24" xfId="1" applyNumberFormat="1" applyFont="1" applyBorder="1" applyAlignment="1" applyProtection="1">
      <alignment vertical="center" shrinkToFit="1"/>
      <protection hidden="1"/>
    </xf>
    <xf numFmtId="176" fontId="69" fillId="0" borderId="26" xfId="1" applyNumberFormat="1" applyFont="1" applyBorder="1" applyAlignment="1" applyProtection="1">
      <alignment vertical="center" shrinkToFit="1"/>
      <protection hidden="1"/>
    </xf>
    <xf numFmtId="0" fontId="69" fillId="0" borderId="23" xfId="1" applyFont="1" applyBorder="1" applyAlignment="1" applyProtection="1">
      <alignment horizontal="center" vertical="center" shrinkToFit="1"/>
      <protection hidden="1"/>
    </xf>
    <xf numFmtId="183" fontId="69" fillId="0" borderId="20" xfId="1" applyNumberFormat="1" applyFont="1" applyBorder="1" applyAlignment="1" applyProtection="1">
      <alignment horizontal="center" vertical="center" shrinkToFit="1"/>
      <protection hidden="1"/>
    </xf>
    <xf numFmtId="193" fontId="69" fillId="0" borderId="21" xfId="2" applyNumberFormat="1" applyFont="1" applyBorder="1" applyAlignment="1" applyProtection="1">
      <alignment vertical="center" shrinkToFit="1"/>
      <protection hidden="1"/>
    </xf>
    <xf numFmtId="193" fontId="69" fillId="0" borderId="22" xfId="2" applyNumberFormat="1" applyFont="1" applyBorder="1" applyAlignment="1" applyProtection="1">
      <alignment vertical="center" shrinkToFit="1"/>
      <protection hidden="1"/>
    </xf>
    <xf numFmtId="10" fontId="69" fillId="0" borderId="0" xfId="1" applyNumberFormat="1" applyFont="1" applyAlignment="1" applyProtection="1">
      <alignment horizontal="right" vertical="center" shrinkToFit="1"/>
      <protection hidden="1"/>
    </xf>
    <xf numFmtId="185" fontId="69" fillId="0" borderId="42" xfId="1" applyNumberFormat="1" applyFont="1" applyBorder="1" applyAlignment="1">
      <alignment horizontal="right" vertical="center" shrinkToFit="1"/>
    </xf>
    <xf numFmtId="0" fontId="69" fillId="0" borderId="32" xfId="1" applyFont="1" applyBorder="1" applyAlignment="1" applyProtection="1">
      <alignment horizontal="center" vertical="center" shrinkToFit="1"/>
      <protection hidden="1"/>
    </xf>
    <xf numFmtId="183" fontId="69" fillId="0" borderId="24" xfId="1" applyNumberFormat="1" applyFont="1" applyBorder="1" applyAlignment="1" applyProtection="1">
      <alignment horizontal="center" vertical="center" shrinkToFit="1"/>
      <protection hidden="1"/>
    </xf>
    <xf numFmtId="203" fontId="69" fillId="0" borderId="33" xfId="1" applyNumberFormat="1" applyFont="1" applyBorder="1" applyAlignment="1" applyProtection="1">
      <alignment horizontal="center" vertical="center" shrinkToFit="1"/>
      <protection hidden="1"/>
    </xf>
    <xf numFmtId="193" fontId="69" fillId="0" borderId="25" xfId="2" applyNumberFormat="1" applyFont="1" applyBorder="1" applyAlignment="1" applyProtection="1">
      <alignment vertical="center" shrinkToFit="1"/>
      <protection hidden="1"/>
    </xf>
    <xf numFmtId="193" fontId="69" fillId="0" borderId="26" xfId="2" applyNumberFormat="1" applyFont="1" applyBorder="1" applyAlignment="1" applyProtection="1">
      <alignment vertical="center" shrinkToFit="1"/>
      <protection hidden="1"/>
    </xf>
    <xf numFmtId="9" fontId="8" fillId="0" borderId="43" xfId="3" applyFont="1" applyBorder="1" applyAlignment="1" applyProtection="1">
      <alignment vertical="center" shrinkToFit="1"/>
      <protection hidden="1"/>
    </xf>
    <xf numFmtId="38" fontId="69" fillId="0" borderId="42" xfId="2" applyFont="1" applyBorder="1" applyAlignment="1">
      <alignment horizontal="right" vertical="center" shrinkToFit="1"/>
    </xf>
    <xf numFmtId="183" fontId="69" fillId="0" borderId="15" xfId="1" applyNumberFormat="1" applyFont="1" applyBorder="1" applyAlignment="1" applyProtection="1">
      <alignment horizontal="center" vertical="center" shrinkToFit="1"/>
      <protection hidden="1"/>
    </xf>
    <xf numFmtId="193" fontId="69" fillId="0" borderId="16" xfId="2" applyNumberFormat="1" applyFont="1" applyBorder="1" applyAlignment="1" applyProtection="1">
      <alignment vertical="center" shrinkToFit="1"/>
      <protection hidden="1"/>
    </xf>
    <xf numFmtId="193" fontId="69" fillId="0" borderId="17" xfId="2" applyNumberFormat="1" applyFont="1" applyBorder="1" applyAlignment="1" applyProtection="1">
      <alignment vertical="center" shrinkToFit="1"/>
      <protection hidden="1"/>
    </xf>
    <xf numFmtId="10" fontId="69" fillId="0" borderId="40" xfId="1" applyNumberFormat="1" applyFont="1" applyBorder="1" applyAlignment="1" applyProtection="1">
      <alignment horizontal="right" vertical="center" shrinkToFit="1"/>
      <protection hidden="1"/>
    </xf>
    <xf numFmtId="10" fontId="69" fillId="0" borderId="40" xfId="1" applyNumberFormat="1" applyFont="1" applyBorder="1" applyAlignment="1" applyProtection="1">
      <alignment horizontal="center" vertical="center" shrinkToFit="1"/>
      <protection hidden="1"/>
    </xf>
    <xf numFmtId="179" fontId="69" fillId="0" borderId="44" xfId="1" applyNumberFormat="1" applyFont="1" applyBorder="1" applyAlignment="1">
      <alignment horizontal="right" vertical="center" shrinkToFit="1"/>
    </xf>
    <xf numFmtId="179" fontId="69" fillId="0" borderId="42" xfId="1" applyNumberFormat="1" applyFont="1" applyBorder="1" applyAlignment="1">
      <alignment horizontal="right" vertical="center" shrinkToFit="1"/>
    </xf>
    <xf numFmtId="179" fontId="8" fillId="0" borderId="43" xfId="1" applyNumberFormat="1" applyFont="1" applyBorder="1" applyAlignment="1">
      <alignment vertical="center" shrinkToFit="1"/>
    </xf>
    <xf numFmtId="185" fontId="8" fillId="0" borderId="45" xfId="1" applyNumberFormat="1" applyFont="1" applyBorder="1" applyAlignment="1">
      <alignment horizontal="center" vertical="center" shrinkToFit="1"/>
    </xf>
    <xf numFmtId="0" fontId="71" fillId="5" borderId="1" xfId="1" applyFont="1" applyFill="1" applyBorder="1" applyAlignment="1" applyProtection="1">
      <alignment vertical="center" shrinkToFit="1"/>
      <protection hidden="1"/>
    </xf>
    <xf numFmtId="0" fontId="70" fillId="5" borderId="2" xfId="1" applyFont="1" applyFill="1" applyBorder="1" applyAlignment="1" applyProtection="1">
      <alignment vertical="center" shrinkToFit="1"/>
      <protection hidden="1"/>
    </xf>
    <xf numFmtId="0" fontId="69" fillId="0" borderId="20" xfId="1" applyFont="1" applyBorder="1" applyAlignment="1" applyProtection="1">
      <alignment horizontal="center" vertical="center" shrinkToFit="1"/>
      <protection hidden="1"/>
    </xf>
    <xf numFmtId="49" fontId="69" fillId="0" borderId="20" xfId="1" applyNumberFormat="1" applyFont="1" applyBorder="1" applyAlignment="1" applyProtection="1">
      <alignment horizontal="left" vertical="center" shrinkToFit="1"/>
      <protection hidden="1"/>
    </xf>
    <xf numFmtId="10" fontId="69" fillId="0" borderId="12" xfId="1" applyNumberFormat="1" applyFont="1" applyBorder="1" applyAlignment="1" applyProtection="1">
      <alignment horizontal="center" vertical="center" justifyLastLine="1" shrinkToFit="1"/>
      <protection hidden="1"/>
    </xf>
    <xf numFmtId="56" fontId="69" fillId="0" borderId="22" xfId="1" applyNumberFormat="1" applyFont="1" applyBorder="1" applyAlignment="1" applyProtection="1">
      <alignment horizontal="center" vertical="center" shrinkToFit="1"/>
      <protection hidden="1"/>
    </xf>
    <xf numFmtId="49" fontId="69" fillId="0" borderId="24" xfId="1" applyNumberFormat="1" applyFont="1" applyBorder="1" applyAlignment="1" applyProtection="1">
      <alignment horizontal="center" vertical="center" shrinkToFit="1"/>
      <protection hidden="1"/>
    </xf>
    <xf numFmtId="0" fontId="69" fillId="0" borderId="0" xfId="1" applyFont="1" applyAlignment="1" applyProtection="1">
      <alignment horizontal="center" vertical="top" textRotation="255" shrinkToFit="1"/>
      <protection hidden="1"/>
    </xf>
    <xf numFmtId="49" fontId="69" fillId="0" borderId="0" xfId="1" applyNumberFormat="1" applyFont="1" applyAlignment="1" applyProtection="1">
      <alignment horizontal="center" vertical="center" shrinkToFit="1"/>
      <protection hidden="1"/>
    </xf>
    <xf numFmtId="0" fontId="10" fillId="0" borderId="0" xfId="11" applyFont="1" applyAlignment="1">
      <alignment horizontal="center" vertical="center"/>
    </xf>
    <xf numFmtId="0" fontId="11" fillId="0" borderId="0" xfId="11" applyFont="1" applyAlignment="1">
      <alignment horizontal="center" vertical="center"/>
    </xf>
    <xf numFmtId="0" fontId="74" fillId="0" borderId="0" xfId="11" applyFont="1" applyAlignment="1">
      <alignment horizontal="center" vertical="center" textRotation="255"/>
    </xf>
    <xf numFmtId="0" fontId="74" fillId="0" borderId="0" xfId="11" applyFont="1" applyAlignment="1">
      <alignment horizontal="center" vertical="center"/>
    </xf>
    <xf numFmtId="0" fontId="75" fillId="0" borderId="0" xfId="11" applyFont="1" applyAlignment="1">
      <alignment horizontal="center" vertical="center" shrinkToFit="1"/>
    </xf>
    <xf numFmtId="187" fontId="75" fillId="0" borderId="0" xfId="12" applyNumberFormat="1" applyFont="1" applyAlignment="1">
      <alignment horizontal="center" vertical="center" shrinkToFit="1"/>
    </xf>
    <xf numFmtId="179" fontId="74" fillId="0" borderId="0" xfId="12" applyNumberFormat="1" applyFont="1" applyAlignment="1">
      <alignment horizontal="center" vertical="center" shrinkToFit="1"/>
    </xf>
    <xf numFmtId="0" fontId="11" fillId="33" borderId="0" xfId="11" applyFont="1" applyFill="1" applyAlignment="1">
      <alignment horizontal="center" vertical="center"/>
    </xf>
    <xf numFmtId="0" fontId="10" fillId="0" borderId="0" xfId="11" applyFont="1">
      <alignment vertical="center"/>
    </xf>
    <xf numFmtId="0" fontId="11" fillId="0" borderId="0" xfId="11" applyFont="1">
      <alignment vertical="center"/>
    </xf>
    <xf numFmtId="0" fontId="75" fillId="0" borderId="0" xfId="11" applyFont="1">
      <alignment vertical="center"/>
    </xf>
    <xf numFmtId="0" fontId="74" fillId="0" borderId="0" xfId="11" applyFont="1" applyAlignment="1">
      <alignment vertical="top"/>
    </xf>
    <xf numFmtId="187" fontId="74" fillId="0" borderId="0" xfId="11" applyNumberFormat="1" applyFont="1" applyAlignment="1">
      <alignment vertical="top"/>
    </xf>
    <xf numFmtId="0" fontId="75" fillId="0" borderId="0" xfId="11" applyFont="1" applyAlignment="1">
      <alignment vertical="top"/>
    </xf>
    <xf numFmtId="187" fontId="74" fillId="0" borderId="0" xfId="11" applyNumberFormat="1" applyFont="1" applyAlignment="1">
      <alignment vertical="top" shrinkToFit="1"/>
    </xf>
    <xf numFmtId="0" fontId="74" fillId="0" borderId="0" xfId="11" applyFont="1" applyAlignment="1">
      <alignment vertical="top" shrinkToFit="1"/>
    </xf>
    <xf numFmtId="187" fontId="75" fillId="0" borderId="0" xfId="11" applyNumberFormat="1" applyFont="1">
      <alignment vertical="center"/>
    </xf>
    <xf numFmtId="0" fontId="11" fillId="33" borderId="0" xfId="11" applyFont="1" applyFill="1">
      <alignment vertical="center"/>
    </xf>
    <xf numFmtId="0" fontId="76" fillId="0" borderId="0" xfId="11" applyFont="1">
      <alignment vertical="center"/>
    </xf>
    <xf numFmtId="0" fontId="13" fillId="0" borderId="0" xfId="11" applyFont="1" applyAlignment="1">
      <alignment vertical="top"/>
    </xf>
    <xf numFmtId="187" fontId="13" fillId="0" borderId="0" xfId="11" applyNumberFormat="1" applyFont="1" applyAlignment="1">
      <alignment vertical="top"/>
    </xf>
    <xf numFmtId="0" fontId="14" fillId="0" borderId="0" xfId="11" applyFont="1" applyAlignment="1">
      <alignment vertical="top"/>
    </xf>
    <xf numFmtId="187" fontId="13" fillId="0" borderId="0" xfId="11" applyNumberFormat="1" applyFont="1" applyAlignment="1">
      <alignment vertical="top" shrinkToFit="1"/>
    </xf>
    <xf numFmtId="0" fontId="13" fillId="0" borderId="0" xfId="11" applyFont="1" applyAlignment="1">
      <alignment vertical="top" shrinkToFit="1"/>
    </xf>
    <xf numFmtId="0" fontId="77" fillId="0" borderId="0" xfId="11" applyFont="1">
      <alignment vertical="center"/>
    </xf>
    <xf numFmtId="0" fontId="16" fillId="0" borderId="0" xfId="11" applyFont="1">
      <alignment vertical="center"/>
    </xf>
    <xf numFmtId="0" fontId="16" fillId="33" borderId="0" xfId="11" applyFont="1" applyFill="1">
      <alignment vertical="center"/>
    </xf>
    <xf numFmtId="0" fontId="19" fillId="0" borderId="64" xfId="11" applyFont="1" applyBorder="1" applyAlignment="1">
      <alignment horizontal="center" vertical="center" shrinkToFit="1"/>
    </xf>
    <xf numFmtId="0" fontId="19" fillId="0" borderId="62" xfId="11" applyFont="1" applyBorder="1" applyAlignment="1">
      <alignment horizontal="center" vertical="center" shrinkToFit="1"/>
    </xf>
    <xf numFmtId="187" fontId="19" fillId="0" borderId="65" xfId="12" applyNumberFormat="1" applyFont="1" applyFill="1" applyBorder="1" applyAlignment="1">
      <alignment horizontal="center" vertical="center" shrinkToFit="1"/>
    </xf>
    <xf numFmtId="0" fontId="19" fillId="0" borderId="66" xfId="11" applyFont="1" applyBorder="1" applyAlignment="1">
      <alignment horizontal="center" vertical="center" shrinkToFit="1"/>
    </xf>
    <xf numFmtId="187" fontId="19" fillId="0" borderId="67" xfId="12" applyNumberFormat="1" applyFont="1" applyFill="1" applyBorder="1" applyAlignment="1">
      <alignment horizontal="center" vertical="center" shrinkToFit="1"/>
    </xf>
    <xf numFmtId="179" fontId="19" fillId="0" borderId="61" xfId="12" applyNumberFormat="1" applyFont="1" applyFill="1" applyBorder="1" applyAlignment="1">
      <alignment horizontal="center" vertical="center" shrinkToFit="1"/>
    </xf>
    <xf numFmtId="179" fontId="19" fillId="0" borderId="63" xfId="12" applyNumberFormat="1" applyFont="1" applyFill="1" applyBorder="1" applyAlignment="1">
      <alignment horizontal="center" vertical="center" shrinkToFit="1"/>
    </xf>
    <xf numFmtId="0" fontId="10" fillId="4" borderId="0" xfId="11" applyFont="1" applyFill="1">
      <alignment vertical="center"/>
    </xf>
    <xf numFmtId="0" fontId="11" fillId="4" borderId="0" xfId="11" applyFont="1" applyFill="1">
      <alignment vertical="center"/>
    </xf>
    <xf numFmtId="0" fontId="20" fillId="4" borderId="69" xfId="11" applyFont="1" applyFill="1" applyBorder="1" applyAlignment="1">
      <alignment horizontal="center" vertical="center"/>
    </xf>
    <xf numFmtId="188" fontId="21" fillId="4" borderId="70" xfId="13" applyNumberFormat="1" applyFont="1" applyFill="1" applyBorder="1" applyAlignment="1">
      <alignment horizontal="right" vertical="center" shrinkToFit="1"/>
    </xf>
    <xf numFmtId="188" fontId="21" fillId="4" borderId="36" xfId="13" applyNumberFormat="1" applyFont="1" applyFill="1" applyBorder="1" applyAlignment="1">
      <alignment horizontal="right" vertical="center" shrinkToFit="1"/>
    </xf>
    <xf numFmtId="187" fontId="78" fillId="4" borderId="71" xfId="12" applyNumberFormat="1" applyFont="1" applyFill="1" applyBorder="1" applyAlignment="1">
      <alignment horizontal="right" vertical="center" shrinkToFit="1"/>
    </xf>
    <xf numFmtId="188" fontId="21" fillId="4" borderId="72" xfId="13" applyNumberFormat="1" applyFont="1" applyFill="1" applyBorder="1" applyAlignment="1">
      <alignment horizontal="right" vertical="center" shrinkToFit="1"/>
    </xf>
    <xf numFmtId="187" fontId="78" fillId="4" borderId="73" xfId="12" applyNumberFormat="1" applyFont="1" applyFill="1" applyBorder="1" applyAlignment="1">
      <alignment horizontal="right" vertical="center" shrinkToFit="1"/>
    </xf>
    <xf numFmtId="0" fontId="20" fillId="4" borderId="76" xfId="11" applyFont="1" applyFill="1" applyBorder="1" applyAlignment="1">
      <alignment horizontal="center" vertical="center"/>
    </xf>
    <xf numFmtId="188" fontId="21" fillId="0" borderId="77" xfId="13" applyNumberFormat="1" applyFont="1" applyBorder="1" applyAlignment="1">
      <alignment horizontal="right" vertical="center" shrinkToFit="1"/>
    </xf>
    <xf numFmtId="188" fontId="21" fillId="0" borderId="23" xfId="13" applyNumberFormat="1" applyFont="1" applyBorder="1" applyAlignment="1">
      <alignment horizontal="right" vertical="center" shrinkToFit="1"/>
    </xf>
    <xf numFmtId="187" fontId="78" fillId="0" borderId="78" xfId="12" applyNumberFormat="1" applyFont="1" applyBorder="1" applyAlignment="1">
      <alignment horizontal="right" vertical="center" shrinkToFit="1"/>
    </xf>
    <xf numFmtId="188" fontId="21" fillId="0" borderId="79" xfId="13" applyNumberFormat="1" applyFont="1" applyBorder="1" applyAlignment="1">
      <alignment horizontal="right" vertical="center" shrinkToFit="1"/>
    </xf>
    <xf numFmtId="187" fontId="78" fillId="0" borderId="80" xfId="12" applyNumberFormat="1" applyFont="1" applyBorder="1" applyAlignment="1">
      <alignment horizontal="right" vertical="center" shrinkToFit="1"/>
    </xf>
    <xf numFmtId="188" fontId="22" fillId="0" borderId="81" xfId="13" applyNumberFormat="1" applyFont="1" applyFill="1" applyBorder="1" applyAlignment="1">
      <alignment horizontal="right" vertical="center" shrinkToFit="1"/>
    </xf>
    <xf numFmtId="188" fontId="22" fillId="0" borderId="76" xfId="13" applyNumberFormat="1" applyFont="1" applyFill="1" applyBorder="1" applyAlignment="1">
      <alignment horizontal="right" vertical="center" shrinkToFit="1"/>
    </xf>
    <xf numFmtId="189" fontId="10" fillId="0" borderId="0" xfId="11" applyNumberFormat="1" applyFont="1">
      <alignment vertical="center"/>
    </xf>
    <xf numFmtId="189" fontId="11" fillId="0" borderId="0" xfId="11" applyNumberFormat="1" applyFont="1">
      <alignment vertical="center"/>
    </xf>
    <xf numFmtId="189" fontId="20" fillId="4" borderId="76" xfId="11" applyNumberFormat="1" applyFont="1" applyFill="1" applyBorder="1" applyAlignment="1">
      <alignment horizontal="center" vertical="center"/>
    </xf>
    <xf numFmtId="189" fontId="21" fillId="0" borderId="77" xfId="12" applyNumberFormat="1" applyFont="1" applyBorder="1" applyAlignment="1">
      <alignment horizontal="right" vertical="center" shrinkToFit="1"/>
    </xf>
    <xf numFmtId="189" fontId="21" fillId="0" borderId="23" xfId="12" applyNumberFormat="1" applyFont="1" applyBorder="1" applyAlignment="1">
      <alignment horizontal="right" vertical="center" shrinkToFit="1"/>
    </xf>
    <xf numFmtId="187" fontId="78" fillId="0" borderId="82" xfId="12" applyNumberFormat="1" applyFont="1" applyBorder="1" applyAlignment="1">
      <alignment horizontal="right" vertical="center" shrinkToFit="1"/>
    </xf>
    <xf numFmtId="189" fontId="21" fillId="0" borderId="79" xfId="12" applyNumberFormat="1" applyFont="1" applyBorder="1" applyAlignment="1">
      <alignment horizontal="right" vertical="center" shrinkToFit="1"/>
    </xf>
    <xf numFmtId="187" fontId="78" fillId="0" borderId="83" xfId="12" applyNumberFormat="1" applyFont="1" applyBorder="1" applyAlignment="1">
      <alignment horizontal="right" vertical="center" shrinkToFit="1"/>
    </xf>
    <xf numFmtId="189" fontId="22" fillId="0" borderId="81" xfId="12" applyNumberFormat="1" applyFont="1" applyFill="1" applyBorder="1" applyAlignment="1">
      <alignment horizontal="right" vertical="center" shrinkToFit="1"/>
    </xf>
    <xf numFmtId="189" fontId="22" fillId="0" borderId="76" xfId="12" applyNumberFormat="1" applyFont="1" applyFill="1" applyBorder="1" applyAlignment="1">
      <alignment horizontal="right" vertical="center" shrinkToFit="1"/>
    </xf>
    <xf numFmtId="189" fontId="11" fillId="33" borderId="0" xfId="11" applyNumberFormat="1" applyFont="1" applyFill="1">
      <alignment vertical="center"/>
    </xf>
    <xf numFmtId="0" fontId="20" fillId="4" borderId="84" xfId="11" applyFont="1" applyFill="1" applyBorder="1" applyAlignment="1">
      <alignment horizontal="center" vertical="center"/>
    </xf>
    <xf numFmtId="190" fontId="21" fillId="0" borderId="85" xfId="14" applyNumberFormat="1" applyFont="1" applyBorder="1" applyAlignment="1">
      <alignment horizontal="right" vertical="center" shrinkToFit="1"/>
    </xf>
    <xf numFmtId="190" fontId="21" fillId="0" borderId="32" xfId="14" applyNumberFormat="1" applyFont="1" applyBorder="1" applyAlignment="1">
      <alignment horizontal="right" vertical="center" shrinkToFit="1"/>
    </xf>
    <xf numFmtId="187" fontId="78" fillId="0" borderId="86" xfId="12" applyNumberFormat="1" applyFont="1" applyBorder="1" applyAlignment="1">
      <alignment horizontal="right" vertical="center" shrinkToFit="1"/>
    </xf>
    <xf numFmtId="190" fontId="21" fillId="0" borderId="87" xfId="14" applyNumberFormat="1" applyFont="1" applyBorder="1" applyAlignment="1">
      <alignment horizontal="right" vertical="center" shrinkToFit="1"/>
    </xf>
    <xf numFmtId="187" fontId="78" fillId="0" borderId="88" xfId="12" applyNumberFormat="1" applyFont="1" applyBorder="1" applyAlignment="1">
      <alignment horizontal="right" vertical="center" shrinkToFit="1"/>
    </xf>
    <xf numFmtId="190" fontId="22" fillId="0" borderId="89" xfId="14" applyNumberFormat="1" applyFont="1" applyFill="1" applyBorder="1" applyAlignment="1">
      <alignment horizontal="right" vertical="center" shrinkToFit="1"/>
    </xf>
    <xf numFmtId="190" fontId="22" fillId="0" borderId="84" xfId="14" applyNumberFormat="1" applyFont="1" applyFill="1" applyBorder="1" applyAlignment="1">
      <alignment horizontal="right" vertical="center" shrinkToFit="1"/>
    </xf>
    <xf numFmtId="0" fontId="20" fillId="4" borderId="90" xfId="11" applyFont="1" applyFill="1" applyBorder="1" applyAlignment="1">
      <alignment horizontal="center" vertical="center"/>
    </xf>
    <xf numFmtId="188" fontId="23" fillId="4" borderId="91" xfId="11" applyNumberFormat="1" applyFont="1" applyFill="1" applyBorder="1" applyAlignment="1">
      <alignment horizontal="right" vertical="center" shrinkToFit="1"/>
    </xf>
    <xf numFmtId="188" fontId="23" fillId="4" borderId="19" xfId="11" applyNumberFormat="1" applyFont="1" applyFill="1" applyBorder="1" applyAlignment="1">
      <alignment horizontal="right" vertical="center" shrinkToFit="1"/>
    </xf>
    <xf numFmtId="187" fontId="78" fillId="4" borderId="92" xfId="12" applyNumberFormat="1" applyFont="1" applyFill="1" applyBorder="1" applyAlignment="1">
      <alignment horizontal="right" vertical="center" shrinkToFit="1"/>
    </xf>
    <xf numFmtId="188" fontId="23" fillId="4" borderId="93" xfId="11" applyNumberFormat="1" applyFont="1" applyFill="1" applyBorder="1" applyAlignment="1">
      <alignment horizontal="right" vertical="center" shrinkToFit="1"/>
    </xf>
    <xf numFmtId="187" fontId="78" fillId="4" borderId="94" xfId="12" applyNumberFormat="1" applyFont="1" applyFill="1" applyBorder="1" applyAlignment="1">
      <alignment horizontal="right" vertical="center" shrinkToFit="1"/>
    </xf>
    <xf numFmtId="189" fontId="16" fillId="4" borderId="95" xfId="12" applyNumberFormat="1" applyFont="1" applyFill="1" applyBorder="1" applyAlignment="1">
      <alignment horizontal="right" vertical="center" shrinkToFit="1"/>
    </xf>
    <xf numFmtId="189" fontId="16" fillId="4" borderId="96" xfId="12" applyNumberFormat="1" applyFont="1" applyFill="1" applyBorder="1" applyAlignment="1">
      <alignment horizontal="right" vertical="center" shrinkToFit="1"/>
    </xf>
    <xf numFmtId="188" fontId="20" fillId="4" borderId="93" xfId="11" applyNumberFormat="1" applyFont="1" applyFill="1" applyBorder="1" applyAlignment="1">
      <alignment horizontal="right" vertical="center" shrinkToFit="1"/>
    </xf>
    <xf numFmtId="188" fontId="20" fillId="4" borderId="19" xfId="11" applyNumberFormat="1" applyFont="1" applyFill="1" applyBorder="1" applyAlignment="1">
      <alignment horizontal="right" vertical="center" shrinkToFit="1"/>
    </xf>
    <xf numFmtId="187" fontId="24" fillId="4" borderId="94" xfId="12" applyNumberFormat="1" applyFont="1" applyFill="1" applyBorder="1" applyAlignment="1">
      <alignment horizontal="right" vertical="center" shrinkToFit="1"/>
    </xf>
    <xf numFmtId="188" fontId="23" fillId="4" borderId="77" xfId="11" applyNumberFormat="1" applyFont="1" applyFill="1" applyBorder="1" applyAlignment="1">
      <alignment horizontal="right" vertical="center" shrinkToFit="1"/>
    </xf>
    <xf numFmtId="188" fontId="23" fillId="4" borderId="23" xfId="11" applyNumberFormat="1" applyFont="1" applyFill="1" applyBorder="1" applyAlignment="1">
      <alignment horizontal="right" vertical="center" shrinkToFit="1"/>
    </xf>
    <xf numFmtId="187" fontId="78" fillId="4" borderId="78" xfId="12" applyNumberFormat="1" applyFont="1" applyFill="1" applyBorder="1" applyAlignment="1">
      <alignment horizontal="right" vertical="center" shrinkToFit="1"/>
    </xf>
    <xf numFmtId="188" fontId="23" fillId="4" borderId="79" xfId="11" applyNumberFormat="1" applyFont="1" applyFill="1" applyBorder="1" applyAlignment="1">
      <alignment horizontal="right" vertical="center" shrinkToFit="1"/>
    </xf>
    <xf numFmtId="187" fontId="78" fillId="4" borderId="80" xfId="12" applyNumberFormat="1" applyFont="1" applyFill="1" applyBorder="1" applyAlignment="1">
      <alignment horizontal="right" vertical="center" shrinkToFit="1"/>
    </xf>
    <xf numFmtId="189" fontId="16" fillId="4" borderId="97" xfId="12" applyNumberFormat="1" applyFont="1" applyFill="1" applyBorder="1" applyAlignment="1">
      <alignment horizontal="right" vertical="center" shrinkToFit="1"/>
    </xf>
    <xf numFmtId="189" fontId="16" fillId="4" borderId="98" xfId="12" applyNumberFormat="1" applyFont="1" applyFill="1" applyBorder="1" applyAlignment="1">
      <alignment horizontal="right" vertical="center" shrinkToFit="1"/>
    </xf>
    <xf numFmtId="188" fontId="20" fillId="4" borderId="79" xfId="11" applyNumberFormat="1" applyFont="1" applyFill="1" applyBorder="1" applyAlignment="1">
      <alignment horizontal="right" vertical="center" shrinkToFit="1"/>
    </xf>
    <xf numFmtId="188" fontId="20" fillId="4" borderId="23" xfId="11" applyNumberFormat="1" applyFont="1" applyFill="1" applyBorder="1" applyAlignment="1">
      <alignment horizontal="right" vertical="center" shrinkToFit="1"/>
    </xf>
    <xf numFmtId="187" fontId="24" fillId="4" borderId="80" xfId="12" applyNumberFormat="1" applyFont="1" applyFill="1" applyBorder="1" applyAlignment="1">
      <alignment horizontal="right" vertical="center" shrinkToFit="1"/>
    </xf>
    <xf numFmtId="189" fontId="10" fillId="4" borderId="0" xfId="11" applyNumberFormat="1" applyFont="1" applyFill="1">
      <alignment vertical="center"/>
    </xf>
    <xf numFmtId="189" fontId="11" fillId="4" borderId="0" xfId="11" applyNumberFormat="1" applyFont="1" applyFill="1">
      <alignment vertical="center"/>
    </xf>
    <xf numFmtId="187" fontId="78" fillId="4" borderId="82" xfId="12" applyNumberFormat="1" applyFont="1" applyFill="1" applyBorder="1" applyAlignment="1">
      <alignment horizontal="right" vertical="center" shrinkToFit="1"/>
    </xf>
    <xf numFmtId="187" fontId="78" fillId="4" borderId="83" xfId="12" applyNumberFormat="1" applyFont="1" applyFill="1" applyBorder="1" applyAlignment="1">
      <alignment horizontal="right" vertical="center" shrinkToFit="1"/>
    </xf>
    <xf numFmtId="187" fontId="24" fillId="4" borderId="83" xfId="12" applyNumberFormat="1" applyFont="1" applyFill="1" applyBorder="1" applyAlignment="1">
      <alignment horizontal="right" vertical="center" shrinkToFit="1"/>
    </xf>
    <xf numFmtId="0" fontId="20" fillId="4" borderId="101" xfId="11" applyFont="1" applyFill="1" applyBorder="1" applyAlignment="1">
      <alignment horizontal="center" vertical="center"/>
    </xf>
    <xf numFmtId="190" fontId="23" fillId="4" borderId="102" xfId="11" applyNumberFormat="1" applyFont="1" applyFill="1" applyBorder="1" applyAlignment="1">
      <alignment horizontal="right" vertical="center" shrinkToFit="1"/>
    </xf>
    <xf numFmtId="190" fontId="23" fillId="4" borderId="103" xfId="11" applyNumberFormat="1" applyFont="1" applyFill="1" applyBorder="1" applyAlignment="1">
      <alignment horizontal="right" vertical="center" shrinkToFit="1"/>
    </xf>
    <xf numFmtId="187" fontId="78" fillId="4" borderId="104" xfId="12" applyNumberFormat="1" applyFont="1" applyFill="1" applyBorder="1" applyAlignment="1">
      <alignment horizontal="right" vertical="center" shrinkToFit="1"/>
    </xf>
    <xf numFmtId="190" fontId="23" fillId="4" borderId="105" xfId="11" applyNumberFormat="1" applyFont="1" applyFill="1" applyBorder="1" applyAlignment="1">
      <alignment horizontal="right" vertical="center" shrinkToFit="1"/>
    </xf>
    <xf numFmtId="187" fontId="78" fillId="4" borderId="106" xfId="12" applyNumberFormat="1" applyFont="1" applyFill="1" applyBorder="1" applyAlignment="1">
      <alignment horizontal="right" vertical="center" shrinkToFit="1"/>
    </xf>
    <xf numFmtId="189" fontId="16" fillId="4" borderId="107" xfId="12" applyNumberFormat="1" applyFont="1" applyFill="1" applyBorder="1" applyAlignment="1">
      <alignment horizontal="right" vertical="center" shrinkToFit="1"/>
    </xf>
    <xf numFmtId="189" fontId="16" fillId="4" borderId="108" xfId="12" applyNumberFormat="1" applyFont="1" applyFill="1" applyBorder="1" applyAlignment="1">
      <alignment horizontal="right" vertical="center" shrinkToFit="1"/>
    </xf>
    <xf numFmtId="190" fontId="20" fillId="4" borderId="105" xfId="11" applyNumberFormat="1" applyFont="1" applyFill="1" applyBorder="1" applyAlignment="1">
      <alignment horizontal="right" vertical="center" shrinkToFit="1"/>
    </xf>
    <xf numFmtId="190" fontId="20" fillId="4" borderId="103" xfId="11" applyNumberFormat="1" applyFont="1" applyFill="1" applyBorder="1" applyAlignment="1">
      <alignment horizontal="right" vertical="center" shrinkToFit="1"/>
    </xf>
    <xf numFmtId="187" fontId="24" fillId="4" borderId="106" xfId="12" applyNumberFormat="1" applyFont="1" applyFill="1" applyBorder="1" applyAlignment="1">
      <alignment horizontal="right" vertical="center" shrinkToFit="1"/>
    </xf>
    <xf numFmtId="0" fontId="10" fillId="5" borderId="0" xfId="11" applyFont="1" applyFill="1">
      <alignment vertical="center"/>
    </xf>
    <xf numFmtId="0" fontId="11" fillId="5" borderId="0" xfId="11" applyFont="1" applyFill="1">
      <alignment vertical="center"/>
    </xf>
    <xf numFmtId="0" fontId="20" fillId="5" borderId="111" xfId="11" applyFont="1" applyFill="1" applyBorder="1" applyAlignment="1">
      <alignment horizontal="center" vertical="center"/>
    </xf>
    <xf numFmtId="188" fontId="21" fillId="5" borderId="112" xfId="13" applyNumberFormat="1" applyFont="1" applyFill="1" applyBorder="1" applyAlignment="1">
      <alignment horizontal="right" vertical="center" shrinkToFit="1"/>
    </xf>
    <xf numFmtId="188" fontId="21" fillId="5" borderId="110" xfId="13" applyNumberFormat="1" applyFont="1" applyFill="1" applyBorder="1" applyAlignment="1">
      <alignment horizontal="right" vertical="center" shrinkToFit="1"/>
    </xf>
    <xf numFmtId="187" fontId="78" fillId="5" borderId="113" xfId="12" applyNumberFormat="1" applyFont="1" applyFill="1" applyBorder="1" applyAlignment="1">
      <alignment horizontal="right" vertical="center" shrinkToFit="1"/>
    </xf>
    <xf numFmtId="188" fontId="21" fillId="5" borderId="114" xfId="13" applyNumberFormat="1" applyFont="1" applyFill="1" applyBorder="1" applyAlignment="1">
      <alignment horizontal="right" vertical="center" shrinkToFit="1"/>
    </xf>
    <xf numFmtId="187" fontId="78" fillId="5" borderId="115" xfId="12" applyNumberFormat="1" applyFont="1" applyFill="1" applyBorder="1" applyAlignment="1">
      <alignment horizontal="right" vertical="center" shrinkToFit="1"/>
    </xf>
    <xf numFmtId="0" fontId="20" fillId="5" borderId="76" xfId="11" applyFont="1" applyFill="1" applyBorder="1" applyAlignment="1">
      <alignment horizontal="center" vertical="center"/>
    </xf>
    <xf numFmtId="189" fontId="20" fillId="5" borderId="76" xfId="11" applyNumberFormat="1" applyFont="1" applyFill="1" applyBorder="1" applyAlignment="1">
      <alignment horizontal="center" vertical="center"/>
    </xf>
    <xf numFmtId="0" fontId="20" fillId="5" borderId="84" xfId="11" applyFont="1" applyFill="1" applyBorder="1" applyAlignment="1">
      <alignment horizontal="center" vertical="center"/>
    </xf>
    <xf numFmtId="0" fontId="20" fillId="5" borderId="90" xfId="11" applyFont="1" applyFill="1" applyBorder="1" applyAlignment="1">
      <alignment horizontal="center" vertical="center"/>
    </xf>
    <xf numFmtId="188" fontId="23" fillId="5" borderId="91" xfId="11" applyNumberFormat="1" applyFont="1" applyFill="1" applyBorder="1" applyAlignment="1">
      <alignment horizontal="right" vertical="center" shrinkToFit="1"/>
    </xf>
    <xf numFmtId="188" fontId="23" fillId="5" borderId="19" xfId="11" applyNumberFormat="1" applyFont="1" applyFill="1" applyBorder="1" applyAlignment="1">
      <alignment horizontal="right" vertical="center" shrinkToFit="1"/>
    </xf>
    <xf numFmtId="187" fontId="78" fillId="5" borderId="92" xfId="12" applyNumberFormat="1" applyFont="1" applyFill="1" applyBorder="1" applyAlignment="1">
      <alignment horizontal="right" vertical="center" shrinkToFit="1"/>
    </xf>
    <xf numFmtId="188" fontId="23" fillId="5" borderId="93" xfId="11" applyNumberFormat="1" applyFont="1" applyFill="1" applyBorder="1" applyAlignment="1">
      <alignment horizontal="right" vertical="center" shrinkToFit="1"/>
    </xf>
    <xf numFmtId="187" fontId="78" fillId="5" borderId="94" xfId="12" applyNumberFormat="1" applyFont="1" applyFill="1" applyBorder="1" applyAlignment="1">
      <alignment horizontal="right" vertical="center" shrinkToFit="1"/>
    </xf>
    <xf numFmtId="189" fontId="24" fillId="5" borderId="95" xfId="12" applyNumberFormat="1" applyFont="1" applyFill="1" applyBorder="1" applyAlignment="1">
      <alignment horizontal="right" vertical="center" shrinkToFit="1"/>
    </xf>
    <xf numFmtId="189" fontId="24" fillId="5" borderId="96" xfId="12" applyNumberFormat="1" applyFont="1" applyFill="1" applyBorder="1" applyAlignment="1">
      <alignment horizontal="right" vertical="center" shrinkToFit="1"/>
    </xf>
    <xf numFmtId="188" fontId="20" fillId="5" borderId="93" xfId="11" applyNumberFormat="1" applyFont="1" applyFill="1" applyBorder="1" applyAlignment="1">
      <alignment horizontal="right" vertical="center" shrinkToFit="1"/>
    </xf>
    <xf numFmtId="188" fontId="20" fillId="5" borderId="19" xfId="11" applyNumberFormat="1" applyFont="1" applyFill="1" applyBorder="1" applyAlignment="1">
      <alignment horizontal="right" vertical="center" shrinkToFit="1"/>
    </xf>
    <xf numFmtId="187" fontId="24" fillId="5" borderId="94" xfId="12" applyNumberFormat="1" applyFont="1" applyFill="1" applyBorder="1" applyAlignment="1">
      <alignment horizontal="right" vertical="center" shrinkToFit="1"/>
    </xf>
    <xf numFmtId="188" fontId="23" fillId="5" borderId="77" xfId="11" applyNumberFormat="1" applyFont="1" applyFill="1" applyBorder="1" applyAlignment="1">
      <alignment horizontal="right" vertical="center" shrinkToFit="1"/>
    </xf>
    <xf numFmtId="188" fontId="23" fillId="5" borderId="23" xfId="11" applyNumberFormat="1" applyFont="1" applyFill="1" applyBorder="1" applyAlignment="1">
      <alignment horizontal="right" vertical="center" shrinkToFit="1"/>
    </xf>
    <xf numFmtId="187" fontId="78" fillId="5" borderId="78" xfId="12" applyNumberFormat="1" applyFont="1" applyFill="1" applyBorder="1" applyAlignment="1">
      <alignment horizontal="right" vertical="center" shrinkToFit="1"/>
    </xf>
    <xf numFmtId="188" fontId="23" fillId="5" borderId="79" xfId="11" applyNumberFormat="1" applyFont="1" applyFill="1" applyBorder="1" applyAlignment="1">
      <alignment horizontal="right" vertical="center" shrinkToFit="1"/>
    </xf>
    <xf numFmtId="187" fontId="78" fillId="5" borderId="80" xfId="12" applyNumberFormat="1" applyFont="1" applyFill="1" applyBorder="1" applyAlignment="1">
      <alignment horizontal="right" vertical="center" shrinkToFit="1"/>
    </xf>
    <xf numFmtId="189" fontId="24" fillId="5" borderId="97" xfId="12" applyNumberFormat="1" applyFont="1" applyFill="1" applyBorder="1" applyAlignment="1">
      <alignment horizontal="right" vertical="center" shrinkToFit="1"/>
    </xf>
    <xf numFmtId="189" fontId="24" fillId="5" borderId="98" xfId="12" applyNumberFormat="1" applyFont="1" applyFill="1" applyBorder="1" applyAlignment="1">
      <alignment horizontal="right" vertical="center" shrinkToFit="1"/>
    </xf>
    <xf numFmtId="188" fontId="20" fillId="5" borderId="79" xfId="11" applyNumberFormat="1" applyFont="1" applyFill="1" applyBorder="1" applyAlignment="1">
      <alignment horizontal="right" vertical="center" shrinkToFit="1"/>
    </xf>
    <xf numFmtId="188" fontId="20" fillId="5" borderId="23" xfId="11" applyNumberFormat="1" applyFont="1" applyFill="1" applyBorder="1" applyAlignment="1">
      <alignment horizontal="right" vertical="center" shrinkToFit="1"/>
    </xf>
    <xf numFmtId="187" fontId="24" fillId="5" borderId="80" xfId="12" applyNumberFormat="1" applyFont="1" applyFill="1" applyBorder="1" applyAlignment="1">
      <alignment horizontal="right" vertical="center" shrinkToFit="1"/>
    </xf>
    <xf numFmtId="189" fontId="10" fillId="5" borderId="0" xfId="11" applyNumberFormat="1" applyFont="1" applyFill="1">
      <alignment vertical="center"/>
    </xf>
    <xf numFmtId="189" fontId="11" fillId="5" borderId="0" xfId="11" applyNumberFormat="1" applyFont="1" applyFill="1">
      <alignment vertical="center"/>
    </xf>
    <xf numFmtId="187" fontId="78" fillId="5" borderId="82" xfId="12" applyNumberFormat="1" applyFont="1" applyFill="1" applyBorder="1" applyAlignment="1">
      <alignment horizontal="right" vertical="center" shrinkToFit="1"/>
    </xf>
    <xf numFmtId="187" fontId="78" fillId="5" borderId="83" xfId="12" applyNumberFormat="1" applyFont="1" applyFill="1" applyBorder="1" applyAlignment="1">
      <alignment horizontal="right" vertical="center" shrinkToFit="1"/>
    </xf>
    <xf numFmtId="187" fontId="24" fillId="5" borderId="83" xfId="12" applyNumberFormat="1" applyFont="1" applyFill="1" applyBorder="1" applyAlignment="1">
      <alignment horizontal="right" vertical="center" shrinkToFit="1"/>
    </xf>
    <xf numFmtId="0" fontId="20" fillId="5" borderId="101" xfId="11" applyFont="1" applyFill="1" applyBorder="1" applyAlignment="1">
      <alignment horizontal="center" vertical="center"/>
    </xf>
    <xf numFmtId="190" fontId="23" fillId="5" borderId="102" xfId="11" applyNumberFormat="1" applyFont="1" applyFill="1" applyBorder="1" applyAlignment="1">
      <alignment horizontal="right" vertical="center" shrinkToFit="1"/>
    </xf>
    <xf numFmtId="190" fontId="23" fillId="5" borderId="103" xfId="11" applyNumberFormat="1" applyFont="1" applyFill="1" applyBorder="1" applyAlignment="1">
      <alignment horizontal="right" vertical="center" shrinkToFit="1"/>
    </xf>
    <xf numFmtId="187" fontId="78" fillId="5" borderId="104" xfId="12" applyNumberFormat="1" applyFont="1" applyFill="1" applyBorder="1" applyAlignment="1">
      <alignment horizontal="right" vertical="center" shrinkToFit="1"/>
    </xf>
    <xf numFmtId="190" fontId="23" fillId="5" borderId="105" xfId="11" applyNumberFormat="1" applyFont="1" applyFill="1" applyBorder="1" applyAlignment="1">
      <alignment horizontal="right" vertical="center" shrinkToFit="1"/>
    </xf>
    <xf numFmtId="187" fontId="78" fillId="5" borderId="106" xfId="12" applyNumberFormat="1" applyFont="1" applyFill="1" applyBorder="1" applyAlignment="1">
      <alignment horizontal="right" vertical="center" shrinkToFit="1"/>
    </xf>
    <xf numFmtId="189" fontId="24" fillId="5" borderId="107" xfId="12" applyNumberFormat="1" applyFont="1" applyFill="1" applyBorder="1" applyAlignment="1">
      <alignment horizontal="right" vertical="center" shrinkToFit="1"/>
    </xf>
    <xf numFmtId="189" fontId="24" fillId="5" borderId="108" xfId="12" applyNumberFormat="1" applyFont="1" applyFill="1" applyBorder="1" applyAlignment="1">
      <alignment horizontal="right" vertical="center" shrinkToFit="1"/>
    </xf>
    <xf numFmtId="190" fontId="20" fillId="5" borderId="105" xfId="11" applyNumberFormat="1" applyFont="1" applyFill="1" applyBorder="1" applyAlignment="1">
      <alignment horizontal="right" vertical="center" shrinkToFit="1"/>
    </xf>
    <xf numFmtId="190" fontId="20" fillId="5" borderId="103" xfId="11" applyNumberFormat="1" applyFont="1" applyFill="1" applyBorder="1" applyAlignment="1">
      <alignment horizontal="right" vertical="center" shrinkToFit="1"/>
    </xf>
    <xf numFmtId="187" fontId="24" fillId="5" borderId="106" xfId="12" applyNumberFormat="1" applyFont="1" applyFill="1" applyBorder="1" applyAlignment="1">
      <alignment horizontal="right" vertical="center" shrinkToFit="1"/>
    </xf>
    <xf numFmtId="0" fontId="10" fillId="6" borderId="0" xfId="11" applyFont="1" applyFill="1">
      <alignment vertical="center"/>
    </xf>
    <xf numFmtId="0" fontId="11" fillId="6" borderId="0" xfId="11" applyFont="1" applyFill="1">
      <alignment vertical="center"/>
    </xf>
    <xf numFmtId="0" fontId="20" fillId="6" borderId="111" xfId="11" applyFont="1" applyFill="1" applyBorder="1" applyAlignment="1">
      <alignment horizontal="center" vertical="center"/>
    </xf>
    <xf numFmtId="188" fontId="21" fillId="6" borderId="112" xfId="13" applyNumberFormat="1" applyFont="1" applyFill="1" applyBorder="1" applyAlignment="1">
      <alignment horizontal="right" vertical="center" shrinkToFit="1"/>
    </xf>
    <xf numFmtId="188" fontId="21" fillId="6" borderId="110" xfId="13" applyNumberFormat="1" applyFont="1" applyFill="1" applyBorder="1" applyAlignment="1">
      <alignment horizontal="right" vertical="center" shrinkToFit="1"/>
    </xf>
    <xf numFmtId="187" fontId="78" fillId="6" borderId="113" xfId="12" applyNumberFormat="1" applyFont="1" applyFill="1" applyBorder="1" applyAlignment="1">
      <alignment horizontal="right" vertical="center" shrinkToFit="1"/>
    </xf>
    <xf numFmtId="188" fontId="21" fillId="6" borderId="114" xfId="13" applyNumberFormat="1" applyFont="1" applyFill="1" applyBorder="1" applyAlignment="1">
      <alignment horizontal="right" vertical="center" shrinkToFit="1"/>
    </xf>
    <xf numFmtId="187" fontId="78" fillId="6" borderId="115" xfId="12" applyNumberFormat="1" applyFont="1" applyFill="1" applyBorder="1" applyAlignment="1">
      <alignment horizontal="right" vertical="center" shrinkToFit="1"/>
    </xf>
    <xf numFmtId="0" fontId="20" fillId="6" borderId="76" xfId="11" applyFont="1" applyFill="1" applyBorder="1" applyAlignment="1">
      <alignment horizontal="center" vertical="center"/>
    </xf>
    <xf numFmtId="189" fontId="20" fillId="6" borderId="76" xfId="11" applyNumberFormat="1" applyFont="1" applyFill="1" applyBorder="1" applyAlignment="1">
      <alignment horizontal="center" vertical="center"/>
    </xf>
    <xf numFmtId="0" fontId="20" fillId="6" borderId="84" xfId="11" applyFont="1" applyFill="1" applyBorder="1" applyAlignment="1">
      <alignment horizontal="center" vertical="center"/>
    </xf>
    <xf numFmtId="0" fontId="20" fillId="6" borderId="90" xfId="11" applyFont="1" applyFill="1" applyBorder="1" applyAlignment="1">
      <alignment horizontal="center" vertical="center"/>
    </xf>
    <xf numFmtId="188" fontId="23" fillId="6" borderId="91" xfId="11" applyNumberFormat="1" applyFont="1" applyFill="1" applyBorder="1" applyAlignment="1">
      <alignment horizontal="right" vertical="center" shrinkToFit="1"/>
    </xf>
    <xf numFmtId="188" fontId="23" fillId="6" borderId="19" xfId="11" applyNumberFormat="1" applyFont="1" applyFill="1" applyBorder="1" applyAlignment="1">
      <alignment horizontal="right" vertical="center" shrinkToFit="1"/>
    </xf>
    <xf numFmtId="187" fontId="78" fillId="6" borderId="92" xfId="12" applyNumberFormat="1" applyFont="1" applyFill="1" applyBorder="1" applyAlignment="1">
      <alignment horizontal="right" vertical="center" shrinkToFit="1"/>
    </xf>
    <xf numFmtId="188" fontId="23" fillId="6" borderId="93" xfId="11" applyNumberFormat="1" applyFont="1" applyFill="1" applyBorder="1" applyAlignment="1">
      <alignment horizontal="right" vertical="center" shrinkToFit="1"/>
    </xf>
    <xf numFmtId="187" fontId="78" fillId="6" borderId="94" xfId="12" applyNumberFormat="1" applyFont="1" applyFill="1" applyBorder="1" applyAlignment="1">
      <alignment horizontal="right" vertical="center" shrinkToFit="1"/>
    </xf>
    <xf numFmtId="189" fontId="24" fillId="6" borderId="95" xfId="12" applyNumberFormat="1" applyFont="1" applyFill="1" applyBorder="1" applyAlignment="1">
      <alignment horizontal="right" vertical="center" shrinkToFit="1"/>
    </xf>
    <xf numFmtId="189" fontId="24" fillId="6" borderId="96" xfId="12" applyNumberFormat="1" applyFont="1" applyFill="1" applyBorder="1" applyAlignment="1">
      <alignment horizontal="right" vertical="center" shrinkToFit="1"/>
    </xf>
    <xf numFmtId="188" fontId="20" fillId="6" borderId="93" xfId="11" applyNumberFormat="1" applyFont="1" applyFill="1" applyBorder="1" applyAlignment="1">
      <alignment horizontal="right" vertical="center" shrinkToFit="1"/>
    </xf>
    <xf numFmtId="188" fontId="20" fillId="6" borderId="19" xfId="11" applyNumberFormat="1" applyFont="1" applyFill="1" applyBorder="1" applyAlignment="1">
      <alignment horizontal="right" vertical="center" shrinkToFit="1"/>
    </xf>
    <xf numFmtId="187" fontId="24" fillId="6" borderId="94" xfId="12" applyNumberFormat="1" applyFont="1" applyFill="1" applyBorder="1" applyAlignment="1">
      <alignment horizontal="right" vertical="center" shrinkToFit="1"/>
    </xf>
    <xf numFmtId="188" fontId="23" fillId="6" borderId="77" xfId="11" applyNumberFormat="1" applyFont="1" applyFill="1" applyBorder="1" applyAlignment="1">
      <alignment horizontal="right" vertical="center" shrinkToFit="1"/>
    </xf>
    <xf numFmtId="188" fontId="23" fillId="6" borderId="23" xfId="11" applyNumberFormat="1" applyFont="1" applyFill="1" applyBorder="1" applyAlignment="1">
      <alignment horizontal="right" vertical="center" shrinkToFit="1"/>
    </xf>
    <xf numFmtId="187" fontId="78" fillId="6" borderId="78" xfId="12" applyNumberFormat="1" applyFont="1" applyFill="1" applyBorder="1" applyAlignment="1">
      <alignment horizontal="right" vertical="center" shrinkToFit="1"/>
    </xf>
    <xf numFmtId="188" fontId="23" fillId="6" borderId="79" xfId="11" applyNumberFormat="1" applyFont="1" applyFill="1" applyBorder="1" applyAlignment="1">
      <alignment horizontal="right" vertical="center" shrinkToFit="1"/>
    </xf>
    <xf numFmtId="187" fontId="78" fillId="6" borderId="80" xfId="12" applyNumberFormat="1" applyFont="1" applyFill="1" applyBorder="1" applyAlignment="1">
      <alignment horizontal="right" vertical="center" shrinkToFit="1"/>
    </xf>
    <xf numFmtId="189" fontId="24" fillId="6" borderId="97" xfId="12" applyNumberFormat="1" applyFont="1" applyFill="1" applyBorder="1" applyAlignment="1">
      <alignment horizontal="right" vertical="center" shrinkToFit="1"/>
    </xf>
    <xf numFmtId="189" fontId="24" fillId="6" borderId="98" xfId="12" applyNumberFormat="1" applyFont="1" applyFill="1" applyBorder="1" applyAlignment="1">
      <alignment horizontal="right" vertical="center" shrinkToFit="1"/>
    </xf>
    <xf numFmtId="188" fontId="20" fillId="6" borderId="79" xfId="11" applyNumberFormat="1" applyFont="1" applyFill="1" applyBorder="1" applyAlignment="1">
      <alignment horizontal="right" vertical="center" shrinkToFit="1"/>
    </xf>
    <xf numFmtId="188" fontId="20" fillId="6" borderId="23" xfId="11" applyNumberFormat="1" applyFont="1" applyFill="1" applyBorder="1" applyAlignment="1">
      <alignment horizontal="right" vertical="center" shrinkToFit="1"/>
    </xf>
    <xf numFmtId="187" fontId="24" fillId="6" borderId="80" xfId="12" applyNumberFormat="1" applyFont="1" applyFill="1" applyBorder="1" applyAlignment="1">
      <alignment horizontal="right" vertical="center" shrinkToFit="1"/>
    </xf>
    <xf numFmtId="189" fontId="10" fillId="6" borderId="0" xfId="11" applyNumberFormat="1" applyFont="1" applyFill="1">
      <alignment vertical="center"/>
    </xf>
    <xf numFmtId="189" fontId="11" fillId="6" borderId="0" xfId="11" applyNumberFormat="1" applyFont="1" applyFill="1">
      <alignment vertical="center"/>
    </xf>
    <xf numFmtId="187" fontId="78" fillId="6" borderId="82" xfId="12" applyNumberFormat="1" applyFont="1" applyFill="1" applyBorder="1" applyAlignment="1">
      <alignment horizontal="right" vertical="center" shrinkToFit="1"/>
    </xf>
    <xf numFmtId="187" fontId="78" fillId="6" borderId="83" xfId="12" applyNumberFormat="1" applyFont="1" applyFill="1" applyBorder="1" applyAlignment="1">
      <alignment horizontal="right" vertical="center" shrinkToFit="1"/>
    </xf>
    <xf numFmtId="187" fontId="24" fillId="6" borderId="83" xfId="12" applyNumberFormat="1" applyFont="1" applyFill="1" applyBorder="1" applyAlignment="1">
      <alignment horizontal="right" vertical="center" shrinkToFit="1"/>
    </xf>
    <xf numFmtId="190" fontId="23" fillId="6" borderId="85" xfId="11" applyNumberFormat="1" applyFont="1" applyFill="1" applyBorder="1" applyAlignment="1">
      <alignment horizontal="right" vertical="center" shrinkToFit="1"/>
    </xf>
    <xf numFmtId="190" fontId="23" fillId="6" borderId="32" xfId="11" applyNumberFormat="1" applyFont="1" applyFill="1" applyBorder="1" applyAlignment="1">
      <alignment horizontal="right" vertical="center" shrinkToFit="1"/>
    </xf>
    <xf numFmtId="187" fontId="78" fillId="6" borderId="86" xfId="12" applyNumberFormat="1" applyFont="1" applyFill="1" applyBorder="1" applyAlignment="1">
      <alignment horizontal="right" vertical="center" shrinkToFit="1"/>
    </xf>
    <xf numFmtId="190" fontId="23" fillId="6" borderId="87" xfId="11" applyNumberFormat="1" applyFont="1" applyFill="1" applyBorder="1" applyAlignment="1">
      <alignment horizontal="right" vertical="center" shrinkToFit="1"/>
    </xf>
    <xf numFmtId="187" fontId="78" fillId="6" borderId="88" xfId="12" applyNumberFormat="1" applyFont="1" applyFill="1" applyBorder="1" applyAlignment="1">
      <alignment horizontal="right" vertical="center" shrinkToFit="1"/>
    </xf>
    <xf numFmtId="189" fontId="24" fillId="6" borderId="117" xfId="12" applyNumberFormat="1" applyFont="1" applyFill="1" applyBorder="1" applyAlignment="1">
      <alignment horizontal="right" vertical="center" shrinkToFit="1"/>
    </xf>
    <xf numFmtId="189" fontId="24" fillId="6" borderId="118" xfId="12" applyNumberFormat="1" applyFont="1" applyFill="1" applyBorder="1" applyAlignment="1">
      <alignment horizontal="right" vertical="center" shrinkToFit="1"/>
    </xf>
    <xf numFmtId="190" fontId="20" fillId="6" borderId="87" xfId="11" applyNumberFormat="1" applyFont="1" applyFill="1" applyBorder="1" applyAlignment="1">
      <alignment horizontal="right" vertical="center" shrinkToFit="1"/>
    </xf>
    <xf numFmtId="190" fontId="20" fillId="6" borderId="32" xfId="11" applyNumberFormat="1" applyFont="1" applyFill="1" applyBorder="1" applyAlignment="1">
      <alignment horizontal="right" vertical="center" shrinkToFit="1"/>
    </xf>
    <xf numFmtId="187" fontId="24" fillId="6" borderId="88" xfId="12" applyNumberFormat="1" applyFont="1" applyFill="1" applyBorder="1" applyAlignment="1">
      <alignment horizontal="right" vertical="center" shrinkToFit="1"/>
    </xf>
    <xf numFmtId="0" fontId="10" fillId="7" borderId="0" xfId="11" applyFont="1" applyFill="1">
      <alignment vertical="center"/>
    </xf>
    <xf numFmtId="0" fontId="11" fillId="7" borderId="0" xfId="11" applyFont="1" applyFill="1">
      <alignment vertical="center"/>
    </xf>
    <xf numFmtId="188" fontId="23" fillId="7" borderId="3" xfId="11" applyNumberFormat="1" applyFont="1" applyFill="1" applyBorder="1" applyAlignment="1">
      <alignment horizontal="right" vertical="center" shrinkToFit="1"/>
    </xf>
    <xf numFmtId="188" fontId="23" fillId="7" borderId="14" xfId="11" applyNumberFormat="1" applyFont="1" applyFill="1" applyBorder="1" applyAlignment="1">
      <alignment horizontal="right" vertical="center" shrinkToFit="1"/>
    </xf>
    <xf numFmtId="187" fontId="78" fillId="7" borderId="120" xfId="12" applyNumberFormat="1" applyFont="1" applyFill="1" applyBorder="1" applyAlignment="1">
      <alignment horizontal="right" vertical="center" shrinkToFit="1"/>
    </xf>
    <xf numFmtId="188" fontId="23" fillId="7" borderId="121" xfId="11" applyNumberFormat="1" applyFont="1" applyFill="1" applyBorder="1" applyAlignment="1">
      <alignment horizontal="right" vertical="center" shrinkToFit="1"/>
    </xf>
    <xf numFmtId="187" fontId="78" fillId="7" borderId="122" xfId="12" applyNumberFormat="1" applyFont="1" applyFill="1" applyBorder="1" applyAlignment="1">
      <alignment horizontal="right" vertical="center" shrinkToFit="1"/>
    </xf>
    <xf numFmtId="188" fontId="20" fillId="7" borderId="121" xfId="11" applyNumberFormat="1" applyFont="1" applyFill="1" applyBorder="1" applyAlignment="1">
      <alignment horizontal="right" vertical="center" shrinkToFit="1"/>
    </xf>
    <xf numFmtId="188" fontId="20" fillId="7" borderId="14" xfId="11" applyNumberFormat="1" applyFont="1" applyFill="1" applyBorder="1" applyAlignment="1">
      <alignment horizontal="right" vertical="center" shrinkToFit="1"/>
    </xf>
    <xf numFmtId="187" fontId="24" fillId="7" borderId="122" xfId="12" applyNumberFormat="1" applyFont="1" applyFill="1" applyBorder="1" applyAlignment="1">
      <alignment horizontal="right" vertical="center" shrinkToFit="1"/>
    </xf>
    <xf numFmtId="189" fontId="10" fillId="7" borderId="0" xfId="11" applyNumberFormat="1" applyFont="1" applyFill="1">
      <alignment vertical="center"/>
    </xf>
    <xf numFmtId="189" fontId="11" fillId="7" borderId="0" xfId="11" applyNumberFormat="1" applyFont="1" applyFill="1">
      <alignment vertical="center"/>
    </xf>
    <xf numFmtId="189" fontId="21" fillId="7" borderId="124" xfId="12" applyNumberFormat="1" applyFont="1" applyFill="1" applyBorder="1" applyAlignment="1">
      <alignment horizontal="right" vertical="center" shrinkToFit="1"/>
    </xf>
    <xf numFmtId="189" fontId="21" fillId="7" borderId="100" xfId="12" applyNumberFormat="1" applyFont="1" applyFill="1" applyBorder="1" applyAlignment="1">
      <alignment horizontal="right" vertical="center" shrinkToFit="1"/>
    </xf>
    <xf numFmtId="187" fontId="78" fillId="7" borderId="125" xfId="12" applyNumberFormat="1" applyFont="1" applyFill="1" applyBorder="1" applyAlignment="1">
      <alignment horizontal="right" vertical="center" shrinkToFit="1"/>
    </xf>
    <xf numFmtId="189" fontId="21" fillId="7" borderId="126" xfId="12" applyNumberFormat="1" applyFont="1" applyFill="1" applyBorder="1" applyAlignment="1">
      <alignment horizontal="right" vertical="center" shrinkToFit="1"/>
    </xf>
    <xf numFmtId="187" fontId="78" fillId="7" borderId="127" xfId="12" applyNumberFormat="1" applyFont="1" applyFill="1" applyBorder="1" applyAlignment="1">
      <alignment horizontal="right" vertical="center" shrinkToFit="1"/>
    </xf>
    <xf numFmtId="189" fontId="22" fillId="7" borderId="126" xfId="12" applyNumberFormat="1" applyFont="1" applyFill="1" applyBorder="1" applyAlignment="1">
      <alignment horizontal="right" vertical="center" shrinkToFit="1"/>
    </xf>
    <xf numFmtId="189" fontId="22" fillId="7" borderId="100" xfId="12" applyNumberFormat="1" applyFont="1" applyFill="1" applyBorder="1" applyAlignment="1">
      <alignment horizontal="right" vertical="center" shrinkToFit="1"/>
    </xf>
    <xf numFmtId="187" fontId="24" fillId="7" borderId="127" xfId="12" applyNumberFormat="1" applyFont="1" applyFill="1" applyBorder="1" applyAlignment="1">
      <alignment horizontal="right" vertical="center" shrinkToFit="1"/>
    </xf>
    <xf numFmtId="0" fontId="20" fillId="0" borderId="111" xfId="11" applyFont="1" applyBorder="1" applyAlignment="1">
      <alignment horizontal="center" vertical="center"/>
    </xf>
    <xf numFmtId="188" fontId="21" fillId="0" borderId="112" xfId="13" applyNumberFormat="1" applyFont="1" applyBorder="1" applyAlignment="1">
      <alignment horizontal="right" vertical="center" shrinkToFit="1"/>
    </xf>
    <xf numFmtId="188" fontId="21" fillId="0" borderId="110" xfId="13" applyNumberFormat="1" applyFont="1" applyBorder="1" applyAlignment="1">
      <alignment horizontal="right" vertical="center" shrinkToFit="1"/>
    </xf>
    <xf numFmtId="187" fontId="78" fillId="0" borderId="129" xfId="12" applyNumberFormat="1" applyFont="1" applyBorder="1" applyAlignment="1">
      <alignment horizontal="right" vertical="center" shrinkToFit="1"/>
    </xf>
    <xf numFmtId="188" fontId="21" fillId="0" borderId="114" xfId="13" applyNumberFormat="1" applyFont="1" applyBorder="1" applyAlignment="1">
      <alignment horizontal="right" vertical="center" shrinkToFit="1"/>
    </xf>
    <xf numFmtId="187" fontId="78" fillId="0" borderId="130" xfId="12" applyNumberFormat="1" applyFont="1" applyBorder="1" applyAlignment="1">
      <alignment horizontal="right" vertical="center" shrinkToFit="1"/>
    </xf>
    <xf numFmtId="0" fontId="20" fillId="0" borderId="76" xfId="11" applyFont="1" applyBorder="1" applyAlignment="1">
      <alignment horizontal="center" vertical="center"/>
    </xf>
    <xf numFmtId="0" fontId="20" fillId="0" borderId="84" xfId="11" applyFont="1" applyBorder="1" applyAlignment="1">
      <alignment horizontal="center" vertical="center"/>
    </xf>
    <xf numFmtId="188" fontId="21" fillId="0" borderId="85" xfId="13" applyNumberFormat="1" applyFont="1" applyBorder="1" applyAlignment="1">
      <alignment horizontal="right" vertical="center" shrinkToFit="1"/>
    </xf>
    <xf numFmtId="188" fontId="21" fillId="0" borderId="32" xfId="13" applyNumberFormat="1" applyFont="1" applyBorder="1" applyAlignment="1">
      <alignment horizontal="right" vertical="center" shrinkToFit="1"/>
    </xf>
    <xf numFmtId="187" fontId="78" fillId="0" borderId="132" xfId="12" applyNumberFormat="1" applyFont="1" applyBorder="1" applyAlignment="1">
      <alignment horizontal="right" vertical="center" shrinkToFit="1"/>
    </xf>
    <xf numFmtId="188" fontId="21" fillId="0" borderId="87" xfId="13" applyNumberFormat="1" applyFont="1" applyBorder="1" applyAlignment="1">
      <alignment horizontal="right" vertical="center" shrinkToFit="1"/>
    </xf>
    <xf numFmtId="187" fontId="78" fillId="0" borderId="133" xfId="12" applyNumberFormat="1" applyFont="1" applyBorder="1" applyAlignment="1">
      <alignment horizontal="right" vertical="center" shrinkToFit="1"/>
    </xf>
    <xf numFmtId="0" fontId="10" fillId="8" borderId="0" xfId="11" applyFont="1" applyFill="1">
      <alignment vertical="center"/>
    </xf>
    <xf numFmtId="0" fontId="11" fillId="8" borderId="0" xfId="11" applyFont="1" applyFill="1">
      <alignment vertical="center"/>
    </xf>
    <xf numFmtId="188" fontId="21" fillId="8" borderId="3" xfId="13" applyNumberFormat="1" applyFont="1" applyFill="1" applyBorder="1" applyAlignment="1">
      <alignment horizontal="right" vertical="center" shrinkToFit="1"/>
    </xf>
    <xf numFmtId="188" fontId="21" fillId="8" borderId="14" xfId="13" applyNumberFormat="1" applyFont="1" applyFill="1" applyBorder="1" applyAlignment="1">
      <alignment horizontal="right" vertical="center" shrinkToFit="1"/>
    </xf>
    <xf numFmtId="187" fontId="78" fillId="8" borderId="120" xfId="12" applyNumberFormat="1" applyFont="1" applyFill="1" applyBorder="1" applyAlignment="1">
      <alignment horizontal="right" vertical="center" shrinkToFit="1"/>
    </xf>
    <xf numFmtId="188" fontId="21" fillId="8" borderId="121" xfId="13" applyNumberFormat="1" applyFont="1" applyFill="1" applyBorder="1" applyAlignment="1">
      <alignment horizontal="right" vertical="center" shrinkToFit="1"/>
    </xf>
    <xf numFmtId="187" fontId="78" fillId="8" borderId="122" xfId="12" applyNumberFormat="1" applyFont="1" applyFill="1" applyBorder="1" applyAlignment="1">
      <alignment horizontal="right" vertical="center" shrinkToFit="1"/>
    </xf>
    <xf numFmtId="187" fontId="78" fillId="8" borderId="136" xfId="12" applyNumberFormat="1" applyFont="1" applyFill="1" applyBorder="1" applyAlignment="1">
      <alignment horizontal="right" vertical="center" shrinkToFit="1"/>
    </xf>
    <xf numFmtId="187" fontId="78" fillId="8" borderId="1" xfId="12" applyNumberFormat="1" applyFont="1" applyFill="1" applyBorder="1" applyAlignment="1">
      <alignment horizontal="right" vertical="center" shrinkToFit="1"/>
    </xf>
    <xf numFmtId="188" fontId="24" fillId="8" borderId="75" xfId="12" applyNumberFormat="1" applyFont="1" applyFill="1" applyBorder="1" applyAlignment="1">
      <alignment horizontal="right" vertical="center" shrinkToFit="1"/>
    </xf>
    <xf numFmtId="188" fontId="24" fillId="8" borderId="119" xfId="12" applyNumberFormat="1" applyFont="1" applyFill="1" applyBorder="1" applyAlignment="1">
      <alignment horizontal="right" vertical="center" shrinkToFit="1"/>
    </xf>
    <xf numFmtId="0" fontId="20" fillId="0" borderId="14" xfId="11" applyFont="1" applyBorder="1" applyAlignment="1">
      <alignment horizontal="center" vertical="center"/>
    </xf>
    <xf numFmtId="0" fontId="20" fillId="0" borderId="119" xfId="11" applyFont="1" applyBorder="1" applyAlignment="1">
      <alignment horizontal="center" vertical="center"/>
    </xf>
    <xf numFmtId="188" fontId="23" fillId="0" borderId="3" xfId="11" applyNumberFormat="1" applyFont="1" applyBorder="1" applyAlignment="1">
      <alignment horizontal="right" vertical="center" shrinkToFit="1"/>
    </xf>
    <xf numFmtId="188" fontId="23" fillId="0" borderId="14" xfId="11" applyNumberFormat="1" applyFont="1" applyBorder="1" applyAlignment="1">
      <alignment horizontal="right" vertical="center" shrinkToFit="1"/>
    </xf>
    <xf numFmtId="187" fontId="78" fillId="0" borderId="136" xfId="12" applyNumberFormat="1" applyFont="1" applyBorder="1" applyAlignment="1">
      <alignment horizontal="right" vertical="center" shrinkToFit="1"/>
    </xf>
    <xf numFmtId="188" fontId="23" fillId="0" borderId="121" xfId="11" applyNumberFormat="1" applyFont="1" applyBorder="1" applyAlignment="1">
      <alignment horizontal="right" vertical="center" shrinkToFit="1"/>
    </xf>
    <xf numFmtId="187" fontId="78" fillId="0" borderId="1" xfId="12" applyNumberFormat="1" applyFont="1" applyBorder="1" applyAlignment="1">
      <alignment horizontal="right" vertical="center" shrinkToFit="1"/>
    </xf>
    <xf numFmtId="188" fontId="24" fillId="0" borderId="75" xfId="12" applyNumberFormat="1" applyFont="1" applyFill="1" applyBorder="1" applyAlignment="1">
      <alignment horizontal="right" vertical="center" shrinkToFit="1"/>
    </xf>
    <xf numFmtId="188" fontId="24" fillId="0" borderId="119" xfId="12" applyNumberFormat="1" applyFont="1" applyFill="1" applyBorder="1" applyAlignment="1">
      <alignment horizontal="right" vertical="center" shrinkToFit="1"/>
    </xf>
    <xf numFmtId="188" fontId="23" fillId="8" borderId="124" xfId="11" applyNumberFormat="1" applyFont="1" applyFill="1" applyBorder="1" applyAlignment="1">
      <alignment horizontal="right" vertical="center" shrinkToFit="1"/>
    </xf>
    <xf numFmtId="188" fontId="23" fillId="8" borderId="100" xfId="11" applyNumberFormat="1" applyFont="1" applyFill="1" applyBorder="1" applyAlignment="1">
      <alignment horizontal="right" vertical="center" shrinkToFit="1"/>
    </xf>
    <xf numFmtId="187" fontId="78" fillId="8" borderId="141" xfId="12" applyNumberFormat="1" applyFont="1" applyFill="1" applyBorder="1" applyAlignment="1">
      <alignment horizontal="right" vertical="center" shrinkToFit="1"/>
    </xf>
    <xf numFmtId="188" fontId="23" fillId="8" borderId="126" xfId="11" applyNumberFormat="1" applyFont="1" applyFill="1" applyBorder="1" applyAlignment="1">
      <alignment horizontal="right" vertical="center" shrinkToFit="1"/>
    </xf>
    <xf numFmtId="187" fontId="78" fillId="8" borderId="142" xfId="12" applyNumberFormat="1" applyFont="1" applyFill="1" applyBorder="1" applyAlignment="1">
      <alignment horizontal="right" vertical="center" shrinkToFit="1"/>
    </xf>
    <xf numFmtId="191" fontId="23" fillId="0" borderId="3" xfId="11" applyNumberFormat="1" applyFont="1" applyBorder="1" applyAlignment="1">
      <alignment horizontal="right" vertical="center" shrinkToFit="1"/>
    </xf>
    <xf numFmtId="191" fontId="23" fillId="0" borderId="14" xfId="11" applyNumberFormat="1" applyFont="1" applyBorder="1" applyAlignment="1">
      <alignment horizontal="right" vertical="center" shrinkToFit="1"/>
    </xf>
    <xf numFmtId="187" fontId="78" fillId="0" borderId="146" xfId="12" applyNumberFormat="1" applyFont="1" applyBorder="1" applyAlignment="1">
      <alignment horizontal="right" vertical="center" shrinkToFit="1"/>
    </xf>
    <xf numFmtId="191" fontId="23" fillId="0" borderId="121" xfId="11" applyNumberFormat="1" applyFont="1" applyBorder="1" applyAlignment="1">
      <alignment horizontal="right" vertical="center" shrinkToFit="1"/>
    </xf>
    <xf numFmtId="187" fontId="78" fillId="0" borderId="147" xfId="12" applyNumberFormat="1" applyFont="1" applyBorder="1" applyAlignment="1">
      <alignment horizontal="right" vertical="center" shrinkToFit="1"/>
    </xf>
    <xf numFmtId="188" fontId="23" fillId="0" borderId="112" xfId="11" applyNumberFormat="1" applyFont="1" applyBorder="1" applyAlignment="1">
      <alignment horizontal="right" vertical="center" shrinkToFit="1"/>
    </xf>
    <xf numFmtId="188" fontId="23" fillId="0" borderId="110" xfId="11" applyNumberFormat="1" applyFont="1" applyBorder="1" applyAlignment="1">
      <alignment horizontal="right" vertical="center" shrinkToFit="1"/>
    </xf>
    <xf numFmtId="188" fontId="23" fillId="0" borderId="114" xfId="11" applyNumberFormat="1" applyFont="1" applyBorder="1" applyAlignment="1">
      <alignment horizontal="right" vertical="center" shrinkToFit="1"/>
    </xf>
    <xf numFmtId="192" fontId="10" fillId="0" borderId="0" xfId="11" applyNumberFormat="1" applyFont="1">
      <alignment vertical="center"/>
    </xf>
    <xf numFmtId="192" fontId="11" fillId="0" borderId="0" xfId="11" applyNumberFormat="1" applyFont="1">
      <alignment vertical="center"/>
    </xf>
    <xf numFmtId="192" fontId="23" fillId="0" borderId="102" xfId="11" applyNumberFormat="1" applyFont="1" applyBorder="1" applyAlignment="1">
      <alignment horizontal="right" vertical="center" shrinkToFit="1"/>
    </xf>
    <xf numFmtId="192" fontId="23" fillId="0" borderId="103" xfId="11" applyNumberFormat="1" applyFont="1" applyBorder="1" applyAlignment="1">
      <alignment horizontal="right" vertical="center" shrinkToFit="1"/>
    </xf>
    <xf numFmtId="187" fontId="78" fillId="0" borderId="151" xfId="12" applyNumberFormat="1" applyFont="1" applyBorder="1" applyAlignment="1">
      <alignment horizontal="right" vertical="center" shrinkToFit="1"/>
    </xf>
    <xf numFmtId="192" fontId="23" fillId="0" borderId="105" xfId="11" applyNumberFormat="1" applyFont="1" applyBorder="1" applyAlignment="1">
      <alignment horizontal="right" vertical="center" shrinkToFit="1"/>
    </xf>
    <xf numFmtId="187" fontId="78" fillId="0" borderId="152" xfId="12" applyNumberFormat="1" applyFont="1" applyBorder="1" applyAlignment="1">
      <alignment horizontal="right" vertical="center" shrinkToFit="1"/>
    </xf>
    <xf numFmtId="192" fontId="20" fillId="0" borderId="153" xfId="11" applyNumberFormat="1" applyFont="1" applyBorder="1" applyAlignment="1">
      <alignment horizontal="right" vertical="center" shrinkToFit="1"/>
    </xf>
    <xf numFmtId="192" fontId="11" fillId="33" borderId="0" xfId="11" applyNumberFormat="1" applyFont="1" applyFill="1">
      <alignment vertical="center"/>
    </xf>
    <xf numFmtId="0" fontId="20" fillId="0" borderId="0" xfId="11" applyFont="1" applyAlignment="1">
      <alignment horizontal="center" vertical="center" textRotation="255"/>
    </xf>
    <xf numFmtId="0" fontId="20" fillId="0" borderId="0" xfId="11" applyFont="1" applyAlignment="1">
      <alignment horizontal="center" vertical="center"/>
    </xf>
    <xf numFmtId="0" fontId="23" fillId="0" borderId="0" xfId="11" applyFont="1" applyAlignment="1">
      <alignment vertical="center" shrinkToFit="1"/>
    </xf>
    <xf numFmtId="187" fontId="78" fillId="0" borderId="0" xfId="12" applyNumberFormat="1" applyFont="1" applyAlignment="1">
      <alignment horizontal="right" vertical="center" shrinkToFit="1"/>
    </xf>
    <xf numFmtId="179" fontId="24" fillId="0" borderId="0" xfId="12" applyNumberFormat="1" applyFont="1" applyAlignment="1">
      <alignment horizontal="right" vertical="center" shrinkToFit="1"/>
    </xf>
    <xf numFmtId="0" fontId="10" fillId="0" borderId="4" xfId="11" applyFont="1" applyBorder="1">
      <alignment vertical="center"/>
    </xf>
    <xf numFmtId="0" fontId="11" fillId="0" borderId="4" xfId="11" applyFont="1" applyBorder="1">
      <alignment vertical="center"/>
    </xf>
    <xf numFmtId="0" fontId="20" fillId="0" borderId="4" xfId="11" applyFont="1" applyBorder="1" applyAlignment="1">
      <alignment horizontal="center" vertical="center" textRotation="255"/>
    </xf>
    <xf numFmtId="0" fontId="20" fillId="0" borderId="4" xfId="11" applyFont="1" applyBorder="1" applyAlignment="1">
      <alignment horizontal="center" vertical="center"/>
    </xf>
    <xf numFmtId="0" fontId="23" fillId="0" borderId="4" xfId="11" applyFont="1" applyBorder="1" applyAlignment="1">
      <alignment vertical="center" shrinkToFit="1"/>
    </xf>
    <xf numFmtId="0" fontId="20" fillId="0" borderId="14" xfId="11" applyFont="1" applyBorder="1" applyAlignment="1">
      <alignment horizontal="distributed" vertical="center" indent="1"/>
    </xf>
    <xf numFmtId="187" fontId="78" fillId="0" borderId="4" xfId="12" applyNumberFormat="1" applyFont="1" applyBorder="1" applyAlignment="1">
      <alignment horizontal="right" vertical="center" shrinkToFit="1"/>
    </xf>
    <xf numFmtId="179" fontId="24" fillId="0" borderId="4" xfId="12" applyNumberFormat="1" applyFont="1" applyBorder="1" applyAlignment="1">
      <alignment horizontal="right" vertical="center" shrinkToFit="1"/>
    </xf>
    <xf numFmtId="0" fontId="25" fillId="0" borderId="0" xfId="11" applyFont="1" applyAlignment="1">
      <alignment vertical="center" wrapText="1" shrinkToFit="1"/>
    </xf>
    <xf numFmtId="187" fontId="25" fillId="0" borderId="0" xfId="11" applyNumberFormat="1" applyFont="1" applyAlignment="1">
      <alignment vertical="center" wrapText="1" shrinkToFit="1"/>
    </xf>
    <xf numFmtId="0" fontId="11" fillId="33" borderId="4" xfId="11" applyFont="1" applyFill="1" applyBorder="1">
      <alignment vertical="center"/>
    </xf>
    <xf numFmtId="0" fontId="20" fillId="0" borderId="154" xfId="11" applyFont="1" applyBorder="1" applyAlignment="1">
      <alignment horizontal="center" vertical="center"/>
    </xf>
    <xf numFmtId="38" fontId="20" fillId="0" borderId="154" xfId="14" applyFont="1" applyBorder="1" applyAlignment="1">
      <alignment horizontal="distributed" vertical="center" indent="1"/>
    </xf>
    <xf numFmtId="0" fontId="20" fillId="0" borderId="155" xfId="11" applyFont="1" applyBorder="1" applyAlignment="1">
      <alignment horizontal="center" vertical="center"/>
    </xf>
    <xf numFmtId="38" fontId="20" fillId="0" borderId="155" xfId="14" applyFont="1" applyBorder="1" applyAlignment="1">
      <alignment horizontal="distributed" vertical="center" indent="1"/>
    </xf>
    <xf numFmtId="0" fontId="20" fillId="0" borderId="156" xfId="11" applyFont="1" applyBorder="1" applyAlignment="1">
      <alignment horizontal="center" vertical="center"/>
    </xf>
    <xf numFmtId="38" fontId="20" fillId="0" borderId="156" xfId="14" applyFont="1" applyBorder="1" applyAlignment="1">
      <alignment horizontal="distributed" vertical="center" indent="1"/>
    </xf>
    <xf numFmtId="0" fontId="39" fillId="0" borderId="0" xfId="0" applyFont="1" applyAlignment="1">
      <alignment horizontal="right" vertical="center" shrinkToFit="1"/>
    </xf>
    <xf numFmtId="0" fontId="39" fillId="26" borderId="43" xfId="0" applyFont="1" applyFill="1" applyBorder="1" applyAlignment="1">
      <alignment horizontal="left" vertical="center" shrinkToFit="1"/>
    </xf>
    <xf numFmtId="0" fontId="39" fillId="21" borderId="43" xfId="0" applyFont="1" applyFill="1" applyBorder="1" applyAlignment="1">
      <alignment horizontal="left" vertical="center" shrinkToFit="1"/>
    </xf>
    <xf numFmtId="38" fontId="63" fillId="34" borderId="0" xfId="4" applyFont="1" applyFill="1" applyAlignment="1">
      <alignment vertical="center" shrinkToFit="1"/>
    </xf>
    <xf numFmtId="38" fontId="63" fillId="34" borderId="4" xfId="4" applyFont="1" applyFill="1" applyBorder="1" applyAlignment="1">
      <alignment vertical="center" shrinkToFit="1"/>
    </xf>
    <xf numFmtId="38" fontId="63" fillId="34" borderId="165" xfId="4" applyFont="1" applyFill="1" applyBorder="1" applyAlignment="1">
      <alignment vertical="center" shrinkToFit="1"/>
    </xf>
    <xf numFmtId="38" fontId="63" fillId="34" borderId="164" xfId="4" applyFont="1" applyFill="1" applyBorder="1" applyAlignment="1">
      <alignment vertical="center" shrinkToFit="1"/>
    </xf>
    <xf numFmtId="38" fontId="63" fillId="34" borderId="0" xfId="4" applyFont="1" applyFill="1" applyBorder="1" applyAlignment="1">
      <alignment vertical="center" shrinkToFit="1"/>
    </xf>
    <xf numFmtId="38" fontId="63" fillId="34" borderId="166" xfId="4" applyFont="1" applyFill="1" applyBorder="1" applyAlignment="1">
      <alignment vertical="center" shrinkToFit="1"/>
    </xf>
    <xf numFmtId="0" fontId="63" fillId="34" borderId="162" xfId="0" applyFont="1" applyFill="1" applyBorder="1" applyAlignment="1">
      <alignment horizontal="left" vertical="center" shrinkToFit="1"/>
    </xf>
    <xf numFmtId="0" fontId="23" fillId="0" borderId="3" xfId="0" applyFont="1" applyBorder="1" applyAlignment="1">
      <alignment vertical="center"/>
    </xf>
    <xf numFmtId="0" fontId="63" fillId="14" borderId="124" xfId="0" applyFont="1" applyFill="1" applyBorder="1" applyAlignment="1">
      <alignment horizontal="center" vertical="center" shrinkToFit="1"/>
    </xf>
    <xf numFmtId="0" fontId="79" fillId="0" borderId="0" xfId="1" applyFont="1" applyAlignment="1" applyProtection="1">
      <alignment horizontal="center" vertical="center" textRotation="255" shrinkToFit="1"/>
      <protection hidden="1"/>
    </xf>
    <xf numFmtId="0" fontId="79" fillId="0" borderId="0" xfId="1" applyFont="1" applyAlignment="1" applyProtection="1">
      <alignment horizontal="center" vertical="center" shrinkToFit="1"/>
      <protection hidden="1"/>
    </xf>
    <xf numFmtId="0" fontId="79" fillId="0" borderId="0" xfId="4" applyNumberFormat="1" applyFont="1" applyAlignment="1" applyProtection="1">
      <alignment horizontal="center" vertical="center" textRotation="255" shrinkToFit="1"/>
      <protection hidden="1"/>
    </xf>
    <xf numFmtId="0" fontId="79" fillId="0" borderId="0" xfId="4" applyNumberFormat="1" applyFont="1" applyAlignment="1" applyProtection="1">
      <alignment horizontal="center" vertical="center" shrinkToFit="1"/>
      <protection hidden="1"/>
    </xf>
    <xf numFmtId="0" fontId="69" fillId="0" borderId="39" xfId="1" applyFont="1" applyBorder="1" applyAlignment="1" applyProtection="1">
      <alignment horizontal="right" vertical="center" shrinkToFit="1"/>
      <protection hidden="1"/>
    </xf>
    <xf numFmtId="38" fontId="8" fillId="0" borderId="41" xfId="2" applyFont="1" applyBorder="1" applyAlignment="1">
      <alignment vertical="center" shrinkToFit="1"/>
    </xf>
    <xf numFmtId="0" fontId="63" fillId="35" borderId="174" xfId="0" applyFont="1" applyFill="1" applyBorder="1" applyAlignment="1">
      <alignment horizontal="center" vertical="center" shrinkToFit="1"/>
    </xf>
    <xf numFmtId="0" fontId="63" fillId="36" borderId="0" xfId="0" applyFont="1" applyFill="1" applyAlignment="1">
      <alignment horizontal="left" vertical="center" shrinkToFit="1"/>
    </xf>
    <xf numFmtId="0" fontId="63" fillId="36" borderId="4" xfId="0" applyFont="1" applyFill="1" applyBorder="1" applyAlignment="1">
      <alignment horizontal="left" vertical="center" shrinkToFit="1"/>
    </xf>
    <xf numFmtId="0" fontId="63" fillId="36" borderId="165" xfId="0" applyFont="1" applyFill="1" applyBorder="1" applyAlignment="1">
      <alignment horizontal="left" vertical="center" shrinkToFit="1"/>
    </xf>
    <xf numFmtId="0" fontId="63" fillId="36" borderId="164" xfId="0" applyFont="1" applyFill="1" applyBorder="1" applyAlignment="1">
      <alignment horizontal="left" vertical="center" shrinkToFit="1"/>
    </xf>
    <xf numFmtId="0" fontId="63" fillId="36" borderId="166" xfId="0" applyFont="1" applyFill="1" applyBorder="1" applyAlignment="1">
      <alignment horizontal="left" vertical="center" shrinkToFit="1"/>
    </xf>
    <xf numFmtId="0" fontId="69" fillId="0" borderId="0" xfId="1" applyFont="1" applyAlignment="1" applyProtection="1">
      <alignment horizontal="right" vertical="center" shrinkToFit="1"/>
      <protection hidden="1"/>
    </xf>
    <xf numFmtId="0" fontId="69" fillId="0" borderId="4" xfId="1" applyFont="1" applyBorder="1" applyAlignment="1" applyProtection="1">
      <alignment horizontal="center" vertical="center" shrinkToFit="1"/>
      <protection hidden="1"/>
    </xf>
    <xf numFmtId="0" fontId="69" fillId="8" borderId="39" xfId="1" applyFont="1" applyFill="1" applyBorder="1" applyAlignment="1" applyProtection="1">
      <alignment horizontal="right" vertical="center" shrinkToFit="1"/>
      <protection hidden="1"/>
    </xf>
    <xf numFmtId="38" fontId="8" fillId="8" borderId="41" xfId="2" applyFont="1" applyFill="1" applyBorder="1" applyAlignment="1">
      <alignment vertical="center" shrinkToFit="1"/>
    </xf>
    <xf numFmtId="0" fontId="69" fillId="8" borderId="42" xfId="1" applyFont="1" applyFill="1" applyBorder="1" applyAlignment="1" applyProtection="1">
      <alignment horizontal="right" vertical="center" shrinkToFit="1"/>
      <protection hidden="1"/>
    </xf>
    <xf numFmtId="38" fontId="8" fillId="8" borderId="43" xfId="2" applyFont="1" applyFill="1" applyBorder="1" applyAlignment="1">
      <alignment vertical="center" shrinkToFit="1"/>
    </xf>
    <xf numFmtId="185" fontId="69" fillId="8" borderId="42" xfId="1" applyNumberFormat="1" applyFont="1" applyFill="1" applyBorder="1" applyAlignment="1">
      <alignment horizontal="right" vertical="center" shrinkToFit="1"/>
    </xf>
    <xf numFmtId="9" fontId="8" fillId="8" borderId="43" xfId="3" applyFont="1" applyFill="1" applyBorder="1" applyAlignment="1" applyProtection="1">
      <alignment vertical="center" shrinkToFit="1"/>
      <protection hidden="1"/>
    </xf>
    <xf numFmtId="38" fontId="69" fillId="8" borderId="42" xfId="2" applyFont="1" applyFill="1" applyBorder="1" applyAlignment="1">
      <alignment horizontal="right" vertical="center" shrinkToFit="1"/>
    </xf>
    <xf numFmtId="179" fontId="69" fillId="8" borderId="42" xfId="1" applyNumberFormat="1" applyFont="1" applyFill="1" applyBorder="1" applyAlignment="1">
      <alignment horizontal="right" vertical="center" shrinkToFit="1"/>
    </xf>
    <xf numFmtId="179" fontId="8" fillId="8" borderId="43" xfId="1" applyNumberFormat="1" applyFont="1" applyFill="1" applyBorder="1" applyAlignment="1">
      <alignment vertical="center" shrinkToFit="1"/>
    </xf>
    <xf numFmtId="179" fontId="69" fillId="8" borderId="44" xfId="1" applyNumberFormat="1" applyFont="1" applyFill="1" applyBorder="1" applyAlignment="1">
      <alignment horizontal="right" vertical="center" shrinkToFit="1"/>
    </xf>
    <xf numFmtId="185" fontId="8" fillId="8" borderId="45" xfId="1" applyNumberFormat="1" applyFont="1" applyFill="1" applyBorder="1" applyAlignment="1">
      <alignment horizontal="center" vertical="center" shrinkToFit="1"/>
    </xf>
    <xf numFmtId="0" fontId="20" fillId="0" borderId="14" xfId="0" applyFont="1" applyBorder="1" applyAlignment="1">
      <alignment horizontal="center" vertical="center"/>
    </xf>
    <xf numFmtId="0" fontId="23" fillId="24" borderId="195" xfId="0" applyFont="1" applyFill="1" applyBorder="1" applyAlignment="1">
      <alignment horizontal="center" vertical="center"/>
    </xf>
    <xf numFmtId="0" fontId="23" fillId="27" borderId="195" xfId="0" applyFont="1" applyFill="1" applyBorder="1" applyAlignment="1">
      <alignment horizontal="center" vertical="center"/>
    </xf>
    <xf numFmtId="0" fontId="23" fillId="16" borderId="195" xfId="0" applyFont="1" applyFill="1" applyBorder="1" applyAlignment="1">
      <alignment horizontal="center" vertical="center"/>
    </xf>
    <xf numFmtId="0" fontId="23" fillId="26" borderId="195" xfId="0" applyFont="1" applyFill="1" applyBorder="1" applyAlignment="1">
      <alignment horizontal="center" vertical="center"/>
    </xf>
    <xf numFmtId="0" fontId="23" fillId="23" borderId="195" xfId="0" applyFont="1" applyFill="1" applyBorder="1" applyAlignment="1">
      <alignment horizontal="center" vertical="center"/>
    </xf>
    <xf numFmtId="0" fontId="23" fillId="13" borderId="195" xfId="0" applyFont="1" applyFill="1" applyBorder="1" applyAlignment="1">
      <alignment horizontal="center" vertical="center"/>
    </xf>
    <xf numFmtId="0" fontId="23" fillId="9" borderId="195" xfId="0" applyFont="1" applyFill="1" applyBorder="1" applyAlignment="1">
      <alignment horizontal="center" vertical="center"/>
    </xf>
    <xf numFmtId="38" fontId="20" fillId="0" borderId="14" xfId="0" applyNumberFormat="1" applyFont="1" applyBorder="1" applyAlignment="1">
      <alignment vertical="center"/>
    </xf>
    <xf numFmtId="0" fontId="20" fillId="0" borderId="14" xfId="0" applyFont="1" applyBorder="1" applyAlignment="1">
      <alignment vertical="center"/>
    </xf>
    <xf numFmtId="0" fontId="23" fillId="24" borderId="197" xfId="0" applyFont="1" applyFill="1" applyBorder="1" applyAlignment="1">
      <alignment vertical="center"/>
    </xf>
    <xf numFmtId="0" fontId="23" fillId="27" borderId="197" xfId="0" applyFont="1" applyFill="1" applyBorder="1" applyAlignment="1">
      <alignment vertical="center"/>
    </xf>
    <xf numFmtId="0" fontId="23" fillId="16" borderId="197" xfId="0" applyFont="1" applyFill="1" applyBorder="1" applyAlignment="1">
      <alignment vertical="center"/>
    </xf>
    <xf numFmtId="0" fontId="23" fillId="26" borderId="197" xfId="0" applyFont="1" applyFill="1" applyBorder="1" applyAlignment="1">
      <alignment vertical="center"/>
    </xf>
    <xf numFmtId="0" fontId="23" fillId="23" borderId="197" xfId="0" applyFont="1" applyFill="1" applyBorder="1" applyAlignment="1">
      <alignment vertical="center"/>
    </xf>
    <xf numFmtId="0" fontId="23" fillId="13" borderId="197" xfId="0" applyFont="1" applyFill="1" applyBorder="1" applyAlignment="1">
      <alignment vertical="center"/>
    </xf>
    <xf numFmtId="0" fontId="23" fillId="9" borderId="197" xfId="0" applyFont="1" applyFill="1" applyBorder="1" applyAlignment="1">
      <alignment vertical="center"/>
    </xf>
    <xf numFmtId="199" fontId="20" fillId="9" borderId="171" xfId="4" applyNumberFormat="1" applyFont="1" applyFill="1" applyBorder="1" applyAlignment="1">
      <alignment vertical="center"/>
    </xf>
    <xf numFmtId="0" fontId="23" fillId="24" borderId="187" xfId="0" applyFont="1" applyFill="1" applyBorder="1" applyAlignment="1">
      <alignment vertical="center"/>
    </xf>
    <xf numFmtId="0" fontId="23" fillId="27" borderId="187" xfId="0" applyFont="1" applyFill="1" applyBorder="1" applyAlignment="1">
      <alignment vertical="center"/>
    </xf>
    <xf numFmtId="0" fontId="23" fillId="16" borderId="187" xfId="0" applyFont="1" applyFill="1" applyBorder="1" applyAlignment="1">
      <alignment vertical="center"/>
    </xf>
    <xf numFmtId="0" fontId="23" fillId="26" borderId="187" xfId="0" applyFont="1" applyFill="1" applyBorder="1" applyAlignment="1">
      <alignment vertical="center"/>
    </xf>
    <xf numFmtId="0" fontId="23" fillId="23" borderId="187" xfId="0" applyFont="1" applyFill="1" applyBorder="1" applyAlignment="1">
      <alignment vertical="center"/>
    </xf>
    <xf numFmtId="0" fontId="23" fillId="13" borderId="187" xfId="0" applyFont="1" applyFill="1" applyBorder="1" applyAlignment="1">
      <alignment vertical="center"/>
    </xf>
    <xf numFmtId="0" fontId="23" fillId="9" borderId="187" xfId="0" applyFont="1" applyFill="1" applyBorder="1" applyAlignment="1">
      <alignment vertical="center"/>
    </xf>
    <xf numFmtId="198" fontId="20" fillId="15" borderId="44" xfId="5" applyNumberFormat="1" applyFont="1" applyFill="1" applyBorder="1" applyAlignment="1">
      <alignment vertical="center" shrinkToFit="1"/>
    </xf>
    <xf numFmtId="198" fontId="20" fillId="0" borderId="4" xfId="5" applyNumberFormat="1" applyFont="1" applyBorder="1" applyAlignment="1">
      <alignment vertical="center" shrinkToFit="1"/>
    </xf>
    <xf numFmtId="198" fontId="20" fillId="8" borderId="44" xfId="5" applyNumberFormat="1" applyFont="1" applyFill="1" applyBorder="1" applyAlignment="1">
      <alignment vertical="center" shrinkToFit="1"/>
    </xf>
    <xf numFmtId="198" fontId="20" fillId="6" borderId="44" xfId="5" applyNumberFormat="1" applyFont="1" applyFill="1" applyBorder="1" applyAlignment="1">
      <alignment vertical="center" shrinkToFit="1"/>
    </xf>
    <xf numFmtId="198" fontId="20" fillId="0" borderId="173" xfId="5" applyNumberFormat="1" applyFont="1" applyBorder="1" applyAlignment="1">
      <alignment vertical="center" shrinkToFit="1"/>
    </xf>
    <xf numFmtId="198" fontId="20" fillId="0" borderId="172" xfId="5" applyNumberFormat="1" applyFont="1" applyBorder="1" applyAlignment="1">
      <alignment vertical="center" shrinkToFit="1"/>
    </xf>
    <xf numFmtId="198" fontId="20" fillId="24" borderId="182" xfId="5" applyNumberFormat="1" applyFont="1" applyFill="1" applyBorder="1" applyAlignment="1">
      <alignment vertical="center" shrinkToFit="1"/>
    </xf>
    <xf numFmtId="198" fontId="20" fillId="24" borderId="165" xfId="5" applyNumberFormat="1" applyFont="1" applyFill="1" applyBorder="1" applyAlignment="1">
      <alignment vertical="center" shrinkToFit="1"/>
    </xf>
    <xf numFmtId="198" fontId="20" fillId="24" borderId="183" xfId="5" applyNumberFormat="1" applyFont="1" applyFill="1" applyBorder="1" applyAlignment="1">
      <alignment vertical="center" shrinkToFit="1"/>
    </xf>
    <xf numFmtId="198" fontId="20" fillId="27" borderId="182" xfId="5" applyNumberFormat="1" applyFont="1" applyFill="1" applyBorder="1" applyAlignment="1">
      <alignment vertical="center" shrinkToFit="1"/>
    </xf>
    <xf numFmtId="198" fontId="20" fillId="27" borderId="165" xfId="5" applyNumberFormat="1" applyFont="1" applyFill="1" applyBorder="1" applyAlignment="1">
      <alignment vertical="center" shrinkToFit="1"/>
    </xf>
    <xf numFmtId="198" fontId="20" fillId="27" borderId="183" xfId="5" applyNumberFormat="1" applyFont="1" applyFill="1" applyBorder="1" applyAlignment="1">
      <alignment vertical="center" shrinkToFit="1"/>
    </xf>
    <xf numFmtId="198" fontId="20" fillId="16" borderId="182" xfId="5" applyNumberFormat="1" applyFont="1" applyFill="1" applyBorder="1" applyAlignment="1">
      <alignment vertical="center" shrinkToFit="1"/>
    </xf>
    <xf numFmtId="198" fontId="20" fillId="16" borderId="165" xfId="5" applyNumberFormat="1" applyFont="1" applyFill="1" applyBorder="1" applyAlignment="1">
      <alignment vertical="center" shrinkToFit="1"/>
    </xf>
    <xf numFmtId="198" fontId="20" fillId="16" borderId="173" xfId="5" applyNumberFormat="1" applyFont="1" applyFill="1" applyBorder="1" applyAlignment="1">
      <alignment vertical="center" shrinkToFit="1"/>
    </xf>
    <xf numFmtId="198" fontId="20" fillId="16" borderId="183" xfId="5" applyNumberFormat="1" applyFont="1" applyFill="1" applyBorder="1" applyAlignment="1">
      <alignment vertical="center" shrinkToFit="1"/>
    </xf>
    <xf numFmtId="198" fontId="20" fillId="15" borderId="4" xfId="5" applyNumberFormat="1" applyFont="1" applyFill="1" applyBorder="1" applyAlignment="1">
      <alignment vertical="center" shrinkToFit="1"/>
    </xf>
    <xf numFmtId="198" fontId="20" fillId="26" borderId="182" xfId="5" applyNumberFormat="1" applyFont="1" applyFill="1" applyBorder="1" applyAlignment="1">
      <alignment vertical="center" shrinkToFit="1"/>
    </xf>
    <xf numFmtId="198" fontId="20" fillId="26" borderId="165" xfId="5" applyNumberFormat="1" applyFont="1" applyFill="1" applyBorder="1" applyAlignment="1">
      <alignment vertical="center" shrinkToFit="1"/>
    </xf>
    <xf numFmtId="198" fontId="20" fillId="26" borderId="183" xfId="5" applyNumberFormat="1" applyFont="1" applyFill="1" applyBorder="1" applyAlignment="1">
      <alignment vertical="center" shrinkToFit="1"/>
    </xf>
    <xf numFmtId="198" fontId="20" fillId="23" borderId="182" xfId="5" applyNumberFormat="1" applyFont="1" applyFill="1" applyBorder="1" applyAlignment="1">
      <alignment vertical="center" shrinkToFit="1"/>
    </xf>
    <xf numFmtId="198" fontId="20" fillId="23" borderId="165" xfId="5" applyNumberFormat="1" applyFont="1" applyFill="1" applyBorder="1" applyAlignment="1">
      <alignment vertical="center" shrinkToFit="1"/>
    </xf>
    <xf numFmtId="198" fontId="20" fillId="23" borderId="183" xfId="5" applyNumberFormat="1" applyFont="1" applyFill="1" applyBorder="1" applyAlignment="1">
      <alignment vertical="center" shrinkToFit="1"/>
    </xf>
    <xf numFmtId="198" fontId="20" fillId="13" borderId="182" xfId="5" applyNumberFormat="1" applyFont="1" applyFill="1" applyBorder="1" applyAlignment="1">
      <alignment vertical="center" shrinkToFit="1"/>
    </xf>
    <xf numFmtId="198" fontId="20" fillId="13" borderId="165" xfId="5" applyNumberFormat="1" applyFont="1" applyFill="1" applyBorder="1" applyAlignment="1">
      <alignment vertical="center" shrinkToFit="1"/>
    </xf>
    <xf numFmtId="198" fontId="20" fillId="13" borderId="173" xfId="5" applyNumberFormat="1" applyFont="1" applyFill="1" applyBorder="1" applyAlignment="1">
      <alignment vertical="center" shrinkToFit="1"/>
    </xf>
    <xf numFmtId="198" fontId="20" fillId="13" borderId="183" xfId="5" applyNumberFormat="1" applyFont="1" applyFill="1" applyBorder="1" applyAlignment="1">
      <alignment vertical="center" shrinkToFit="1"/>
    </xf>
    <xf numFmtId="198" fontId="20" fillId="9" borderId="182" xfId="5" applyNumberFormat="1" applyFont="1" applyFill="1" applyBorder="1" applyAlignment="1">
      <alignment vertical="center" shrinkToFit="1"/>
    </xf>
    <xf numFmtId="198" fontId="20" fillId="9" borderId="165" xfId="5" applyNumberFormat="1" applyFont="1" applyFill="1" applyBorder="1" applyAlignment="1">
      <alignment vertical="center" shrinkToFit="1"/>
    </xf>
    <xf numFmtId="198" fontId="20" fillId="9" borderId="183" xfId="5" applyNumberFormat="1" applyFont="1" applyFill="1" applyBorder="1" applyAlignment="1">
      <alignment vertical="center" shrinkToFit="1"/>
    </xf>
    <xf numFmtId="198" fontId="20" fillId="9" borderId="173" xfId="5" applyNumberFormat="1" applyFont="1" applyFill="1" applyBorder="1" applyAlignment="1">
      <alignment vertical="center" shrinkToFit="1"/>
    </xf>
    <xf numFmtId="0" fontId="23" fillId="0" borderId="42" xfId="0" applyFont="1" applyBorder="1" applyAlignment="1">
      <alignment vertical="center"/>
    </xf>
    <xf numFmtId="0" fontId="23" fillId="24" borderId="186" xfId="0" applyFont="1" applyFill="1" applyBorder="1" applyAlignment="1">
      <alignment vertical="center"/>
    </xf>
    <xf numFmtId="0" fontId="23" fillId="24" borderId="0" xfId="0" applyFont="1" applyFill="1" applyAlignment="1">
      <alignment vertical="center"/>
    </xf>
    <xf numFmtId="0" fontId="23" fillId="27" borderId="186" xfId="0" applyFont="1" applyFill="1" applyBorder="1" applyAlignment="1">
      <alignment vertical="center"/>
    </xf>
    <xf numFmtId="0" fontId="23" fillId="27" borderId="0" xfId="0" applyFont="1" applyFill="1" applyAlignment="1">
      <alignment vertical="center"/>
    </xf>
    <xf numFmtId="0" fontId="23" fillId="0" borderId="186" xfId="0" applyFont="1" applyBorder="1" applyAlignment="1">
      <alignment vertical="center"/>
    </xf>
    <xf numFmtId="0" fontId="23" fillId="0" borderId="187" xfId="0" applyFont="1" applyBorder="1" applyAlignment="1">
      <alignment vertical="center"/>
    </xf>
    <xf numFmtId="0" fontId="23" fillId="26" borderId="186" xfId="0" applyFont="1" applyFill="1" applyBorder="1" applyAlignment="1">
      <alignment vertical="center"/>
    </xf>
    <xf numFmtId="0" fontId="23" fillId="26" borderId="0" xfId="0" applyFont="1" applyFill="1" applyAlignment="1">
      <alignment vertical="center"/>
    </xf>
    <xf numFmtId="0" fontId="23" fillId="23" borderId="186" xfId="0" applyFont="1" applyFill="1" applyBorder="1" applyAlignment="1">
      <alignment vertical="center"/>
    </xf>
    <xf numFmtId="0" fontId="23" fillId="23" borderId="0" xfId="0" applyFont="1" applyFill="1" applyAlignment="1">
      <alignment vertical="center"/>
    </xf>
    <xf numFmtId="0" fontId="80" fillId="0" borderId="0" xfId="0" applyFont="1" applyAlignment="1">
      <alignment vertical="center" shrinkToFit="1"/>
    </xf>
    <xf numFmtId="0" fontId="82" fillId="0" borderId="0" xfId="0" applyFont="1"/>
    <xf numFmtId="0" fontId="84" fillId="0" borderId="0" xfId="0" applyFont="1"/>
    <xf numFmtId="0" fontId="85" fillId="0" borderId="0" xfId="0" applyFont="1"/>
    <xf numFmtId="0" fontId="86" fillId="0" borderId="0" xfId="0" applyFont="1"/>
    <xf numFmtId="0" fontId="85" fillId="0" borderId="213" xfId="0" applyFont="1" applyBorder="1"/>
    <xf numFmtId="0" fontId="85" fillId="0" borderId="215" xfId="0" applyFont="1" applyBorder="1"/>
    <xf numFmtId="0" fontId="85" fillId="0" borderId="217" xfId="0" applyFont="1" applyBorder="1"/>
    <xf numFmtId="0" fontId="81" fillId="0" borderId="0" xfId="0" applyFont="1"/>
    <xf numFmtId="0" fontId="85" fillId="37" borderId="211" xfId="0" applyFont="1" applyFill="1" applyBorder="1"/>
    <xf numFmtId="0" fontId="88" fillId="0" borderId="0" xfId="0" applyFont="1" applyAlignment="1">
      <alignment vertical="top"/>
    </xf>
    <xf numFmtId="38" fontId="82" fillId="0" borderId="212" xfId="4" applyFont="1" applyBorder="1" applyAlignment="1"/>
    <xf numFmtId="38" fontId="82" fillId="0" borderId="214" xfId="4" applyFont="1" applyBorder="1" applyAlignment="1"/>
    <xf numFmtId="38" fontId="82" fillId="0" borderId="216" xfId="4" applyFont="1" applyBorder="1" applyAlignment="1"/>
    <xf numFmtId="38" fontId="90" fillId="37" borderId="210" xfId="4" applyFont="1" applyFill="1" applyBorder="1" applyAlignment="1"/>
    <xf numFmtId="0" fontId="91" fillId="0" borderId="219" xfId="0" applyFont="1" applyBorder="1"/>
    <xf numFmtId="0" fontId="91" fillId="0" borderId="220" xfId="0" applyFont="1" applyBorder="1"/>
    <xf numFmtId="0" fontId="91" fillId="0" borderId="221" xfId="0" applyFont="1" applyBorder="1"/>
    <xf numFmtId="38" fontId="90" fillId="38" borderId="210" xfId="4" applyFont="1" applyFill="1" applyBorder="1" applyAlignment="1"/>
    <xf numFmtId="0" fontId="85" fillId="38" borderId="211" xfId="0" applyFont="1" applyFill="1" applyBorder="1"/>
    <xf numFmtId="0" fontId="91" fillId="0" borderId="0" xfId="0" applyFont="1" applyAlignment="1">
      <alignment vertical="top"/>
    </xf>
    <xf numFmtId="10" fontId="84" fillId="0" borderId="0" xfId="5" applyNumberFormat="1" applyFont="1" applyAlignment="1"/>
    <xf numFmtId="0" fontId="85" fillId="0" borderId="0" xfId="0" applyFont="1" applyAlignment="1">
      <alignment horizontal="right"/>
    </xf>
    <xf numFmtId="0" fontId="82" fillId="0" borderId="0" xfId="0" applyFont="1" applyAlignment="1">
      <alignment horizontal="right"/>
    </xf>
    <xf numFmtId="0" fontId="82" fillId="0" borderId="181" xfId="0" applyFont="1" applyBorder="1"/>
    <xf numFmtId="0" fontId="85" fillId="0" borderId="172" xfId="0" applyFont="1" applyBorder="1"/>
    <xf numFmtId="0" fontId="85" fillId="0" borderId="173" xfId="0" applyFont="1" applyBorder="1"/>
    <xf numFmtId="0" fontId="82" fillId="0" borderId="171" xfId="0" applyFont="1" applyBorder="1"/>
    <xf numFmtId="0" fontId="82" fillId="38" borderId="168" xfId="0" applyFont="1" applyFill="1" applyBorder="1" applyAlignment="1">
      <alignment horizontal="left"/>
    </xf>
    <xf numFmtId="0" fontId="82" fillId="38" borderId="222" xfId="0" applyFont="1" applyFill="1" applyBorder="1" applyAlignment="1">
      <alignment horizontal="right"/>
    </xf>
    <xf numFmtId="0" fontId="85" fillId="38" borderId="177" xfId="0" applyFont="1" applyFill="1" applyBorder="1"/>
    <xf numFmtId="0" fontId="82" fillId="0" borderId="169" xfId="0" applyFont="1" applyBorder="1"/>
    <xf numFmtId="0" fontId="84" fillId="38" borderId="177" xfId="0" applyFont="1" applyFill="1" applyBorder="1"/>
    <xf numFmtId="0" fontId="84" fillId="38" borderId="223" xfId="0" applyFont="1" applyFill="1" applyBorder="1"/>
    <xf numFmtId="199" fontId="20" fillId="9" borderId="196" xfId="4" applyNumberFormat="1" applyFont="1" applyFill="1" applyBorder="1" applyAlignment="1">
      <alignment vertical="center"/>
    </xf>
    <xf numFmtId="199" fontId="20" fillId="9" borderId="40" xfId="4" applyNumberFormat="1" applyFont="1" applyFill="1" applyBorder="1" applyAlignment="1">
      <alignment vertical="center"/>
    </xf>
    <xf numFmtId="199" fontId="20" fillId="9" borderId="181" xfId="4" applyNumberFormat="1" applyFont="1" applyFill="1" applyBorder="1" applyAlignment="1">
      <alignment vertical="center"/>
    </xf>
    <xf numFmtId="0" fontId="20" fillId="9" borderId="197" xfId="0" applyFont="1" applyFill="1" applyBorder="1" applyAlignment="1">
      <alignment vertical="center"/>
    </xf>
    <xf numFmtId="0" fontId="39" fillId="3" borderId="0" xfId="0" applyFont="1" applyFill="1" applyAlignment="1">
      <alignment horizontal="left" vertical="center" shrinkToFit="1"/>
    </xf>
    <xf numFmtId="0" fontId="20" fillId="3" borderId="0" xfId="0" applyFont="1" applyFill="1" applyAlignment="1">
      <alignment horizontal="left" vertical="center" shrinkToFit="1"/>
    </xf>
    <xf numFmtId="0" fontId="53" fillId="3" borderId="207" xfId="0" applyFont="1" applyFill="1" applyBorder="1" applyAlignment="1">
      <alignment horizontal="left" vertical="center" shrinkToFit="1"/>
    </xf>
    <xf numFmtId="0" fontId="39" fillId="3" borderId="230" xfId="0" applyFont="1" applyFill="1" applyBorder="1" applyAlignment="1">
      <alignment horizontal="left" vertical="center" shrinkToFit="1"/>
    </xf>
    <xf numFmtId="0" fontId="53" fillId="3" borderId="218" xfId="0" applyFont="1" applyFill="1" applyBorder="1" applyAlignment="1">
      <alignment horizontal="left" vertical="center" shrinkToFit="1"/>
    </xf>
    <xf numFmtId="0" fontId="39" fillId="3" borderId="231" xfId="0" applyFont="1" applyFill="1" applyBorder="1" applyAlignment="1">
      <alignment horizontal="left" vertical="center" shrinkToFit="1"/>
    </xf>
    <xf numFmtId="0" fontId="53" fillId="3" borderId="209" xfId="0" applyFont="1" applyFill="1" applyBorder="1" applyAlignment="1">
      <alignment horizontal="left" vertical="center" shrinkToFit="1"/>
    </xf>
    <xf numFmtId="0" fontId="39" fillId="3" borderId="232" xfId="0" applyFont="1" applyFill="1" applyBorder="1" applyAlignment="1">
      <alignment horizontal="left" vertical="center" shrinkToFit="1"/>
    </xf>
    <xf numFmtId="0" fontId="92" fillId="0" borderId="0" xfId="1" applyFont="1" applyAlignment="1" applyProtection="1">
      <alignment horizontal="center" vertical="top" shrinkToFit="1"/>
      <protection hidden="1"/>
    </xf>
    <xf numFmtId="0" fontId="93" fillId="0" borderId="169" xfId="0" applyFont="1" applyBorder="1"/>
    <xf numFmtId="0" fontId="93" fillId="0" borderId="171" xfId="0" applyFont="1" applyBorder="1"/>
    <xf numFmtId="0" fontId="93" fillId="0" borderId="173" xfId="0" applyFont="1" applyBorder="1"/>
    <xf numFmtId="38" fontId="90" fillId="38" borderId="167" xfId="0" applyNumberFormat="1" applyFont="1" applyFill="1" applyBorder="1" applyAlignment="1">
      <alignment horizontal="right"/>
    </xf>
    <xf numFmtId="204" fontId="69" fillId="0" borderId="38" xfId="1" applyNumberFormat="1" applyFont="1" applyBorder="1" applyAlignment="1" applyProtection="1">
      <alignment horizontal="right" vertical="center" shrinkToFit="1"/>
      <protection hidden="1"/>
    </xf>
    <xf numFmtId="49" fontId="69" fillId="0" borderId="34" xfId="1" applyNumberFormat="1" applyFont="1" applyBorder="1" applyAlignment="1" applyProtection="1">
      <alignment horizontal="right" vertical="center" shrinkToFit="1"/>
      <protection hidden="1"/>
    </xf>
    <xf numFmtId="0" fontId="69" fillId="0" borderId="35" xfId="1" applyFont="1" applyBorder="1" applyAlignment="1" applyProtection="1">
      <alignment horizontal="center" vertical="center" shrinkToFit="1"/>
      <protection hidden="1"/>
    </xf>
    <xf numFmtId="193" fontId="69" fillId="0" borderId="7" xfId="2" applyNumberFormat="1" applyFont="1" applyBorder="1" applyAlignment="1" applyProtection="1">
      <alignment horizontal="right" vertical="center" shrinkToFit="1"/>
      <protection hidden="1"/>
    </xf>
    <xf numFmtId="203" fontId="69" fillId="0" borderId="7" xfId="3" applyNumberFormat="1" applyFont="1" applyBorder="1" applyAlignment="1" applyProtection="1">
      <alignment horizontal="right" vertical="center" shrinkToFit="1"/>
      <protection hidden="1"/>
    </xf>
    <xf numFmtId="38" fontId="69" fillId="0" borderId="7" xfId="2" applyFont="1" applyBorder="1" applyAlignment="1" applyProtection="1">
      <alignment horizontal="right" vertical="center" shrinkToFit="1"/>
      <protection hidden="1"/>
    </xf>
    <xf numFmtId="193" fontId="69" fillId="0" borderId="9" xfId="2" applyNumberFormat="1" applyFont="1" applyBorder="1" applyAlignment="1" applyProtection="1">
      <alignment horizontal="center" vertical="center" shrinkToFit="1"/>
      <protection hidden="1"/>
    </xf>
    <xf numFmtId="193" fontId="69" fillId="0" borderId="6" xfId="2" applyNumberFormat="1" applyFont="1" applyBorder="1" applyAlignment="1" applyProtection="1">
      <alignment horizontal="right" vertical="center" shrinkToFit="1"/>
      <protection hidden="1"/>
    </xf>
    <xf numFmtId="49" fontId="69" fillId="0" borderId="5" xfId="1" applyNumberFormat="1" applyFont="1" applyBorder="1" applyAlignment="1" applyProtection="1">
      <alignment horizontal="center" vertical="center" shrinkToFit="1"/>
      <protection hidden="1"/>
    </xf>
    <xf numFmtId="204" fontId="69" fillId="0" borderId="7" xfId="1" applyNumberFormat="1" applyFont="1" applyBorder="1" applyAlignment="1" applyProtection="1">
      <alignment horizontal="right" vertical="center" shrinkToFit="1"/>
      <protection hidden="1"/>
    </xf>
    <xf numFmtId="49" fontId="69" fillId="0" borderId="6" xfId="1" applyNumberFormat="1" applyFont="1" applyBorder="1" applyAlignment="1" applyProtection="1">
      <alignment horizontal="right" vertical="center" shrinkToFit="1"/>
      <protection hidden="1"/>
    </xf>
    <xf numFmtId="49" fontId="69" fillId="0" borderId="34" xfId="1" applyNumberFormat="1" applyFont="1" applyBorder="1" applyAlignment="1" applyProtection="1">
      <alignment horizontal="left" vertical="center" shrinkToFit="1"/>
      <protection hidden="1"/>
    </xf>
    <xf numFmtId="49" fontId="69" fillId="0" borderId="24" xfId="1" applyNumberFormat="1" applyFont="1" applyBorder="1" applyAlignment="1" applyProtection="1">
      <alignment horizontal="left" vertical="center" shrinkToFit="1"/>
      <protection hidden="1"/>
    </xf>
    <xf numFmtId="49" fontId="69" fillId="0" borderId="6" xfId="1" applyNumberFormat="1" applyFont="1" applyBorder="1" applyAlignment="1" applyProtection="1">
      <alignment horizontal="left" vertical="center" shrinkToFit="1"/>
      <protection hidden="1"/>
    </xf>
    <xf numFmtId="0" fontId="71" fillId="41" borderId="1" xfId="1" applyFont="1" applyFill="1" applyBorder="1" applyAlignment="1" applyProtection="1">
      <alignment vertical="center" shrinkToFit="1"/>
      <protection hidden="1"/>
    </xf>
    <xf numFmtId="0" fontId="70" fillId="41" borderId="2" xfId="1" applyFont="1" applyFill="1" applyBorder="1" applyAlignment="1" applyProtection="1">
      <alignment vertical="center" shrinkToFit="1"/>
      <protection hidden="1"/>
    </xf>
    <xf numFmtId="38" fontId="69" fillId="0" borderId="40" xfId="4" applyFont="1" applyBorder="1" applyAlignment="1" applyProtection="1">
      <alignment horizontal="right" vertical="center" shrinkToFit="1"/>
      <protection hidden="1"/>
    </xf>
    <xf numFmtId="38" fontId="69" fillId="0" borderId="0" xfId="4" applyFont="1" applyAlignment="1" applyProtection="1">
      <alignment horizontal="right" vertical="center" shrinkToFit="1"/>
      <protection hidden="1"/>
    </xf>
    <xf numFmtId="10" fontId="69" fillId="3" borderId="234" xfId="5" applyNumberFormat="1" applyFont="1" applyFill="1" applyBorder="1" applyAlignment="1" applyProtection="1">
      <alignment vertical="center" shrinkToFit="1"/>
      <protection hidden="1"/>
    </xf>
    <xf numFmtId="10" fontId="69" fillId="3" borderId="200" xfId="5" applyNumberFormat="1" applyFont="1" applyFill="1" applyBorder="1" applyAlignment="1" applyProtection="1">
      <alignment vertical="center" shrinkToFit="1"/>
      <protection hidden="1"/>
    </xf>
    <xf numFmtId="38" fontId="98" fillId="3" borderId="216" xfId="4" applyFont="1" applyFill="1" applyBorder="1" applyAlignment="1">
      <alignment vertical="center" shrinkToFit="1"/>
    </xf>
    <xf numFmtId="10" fontId="69" fillId="3" borderId="235" xfId="5" applyNumberFormat="1" applyFont="1" applyFill="1" applyBorder="1" applyAlignment="1" applyProtection="1">
      <alignment vertical="center" shrinkToFit="1"/>
      <protection hidden="1"/>
    </xf>
    <xf numFmtId="38" fontId="98" fillId="3" borderId="235" xfId="4" applyFont="1" applyFill="1" applyBorder="1" applyAlignment="1" applyProtection="1">
      <alignment vertical="center" shrinkToFit="1"/>
      <protection hidden="1"/>
    </xf>
    <xf numFmtId="183" fontId="69" fillId="3" borderId="15" xfId="1" applyNumberFormat="1" applyFont="1" applyFill="1" applyBorder="1" applyAlignment="1" applyProtection="1">
      <alignment horizontal="center" vertical="center" shrinkToFit="1"/>
      <protection hidden="1"/>
    </xf>
    <xf numFmtId="203" fontId="69" fillId="3" borderId="37" xfId="1" applyNumberFormat="1" applyFont="1" applyFill="1" applyBorder="1" applyAlignment="1" applyProtection="1">
      <alignment horizontal="center" vertical="center" shrinkToFit="1"/>
      <protection hidden="1"/>
    </xf>
    <xf numFmtId="193" fontId="69" fillId="3" borderId="16" xfId="2" applyNumberFormat="1" applyFont="1" applyFill="1" applyBorder="1" applyAlignment="1" applyProtection="1">
      <alignment vertical="center" shrinkToFit="1"/>
      <protection hidden="1"/>
    </xf>
    <xf numFmtId="193" fontId="69" fillId="3" borderId="17" xfId="2" applyNumberFormat="1" applyFont="1" applyFill="1" applyBorder="1" applyAlignment="1" applyProtection="1">
      <alignment vertical="center" shrinkToFit="1"/>
      <protection hidden="1"/>
    </xf>
    <xf numFmtId="10" fontId="69" fillId="3" borderId="40" xfId="1" applyNumberFormat="1" applyFont="1" applyFill="1" applyBorder="1" applyAlignment="1" applyProtection="1">
      <alignment horizontal="center" vertical="center" shrinkToFit="1"/>
      <protection hidden="1"/>
    </xf>
    <xf numFmtId="183" fontId="69" fillId="3" borderId="20" xfId="1" applyNumberFormat="1" applyFont="1" applyFill="1" applyBorder="1" applyAlignment="1" applyProtection="1">
      <alignment horizontal="center" vertical="center" shrinkToFit="1"/>
      <protection hidden="1"/>
    </xf>
    <xf numFmtId="193" fontId="69" fillId="3" borderId="21" xfId="2" applyNumberFormat="1" applyFont="1" applyFill="1" applyBorder="1" applyAlignment="1" applyProtection="1">
      <alignment vertical="center" shrinkToFit="1"/>
      <protection hidden="1"/>
    </xf>
    <xf numFmtId="193" fontId="69" fillId="3" borderId="22" xfId="2" applyNumberFormat="1" applyFont="1" applyFill="1" applyBorder="1" applyAlignment="1" applyProtection="1">
      <alignment vertical="center" shrinkToFit="1"/>
      <protection hidden="1"/>
    </xf>
    <xf numFmtId="0" fontId="69" fillId="3" borderId="0" xfId="1" applyFont="1" applyFill="1" applyAlignment="1" applyProtection="1">
      <alignment horizontal="center" vertical="center" shrinkToFit="1"/>
      <protection hidden="1"/>
    </xf>
    <xf numFmtId="183" fontId="69" fillId="3" borderId="24" xfId="1" applyNumberFormat="1" applyFont="1" applyFill="1" applyBorder="1" applyAlignment="1" applyProtection="1">
      <alignment horizontal="center" vertical="center" shrinkToFit="1"/>
      <protection hidden="1"/>
    </xf>
    <xf numFmtId="203" fontId="69" fillId="3" borderId="33" xfId="1" applyNumberFormat="1" applyFont="1" applyFill="1" applyBorder="1" applyAlignment="1" applyProtection="1">
      <alignment horizontal="center" vertical="center" shrinkToFit="1"/>
      <protection hidden="1"/>
    </xf>
    <xf numFmtId="193" fontId="69" fillId="3" borderId="25" xfId="2" applyNumberFormat="1" applyFont="1" applyFill="1" applyBorder="1" applyAlignment="1" applyProtection="1">
      <alignment vertical="center" shrinkToFit="1"/>
      <protection hidden="1"/>
    </xf>
    <xf numFmtId="193" fontId="69" fillId="3" borderId="26" xfId="2" applyNumberFormat="1" applyFont="1" applyFill="1" applyBorder="1" applyAlignment="1" applyProtection="1">
      <alignment vertical="center" shrinkToFit="1"/>
      <protection hidden="1"/>
    </xf>
    <xf numFmtId="38" fontId="72" fillId="3" borderId="212" xfId="4" applyFont="1" applyFill="1" applyBorder="1" applyAlignment="1" applyProtection="1">
      <alignment vertical="center" shrinkToFit="1"/>
      <protection hidden="1"/>
    </xf>
    <xf numFmtId="38" fontId="72" fillId="3" borderId="214" xfId="4" applyFont="1" applyFill="1" applyBorder="1" applyAlignment="1" applyProtection="1">
      <alignment vertical="center" shrinkToFit="1"/>
      <protection hidden="1"/>
    </xf>
    <xf numFmtId="10" fontId="72" fillId="3" borderId="214" xfId="5" applyNumberFormat="1" applyFont="1" applyFill="1" applyBorder="1" applyAlignment="1" applyProtection="1">
      <alignment vertical="center" shrinkToFit="1"/>
      <protection hidden="1"/>
    </xf>
    <xf numFmtId="38" fontId="72" fillId="3" borderId="214" xfId="4" applyFont="1" applyFill="1" applyBorder="1" applyAlignment="1">
      <alignment vertical="center" shrinkToFit="1"/>
    </xf>
    <xf numFmtId="38" fontId="72" fillId="3" borderId="234" xfId="4" applyFont="1" applyFill="1" applyBorder="1" applyAlignment="1">
      <alignment vertical="center" shrinkToFit="1"/>
    </xf>
    <xf numFmtId="38" fontId="72" fillId="3" borderId="200" xfId="4" applyFont="1" applyFill="1" applyBorder="1" applyAlignment="1">
      <alignment vertical="center" shrinkToFit="1"/>
    </xf>
    <xf numFmtId="10" fontId="72" fillId="3" borderId="200" xfId="5" applyNumberFormat="1" applyFont="1" applyFill="1" applyBorder="1" applyAlignment="1" applyProtection="1">
      <alignment vertical="center" shrinkToFit="1"/>
      <protection hidden="1"/>
    </xf>
    <xf numFmtId="38" fontId="72" fillId="3" borderId="200" xfId="4" applyFont="1" applyFill="1" applyBorder="1" applyAlignment="1" applyProtection="1">
      <alignment vertical="center" shrinkToFit="1"/>
      <protection hidden="1"/>
    </xf>
    <xf numFmtId="38" fontId="69" fillId="3" borderId="213" xfId="4" applyFont="1" applyFill="1" applyBorder="1" applyAlignment="1">
      <alignment horizontal="center" vertical="center" shrinkToFit="1"/>
    </xf>
    <xf numFmtId="38" fontId="69" fillId="3" borderId="215" xfId="4" applyFont="1" applyFill="1" applyBorder="1" applyAlignment="1">
      <alignment horizontal="center" vertical="center" shrinkToFit="1"/>
    </xf>
    <xf numFmtId="10" fontId="69" fillId="3" borderId="215" xfId="5" applyNumberFormat="1" applyFont="1" applyFill="1" applyBorder="1" applyAlignment="1" applyProtection="1">
      <alignment horizontal="center" vertical="center" shrinkToFit="1"/>
      <protection hidden="1"/>
    </xf>
    <xf numFmtId="38" fontId="69" fillId="3" borderId="215" xfId="4" applyFont="1" applyFill="1" applyBorder="1" applyAlignment="1" applyProtection="1">
      <alignment horizontal="center" vertical="center" shrinkToFit="1"/>
      <protection hidden="1"/>
    </xf>
    <xf numFmtId="38" fontId="69" fillId="3" borderId="217" xfId="4" applyFont="1" applyFill="1" applyBorder="1" applyAlignment="1" applyProtection="1">
      <alignment horizontal="center" vertical="center" shrinkToFit="1"/>
      <protection hidden="1"/>
    </xf>
    <xf numFmtId="0" fontId="85" fillId="0" borderId="172" xfId="0" applyFont="1" applyBorder="1" applyAlignment="1">
      <alignment wrapText="1"/>
    </xf>
    <xf numFmtId="0" fontId="99" fillId="0" borderId="0" xfId="0" applyFont="1"/>
    <xf numFmtId="0" fontId="37" fillId="42" borderId="42" xfId="0" applyFont="1" applyFill="1" applyBorder="1" applyAlignment="1">
      <alignment horizontal="left" vertical="center" shrinkToFit="1"/>
    </xf>
    <xf numFmtId="0" fontId="49" fillId="42" borderId="42" xfId="0" applyFont="1" applyFill="1" applyBorder="1" applyAlignment="1">
      <alignment horizontal="center" vertical="center" shrinkToFit="1"/>
    </xf>
    <xf numFmtId="0" fontId="40" fillId="42" borderId="0" xfId="0" applyFont="1" applyFill="1" applyAlignment="1">
      <alignment horizontal="left" vertical="center" shrinkToFit="1"/>
    </xf>
    <xf numFmtId="0" fontId="49" fillId="42" borderId="0" xfId="0" applyFont="1" applyFill="1" applyAlignment="1">
      <alignment horizontal="left" vertical="center" shrinkToFit="1"/>
    </xf>
    <xf numFmtId="0" fontId="63" fillId="42" borderId="0" xfId="0" applyFont="1" applyFill="1" applyAlignment="1">
      <alignment horizontal="left" vertical="center" shrinkToFit="1"/>
    </xf>
    <xf numFmtId="0" fontId="40" fillId="42" borderId="43" xfId="0" applyFont="1" applyFill="1" applyBorder="1" applyAlignment="1">
      <alignment horizontal="left" vertical="center" shrinkToFit="1"/>
    </xf>
    <xf numFmtId="0" fontId="37" fillId="20" borderId="42" xfId="0" applyFont="1" applyFill="1" applyBorder="1" applyAlignment="1">
      <alignment horizontal="left" vertical="center" shrinkToFit="1"/>
    </xf>
    <xf numFmtId="0" fontId="40" fillId="32" borderId="43" xfId="0" applyFont="1" applyFill="1" applyBorder="1" applyAlignment="1">
      <alignment horizontal="left" vertical="center" shrinkToFit="1"/>
    </xf>
    <xf numFmtId="0" fontId="48" fillId="0" borderId="0" xfId="10" applyFill="1" applyBorder="1" applyAlignment="1">
      <alignment horizontal="right" vertical="center" shrinkToFit="1"/>
    </xf>
    <xf numFmtId="0" fontId="48" fillId="0" borderId="4" xfId="10" applyFill="1" applyBorder="1" applyAlignment="1">
      <alignment horizontal="right" vertical="center" shrinkToFit="1"/>
    </xf>
    <xf numFmtId="188" fontId="16" fillId="0" borderId="75" xfId="2" applyNumberFormat="1" applyFont="1" applyFill="1" applyBorder="1" applyAlignment="1">
      <alignment horizontal="right" vertical="center" shrinkToFit="1"/>
    </xf>
    <xf numFmtId="188" fontId="16" fillId="0" borderId="119" xfId="2" applyNumberFormat="1" applyFont="1" applyFill="1" applyBorder="1" applyAlignment="1">
      <alignment horizontal="right" vertical="center" shrinkToFit="1"/>
    </xf>
    <xf numFmtId="38" fontId="23" fillId="0" borderId="102" xfId="4" applyFont="1" applyBorder="1" applyAlignment="1">
      <alignment horizontal="right" vertical="center" shrinkToFit="1"/>
    </xf>
    <xf numFmtId="0" fontId="20" fillId="0" borderId="237" xfId="11" applyFont="1" applyBorder="1" applyAlignment="1">
      <alignment horizontal="center" vertical="center"/>
    </xf>
    <xf numFmtId="191" fontId="23" fillId="0" borderId="238" xfId="11" applyNumberFormat="1" applyFont="1" applyBorder="1" applyAlignment="1">
      <alignment horizontal="right" vertical="center" shrinkToFit="1"/>
    </xf>
    <xf numFmtId="191" fontId="23" fillId="0" borderId="128" xfId="11" applyNumberFormat="1" applyFont="1" applyBorder="1" applyAlignment="1">
      <alignment horizontal="right" vertical="center" shrinkToFit="1"/>
    </xf>
    <xf numFmtId="187" fontId="78" fillId="0" borderId="239" xfId="12" applyNumberFormat="1" applyFont="1" applyBorder="1" applyAlignment="1">
      <alignment horizontal="right" vertical="center" shrinkToFit="1"/>
    </xf>
    <xf numFmtId="191" fontId="23" fillId="0" borderId="240" xfId="11" applyNumberFormat="1" applyFont="1" applyBorder="1" applyAlignment="1">
      <alignment horizontal="right" vertical="center" shrinkToFit="1"/>
    </xf>
    <xf numFmtId="187" fontId="78" fillId="0" borderId="241" xfId="12" applyNumberFormat="1" applyFont="1" applyBorder="1" applyAlignment="1">
      <alignment horizontal="right" vertical="center" shrinkToFit="1"/>
    </xf>
    <xf numFmtId="188" fontId="24" fillId="0" borderId="109" xfId="12" applyNumberFormat="1" applyFont="1" applyFill="1" applyBorder="1" applyAlignment="1">
      <alignment horizontal="right" vertical="center" shrinkToFit="1"/>
    </xf>
    <xf numFmtId="188" fontId="24" fillId="0" borderId="237" xfId="12" applyNumberFormat="1" applyFont="1" applyFill="1" applyBorder="1" applyAlignment="1">
      <alignment horizontal="right" vertical="center" shrinkToFit="1"/>
    </xf>
    <xf numFmtId="188" fontId="23" fillId="0" borderId="124" xfId="11" applyNumberFormat="1" applyFont="1" applyBorder="1" applyAlignment="1">
      <alignment horizontal="right" vertical="center" shrinkToFit="1"/>
    </xf>
    <xf numFmtId="188" fontId="23" fillId="0" borderId="100" xfId="11" applyNumberFormat="1" applyFont="1" applyBorder="1" applyAlignment="1">
      <alignment horizontal="right" vertical="center" shrinkToFit="1"/>
    </xf>
    <xf numFmtId="187" fontId="78" fillId="0" borderId="242" xfId="12" applyNumberFormat="1" applyFont="1" applyBorder="1" applyAlignment="1">
      <alignment horizontal="right" vertical="center" shrinkToFit="1"/>
    </xf>
    <xf numFmtId="188" fontId="23" fillId="0" borderId="126" xfId="11" applyNumberFormat="1" applyFont="1" applyBorder="1" applyAlignment="1">
      <alignment horizontal="right" vertical="center" shrinkToFit="1"/>
    </xf>
    <xf numFmtId="187" fontId="78" fillId="0" borderId="243" xfId="12" applyNumberFormat="1" applyFont="1" applyBorder="1" applyAlignment="1">
      <alignment horizontal="right" vertical="center" shrinkToFit="1"/>
    </xf>
    <xf numFmtId="188" fontId="24" fillId="0" borderId="99" xfId="12" applyNumberFormat="1" applyFont="1" applyFill="1" applyBorder="1" applyAlignment="1">
      <alignment horizontal="right" vertical="center" shrinkToFit="1"/>
    </xf>
    <xf numFmtId="188" fontId="24" fillId="0" borderId="123" xfId="12" applyNumberFormat="1" applyFont="1" applyFill="1" applyBorder="1" applyAlignment="1">
      <alignment horizontal="right" vertical="center" shrinkToFit="1"/>
    </xf>
    <xf numFmtId="0" fontId="81" fillId="0" borderId="172" xfId="0" applyFont="1" applyBorder="1" applyAlignment="1">
      <alignment wrapText="1"/>
    </xf>
    <xf numFmtId="0" fontId="35" fillId="0" borderId="40" xfId="1" applyFont="1" applyBorder="1" applyAlignment="1" applyProtection="1">
      <alignment vertical="center" shrinkToFit="1"/>
      <protection hidden="1"/>
    </xf>
    <xf numFmtId="200" fontId="35" fillId="0" borderId="0" xfId="1" applyNumberFormat="1" applyFont="1" applyAlignment="1" applyProtection="1">
      <alignment horizontal="center" vertical="center" shrinkToFit="1"/>
      <protection hidden="1"/>
    </xf>
    <xf numFmtId="0" fontId="35" fillId="0" borderId="0" xfId="1" applyFont="1" applyAlignment="1" applyProtection="1">
      <alignment horizontal="center" vertical="top" textRotation="255" shrinkToFit="1"/>
      <protection hidden="1"/>
    </xf>
    <xf numFmtId="0" fontId="35" fillId="0" borderId="0" xfId="1" applyFont="1" applyAlignment="1" applyProtection="1">
      <alignment horizontal="center" vertical="center" shrinkToFit="1"/>
      <protection hidden="1"/>
    </xf>
    <xf numFmtId="10" fontId="35" fillId="0" borderId="0" xfId="1" applyNumberFormat="1" applyFont="1" applyAlignment="1" applyProtection="1">
      <alignment horizontal="center" vertical="center" shrinkToFit="1"/>
      <protection hidden="1"/>
    </xf>
    <xf numFmtId="0" fontId="100" fillId="0" borderId="0" xfId="0" applyFont="1"/>
    <xf numFmtId="0" fontId="11" fillId="0" borderId="0" xfId="0" applyFont="1" applyAlignment="1">
      <alignment horizontal="center"/>
    </xf>
    <xf numFmtId="0" fontId="33" fillId="9" borderId="182" xfId="0" applyFont="1" applyFill="1" applyBorder="1" applyAlignment="1">
      <alignment horizontal="center" vertical="center" shrinkToFit="1"/>
    </xf>
    <xf numFmtId="0" fontId="33" fillId="9" borderId="165" xfId="0" applyFont="1" applyFill="1" applyBorder="1" applyAlignment="1">
      <alignment horizontal="center" vertical="center" shrinkToFit="1"/>
    </xf>
    <xf numFmtId="0" fontId="33" fillId="9" borderId="183" xfId="0" applyFont="1" applyFill="1" applyBorder="1" applyAlignment="1">
      <alignment horizontal="center" vertical="center" shrinkToFit="1"/>
    </xf>
    <xf numFmtId="0" fontId="33" fillId="16" borderId="182" xfId="0" applyFont="1" applyFill="1" applyBorder="1" applyAlignment="1">
      <alignment horizontal="center" vertical="center" shrinkToFit="1"/>
    </xf>
    <xf numFmtId="0" fontId="33" fillId="16" borderId="165" xfId="0" applyFont="1" applyFill="1" applyBorder="1" applyAlignment="1">
      <alignment horizontal="center" vertical="center" shrinkToFit="1"/>
    </xf>
    <xf numFmtId="0" fontId="33" fillId="16" borderId="183" xfId="0" applyFont="1" applyFill="1" applyBorder="1" applyAlignment="1">
      <alignment horizontal="center" vertical="center" shrinkToFit="1"/>
    </xf>
    <xf numFmtId="0" fontId="33" fillId="26" borderId="182" xfId="0" applyFont="1" applyFill="1" applyBorder="1" applyAlignment="1">
      <alignment horizontal="center" vertical="center" shrinkToFit="1"/>
    </xf>
    <xf numFmtId="0" fontId="33" fillId="26" borderId="165" xfId="0" applyFont="1" applyFill="1" applyBorder="1" applyAlignment="1">
      <alignment horizontal="center" vertical="center" shrinkToFit="1"/>
    </xf>
    <xf numFmtId="0" fontId="33" fillId="26" borderId="183" xfId="0" applyFont="1" applyFill="1" applyBorder="1" applyAlignment="1">
      <alignment horizontal="center" vertical="center" shrinkToFit="1"/>
    </xf>
    <xf numFmtId="0" fontId="33" fillId="23" borderId="182" xfId="0" applyFont="1" applyFill="1" applyBorder="1" applyAlignment="1">
      <alignment horizontal="center" vertical="center" shrinkToFit="1"/>
    </xf>
    <xf numFmtId="0" fontId="33" fillId="23" borderId="165" xfId="0" applyFont="1" applyFill="1" applyBorder="1" applyAlignment="1">
      <alignment horizontal="center" vertical="center" shrinkToFit="1"/>
    </xf>
    <xf numFmtId="0" fontId="33" fillId="23" borderId="183" xfId="0" applyFont="1" applyFill="1" applyBorder="1" applyAlignment="1">
      <alignment horizontal="center" vertical="center" shrinkToFit="1"/>
    </xf>
    <xf numFmtId="0" fontId="33" fillId="13" borderId="182" xfId="0" applyFont="1" applyFill="1" applyBorder="1" applyAlignment="1">
      <alignment horizontal="center" vertical="center" shrinkToFit="1"/>
    </xf>
    <xf numFmtId="0" fontId="33" fillId="13" borderId="165" xfId="0" applyFont="1" applyFill="1" applyBorder="1" applyAlignment="1">
      <alignment horizontal="center" vertical="center" shrinkToFit="1"/>
    </xf>
    <xf numFmtId="0" fontId="33" fillId="13" borderId="183" xfId="0" applyFont="1" applyFill="1" applyBorder="1" applyAlignment="1">
      <alignment horizontal="center" vertical="center" shrinkToFit="1"/>
    </xf>
    <xf numFmtId="197" fontId="33" fillId="9" borderId="184" xfId="0" applyNumberFormat="1" applyFont="1" applyFill="1" applyBorder="1" applyAlignment="1">
      <alignment horizontal="center" vertical="center" shrinkToFit="1"/>
    </xf>
    <xf numFmtId="197" fontId="33" fillId="9" borderId="164" xfId="0" applyNumberFormat="1" applyFont="1" applyFill="1" applyBorder="1" applyAlignment="1">
      <alignment horizontal="center" vertical="center" shrinkToFit="1"/>
    </xf>
    <xf numFmtId="197" fontId="57" fillId="9" borderId="185" xfId="0" applyNumberFormat="1" applyFont="1" applyFill="1" applyBorder="1" applyAlignment="1">
      <alignment horizontal="center" vertical="center" shrinkToFit="1"/>
    </xf>
    <xf numFmtId="197" fontId="33" fillId="9" borderId="186" xfId="0" applyNumberFormat="1" applyFont="1" applyFill="1" applyBorder="1" applyAlignment="1">
      <alignment horizontal="center" vertical="center" shrinkToFit="1"/>
    </xf>
    <xf numFmtId="197" fontId="33" fillId="9" borderId="0" xfId="0" applyNumberFormat="1" applyFont="1" applyFill="1" applyAlignment="1">
      <alignment horizontal="center" vertical="center" shrinkToFit="1"/>
    </xf>
    <xf numFmtId="197" fontId="57" fillId="9" borderId="187" xfId="0" applyNumberFormat="1" applyFont="1" applyFill="1" applyBorder="1" applyAlignment="1">
      <alignment horizontal="center" vertical="center" shrinkToFit="1"/>
    </xf>
    <xf numFmtId="0" fontId="33" fillId="24" borderId="182" xfId="0" applyFont="1" applyFill="1" applyBorder="1" applyAlignment="1">
      <alignment horizontal="center" vertical="center" shrinkToFit="1"/>
    </xf>
    <xf numFmtId="0" fontId="33" fillId="24" borderId="165" xfId="0" applyFont="1" applyFill="1" applyBorder="1" applyAlignment="1">
      <alignment horizontal="center" vertical="center" shrinkToFit="1"/>
    </xf>
    <xf numFmtId="0" fontId="33" fillId="24" borderId="183" xfId="0" applyFont="1" applyFill="1" applyBorder="1" applyAlignment="1">
      <alignment horizontal="center" vertical="center" shrinkToFit="1"/>
    </xf>
    <xf numFmtId="0" fontId="33" fillId="28" borderId="182" xfId="0" applyFont="1" applyFill="1" applyBorder="1" applyAlignment="1">
      <alignment horizontal="center" vertical="center" shrinkToFit="1"/>
    </xf>
    <xf numFmtId="0" fontId="33" fillId="28" borderId="165" xfId="0" applyFont="1" applyFill="1" applyBorder="1" applyAlignment="1">
      <alignment horizontal="center" vertical="center" shrinkToFit="1"/>
    </xf>
    <xf numFmtId="0" fontId="33" fillId="28" borderId="183" xfId="0" applyFont="1" applyFill="1" applyBorder="1" applyAlignment="1">
      <alignment horizontal="center" vertical="center" shrinkToFit="1"/>
    </xf>
    <xf numFmtId="197" fontId="33" fillId="27" borderId="184" xfId="0" applyNumberFormat="1" applyFont="1" applyFill="1" applyBorder="1" applyAlignment="1">
      <alignment horizontal="center" vertical="center" shrinkToFit="1"/>
    </xf>
    <xf numFmtId="197" fontId="33" fillId="27" borderId="164" xfId="0" applyNumberFormat="1" applyFont="1" applyFill="1" applyBorder="1" applyAlignment="1">
      <alignment horizontal="center" vertical="center" shrinkToFit="1"/>
    </xf>
    <xf numFmtId="197" fontId="57" fillId="27" borderId="185" xfId="0" applyNumberFormat="1" applyFont="1" applyFill="1" applyBorder="1" applyAlignment="1">
      <alignment horizontal="center" vertical="center" shrinkToFit="1"/>
    </xf>
    <xf numFmtId="197" fontId="33" fillId="27" borderId="186" xfId="0" applyNumberFormat="1" applyFont="1" applyFill="1" applyBorder="1" applyAlignment="1">
      <alignment horizontal="center" vertical="center" shrinkToFit="1"/>
    </xf>
    <xf numFmtId="197" fontId="33" fillId="27" borderId="0" xfId="0" applyNumberFormat="1" applyFont="1" applyFill="1" applyAlignment="1">
      <alignment horizontal="center" vertical="center" shrinkToFit="1"/>
    </xf>
    <xf numFmtId="197" fontId="57" fillId="27" borderId="187" xfId="0" applyNumberFormat="1" applyFont="1" applyFill="1" applyBorder="1" applyAlignment="1">
      <alignment horizontal="center" vertical="center" shrinkToFit="1"/>
    </xf>
    <xf numFmtId="197" fontId="33" fillId="23" borderId="184" xfId="0" applyNumberFormat="1" applyFont="1" applyFill="1" applyBorder="1" applyAlignment="1">
      <alignment horizontal="center" vertical="center" shrinkToFit="1"/>
    </xf>
    <xf numFmtId="197" fontId="33" fillId="23" borderId="164" xfId="0" applyNumberFormat="1" applyFont="1" applyFill="1" applyBorder="1" applyAlignment="1">
      <alignment horizontal="center" vertical="center" shrinkToFit="1"/>
    </xf>
    <xf numFmtId="197" fontId="57" fillId="23" borderId="185" xfId="0" applyNumberFormat="1" applyFont="1" applyFill="1" applyBorder="1" applyAlignment="1">
      <alignment horizontal="center" vertical="center" shrinkToFit="1"/>
    </xf>
    <xf numFmtId="197" fontId="33" fillId="23" borderId="186" xfId="0" applyNumberFormat="1" applyFont="1" applyFill="1" applyBorder="1" applyAlignment="1">
      <alignment horizontal="center" vertical="center" shrinkToFit="1"/>
    </xf>
    <xf numFmtId="197" fontId="33" fillId="23" borderId="0" xfId="0" applyNumberFormat="1" applyFont="1" applyFill="1" applyAlignment="1">
      <alignment horizontal="center" vertical="center" shrinkToFit="1"/>
    </xf>
    <xf numFmtId="197" fontId="57" fillId="23" borderId="187" xfId="0" applyNumberFormat="1" applyFont="1" applyFill="1" applyBorder="1" applyAlignment="1">
      <alignment horizontal="center" vertical="center" shrinkToFit="1"/>
    </xf>
    <xf numFmtId="197" fontId="33" fillId="26" borderId="184" xfId="0" applyNumberFormat="1" applyFont="1" applyFill="1" applyBorder="1" applyAlignment="1">
      <alignment horizontal="center" vertical="center" shrinkToFit="1"/>
    </xf>
    <xf numFmtId="197" fontId="33" fillId="26" borderId="164" xfId="0" applyNumberFormat="1" applyFont="1" applyFill="1" applyBorder="1" applyAlignment="1">
      <alignment horizontal="center" vertical="center" shrinkToFit="1"/>
    </xf>
    <xf numFmtId="197" fontId="57" fillId="26" borderId="185" xfId="0" applyNumberFormat="1" applyFont="1" applyFill="1" applyBorder="1" applyAlignment="1">
      <alignment horizontal="center" vertical="center" shrinkToFit="1"/>
    </xf>
    <xf numFmtId="197" fontId="33" fillId="26" borderId="186" xfId="0" applyNumberFormat="1" applyFont="1" applyFill="1" applyBorder="1" applyAlignment="1">
      <alignment horizontal="center" vertical="center" shrinkToFit="1"/>
    </xf>
    <xf numFmtId="197" fontId="33" fillId="26" borderId="0" xfId="0" applyNumberFormat="1" applyFont="1" applyFill="1" applyAlignment="1">
      <alignment horizontal="center" vertical="center" shrinkToFit="1"/>
    </xf>
    <xf numFmtId="197" fontId="57" fillId="26" borderId="187" xfId="0" applyNumberFormat="1" applyFont="1" applyFill="1" applyBorder="1" applyAlignment="1">
      <alignment horizontal="center" vertical="center" shrinkToFit="1"/>
    </xf>
    <xf numFmtId="201" fontId="33" fillId="0" borderId="0" xfId="4" applyNumberFormat="1" applyFont="1" applyAlignment="1">
      <alignment horizontal="right" vertical="center" shrinkToFit="1"/>
    </xf>
    <xf numFmtId="0" fontId="43" fillId="9" borderId="169" xfId="0" applyFont="1" applyFill="1" applyBorder="1" applyAlignment="1">
      <alignment horizontal="center" vertical="center" shrinkToFit="1"/>
    </xf>
    <xf numFmtId="0" fontId="43" fillId="9" borderId="170" xfId="0" applyFont="1" applyFill="1" applyBorder="1" applyAlignment="1">
      <alignment horizontal="center" vertical="center" shrinkToFit="1"/>
    </xf>
    <xf numFmtId="0" fontId="17" fillId="0" borderId="14" xfId="0" applyFont="1" applyBorder="1" applyAlignment="1">
      <alignment horizontal="center" vertical="center" shrinkToFit="1"/>
    </xf>
    <xf numFmtId="197" fontId="33" fillId="24" borderId="184" xfId="0" applyNumberFormat="1" applyFont="1" applyFill="1" applyBorder="1" applyAlignment="1">
      <alignment horizontal="center" vertical="center" shrinkToFit="1"/>
    </xf>
    <xf numFmtId="197" fontId="33" fillId="24" borderId="164" xfId="0" applyNumberFormat="1" applyFont="1" applyFill="1" applyBorder="1" applyAlignment="1">
      <alignment horizontal="center" vertical="center" shrinkToFit="1"/>
    </xf>
    <xf numFmtId="197" fontId="33" fillId="24" borderId="185" xfId="0" applyNumberFormat="1" applyFont="1" applyFill="1" applyBorder="1" applyAlignment="1">
      <alignment horizontal="center" vertical="center" shrinkToFit="1"/>
    </xf>
    <xf numFmtId="197" fontId="33" fillId="24" borderId="186" xfId="0" applyNumberFormat="1" applyFont="1" applyFill="1" applyBorder="1" applyAlignment="1">
      <alignment horizontal="center" vertical="center" shrinkToFit="1"/>
    </xf>
    <xf numFmtId="197" fontId="33" fillId="24" borderId="0" xfId="0" applyNumberFormat="1" applyFont="1" applyFill="1" applyAlignment="1">
      <alignment horizontal="center" vertical="center" shrinkToFit="1"/>
    </xf>
    <xf numFmtId="197" fontId="33" fillId="24" borderId="187" xfId="0" applyNumberFormat="1" applyFont="1" applyFill="1" applyBorder="1" applyAlignment="1">
      <alignment horizontal="center" vertical="center" shrinkToFit="1"/>
    </xf>
    <xf numFmtId="197" fontId="57" fillId="24" borderId="185" xfId="0" applyNumberFormat="1" applyFont="1" applyFill="1" applyBorder="1" applyAlignment="1">
      <alignment horizontal="center" vertical="center" shrinkToFit="1"/>
    </xf>
    <xf numFmtId="197" fontId="57" fillId="24" borderId="187" xfId="0" applyNumberFormat="1" applyFont="1" applyFill="1" applyBorder="1" applyAlignment="1">
      <alignment horizontal="center" vertical="center" shrinkToFit="1"/>
    </xf>
    <xf numFmtId="197" fontId="33" fillId="28" borderId="184" xfId="0" applyNumberFormat="1" applyFont="1" applyFill="1" applyBorder="1" applyAlignment="1">
      <alignment horizontal="center" vertical="center" shrinkToFit="1"/>
    </xf>
    <xf numFmtId="197" fontId="33" fillId="28" borderId="164" xfId="0" applyNumberFormat="1" applyFont="1" applyFill="1" applyBorder="1" applyAlignment="1">
      <alignment horizontal="center" vertical="center" shrinkToFit="1"/>
    </xf>
    <xf numFmtId="197" fontId="57" fillId="28" borderId="185" xfId="0" applyNumberFormat="1" applyFont="1" applyFill="1" applyBorder="1" applyAlignment="1">
      <alignment horizontal="center" vertical="center" shrinkToFit="1"/>
    </xf>
    <xf numFmtId="197" fontId="33" fillId="28" borderId="186" xfId="0" applyNumberFormat="1" applyFont="1" applyFill="1" applyBorder="1" applyAlignment="1">
      <alignment horizontal="center" vertical="center" shrinkToFit="1"/>
    </xf>
    <xf numFmtId="197" fontId="33" fillId="28" borderId="0" xfId="0" applyNumberFormat="1" applyFont="1" applyFill="1" applyAlignment="1">
      <alignment horizontal="center" vertical="center" shrinkToFit="1"/>
    </xf>
    <xf numFmtId="197" fontId="57" fillId="28" borderId="187" xfId="0" applyNumberFormat="1" applyFont="1" applyFill="1" applyBorder="1" applyAlignment="1">
      <alignment horizontal="center" vertical="center" shrinkToFit="1"/>
    </xf>
    <xf numFmtId="197" fontId="33" fillId="16" borderId="184" xfId="0" applyNumberFormat="1" applyFont="1" applyFill="1" applyBorder="1" applyAlignment="1">
      <alignment horizontal="center" vertical="center" shrinkToFit="1"/>
    </xf>
    <xf numFmtId="197" fontId="33" fillId="16" borderId="164" xfId="0" applyNumberFormat="1" applyFont="1" applyFill="1" applyBorder="1" applyAlignment="1">
      <alignment horizontal="center" vertical="center" shrinkToFit="1"/>
    </xf>
    <xf numFmtId="197" fontId="57" fillId="16" borderId="185" xfId="0" applyNumberFormat="1" applyFont="1" applyFill="1" applyBorder="1" applyAlignment="1">
      <alignment horizontal="center" vertical="center" shrinkToFit="1"/>
    </xf>
    <xf numFmtId="197" fontId="33" fillId="16" borderId="186" xfId="0" applyNumberFormat="1" applyFont="1" applyFill="1" applyBorder="1" applyAlignment="1">
      <alignment horizontal="center" vertical="center" shrinkToFit="1"/>
    </xf>
    <xf numFmtId="197" fontId="33" fillId="16" borderId="0" xfId="0" applyNumberFormat="1" applyFont="1" applyFill="1" applyAlignment="1">
      <alignment horizontal="center" vertical="center" shrinkToFit="1"/>
    </xf>
    <xf numFmtId="197" fontId="57" fillId="16" borderId="187" xfId="0" applyNumberFormat="1" applyFont="1" applyFill="1" applyBorder="1" applyAlignment="1">
      <alignment horizontal="center" vertical="center" shrinkToFit="1"/>
    </xf>
    <xf numFmtId="197" fontId="33" fillId="13" borderId="184" xfId="0" applyNumberFormat="1" applyFont="1" applyFill="1" applyBorder="1" applyAlignment="1">
      <alignment horizontal="center" vertical="center" shrinkToFit="1"/>
    </xf>
    <xf numFmtId="197" fontId="33" fillId="13" borderId="164" xfId="0" applyNumberFormat="1" applyFont="1" applyFill="1" applyBorder="1" applyAlignment="1">
      <alignment horizontal="center" vertical="center" shrinkToFit="1"/>
    </xf>
    <xf numFmtId="197" fontId="57" fillId="13" borderId="185" xfId="0" applyNumberFormat="1" applyFont="1" applyFill="1" applyBorder="1" applyAlignment="1">
      <alignment horizontal="center" vertical="center" shrinkToFit="1"/>
    </xf>
    <xf numFmtId="197" fontId="33" fillId="13" borderId="186" xfId="0" applyNumberFormat="1" applyFont="1" applyFill="1" applyBorder="1" applyAlignment="1">
      <alignment horizontal="center" vertical="center" shrinkToFit="1"/>
    </xf>
    <xf numFmtId="197" fontId="33" fillId="13" borderId="0" xfId="0" applyNumberFormat="1" applyFont="1" applyFill="1" applyAlignment="1">
      <alignment horizontal="center" vertical="center" shrinkToFit="1"/>
    </xf>
    <xf numFmtId="197" fontId="57" fillId="13" borderId="187" xfId="0" applyNumberFormat="1" applyFont="1" applyFill="1" applyBorder="1" applyAlignment="1">
      <alignment horizontal="center" vertical="center" shrinkToFit="1"/>
    </xf>
    <xf numFmtId="206" fontId="82" fillId="0" borderId="236" xfId="0" applyNumberFormat="1" applyFont="1" applyBorder="1" applyAlignment="1">
      <alignment horizontal="right"/>
    </xf>
    <xf numFmtId="206" fontId="82" fillId="0" borderId="208" xfId="0" applyNumberFormat="1" applyFont="1" applyBorder="1" applyAlignment="1">
      <alignment horizontal="right"/>
    </xf>
    <xf numFmtId="0" fontId="84" fillId="0" borderId="3" xfId="0" applyFont="1" applyBorder="1" applyAlignment="1">
      <alignment horizontal="left"/>
    </xf>
    <xf numFmtId="38" fontId="90" fillId="0" borderId="1" xfId="4" applyFont="1" applyBorder="1" applyAlignment="1">
      <alignment horizontal="right"/>
    </xf>
    <xf numFmtId="0" fontId="84" fillId="0" borderId="226" xfId="0" applyFont="1" applyBorder="1" applyAlignment="1">
      <alignment horizontal="left"/>
    </xf>
    <xf numFmtId="206" fontId="82" fillId="0" borderId="225" xfId="0" applyNumberFormat="1" applyFont="1" applyBorder="1" applyAlignment="1">
      <alignment horizontal="right"/>
    </xf>
    <xf numFmtId="206" fontId="82" fillId="0" borderId="218" xfId="0" applyNumberFormat="1" applyFont="1" applyBorder="1" applyAlignment="1">
      <alignment horizontal="right"/>
    </xf>
    <xf numFmtId="206" fontId="82" fillId="0" borderId="209" xfId="0" applyNumberFormat="1" applyFont="1" applyBorder="1" applyAlignment="1">
      <alignment horizontal="right"/>
    </xf>
    <xf numFmtId="0" fontId="84" fillId="0" borderId="45" xfId="0" applyFont="1" applyBorder="1" applyAlignment="1">
      <alignment horizontal="left"/>
    </xf>
    <xf numFmtId="0" fontId="84" fillId="0" borderId="64" xfId="0" applyFont="1" applyBorder="1" applyAlignment="1">
      <alignment horizontal="left"/>
    </xf>
    <xf numFmtId="38" fontId="90" fillId="0" borderId="44" xfId="4" applyFont="1" applyBorder="1" applyAlignment="1">
      <alignment horizontal="right"/>
    </xf>
    <xf numFmtId="38" fontId="90" fillId="0" borderId="67" xfId="4" applyFont="1" applyBorder="1" applyAlignment="1">
      <alignment horizontal="right"/>
    </xf>
    <xf numFmtId="0" fontId="84" fillId="0" borderId="224" xfId="0" applyFont="1" applyBorder="1" applyAlignment="1">
      <alignment horizontal="left"/>
    </xf>
    <xf numFmtId="0" fontId="84" fillId="0" borderId="211" xfId="0" applyFont="1" applyBorder="1" applyAlignment="1">
      <alignment horizontal="left"/>
    </xf>
    <xf numFmtId="206" fontId="82" fillId="0" borderId="210" xfId="0" applyNumberFormat="1" applyFont="1" applyBorder="1" applyAlignment="1">
      <alignment horizontal="right"/>
    </xf>
    <xf numFmtId="0" fontId="82" fillId="0" borderId="180" xfId="0" applyFont="1" applyBorder="1" applyAlignment="1">
      <alignment horizontal="center"/>
    </xf>
    <xf numFmtId="0" fontId="82" fillId="0" borderId="181" xfId="0" applyFont="1" applyBorder="1" applyAlignment="1">
      <alignment horizontal="center"/>
    </xf>
    <xf numFmtId="38" fontId="89" fillId="38" borderId="166" xfId="0" applyNumberFormat="1" applyFont="1" applyFill="1" applyBorder="1" applyAlignment="1">
      <alignment horizontal="center"/>
    </xf>
    <xf numFmtId="0" fontId="89" fillId="38" borderId="166" xfId="0" applyFont="1" applyFill="1" applyBorder="1" applyAlignment="1">
      <alignment horizontal="center"/>
    </xf>
    <xf numFmtId="0" fontId="89" fillId="38" borderId="222" xfId="0" applyFont="1" applyFill="1" applyBorder="1" applyAlignment="1">
      <alignment horizontal="center"/>
    </xf>
    <xf numFmtId="0" fontId="89" fillId="38" borderId="223" xfId="0" applyFont="1" applyFill="1" applyBorder="1" applyAlignment="1">
      <alignment horizontal="center"/>
    </xf>
    <xf numFmtId="0" fontId="86" fillId="0" borderId="0" xfId="0" applyFont="1" applyAlignment="1">
      <alignment horizontal="right"/>
    </xf>
    <xf numFmtId="0" fontId="86" fillId="0" borderId="0" xfId="0" applyFont="1" applyAlignment="1">
      <alignment horizontal="center"/>
    </xf>
    <xf numFmtId="206" fontId="82" fillId="0" borderId="207" xfId="0" applyNumberFormat="1" applyFont="1" applyBorder="1" applyAlignment="1">
      <alignment horizontal="right"/>
    </xf>
    <xf numFmtId="0" fontId="84" fillId="0" borderId="57" xfId="0" applyFont="1" applyBorder="1" applyAlignment="1">
      <alignment horizontal="left"/>
    </xf>
    <xf numFmtId="38" fontId="90" fillId="0" borderId="60" xfId="4" applyFont="1" applyBorder="1" applyAlignment="1">
      <alignment horizontal="right"/>
    </xf>
    <xf numFmtId="0" fontId="84" fillId="0" borderId="229" xfId="0" applyFont="1" applyBorder="1" applyAlignment="1">
      <alignment horizontal="left"/>
    </xf>
    <xf numFmtId="0" fontId="82" fillId="0" borderId="228" xfId="0" applyFont="1" applyBorder="1" applyAlignment="1">
      <alignment horizontal="right"/>
    </xf>
    <xf numFmtId="0" fontId="82" fillId="0" borderId="225" xfId="0" applyFont="1" applyBorder="1" applyAlignment="1">
      <alignment horizontal="right"/>
    </xf>
    <xf numFmtId="0" fontId="85" fillId="0" borderId="149" xfId="0" applyFont="1" applyBorder="1" applyAlignment="1">
      <alignment horizontal="center"/>
    </xf>
    <xf numFmtId="0" fontId="85" fillId="0" borderId="131" xfId="0" applyFont="1" applyBorder="1" applyAlignment="1">
      <alignment horizontal="center"/>
    </xf>
    <xf numFmtId="0" fontId="85" fillId="0" borderId="227" xfId="0" applyFont="1" applyBorder="1" applyAlignment="1">
      <alignment horizontal="center"/>
    </xf>
    <xf numFmtId="0" fontId="82" fillId="0" borderId="59" xfId="0" applyFont="1" applyBorder="1" applyAlignment="1">
      <alignment horizontal="center"/>
    </xf>
    <xf numFmtId="0" fontId="82" fillId="0" borderId="55" xfId="0" applyFont="1" applyBorder="1" applyAlignment="1">
      <alignment horizontal="center"/>
    </xf>
    <xf numFmtId="0" fontId="82" fillId="0" borderId="58" xfId="0" applyFont="1" applyBorder="1" applyAlignment="1">
      <alignment horizontal="center"/>
    </xf>
    <xf numFmtId="0" fontId="94" fillId="0" borderId="165" xfId="0" applyFont="1" applyBorder="1" applyAlignment="1">
      <alignment horizontal="center"/>
    </xf>
    <xf numFmtId="0" fontId="84" fillId="0" borderId="164" xfId="0" applyFont="1" applyBorder="1" applyAlignment="1">
      <alignment horizontal="right" vertical="top"/>
    </xf>
    <xf numFmtId="0" fontId="82" fillId="0" borderId="210" xfId="0" applyFont="1" applyBorder="1" applyAlignment="1">
      <alignment horizontal="right"/>
    </xf>
    <xf numFmtId="0" fontId="85" fillId="0" borderId="3" xfId="0" applyFont="1" applyBorder="1" applyAlignment="1">
      <alignment horizontal="left"/>
    </xf>
    <xf numFmtId="0" fontId="85" fillId="0" borderId="64" xfId="0" applyFont="1" applyBorder="1" applyAlignment="1">
      <alignment horizontal="left"/>
    </xf>
    <xf numFmtId="0" fontId="82" fillId="0" borderId="208" xfId="0" applyFont="1" applyBorder="1" applyAlignment="1">
      <alignment horizontal="right"/>
    </xf>
    <xf numFmtId="0" fontId="85" fillId="0" borderId="45" xfId="0" applyFont="1" applyBorder="1" applyAlignment="1">
      <alignment horizontal="left"/>
    </xf>
    <xf numFmtId="0" fontId="85" fillId="0" borderId="57" xfId="0" applyFont="1" applyBorder="1" applyAlignment="1">
      <alignment horizontal="left"/>
    </xf>
    <xf numFmtId="0" fontId="95" fillId="0" borderId="165" xfId="0" applyFont="1" applyBorder="1" applyAlignment="1">
      <alignment horizontal="center"/>
    </xf>
    <xf numFmtId="0" fontId="97" fillId="0" borderId="165" xfId="0" applyFont="1" applyBorder="1" applyAlignment="1">
      <alignment horizontal="center"/>
    </xf>
    <xf numFmtId="0" fontId="87" fillId="0" borderId="0" xfId="0" applyFont="1" applyAlignment="1">
      <alignment horizontal="center" vertical="top"/>
    </xf>
    <xf numFmtId="0" fontId="87" fillId="0" borderId="0" xfId="0" applyFont="1" applyAlignment="1">
      <alignment horizontal="right" vertical="top"/>
    </xf>
    <xf numFmtId="0" fontId="87" fillId="0" borderId="0" xfId="0" applyFont="1" applyAlignment="1">
      <alignment horizontal="left" vertical="top"/>
    </xf>
    <xf numFmtId="0" fontId="90" fillId="26" borderId="59" xfId="0" applyFont="1" applyFill="1" applyBorder="1" applyAlignment="1">
      <alignment horizontal="center"/>
    </xf>
    <xf numFmtId="0" fontId="90" fillId="26" borderId="58" xfId="0" applyFont="1" applyFill="1" applyBorder="1" applyAlignment="1">
      <alignment horizontal="center"/>
    </xf>
    <xf numFmtId="0" fontId="90" fillId="19" borderId="59" xfId="0" applyFont="1" applyFill="1" applyBorder="1" applyAlignment="1">
      <alignment horizontal="center"/>
    </xf>
    <xf numFmtId="0" fontId="90" fillId="19" borderId="58" xfId="0" applyFont="1" applyFill="1" applyBorder="1" applyAlignment="1">
      <alignment horizontal="center"/>
    </xf>
    <xf numFmtId="0" fontId="83" fillId="0" borderId="207" xfId="0" applyFont="1" applyBorder="1" applyAlignment="1">
      <alignment horizontal="center" vertical="center" wrapText="1"/>
    </xf>
    <xf numFmtId="0" fontId="83" fillId="0" borderId="164" xfId="0" applyFont="1" applyBorder="1" applyAlignment="1">
      <alignment horizontal="center" vertical="center"/>
    </xf>
    <xf numFmtId="0" fontId="83" fillId="0" borderId="209" xfId="0" applyFont="1" applyBorder="1" applyAlignment="1">
      <alignment horizontal="center" vertical="center"/>
    </xf>
    <xf numFmtId="0" fontId="83" fillId="0" borderId="165" xfId="0" applyFont="1" applyBorder="1" applyAlignment="1">
      <alignment horizontal="center" vertical="center"/>
    </xf>
    <xf numFmtId="0" fontId="84" fillId="0" borderId="207" xfId="0" applyFont="1" applyBorder="1" applyAlignment="1">
      <alignment horizontal="center" vertical="center" textRotation="255"/>
    </xf>
    <xf numFmtId="0" fontId="84" fillId="0" borderId="218" xfId="0" applyFont="1" applyBorder="1" applyAlignment="1">
      <alignment horizontal="center" vertical="center" textRotation="255"/>
    </xf>
    <xf numFmtId="0" fontId="84" fillId="0" borderId="209" xfId="0" applyFont="1" applyBorder="1" applyAlignment="1">
      <alignment horizontal="center" vertical="center" textRotation="255"/>
    </xf>
    <xf numFmtId="0" fontId="96" fillId="0" borderId="165" xfId="0" applyFont="1" applyBorder="1" applyAlignment="1">
      <alignment horizontal="center"/>
    </xf>
    <xf numFmtId="203" fontId="8" fillId="0" borderId="40" xfId="1" applyNumberFormat="1" applyFont="1" applyBorder="1" applyAlignment="1" applyProtection="1">
      <alignment vertical="center" shrinkToFit="1"/>
      <protection hidden="1"/>
    </xf>
    <xf numFmtId="203" fontId="73" fillId="0" borderId="40" xfId="1" applyNumberFormat="1" applyFont="1" applyBorder="1" applyAlignment="1">
      <alignment vertical="center" shrinkToFit="1"/>
    </xf>
    <xf numFmtId="203" fontId="73" fillId="0" borderId="0" xfId="1" applyNumberFormat="1" applyFont="1" applyAlignment="1">
      <alignment vertical="center" shrinkToFit="1"/>
    </xf>
    <xf numFmtId="193" fontId="8" fillId="8" borderId="0" xfId="2" applyNumberFormat="1" applyFont="1" applyFill="1" applyBorder="1" applyAlignment="1">
      <alignment horizontal="right" vertical="center" shrinkToFit="1"/>
    </xf>
    <xf numFmtId="38" fontId="8" fillId="0" borderId="0" xfId="4" applyFont="1" applyBorder="1" applyAlignment="1">
      <alignment horizontal="right" vertical="center" shrinkToFit="1"/>
    </xf>
    <xf numFmtId="38" fontId="8" fillId="8" borderId="0" xfId="4" applyFont="1" applyFill="1" applyBorder="1" applyAlignment="1">
      <alignment horizontal="right" vertical="center" shrinkToFit="1"/>
    </xf>
    <xf numFmtId="0" fontId="72" fillId="0" borderId="36" xfId="1" applyFont="1" applyBorder="1" applyAlignment="1" applyProtection="1">
      <alignment horizontal="center" vertical="center" textRotation="255" shrinkToFit="1"/>
      <protection hidden="1"/>
    </xf>
    <xf numFmtId="0" fontId="72" fillId="0" borderId="23" xfId="1" applyFont="1" applyBorder="1" applyAlignment="1" applyProtection="1">
      <alignment horizontal="center" vertical="center" textRotation="255" shrinkToFit="1"/>
      <protection hidden="1"/>
    </xf>
    <xf numFmtId="0" fontId="72" fillId="0" borderId="32" xfId="1" applyFont="1" applyBorder="1" applyAlignment="1" applyProtection="1">
      <alignment horizontal="center" vertical="center" textRotation="255" shrinkToFit="1"/>
      <protection hidden="1"/>
    </xf>
    <xf numFmtId="10" fontId="69" fillId="0" borderId="39" xfId="1" applyNumberFormat="1" applyFont="1" applyBorder="1" applyAlignment="1" applyProtection="1">
      <alignment horizontal="center" vertical="center" shrinkToFit="1"/>
      <protection hidden="1"/>
    </xf>
    <xf numFmtId="0" fontId="69" fillId="0" borderId="42" xfId="1" applyFont="1" applyBorder="1" applyAlignment="1" applyProtection="1">
      <alignment horizontal="center" vertical="center" shrinkToFit="1"/>
      <protection hidden="1"/>
    </xf>
    <xf numFmtId="203" fontId="73" fillId="0" borderId="41" xfId="1" applyNumberFormat="1" applyFont="1" applyBorder="1" applyAlignment="1">
      <alignment vertical="center" shrinkToFit="1"/>
    </xf>
    <xf numFmtId="203" fontId="73" fillId="0" borderId="43" xfId="1" applyNumberFormat="1" applyFont="1" applyBorder="1" applyAlignment="1">
      <alignment vertical="center" shrinkToFit="1"/>
    </xf>
    <xf numFmtId="193" fontId="8" fillId="0" borderId="0" xfId="2" applyNumberFormat="1" applyFont="1" applyBorder="1" applyAlignment="1">
      <alignment horizontal="right" vertical="center" shrinkToFit="1"/>
    </xf>
    <xf numFmtId="185" fontId="69" fillId="0" borderId="44" xfId="1" applyNumberFormat="1" applyFont="1" applyBorder="1" applyAlignment="1" applyProtection="1">
      <alignment horizontal="center" vertical="center" shrinkToFit="1"/>
      <protection hidden="1"/>
    </xf>
    <xf numFmtId="185" fontId="69" fillId="0" borderId="4" xfId="1" applyNumberFormat="1" applyFont="1" applyBorder="1" applyAlignment="1" applyProtection="1">
      <alignment horizontal="center" vertical="center" shrinkToFit="1"/>
      <protection hidden="1"/>
    </xf>
    <xf numFmtId="185" fontId="73" fillId="0" borderId="4" xfId="1" applyNumberFormat="1" applyFont="1" applyBorder="1" applyAlignment="1">
      <alignment horizontal="center" vertical="center" shrinkToFit="1"/>
    </xf>
    <xf numFmtId="38" fontId="8" fillId="0" borderId="4" xfId="4" applyFont="1" applyBorder="1" applyAlignment="1">
      <alignment horizontal="right" vertical="center" shrinkToFit="1"/>
    </xf>
    <xf numFmtId="185" fontId="73" fillId="0" borderId="45" xfId="1" applyNumberFormat="1" applyFont="1" applyBorder="1" applyAlignment="1">
      <alignment horizontal="center" vertical="center" shrinkToFit="1"/>
    </xf>
    <xf numFmtId="38" fontId="8" fillId="0" borderId="0" xfId="2" applyFont="1" applyBorder="1" applyAlignment="1" applyProtection="1">
      <alignment horizontal="right" vertical="center" shrinkToFit="1"/>
      <protection hidden="1"/>
    </xf>
    <xf numFmtId="10" fontId="69" fillId="0" borderId="44" xfId="1" applyNumberFormat="1" applyFont="1" applyBorder="1" applyAlignment="1" applyProtection="1">
      <alignment horizontal="center" vertical="center" shrinkToFit="1"/>
      <protection hidden="1"/>
    </xf>
    <xf numFmtId="10" fontId="69" fillId="0" borderId="4" xfId="1" applyNumberFormat="1" applyFont="1" applyBorder="1" applyAlignment="1" applyProtection="1">
      <alignment horizontal="center" vertical="center" shrinkToFit="1"/>
      <protection hidden="1"/>
    </xf>
    <xf numFmtId="0" fontId="73" fillId="0" borderId="4" xfId="1" applyFont="1" applyBorder="1" applyAlignment="1">
      <alignment horizontal="center" vertical="center" shrinkToFit="1"/>
    </xf>
    <xf numFmtId="0" fontId="73" fillId="0" borderId="45" xfId="1" applyFont="1" applyBorder="1" applyAlignment="1">
      <alignment horizontal="center" vertical="center" shrinkToFit="1"/>
    </xf>
    <xf numFmtId="10" fontId="69" fillId="0" borderId="45" xfId="1" applyNumberFormat="1" applyFont="1" applyBorder="1" applyAlignment="1" applyProtection="1">
      <alignment horizontal="center" vertical="center" shrinkToFit="1"/>
      <protection hidden="1"/>
    </xf>
    <xf numFmtId="205" fontId="8" fillId="8" borderId="0" xfId="3" applyNumberFormat="1" applyFont="1" applyFill="1" applyBorder="1" applyAlignment="1">
      <alignment horizontal="right" vertical="center" shrinkToFit="1"/>
    </xf>
    <xf numFmtId="203" fontId="8" fillId="0" borderId="41" xfId="1" applyNumberFormat="1" applyFont="1" applyBorder="1" applyAlignment="1">
      <alignment vertical="center" shrinkToFit="1"/>
    </xf>
    <xf numFmtId="203" fontId="8" fillId="0" borderId="0" xfId="1" applyNumberFormat="1" applyFont="1" applyAlignment="1">
      <alignment vertical="center" shrinkToFit="1"/>
    </xf>
    <xf numFmtId="203" fontId="8" fillId="0" borderId="43" xfId="1" applyNumberFormat="1" applyFont="1" applyBorder="1" applyAlignment="1">
      <alignment vertical="center" shrinkToFit="1"/>
    </xf>
    <xf numFmtId="10" fontId="69" fillId="0" borderId="42" xfId="1" applyNumberFormat="1" applyFont="1" applyBorder="1" applyAlignment="1" applyProtection="1">
      <alignment horizontal="center" vertical="center" shrinkToFit="1"/>
      <protection hidden="1"/>
    </xf>
    <xf numFmtId="203" fontId="8" fillId="0" borderId="40" xfId="1" applyNumberFormat="1" applyFont="1" applyBorder="1" applyAlignment="1">
      <alignment vertical="center" shrinkToFit="1"/>
    </xf>
    <xf numFmtId="193" fontId="8" fillId="8" borderId="40" xfId="2" applyNumberFormat="1" applyFont="1" applyFill="1" applyBorder="1" applyAlignment="1">
      <alignment horizontal="right" vertical="center" shrinkToFit="1"/>
    </xf>
    <xf numFmtId="193" fontId="8" fillId="0" borderId="40" xfId="2" applyNumberFormat="1" applyFont="1" applyBorder="1" applyAlignment="1">
      <alignment horizontal="right" vertical="center" shrinkToFit="1"/>
    </xf>
    <xf numFmtId="38" fontId="8" fillId="8" borderId="4" xfId="4" applyFont="1" applyFill="1" applyBorder="1" applyAlignment="1">
      <alignment horizontal="right" vertical="center" shrinkToFit="1"/>
    </xf>
    <xf numFmtId="10" fontId="69" fillId="0" borderId="1" xfId="1" applyNumberFormat="1" applyFont="1" applyBorder="1" applyAlignment="1" applyProtection="1">
      <alignment horizontal="distributed" vertical="center" justifyLastLine="1" shrinkToFit="1"/>
      <protection hidden="1"/>
    </xf>
    <xf numFmtId="10" fontId="69" fillId="0" borderId="2" xfId="1" applyNumberFormat="1" applyFont="1" applyBorder="1" applyAlignment="1" applyProtection="1">
      <alignment horizontal="distributed" vertical="center" justifyLastLine="1" shrinkToFit="1"/>
      <protection hidden="1"/>
    </xf>
    <xf numFmtId="0" fontId="69" fillId="0" borderId="2" xfId="1" applyFont="1" applyBorder="1" applyAlignment="1">
      <alignment horizontal="distributed" vertical="center" justifyLastLine="1" shrinkToFit="1"/>
    </xf>
    <xf numFmtId="0" fontId="69" fillId="7" borderId="1" xfId="1" applyFont="1" applyFill="1" applyBorder="1" applyAlignment="1">
      <alignment horizontal="center" vertical="center" justifyLastLine="1" shrinkToFit="1"/>
    </xf>
    <xf numFmtId="0" fontId="69" fillId="7" borderId="2" xfId="1" applyFont="1" applyFill="1" applyBorder="1" applyAlignment="1">
      <alignment horizontal="center" vertical="center" justifyLastLine="1" shrinkToFit="1"/>
    </xf>
    <xf numFmtId="0" fontId="69" fillId="7" borderId="3" xfId="1" applyFont="1" applyFill="1" applyBorder="1" applyAlignment="1">
      <alignment horizontal="center" vertical="center" justifyLastLine="1" shrinkToFit="1"/>
    </xf>
    <xf numFmtId="0" fontId="69" fillId="0" borderId="3" xfId="1" applyFont="1" applyBorder="1" applyAlignment="1">
      <alignment horizontal="distributed" vertical="center" justifyLastLine="1" shrinkToFit="1"/>
    </xf>
    <xf numFmtId="0" fontId="72" fillId="0" borderId="19" xfId="1" applyFont="1" applyBorder="1" applyAlignment="1" applyProtection="1">
      <alignment horizontal="center" vertical="center" textRotation="255" shrinkToFit="1"/>
      <protection hidden="1"/>
    </xf>
    <xf numFmtId="38" fontId="8" fillId="8" borderId="0" xfId="2" applyFont="1" applyFill="1" applyBorder="1" applyAlignment="1" applyProtection="1">
      <alignment horizontal="right" vertical="center" shrinkToFit="1"/>
      <protection hidden="1"/>
    </xf>
    <xf numFmtId="205" fontId="8" fillId="0" borderId="0" xfId="3" applyNumberFormat="1" applyFont="1" applyBorder="1" applyAlignment="1">
      <alignment horizontal="right" vertical="center" shrinkToFit="1"/>
    </xf>
    <xf numFmtId="178" fontId="69" fillId="41" borderId="88" xfId="1" applyNumberFormat="1" applyFont="1" applyFill="1" applyBorder="1" applyAlignment="1" applyProtection="1">
      <alignment horizontal="left" vertical="center" shrinkToFit="1"/>
      <protection hidden="1"/>
    </xf>
    <xf numFmtId="178" fontId="69" fillId="41" borderId="201" xfId="1" applyNumberFormat="1" applyFont="1" applyFill="1" applyBorder="1" applyAlignment="1" applyProtection="1">
      <alignment horizontal="left" vertical="center" shrinkToFit="1"/>
      <protection hidden="1"/>
    </xf>
    <xf numFmtId="178" fontId="69" fillId="41" borderId="159" xfId="1" applyNumberFormat="1" applyFont="1" applyFill="1" applyBorder="1" applyAlignment="1" applyProtection="1">
      <alignment horizontal="left" vertical="center" shrinkToFit="1"/>
      <protection hidden="1"/>
    </xf>
    <xf numFmtId="178" fontId="69" fillId="41" borderId="80" xfId="1" applyNumberFormat="1" applyFont="1" applyFill="1" applyBorder="1" applyAlignment="1" applyProtection="1">
      <alignment horizontal="left" vertical="center" shrinkToFit="1"/>
      <protection hidden="1"/>
    </xf>
    <xf numFmtId="178" fontId="69" fillId="41" borderId="200" xfId="1" applyNumberFormat="1" applyFont="1" applyFill="1" applyBorder="1" applyAlignment="1" applyProtection="1">
      <alignment horizontal="left" vertical="center" shrinkToFit="1"/>
      <protection hidden="1"/>
    </xf>
    <xf numFmtId="178" fontId="69" fillId="41" borderId="157" xfId="1" applyNumberFormat="1" applyFont="1" applyFill="1" applyBorder="1" applyAlignment="1" applyProtection="1">
      <alignment horizontal="left" vertical="center" shrinkToFit="1"/>
      <protection hidden="1"/>
    </xf>
    <xf numFmtId="178" fontId="69" fillId="41" borderId="73" xfId="1" applyNumberFormat="1" applyFont="1" applyFill="1" applyBorder="1" applyAlignment="1" applyProtection="1">
      <alignment horizontal="left" vertical="center" shrinkToFit="1"/>
      <protection hidden="1"/>
    </xf>
    <xf numFmtId="178" fontId="69" fillId="41" borderId="202" xfId="1" applyNumberFormat="1" applyFont="1" applyFill="1" applyBorder="1" applyAlignment="1" applyProtection="1">
      <alignment horizontal="left" vertical="center" shrinkToFit="1"/>
      <protection hidden="1"/>
    </xf>
    <xf numFmtId="178" fontId="69" fillId="41" borderId="203" xfId="1" applyNumberFormat="1" applyFont="1" applyFill="1" applyBorder="1" applyAlignment="1" applyProtection="1">
      <alignment horizontal="left" vertical="center" shrinkToFit="1"/>
      <protection hidden="1"/>
    </xf>
    <xf numFmtId="178" fontId="69" fillId="41" borderId="1" xfId="1" applyNumberFormat="1" applyFont="1" applyFill="1" applyBorder="1" applyAlignment="1" applyProtection="1">
      <alignment horizontal="left" vertical="center" shrinkToFit="1"/>
      <protection hidden="1"/>
    </xf>
    <xf numFmtId="178" fontId="69" fillId="41" borderId="2" xfId="1" applyNumberFormat="1" applyFont="1" applyFill="1" applyBorder="1" applyAlignment="1" applyProtection="1">
      <alignment horizontal="left" vertical="center" shrinkToFit="1"/>
      <protection hidden="1"/>
    </xf>
    <xf numFmtId="178" fontId="69" fillId="41" borderId="160" xfId="1" applyNumberFormat="1" applyFont="1" applyFill="1" applyBorder="1" applyAlignment="1" applyProtection="1">
      <alignment horizontal="left" vertical="center" shrinkToFit="1"/>
      <protection hidden="1"/>
    </xf>
    <xf numFmtId="178" fontId="69" fillId="41" borderId="94" xfId="1" applyNumberFormat="1" applyFont="1" applyFill="1" applyBorder="1" applyAlignment="1" applyProtection="1">
      <alignment horizontal="left" vertical="center" shrinkToFit="1"/>
      <protection hidden="1"/>
    </xf>
    <xf numFmtId="178" fontId="69" fillId="41" borderId="198" xfId="1" applyNumberFormat="1" applyFont="1" applyFill="1" applyBorder="1" applyAlignment="1" applyProtection="1">
      <alignment horizontal="left" vertical="center" shrinkToFit="1"/>
      <protection hidden="1"/>
    </xf>
    <xf numFmtId="178" fontId="69" fillId="41" borderId="161" xfId="1" applyNumberFormat="1" applyFont="1" applyFill="1" applyBorder="1" applyAlignment="1" applyProtection="1">
      <alignment horizontal="left" vertical="center" shrinkToFit="1"/>
      <protection hidden="1"/>
    </xf>
    <xf numFmtId="0" fontId="72" fillId="0" borderId="131" xfId="1" applyFont="1" applyBorder="1" applyAlignment="1" applyProtection="1">
      <alignment horizontal="center" vertical="center" textRotation="255" shrinkToFit="1"/>
      <protection hidden="1"/>
    </xf>
    <xf numFmtId="0" fontId="72" fillId="0" borderId="18" xfId="1" applyFont="1" applyBorder="1" applyAlignment="1" applyProtection="1">
      <alignment horizontal="center" vertical="center" textRotation="255" shrinkToFit="1"/>
      <protection hidden="1"/>
    </xf>
    <xf numFmtId="0" fontId="69" fillId="0" borderId="1" xfId="1" applyFont="1" applyBorder="1" applyAlignment="1" applyProtection="1">
      <alignment horizontal="distributed" vertical="center" indent="1" shrinkToFit="1"/>
      <protection hidden="1"/>
    </xf>
    <xf numFmtId="0" fontId="69" fillId="0" borderId="2" xfId="1" applyFont="1" applyBorder="1" applyAlignment="1" applyProtection="1">
      <alignment horizontal="distributed" vertical="center" indent="1" shrinkToFit="1"/>
      <protection hidden="1"/>
    </xf>
    <xf numFmtId="0" fontId="69" fillId="0" borderId="160" xfId="1" applyFont="1" applyBorder="1" applyAlignment="1" applyProtection="1">
      <alignment horizontal="distributed" vertical="center" indent="1" shrinkToFit="1"/>
      <protection hidden="1"/>
    </xf>
    <xf numFmtId="0" fontId="69" fillId="0" borderId="5" xfId="1" applyFont="1" applyBorder="1" applyAlignment="1" applyProtection="1">
      <alignment horizontal="center" vertical="top" textRotation="255" shrinkToFit="1"/>
      <protection hidden="1"/>
    </xf>
    <xf numFmtId="0" fontId="69" fillId="0" borderId="14" xfId="1" applyFont="1" applyBorder="1" applyAlignment="1" applyProtection="1">
      <alignment horizontal="center" vertical="top" textRotation="255" shrinkToFit="1"/>
      <protection hidden="1"/>
    </xf>
    <xf numFmtId="0" fontId="69" fillId="0" borderId="5" xfId="1" applyFont="1" applyBorder="1" applyAlignment="1" applyProtection="1">
      <alignment horizontal="center" vertical="center" shrinkToFit="1"/>
      <protection hidden="1"/>
    </xf>
    <xf numFmtId="0" fontId="69" fillId="0" borderId="14" xfId="1" applyFont="1" applyBorder="1" applyAlignment="1" applyProtection="1">
      <alignment horizontal="center" vertical="center" shrinkToFit="1"/>
      <protection hidden="1"/>
    </xf>
    <xf numFmtId="177" fontId="72" fillId="0" borderId="10" xfId="1" applyNumberFormat="1" applyFont="1" applyBorder="1" applyAlignment="1" applyProtection="1">
      <alignment horizontal="center" vertical="center" shrinkToFit="1"/>
      <protection hidden="1"/>
    </xf>
    <xf numFmtId="177" fontId="72" fillId="0" borderId="11" xfId="1" applyNumberFormat="1" applyFont="1" applyBorder="1" applyAlignment="1" applyProtection="1">
      <alignment horizontal="center" vertical="center" shrinkToFit="1"/>
      <protection hidden="1"/>
    </xf>
    <xf numFmtId="177" fontId="72" fillId="0" borderId="12" xfId="1" applyNumberFormat="1" applyFont="1" applyBorder="1" applyAlignment="1" applyProtection="1">
      <alignment horizontal="center" vertical="center" shrinkToFit="1"/>
      <protection hidden="1"/>
    </xf>
    <xf numFmtId="177" fontId="72" fillId="0" borderId="13" xfId="1" applyNumberFormat="1" applyFont="1" applyBorder="1" applyAlignment="1" applyProtection="1">
      <alignment horizontal="center" vertical="center" shrinkToFit="1"/>
      <protection hidden="1"/>
    </xf>
    <xf numFmtId="0" fontId="69" fillId="0" borderId="4" xfId="1" applyFont="1" applyBorder="1" applyAlignment="1" applyProtection="1">
      <alignment horizontal="center" vertical="center" shrinkToFit="1"/>
      <protection hidden="1"/>
    </xf>
    <xf numFmtId="0" fontId="71" fillId="0" borderId="39" xfId="1" applyFont="1" applyBorder="1" applyAlignment="1" applyProtection="1">
      <alignment horizontal="center" vertical="center" shrinkToFit="1"/>
      <protection hidden="1"/>
    </xf>
    <xf numFmtId="0" fontId="71" fillId="0" borderId="40" xfId="1" applyFont="1" applyBorder="1" applyAlignment="1" applyProtection="1">
      <alignment horizontal="center" vertical="center" shrinkToFit="1"/>
      <protection hidden="1"/>
    </xf>
    <xf numFmtId="0" fontId="71" fillId="0" borderId="41" xfId="1" applyFont="1" applyBorder="1" applyAlignment="1" applyProtection="1">
      <alignment horizontal="center" vertical="center" shrinkToFit="1"/>
      <protection hidden="1"/>
    </xf>
    <xf numFmtId="0" fontId="71" fillId="0" borderId="44" xfId="1" applyFont="1" applyBorder="1" applyAlignment="1" applyProtection="1">
      <alignment horizontal="center" vertical="center" shrinkToFit="1"/>
      <protection hidden="1"/>
    </xf>
    <xf numFmtId="0" fontId="71" fillId="0" borderId="4" xfId="1" applyFont="1" applyBorder="1" applyAlignment="1" applyProtection="1">
      <alignment horizontal="center" vertical="center" shrinkToFit="1"/>
      <protection hidden="1"/>
    </xf>
    <xf numFmtId="0" fontId="71" fillId="0" borderId="45" xfId="1" applyFont="1" applyBorder="1" applyAlignment="1" applyProtection="1">
      <alignment horizontal="center" vertical="center" shrinkToFit="1"/>
      <protection hidden="1"/>
    </xf>
    <xf numFmtId="177" fontId="72" fillId="0" borderId="6" xfId="1" applyNumberFormat="1" applyFont="1" applyBorder="1" applyAlignment="1" applyProtection="1">
      <alignment horizontal="center" vertical="center" shrinkToFit="1"/>
      <protection hidden="1"/>
    </xf>
    <xf numFmtId="177" fontId="72" fillId="0" borderId="7" xfId="1" applyNumberFormat="1" applyFont="1" applyBorder="1" applyAlignment="1" applyProtection="1">
      <alignment horizontal="center" vertical="center" shrinkToFit="1"/>
      <protection hidden="1"/>
    </xf>
    <xf numFmtId="177" fontId="72" fillId="0" borderId="8" xfId="1" applyNumberFormat="1" applyFont="1" applyBorder="1" applyAlignment="1" applyProtection="1">
      <alignment horizontal="center" vertical="center" shrinkToFit="1"/>
      <protection hidden="1"/>
    </xf>
    <xf numFmtId="177" fontId="72" fillId="0" borderId="9" xfId="1" applyNumberFormat="1" applyFont="1" applyBorder="1" applyAlignment="1" applyProtection="1">
      <alignment horizontal="center" vertical="center" shrinkToFit="1"/>
      <protection hidden="1"/>
    </xf>
    <xf numFmtId="0" fontId="71" fillId="41" borderId="2" xfId="1" applyFont="1" applyFill="1" applyBorder="1" applyAlignment="1" applyProtection="1">
      <alignment horizontal="center" vertical="center" shrinkToFit="1"/>
      <protection hidden="1"/>
    </xf>
    <xf numFmtId="0" fontId="71" fillId="41" borderId="3" xfId="1" applyFont="1" applyFill="1" applyBorder="1" applyAlignment="1" applyProtection="1">
      <alignment horizontal="center" vertical="center" shrinkToFit="1"/>
      <protection hidden="1"/>
    </xf>
    <xf numFmtId="0" fontId="69" fillId="5" borderId="1" xfId="1" applyFont="1" applyFill="1" applyBorder="1" applyAlignment="1">
      <alignment horizontal="center" vertical="center" justifyLastLine="1" shrinkToFit="1"/>
    </xf>
    <xf numFmtId="0" fontId="69" fillId="5" borderId="2" xfId="1" applyFont="1" applyFill="1" applyBorder="1" applyAlignment="1">
      <alignment horizontal="center" vertical="center" justifyLastLine="1" shrinkToFit="1"/>
    </xf>
    <xf numFmtId="0" fontId="69" fillId="5" borderId="3" xfId="1" applyFont="1" applyFill="1" applyBorder="1" applyAlignment="1">
      <alignment horizontal="center" vertical="center" justifyLastLine="1" shrinkToFit="1"/>
    </xf>
    <xf numFmtId="178" fontId="69" fillId="5" borderId="88" xfId="1" applyNumberFormat="1" applyFont="1" applyFill="1" applyBorder="1" applyAlignment="1" applyProtection="1">
      <alignment horizontal="left" vertical="center" shrinkToFit="1"/>
      <protection hidden="1"/>
    </xf>
    <xf numFmtId="178" fontId="69" fillId="5" borderId="201" xfId="1" applyNumberFormat="1" applyFont="1" applyFill="1" applyBorder="1" applyAlignment="1" applyProtection="1">
      <alignment horizontal="left" vertical="center" shrinkToFit="1"/>
      <protection hidden="1"/>
    </xf>
    <xf numFmtId="178" fontId="69" fillId="5" borderId="159" xfId="1" applyNumberFormat="1" applyFont="1" applyFill="1" applyBorder="1" applyAlignment="1" applyProtection="1">
      <alignment horizontal="left" vertical="center" shrinkToFit="1"/>
      <protection hidden="1"/>
    </xf>
    <xf numFmtId="178" fontId="69" fillId="5" borderId="94" xfId="1" applyNumberFormat="1" applyFont="1" applyFill="1" applyBorder="1" applyAlignment="1" applyProtection="1">
      <alignment horizontal="left" vertical="center" shrinkToFit="1"/>
      <protection hidden="1"/>
    </xf>
    <xf numFmtId="178" fontId="69" fillId="5" borderId="198" xfId="1" applyNumberFormat="1" applyFont="1" applyFill="1" applyBorder="1" applyAlignment="1" applyProtection="1">
      <alignment horizontal="left" vertical="center" shrinkToFit="1"/>
      <protection hidden="1"/>
    </xf>
    <xf numFmtId="178" fontId="69" fillId="5" borderId="161" xfId="1" applyNumberFormat="1" applyFont="1" applyFill="1" applyBorder="1" applyAlignment="1" applyProtection="1">
      <alignment horizontal="left" vertical="center" shrinkToFit="1"/>
      <protection hidden="1"/>
    </xf>
    <xf numFmtId="178" fontId="69" fillId="5" borderId="80" xfId="1" applyNumberFormat="1" applyFont="1" applyFill="1" applyBorder="1" applyAlignment="1" applyProtection="1">
      <alignment horizontal="left" vertical="center" shrinkToFit="1"/>
      <protection hidden="1"/>
    </xf>
    <xf numFmtId="178" fontId="69" fillId="5" borderId="200" xfId="1" applyNumberFormat="1" applyFont="1" applyFill="1" applyBorder="1" applyAlignment="1" applyProtection="1">
      <alignment horizontal="left" vertical="center" shrinkToFit="1"/>
      <protection hidden="1"/>
    </xf>
    <xf numFmtId="178" fontId="69" fillId="5" borderId="157" xfId="1" applyNumberFormat="1" applyFont="1" applyFill="1" applyBorder="1" applyAlignment="1" applyProtection="1">
      <alignment horizontal="left" vertical="center" shrinkToFit="1"/>
      <protection hidden="1"/>
    </xf>
    <xf numFmtId="178" fontId="69" fillId="5" borderId="73" xfId="1" applyNumberFormat="1" applyFont="1" applyFill="1" applyBorder="1" applyAlignment="1" applyProtection="1">
      <alignment horizontal="left" vertical="center" shrinkToFit="1"/>
      <protection hidden="1"/>
    </xf>
    <xf numFmtId="178" fontId="69" fillId="5" borderId="202" xfId="1" applyNumberFormat="1" applyFont="1" applyFill="1" applyBorder="1" applyAlignment="1" applyProtection="1">
      <alignment horizontal="left" vertical="center" shrinkToFit="1"/>
      <protection hidden="1"/>
    </xf>
    <xf numFmtId="178" fontId="69" fillId="5" borderId="203" xfId="1" applyNumberFormat="1" applyFont="1" applyFill="1" applyBorder="1" applyAlignment="1" applyProtection="1">
      <alignment horizontal="left" vertical="center" shrinkToFit="1"/>
      <protection hidden="1"/>
    </xf>
    <xf numFmtId="178" fontId="69" fillId="5" borderId="1" xfId="1" applyNumberFormat="1" applyFont="1" applyFill="1" applyBorder="1" applyAlignment="1" applyProtection="1">
      <alignment horizontal="left" vertical="center" shrinkToFit="1"/>
      <protection hidden="1"/>
    </xf>
    <xf numFmtId="178" fontId="69" fillId="5" borderId="2" xfId="1" applyNumberFormat="1" applyFont="1" applyFill="1" applyBorder="1" applyAlignment="1" applyProtection="1">
      <alignment horizontal="left" vertical="center" shrinkToFit="1"/>
      <protection hidden="1"/>
    </xf>
    <xf numFmtId="178" fontId="69" fillId="5" borderId="160" xfId="1" applyNumberFormat="1" applyFont="1" applyFill="1" applyBorder="1" applyAlignment="1" applyProtection="1">
      <alignment horizontal="left" vertical="center" shrinkToFit="1"/>
      <protection hidden="1"/>
    </xf>
    <xf numFmtId="0" fontId="71" fillId="5" borderId="2" xfId="1" applyFont="1" applyFill="1" applyBorder="1" applyAlignment="1" applyProtection="1">
      <alignment horizontal="center" vertical="center" shrinkToFit="1"/>
      <protection hidden="1"/>
    </xf>
    <xf numFmtId="0" fontId="71" fillId="5" borderId="3" xfId="1" applyFont="1" applyFill="1" applyBorder="1" applyAlignment="1" applyProtection="1">
      <alignment horizontal="center" vertical="center" shrinkToFit="1"/>
      <protection hidden="1"/>
    </xf>
    <xf numFmtId="0" fontId="69" fillId="4" borderId="1" xfId="1" applyFont="1" applyFill="1" applyBorder="1" applyAlignment="1">
      <alignment horizontal="center" vertical="center" justifyLastLine="1" shrinkToFit="1"/>
    </xf>
    <xf numFmtId="0" fontId="69" fillId="4" borderId="2" xfId="1" applyFont="1" applyFill="1" applyBorder="1" applyAlignment="1">
      <alignment horizontal="center" vertical="center" justifyLastLine="1" shrinkToFit="1"/>
    </xf>
    <xf numFmtId="0" fontId="69" fillId="4" borderId="3" xfId="1" applyFont="1" applyFill="1" applyBorder="1" applyAlignment="1">
      <alignment horizontal="center" vertical="center" justifyLastLine="1" shrinkToFit="1"/>
    </xf>
    <xf numFmtId="0" fontId="69" fillId="4" borderId="39" xfId="1" applyFont="1" applyFill="1" applyBorder="1" applyAlignment="1">
      <alignment horizontal="center" vertical="center" justifyLastLine="1" shrinkToFit="1"/>
    </xf>
    <xf numFmtId="0" fontId="69" fillId="4" borderId="40" xfId="1" applyFont="1" applyFill="1" applyBorder="1" applyAlignment="1">
      <alignment horizontal="center" vertical="center" justifyLastLine="1" shrinkToFit="1"/>
    </xf>
    <xf numFmtId="0" fontId="69" fillId="4" borderId="41" xfId="1" applyFont="1" applyFill="1" applyBorder="1" applyAlignment="1">
      <alignment horizontal="center" vertical="center" justifyLastLine="1" shrinkToFit="1"/>
    </xf>
    <xf numFmtId="178" fontId="69" fillId="4" borderId="88" xfId="1" applyNumberFormat="1" applyFont="1" applyFill="1" applyBorder="1" applyAlignment="1" applyProtection="1">
      <alignment horizontal="left" vertical="center" shrinkToFit="1"/>
      <protection hidden="1"/>
    </xf>
    <xf numFmtId="178" fontId="69" fillId="4" borderId="201" xfId="1" applyNumberFormat="1" applyFont="1" applyFill="1" applyBorder="1" applyAlignment="1" applyProtection="1">
      <alignment horizontal="left" vertical="center" shrinkToFit="1"/>
      <protection hidden="1"/>
    </xf>
    <xf numFmtId="178" fontId="69" fillId="4" borderId="159" xfId="1" applyNumberFormat="1" applyFont="1" applyFill="1" applyBorder="1" applyAlignment="1" applyProtection="1">
      <alignment horizontal="left" vertical="center" shrinkToFit="1"/>
      <protection hidden="1"/>
    </xf>
    <xf numFmtId="178" fontId="69" fillId="4" borderId="80" xfId="1" applyNumberFormat="1" applyFont="1" applyFill="1" applyBorder="1" applyAlignment="1" applyProtection="1">
      <alignment horizontal="left" vertical="center" shrinkToFit="1"/>
      <protection hidden="1"/>
    </xf>
    <xf numFmtId="178" fontId="69" fillId="4" borderId="200" xfId="1" applyNumberFormat="1" applyFont="1" applyFill="1" applyBorder="1" applyAlignment="1" applyProtection="1">
      <alignment horizontal="left" vertical="center" shrinkToFit="1"/>
      <protection hidden="1"/>
    </xf>
    <xf numFmtId="178" fontId="69" fillId="4" borderId="157" xfId="1" applyNumberFormat="1" applyFont="1" applyFill="1" applyBorder="1" applyAlignment="1" applyProtection="1">
      <alignment horizontal="left" vertical="center" shrinkToFit="1"/>
      <protection hidden="1"/>
    </xf>
    <xf numFmtId="178" fontId="69" fillId="4" borderId="73" xfId="1" applyNumberFormat="1" applyFont="1" applyFill="1" applyBorder="1" applyAlignment="1" applyProtection="1">
      <alignment horizontal="left" vertical="center" shrinkToFit="1"/>
      <protection hidden="1"/>
    </xf>
    <xf numFmtId="178" fontId="69" fillId="4" borderId="202" xfId="1" applyNumberFormat="1" applyFont="1" applyFill="1" applyBorder="1" applyAlignment="1" applyProtection="1">
      <alignment horizontal="left" vertical="center" shrinkToFit="1"/>
      <protection hidden="1"/>
    </xf>
    <xf numFmtId="178" fontId="69" fillId="4" borderId="203" xfId="1" applyNumberFormat="1" applyFont="1" applyFill="1" applyBorder="1" applyAlignment="1" applyProtection="1">
      <alignment horizontal="left" vertical="center" shrinkToFit="1"/>
      <protection hidden="1"/>
    </xf>
    <xf numFmtId="178" fontId="69" fillId="4" borderId="1" xfId="1" applyNumberFormat="1" applyFont="1" applyFill="1" applyBorder="1" applyAlignment="1" applyProtection="1">
      <alignment horizontal="left" vertical="center" shrinkToFit="1"/>
      <protection hidden="1"/>
    </xf>
    <xf numFmtId="178" fontId="69" fillId="4" borderId="2" xfId="1" applyNumberFormat="1" applyFont="1" applyFill="1" applyBorder="1" applyAlignment="1" applyProtection="1">
      <alignment horizontal="left" vertical="center" shrinkToFit="1"/>
      <protection hidden="1"/>
    </xf>
    <xf numFmtId="178" fontId="69" fillId="4" borderId="160" xfId="1" applyNumberFormat="1" applyFont="1" applyFill="1" applyBorder="1" applyAlignment="1" applyProtection="1">
      <alignment horizontal="left" vertical="center" shrinkToFit="1"/>
      <protection hidden="1"/>
    </xf>
    <xf numFmtId="178" fontId="69" fillId="4" borderId="94" xfId="1" applyNumberFormat="1" applyFont="1" applyFill="1" applyBorder="1" applyAlignment="1" applyProtection="1">
      <alignment horizontal="left" vertical="center" shrinkToFit="1"/>
      <protection hidden="1"/>
    </xf>
    <xf numFmtId="178" fontId="69" fillId="4" borderId="198" xfId="1" applyNumberFormat="1" applyFont="1" applyFill="1" applyBorder="1" applyAlignment="1" applyProtection="1">
      <alignment horizontal="left" vertical="center" shrinkToFit="1"/>
      <protection hidden="1"/>
    </xf>
    <xf numFmtId="178" fontId="69" fillId="4" borderId="161" xfId="1" applyNumberFormat="1" applyFont="1" applyFill="1" applyBorder="1" applyAlignment="1" applyProtection="1">
      <alignment horizontal="left" vertical="center" shrinkToFit="1"/>
      <protection hidden="1"/>
    </xf>
    <xf numFmtId="0" fontId="69" fillId="0" borderId="0" xfId="1" applyFont="1" applyAlignment="1" applyProtection="1">
      <alignment horizontal="center" vertical="center" shrinkToFit="1"/>
      <protection hidden="1"/>
    </xf>
    <xf numFmtId="0" fontId="68" fillId="0" borderId="4" xfId="1" applyFont="1" applyBorder="1" applyAlignment="1" applyProtection="1">
      <alignment horizontal="left" vertical="center" shrinkToFit="1"/>
      <protection hidden="1"/>
    </xf>
    <xf numFmtId="0" fontId="68" fillId="0" borderId="0" xfId="1" applyFont="1" applyAlignment="1" applyProtection="1">
      <alignment horizontal="right" vertical="center" shrinkToFit="1"/>
      <protection hidden="1"/>
    </xf>
    <xf numFmtId="201" fontId="68" fillId="0" borderId="4" xfId="1" applyNumberFormat="1" applyFont="1" applyBorder="1" applyAlignment="1" applyProtection="1">
      <alignment horizontal="left" vertical="center" shrinkToFit="1"/>
      <protection hidden="1"/>
    </xf>
    <xf numFmtId="0" fontId="71" fillId="2" borderId="2" xfId="1" applyFont="1" applyFill="1" applyBorder="1" applyAlignment="1" applyProtection="1">
      <alignment horizontal="center" vertical="center" shrinkToFit="1"/>
      <protection hidden="1"/>
    </xf>
    <xf numFmtId="0" fontId="71" fillId="2" borderId="3" xfId="1" applyFont="1" applyFill="1" applyBorder="1" applyAlignment="1" applyProtection="1">
      <alignment horizontal="center" vertical="center" shrinkToFit="1"/>
      <protection hidden="1"/>
    </xf>
    <xf numFmtId="177" fontId="72" fillId="0" borderId="160" xfId="1" applyNumberFormat="1" applyFont="1" applyBorder="1" applyAlignment="1" applyProtection="1">
      <alignment horizontal="center" vertical="center" shrinkToFit="1"/>
      <protection hidden="1"/>
    </xf>
    <xf numFmtId="0" fontId="71" fillId="0" borderId="42" xfId="1" applyFont="1" applyBorder="1" applyAlignment="1" applyProtection="1">
      <alignment horizontal="center" vertical="center" shrinkToFit="1"/>
      <protection hidden="1"/>
    </xf>
    <xf numFmtId="0" fontId="71" fillId="0" borderId="0" xfId="1" applyFont="1" applyAlignment="1" applyProtection="1">
      <alignment horizontal="center" vertical="center" shrinkToFit="1"/>
      <protection hidden="1"/>
    </xf>
    <xf numFmtId="0" fontId="71" fillId="0" borderId="43" xfId="1" applyFont="1" applyBorder="1" applyAlignment="1" applyProtection="1">
      <alignment horizontal="center" vertical="center" shrinkToFit="1"/>
      <protection hidden="1"/>
    </xf>
    <xf numFmtId="0" fontId="72" fillId="3" borderId="164" xfId="1" applyFont="1" applyFill="1" applyBorder="1" applyAlignment="1">
      <alignment horizontal="center" vertical="center" justifyLastLine="1" shrinkToFit="1"/>
    </xf>
    <xf numFmtId="0" fontId="72" fillId="3" borderId="230" xfId="1" applyFont="1" applyFill="1" applyBorder="1" applyAlignment="1">
      <alignment horizontal="center" vertical="center" justifyLastLine="1" shrinkToFit="1"/>
    </xf>
    <xf numFmtId="0" fontId="72" fillId="3" borderId="207" xfId="1" applyFont="1" applyFill="1" applyBorder="1" applyAlignment="1">
      <alignment horizontal="center" vertical="center" justifyLastLine="1" shrinkToFit="1"/>
    </xf>
    <xf numFmtId="178" fontId="69" fillId="13" borderId="80" xfId="1" applyNumberFormat="1" applyFont="1" applyFill="1" applyBorder="1" applyAlignment="1" applyProtection="1">
      <alignment horizontal="left" vertical="center" shrinkToFit="1"/>
      <protection hidden="1"/>
    </xf>
    <xf numFmtId="178" fontId="69" fillId="13" borderId="200" xfId="1" applyNumberFormat="1" applyFont="1" applyFill="1" applyBorder="1" applyAlignment="1" applyProtection="1">
      <alignment horizontal="left" vertical="center" shrinkToFit="1"/>
      <protection hidden="1"/>
    </xf>
    <xf numFmtId="178" fontId="69" fillId="13" borderId="157" xfId="1" applyNumberFormat="1" applyFont="1" applyFill="1" applyBorder="1" applyAlignment="1" applyProtection="1">
      <alignment horizontal="left" vertical="center" shrinkToFit="1"/>
      <protection hidden="1"/>
    </xf>
    <xf numFmtId="178" fontId="69" fillId="13" borderId="88" xfId="1" applyNumberFormat="1" applyFont="1" applyFill="1" applyBorder="1" applyAlignment="1" applyProtection="1">
      <alignment horizontal="left" vertical="center" shrinkToFit="1"/>
      <protection hidden="1"/>
    </xf>
    <xf numFmtId="178" fontId="69" fillId="13" borderId="201" xfId="1" applyNumberFormat="1" applyFont="1" applyFill="1" applyBorder="1" applyAlignment="1" applyProtection="1">
      <alignment horizontal="left" vertical="center" shrinkToFit="1"/>
      <protection hidden="1"/>
    </xf>
    <xf numFmtId="178" fontId="69" fillId="13" borderId="159" xfId="1" applyNumberFormat="1" applyFont="1" applyFill="1" applyBorder="1" applyAlignment="1" applyProtection="1">
      <alignment horizontal="left" vertical="center" shrinkToFit="1"/>
      <protection hidden="1"/>
    </xf>
    <xf numFmtId="178" fontId="69" fillId="13" borderId="94" xfId="1" applyNumberFormat="1" applyFont="1" applyFill="1" applyBorder="1" applyAlignment="1" applyProtection="1">
      <alignment horizontal="left" vertical="center" shrinkToFit="1"/>
      <protection hidden="1"/>
    </xf>
    <xf numFmtId="178" fontId="69" fillId="13" borderId="198" xfId="1" applyNumberFormat="1" applyFont="1" applyFill="1" applyBorder="1" applyAlignment="1" applyProtection="1">
      <alignment horizontal="left" vertical="center" shrinkToFit="1"/>
      <protection hidden="1"/>
    </xf>
    <xf numFmtId="178" fontId="69" fillId="13" borderId="161" xfId="1" applyNumberFormat="1" applyFont="1" applyFill="1" applyBorder="1" applyAlignment="1" applyProtection="1">
      <alignment horizontal="left" vertical="center" shrinkToFit="1"/>
      <protection hidden="1"/>
    </xf>
    <xf numFmtId="178" fontId="69" fillId="13" borderId="1" xfId="1" applyNumberFormat="1" applyFont="1" applyFill="1" applyBorder="1" applyAlignment="1" applyProtection="1">
      <alignment horizontal="left" vertical="center" shrinkToFit="1"/>
      <protection hidden="1"/>
    </xf>
    <xf numFmtId="178" fontId="69" fillId="13" borderId="2" xfId="1" applyNumberFormat="1" applyFont="1" applyFill="1" applyBorder="1" applyAlignment="1" applyProtection="1">
      <alignment horizontal="left" vertical="center" shrinkToFit="1"/>
      <protection hidden="1"/>
    </xf>
    <xf numFmtId="178" fontId="69" fillId="13" borderId="160" xfId="1" applyNumberFormat="1" applyFont="1" applyFill="1" applyBorder="1" applyAlignment="1" applyProtection="1">
      <alignment horizontal="left" vertical="center" shrinkToFit="1"/>
      <protection hidden="1"/>
    </xf>
    <xf numFmtId="178" fontId="69" fillId="13" borderId="73" xfId="1" applyNumberFormat="1" applyFont="1" applyFill="1" applyBorder="1" applyAlignment="1" applyProtection="1">
      <alignment horizontal="left" vertical="center" shrinkToFit="1"/>
      <protection hidden="1"/>
    </xf>
    <xf numFmtId="178" fontId="69" fillId="13" borderId="202" xfId="1" applyNumberFormat="1" applyFont="1" applyFill="1" applyBorder="1" applyAlignment="1" applyProtection="1">
      <alignment horizontal="left" vertical="center" shrinkToFit="1"/>
      <protection hidden="1"/>
    </xf>
    <xf numFmtId="178" fontId="69" fillId="13" borderId="203" xfId="1" applyNumberFormat="1" applyFont="1" applyFill="1" applyBorder="1" applyAlignment="1" applyProtection="1">
      <alignment horizontal="left" vertical="center" shrinkToFit="1"/>
      <protection hidden="1"/>
    </xf>
    <xf numFmtId="178" fontId="69" fillId="40" borderId="88" xfId="1" applyNumberFormat="1" applyFont="1" applyFill="1" applyBorder="1" applyAlignment="1" applyProtection="1">
      <alignment horizontal="left" vertical="center" shrinkToFit="1"/>
      <protection hidden="1"/>
    </xf>
    <xf numFmtId="178" fontId="69" fillId="40" borderId="201" xfId="1" applyNumberFormat="1" applyFont="1" applyFill="1" applyBorder="1" applyAlignment="1" applyProtection="1">
      <alignment horizontal="left" vertical="center" shrinkToFit="1"/>
      <protection hidden="1"/>
    </xf>
    <xf numFmtId="178" fontId="69" fillId="40" borderId="159" xfId="1" applyNumberFormat="1" applyFont="1" applyFill="1" applyBorder="1" applyAlignment="1" applyProtection="1">
      <alignment horizontal="left" vertical="center" shrinkToFit="1"/>
      <protection hidden="1"/>
    </xf>
    <xf numFmtId="178" fontId="69" fillId="40" borderId="80" xfId="1" applyNumberFormat="1" applyFont="1" applyFill="1" applyBorder="1" applyAlignment="1" applyProtection="1">
      <alignment horizontal="left" vertical="center" shrinkToFit="1"/>
      <protection hidden="1"/>
    </xf>
    <xf numFmtId="178" fontId="69" fillId="40" borderId="200" xfId="1" applyNumberFormat="1" applyFont="1" applyFill="1" applyBorder="1" applyAlignment="1" applyProtection="1">
      <alignment horizontal="left" vertical="center" shrinkToFit="1"/>
      <protection hidden="1"/>
    </xf>
    <xf numFmtId="178" fontId="69" fillId="40" borderId="157" xfId="1" applyNumberFormat="1" applyFont="1" applyFill="1" applyBorder="1" applyAlignment="1" applyProtection="1">
      <alignment horizontal="left" vertical="center" shrinkToFit="1"/>
      <protection hidden="1"/>
    </xf>
    <xf numFmtId="178" fontId="69" fillId="40" borderId="73" xfId="1" applyNumberFormat="1" applyFont="1" applyFill="1" applyBorder="1" applyAlignment="1" applyProtection="1">
      <alignment horizontal="left" vertical="center" shrinkToFit="1"/>
      <protection hidden="1"/>
    </xf>
    <xf numFmtId="178" fontId="69" fillId="40" borderId="202" xfId="1" applyNumberFormat="1" applyFont="1" applyFill="1" applyBorder="1" applyAlignment="1" applyProtection="1">
      <alignment horizontal="left" vertical="center" shrinkToFit="1"/>
      <protection hidden="1"/>
    </xf>
    <xf numFmtId="178" fontId="69" fillId="40" borderId="203" xfId="1" applyNumberFormat="1" applyFont="1" applyFill="1" applyBorder="1" applyAlignment="1" applyProtection="1">
      <alignment horizontal="left" vertical="center" shrinkToFit="1"/>
      <protection hidden="1"/>
    </xf>
    <xf numFmtId="178" fontId="69" fillId="40" borderId="44" xfId="1" applyNumberFormat="1" applyFont="1" applyFill="1" applyBorder="1" applyAlignment="1" applyProtection="1">
      <alignment horizontal="left" vertical="center" shrinkToFit="1"/>
      <protection hidden="1"/>
    </xf>
    <xf numFmtId="178" fontId="69" fillId="40" borderId="4" xfId="1" applyNumberFormat="1" applyFont="1" applyFill="1" applyBorder="1" applyAlignment="1" applyProtection="1">
      <alignment horizontal="left" vertical="center" shrinkToFit="1"/>
      <protection hidden="1"/>
    </xf>
    <xf numFmtId="178" fontId="69" fillId="40" borderId="233" xfId="1" applyNumberFormat="1" applyFont="1" applyFill="1" applyBorder="1" applyAlignment="1" applyProtection="1">
      <alignment horizontal="left" vertical="center" shrinkToFit="1"/>
      <protection hidden="1"/>
    </xf>
    <xf numFmtId="178" fontId="69" fillId="40" borderId="94" xfId="1" applyNumberFormat="1" applyFont="1" applyFill="1" applyBorder="1" applyAlignment="1" applyProtection="1">
      <alignment horizontal="left" vertical="center" shrinkToFit="1"/>
      <protection hidden="1"/>
    </xf>
    <xf numFmtId="178" fontId="69" fillId="40" borderId="198" xfId="1" applyNumberFormat="1" applyFont="1" applyFill="1" applyBorder="1" applyAlignment="1" applyProtection="1">
      <alignment horizontal="left" vertical="center" shrinkToFit="1"/>
      <protection hidden="1"/>
    </xf>
    <xf numFmtId="178" fontId="69" fillId="40" borderId="161" xfId="1" applyNumberFormat="1" applyFont="1" applyFill="1" applyBorder="1" applyAlignment="1" applyProtection="1">
      <alignment horizontal="left" vertical="center" shrinkToFit="1"/>
      <protection hidden="1"/>
    </xf>
    <xf numFmtId="178" fontId="69" fillId="39" borderId="80" xfId="1" applyNumberFormat="1" applyFont="1" applyFill="1" applyBorder="1" applyAlignment="1" applyProtection="1">
      <alignment horizontal="left" vertical="center" shrinkToFit="1"/>
      <protection hidden="1"/>
    </xf>
    <xf numFmtId="178" fontId="69" fillId="39" borderId="200" xfId="1" applyNumberFormat="1" applyFont="1" applyFill="1" applyBorder="1" applyAlignment="1" applyProtection="1">
      <alignment horizontal="left" vertical="center" shrinkToFit="1"/>
      <protection hidden="1"/>
    </xf>
    <xf numFmtId="178" fontId="69" fillId="39" borderId="157" xfId="1" applyNumberFormat="1" applyFont="1" applyFill="1" applyBorder="1" applyAlignment="1" applyProtection="1">
      <alignment horizontal="left" vertical="center" shrinkToFit="1"/>
      <protection hidden="1"/>
    </xf>
    <xf numFmtId="178" fontId="69" fillId="39" borderId="88" xfId="1" applyNumberFormat="1" applyFont="1" applyFill="1" applyBorder="1" applyAlignment="1" applyProtection="1">
      <alignment horizontal="left" vertical="center" shrinkToFit="1"/>
      <protection hidden="1"/>
    </xf>
    <xf numFmtId="178" fontId="69" fillId="39" borderId="201" xfId="1" applyNumberFormat="1" applyFont="1" applyFill="1" applyBorder="1" applyAlignment="1" applyProtection="1">
      <alignment horizontal="left" vertical="center" shrinkToFit="1"/>
      <protection hidden="1"/>
    </xf>
    <xf numFmtId="178" fontId="69" fillId="39" borderId="159" xfId="1" applyNumberFormat="1" applyFont="1" applyFill="1" applyBorder="1" applyAlignment="1" applyProtection="1">
      <alignment horizontal="left" vertical="center" shrinkToFit="1"/>
      <protection hidden="1"/>
    </xf>
    <xf numFmtId="178" fontId="69" fillId="39" borderId="94" xfId="1" applyNumberFormat="1" applyFont="1" applyFill="1" applyBorder="1" applyAlignment="1" applyProtection="1">
      <alignment horizontal="left" vertical="center" shrinkToFit="1"/>
      <protection hidden="1"/>
    </xf>
    <xf numFmtId="178" fontId="69" fillId="39" borderId="198" xfId="1" applyNumberFormat="1" applyFont="1" applyFill="1" applyBorder="1" applyAlignment="1" applyProtection="1">
      <alignment horizontal="left" vertical="center" shrinkToFit="1"/>
      <protection hidden="1"/>
    </xf>
    <xf numFmtId="178" fontId="69" fillId="39" borderId="161" xfId="1" applyNumberFormat="1" applyFont="1" applyFill="1" applyBorder="1" applyAlignment="1" applyProtection="1">
      <alignment horizontal="left" vertical="center" shrinkToFit="1"/>
      <protection hidden="1"/>
    </xf>
    <xf numFmtId="178" fontId="69" fillId="39" borderId="1" xfId="1" applyNumberFormat="1" applyFont="1" applyFill="1" applyBorder="1" applyAlignment="1" applyProtection="1">
      <alignment horizontal="left" vertical="center" shrinkToFit="1"/>
      <protection hidden="1"/>
    </xf>
    <xf numFmtId="178" fontId="69" fillId="39" borderId="2" xfId="1" applyNumberFormat="1" applyFont="1" applyFill="1" applyBorder="1" applyAlignment="1" applyProtection="1">
      <alignment horizontal="left" vertical="center" shrinkToFit="1"/>
      <protection hidden="1"/>
    </xf>
    <xf numFmtId="178" fontId="69" fillId="39" borderId="160" xfId="1" applyNumberFormat="1" applyFont="1" applyFill="1" applyBorder="1" applyAlignment="1" applyProtection="1">
      <alignment horizontal="left" vertical="center" shrinkToFit="1"/>
      <protection hidden="1"/>
    </xf>
    <xf numFmtId="178" fontId="69" fillId="39" borderId="73" xfId="1" applyNumberFormat="1" applyFont="1" applyFill="1" applyBorder="1" applyAlignment="1" applyProtection="1">
      <alignment horizontal="left" vertical="center" shrinkToFit="1"/>
      <protection hidden="1"/>
    </xf>
    <xf numFmtId="178" fontId="69" fillId="39" borderId="202" xfId="1" applyNumberFormat="1" applyFont="1" applyFill="1" applyBorder="1" applyAlignment="1" applyProtection="1">
      <alignment horizontal="left" vertical="center" shrinkToFit="1"/>
      <protection hidden="1"/>
    </xf>
    <xf numFmtId="178" fontId="69" fillId="39" borderId="203" xfId="1" applyNumberFormat="1" applyFont="1" applyFill="1" applyBorder="1" applyAlignment="1" applyProtection="1">
      <alignment horizontal="left" vertical="center" shrinkToFit="1"/>
      <protection hidden="1"/>
    </xf>
    <xf numFmtId="185" fontId="69" fillId="3" borderId="44" xfId="1" applyNumberFormat="1" applyFont="1" applyFill="1" applyBorder="1" applyAlignment="1" applyProtection="1">
      <alignment horizontal="center" vertical="center" shrinkToFit="1"/>
      <protection hidden="1"/>
    </xf>
    <xf numFmtId="185" fontId="69" fillId="3" borderId="4" xfId="1" applyNumberFormat="1" applyFont="1" applyFill="1" applyBorder="1" applyAlignment="1" applyProtection="1">
      <alignment horizontal="center" vertical="center" shrinkToFit="1"/>
      <protection hidden="1"/>
    </xf>
    <xf numFmtId="185" fontId="73" fillId="3" borderId="4" xfId="1" applyNumberFormat="1" applyFont="1" applyFill="1" applyBorder="1" applyAlignment="1">
      <alignment horizontal="center" vertical="center" shrinkToFit="1"/>
    </xf>
    <xf numFmtId="10" fontId="69" fillId="3" borderId="39" xfId="1" applyNumberFormat="1" applyFont="1" applyFill="1" applyBorder="1" applyAlignment="1" applyProtection="1">
      <alignment horizontal="center" vertical="center" shrinkToFit="1"/>
      <protection hidden="1"/>
    </xf>
    <xf numFmtId="0" fontId="69" fillId="3" borderId="42" xfId="1" applyFont="1" applyFill="1" applyBorder="1" applyAlignment="1" applyProtection="1">
      <alignment horizontal="center" vertical="center" shrinkToFit="1"/>
      <protection hidden="1"/>
    </xf>
    <xf numFmtId="203" fontId="8" fillId="3" borderId="40" xfId="1" applyNumberFormat="1" applyFont="1" applyFill="1" applyBorder="1" applyAlignment="1" applyProtection="1">
      <alignment vertical="center" shrinkToFit="1"/>
      <protection hidden="1"/>
    </xf>
    <xf numFmtId="203" fontId="73" fillId="3" borderId="40" xfId="1" applyNumberFormat="1" applyFont="1" applyFill="1" applyBorder="1" applyAlignment="1">
      <alignment vertical="center" shrinkToFit="1"/>
    </xf>
    <xf numFmtId="203" fontId="73" fillId="3" borderId="0" xfId="1" applyNumberFormat="1" applyFont="1" applyFill="1" applyAlignment="1">
      <alignment vertical="center" shrinkToFit="1"/>
    </xf>
    <xf numFmtId="185" fontId="73" fillId="3" borderId="45" xfId="1" applyNumberFormat="1" applyFont="1" applyFill="1" applyBorder="1" applyAlignment="1">
      <alignment horizontal="center" vertical="center" shrinkToFit="1"/>
    </xf>
    <xf numFmtId="205" fontId="8" fillId="3" borderId="40" xfId="1" applyNumberFormat="1" applyFont="1" applyFill="1" applyBorder="1" applyAlignment="1" applyProtection="1">
      <alignment vertical="center" shrinkToFit="1"/>
      <protection hidden="1"/>
    </xf>
    <xf numFmtId="205" fontId="73" fillId="3" borderId="41" xfId="1" applyNumberFormat="1" applyFont="1" applyFill="1" applyBorder="1" applyAlignment="1">
      <alignment vertical="center" shrinkToFit="1"/>
    </xf>
    <xf numFmtId="205" fontId="73" fillId="3" borderId="0" xfId="1" applyNumberFormat="1" applyFont="1" applyFill="1" applyAlignment="1">
      <alignment vertical="center" shrinkToFit="1"/>
    </xf>
    <xf numFmtId="205" fontId="73" fillId="3" borderId="43" xfId="1" applyNumberFormat="1" applyFont="1" applyFill="1" applyBorder="1" applyAlignment="1">
      <alignment vertical="center" shrinkToFit="1"/>
    </xf>
    <xf numFmtId="205" fontId="73" fillId="3" borderId="40" xfId="1" applyNumberFormat="1" applyFont="1" applyFill="1" applyBorder="1" applyAlignment="1">
      <alignment vertical="center" shrinkToFit="1"/>
    </xf>
    <xf numFmtId="0" fontId="72" fillId="0" borderId="70" xfId="1" applyFont="1" applyBorder="1" applyAlignment="1" applyProtection="1">
      <alignment horizontal="center" vertical="center" textRotation="255" shrinkToFit="1"/>
      <protection hidden="1"/>
    </xf>
    <xf numFmtId="0" fontId="72" fillId="0" borderId="77" xfId="1" applyFont="1" applyBorder="1" applyAlignment="1" applyProtection="1">
      <alignment horizontal="center" vertical="center" textRotation="255" shrinkToFit="1"/>
      <protection hidden="1"/>
    </xf>
    <xf numFmtId="0" fontId="72" fillId="0" borderId="85" xfId="1" applyFont="1" applyBorder="1" applyAlignment="1" applyProtection="1">
      <alignment horizontal="center" vertical="center" textRotation="255" shrinkToFit="1"/>
      <protection hidden="1"/>
    </xf>
    <xf numFmtId="205" fontId="8" fillId="0" borderId="40" xfId="1" applyNumberFormat="1" applyFont="1" applyBorder="1" applyAlignment="1" applyProtection="1">
      <alignment vertical="center" shrinkToFit="1"/>
      <protection hidden="1"/>
    </xf>
    <xf numFmtId="205" fontId="73" fillId="0" borderId="41" xfId="1" applyNumberFormat="1" applyFont="1" applyBorder="1" applyAlignment="1">
      <alignment vertical="center" shrinkToFit="1"/>
    </xf>
    <xf numFmtId="205" fontId="73" fillId="0" borderId="0" xfId="1" applyNumberFormat="1" applyFont="1" applyAlignment="1">
      <alignment vertical="center" shrinkToFit="1"/>
    </xf>
    <xf numFmtId="205" fontId="73" fillId="0" borderId="43" xfId="1" applyNumberFormat="1" applyFont="1" applyBorder="1" applyAlignment="1">
      <alignment vertical="center" shrinkToFit="1"/>
    </xf>
    <xf numFmtId="205" fontId="8" fillId="0" borderId="41" xfId="1" applyNumberFormat="1" applyFont="1" applyBorder="1" applyAlignment="1">
      <alignment vertical="center" shrinkToFit="1"/>
    </xf>
    <xf numFmtId="205" fontId="8" fillId="0" borderId="0" xfId="1" applyNumberFormat="1" applyFont="1" applyAlignment="1">
      <alignment vertical="center" shrinkToFit="1"/>
    </xf>
    <xf numFmtId="205" fontId="8" fillId="0" borderId="43" xfId="1" applyNumberFormat="1" applyFont="1" applyBorder="1" applyAlignment="1">
      <alignment vertical="center" shrinkToFit="1"/>
    </xf>
    <xf numFmtId="205" fontId="8" fillId="0" borderId="40" xfId="1" applyNumberFormat="1" applyFont="1" applyBorder="1" applyAlignment="1">
      <alignment vertical="center" shrinkToFit="1"/>
    </xf>
    <xf numFmtId="0" fontId="72" fillId="0" borderId="91" xfId="1" applyFont="1" applyBorder="1" applyAlignment="1" applyProtection="1">
      <alignment horizontal="center" vertical="center" textRotation="255" shrinkToFit="1"/>
      <protection hidden="1"/>
    </xf>
    <xf numFmtId="0" fontId="25" fillId="0" borderId="0" xfId="11" applyFont="1" applyAlignment="1">
      <alignment horizontal="right" vertical="center" wrapText="1" shrinkToFit="1"/>
    </xf>
    <xf numFmtId="0" fontId="20" fillId="0" borderId="14" xfId="11" applyFont="1" applyBorder="1" applyAlignment="1">
      <alignment horizontal="center" vertical="center"/>
    </xf>
    <xf numFmtId="0" fontId="20" fillId="0" borderId="119" xfId="11" applyFont="1" applyBorder="1" applyAlignment="1">
      <alignment horizontal="center" vertical="center"/>
    </xf>
    <xf numFmtId="0" fontId="20" fillId="0" borderId="100" xfId="11" applyFont="1" applyBorder="1" applyAlignment="1">
      <alignment horizontal="center" vertical="center"/>
    </xf>
    <xf numFmtId="0" fontId="20" fillId="0" borderId="123" xfId="11" applyFont="1" applyBorder="1" applyAlignment="1">
      <alignment horizontal="center" vertical="center"/>
    </xf>
    <xf numFmtId="0" fontId="19" fillId="0" borderId="109" xfId="11" applyFont="1" applyBorder="1" applyAlignment="1">
      <alignment horizontal="center" vertical="center" textRotation="255"/>
    </xf>
    <xf numFmtId="0" fontId="19" fillId="0" borderId="99" xfId="11" applyFont="1" applyBorder="1" applyAlignment="1">
      <alignment horizontal="center" vertical="center" textRotation="255"/>
    </xf>
    <xf numFmtId="0" fontId="20" fillId="0" borderId="110" xfId="11" applyFont="1" applyBorder="1" applyAlignment="1">
      <alignment horizontal="center" vertical="center"/>
    </xf>
    <xf numFmtId="0" fontId="20" fillId="0" borderId="111" xfId="11" applyFont="1" applyBorder="1" applyAlignment="1">
      <alignment horizontal="center" vertical="center"/>
    </xf>
    <xf numFmtId="192" fontId="20" fillId="0" borderId="103" xfId="11" applyNumberFormat="1" applyFont="1" applyBorder="1" applyAlignment="1">
      <alignment horizontal="center" vertical="center"/>
    </xf>
    <xf numFmtId="192" fontId="20" fillId="0" borderId="101" xfId="11" applyNumberFormat="1" applyFont="1" applyBorder="1" applyAlignment="1">
      <alignment horizontal="center" vertical="center"/>
    </xf>
    <xf numFmtId="0" fontId="19" fillId="0" borderId="75" xfId="11" applyFont="1" applyBorder="1" applyAlignment="1">
      <alignment horizontal="center" vertical="center" textRotation="255"/>
    </xf>
    <xf numFmtId="0" fontId="20" fillId="0" borderId="128" xfId="11" applyFont="1" applyBorder="1" applyAlignment="1">
      <alignment horizontal="center" vertical="center" textRotation="255"/>
    </xf>
    <xf numFmtId="0" fontId="20" fillId="0" borderId="14" xfId="11" applyFont="1" applyBorder="1" applyAlignment="1">
      <alignment horizontal="center" vertical="center" textRotation="255"/>
    </xf>
    <xf numFmtId="0" fontId="19" fillId="0" borderId="14" xfId="11" applyFont="1" applyBorder="1" applyAlignment="1">
      <alignment horizontal="center" vertical="center"/>
    </xf>
    <xf numFmtId="0" fontId="19" fillId="0" borderId="119" xfId="11" applyFont="1" applyBorder="1" applyAlignment="1">
      <alignment horizontal="center" vertical="center"/>
    </xf>
    <xf numFmtId="0" fontId="19" fillId="8" borderId="68" xfId="11" applyFont="1" applyFill="1" applyBorder="1" applyAlignment="1">
      <alignment horizontal="center" vertical="center"/>
    </xf>
    <xf numFmtId="0" fontId="19" fillId="8" borderId="14" xfId="11" applyFont="1" applyFill="1" applyBorder="1" applyAlignment="1">
      <alignment horizontal="center" vertical="center"/>
    </xf>
    <xf numFmtId="0" fontId="19" fillId="8" borderId="119" xfId="11" applyFont="1" applyFill="1" applyBorder="1" applyAlignment="1">
      <alignment horizontal="center" vertical="center"/>
    </xf>
    <xf numFmtId="0" fontId="20" fillId="8" borderId="75" xfId="11" applyFont="1" applyFill="1" applyBorder="1" applyAlignment="1">
      <alignment horizontal="center" vertical="center" textRotation="255"/>
    </xf>
    <xf numFmtId="0" fontId="20" fillId="8" borderId="134" xfId="11" applyFont="1" applyFill="1" applyBorder="1" applyAlignment="1">
      <alignment horizontal="center" vertical="center" textRotation="255"/>
    </xf>
    <xf numFmtId="0" fontId="20" fillId="0" borderId="131" xfId="11" applyFont="1" applyBorder="1" applyAlignment="1">
      <alignment horizontal="center" vertical="center"/>
    </xf>
    <xf numFmtId="0" fontId="20" fillId="0" borderId="137" xfId="11" applyFont="1" applyBorder="1" applyAlignment="1">
      <alignment horizontal="center" vertical="center"/>
    </xf>
    <xf numFmtId="0" fontId="19" fillId="8" borderId="138" xfId="11" applyFont="1" applyFill="1" applyBorder="1" applyAlignment="1">
      <alignment horizontal="center" vertical="center"/>
    </xf>
    <xf numFmtId="0" fontId="19" fillId="8" borderId="139" xfId="11" applyFont="1" applyFill="1" applyBorder="1" applyAlignment="1">
      <alignment horizontal="center" vertical="center"/>
    </xf>
    <xf numFmtId="0" fontId="19" fillId="8" borderId="140" xfId="11" applyFont="1" applyFill="1" applyBorder="1" applyAlignment="1">
      <alignment horizontal="center" vertical="center"/>
    </xf>
    <xf numFmtId="0" fontId="19" fillId="6" borderId="109" xfId="11" applyFont="1" applyFill="1" applyBorder="1" applyAlignment="1">
      <alignment horizontal="center" vertical="center" textRotation="255"/>
    </xf>
    <xf numFmtId="0" fontId="19" fillId="6" borderId="75" xfId="11" applyFont="1" applyFill="1" applyBorder="1" applyAlignment="1">
      <alignment horizontal="center" vertical="center" textRotation="255"/>
    </xf>
    <xf numFmtId="0" fontId="19" fillId="6" borderId="99" xfId="11" applyFont="1" applyFill="1" applyBorder="1" applyAlignment="1">
      <alignment horizontal="center" vertical="center" textRotation="255"/>
    </xf>
    <xf numFmtId="0" fontId="19" fillId="6" borderId="110" xfId="11" applyFont="1" applyFill="1" applyBorder="1" applyAlignment="1">
      <alignment horizontal="center" vertical="center" textRotation="255"/>
    </xf>
    <xf numFmtId="0" fontId="19" fillId="6" borderId="23" xfId="11" applyFont="1" applyFill="1" applyBorder="1" applyAlignment="1">
      <alignment horizontal="center" vertical="center" textRotation="255"/>
    </xf>
    <xf numFmtId="0" fontId="19" fillId="6" borderId="32" xfId="11" applyFont="1" applyFill="1" applyBorder="1" applyAlignment="1">
      <alignment horizontal="center" vertical="center" textRotation="255"/>
    </xf>
    <xf numFmtId="0" fontId="19" fillId="6" borderId="19" xfId="11" applyFont="1" applyFill="1" applyBorder="1" applyAlignment="1">
      <alignment horizontal="center" vertical="center" textRotation="255"/>
    </xf>
    <xf numFmtId="0" fontId="20" fillId="7" borderId="14" xfId="11" applyFont="1" applyFill="1" applyBorder="1" applyAlignment="1">
      <alignment horizontal="center" vertical="center"/>
    </xf>
    <xf numFmtId="0" fontId="20" fillId="7" borderId="119" xfId="11" applyFont="1" applyFill="1" applyBorder="1" applyAlignment="1">
      <alignment horizontal="center" vertical="center"/>
    </xf>
    <xf numFmtId="189" fontId="20" fillId="7" borderId="100" xfId="11" applyNumberFormat="1" applyFont="1" applyFill="1" applyBorder="1" applyAlignment="1">
      <alignment horizontal="center" vertical="center"/>
    </xf>
    <xf numFmtId="189" fontId="20" fillId="7" borderId="123" xfId="11" applyNumberFormat="1" applyFont="1" applyFill="1" applyBorder="1" applyAlignment="1">
      <alignment horizontal="center" vertical="center"/>
    </xf>
    <xf numFmtId="0" fontId="20" fillId="8" borderId="109" xfId="11" applyFont="1" applyFill="1" applyBorder="1" applyAlignment="1">
      <alignment horizontal="center" vertical="center" textRotation="255"/>
    </xf>
    <xf numFmtId="0" fontId="20" fillId="8" borderId="128" xfId="11" applyFont="1" applyFill="1" applyBorder="1" applyAlignment="1">
      <alignment horizontal="center" vertical="center"/>
    </xf>
    <xf numFmtId="0" fontId="20" fillId="8" borderId="14" xfId="11" applyFont="1" applyFill="1" applyBorder="1" applyAlignment="1">
      <alignment horizontal="center" vertical="center"/>
    </xf>
    <xf numFmtId="0" fontId="20" fillId="8" borderId="131" xfId="11" applyFont="1" applyFill="1" applyBorder="1" applyAlignment="1">
      <alignment horizontal="center" vertical="center"/>
    </xf>
    <xf numFmtId="0" fontId="20" fillId="8" borderId="5" xfId="11" applyFont="1" applyFill="1" applyBorder="1" applyAlignment="1">
      <alignment horizontal="center" vertical="center"/>
    </xf>
    <xf numFmtId="0" fontId="20" fillId="8" borderId="135" xfId="11" applyFont="1" applyFill="1" applyBorder="1" applyAlignment="1">
      <alignment horizontal="center" vertical="center"/>
    </xf>
    <xf numFmtId="0" fontId="17" fillId="0" borderId="54" xfId="11" applyFont="1" applyBorder="1" applyAlignment="1">
      <alignment horizontal="center" vertical="center" shrinkToFit="1"/>
    </xf>
    <xf numFmtId="0" fontId="17" fillId="0" borderId="56" xfId="11" applyFont="1" applyBorder="1" applyAlignment="1">
      <alignment horizontal="center" vertical="center" shrinkToFit="1"/>
    </xf>
    <xf numFmtId="0" fontId="19" fillId="4" borderId="68" xfId="11" applyFont="1" applyFill="1" applyBorder="1" applyAlignment="1">
      <alignment horizontal="center" vertical="center" textRotation="255"/>
    </xf>
    <xf numFmtId="0" fontId="19" fillId="4" borderId="75" xfId="11" applyFont="1" applyFill="1" applyBorder="1" applyAlignment="1">
      <alignment horizontal="center" vertical="center" textRotation="255"/>
    </xf>
    <xf numFmtId="0" fontId="19" fillId="4" borderId="99" xfId="11" applyFont="1" applyFill="1" applyBorder="1" applyAlignment="1">
      <alignment horizontal="center" vertical="center" textRotation="255"/>
    </xf>
    <xf numFmtId="0" fontId="19" fillId="4" borderId="5" xfId="11" applyFont="1" applyFill="1" applyBorder="1" applyAlignment="1">
      <alignment horizontal="center" vertical="center" textRotation="255"/>
    </xf>
    <xf numFmtId="0" fontId="19" fillId="4" borderId="14" xfId="11" applyFont="1" applyFill="1" applyBorder="1" applyAlignment="1">
      <alignment horizontal="center" vertical="center" textRotation="255"/>
    </xf>
    <xf numFmtId="0" fontId="19" fillId="4" borderId="100" xfId="11" applyFont="1" applyFill="1" applyBorder="1" applyAlignment="1">
      <alignment horizontal="center" vertical="center" textRotation="255"/>
    </xf>
    <xf numFmtId="0" fontId="19" fillId="5" borderId="109" xfId="11" applyFont="1" applyFill="1" applyBorder="1" applyAlignment="1">
      <alignment horizontal="center" vertical="center" textRotation="255"/>
    </xf>
    <xf numFmtId="0" fontId="19" fillId="5" borderId="75" xfId="11" applyFont="1" applyFill="1" applyBorder="1" applyAlignment="1">
      <alignment horizontal="center" vertical="center" textRotation="255"/>
    </xf>
    <xf numFmtId="0" fontId="19" fillId="5" borderId="99" xfId="11" applyFont="1" applyFill="1" applyBorder="1" applyAlignment="1">
      <alignment horizontal="center" vertical="center" textRotation="255"/>
    </xf>
    <xf numFmtId="0" fontId="19" fillId="5" borderId="110" xfId="11" applyFont="1" applyFill="1" applyBorder="1" applyAlignment="1">
      <alignment horizontal="center" vertical="center" textRotation="255"/>
    </xf>
    <xf numFmtId="0" fontId="19" fillId="5" borderId="23" xfId="11" applyFont="1" applyFill="1" applyBorder="1" applyAlignment="1">
      <alignment horizontal="center" vertical="center" textRotation="255"/>
    </xf>
    <xf numFmtId="0" fontId="19" fillId="5" borderId="32" xfId="11" applyFont="1" applyFill="1" applyBorder="1" applyAlignment="1">
      <alignment horizontal="center" vertical="center" textRotation="255"/>
    </xf>
    <xf numFmtId="0" fontId="19" fillId="5" borderId="19" xfId="11" applyFont="1" applyFill="1" applyBorder="1" applyAlignment="1">
      <alignment horizontal="center" vertical="center" textRotation="255"/>
    </xf>
    <xf numFmtId="0" fontId="19" fillId="5" borderId="103" xfId="11" applyFont="1" applyFill="1" applyBorder="1" applyAlignment="1">
      <alignment horizontal="center" vertical="center" textRotation="255"/>
    </xf>
    <xf numFmtId="0" fontId="17" fillId="0" borderId="57" xfId="11" applyFont="1" applyBorder="1" applyAlignment="1">
      <alignment horizontal="center" vertical="center" shrinkToFit="1"/>
    </xf>
    <xf numFmtId="0" fontId="17" fillId="0" borderId="55" xfId="11" applyFont="1" applyBorder="1" applyAlignment="1">
      <alignment horizontal="center" vertical="center" shrinkToFit="1"/>
    </xf>
    <xf numFmtId="0" fontId="17" fillId="0" borderId="58" xfId="11" applyFont="1" applyBorder="1" applyAlignment="1">
      <alignment horizontal="center" vertical="center" shrinkToFit="1"/>
    </xf>
    <xf numFmtId="0" fontId="17" fillId="0" borderId="59" xfId="11" applyFont="1" applyBorder="1" applyAlignment="1">
      <alignment horizontal="center" vertical="center" shrinkToFit="1"/>
    </xf>
    <xf numFmtId="0" fontId="17" fillId="0" borderId="60" xfId="11" applyFont="1" applyBorder="1" applyAlignment="1">
      <alignment horizontal="center" vertical="center" shrinkToFit="1"/>
    </xf>
    <xf numFmtId="0" fontId="17" fillId="0" borderId="52" xfId="11" applyFont="1" applyBorder="1" applyAlignment="1">
      <alignment horizontal="center" vertical="center"/>
    </xf>
    <xf numFmtId="0" fontId="17" fillId="0" borderId="53" xfId="11" applyFont="1" applyBorder="1" applyAlignment="1">
      <alignment horizontal="center" vertical="center"/>
    </xf>
    <xf numFmtId="0" fontId="17" fillId="0" borderId="54" xfId="11" applyFont="1" applyBorder="1" applyAlignment="1">
      <alignment horizontal="center" vertical="center"/>
    </xf>
    <xf numFmtId="0" fontId="17" fillId="0" borderId="55" xfId="11" applyFont="1" applyBorder="1" applyAlignment="1">
      <alignment horizontal="center" vertical="center"/>
    </xf>
    <xf numFmtId="0" fontId="17" fillId="0" borderId="56" xfId="11" applyFont="1" applyBorder="1" applyAlignment="1">
      <alignment horizontal="center" vertical="center"/>
    </xf>
    <xf numFmtId="0" fontId="17" fillId="0" borderId="61" xfId="11" applyFont="1" applyBorder="1" applyAlignment="1">
      <alignment horizontal="center" vertical="center"/>
    </xf>
    <xf numFmtId="0" fontId="17" fillId="0" borderId="62" xfId="11" applyFont="1" applyBorder="1" applyAlignment="1">
      <alignment horizontal="center" vertical="center"/>
    </xf>
    <xf numFmtId="0" fontId="17" fillId="0" borderId="63" xfId="11" applyFont="1" applyBorder="1" applyAlignment="1">
      <alignment horizontal="center" vertical="center"/>
    </xf>
    <xf numFmtId="14" fontId="75" fillId="0" borderId="0" xfId="11" applyNumberFormat="1" applyFont="1" applyAlignment="1">
      <alignment horizontal="right" vertical="top" shrinkToFit="1"/>
    </xf>
    <xf numFmtId="0" fontId="75" fillId="0" borderId="0" xfId="11" applyFont="1" applyAlignment="1">
      <alignment horizontal="right" vertical="top" shrinkToFit="1"/>
    </xf>
    <xf numFmtId="0" fontId="12" fillId="0" borderId="0" xfId="11" applyFont="1" applyAlignment="1">
      <alignment horizontal="left" vertical="top"/>
    </xf>
    <xf numFmtId="0" fontId="15" fillId="0" borderId="0" xfId="11" applyFont="1" applyAlignment="1">
      <alignment horizontal="center" vertical="top" shrinkToFit="1"/>
    </xf>
    <xf numFmtId="0" fontId="12" fillId="0" borderId="0" xfId="11" applyFont="1" applyAlignment="1">
      <alignment horizontal="right" vertical="top" shrinkToFit="1"/>
    </xf>
    <xf numFmtId="0" fontId="13" fillId="0" borderId="46" xfId="11" applyFont="1" applyBorder="1" applyAlignment="1">
      <alignment horizontal="center" vertical="center" textRotation="255"/>
    </xf>
    <xf numFmtId="0" fontId="13" fillId="0" borderId="47" xfId="11" applyFont="1" applyBorder="1" applyAlignment="1">
      <alignment horizontal="center" vertical="center" textRotation="255"/>
    </xf>
    <xf numFmtId="0" fontId="13" fillId="0" borderId="48" xfId="11" applyFont="1" applyBorder="1" applyAlignment="1">
      <alignment horizontal="center" vertical="center" textRotation="255"/>
    </xf>
    <xf numFmtId="0" fontId="17" fillId="0" borderId="49" xfId="11" applyFont="1" applyBorder="1" applyAlignment="1">
      <alignment horizontal="center" vertical="center"/>
    </xf>
    <xf numFmtId="0" fontId="17" fillId="0" borderId="50" xfId="11" applyFont="1" applyBorder="1" applyAlignment="1">
      <alignment horizontal="center" vertical="center"/>
    </xf>
    <xf numFmtId="0" fontId="17" fillId="0" borderId="51" xfId="11" applyFont="1" applyBorder="1" applyAlignment="1">
      <alignment horizontal="center" vertical="center"/>
    </xf>
    <xf numFmtId="0" fontId="36" fillId="9" borderId="1" xfId="1" applyFont="1" applyFill="1" applyBorder="1" applyAlignment="1" applyProtection="1">
      <alignment horizontal="center" vertical="center" shrinkToFit="1"/>
      <protection hidden="1"/>
    </xf>
    <xf numFmtId="0" fontId="36" fillId="9" borderId="3" xfId="1" applyFont="1" applyFill="1" applyBorder="1" applyAlignment="1" applyProtection="1">
      <alignment horizontal="center" vertical="center" shrinkToFit="1"/>
      <protection hidden="1"/>
    </xf>
    <xf numFmtId="0" fontId="36" fillId="13" borderId="1" xfId="1" applyFont="1" applyFill="1" applyBorder="1" applyAlignment="1" applyProtection="1">
      <alignment horizontal="center" vertical="center" wrapText="1" shrinkToFit="1"/>
      <protection hidden="1"/>
    </xf>
    <xf numFmtId="0" fontId="36" fillId="13" borderId="3" xfId="1" applyFont="1" applyFill="1" applyBorder="1" applyAlignment="1" applyProtection="1">
      <alignment horizontal="center" vertical="center" shrinkToFit="1"/>
      <protection hidden="1"/>
    </xf>
    <xf numFmtId="0" fontId="36" fillId="7" borderId="1" xfId="1" applyFont="1" applyFill="1" applyBorder="1" applyAlignment="1" applyProtection="1">
      <alignment horizontal="center" vertical="center" shrinkToFit="1"/>
      <protection hidden="1"/>
    </xf>
    <xf numFmtId="0" fontId="36" fillId="7" borderId="3" xfId="1" applyFont="1" applyFill="1" applyBorder="1" applyAlignment="1" applyProtection="1">
      <alignment horizontal="center" vertical="center" shrinkToFit="1"/>
      <protection hidden="1"/>
    </xf>
    <xf numFmtId="0" fontId="36" fillId="13" borderId="1" xfId="1" applyFont="1" applyFill="1" applyBorder="1" applyAlignment="1" applyProtection="1">
      <alignment horizontal="center" vertical="center" shrinkToFit="1"/>
      <protection hidden="1"/>
    </xf>
    <xf numFmtId="0" fontId="36" fillId="13" borderId="2" xfId="1" applyFont="1" applyFill="1" applyBorder="1" applyAlignment="1" applyProtection="1">
      <alignment horizontal="center" vertical="center" shrinkToFit="1"/>
      <protection hidden="1"/>
    </xf>
    <xf numFmtId="0" fontId="36" fillId="11" borderId="1" xfId="1" applyFont="1" applyFill="1" applyBorder="1" applyAlignment="1" applyProtection="1">
      <alignment horizontal="center" vertical="center" shrinkToFit="1"/>
      <protection hidden="1"/>
    </xf>
    <xf numFmtId="0" fontId="36" fillId="11" borderId="3" xfId="1" applyFont="1" applyFill="1" applyBorder="1" applyAlignment="1" applyProtection="1">
      <alignment horizontal="center" vertical="center" shrinkToFit="1"/>
      <protection hidden="1"/>
    </xf>
    <xf numFmtId="195" fontId="26" fillId="0" borderId="44" xfId="1" applyNumberFormat="1" applyFont="1" applyBorder="1" applyAlignment="1" applyProtection="1">
      <alignment horizontal="center" vertical="center" shrinkToFit="1"/>
      <protection hidden="1"/>
    </xf>
    <xf numFmtId="195" fontId="21" fillId="0" borderId="4" xfId="1" applyNumberFormat="1" applyFont="1" applyBorder="1" applyAlignment="1">
      <alignment horizontal="center" vertical="center" shrinkToFit="1"/>
    </xf>
    <xf numFmtId="195" fontId="21" fillId="0" borderId="45" xfId="1" applyNumberFormat="1" applyFont="1" applyBorder="1" applyAlignment="1">
      <alignment horizontal="center" vertical="center" shrinkToFit="1"/>
    </xf>
    <xf numFmtId="10" fontId="26" fillId="0" borderId="39" xfId="1" applyNumberFormat="1" applyFont="1" applyBorder="1" applyAlignment="1" applyProtection="1">
      <alignment horizontal="center" vertical="center" shrinkToFit="1"/>
      <protection hidden="1"/>
    </xf>
    <xf numFmtId="0" fontId="26" fillId="0" borderId="42" xfId="1" applyFont="1" applyBorder="1" applyAlignment="1" applyProtection="1">
      <alignment horizontal="center" vertical="center" shrinkToFit="1"/>
      <protection hidden="1"/>
    </xf>
    <xf numFmtId="10" fontId="30" fillId="0" borderId="40" xfId="1" applyNumberFormat="1" applyFont="1" applyBorder="1" applyAlignment="1" applyProtection="1">
      <alignment vertical="center" shrinkToFit="1"/>
      <protection hidden="1"/>
    </xf>
    <xf numFmtId="10" fontId="21" fillId="0" borderId="41" xfId="1" applyNumberFormat="1" applyFont="1" applyBorder="1" applyAlignment="1">
      <alignment vertical="center" shrinkToFit="1"/>
    </xf>
    <xf numFmtId="10" fontId="21" fillId="0" borderId="0" xfId="1" applyNumberFormat="1" applyFont="1" applyAlignment="1">
      <alignment vertical="center" shrinkToFit="1"/>
    </xf>
    <xf numFmtId="10" fontId="21" fillId="0" borderId="43" xfId="1" applyNumberFormat="1" applyFont="1" applyBorder="1" applyAlignment="1">
      <alignment vertical="center" shrinkToFit="1"/>
    </xf>
    <xf numFmtId="0" fontId="31" fillId="0" borderId="19" xfId="1" applyFont="1" applyBorder="1" applyAlignment="1" applyProtection="1">
      <alignment horizontal="center" vertical="center" textRotation="255" shrinkToFit="1"/>
      <protection hidden="1"/>
    </xf>
    <xf numFmtId="0" fontId="31" fillId="0" borderId="36" xfId="1" applyFont="1" applyBorder="1" applyAlignment="1" applyProtection="1">
      <alignment horizontal="center" vertical="center" textRotation="255" shrinkToFit="1"/>
      <protection hidden="1"/>
    </xf>
    <xf numFmtId="0" fontId="31" fillId="0" borderId="23" xfId="1" applyFont="1" applyBorder="1" applyAlignment="1" applyProtection="1">
      <alignment horizontal="center" vertical="center" textRotation="255" shrinkToFit="1"/>
      <protection hidden="1"/>
    </xf>
    <xf numFmtId="0" fontId="31" fillId="0" borderId="32" xfId="1" applyFont="1" applyBorder="1" applyAlignment="1" applyProtection="1">
      <alignment horizontal="center" vertical="center" textRotation="255" shrinkToFit="1"/>
      <protection hidden="1"/>
    </xf>
    <xf numFmtId="0" fontId="29" fillId="10" borderId="2" xfId="1" applyFont="1" applyFill="1" applyBorder="1" applyAlignment="1" applyProtection="1">
      <alignment horizontal="center" vertical="center" shrinkToFit="1"/>
      <protection hidden="1"/>
    </xf>
    <xf numFmtId="0" fontId="29" fillId="10" borderId="3" xfId="1" applyFont="1" applyFill="1" applyBorder="1" applyAlignment="1" applyProtection="1">
      <alignment horizontal="center" vertical="center" shrinkToFit="1"/>
      <protection hidden="1"/>
    </xf>
    <xf numFmtId="0" fontId="29" fillId="5" borderId="2" xfId="1" applyFont="1" applyFill="1" applyBorder="1" applyAlignment="1" applyProtection="1">
      <alignment horizontal="center" vertical="center" shrinkToFit="1"/>
      <protection hidden="1"/>
    </xf>
    <xf numFmtId="0" fontId="29" fillId="5" borderId="3" xfId="1" applyFont="1" applyFill="1" applyBorder="1" applyAlignment="1" applyProtection="1">
      <alignment horizontal="center" vertical="center" shrinkToFit="1"/>
      <protection hidden="1"/>
    </xf>
    <xf numFmtId="0" fontId="29" fillId="2" borderId="2" xfId="1" applyFont="1" applyFill="1" applyBorder="1" applyAlignment="1" applyProtection="1">
      <alignment horizontal="center" vertical="center" shrinkToFit="1"/>
      <protection hidden="1"/>
    </xf>
    <xf numFmtId="0" fontId="29" fillId="2" borderId="3" xfId="1" applyFont="1" applyFill="1" applyBorder="1" applyAlignment="1" applyProtection="1">
      <alignment horizontal="center" vertical="center" shrinkToFit="1"/>
      <protection hidden="1"/>
    </xf>
    <xf numFmtId="10" fontId="26" fillId="0" borderId="44" xfId="1" applyNumberFormat="1" applyFont="1" applyBorder="1" applyAlignment="1" applyProtection="1">
      <alignment horizontal="center" vertical="center" shrinkToFit="1"/>
      <protection hidden="1"/>
    </xf>
    <xf numFmtId="10" fontId="26" fillId="0" borderId="4" xfId="1" applyNumberFormat="1" applyFont="1" applyBorder="1" applyAlignment="1" applyProtection="1">
      <alignment horizontal="center" vertical="center" shrinkToFit="1"/>
      <protection hidden="1"/>
    </xf>
    <xf numFmtId="10" fontId="26" fillId="0" borderId="45" xfId="1" applyNumberFormat="1" applyFont="1" applyBorder="1" applyAlignment="1" applyProtection="1">
      <alignment horizontal="center" vertical="center" shrinkToFit="1"/>
      <protection hidden="1"/>
    </xf>
    <xf numFmtId="10" fontId="30" fillId="0" borderId="40" xfId="5" applyNumberFormat="1" applyFont="1" applyBorder="1" applyAlignment="1" applyProtection="1">
      <alignment vertical="center" shrinkToFit="1"/>
      <protection hidden="1"/>
    </xf>
    <xf numFmtId="10" fontId="30" fillId="0" borderId="41" xfId="5" applyNumberFormat="1" applyFont="1" applyBorder="1" applyAlignment="1">
      <alignment vertical="center" shrinkToFit="1"/>
    </xf>
    <xf numFmtId="10" fontId="30" fillId="0" borderId="0" xfId="5" applyNumberFormat="1" applyFont="1" applyAlignment="1">
      <alignment vertical="center" shrinkToFit="1"/>
    </xf>
    <xf numFmtId="10" fontId="30" fillId="0" borderId="43" xfId="5" applyNumberFormat="1" applyFont="1" applyBorder="1" applyAlignment="1">
      <alignment vertical="center" shrinkToFit="1"/>
    </xf>
    <xf numFmtId="10" fontId="26" fillId="0" borderId="42" xfId="1" applyNumberFormat="1" applyFont="1" applyBorder="1" applyAlignment="1" applyProtection="1">
      <alignment horizontal="center" vertical="center" shrinkToFit="1"/>
      <protection hidden="1"/>
    </xf>
    <xf numFmtId="0" fontId="36" fillId="11" borderId="1" xfId="1" applyFont="1" applyFill="1" applyBorder="1" applyAlignment="1" applyProtection="1">
      <alignment horizontal="center" vertical="center" wrapText="1" shrinkToFit="1"/>
      <protection hidden="1"/>
    </xf>
    <xf numFmtId="10" fontId="26" fillId="0" borderId="1" xfId="1" applyNumberFormat="1" applyFont="1" applyBorder="1" applyAlignment="1" applyProtection="1">
      <alignment horizontal="distributed" vertical="center" justifyLastLine="1" shrinkToFit="1"/>
      <protection hidden="1"/>
    </xf>
    <xf numFmtId="0" fontId="26" fillId="0" borderId="2" xfId="1" applyFont="1" applyBorder="1" applyAlignment="1">
      <alignment horizontal="distributed" vertical="center" justifyLastLine="1" shrinkToFit="1"/>
    </xf>
    <xf numFmtId="0" fontId="26" fillId="0" borderId="3" xfId="1" applyFont="1" applyBorder="1" applyAlignment="1">
      <alignment horizontal="distributed" vertical="center" justifyLastLine="1" shrinkToFit="1"/>
    </xf>
    <xf numFmtId="0" fontId="21" fillId="0" borderId="4" xfId="1" applyFont="1" applyBorder="1" applyAlignment="1">
      <alignment horizontal="center" vertical="center" shrinkToFit="1"/>
    </xf>
    <xf numFmtId="0" fontId="21" fillId="0" borderId="45" xfId="1" applyFont="1" applyBorder="1" applyAlignment="1">
      <alignment horizontal="center" vertical="center" shrinkToFit="1"/>
    </xf>
    <xf numFmtId="0" fontId="26" fillId="0" borderId="5" xfId="1" applyFont="1" applyBorder="1" applyAlignment="1" applyProtection="1">
      <alignment horizontal="center" vertical="top" textRotation="255" shrinkToFit="1"/>
      <protection hidden="1"/>
    </xf>
    <xf numFmtId="0" fontId="26" fillId="0" borderId="14" xfId="1" applyFont="1" applyBorder="1" applyAlignment="1" applyProtection="1">
      <alignment horizontal="center" vertical="top" textRotation="255" shrinkToFit="1"/>
      <protection hidden="1"/>
    </xf>
    <xf numFmtId="0" fontId="26" fillId="0" borderId="5" xfId="1" applyFont="1" applyBorder="1" applyAlignment="1" applyProtection="1">
      <alignment horizontal="center" vertical="center" shrinkToFit="1"/>
      <protection hidden="1"/>
    </xf>
    <xf numFmtId="0" fontId="26" fillId="0" borderId="14" xfId="1" applyFont="1" applyBorder="1" applyAlignment="1" applyProtection="1">
      <alignment horizontal="center" vertical="center" shrinkToFit="1"/>
      <protection hidden="1"/>
    </xf>
    <xf numFmtId="10" fontId="30" fillId="0" borderId="0" xfId="5" applyNumberFormat="1" applyFont="1" applyBorder="1" applyAlignment="1">
      <alignment vertical="center" shrinkToFit="1"/>
    </xf>
    <xf numFmtId="0" fontId="36" fillId="9" borderId="1" xfId="1" applyFont="1" applyFill="1" applyBorder="1" applyAlignment="1" applyProtection="1">
      <alignment horizontal="center" vertical="center" wrapText="1" shrinkToFit="1"/>
      <protection hidden="1"/>
    </xf>
    <xf numFmtId="0" fontId="29" fillId="6" borderId="2" xfId="1" applyFont="1" applyFill="1" applyBorder="1" applyAlignment="1" applyProtection="1">
      <alignment horizontal="center" vertical="center" shrinkToFit="1"/>
      <protection hidden="1"/>
    </xf>
    <xf numFmtId="0" fontId="29" fillId="6" borderId="3" xfId="1" applyFont="1" applyFill="1" applyBorder="1" applyAlignment="1" applyProtection="1">
      <alignment horizontal="center" vertical="center" shrinkToFit="1"/>
      <protection hidden="1"/>
    </xf>
    <xf numFmtId="0" fontId="30" fillId="3" borderId="4" xfId="1" applyFont="1" applyFill="1" applyBorder="1" applyAlignment="1" applyProtection="1">
      <alignment horizontal="right" vertical="center" shrinkToFit="1"/>
      <protection hidden="1"/>
    </xf>
    <xf numFmtId="0" fontId="29" fillId="11" borderId="14" xfId="0" applyFont="1" applyFill="1" applyBorder="1" applyAlignment="1" applyProtection="1">
      <alignment horizontal="center" vertical="center" shrinkToFit="1"/>
      <protection hidden="1"/>
    </xf>
    <xf numFmtId="0" fontId="29" fillId="13" borderId="3" xfId="0" applyFont="1" applyFill="1" applyBorder="1" applyAlignment="1" applyProtection="1">
      <alignment horizontal="center" vertical="center" shrinkToFit="1"/>
      <protection hidden="1"/>
    </xf>
    <xf numFmtId="0" fontId="29" fillId="13" borderId="14" xfId="0" applyFont="1" applyFill="1" applyBorder="1" applyAlignment="1" applyProtection="1">
      <alignment horizontal="center" vertical="center" shrinkToFit="1"/>
      <protection hidden="1"/>
    </xf>
    <xf numFmtId="0" fontId="29" fillId="9" borderId="14" xfId="0" applyFont="1" applyFill="1" applyBorder="1" applyAlignment="1" applyProtection="1">
      <alignment horizontal="center" vertical="center" shrinkToFit="1"/>
      <protection hidden="1"/>
    </xf>
    <xf numFmtId="0" fontId="31" fillId="0" borderId="18" xfId="1" applyFont="1" applyBorder="1" applyAlignment="1" applyProtection="1">
      <alignment horizontal="center" vertical="center" textRotation="255" shrinkToFit="1"/>
      <protection hidden="1"/>
    </xf>
    <xf numFmtId="177" fontId="29" fillId="0" borderId="10" xfId="1" applyNumberFormat="1" applyFont="1" applyBorder="1" applyAlignment="1" applyProtection="1">
      <alignment horizontal="center" vertical="center" shrinkToFit="1"/>
      <protection hidden="1"/>
    </xf>
    <xf numFmtId="177" fontId="29" fillId="0" borderId="11" xfId="1" applyNumberFormat="1" applyFont="1" applyBorder="1" applyAlignment="1" applyProtection="1">
      <alignment horizontal="center" vertical="center" shrinkToFit="1"/>
      <protection hidden="1"/>
    </xf>
    <xf numFmtId="177" fontId="29" fillId="0" borderId="12" xfId="1" applyNumberFormat="1" applyFont="1" applyBorder="1" applyAlignment="1" applyProtection="1">
      <alignment horizontal="center" vertical="center" shrinkToFit="1"/>
      <protection hidden="1"/>
    </xf>
    <xf numFmtId="177" fontId="29" fillId="0" borderId="13" xfId="1" applyNumberFormat="1" applyFont="1" applyBorder="1" applyAlignment="1" applyProtection="1">
      <alignment horizontal="center" vertical="center" shrinkToFit="1"/>
      <protection hidden="1"/>
    </xf>
    <xf numFmtId="177" fontId="29" fillId="0" borderId="160" xfId="1" applyNumberFormat="1" applyFont="1" applyBorder="1" applyAlignment="1" applyProtection="1">
      <alignment horizontal="center" vertical="center" shrinkToFit="1"/>
      <protection hidden="1"/>
    </xf>
    <xf numFmtId="3" fontId="30" fillId="3" borderId="4" xfId="1" applyNumberFormat="1" applyFont="1" applyFill="1" applyBorder="1" applyAlignment="1" applyProtection="1">
      <alignment horizontal="left" vertical="center" shrinkToFit="1"/>
      <protection hidden="1"/>
    </xf>
    <xf numFmtId="177" fontId="29" fillId="0" borderId="6" xfId="1" applyNumberFormat="1" applyFont="1" applyBorder="1" applyAlignment="1" applyProtection="1">
      <alignment horizontal="center" vertical="center" shrinkToFit="1"/>
      <protection hidden="1"/>
    </xf>
    <xf numFmtId="177" fontId="29" fillId="0" borderId="7" xfId="1" applyNumberFormat="1" applyFont="1" applyBorder="1" applyAlignment="1" applyProtection="1">
      <alignment horizontal="center" vertical="center" shrinkToFit="1"/>
      <protection hidden="1"/>
    </xf>
    <xf numFmtId="177" fontId="29" fillId="0" borderId="8" xfId="1" applyNumberFormat="1" applyFont="1" applyBorder="1" applyAlignment="1" applyProtection="1">
      <alignment horizontal="center" vertical="center" shrinkToFit="1"/>
      <protection hidden="1"/>
    </xf>
    <xf numFmtId="177" fontId="29" fillId="0" borderId="9" xfId="1" applyNumberFormat="1" applyFont="1" applyBorder="1" applyAlignment="1" applyProtection="1">
      <alignment horizontal="center" vertical="center" shrinkToFit="1"/>
      <protection hidden="1"/>
    </xf>
    <xf numFmtId="0" fontId="28" fillId="0" borderId="0" xfId="1" applyFont="1" applyAlignment="1" applyProtection="1">
      <alignment horizontal="right" vertical="center" shrinkToFit="1"/>
      <protection hidden="1"/>
    </xf>
    <xf numFmtId="0" fontId="28" fillId="0" borderId="0" xfId="1" applyFont="1" applyAlignment="1" applyProtection="1">
      <alignment horizontal="left" vertical="center" shrinkToFit="1"/>
      <protection hidden="1"/>
    </xf>
    <xf numFmtId="0" fontId="35" fillId="0" borderId="40" xfId="1" applyFont="1" applyBorder="1" applyAlignment="1" applyProtection="1">
      <alignment horizontal="left" vertical="center" shrinkToFit="1"/>
      <protection hidden="1"/>
    </xf>
    <xf numFmtId="0" fontId="52" fillId="0" borderId="0" xfId="10" applyFont="1" applyAlignment="1" applyProtection="1">
      <alignment horizontal="center" vertical="center" shrinkToFit="1"/>
      <protection hidden="1"/>
    </xf>
    <xf numFmtId="0" fontId="53" fillId="0" borderId="0" xfId="1" applyFont="1" applyAlignment="1" applyProtection="1">
      <alignment horizontal="center" vertical="center" shrinkToFit="1"/>
      <protection hidden="1"/>
    </xf>
    <xf numFmtId="0" fontId="17" fillId="0" borderId="50" xfId="6" applyFont="1" applyBorder="1" applyAlignment="1">
      <alignment horizontal="center" vertical="center"/>
    </xf>
    <xf numFmtId="0" fontId="17" fillId="0" borderId="51" xfId="6" applyFont="1" applyBorder="1" applyAlignment="1">
      <alignment horizontal="center" vertical="center"/>
    </xf>
    <xf numFmtId="0" fontId="51" fillId="0" borderId="0" xfId="10" applyFont="1" applyAlignment="1">
      <alignment horizontal="left" vertical="center" shrinkToFit="1"/>
    </xf>
    <xf numFmtId="0" fontId="33" fillId="0" borderId="0" xfId="6" applyFont="1" applyAlignment="1">
      <alignment horizontal="left" vertical="center" shrinkToFit="1"/>
    </xf>
    <xf numFmtId="14" fontId="38" fillId="0" borderId="0" xfId="6" applyNumberFormat="1" applyFont="1" applyAlignment="1">
      <alignment horizontal="right" vertical="top" shrinkToFit="1"/>
    </xf>
    <xf numFmtId="0" fontId="38" fillId="0" borderId="0" xfId="6" applyFont="1" applyAlignment="1">
      <alignment horizontal="right" vertical="top" shrinkToFit="1"/>
    </xf>
    <xf numFmtId="0" fontId="12" fillId="0" borderId="0" xfId="6" applyFont="1" applyAlignment="1">
      <alignment horizontal="left" vertical="top"/>
    </xf>
    <xf numFmtId="0" fontId="15" fillId="0" borderId="0" xfId="6" applyFont="1" applyAlignment="1">
      <alignment horizontal="center" vertical="top" shrinkToFit="1"/>
    </xf>
    <xf numFmtId="0" fontId="12" fillId="0" borderId="0" xfId="6" applyFont="1" applyAlignment="1">
      <alignment horizontal="right" vertical="top" shrinkToFit="1"/>
    </xf>
    <xf numFmtId="0" fontId="17" fillId="0" borderId="59" xfId="6" applyFont="1" applyBorder="1" applyAlignment="1">
      <alignment horizontal="center" vertical="center" shrinkToFit="1"/>
    </xf>
    <xf numFmtId="0" fontId="17" fillId="0" borderId="55" xfId="6" applyFont="1" applyBorder="1" applyAlignment="1">
      <alignment horizontal="center" vertical="center" shrinkToFit="1"/>
    </xf>
    <xf numFmtId="0" fontId="17" fillId="0" borderId="60" xfId="6" applyFont="1" applyBorder="1" applyAlignment="1">
      <alignment horizontal="center" vertical="center" shrinkToFit="1"/>
    </xf>
    <xf numFmtId="0" fontId="17" fillId="0" borderId="52" xfId="6" applyFont="1" applyBorder="1" applyAlignment="1">
      <alignment horizontal="center" vertical="center"/>
    </xf>
    <xf numFmtId="0" fontId="17" fillId="0" borderId="53" xfId="6" applyFont="1" applyBorder="1" applyAlignment="1">
      <alignment horizontal="center" vertical="center"/>
    </xf>
    <xf numFmtId="0" fontId="17" fillId="0" borderId="54" xfId="6" applyFont="1" applyBorder="1" applyAlignment="1">
      <alignment horizontal="center" vertical="center"/>
    </xf>
    <xf numFmtId="0" fontId="17" fillId="0" borderId="55" xfId="6" applyFont="1" applyBorder="1" applyAlignment="1">
      <alignment horizontal="center" vertical="center"/>
    </xf>
    <xf numFmtId="0" fontId="17" fillId="0" borderId="56" xfId="6" applyFont="1" applyBorder="1" applyAlignment="1">
      <alignment horizontal="center" vertical="center"/>
    </xf>
    <xf numFmtId="0" fontId="17" fillId="0" borderId="61" xfId="6" applyFont="1" applyBorder="1" applyAlignment="1">
      <alignment horizontal="center" vertical="center"/>
    </xf>
    <xf numFmtId="0" fontId="17" fillId="0" borderId="62" xfId="6" applyFont="1" applyBorder="1" applyAlignment="1">
      <alignment horizontal="center" vertical="center"/>
    </xf>
    <xf numFmtId="0" fontId="17" fillId="0" borderId="63" xfId="6" applyFont="1" applyBorder="1" applyAlignment="1">
      <alignment horizontal="center" vertical="center"/>
    </xf>
    <xf numFmtId="0" fontId="17" fillId="0" borderId="57" xfId="6" applyFont="1" applyBorder="1" applyAlignment="1">
      <alignment horizontal="center" vertical="center" shrinkToFit="1"/>
    </xf>
    <xf numFmtId="0" fontId="17" fillId="0" borderId="58" xfId="6" applyFont="1" applyBorder="1" applyAlignment="1">
      <alignment horizontal="center" vertical="center" shrinkToFit="1"/>
    </xf>
    <xf numFmtId="0" fontId="17" fillId="0" borderId="54" xfId="6" applyFont="1" applyBorder="1" applyAlignment="1">
      <alignment horizontal="center" vertical="center" shrinkToFit="1"/>
    </xf>
    <xf numFmtId="0" fontId="17" fillId="0" borderId="56" xfId="6" applyFont="1" applyBorder="1" applyAlignment="1">
      <alignment horizontal="center" vertical="center" shrinkToFit="1"/>
    </xf>
    <xf numFmtId="0" fontId="13" fillId="0" borderId="46" xfId="6" applyFont="1" applyBorder="1" applyAlignment="1">
      <alignment horizontal="center" vertical="center" textRotation="255"/>
    </xf>
    <xf numFmtId="0" fontId="13" fillId="0" borderId="47" xfId="6" applyFont="1" applyBorder="1" applyAlignment="1">
      <alignment horizontal="center" vertical="center" textRotation="255"/>
    </xf>
    <xf numFmtId="0" fontId="13" fillId="0" borderId="48" xfId="6" applyFont="1" applyBorder="1" applyAlignment="1">
      <alignment horizontal="center" vertical="center" textRotation="255"/>
    </xf>
    <xf numFmtId="0" fontId="17" fillId="0" borderId="49" xfId="6" applyFont="1" applyBorder="1" applyAlignment="1">
      <alignment horizontal="center" vertical="center"/>
    </xf>
    <xf numFmtId="0" fontId="20" fillId="8" borderId="109" xfId="6" applyFont="1" applyFill="1" applyBorder="1" applyAlignment="1">
      <alignment horizontal="center" vertical="center" textRotation="255"/>
    </xf>
    <xf numFmtId="0" fontId="20" fillId="8" borderId="75" xfId="6" applyFont="1" applyFill="1" applyBorder="1" applyAlignment="1">
      <alignment horizontal="center" vertical="center" textRotation="255"/>
    </xf>
    <xf numFmtId="0" fontId="20" fillId="8" borderId="134" xfId="6" applyFont="1" applyFill="1" applyBorder="1" applyAlignment="1">
      <alignment horizontal="center" vertical="center" textRotation="255"/>
    </xf>
    <xf numFmtId="0" fontId="20" fillId="8" borderId="128" xfId="6" applyFont="1" applyFill="1" applyBorder="1" applyAlignment="1">
      <alignment horizontal="center" vertical="center"/>
    </xf>
    <xf numFmtId="0" fontId="20" fillId="8" borderId="14" xfId="6" applyFont="1" applyFill="1" applyBorder="1" applyAlignment="1">
      <alignment horizontal="center" vertical="center"/>
    </xf>
    <xf numFmtId="0" fontId="20" fillId="8" borderId="131" xfId="6" applyFont="1" applyFill="1" applyBorder="1" applyAlignment="1">
      <alignment horizontal="center" vertical="center"/>
    </xf>
    <xf numFmtId="0" fontId="20" fillId="8" borderId="5" xfId="6" applyFont="1" applyFill="1" applyBorder="1" applyAlignment="1">
      <alignment horizontal="center" vertical="center"/>
    </xf>
    <xf numFmtId="0" fontId="20" fillId="8" borderId="135" xfId="6" applyFont="1" applyFill="1" applyBorder="1" applyAlignment="1">
      <alignment horizontal="center" vertical="center"/>
    </xf>
    <xf numFmtId="0" fontId="19" fillId="4" borderId="68" xfId="6" applyFont="1" applyFill="1" applyBorder="1" applyAlignment="1">
      <alignment horizontal="center" vertical="center" textRotation="255"/>
    </xf>
    <xf numFmtId="0" fontId="19" fillId="4" borderId="75" xfId="6" applyFont="1" applyFill="1" applyBorder="1" applyAlignment="1">
      <alignment horizontal="center" vertical="center" textRotation="255"/>
    </xf>
    <xf numFmtId="0" fontId="19" fillId="4" borderId="99" xfId="6" applyFont="1" applyFill="1" applyBorder="1" applyAlignment="1">
      <alignment horizontal="center" vertical="center" textRotation="255"/>
    </xf>
    <xf numFmtId="0" fontId="19" fillId="4" borderId="5" xfId="6" applyFont="1" applyFill="1" applyBorder="1" applyAlignment="1">
      <alignment horizontal="center" vertical="center" textRotation="255"/>
    </xf>
    <xf numFmtId="0" fontId="19" fillId="4" borderId="14" xfId="6" applyFont="1" applyFill="1" applyBorder="1" applyAlignment="1">
      <alignment horizontal="center" vertical="center" textRotation="255"/>
    </xf>
    <xf numFmtId="0" fontId="19" fillId="4" borderId="100" xfId="6" applyFont="1" applyFill="1" applyBorder="1" applyAlignment="1">
      <alignment horizontal="center" vertical="center" textRotation="255"/>
    </xf>
    <xf numFmtId="0" fontId="19" fillId="5" borderId="109" xfId="6" applyFont="1" applyFill="1" applyBorder="1" applyAlignment="1">
      <alignment horizontal="center" vertical="center" textRotation="255"/>
    </xf>
    <xf numFmtId="0" fontId="19" fillId="5" borderId="75" xfId="6" applyFont="1" applyFill="1" applyBorder="1" applyAlignment="1">
      <alignment horizontal="center" vertical="center" textRotation="255"/>
    </xf>
    <xf numFmtId="0" fontId="19" fillId="5" borderId="99" xfId="6" applyFont="1" applyFill="1" applyBorder="1" applyAlignment="1">
      <alignment horizontal="center" vertical="center" textRotation="255"/>
    </xf>
    <xf numFmtId="0" fontId="19" fillId="5" borderId="110" xfId="6" applyFont="1" applyFill="1" applyBorder="1" applyAlignment="1">
      <alignment horizontal="center" vertical="center" textRotation="255"/>
    </xf>
    <xf numFmtId="0" fontId="19" fillId="5" borderId="23" xfId="6" applyFont="1" applyFill="1" applyBorder="1" applyAlignment="1">
      <alignment horizontal="center" vertical="center" textRotation="255"/>
    </xf>
    <xf numFmtId="0" fontId="19" fillId="5" borderId="32" xfId="6" applyFont="1" applyFill="1" applyBorder="1" applyAlignment="1">
      <alignment horizontal="center" vertical="center" textRotation="255"/>
    </xf>
    <xf numFmtId="0" fontId="19" fillId="5" borderId="19" xfId="6" applyFont="1" applyFill="1" applyBorder="1" applyAlignment="1">
      <alignment horizontal="center" vertical="center" textRotation="255"/>
    </xf>
    <xf numFmtId="0" fontId="19" fillId="5" borderId="103" xfId="6" applyFont="1" applyFill="1" applyBorder="1" applyAlignment="1">
      <alignment horizontal="center" vertical="center" textRotation="255"/>
    </xf>
    <xf numFmtId="0" fontId="19" fillId="6" borderId="109" xfId="6" applyFont="1" applyFill="1" applyBorder="1" applyAlignment="1">
      <alignment horizontal="center" vertical="center" textRotation="255"/>
    </xf>
    <xf numFmtId="0" fontId="19" fillId="6" borderId="75" xfId="6" applyFont="1" applyFill="1" applyBorder="1" applyAlignment="1">
      <alignment horizontal="center" vertical="center" textRotation="255"/>
    </xf>
    <xf numFmtId="0" fontId="19" fillId="6" borderId="99" xfId="6" applyFont="1" applyFill="1" applyBorder="1" applyAlignment="1">
      <alignment horizontal="center" vertical="center" textRotation="255"/>
    </xf>
    <xf numFmtId="0" fontId="19" fillId="6" borderId="110" xfId="6" applyFont="1" applyFill="1" applyBorder="1" applyAlignment="1">
      <alignment horizontal="center" vertical="center" textRotation="255"/>
    </xf>
    <xf numFmtId="0" fontId="19" fillId="6" borderId="23" xfId="6" applyFont="1" applyFill="1" applyBorder="1" applyAlignment="1">
      <alignment horizontal="center" vertical="center" textRotation="255"/>
    </xf>
    <xf numFmtId="0" fontId="19" fillId="6" borderId="32" xfId="6" applyFont="1" applyFill="1" applyBorder="1" applyAlignment="1">
      <alignment horizontal="center" vertical="center" textRotation="255"/>
    </xf>
    <xf numFmtId="0" fontId="19" fillId="6" borderId="19" xfId="6" applyFont="1" applyFill="1" applyBorder="1" applyAlignment="1">
      <alignment horizontal="center" vertical="center" textRotation="255"/>
    </xf>
    <xf numFmtId="0" fontId="20" fillId="7" borderId="14" xfId="6" applyFont="1" applyFill="1" applyBorder="1" applyAlignment="1">
      <alignment horizontal="center" vertical="center"/>
    </xf>
    <xf numFmtId="0" fontId="20" fillId="7" borderId="119" xfId="6" applyFont="1" applyFill="1" applyBorder="1" applyAlignment="1">
      <alignment horizontal="center" vertical="center"/>
    </xf>
    <xf numFmtId="189" fontId="20" fillId="7" borderId="100" xfId="6" applyNumberFormat="1" applyFont="1" applyFill="1" applyBorder="1" applyAlignment="1">
      <alignment horizontal="center" vertical="center"/>
    </xf>
    <xf numFmtId="189" fontId="20" fillId="7" borderId="123" xfId="6" applyNumberFormat="1" applyFont="1" applyFill="1" applyBorder="1" applyAlignment="1">
      <alignment horizontal="center" vertical="center"/>
    </xf>
    <xf numFmtId="0" fontId="19" fillId="8" borderId="68" xfId="6" applyFont="1" applyFill="1" applyBorder="1" applyAlignment="1">
      <alignment horizontal="center" vertical="center"/>
    </xf>
    <xf numFmtId="0" fontId="19" fillId="8" borderId="14" xfId="6" applyFont="1" applyFill="1" applyBorder="1" applyAlignment="1">
      <alignment horizontal="center" vertical="center"/>
    </xf>
    <xf numFmtId="0" fontId="19" fillId="8" borderId="119" xfId="6" applyFont="1" applyFill="1" applyBorder="1" applyAlignment="1">
      <alignment horizontal="center" vertical="center"/>
    </xf>
    <xf numFmtId="0" fontId="20" fillId="0" borderId="14" xfId="6" applyFont="1" applyBorder="1" applyAlignment="1">
      <alignment horizontal="center" vertical="center"/>
    </xf>
    <xf numFmtId="0" fontId="20" fillId="0" borderId="119" xfId="6" applyFont="1" applyBorder="1" applyAlignment="1">
      <alignment horizontal="center" vertical="center"/>
    </xf>
    <xf numFmtId="0" fontId="20" fillId="0" borderId="131" xfId="6" applyFont="1" applyBorder="1" applyAlignment="1">
      <alignment horizontal="center" vertical="center"/>
    </xf>
    <xf numFmtId="0" fontId="20" fillId="0" borderId="137" xfId="6" applyFont="1" applyBorder="1" applyAlignment="1">
      <alignment horizontal="center" vertical="center"/>
    </xf>
    <xf numFmtId="0" fontId="19" fillId="8" borderId="138" xfId="6" applyFont="1" applyFill="1" applyBorder="1" applyAlignment="1">
      <alignment horizontal="center" vertical="center"/>
    </xf>
    <xf numFmtId="0" fontId="19" fillId="8" borderId="139" xfId="6" applyFont="1" applyFill="1" applyBorder="1" applyAlignment="1">
      <alignment horizontal="center" vertical="center"/>
    </xf>
    <xf numFmtId="0" fontId="19" fillId="8" borderId="140" xfId="6" applyFont="1" applyFill="1" applyBorder="1" applyAlignment="1">
      <alignment horizontal="center" vertical="center"/>
    </xf>
    <xf numFmtId="0" fontId="25" fillId="0" borderId="0" xfId="6" applyFont="1" applyAlignment="1">
      <alignment horizontal="right" vertical="center" wrapText="1" shrinkToFit="1"/>
    </xf>
    <xf numFmtId="0" fontId="19" fillId="0" borderId="109" xfId="6" applyFont="1" applyBorder="1" applyAlignment="1">
      <alignment horizontal="center" vertical="center" textRotation="255"/>
    </xf>
    <xf numFmtId="0" fontId="19" fillId="0" borderId="99" xfId="6" applyFont="1" applyBorder="1" applyAlignment="1">
      <alignment horizontal="center" vertical="center" textRotation="255"/>
    </xf>
    <xf numFmtId="0" fontId="20" fillId="0" borderId="110" xfId="6" applyFont="1" applyBorder="1" applyAlignment="1">
      <alignment horizontal="center" vertical="center"/>
    </xf>
    <xf numFmtId="0" fontId="20" fillId="0" borderId="111" xfId="6" applyFont="1" applyBorder="1" applyAlignment="1">
      <alignment horizontal="center" vertical="center"/>
    </xf>
    <xf numFmtId="192" fontId="20" fillId="0" borderId="103" xfId="6" applyNumberFormat="1" applyFont="1" applyBorder="1" applyAlignment="1">
      <alignment horizontal="center" vertical="center"/>
    </xf>
    <xf numFmtId="192" fontId="20" fillId="0" borderId="101" xfId="6" applyNumberFormat="1" applyFont="1" applyBorder="1" applyAlignment="1">
      <alignment horizontal="center" vertical="center"/>
    </xf>
    <xf numFmtId="0" fontId="19" fillId="0" borderId="68" xfId="6" applyFont="1" applyBorder="1" applyAlignment="1">
      <alignment horizontal="center" vertical="center" textRotation="255"/>
    </xf>
    <xf numFmtId="0" fontId="19" fillId="0" borderId="75" xfId="6" applyFont="1" applyBorder="1" applyAlignment="1">
      <alignment horizontal="center" vertical="center" textRotation="255"/>
    </xf>
    <xf numFmtId="0" fontId="19" fillId="0" borderId="134" xfId="6" applyFont="1" applyBorder="1" applyAlignment="1">
      <alignment horizontal="center" vertical="center" textRotation="255"/>
    </xf>
    <xf numFmtId="0" fontId="20" fillId="0" borderId="5" xfId="6" applyFont="1" applyBorder="1" applyAlignment="1">
      <alignment horizontal="center" vertical="center" textRotation="255"/>
    </xf>
    <xf numFmtId="0" fontId="20" fillId="0" borderId="14" xfId="6" applyFont="1" applyBorder="1" applyAlignment="1">
      <alignment horizontal="center" vertical="center" textRotation="255"/>
    </xf>
    <xf numFmtId="0" fontId="19" fillId="0" borderId="14" xfId="6" applyFont="1" applyBorder="1" applyAlignment="1">
      <alignment horizontal="center" vertical="center"/>
    </xf>
    <xf numFmtId="0" fontId="19" fillId="0" borderId="119" xfId="6" applyFont="1" applyBorder="1" applyAlignment="1">
      <alignment horizontal="center" vertical="center"/>
    </xf>
    <xf numFmtId="0" fontId="39" fillId="0" borderId="47" xfId="6" applyFont="1" applyBorder="1" applyAlignment="1">
      <alignment horizontal="left" vertical="center"/>
    </xf>
    <xf numFmtId="22" fontId="11" fillId="0" borderId="0" xfId="0" applyNumberFormat="1" applyFont="1"/>
    <xf numFmtId="0" fontId="11" fillId="0" borderId="0" xfId="0" applyFont="1" applyAlignment="1">
      <alignment wrapText="1"/>
    </xf>
    <xf numFmtId="0" fontId="1" fillId="0" borderId="0" xfId="15">
      <alignment vertical="center"/>
    </xf>
  </cellXfs>
  <cellStyles count="16">
    <cellStyle name="パーセント" xfId="5" builtinId="5"/>
    <cellStyle name="パーセント 2" xfId="3" xr:uid="{EA12D323-61D6-48C8-8BA1-F676B9BCC209}"/>
    <cellStyle name="パーセント 2 2" xfId="7" xr:uid="{3AA1CD3D-F97A-4D7E-8F78-4756DEF82461}"/>
    <cellStyle name="パーセント 2 3" xfId="12" xr:uid="{86711190-C779-4CD4-929E-681A4961B8FB}"/>
    <cellStyle name="ハイパーリンク" xfId="10" builtinId="8"/>
    <cellStyle name="桁区切り" xfId="4" builtinId="6"/>
    <cellStyle name="桁区切り 2" xfId="2" xr:uid="{99F88BA7-A00F-43EC-A5CA-61B14C4B303A}"/>
    <cellStyle name="桁区切り 2 2" xfId="9" xr:uid="{2FB2C50A-0462-4362-8DAA-95F146C0F369}"/>
    <cellStyle name="桁区切り 2 3" xfId="14" xr:uid="{CF417321-C604-4864-9AB1-A26C0B6F059D}"/>
    <cellStyle name="通貨 2" xfId="8" xr:uid="{87F39775-485B-47B0-9D83-EE15BBC829CC}"/>
    <cellStyle name="通貨 2 2" xfId="13" xr:uid="{816CED1B-31AD-4ED8-B5B4-D0D7F06622F3}"/>
    <cellStyle name="標準" xfId="0" builtinId="0"/>
    <cellStyle name="標準 2" xfId="1" xr:uid="{10DAAAFF-C7BB-42B5-B67C-90FB0A5DF8D4}"/>
    <cellStyle name="標準 3" xfId="6" xr:uid="{8BF5154A-02D7-4A92-A69D-5650F6DC018E}"/>
    <cellStyle name="標準 3 2" xfId="11" xr:uid="{CDBF7CC9-78FF-48C6-AB9A-73F50FC302D7}"/>
    <cellStyle name="標準 4" xfId="15" xr:uid="{234AAF47-FFC9-492B-96B6-333399515870}"/>
  </cellStyles>
  <dxfs count="241">
    <dxf>
      <font>
        <color rgb="FF0066FF"/>
      </font>
    </dxf>
    <dxf>
      <font>
        <color rgb="FFFF0000"/>
      </font>
    </dxf>
    <dxf>
      <font>
        <color theme="1"/>
      </font>
      <fill>
        <patternFill>
          <bgColor theme="0" tint="-0.34998626667073579"/>
        </patternFill>
      </fill>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ill>
        <patternFill>
          <bgColor rgb="FFFFCCCC"/>
        </patternFill>
      </fill>
    </dxf>
    <dxf>
      <font>
        <color rgb="FF0066FF"/>
      </font>
    </dxf>
    <dxf>
      <font>
        <color rgb="FFFF0000"/>
      </font>
    </dxf>
    <dxf>
      <font>
        <color theme="1"/>
      </font>
      <fill>
        <patternFill>
          <bgColor theme="0" tint="-0.34998626667073579"/>
        </patternFill>
      </fill>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ont>
        <color rgb="FF0066FF"/>
      </font>
    </dxf>
    <dxf>
      <font>
        <color rgb="FFFF0000"/>
      </font>
    </dxf>
    <dxf>
      <fill>
        <patternFill>
          <bgColor rgb="FFFFCCCC"/>
        </patternFill>
      </fill>
    </dxf>
    <dxf>
      <font>
        <color rgb="FF0066FF"/>
      </font>
    </dxf>
    <dxf>
      <font>
        <color rgb="FFFF000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66FF"/>
      </font>
    </dxf>
    <dxf>
      <font>
        <b/>
        <i val="0"/>
        <color rgb="FFFF0000"/>
      </font>
    </dxf>
    <dxf>
      <font>
        <color rgb="FF0066FF"/>
      </font>
      <fill>
        <patternFill>
          <bgColor rgb="FFFFFFCC"/>
        </patternFill>
      </fill>
    </dxf>
  </dxfs>
  <tableStyles count="0" defaultTableStyle="TableStyleMedium2" defaultPivotStyle="PivotStyleLight16"/>
  <colors>
    <mruColors>
      <color rgb="FFCCFFCC"/>
      <color rgb="FF66CCFF"/>
      <color rgb="FFFFCCFF"/>
      <color rgb="FF66FF99"/>
      <color rgb="FF99FFCC"/>
      <color rgb="FFFFCC66"/>
      <color rgb="FF0000CC"/>
      <color rgb="FF66FF66"/>
      <color rgb="FFCCEC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0</xdr:row>
          <xdr:rowOff>57150</xdr:rowOff>
        </xdr:from>
        <xdr:to>
          <xdr:col>3</xdr:col>
          <xdr:colOff>1495425</xdr:colOff>
          <xdr:row>0</xdr:row>
          <xdr:rowOff>419100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400" b="1" i="0" u="none" strike="noStrike" baseline="0">
                  <a:solidFill>
                    <a:srgbClr val="FF0000"/>
                  </a:solidFill>
                  <a:latin typeface="Meiryo UI"/>
                  <a:ea typeface="Meiryo UI"/>
                </a:rPr>
                <a:t>事業計画データ取得</a:t>
              </a:r>
            </a:p>
            <a:p>
              <a:pPr algn="ctr" rtl="0">
                <a:defRPr sz="1000"/>
              </a:pPr>
              <a:endParaRPr lang="ja-JP" altLang="en-US" sz="1400" b="1" i="0" u="none" strike="noStrike" baseline="0">
                <a:solidFill>
                  <a:srgbClr val="FF0000"/>
                </a:solidFill>
                <a:latin typeface="Meiryo UI"/>
                <a:ea typeface="Meiryo U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nogi\%23GitHub\ken_nogi\XVBA\&#20107;&#26989;&#35336;&#30011;&#38598;&#35336;\&#12304;2025&#32076;&#21942;&#35336;&#30011;&#12305;&#26032;&#12539;&#20107;&#26989;&#35336;&#30011;&#38598;&#35336;v4.0.xlsm" TargetMode="External"/><Relationship Id="rId1" Type="http://schemas.openxmlformats.org/officeDocument/2006/relationships/externalLinkPath" Target="&#12304;2025&#32076;&#21942;&#35336;&#30011;&#12305;&#26032;&#12539;&#20107;&#26989;&#35336;&#30011;&#38598;&#35336;v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本情報"/>
      <sheetName val="214737"/>
      <sheetName val="実行度合表集計"/>
      <sheetName val="グループ(売上高)計画"/>
      <sheetName val="グループ(売上高)実績"/>
      <sheetName val="グループ(経常利益)計画"/>
      <sheetName val="グループ(経常利益)実績"/>
      <sheetName val="グループ(受着完)計画"/>
      <sheetName val="グループ(受着完)計画-実績"/>
      <sheetName val="グループ(損益)"/>
      <sheetName val="受着完テンプレート1"/>
      <sheetName val="受着完テンプレート2"/>
      <sheetName val="損益テンプレート"/>
      <sheetName val="DATAテンプレート"/>
    </sheetNames>
    <sheetDataSet>
      <sheetData sheetId="0">
        <row r="3">
          <cell r="C3">
            <v>2025</v>
          </cell>
        </row>
        <row r="7">
          <cell r="C7" t="str">
            <v>アクティエ</v>
          </cell>
          <cell r="E7">
            <v>1</v>
          </cell>
        </row>
        <row r="8">
          <cell r="C8" t="str">
            <v>ネクストハウス</v>
          </cell>
          <cell r="E8">
            <v>1</v>
          </cell>
        </row>
        <row r="9">
          <cell r="C9" t="str">
            <v>アクティブハウス</v>
          </cell>
          <cell r="E9">
            <v>1</v>
          </cell>
        </row>
        <row r="10">
          <cell r="C10" t="str">
            <v>君津住宅</v>
          </cell>
          <cell r="E10">
            <v>1</v>
          </cell>
        </row>
        <row r="11">
          <cell r="C11" t="str">
            <v>Graph熊本</v>
          </cell>
          <cell r="E11">
            <v>1</v>
          </cell>
        </row>
        <row r="12">
          <cell r="C12" t="str">
            <v>クレバリーホーム静岡</v>
          </cell>
          <cell r="E12">
            <v>1</v>
          </cell>
        </row>
        <row r="13">
          <cell r="E13">
            <v>0</v>
          </cell>
        </row>
        <row r="14">
          <cell r="C14" t="str">
            <v>東京・リフォーム課</v>
          </cell>
          <cell r="E14">
            <v>0</v>
          </cell>
        </row>
        <row r="15">
          <cell r="E15">
            <v>0</v>
          </cell>
        </row>
        <row r="16">
          <cell r="C16" t="str">
            <v>特建事業部</v>
          </cell>
          <cell r="E16">
            <v>0</v>
          </cell>
        </row>
        <row r="17">
          <cell r="C17" t="str">
            <v>東京・不動産事業</v>
          </cell>
          <cell r="E17">
            <v>0</v>
          </cell>
        </row>
        <row r="18">
          <cell r="C18" t="str">
            <v>千葉・不動産事業</v>
          </cell>
          <cell r="E18">
            <v>0</v>
          </cell>
        </row>
        <row r="19">
          <cell r="C19" t="str">
            <v>社会福祉事業</v>
          </cell>
          <cell r="E19">
            <v>0</v>
          </cell>
        </row>
        <row r="20">
          <cell r="C20" t="str">
            <v>第一建材工業</v>
          </cell>
          <cell r="E20">
            <v>0</v>
          </cell>
        </row>
        <row r="21">
          <cell r="C21" t="str">
            <v>FIT-JPN・PHP</v>
          </cell>
          <cell r="E21">
            <v>0</v>
          </cell>
        </row>
        <row r="22">
          <cell r="C22" t="str">
            <v>リーガルFP事業部</v>
          </cell>
          <cell r="E22">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Meiryo UI">
      <a:majorFont>
        <a:latin typeface="Meiryo UI"/>
        <a:ea typeface="Meiryo UI"/>
        <a:cs typeface=""/>
      </a:majorFont>
      <a:minorFont>
        <a:latin typeface="Meiryo UI"/>
        <a:ea typeface="Meiryo UI"/>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B1126-6B9D-4AFF-BF66-57056FD610CD}">
  <sheetPr codeName="Sheet43"/>
  <dimension ref="A1"/>
  <sheetViews>
    <sheetView workbookViewId="0"/>
  </sheetViews>
  <sheetFormatPr defaultRowHeight="14.25" x14ac:dyDescent="0.25"/>
  <cols>
    <col min="1" max="16384" width="8.88671875" style="2105"/>
  </cols>
  <sheetData/>
  <phoneticPr fontId="4"/>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0"/>
  <dimension ref="B2:H26"/>
  <sheetViews>
    <sheetView workbookViewId="0">
      <selection activeCell="C26" sqref="C26"/>
    </sheetView>
  </sheetViews>
  <sheetFormatPr defaultColWidth="9.109375" defaultRowHeight="15.75" x14ac:dyDescent="0.25"/>
  <cols>
    <col min="1" max="1" width="9.109375" style="237"/>
    <col min="2" max="2" width="15.5546875" style="237" customWidth="1"/>
    <col min="3" max="3" width="21.77734375" style="237" customWidth="1"/>
    <col min="4" max="4" width="11.109375" style="237" customWidth="1"/>
    <col min="5" max="16384" width="9.109375" style="237"/>
  </cols>
  <sheetData>
    <row r="2" spans="2:8" x14ac:dyDescent="0.25">
      <c r="B2" s="237" t="s">
        <v>499</v>
      </c>
      <c r="C2" s="237">
        <v>214737</v>
      </c>
      <c r="G2" s="237" t="s">
        <v>500</v>
      </c>
      <c r="H2" s="237">
        <v>2</v>
      </c>
    </row>
    <row r="3" spans="2:8" x14ac:dyDescent="0.25">
      <c r="B3" s="237" t="s">
        <v>396</v>
      </c>
      <c r="C3" s="237">
        <v>2025</v>
      </c>
      <c r="G3" s="237" t="s">
        <v>501</v>
      </c>
      <c r="H3" s="237">
        <v>3</v>
      </c>
    </row>
    <row r="6" spans="2:8" x14ac:dyDescent="0.25">
      <c r="D6" s="1516" t="s">
        <v>397</v>
      </c>
      <c r="E6" s="1516"/>
    </row>
    <row r="7" spans="2:8" x14ac:dyDescent="0.25">
      <c r="B7" s="237" t="s">
        <v>355</v>
      </c>
      <c r="C7" s="237" t="s">
        <v>218</v>
      </c>
      <c r="D7" s="237" t="s">
        <v>376</v>
      </c>
      <c r="E7" s="237">
        <v>1</v>
      </c>
    </row>
    <row r="8" spans="2:8" x14ac:dyDescent="0.25">
      <c r="B8" s="237" t="s">
        <v>356</v>
      </c>
      <c r="C8" s="237" t="s">
        <v>217</v>
      </c>
      <c r="D8" s="237" t="s">
        <v>377</v>
      </c>
      <c r="E8" s="237">
        <v>1</v>
      </c>
    </row>
    <row r="9" spans="2:8" x14ac:dyDescent="0.25">
      <c r="B9" s="237" t="s">
        <v>357</v>
      </c>
      <c r="C9" s="237" t="s">
        <v>198</v>
      </c>
      <c r="D9" s="237" t="s">
        <v>378</v>
      </c>
      <c r="E9" s="237">
        <v>1</v>
      </c>
    </row>
    <row r="10" spans="2:8" x14ac:dyDescent="0.25">
      <c r="B10" s="237" t="s">
        <v>358</v>
      </c>
      <c r="C10" s="237" t="s">
        <v>402</v>
      </c>
      <c r="D10" s="237" t="s">
        <v>379</v>
      </c>
      <c r="E10" s="237">
        <v>1</v>
      </c>
    </row>
    <row r="11" spans="2:8" x14ac:dyDescent="0.25">
      <c r="B11" s="237" t="s">
        <v>359</v>
      </c>
      <c r="C11" s="237" t="s">
        <v>5</v>
      </c>
      <c r="D11" s="237" t="s">
        <v>380</v>
      </c>
      <c r="E11" s="237">
        <v>1</v>
      </c>
    </row>
    <row r="12" spans="2:8" x14ac:dyDescent="0.25">
      <c r="B12" s="237" t="s">
        <v>360</v>
      </c>
      <c r="C12" s="237" t="s">
        <v>173</v>
      </c>
      <c r="D12" s="237" t="s">
        <v>381</v>
      </c>
      <c r="E12" s="237">
        <v>1</v>
      </c>
    </row>
    <row r="13" spans="2:8" x14ac:dyDescent="0.25">
      <c r="B13" s="237" t="s">
        <v>361</v>
      </c>
      <c r="D13" s="237" t="s">
        <v>382</v>
      </c>
      <c r="E13" s="237">
        <v>0</v>
      </c>
    </row>
    <row r="14" spans="2:8" x14ac:dyDescent="0.25">
      <c r="B14" s="237" t="s">
        <v>362</v>
      </c>
      <c r="C14" s="237" t="s">
        <v>19</v>
      </c>
      <c r="D14" s="237" t="s">
        <v>383</v>
      </c>
      <c r="E14" s="237">
        <v>0</v>
      </c>
    </row>
    <row r="15" spans="2:8" x14ac:dyDescent="0.25">
      <c r="B15" s="237" t="s">
        <v>363</v>
      </c>
      <c r="D15" s="237" t="s">
        <v>384</v>
      </c>
      <c r="E15" s="237">
        <v>0</v>
      </c>
    </row>
    <row r="16" spans="2:8" x14ac:dyDescent="0.25">
      <c r="B16" s="237" t="s">
        <v>364</v>
      </c>
      <c r="C16" s="237" t="s">
        <v>20</v>
      </c>
      <c r="D16" s="237" t="s">
        <v>385</v>
      </c>
      <c r="E16" s="237">
        <v>0</v>
      </c>
    </row>
    <row r="17" spans="2:5" x14ac:dyDescent="0.25">
      <c r="B17" s="237" t="s">
        <v>365</v>
      </c>
      <c r="C17" s="237" t="s">
        <v>206</v>
      </c>
      <c r="D17" s="237" t="s">
        <v>386</v>
      </c>
      <c r="E17" s="237">
        <v>0</v>
      </c>
    </row>
    <row r="18" spans="2:5" x14ac:dyDescent="0.25">
      <c r="B18" s="237" t="s">
        <v>366</v>
      </c>
      <c r="C18" s="237" t="s">
        <v>207</v>
      </c>
      <c r="D18" s="237" t="s">
        <v>387</v>
      </c>
      <c r="E18" s="237">
        <v>0</v>
      </c>
    </row>
    <row r="19" spans="2:5" x14ac:dyDescent="0.25">
      <c r="B19" s="237" t="s">
        <v>367</v>
      </c>
      <c r="C19" s="237" t="s">
        <v>255</v>
      </c>
      <c r="D19" s="237" t="s">
        <v>388</v>
      </c>
      <c r="E19" s="237">
        <v>0</v>
      </c>
    </row>
    <row r="20" spans="2:5" x14ac:dyDescent="0.25">
      <c r="B20" s="237" t="s">
        <v>368</v>
      </c>
      <c r="C20" s="237" t="s">
        <v>0</v>
      </c>
      <c r="D20" s="237" t="s">
        <v>389</v>
      </c>
      <c r="E20" s="237">
        <v>0</v>
      </c>
    </row>
    <row r="21" spans="2:5" x14ac:dyDescent="0.25">
      <c r="B21" s="237" t="s">
        <v>369</v>
      </c>
      <c r="C21" s="237" t="s">
        <v>281</v>
      </c>
      <c r="D21" s="237" t="s">
        <v>390</v>
      </c>
      <c r="E21" s="237">
        <v>0</v>
      </c>
    </row>
    <row r="22" spans="2:5" x14ac:dyDescent="0.25">
      <c r="B22" s="237" t="s">
        <v>370</v>
      </c>
      <c r="C22" s="237" t="s">
        <v>17</v>
      </c>
      <c r="D22" s="237" t="s">
        <v>391</v>
      </c>
      <c r="E22" s="237">
        <v>0</v>
      </c>
    </row>
    <row r="23" spans="2:5" x14ac:dyDescent="0.25">
      <c r="B23" s="237" t="s">
        <v>371</v>
      </c>
      <c r="D23" s="237" t="s">
        <v>392</v>
      </c>
      <c r="E23" s="237">
        <v>0</v>
      </c>
    </row>
    <row r="24" spans="2:5" x14ac:dyDescent="0.25">
      <c r="B24" s="237" t="s">
        <v>372</v>
      </c>
      <c r="D24" s="237" t="s">
        <v>393</v>
      </c>
      <c r="E24" s="237">
        <v>0</v>
      </c>
    </row>
    <row r="25" spans="2:5" x14ac:dyDescent="0.25">
      <c r="B25" s="237" t="s">
        <v>373</v>
      </c>
      <c r="D25" s="237" t="s">
        <v>394</v>
      </c>
      <c r="E25" s="237">
        <v>0</v>
      </c>
    </row>
    <row r="26" spans="2:5" x14ac:dyDescent="0.25">
      <c r="B26" s="237" t="s">
        <v>374</v>
      </c>
      <c r="D26" s="237" t="s">
        <v>395</v>
      </c>
      <c r="E26" s="237">
        <v>0</v>
      </c>
    </row>
  </sheetData>
  <mergeCells count="1">
    <mergeCell ref="D6:E6"/>
  </mergeCells>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2A56-AE09-41A2-B56F-3429AFFD9C20}">
  <sheetPr codeName="Sheet210">
    <tabColor theme="0" tint="-0.34998626667073579"/>
  </sheetPr>
  <dimension ref="A1:AD34"/>
  <sheetViews>
    <sheetView zoomScale="55" zoomScaleNormal="55" workbookViewId="0">
      <selection activeCell="D41" sqref="D41"/>
    </sheetView>
  </sheetViews>
  <sheetFormatPr defaultRowHeight="22.5" customHeight="1" x14ac:dyDescent="0.25"/>
  <cols>
    <col min="1" max="1" width="9.6640625" style="237" customWidth="1"/>
    <col min="2" max="2" width="7.33203125" style="237" customWidth="1"/>
    <col min="3" max="3" width="39.77734375" style="237" customWidth="1"/>
    <col min="4" max="4" width="10.44140625" style="237" customWidth="1"/>
    <col min="5" max="5" width="20.44140625" style="237" customWidth="1"/>
    <col min="6" max="6" width="10.44140625" style="237" customWidth="1"/>
    <col min="7" max="7" width="8.6640625" style="237" customWidth="1"/>
    <col min="8" max="8" width="37.88671875" style="237" customWidth="1"/>
    <col min="9" max="9" width="7.77734375" style="237" customWidth="1"/>
    <col min="10" max="10" width="7.88671875" style="237" customWidth="1"/>
    <col min="11" max="11" width="8.6640625" style="237" customWidth="1"/>
    <col min="12" max="12" width="7.6640625" style="237" customWidth="1"/>
    <col min="13" max="13" width="8.88671875" style="237" customWidth="1"/>
    <col min="14" max="14" width="7.5546875" style="237" customWidth="1"/>
    <col min="15" max="15" width="17.6640625" style="237" customWidth="1"/>
    <col min="16" max="16" width="15.5546875" style="237" customWidth="1"/>
    <col min="17" max="17" width="8.88671875" style="237" customWidth="1"/>
    <col min="18" max="24" width="9" style="237" customWidth="1"/>
    <col min="25" max="25" width="15.109375" style="237" customWidth="1"/>
    <col min="26" max="26" width="17" style="237" customWidth="1"/>
    <col min="27" max="27" width="18.88671875" style="237" customWidth="1"/>
    <col min="28" max="29" width="20.33203125" style="237" customWidth="1"/>
    <col min="30" max="30" width="9.33203125" style="237" customWidth="1"/>
    <col min="31" max="16384" width="8.88671875" style="237"/>
  </cols>
  <sheetData>
    <row r="1" spans="1:30" ht="22.5" customHeight="1" x14ac:dyDescent="0.25">
      <c r="A1" s="237" t="s">
        <v>154</v>
      </c>
      <c r="B1" s="237" t="s">
        <v>462</v>
      </c>
      <c r="C1" s="237" t="s">
        <v>463</v>
      </c>
      <c r="D1" s="237" t="s">
        <v>464</v>
      </c>
      <c r="E1" s="237" t="s">
        <v>465</v>
      </c>
      <c r="F1" s="237" t="s">
        <v>466</v>
      </c>
      <c r="G1" s="237" t="s">
        <v>156</v>
      </c>
      <c r="H1" s="237" t="s">
        <v>467</v>
      </c>
      <c r="I1" s="237" t="s">
        <v>159</v>
      </c>
      <c r="J1" s="237" t="s">
        <v>160</v>
      </c>
      <c r="K1" s="237" t="s">
        <v>468</v>
      </c>
      <c r="L1" s="237" t="s">
        <v>469</v>
      </c>
      <c r="M1" s="237" t="s">
        <v>470</v>
      </c>
      <c r="N1" s="237" t="s">
        <v>471</v>
      </c>
      <c r="O1" s="237" t="s">
        <v>472</v>
      </c>
      <c r="P1" s="237" t="s">
        <v>473</v>
      </c>
      <c r="Q1" s="237" t="s">
        <v>474</v>
      </c>
      <c r="R1" s="237" t="s">
        <v>475</v>
      </c>
      <c r="S1" s="237" t="s">
        <v>95</v>
      </c>
      <c r="T1" s="237" t="s">
        <v>96</v>
      </c>
      <c r="U1" s="237" t="s">
        <v>97</v>
      </c>
      <c r="V1" s="237" t="s">
        <v>98</v>
      </c>
      <c r="W1" s="237" t="s">
        <v>476</v>
      </c>
      <c r="X1" s="237" t="s">
        <v>93</v>
      </c>
      <c r="Y1" s="237" t="s">
        <v>94</v>
      </c>
      <c r="Z1" s="237" t="s">
        <v>477</v>
      </c>
      <c r="AA1" s="237" t="s">
        <v>478</v>
      </c>
      <c r="AB1" s="237" t="s">
        <v>479</v>
      </c>
      <c r="AC1" s="237" t="s">
        <v>480</v>
      </c>
      <c r="AD1" s="237" t="s">
        <v>481</v>
      </c>
    </row>
    <row r="2" spans="1:30" ht="22.5" customHeight="1" x14ac:dyDescent="0.25">
      <c r="A2" s="237">
        <v>323779</v>
      </c>
      <c r="B2" s="237" t="s">
        <v>482</v>
      </c>
      <c r="C2" s="237" t="s">
        <v>413</v>
      </c>
      <c r="D2" s="237" t="s">
        <v>196</v>
      </c>
      <c r="E2" s="2103" t="s">
        <v>502</v>
      </c>
      <c r="G2" s="237" t="s">
        <v>163</v>
      </c>
      <c r="H2" s="237" t="s">
        <v>5</v>
      </c>
      <c r="I2" s="237" t="s">
        <v>194</v>
      </c>
      <c r="J2" s="237" t="s">
        <v>190</v>
      </c>
      <c r="K2" s="237" t="s">
        <v>199</v>
      </c>
      <c r="L2" s="237" t="s">
        <v>483</v>
      </c>
      <c r="M2" s="2103" t="s">
        <v>470</v>
      </c>
      <c r="N2" s="2103"/>
      <c r="O2" s="2103" t="s">
        <v>484</v>
      </c>
      <c r="P2" s="237">
        <v>25000000</v>
      </c>
      <c r="Q2" s="237">
        <v>25</v>
      </c>
      <c r="R2" s="237">
        <v>32</v>
      </c>
      <c r="S2" s="237">
        <v>67</v>
      </c>
      <c r="T2" s="237">
        <v>267</v>
      </c>
      <c r="U2" s="237">
        <v>164</v>
      </c>
      <c r="V2" s="237">
        <v>2040</v>
      </c>
      <c r="W2" s="237">
        <v>5055</v>
      </c>
      <c r="X2" s="237">
        <v>2500</v>
      </c>
      <c r="Y2" s="237">
        <v>17</v>
      </c>
      <c r="Z2" s="237">
        <v>100</v>
      </c>
      <c r="AA2" s="2103">
        <v>45754.5</v>
      </c>
      <c r="AB2" s="2103">
        <v>45755.713275462964</v>
      </c>
      <c r="AC2" s="2103">
        <v>45755.727650462963</v>
      </c>
    </row>
    <row r="3" spans="1:30" ht="22.5" customHeight="1" x14ac:dyDescent="0.25">
      <c r="A3" s="237">
        <v>323780</v>
      </c>
      <c r="B3" s="237" t="s">
        <v>482</v>
      </c>
      <c r="C3" s="237" t="s">
        <v>429</v>
      </c>
      <c r="D3" s="237" t="s">
        <v>196</v>
      </c>
      <c r="E3" s="2103" t="s">
        <v>503</v>
      </c>
      <c r="G3" s="237" t="s">
        <v>166</v>
      </c>
      <c r="H3" s="237" t="s">
        <v>12</v>
      </c>
      <c r="I3" s="237" t="s">
        <v>169</v>
      </c>
      <c r="J3" s="237" t="s">
        <v>190</v>
      </c>
      <c r="K3" s="237" t="s">
        <v>200</v>
      </c>
      <c r="L3" s="237" t="s">
        <v>483</v>
      </c>
      <c r="M3" s="2103" t="s">
        <v>470</v>
      </c>
      <c r="N3" s="2103"/>
      <c r="O3" s="2103" t="s">
        <v>234</v>
      </c>
      <c r="P3" s="237">
        <v>30000000</v>
      </c>
      <c r="Q3" s="237">
        <v>24</v>
      </c>
      <c r="R3" s="237">
        <v>30</v>
      </c>
      <c r="S3" s="237">
        <v>317</v>
      </c>
      <c r="T3" s="237">
        <v>1900</v>
      </c>
      <c r="U3" s="237">
        <v>342</v>
      </c>
      <c r="V3" s="237">
        <v>5000</v>
      </c>
      <c r="W3" s="237">
        <v>11050</v>
      </c>
      <c r="X3" s="237">
        <v>3225</v>
      </c>
      <c r="Y3" s="237">
        <v>266</v>
      </c>
      <c r="Z3" s="237">
        <v>101</v>
      </c>
      <c r="AA3" s="2103">
        <v>45754.5</v>
      </c>
      <c r="AB3" s="2103">
        <v>45754.391585648147</v>
      </c>
      <c r="AC3" s="2103">
        <v>45754.433692129627</v>
      </c>
    </row>
    <row r="4" spans="1:30" ht="22.5" customHeight="1" x14ac:dyDescent="0.25">
      <c r="A4" s="237">
        <v>323784</v>
      </c>
      <c r="B4" s="237" t="s">
        <v>482</v>
      </c>
      <c r="C4" s="237" t="s">
        <v>426</v>
      </c>
      <c r="D4" s="237" t="s">
        <v>196</v>
      </c>
      <c r="E4" s="2103" t="s">
        <v>504</v>
      </c>
      <c r="G4" s="237" t="s">
        <v>166</v>
      </c>
      <c r="H4" s="237" t="s">
        <v>11</v>
      </c>
      <c r="I4" s="237" t="s">
        <v>179</v>
      </c>
      <c r="J4" s="237" t="s">
        <v>190</v>
      </c>
      <c r="K4" s="237" t="s">
        <v>200</v>
      </c>
      <c r="L4" s="237" t="s">
        <v>483</v>
      </c>
      <c r="M4" s="2103" t="s">
        <v>470</v>
      </c>
      <c r="N4" s="2103"/>
      <c r="O4" s="2103" t="s">
        <v>234</v>
      </c>
      <c r="P4" s="237">
        <v>30000000</v>
      </c>
      <c r="Q4" s="237">
        <v>23.5</v>
      </c>
      <c r="R4" s="237">
        <v>35</v>
      </c>
      <c r="S4" s="237">
        <v>33</v>
      </c>
      <c r="T4" s="237">
        <v>1342</v>
      </c>
      <c r="U4" s="237">
        <v>900</v>
      </c>
      <c r="V4" s="237">
        <v>3000</v>
      </c>
      <c r="W4" s="237">
        <v>7575</v>
      </c>
      <c r="X4" s="237">
        <v>2042</v>
      </c>
      <c r="Y4" s="237">
        <v>258</v>
      </c>
      <c r="Z4" s="237">
        <v>102</v>
      </c>
      <c r="AA4" s="2103">
        <v>45754.5</v>
      </c>
      <c r="AB4" s="2103">
        <v>45754.545011574075</v>
      </c>
      <c r="AC4" s="2103">
        <v>45754.657048611109</v>
      </c>
    </row>
    <row r="5" spans="1:30" ht="22.5" customHeight="1" x14ac:dyDescent="0.25">
      <c r="A5" s="237">
        <v>323781</v>
      </c>
      <c r="B5" s="237" t="s">
        <v>482</v>
      </c>
      <c r="C5" s="237" t="s">
        <v>428</v>
      </c>
      <c r="D5" s="237" t="s">
        <v>196</v>
      </c>
      <c r="E5" s="2103" t="s">
        <v>505</v>
      </c>
      <c r="G5" s="237" t="s">
        <v>166</v>
      </c>
      <c r="H5" s="237" t="s">
        <v>427</v>
      </c>
      <c r="I5" s="237" t="s">
        <v>182</v>
      </c>
      <c r="J5" s="237" t="s">
        <v>190</v>
      </c>
      <c r="K5" s="237" t="s">
        <v>200</v>
      </c>
      <c r="L5" s="237" t="s">
        <v>483</v>
      </c>
      <c r="M5" s="2103" t="s">
        <v>470</v>
      </c>
      <c r="N5" s="2103"/>
      <c r="O5" s="2103" t="s">
        <v>234</v>
      </c>
      <c r="P5" s="237">
        <v>30000000</v>
      </c>
      <c r="Q5" s="237">
        <v>23.5</v>
      </c>
      <c r="R5" s="237">
        <v>30</v>
      </c>
      <c r="S5" s="237">
        <v>108</v>
      </c>
      <c r="T5" s="237">
        <v>2008</v>
      </c>
      <c r="U5" s="237">
        <v>717</v>
      </c>
      <c r="V5" s="237">
        <v>3000</v>
      </c>
      <c r="W5" s="237">
        <v>7624</v>
      </c>
      <c r="X5" s="237">
        <v>1775</v>
      </c>
      <c r="Y5" s="237">
        <v>16</v>
      </c>
      <c r="Z5" s="237">
        <v>103</v>
      </c>
      <c r="AA5" s="2103">
        <v>45754.5</v>
      </c>
      <c r="AB5" s="2103">
        <v>45753.866759259261</v>
      </c>
      <c r="AC5" s="2103">
        <v>45753.873067129629</v>
      </c>
    </row>
    <row r="6" spans="1:30" ht="22.5" customHeight="1" x14ac:dyDescent="0.25">
      <c r="A6" s="237">
        <v>323782</v>
      </c>
      <c r="B6" s="237" t="s">
        <v>482</v>
      </c>
      <c r="C6" s="237" t="s">
        <v>435</v>
      </c>
      <c r="D6" s="237" t="s">
        <v>196</v>
      </c>
      <c r="E6" s="2103" t="s">
        <v>506</v>
      </c>
      <c r="G6" s="237" t="s">
        <v>166</v>
      </c>
      <c r="H6" s="237" t="s">
        <v>16</v>
      </c>
      <c r="I6" s="237" t="s">
        <v>169</v>
      </c>
      <c r="J6" s="237" t="s">
        <v>190</v>
      </c>
      <c r="K6" s="237" t="s">
        <v>201</v>
      </c>
      <c r="L6" s="237" t="s">
        <v>483</v>
      </c>
      <c r="M6" s="2103" t="s">
        <v>470</v>
      </c>
      <c r="N6" s="2103"/>
      <c r="O6" s="2103" t="s">
        <v>234</v>
      </c>
      <c r="P6" s="237">
        <v>27000000</v>
      </c>
      <c r="Q6" s="237">
        <v>24</v>
      </c>
      <c r="R6" s="237">
        <v>30</v>
      </c>
      <c r="S6" s="237">
        <v>575</v>
      </c>
      <c r="T6" s="237">
        <v>1025</v>
      </c>
      <c r="U6" s="237">
        <v>292</v>
      </c>
      <c r="V6" s="237">
        <v>5000</v>
      </c>
      <c r="W6" s="237">
        <v>10608</v>
      </c>
      <c r="X6" s="237">
        <v>3450</v>
      </c>
      <c r="Y6" s="237">
        <v>266</v>
      </c>
      <c r="Z6" s="237">
        <v>110</v>
      </c>
      <c r="AA6" s="2103">
        <v>45754.5</v>
      </c>
      <c r="AB6" s="2103">
        <v>45754.396597222221</v>
      </c>
      <c r="AC6" s="2103">
        <v>45754.434467592589</v>
      </c>
    </row>
    <row r="7" spans="1:30" ht="22.5" customHeight="1" x14ac:dyDescent="0.25">
      <c r="A7" s="237">
        <v>323783</v>
      </c>
      <c r="B7" s="237" t="s">
        <v>482</v>
      </c>
      <c r="C7" s="237" t="s">
        <v>434</v>
      </c>
      <c r="D7" s="237" t="s">
        <v>196</v>
      </c>
      <c r="E7" s="2103" t="s">
        <v>507</v>
      </c>
      <c r="F7" s="2104"/>
      <c r="G7" s="237" t="s">
        <v>166</v>
      </c>
      <c r="H7" s="237" t="s">
        <v>15</v>
      </c>
      <c r="I7" s="237" t="s">
        <v>195</v>
      </c>
      <c r="J7" s="237" t="s">
        <v>190</v>
      </c>
      <c r="K7" s="237" t="s">
        <v>201</v>
      </c>
      <c r="L7" s="237" t="s">
        <v>483</v>
      </c>
      <c r="M7" s="2103" t="s">
        <v>470</v>
      </c>
      <c r="N7" s="2103"/>
      <c r="O7" s="2103" t="s">
        <v>234</v>
      </c>
      <c r="P7" s="237">
        <v>27000000</v>
      </c>
      <c r="Q7" s="237">
        <v>25</v>
      </c>
      <c r="R7" s="237">
        <v>30</v>
      </c>
      <c r="S7" s="237">
        <v>8</v>
      </c>
      <c r="T7" s="237">
        <v>1350</v>
      </c>
      <c r="U7" s="237">
        <v>250</v>
      </c>
      <c r="V7" s="237">
        <v>2000</v>
      </c>
      <c r="W7" s="237">
        <v>5274</v>
      </c>
      <c r="X7" s="237">
        <v>1408</v>
      </c>
      <c r="Y7" s="237">
        <v>258</v>
      </c>
      <c r="Z7" s="237">
        <v>111</v>
      </c>
      <c r="AA7" s="2103">
        <v>45754.5</v>
      </c>
      <c r="AB7" s="2103">
        <v>45753.517372685186</v>
      </c>
      <c r="AC7" s="2103">
        <v>45753.55265046296</v>
      </c>
    </row>
    <row r="8" spans="1:30" ht="22.5" customHeight="1" x14ac:dyDescent="0.25">
      <c r="A8" s="237">
        <v>323785</v>
      </c>
      <c r="B8" s="237" t="s">
        <v>482</v>
      </c>
      <c r="C8" s="237" t="s">
        <v>430</v>
      </c>
      <c r="D8" s="237" t="s">
        <v>196</v>
      </c>
      <c r="E8" s="2103" t="s">
        <v>508</v>
      </c>
      <c r="G8" s="237" t="s">
        <v>166</v>
      </c>
      <c r="H8" s="237" t="s">
        <v>13</v>
      </c>
      <c r="I8" s="237" t="s">
        <v>181</v>
      </c>
      <c r="J8" s="237" t="s">
        <v>190</v>
      </c>
      <c r="K8" s="237" t="s">
        <v>198</v>
      </c>
      <c r="L8" s="237" t="s">
        <v>483</v>
      </c>
      <c r="M8" s="2103" t="s">
        <v>470</v>
      </c>
      <c r="N8" s="2103"/>
      <c r="O8" s="2103" t="s">
        <v>234</v>
      </c>
      <c r="P8" s="237">
        <v>20000000</v>
      </c>
      <c r="Q8" s="237">
        <v>24</v>
      </c>
      <c r="R8" s="237">
        <v>30</v>
      </c>
      <c r="S8" s="237">
        <v>9</v>
      </c>
      <c r="T8" s="237">
        <v>0</v>
      </c>
      <c r="U8" s="237">
        <v>492</v>
      </c>
      <c r="V8" s="237">
        <v>1500</v>
      </c>
      <c r="W8" s="237">
        <v>3109</v>
      </c>
      <c r="X8" s="237">
        <v>1092</v>
      </c>
      <c r="Y8" s="237">
        <v>16</v>
      </c>
      <c r="Z8" s="237">
        <v>120</v>
      </c>
      <c r="AA8" s="2103">
        <v>45754.5</v>
      </c>
      <c r="AB8" s="2103">
        <v>45753.861157407409</v>
      </c>
      <c r="AC8" s="2103">
        <v>45753.866111111114</v>
      </c>
    </row>
    <row r="9" spans="1:30" ht="22.5" customHeight="1" x14ac:dyDescent="0.25">
      <c r="A9" s="237">
        <v>323798</v>
      </c>
      <c r="B9" s="237" t="s">
        <v>482</v>
      </c>
      <c r="C9" s="237" t="s">
        <v>406</v>
      </c>
      <c r="D9" s="237" t="s">
        <v>196</v>
      </c>
      <c r="E9" s="2103" t="s">
        <v>509</v>
      </c>
      <c r="G9" s="237" t="s">
        <v>165</v>
      </c>
      <c r="H9" s="237" t="s">
        <v>405</v>
      </c>
      <c r="I9" s="237" t="s">
        <v>186</v>
      </c>
      <c r="J9" s="237" t="s">
        <v>186</v>
      </c>
      <c r="K9" s="237" t="s">
        <v>200</v>
      </c>
      <c r="L9" s="237" t="s">
        <v>483</v>
      </c>
      <c r="M9" s="2103" t="s">
        <v>470</v>
      </c>
      <c r="N9" s="2103"/>
      <c r="O9" s="2103" t="s">
        <v>485</v>
      </c>
      <c r="P9" s="237">
        <v>30000000</v>
      </c>
      <c r="Q9" s="237">
        <v>22</v>
      </c>
      <c r="R9" s="237">
        <v>30</v>
      </c>
      <c r="S9" s="237">
        <v>658</v>
      </c>
      <c r="T9" s="237">
        <v>1175</v>
      </c>
      <c r="U9" s="237">
        <v>667</v>
      </c>
      <c r="V9" s="237">
        <v>3000</v>
      </c>
      <c r="W9" s="237">
        <v>8241</v>
      </c>
      <c r="X9" s="237">
        <v>2133</v>
      </c>
      <c r="Y9" s="237">
        <v>608</v>
      </c>
      <c r="Z9" s="237">
        <v>301</v>
      </c>
      <c r="AA9" s="2103">
        <v>45754.5</v>
      </c>
      <c r="AB9" s="2103">
        <v>45757.585532407407</v>
      </c>
      <c r="AC9" s="2103">
        <v>45757.585590277777</v>
      </c>
    </row>
    <row r="10" spans="1:30" ht="22.5" customHeight="1" x14ac:dyDescent="0.25">
      <c r="A10" s="237">
        <v>323799</v>
      </c>
      <c r="B10" s="237" t="s">
        <v>482</v>
      </c>
      <c r="C10" s="237" t="s">
        <v>408</v>
      </c>
      <c r="D10" s="237" t="s">
        <v>196</v>
      </c>
      <c r="E10" s="2103" t="s">
        <v>510</v>
      </c>
      <c r="G10" s="237" t="s">
        <v>165</v>
      </c>
      <c r="H10" s="237" t="s">
        <v>407</v>
      </c>
      <c r="I10" s="237" t="s">
        <v>186</v>
      </c>
      <c r="J10" s="237" t="s">
        <v>186</v>
      </c>
      <c r="K10" s="237" t="s">
        <v>200</v>
      </c>
      <c r="L10" s="237" t="s">
        <v>483</v>
      </c>
      <c r="M10" s="2103" t="s">
        <v>470</v>
      </c>
      <c r="N10" s="2103"/>
      <c r="O10" s="2103" t="s">
        <v>485</v>
      </c>
      <c r="P10" s="237">
        <v>30000000</v>
      </c>
      <c r="Q10" s="237">
        <v>22</v>
      </c>
      <c r="R10" s="237">
        <v>30</v>
      </c>
      <c r="S10" s="237">
        <v>525</v>
      </c>
      <c r="T10" s="237">
        <v>1175</v>
      </c>
      <c r="U10" s="237">
        <v>917</v>
      </c>
      <c r="V10" s="237">
        <v>2520</v>
      </c>
      <c r="W10" s="237">
        <v>7537</v>
      </c>
      <c r="X10" s="237">
        <v>1775</v>
      </c>
      <c r="Y10" s="237">
        <v>625</v>
      </c>
      <c r="Z10" s="237">
        <v>302</v>
      </c>
      <c r="AA10" s="2103">
        <v>45754.5</v>
      </c>
      <c r="AB10" s="2103">
        <v>45756.765509259261</v>
      </c>
      <c r="AC10" s="2103">
        <v>45756.778877314813</v>
      </c>
    </row>
    <row r="11" spans="1:30" ht="22.5" customHeight="1" x14ac:dyDescent="0.25">
      <c r="A11" s="237">
        <v>323796</v>
      </c>
      <c r="B11" s="237" t="s">
        <v>482</v>
      </c>
      <c r="C11" s="237" t="s">
        <v>412</v>
      </c>
      <c r="D11" s="237" t="s">
        <v>196</v>
      </c>
      <c r="E11" s="2103" t="s">
        <v>511</v>
      </c>
      <c r="G11" s="237" t="s">
        <v>165</v>
      </c>
      <c r="H11" s="237" t="s">
        <v>4</v>
      </c>
      <c r="I11" s="237" t="s">
        <v>186</v>
      </c>
      <c r="J11" s="237" t="s">
        <v>186</v>
      </c>
      <c r="K11" s="237" t="s">
        <v>201</v>
      </c>
      <c r="L11" s="237" t="s">
        <v>483</v>
      </c>
      <c r="M11" s="2103" t="s">
        <v>470</v>
      </c>
      <c r="N11" s="2103"/>
      <c r="O11" s="2103" t="s">
        <v>485</v>
      </c>
      <c r="P11" s="237">
        <v>29000000</v>
      </c>
      <c r="Q11" s="237">
        <v>22</v>
      </c>
      <c r="R11" s="237">
        <v>30</v>
      </c>
      <c r="S11" s="237">
        <v>492</v>
      </c>
      <c r="T11" s="237">
        <v>1350</v>
      </c>
      <c r="U11" s="237">
        <v>1000</v>
      </c>
      <c r="V11" s="237">
        <v>2820</v>
      </c>
      <c r="W11" s="237">
        <v>8229</v>
      </c>
      <c r="X11" s="237">
        <v>2000</v>
      </c>
      <c r="Y11" s="237">
        <v>567</v>
      </c>
      <c r="Z11" s="237">
        <v>303</v>
      </c>
      <c r="AA11" s="2103">
        <v>45754.5</v>
      </c>
      <c r="AB11" s="2103">
        <v>45756.77857638889</v>
      </c>
      <c r="AC11" s="2103">
        <v>45756.778645833336</v>
      </c>
    </row>
    <row r="12" spans="1:30" ht="22.5" customHeight="1" x14ac:dyDescent="0.25">
      <c r="A12" s="237">
        <v>323795</v>
      </c>
      <c r="B12" s="237" t="s">
        <v>482</v>
      </c>
      <c r="C12" s="237" t="s">
        <v>410</v>
      </c>
      <c r="D12" s="237" t="s">
        <v>196</v>
      </c>
      <c r="E12" s="2103" t="s">
        <v>512</v>
      </c>
      <c r="G12" s="237" t="s">
        <v>165</v>
      </c>
      <c r="H12" s="237" t="s">
        <v>2</v>
      </c>
      <c r="I12" s="237" t="s">
        <v>180</v>
      </c>
      <c r="J12" s="237" t="s">
        <v>186</v>
      </c>
      <c r="K12" s="237" t="s">
        <v>201</v>
      </c>
      <c r="L12" s="237" t="s">
        <v>483</v>
      </c>
      <c r="M12" s="2103" t="s">
        <v>470</v>
      </c>
      <c r="N12" s="2103"/>
      <c r="O12" s="2103" t="s">
        <v>485</v>
      </c>
      <c r="P12" s="237">
        <v>28000000</v>
      </c>
      <c r="Q12" s="237">
        <v>22</v>
      </c>
      <c r="R12" s="237">
        <v>33</v>
      </c>
      <c r="S12" s="237">
        <v>517</v>
      </c>
      <c r="T12" s="237">
        <v>1000</v>
      </c>
      <c r="U12" s="237">
        <v>575</v>
      </c>
      <c r="V12" s="237">
        <v>2520</v>
      </c>
      <c r="W12" s="237">
        <v>7115</v>
      </c>
      <c r="X12" s="237">
        <v>1908</v>
      </c>
      <c r="Y12" s="237">
        <v>595</v>
      </c>
      <c r="Z12" s="237">
        <v>304</v>
      </c>
      <c r="AA12" s="2103">
        <v>45754.5</v>
      </c>
      <c r="AB12" s="2103">
        <v>45753.398090277777</v>
      </c>
      <c r="AC12" s="2103">
        <v>45753.408229166664</v>
      </c>
    </row>
    <row r="13" spans="1:30" ht="22.5" customHeight="1" x14ac:dyDescent="0.25">
      <c r="A13" s="237">
        <v>323797</v>
      </c>
      <c r="B13" s="237" t="s">
        <v>482</v>
      </c>
      <c r="C13" s="237" t="s">
        <v>411</v>
      </c>
      <c r="D13" s="237" t="s">
        <v>196</v>
      </c>
      <c r="E13" s="2103" t="s">
        <v>513</v>
      </c>
      <c r="G13" s="237" t="s">
        <v>165</v>
      </c>
      <c r="H13" s="237" t="s">
        <v>3</v>
      </c>
      <c r="I13" s="237" t="s">
        <v>186</v>
      </c>
      <c r="J13" s="237" t="s">
        <v>186</v>
      </c>
      <c r="K13" s="237" t="s">
        <v>201</v>
      </c>
      <c r="L13" s="237" t="s">
        <v>483</v>
      </c>
      <c r="M13" s="2103" t="s">
        <v>470</v>
      </c>
      <c r="N13" s="2103"/>
      <c r="O13" s="2103" t="s">
        <v>485</v>
      </c>
      <c r="P13" s="237">
        <v>27000000</v>
      </c>
      <c r="Q13" s="237">
        <v>22</v>
      </c>
      <c r="R13" s="237">
        <v>30</v>
      </c>
      <c r="S13" s="237">
        <v>425</v>
      </c>
      <c r="T13" s="237">
        <v>575</v>
      </c>
      <c r="U13" s="237">
        <v>625</v>
      </c>
      <c r="V13" s="237">
        <v>1000</v>
      </c>
      <c r="W13" s="237">
        <v>3646</v>
      </c>
      <c r="X13" s="237">
        <v>683</v>
      </c>
      <c r="Y13" s="237">
        <v>338</v>
      </c>
      <c r="Z13" s="237">
        <v>305</v>
      </c>
      <c r="AA13" s="2103">
        <v>45754.5</v>
      </c>
      <c r="AB13" s="2103">
        <v>45840.441863425927</v>
      </c>
      <c r="AC13" s="2103">
        <v>45840.442129629628</v>
      </c>
    </row>
    <row r="14" spans="1:30" ht="22.5" customHeight="1" x14ac:dyDescent="0.25">
      <c r="A14" s="237">
        <v>323800</v>
      </c>
      <c r="B14" s="237" t="s">
        <v>482</v>
      </c>
      <c r="C14" s="237" t="s">
        <v>409</v>
      </c>
      <c r="D14" s="237" t="s">
        <v>196</v>
      </c>
      <c r="E14" s="2103" t="s">
        <v>514</v>
      </c>
      <c r="G14" s="237" t="s">
        <v>165</v>
      </c>
      <c r="H14" s="237" t="s">
        <v>1</v>
      </c>
      <c r="I14" s="237" t="s">
        <v>186</v>
      </c>
      <c r="J14" s="237" t="s">
        <v>186</v>
      </c>
      <c r="K14" s="237" t="s">
        <v>198</v>
      </c>
      <c r="L14" s="237" t="s">
        <v>483</v>
      </c>
      <c r="M14" s="2103" t="s">
        <v>470</v>
      </c>
      <c r="N14" s="2103"/>
      <c r="O14" s="2103" t="s">
        <v>485</v>
      </c>
      <c r="P14" s="237">
        <v>23000000</v>
      </c>
      <c r="Q14" s="237">
        <v>22</v>
      </c>
      <c r="R14" s="237">
        <v>30</v>
      </c>
      <c r="S14" s="237">
        <v>0</v>
      </c>
      <c r="T14" s="237">
        <v>0</v>
      </c>
      <c r="U14" s="237">
        <v>467</v>
      </c>
      <c r="V14" s="237">
        <v>400</v>
      </c>
      <c r="W14" s="237">
        <v>1959</v>
      </c>
      <c r="X14" s="237">
        <v>592</v>
      </c>
      <c r="Y14" s="237">
        <v>500</v>
      </c>
      <c r="Z14" s="237">
        <v>310</v>
      </c>
      <c r="AA14" s="2103">
        <v>45754.5</v>
      </c>
      <c r="AB14" s="2103">
        <v>45751.655648148146</v>
      </c>
      <c r="AC14" s="2103">
        <v>45751.655752314815</v>
      </c>
    </row>
    <row r="15" spans="1:30" ht="22.5" customHeight="1" x14ac:dyDescent="0.25">
      <c r="A15" s="237">
        <v>323801</v>
      </c>
      <c r="B15" s="237" t="s">
        <v>482</v>
      </c>
      <c r="C15" s="237" t="s">
        <v>414</v>
      </c>
      <c r="D15" s="237" t="s">
        <v>196</v>
      </c>
      <c r="E15" s="2103" t="s">
        <v>515</v>
      </c>
      <c r="G15" s="237" t="s">
        <v>162</v>
      </c>
      <c r="H15" s="237" t="s">
        <v>280</v>
      </c>
      <c r="I15" s="237" t="s">
        <v>175</v>
      </c>
      <c r="J15" s="237" t="s">
        <v>186</v>
      </c>
      <c r="K15" s="237" t="s">
        <v>197</v>
      </c>
      <c r="L15" s="237" t="s">
        <v>483</v>
      </c>
      <c r="M15" s="2103" t="s">
        <v>470</v>
      </c>
      <c r="N15" s="2103"/>
      <c r="O15" s="2103" t="s">
        <v>486</v>
      </c>
      <c r="P15" s="237">
        <v>28000000</v>
      </c>
      <c r="Q15" s="237">
        <v>23.21</v>
      </c>
      <c r="R15" s="237">
        <v>33</v>
      </c>
      <c r="S15" s="237">
        <v>25</v>
      </c>
      <c r="T15" s="237">
        <v>642</v>
      </c>
      <c r="U15" s="237">
        <v>245</v>
      </c>
      <c r="V15" s="237">
        <v>5000</v>
      </c>
      <c r="W15" s="237">
        <v>9589</v>
      </c>
      <c r="X15" s="237">
        <v>3242</v>
      </c>
      <c r="Y15" s="237">
        <v>435</v>
      </c>
      <c r="Z15" s="237">
        <v>401</v>
      </c>
      <c r="AA15" s="2103">
        <v>45754.5</v>
      </c>
      <c r="AB15" s="2103">
        <v>45753.8125</v>
      </c>
      <c r="AC15" s="2103">
        <v>45754.432395833333</v>
      </c>
    </row>
    <row r="16" spans="1:30" ht="22.5" customHeight="1" x14ac:dyDescent="0.25">
      <c r="A16" s="237">
        <v>323803</v>
      </c>
      <c r="B16" s="237" t="s">
        <v>482</v>
      </c>
      <c r="C16" s="237" t="s">
        <v>415</v>
      </c>
      <c r="D16" s="237" t="s">
        <v>196</v>
      </c>
      <c r="E16" s="2103" t="s">
        <v>516</v>
      </c>
      <c r="G16" s="237" t="s">
        <v>164</v>
      </c>
      <c r="H16" s="237" t="s">
        <v>6</v>
      </c>
      <c r="I16" s="237" t="s">
        <v>171</v>
      </c>
      <c r="J16" s="237" t="s">
        <v>187</v>
      </c>
      <c r="K16" s="237" t="s">
        <v>198</v>
      </c>
      <c r="L16" s="237" t="s">
        <v>483</v>
      </c>
      <c r="M16" s="2103" t="s">
        <v>470</v>
      </c>
      <c r="N16" s="2103"/>
      <c r="O16" s="2103" t="s">
        <v>487</v>
      </c>
      <c r="P16" s="237">
        <v>21000000</v>
      </c>
      <c r="Q16" s="237">
        <v>25</v>
      </c>
      <c r="R16" s="237">
        <v>30</v>
      </c>
      <c r="S16" s="237">
        <v>51</v>
      </c>
      <c r="T16" s="237">
        <v>234</v>
      </c>
      <c r="U16" s="237">
        <v>180</v>
      </c>
      <c r="V16" s="237">
        <v>1000</v>
      </c>
      <c r="W16" s="237">
        <v>3739</v>
      </c>
      <c r="X16" s="237">
        <v>1091</v>
      </c>
      <c r="Y16" s="237">
        <v>1183</v>
      </c>
      <c r="Z16" s="237">
        <v>501</v>
      </c>
      <c r="AA16" s="2103">
        <v>45754.5</v>
      </c>
      <c r="AB16" s="2103">
        <v>45869.749328703707</v>
      </c>
      <c r="AC16" s="2103">
        <v>45869.891296296293</v>
      </c>
    </row>
    <row r="17" spans="1:30" ht="22.5" customHeight="1" x14ac:dyDescent="0.25">
      <c r="A17" s="237">
        <v>323802</v>
      </c>
      <c r="B17" s="237" t="s">
        <v>482</v>
      </c>
      <c r="C17" s="237" t="s">
        <v>422</v>
      </c>
      <c r="D17" s="237" t="s">
        <v>196</v>
      </c>
      <c r="E17" s="2103" t="s">
        <v>517</v>
      </c>
      <c r="G17" s="237" t="s">
        <v>164</v>
      </c>
      <c r="H17" s="237" t="s">
        <v>421</v>
      </c>
      <c r="I17" s="237" t="s">
        <v>170</v>
      </c>
      <c r="J17" s="237" t="s">
        <v>187</v>
      </c>
      <c r="K17" s="237" t="s">
        <v>201</v>
      </c>
      <c r="L17" s="237" t="s">
        <v>483</v>
      </c>
      <c r="M17" s="2103" t="s">
        <v>470</v>
      </c>
      <c r="N17" s="2103"/>
      <c r="O17" s="2103" t="s">
        <v>487</v>
      </c>
      <c r="P17" s="237">
        <v>27000000</v>
      </c>
      <c r="Q17" s="237">
        <v>25</v>
      </c>
      <c r="R17" s="237">
        <v>30</v>
      </c>
      <c r="S17" s="237">
        <v>0</v>
      </c>
      <c r="T17" s="237">
        <v>1050</v>
      </c>
      <c r="U17" s="237">
        <v>200</v>
      </c>
      <c r="V17" s="237">
        <v>4620</v>
      </c>
      <c r="W17" s="237">
        <v>9745</v>
      </c>
      <c r="X17" s="237">
        <v>3583</v>
      </c>
      <c r="Y17" s="237">
        <v>292</v>
      </c>
      <c r="Z17" s="237">
        <v>502</v>
      </c>
      <c r="AA17" s="2103">
        <v>45754.5</v>
      </c>
      <c r="AB17" s="2103">
        <v>45932.714768518519</v>
      </c>
      <c r="AC17" s="2103">
        <v>45938.638252314813</v>
      </c>
    </row>
    <row r="18" spans="1:30" ht="22.5" customHeight="1" x14ac:dyDescent="0.25">
      <c r="A18" s="237">
        <v>323804</v>
      </c>
      <c r="B18" s="237" t="s">
        <v>482</v>
      </c>
      <c r="C18" s="237" t="s">
        <v>419</v>
      </c>
      <c r="D18" s="237" t="s">
        <v>196</v>
      </c>
      <c r="E18" s="2103" t="s">
        <v>518</v>
      </c>
      <c r="G18" s="237" t="s">
        <v>164</v>
      </c>
      <c r="H18" s="237" t="s">
        <v>418</v>
      </c>
      <c r="I18" s="237" t="s">
        <v>187</v>
      </c>
      <c r="J18" s="237" t="s">
        <v>187</v>
      </c>
      <c r="K18" s="237" t="s">
        <v>201</v>
      </c>
      <c r="L18" s="237" t="s">
        <v>483</v>
      </c>
      <c r="M18" s="2103" t="s">
        <v>470</v>
      </c>
      <c r="N18" s="2103"/>
      <c r="O18" s="2103" t="s">
        <v>487</v>
      </c>
      <c r="P18" s="237">
        <v>27000000</v>
      </c>
      <c r="Q18" s="237">
        <v>25</v>
      </c>
      <c r="R18" s="237">
        <v>30</v>
      </c>
      <c r="S18" s="237">
        <v>109</v>
      </c>
      <c r="T18" s="237">
        <v>792</v>
      </c>
      <c r="U18" s="237">
        <v>4142</v>
      </c>
      <c r="V18" s="237">
        <v>1000</v>
      </c>
      <c r="W18" s="237">
        <v>8177</v>
      </c>
      <c r="X18" s="237">
        <v>1300</v>
      </c>
      <c r="Y18" s="237">
        <v>834</v>
      </c>
      <c r="Z18" s="237">
        <v>504</v>
      </c>
      <c r="AA18" s="2103">
        <v>45754.5</v>
      </c>
      <c r="AB18" s="2103">
        <v>45867.72284722222</v>
      </c>
      <c r="AC18" s="2103">
        <v>45874.548981481479</v>
      </c>
    </row>
    <row r="19" spans="1:30" ht="22.5" customHeight="1" x14ac:dyDescent="0.25">
      <c r="A19" s="237">
        <v>323805</v>
      </c>
      <c r="B19" s="237" t="s">
        <v>488</v>
      </c>
      <c r="C19" s="237" t="s">
        <v>420</v>
      </c>
      <c r="D19" s="237" t="s">
        <v>196</v>
      </c>
      <c r="E19" s="2103" t="s">
        <v>519</v>
      </c>
      <c r="G19" s="237" t="s">
        <v>164</v>
      </c>
      <c r="H19" s="237" t="s">
        <v>8</v>
      </c>
      <c r="I19" s="237" t="s">
        <v>183</v>
      </c>
      <c r="J19" s="237" t="s">
        <v>187</v>
      </c>
      <c r="K19" s="237" t="s">
        <v>201</v>
      </c>
      <c r="L19" s="237" t="s">
        <v>483</v>
      </c>
      <c r="M19" s="2103" t="s">
        <v>470</v>
      </c>
      <c r="N19" s="2103"/>
      <c r="O19" s="2103" t="s">
        <v>487</v>
      </c>
      <c r="P19" s="237">
        <v>27000000</v>
      </c>
      <c r="Q19" s="237">
        <v>25</v>
      </c>
      <c r="R19" s="237">
        <v>30</v>
      </c>
      <c r="S19" s="237">
        <v>442</v>
      </c>
      <c r="T19" s="237">
        <v>783</v>
      </c>
      <c r="U19" s="237">
        <v>350</v>
      </c>
      <c r="V19" s="237">
        <v>5000</v>
      </c>
      <c r="W19" s="237">
        <v>11750</v>
      </c>
      <c r="X19" s="237">
        <v>3450</v>
      </c>
      <c r="Y19" s="237">
        <v>1725</v>
      </c>
      <c r="Z19" s="237">
        <v>505</v>
      </c>
      <c r="AA19" s="2103">
        <v>45754.5</v>
      </c>
    </row>
    <row r="20" spans="1:30" ht="22.5" customHeight="1" x14ac:dyDescent="0.25">
      <c r="A20" s="237">
        <v>323806</v>
      </c>
      <c r="B20" s="237" t="s">
        <v>482</v>
      </c>
      <c r="C20" s="237" t="s">
        <v>417</v>
      </c>
      <c r="D20" s="237" t="s">
        <v>196</v>
      </c>
      <c r="E20" s="2103" t="s">
        <v>520</v>
      </c>
      <c r="G20" s="237" t="s">
        <v>164</v>
      </c>
      <c r="H20" s="237" t="s">
        <v>254</v>
      </c>
      <c r="I20" s="237" t="s">
        <v>177</v>
      </c>
      <c r="J20" s="237" t="s">
        <v>187</v>
      </c>
      <c r="K20" s="237" t="s">
        <v>197</v>
      </c>
      <c r="L20" s="237" t="s">
        <v>483</v>
      </c>
      <c r="M20" s="2103" t="s">
        <v>470</v>
      </c>
      <c r="N20" s="2103"/>
      <c r="O20" s="2103" t="s">
        <v>487</v>
      </c>
      <c r="P20" s="237">
        <v>28000000</v>
      </c>
      <c r="Q20" s="237">
        <v>23.21</v>
      </c>
      <c r="R20" s="237">
        <v>30</v>
      </c>
      <c r="S20" s="237">
        <v>17</v>
      </c>
      <c r="T20" s="237">
        <v>242</v>
      </c>
      <c r="U20" s="237">
        <v>6362</v>
      </c>
      <c r="V20" s="237">
        <v>4000</v>
      </c>
      <c r="W20" s="237">
        <v>13346</v>
      </c>
      <c r="X20" s="237">
        <v>2675</v>
      </c>
      <c r="Y20" s="237">
        <v>50</v>
      </c>
      <c r="Z20" s="237">
        <v>601</v>
      </c>
      <c r="AA20" s="2103">
        <v>45754.5</v>
      </c>
      <c r="AB20" s="2103">
        <v>45865.732615740744</v>
      </c>
      <c r="AC20" s="2103">
        <v>45869.883368055554</v>
      </c>
    </row>
    <row r="21" spans="1:30" ht="22.5" customHeight="1" x14ac:dyDescent="0.25">
      <c r="A21" s="237">
        <v>323807</v>
      </c>
      <c r="B21" s="237" t="s">
        <v>482</v>
      </c>
      <c r="C21" s="237" t="s">
        <v>416</v>
      </c>
      <c r="D21" s="237" t="s">
        <v>196</v>
      </c>
      <c r="E21" s="2103" t="s">
        <v>521</v>
      </c>
      <c r="G21" s="237" t="s">
        <v>164</v>
      </c>
      <c r="H21" s="237" t="s">
        <v>7</v>
      </c>
      <c r="I21" s="237" t="s">
        <v>189</v>
      </c>
      <c r="J21" s="237" t="s">
        <v>187</v>
      </c>
      <c r="L21" s="237" t="s">
        <v>483</v>
      </c>
      <c r="M21" s="2103" t="s">
        <v>470</v>
      </c>
      <c r="N21" s="2103"/>
      <c r="O21" s="2103" t="s">
        <v>489</v>
      </c>
      <c r="P21" s="237">
        <v>1000000</v>
      </c>
      <c r="Q21" s="237">
        <v>100</v>
      </c>
      <c r="R21" s="237">
        <v>0</v>
      </c>
      <c r="S21" s="237">
        <v>176</v>
      </c>
      <c r="T21" s="237">
        <v>833</v>
      </c>
      <c r="U21" s="237">
        <v>199</v>
      </c>
      <c r="V21" s="237">
        <v>1200</v>
      </c>
      <c r="W21" s="237">
        <v>5490</v>
      </c>
      <c r="X21" s="237">
        <v>2266</v>
      </c>
      <c r="Y21" s="237">
        <v>816</v>
      </c>
      <c r="Z21" s="237">
        <v>701</v>
      </c>
      <c r="AA21" s="2103">
        <v>45754.5</v>
      </c>
      <c r="AB21" s="2103">
        <v>45755.603275462963</v>
      </c>
      <c r="AC21" s="2103">
        <v>45755.651689814818</v>
      </c>
      <c r="AD21" s="237">
        <v>1</v>
      </c>
    </row>
    <row r="22" spans="1:30" ht="22.5" customHeight="1" x14ac:dyDescent="0.25">
      <c r="A22" s="237">
        <v>323808</v>
      </c>
      <c r="B22" s="237" t="s">
        <v>482</v>
      </c>
      <c r="C22" s="237" t="s">
        <v>423</v>
      </c>
      <c r="D22" s="237" t="s">
        <v>196</v>
      </c>
      <c r="E22" s="2103" t="s">
        <v>522</v>
      </c>
      <c r="G22" s="237" t="s">
        <v>164</v>
      </c>
      <c r="H22" s="237" t="s">
        <v>9</v>
      </c>
      <c r="I22" s="237" t="s">
        <v>184</v>
      </c>
      <c r="J22" s="237" t="s">
        <v>187</v>
      </c>
      <c r="L22" s="237" t="s">
        <v>483</v>
      </c>
      <c r="M22" s="2103" t="s">
        <v>470</v>
      </c>
      <c r="N22" s="2103"/>
      <c r="O22" s="2103" t="s">
        <v>489</v>
      </c>
      <c r="P22" s="237">
        <v>1000000</v>
      </c>
      <c r="Q22" s="237">
        <v>100</v>
      </c>
      <c r="R22" s="237">
        <v>0</v>
      </c>
      <c r="S22" s="237">
        <v>709</v>
      </c>
      <c r="T22" s="237">
        <v>309</v>
      </c>
      <c r="U22" s="237">
        <v>752</v>
      </c>
      <c r="V22" s="237">
        <v>400</v>
      </c>
      <c r="W22" s="237">
        <v>3471</v>
      </c>
      <c r="X22" s="237">
        <v>959</v>
      </c>
      <c r="Y22" s="237">
        <v>342</v>
      </c>
      <c r="Z22" s="237">
        <v>702</v>
      </c>
      <c r="AA22" s="2103">
        <v>45754.5</v>
      </c>
      <c r="AB22" s="2103">
        <v>45754.353009259263</v>
      </c>
      <c r="AC22" s="2103">
        <v>45754.353078703702</v>
      </c>
      <c r="AD22" s="237">
        <v>1</v>
      </c>
    </row>
    <row r="23" spans="1:30" ht="22.5" customHeight="1" x14ac:dyDescent="0.25">
      <c r="A23" s="237">
        <v>323790</v>
      </c>
      <c r="B23" s="237" t="s">
        <v>490</v>
      </c>
      <c r="C23" s="237" t="s">
        <v>433</v>
      </c>
      <c r="D23" s="237" t="s">
        <v>196</v>
      </c>
      <c r="E23" s="2103" t="s">
        <v>523</v>
      </c>
      <c r="G23" s="237" t="s">
        <v>166</v>
      </c>
      <c r="H23" s="237" t="s">
        <v>432</v>
      </c>
      <c r="I23" s="237" t="s">
        <v>491</v>
      </c>
      <c r="J23" s="237" t="s">
        <v>178</v>
      </c>
      <c r="L23" s="237" t="s">
        <v>483</v>
      </c>
      <c r="M23" s="2103" t="s">
        <v>470</v>
      </c>
      <c r="N23" s="2103"/>
      <c r="O23" s="237" t="s">
        <v>492</v>
      </c>
      <c r="P23" s="237">
        <v>1500000</v>
      </c>
      <c r="Q23" s="237">
        <v>100</v>
      </c>
      <c r="R23" s="237">
        <v>0</v>
      </c>
      <c r="S23" s="237">
        <v>0</v>
      </c>
      <c r="T23" s="237">
        <v>0</v>
      </c>
      <c r="U23" s="237">
        <v>500</v>
      </c>
      <c r="V23" s="237">
        <v>1200</v>
      </c>
      <c r="W23" s="237">
        <v>4417</v>
      </c>
      <c r="X23" s="237">
        <v>2267</v>
      </c>
      <c r="Y23" s="237">
        <v>450</v>
      </c>
      <c r="Z23" s="237">
        <v>10001</v>
      </c>
      <c r="AA23" s="2103">
        <v>45754.5</v>
      </c>
      <c r="AB23" s="2103">
        <v>45766.391539351855</v>
      </c>
      <c r="AD23" s="237">
        <v>1</v>
      </c>
    </row>
    <row r="24" spans="1:30" ht="22.5" customHeight="1" x14ac:dyDescent="0.25">
      <c r="A24" s="237">
        <v>323789</v>
      </c>
      <c r="B24" s="237" t="s">
        <v>482</v>
      </c>
      <c r="C24" s="237" t="s">
        <v>438</v>
      </c>
      <c r="D24" s="237" t="s">
        <v>196</v>
      </c>
      <c r="E24" s="2103" t="s">
        <v>524</v>
      </c>
      <c r="G24" s="237" t="s">
        <v>166</v>
      </c>
      <c r="H24" s="237" t="s">
        <v>437</v>
      </c>
      <c r="I24" s="237" t="s">
        <v>191</v>
      </c>
      <c r="J24" s="237" t="s">
        <v>178</v>
      </c>
      <c r="L24" s="237" t="s">
        <v>483</v>
      </c>
      <c r="M24" s="2103" t="s">
        <v>470</v>
      </c>
      <c r="N24" s="2103"/>
      <c r="O24" s="2103" t="s">
        <v>492</v>
      </c>
      <c r="P24" s="237">
        <v>40000000</v>
      </c>
      <c r="Q24" s="237">
        <v>10</v>
      </c>
      <c r="R24" s="237">
        <v>30</v>
      </c>
      <c r="S24" s="237">
        <v>0</v>
      </c>
      <c r="T24" s="237">
        <v>0</v>
      </c>
      <c r="U24" s="237">
        <v>0</v>
      </c>
      <c r="V24" s="237">
        <v>400</v>
      </c>
      <c r="W24" s="237">
        <v>583</v>
      </c>
      <c r="X24" s="237">
        <v>183</v>
      </c>
      <c r="Y24" s="237">
        <v>0</v>
      </c>
      <c r="Z24" s="237">
        <v>10004</v>
      </c>
      <c r="AA24" s="2103">
        <v>45754.5</v>
      </c>
      <c r="AB24" s="2103">
        <v>45758.631342592591</v>
      </c>
      <c r="AC24" s="2103">
        <v>45760.709328703706</v>
      </c>
      <c r="AD24" s="237">
        <v>1</v>
      </c>
    </row>
    <row r="25" spans="1:30" ht="22.5" customHeight="1" x14ac:dyDescent="0.25">
      <c r="A25" s="237">
        <v>323791</v>
      </c>
      <c r="B25" s="237" t="s">
        <v>482</v>
      </c>
      <c r="C25" s="237" t="s">
        <v>440</v>
      </c>
      <c r="D25" s="237" t="s">
        <v>196</v>
      </c>
      <c r="E25" s="2103" t="s">
        <v>525</v>
      </c>
      <c r="G25" s="237" t="s">
        <v>166</v>
      </c>
      <c r="H25" s="237" t="s">
        <v>439</v>
      </c>
      <c r="I25" s="237" t="s">
        <v>188</v>
      </c>
      <c r="J25" s="237" t="s">
        <v>178</v>
      </c>
      <c r="L25" s="237" t="s">
        <v>483</v>
      </c>
      <c r="M25" s="2103" t="s">
        <v>470</v>
      </c>
      <c r="N25" s="2103"/>
      <c r="O25" s="2103" t="s">
        <v>492</v>
      </c>
      <c r="P25" s="237">
        <v>2100000</v>
      </c>
      <c r="Q25" s="237">
        <v>100</v>
      </c>
      <c r="R25" s="237">
        <v>30</v>
      </c>
      <c r="S25" s="237">
        <v>34</v>
      </c>
      <c r="T25" s="237">
        <v>150</v>
      </c>
      <c r="U25" s="237">
        <v>250</v>
      </c>
      <c r="V25" s="237">
        <v>800</v>
      </c>
      <c r="W25" s="237">
        <v>4168</v>
      </c>
      <c r="X25" s="237">
        <v>2300</v>
      </c>
      <c r="Y25" s="237">
        <v>634</v>
      </c>
      <c r="Z25" s="237">
        <v>10005</v>
      </c>
      <c r="AA25" s="2103">
        <v>45754.5</v>
      </c>
      <c r="AB25" s="2103">
        <v>45758.589097222219</v>
      </c>
      <c r="AC25" s="2103">
        <v>45760.709479166668</v>
      </c>
      <c r="AD25" s="237">
        <v>1</v>
      </c>
    </row>
    <row r="26" spans="1:30" ht="22.5" customHeight="1" x14ac:dyDescent="0.25">
      <c r="A26" s="237">
        <v>323786</v>
      </c>
      <c r="B26" s="237" t="s">
        <v>482</v>
      </c>
      <c r="C26" s="237" t="s">
        <v>424</v>
      </c>
      <c r="D26" s="237" t="s">
        <v>196</v>
      </c>
      <c r="E26" s="2103" t="s">
        <v>526</v>
      </c>
      <c r="G26" s="237" t="s">
        <v>166</v>
      </c>
      <c r="H26" s="237" t="s">
        <v>281</v>
      </c>
      <c r="I26" s="237" t="s">
        <v>167</v>
      </c>
      <c r="J26" s="237" t="s">
        <v>172</v>
      </c>
      <c r="L26" s="237" t="s">
        <v>483</v>
      </c>
      <c r="M26" s="2103" t="s">
        <v>470</v>
      </c>
      <c r="N26" s="2103"/>
      <c r="O26" s="2103" t="s">
        <v>493</v>
      </c>
      <c r="P26" s="237">
        <v>0</v>
      </c>
      <c r="Q26" s="237">
        <v>0</v>
      </c>
      <c r="R26" s="237">
        <v>0</v>
      </c>
      <c r="S26" s="237">
        <v>0</v>
      </c>
      <c r="T26" s="237">
        <v>0</v>
      </c>
      <c r="U26" s="237">
        <v>2200</v>
      </c>
      <c r="V26" s="237">
        <v>0</v>
      </c>
      <c r="W26" s="237">
        <v>5850</v>
      </c>
      <c r="X26" s="237">
        <v>3650</v>
      </c>
      <c r="Y26" s="237">
        <v>0</v>
      </c>
      <c r="Z26" s="237">
        <v>20001</v>
      </c>
      <c r="AA26" s="2103">
        <v>45754.5</v>
      </c>
      <c r="AB26" s="2103">
        <v>45754.478541666664</v>
      </c>
      <c r="AC26" s="2103">
        <v>45754.608576388891</v>
      </c>
      <c r="AD26" s="237">
        <v>1</v>
      </c>
    </row>
    <row r="27" spans="1:30" ht="22.5" customHeight="1" x14ac:dyDescent="0.25">
      <c r="A27" s="237">
        <v>323809</v>
      </c>
      <c r="B27" s="237" t="s">
        <v>482</v>
      </c>
      <c r="C27" s="237" t="s">
        <v>444</v>
      </c>
      <c r="D27" s="237" t="s">
        <v>196</v>
      </c>
      <c r="E27" s="2103" t="s">
        <v>527</v>
      </c>
      <c r="G27" s="237" t="s">
        <v>20</v>
      </c>
      <c r="H27" s="237" t="s">
        <v>20</v>
      </c>
      <c r="I27" s="237" t="s">
        <v>174</v>
      </c>
      <c r="J27" s="237" t="s">
        <v>185</v>
      </c>
      <c r="L27" s="237" t="s">
        <v>483</v>
      </c>
      <c r="M27" s="2103" t="s">
        <v>470</v>
      </c>
      <c r="N27" s="2103"/>
      <c r="O27" s="2103" t="s">
        <v>494</v>
      </c>
      <c r="P27" s="237">
        <v>0</v>
      </c>
      <c r="Q27" s="237">
        <v>13</v>
      </c>
      <c r="R27" s="237">
        <v>0</v>
      </c>
      <c r="S27" s="237">
        <v>0</v>
      </c>
      <c r="T27" s="237">
        <v>1458</v>
      </c>
      <c r="U27" s="237">
        <v>1317</v>
      </c>
      <c r="V27" s="237">
        <v>3880</v>
      </c>
      <c r="W27" s="237">
        <v>24105</v>
      </c>
      <c r="X27" s="237">
        <v>17433</v>
      </c>
      <c r="Y27" s="237">
        <v>17</v>
      </c>
      <c r="Z27" s="237">
        <v>21001</v>
      </c>
      <c r="AA27" s="2103">
        <v>45754.5</v>
      </c>
      <c r="AB27" s="2103">
        <v>45756.942233796297</v>
      </c>
      <c r="AC27" s="2103">
        <v>45757.502743055556</v>
      </c>
      <c r="AD27" s="237">
        <v>1</v>
      </c>
    </row>
    <row r="28" spans="1:30" ht="22.5" customHeight="1" x14ac:dyDescent="0.25">
      <c r="A28" s="237">
        <v>323810</v>
      </c>
      <c r="B28" s="237" t="s">
        <v>482</v>
      </c>
      <c r="C28" s="237" t="s">
        <v>443</v>
      </c>
      <c r="D28" s="237" t="s">
        <v>196</v>
      </c>
      <c r="E28" s="2103" t="s">
        <v>528</v>
      </c>
      <c r="G28" s="237" t="s">
        <v>20</v>
      </c>
      <c r="H28" s="237" t="s">
        <v>18</v>
      </c>
      <c r="I28" s="237" t="s">
        <v>495</v>
      </c>
      <c r="J28" s="237" t="s">
        <v>185</v>
      </c>
      <c r="L28" s="237" t="s">
        <v>483</v>
      </c>
      <c r="M28" s="2103" t="s">
        <v>470</v>
      </c>
      <c r="N28" s="2103"/>
      <c r="O28" s="2103" t="s">
        <v>494</v>
      </c>
      <c r="P28" s="237">
        <v>2500000</v>
      </c>
      <c r="Q28" s="237">
        <v>100</v>
      </c>
      <c r="R28" s="237">
        <v>0</v>
      </c>
      <c r="S28" s="237">
        <v>0</v>
      </c>
      <c r="T28" s="237">
        <v>0</v>
      </c>
      <c r="U28" s="237">
        <v>311</v>
      </c>
      <c r="V28" s="237">
        <v>400</v>
      </c>
      <c r="W28" s="237">
        <v>1312</v>
      </c>
      <c r="X28" s="237">
        <v>592</v>
      </c>
      <c r="Y28" s="237">
        <v>9</v>
      </c>
      <c r="Z28" s="237">
        <v>21002</v>
      </c>
      <c r="AA28" s="2103">
        <v>45754.5</v>
      </c>
      <c r="AB28" s="2103">
        <v>45758.795335648145</v>
      </c>
      <c r="AC28" s="2103">
        <v>45758.826307870368</v>
      </c>
      <c r="AD28" s="237">
        <v>1</v>
      </c>
    </row>
    <row r="29" spans="1:30" ht="22.5" customHeight="1" x14ac:dyDescent="0.25">
      <c r="A29" s="237">
        <v>323787</v>
      </c>
      <c r="B29" s="237" t="s">
        <v>482</v>
      </c>
      <c r="C29" s="237" t="s">
        <v>441</v>
      </c>
      <c r="D29" s="237" t="s">
        <v>196</v>
      </c>
      <c r="E29" s="2103" t="s">
        <v>529</v>
      </c>
      <c r="G29" s="237" t="s">
        <v>166</v>
      </c>
      <c r="H29" s="237" t="s">
        <v>19</v>
      </c>
      <c r="I29" s="237" t="s">
        <v>176</v>
      </c>
      <c r="J29" s="237" t="s">
        <v>193</v>
      </c>
      <c r="L29" s="237" t="s">
        <v>483</v>
      </c>
      <c r="M29" s="2103" t="s">
        <v>470</v>
      </c>
      <c r="N29" s="2103"/>
      <c r="O29" s="2103" t="s">
        <v>496</v>
      </c>
      <c r="P29" s="237">
        <v>6500000</v>
      </c>
      <c r="Q29" s="237">
        <v>30</v>
      </c>
      <c r="R29" s="237">
        <v>25</v>
      </c>
      <c r="S29" s="237">
        <v>75</v>
      </c>
      <c r="T29" s="237">
        <v>483</v>
      </c>
      <c r="U29" s="237">
        <v>770</v>
      </c>
      <c r="V29" s="237">
        <v>3040</v>
      </c>
      <c r="W29" s="237">
        <v>8250</v>
      </c>
      <c r="X29" s="237">
        <v>3342</v>
      </c>
      <c r="Y29" s="237">
        <v>540</v>
      </c>
      <c r="Z29" s="237">
        <v>30001</v>
      </c>
      <c r="AA29" s="2103">
        <v>45754.5</v>
      </c>
      <c r="AB29" s="2103">
        <v>45754.656828703701</v>
      </c>
      <c r="AC29" s="2103">
        <v>45754.694351851853</v>
      </c>
      <c r="AD29" s="237">
        <v>1</v>
      </c>
    </row>
    <row r="30" spans="1:30" ht="22.5" customHeight="1" x14ac:dyDescent="0.25">
      <c r="A30" s="237">
        <v>323788</v>
      </c>
      <c r="B30" s="237" t="s">
        <v>482</v>
      </c>
      <c r="C30" s="237" t="s">
        <v>436</v>
      </c>
      <c r="D30" s="237" t="s">
        <v>196</v>
      </c>
      <c r="E30" s="2103" t="s">
        <v>530</v>
      </c>
      <c r="G30" s="237" t="s">
        <v>166</v>
      </c>
      <c r="H30" s="237" t="s">
        <v>17</v>
      </c>
      <c r="I30" s="237" t="s">
        <v>168</v>
      </c>
      <c r="J30" s="237" t="s">
        <v>172</v>
      </c>
      <c r="L30" s="237" t="s">
        <v>483</v>
      </c>
      <c r="M30" s="2103" t="s">
        <v>470</v>
      </c>
      <c r="N30" s="2103"/>
      <c r="O30" s="2103" t="s">
        <v>497</v>
      </c>
      <c r="P30" s="237">
        <v>2400000</v>
      </c>
      <c r="Q30" s="237">
        <v>100</v>
      </c>
      <c r="R30" s="237">
        <v>0</v>
      </c>
      <c r="S30" s="237">
        <v>0</v>
      </c>
      <c r="T30" s="237">
        <v>0</v>
      </c>
      <c r="U30" s="237">
        <v>520</v>
      </c>
      <c r="V30" s="237">
        <v>800</v>
      </c>
      <c r="W30" s="237">
        <v>2195</v>
      </c>
      <c r="X30" s="237">
        <v>875</v>
      </c>
      <c r="Y30" s="237">
        <v>0</v>
      </c>
      <c r="Z30" s="237">
        <v>30002</v>
      </c>
      <c r="AA30" s="2103">
        <v>45754.5</v>
      </c>
      <c r="AB30" s="2103">
        <v>45751.797418981485</v>
      </c>
      <c r="AC30" s="2103">
        <v>45754.810081018521</v>
      </c>
      <c r="AD30" s="237">
        <v>1</v>
      </c>
    </row>
    <row r="31" spans="1:30" ht="22.5" customHeight="1" x14ac:dyDescent="0.25">
      <c r="A31" s="237">
        <v>323792</v>
      </c>
      <c r="B31" s="237" t="s">
        <v>490</v>
      </c>
      <c r="C31" s="237" t="s">
        <v>431</v>
      </c>
      <c r="D31" s="237" t="s">
        <v>196</v>
      </c>
      <c r="E31" s="2103" t="s">
        <v>531</v>
      </c>
      <c r="G31" s="237" t="s">
        <v>166</v>
      </c>
      <c r="H31" s="237" t="s">
        <v>14</v>
      </c>
      <c r="I31" s="237" t="s">
        <v>191</v>
      </c>
      <c r="J31" s="237" t="s">
        <v>178</v>
      </c>
      <c r="L31" s="237" t="s">
        <v>483</v>
      </c>
      <c r="M31" s="2103" t="s">
        <v>470</v>
      </c>
      <c r="N31" s="2103"/>
      <c r="O31" s="237" t="s">
        <v>255</v>
      </c>
      <c r="P31" s="237">
        <v>5000000</v>
      </c>
      <c r="Q31" s="237">
        <v>10</v>
      </c>
      <c r="R31" s="237">
        <v>0</v>
      </c>
      <c r="S31" s="237">
        <v>13</v>
      </c>
      <c r="T31" s="237">
        <v>170</v>
      </c>
      <c r="U31" s="237">
        <v>700</v>
      </c>
      <c r="V31" s="237">
        <v>400</v>
      </c>
      <c r="W31" s="237">
        <v>4493</v>
      </c>
      <c r="X31" s="237">
        <v>3200</v>
      </c>
      <c r="Y31" s="237">
        <v>10</v>
      </c>
      <c r="Z31" s="237">
        <v>50001</v>
      </c>
      <c r="AA31" s="2103">
        <v>45754.5</v>
      </c>
      <c r="AB31" s="2103">
        <v>45758.634421296294</v>
      </c>
      <c r="AD31" s="237">
        <v>1</v>
      </c>
    </row>
    <row r="32" spans="1:30" ht="22.5" customHeight="1" x14ac:dyDescent="0.25">
      <c r="A32" s="237">
        <v>323793</v>
      </c>
      <c r="B32" s="237" t="s">
        <v>482</v>
      </c>
      <c r="C32" s="237" t="s">
        <v>442</v>
      </c>
      <c r="D32" s="237" t="s">
        <v>196</v>
      </c>
      <c r="E32" s="2103" t="s">
        <v>532</v>
      </c>
      <c r="G32" s="237" t="s">
        <v>166</v>
      </c>
      <c r="H32" s="237" t="s">
        <v>21</v>
      </c>
      <c r="I32" s="237" t="s">
        <v>191</v>
      </c>
      <c r="J32" s="237" t="s">
        <v>178</v>
      </c>
      <c r="L32" s="237" t="s">
        <v>483</v>
      </c>
      <c r="M32" s="2103" t="s">
        <v>470</v>
      </c>
      <c r="N32" s="2103"/>
      <c r="O32" s="2103" t="s">
        <v>255</v>
      </c>
      <c r="P32" s="237">
        <v>2500000</v>
      </c>
      <c r="Q32" s="237">
        <v>38</v>
      </c>
      <c r="R32" s="237">
        <v>0</v>
      </c>
      <c r="S32" s="237">
        <v>8</v>
      </c>
      <c r="T32" s="237">
        <v>50</v>
      </c>
      <c r="U32" s="237">
        <v>173</v>
      </c>
      <c r="V32" s="237">
        <v>80</v>
      </c>
      <c r="W32" s="237">
        <v>740</v>
      </c>
      <c r="X32" s="237">
        <v>421</v>
      </c>
      <c r="Y32" s="237">
        <v>8</v>
      </c>
      <c r="Z32" s="237">
        <v>50002</v>
      </c>
      <c r="AA32" s="2103">
        <v>45754.5</v>
      </c>
      <c r="AB32" s="2103">
        <v>45758.633263888885</v>
      </c>
      <c r="AC32" s="2103">
        <v>45760.712337962963</v>
      </c>
      <c r="AD32" s="237">
        <v>1</v>
      </c>
    </row>
    <row r="33" spans="1:30" ht="22.5" customHeight="1" x14ac:dyDescent="0.25">
      <c r="A33" s="237">
        <v>323794</v>
      </c>
      <c r="B33" s="237" t="s">
        <v>482</v>
      </c>
      <c r="C33" s="237" t="s">
        <v>425</v>
      </c>
      <c r="D33" s="237" t="s">
        <v>196</v>
      </c>
      <c r="E33" s="2103" t="s">
        <v>533</v>
      </c>
      <c r="G33" s="237" t="s">
        <v>166</v>
      </c>
      <c r="H33" s="237" t="s">
        <v>10</v>
      </c>
      <c r="I33" s="237" t="s">
        <v>192</v>
      </c>
      <c r="J33" s="237" t="s">
        <v>178</v>
      </c>
      <c r="L33" s="237" t="s">
        <v>483</v>
      </c>
      <c r="M33" s="2103" t="s">
        <v>470</v>
      </c>
      <c r="N33" s="2103"/>
      <c r="O33" s="2103" t="s">
        <v>255</v>
      </c>
      <c r="P33" s="237">
        <v>2000000</v>
      </c>
      <c r="Q33" s="237">
        <v>100</v>
      </c>
      <c r="R33" s="237">
        <v>0</v>
      </c>
      <c r="S33" s="237">
        <v>0</v>
      </c>
      <c r="T33" s="237">
        <v>90</v>
      </c>
      <c r="U33" s="237">
        <v>100</v>
      </c>
      <c r="V33" s="237">
        <v>210</v>
      </c>
      <c r="W33" s="237">
        <v>1810</v>
      </c>
      <c r="X33" s="237">
        <v>1410</v>
      </c>
      <c r="Y33" s="237">
        <v>0</v>
      </c>
      <c r="Z33" s="237">
        <v>50003</v>
      </c>
      <c r="AA33" s="2103">
        <v>45754.5</v>
      </c>
      <c r="AB33" s="2103">
        <v>45754.461331018516</v>
      </c>
      <c r="AC33" s="2103">
        <v>45760.70894675926</v>
      </c>
      <c r="AD33" s="237">
        <v>1</v>
      </c>
    </row>
    <row r="34" spans="1:30" ht="22.5" customHeight="1" x14ac:dyDescent="0.25">
      <c r="A34" s="237">
        <v>323811</v>
      </c>
      <c r="B34" s="237" t="s">
        <v>482</v>
      </c>
      <c r="C34" s="237" t="s">
        <v>404</v>
      </c>
      <c r="D34" s="237" t="s">
        <v>196</v>
      </c>
      <c r="E34" s="2103" t="s">
        <v>534</v>
      </c>
      <c r="G34" s="237" t="s">
        <v>140</v>
      </c>
      <c r="H34" s="237" t="s">
        <v>0</v>
      </c>
      <c r="I34" s="237" t="s">
        <v>178</v>
      </c>
      <c r="J34" s="237" t="s">
        <v>178</v>
      </c>
      <c r="L34" s="237" t="s">
        <v>483</v>
      </c>
      <c r="M34" s="2103" t="s">
        <v>470</v>
      </c>
      <c r="N34" s="2103"/>
      <c r="O34" s="2103" t="s">
        <v>498</v>
      </c>
      <c r="P34" s="237">
        <v>60000000</v>
      </c>
      <c r="Q34" s="237">
        <v>15</v>
      </c>
      <c r="R34" s="237">
        <v>0</v>
      </c>
      <c r="S34" s="237">
        <v>900</v>
      </c>
      <c r="T34" s="237">
        <v>150</v>
      </c>
      <c r="U34" s="237">
        <v>2750</v>
      </c>
      <c r="V34" s="237">
        <v>0</v>
      </c>
      <c r="W34" s="237">
        <v>6000</v>
      </c>
      <c r="X34" s="237">
        <v>2000</v>
      </c>
      <c r="Y34" s="237">
        <v>200</v>
      </c>
      <c r="Z34" s="237">
        <v>99999</v>
      </c>
      <c r="AA34" s="2103">
        <v>45754.5</v>
      </c>
      <c r="AB34" s="2103">
        <v>45826.690810185188</v>
      </c>
      <c r="AC34" s="2103">
        <v>45826.69090277778</v>
      </c>
      <c r="AD34" s="237">
        <v>1</v>
      </c>
    </row>
  </sheetData>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0DED9-F162-4694-8082-A21B1B83249B}">
  <sheetPr codeName="Sheet310">
    <tabColor rgb="FFFF0000"/>
  </sheetPr>
  <dimension ref="A1:HG199"/>
  <sheetViews>
    <sheetView zoomScale="70" zoomScaleNormal="70" zoomScaleSheetLayoutView="70" workbookViewId="0">
      <pane xSplit="19" ySplit="4" topLeftCell="GR5" activePane="bottomRight" state="frozen"/>
      <selection pane="topRight" activeCell="T1" sqref="T1"/>
      <selection pane="bottomLeft" activeCell="A5" sqref="A5"/>
      <selection pane="bottomRight" activeCell="I17" sqref="I17"/>
    </sheetView>
  </sheetViews>
  <sheetFormatPr defaultColWidth="9.109375" defaultRowHeight="33" outlineLevelRow="1" outlineLevelCol="1" x14ac:dyDescent="0.25"/>
  <cols>
    <col min="1" max="1" width="4" style="458" customWidth="1"/>
    <col min="2" max="2" width="4.6640625" style="514" customWidth="1"/>
    <col min="3" max="3" width="7" style="459" customWidth="1"/>
    <col min="4" max="4" width="34.77734375" style="458" customWidth="1"/>
    <col min="5" max="5" width="7.33203125" style="458" hidden="1" customWidth="1" outlineLevel="1"/>
    <col min="6" max="6" width="12.77734375" style="458" hidden="1" customWidth="1" outlineLevel="1"/>
    <col min="7" max="7" width="14.6640625" style="458" hidden="1" customWidth="1" outlineLevel="1"/>
    <col min="8" max="8" width="14.33203125" style="458" hidden="1" customWidth="1" outlineLevel="1"/>
    <col min="9" max="9" width="24.109375" style="499" customWidth="1" collapsed="1"/>
    <col min="10" max="10" width="4.77734375" style="533" customWidth="1"/>
    <col min="11" max="12" width="11.88671875" style="458" hidden="1" customWidth="1" outlineLevel="1"/>
    <col min="13" max="13" width="16" style="458" hidden="1" customWidth="1" outlineLevel="1"/>
    <col min="14" max="14" width="14.88671875" style="458" hidden="1" customWidth="1" outlineLevel="1"/>
    <col min="15" max="15" width="15" style="458" hidden="1" customWidth="1" outlineLevel="1"/>
    <col min="16" max="17" width="13.88671875" style="458" hidden="1" customWidth="1" outlineLevel="1"/>
    <col min="18" max="18" width="3.88671875" style="581" customWidth="1" collapsed="1"/>
    <col min="19" max="19" width="6.77734375" style="458" customWidth="1"/>
    <col min="20" max="20" width="13.77734375" style="462" customWidth="1"/>
    <col min="21" max="21" width="13.77734375" style="458" customWidth="1"/>
    <col min="22" max="22" width="8.77734375" style="591" customWidth="1"/>
    <col min="23" max="23" width="13.77734375" style="462" customWidth="1"/>
    <col min="24" max="24" width="13.77734375" style="458" customWidth="1"/>
    <col min="25" max="25" width="8.77734375" style="591" customWidth="1"/>
    <col min="26" max="26" width="13.77734375" style="462" customWidth="1"/>
    <col min="27" max="27" width="13.77734375" style="458" customWidth="1"/>
    <col min="28" max="28" width="20.77734375" style="458" customWidth="1"/>
    <col min="29" max="29" width="8.77734375" style="591" customWidth="1"/>
    <col min="30" max="30" width="13.77734375" style="462" customWidth="1"/>
    <col min="31" max="31" width="13.77734375" style="458" customWidth="1"/>
    <col min="32" max="32" width="8.77734375" style="591" customWidth="1"/>
    <col min="33" max="33" width="13.77734375" style="462" customWidth="1"/>
    <col min="34" max="34" width="13.77734375" style="458" customWidth="1"/>
    <col min="35" max="35" width="8.77734375" style="591" customWidth="1"/>
    <col min="36" max="36" width="13.77734375" style="462" customWidth="1"/>
    <col min="37" max="37" width="13.77734375" style="458" customWidth="1"/>
    <col min="38" max="38" width="20.77734375" style="458" customWidth="1"/>
    <col min="39" max="39" width="8.77734375" style="591" customWidth="1"/>
    <col min="40" max="40" width="13.77734375" style="462" customWidth="1"/>
    <col min="41" max="41" width="13.77734375" style="458" customWidth="1"/>
    <col min="42" max="42" width="8.77734375" style="591" customWidth="1"/>
    <col min="43" max="43" width="13.77734375" style="462" customWidth="1"/>
    <col min="44" max="44" width="13.77734375" style="458" customWidth="1"/>
    <col min="45" max="45" width="8.77734375" style="591" customWidth="1"/>
    <col min="46" max="46" width="13.77734375" style="462" customWidth="1"/>
    <col min="47" max="47" width="13.77734375" style="458" customWidth="1"/>
    <col min="48" max="48" width="20.77734375" style="458" customWidth="1"/>
    <col min="49" max="49" width="8.77734375" style="591" customWidth="1"/>
    <col min="50" max="50" width="15.77734375" style="640" customWidth="1"/>
    <col min="51" max="51" width="15.77734375" style="641" customWidth="1"/>
    <col min="52" max="52" width="8.77734375" style="642" customWidth="1"/>
    <col min="53" max="53" width="15.77734375" style="652" customWidth="1"/>
    <col min="54" max="54" width="15.77734375" style="618" customWidth="1"/>
    <col min="55" max="55" width="8.77734375" style="653" customWidth="1"/>
    <col min="56" max="56" width="15.77734375" style="663" customWidth="1"/>
    <col min="57" max="57" width="15.77734375" style="458" customWidth="1"/>
    <col min="58" max="58" width="20.77734375" style="458" customWidth="1"/>
    <col min="59" max="59" width="8.77734375" style="664" customWidth="1"/>
    <col min="60" max="61" width="13.77734375" style="458" customWidth="1"/>
    <col min="62" max="62" width="8.77734375" style="591" customWidth="1"/>
    <col min="63" max="63" width="13.77734375" style="462" customWidth="1"/>
    <col min="64" max="64" width="13.77734375" style="458" customWidth="1"/>
    <col min="65" max="65" width="8.77734375" style="591" customWidth="1"/>
    <col min="66" max="66" width="13.77734375" style="462" customWidth="1"/>
    <col min="67" max="67" width="13.77734375" style="458" customWidth="1"/>
    <col min="68" max="68" width="20.77734375" style="458" customWidth="1"/>
    <col min="69" max="69" width="8.77734375" style="591" customWidth="1"/>
    <col min="70" max="70" width="13.77734375" style="462" customWidth="1"/>
    <col min="71" max="71" width="13.77734375" style="458" customWidth="1"/>
    <col min="72" max="72" width="8.77734375" style="591" customWidth="1"/>
    <col min="73" max="73" width="13.77734375" style="462" customWidth="1"/>
    <col min="74" max="74" width="13.77734375" style="458" customWidth="1"/>
    <col min="75" max="75" width="8.77734375" style="591" customWidth="1"/>
    <col min="76" max="76" width="13.77734375" style="462" customWidth="1"/>
    <col min="77" max="77" width="13.77734375" style="458" customWidth="1"/>
    <col min="78" max="78" width="20.77734375" style="458" customWidth="1"/>
    <col min="79" max="79" width="8.77734375" style="591" customWidth="1"/>
    <col min="80" max="80" width="13.77734375" style="462" customWidth="1"/>
    <col min="81" max="81" width="13.77734375" style="458" customWidth="1"/>
    <col min="82" max="82" width="8.77734375" style="591" customWidth="1"/>
    <col min="83" max="83" width="13.77734375" style="462" customWidth="1"/>
    <col min="84" max="84" width="13.77734375" style="458" customWidth="1"/>
    <col min="85" max="85" width="8.77734375" style="591" customWidth="1"/>
    <col min="86" max="86" width="13.77734375" style="462" customWidth="1"/>
    <col min="87" max="87" width="13.77734375" style="458" customWidth="1"/>
    <col min="88" max="88" width="20.77734375" style="458" customWidth="1"/>
    <col min="89" max="89" width="8.77734375" style="591" customWidth="1"/>
    <col min="90" max="90" width="15.77734375" style="640" customWidth="1"/>
    <col min="91" max="91" width="15.77734375" style="641" customWidth="1"/>
    <col min="92" max="92" width="8.77734375" style="642" customWidth="1"/>
    <col min="93" max="93" width="15.77734375" style="652" customWidth="1"/>
    <col min="94" max="94" width="15.77734375" style="618" customWidth="1"/>
    <col min="95" max="95" width="8.77734375" style="653" customWidth="1"/>
    <col min="96" max="96" width="15.77734375" style="663" customWidth="1"/>
    <col min="97" max="97" width="15.77734375" style="458" customWidth="1"/>
    <col min="98" max="98" width="20.77734375" style="458" customWidth="1"/>
    <col min="99" max="99" width="8.77734375" style="664" customWidth="1"/>
    <col min="100" max="100" width="15.77734375" style="674" customWidth="1"/>
    <col min="101" max="101" width="15.77734375" style="621" customWidth="1"/>
    <col min="102" max="102" width="8.77734375" style="675" customWidth="1"/>
    <col min="103" max="103" width="15.77734375" style="685" customWidth="1"/>
    <col min="104" max="104" width="15.77734375" style="623" customWidth="1"/>
    <col min="105" max="105" width="8.77734375" style="686" customWidth="1"/>
    <col min="106" max="106" width="15.77734375" style="663" customWidth="1"/>
    <col min="107" max="107" width="15.77734375" style="458" customWidth="1"/>
    <col min="108" max="108" width="20.77734375" style="458" customWidth="1"/>
    <col min="109" max="109" width="8.77734375" style="664" customWidth="1"/>
    <col min="110" max="111" width="13.77734375" style="458" customWidth="1"/>
    <col min="112" max="112" width="8.77734375" style="591" customWidth="1"/>
    <col min="113" max="113" width="13.77734375" style="462" customWidth="1"/>
    <col min="114" max="114" width="13.77734375" style="458" customWidth="1"/>
    <col min="115" max="115" width="8.77734375" style="591" customWidth="1"/>
    <col min="116" max="116" width="13.77734375" style="462" customWidth="1"/>
    <col min="117" max="117" width="13.77734375" style="458" customWidth="1"/>
    <col min="118" max="118" width="20.77734375" style="458" customWidth="1"/>
    <col min="119" max="119" width="8.77734375" style="591" customWidth="1"/>
    <col min="120" max="120" width="13.77734375" style="462" customWidth="1"/>
    <col min="121" max="121" width="13.77734375" style="458" customWidth="1"/>
    <col min="122" max="122" width="8.77734375" style="591" customWidth="1"/>
    <col min="123" max="123" width="13.77734375" style="462" customWidth="1"/>
    <col min="124" max="124" width="13.77734375" style="458" customWidth="1"/>
    <col min="125" max="125" width="8.77734375" style="591" customWidth="1"/>
    <col min="126" max="126" width="13.77734375" style="462" customWidth="1"/>
    <col min="127" max="127" width="13.77734375" style="458" customWidth="1"/>
    <col min="128" max="128" width="20.77734375" style="458" customWidth="1"/>
    <col min="129" max="129" width="8.77734375" style="591" customWidth="1"/>
    <col min="130" max="130" width="13.77734375" style="462" customWidth="1"/>
    <col min="131" max="131" width="13.77734375" style="458" customWidth="1"/>
    <col min="132" max="132" width="8.77734375" style="591" customWidth="1"/>
    <col min="133" max="133" width="13.77734375" style="462" customWidth="1"/>
    <col min="134" max="134" width="13.77734375" style="458" customWidth="1"/>
    <col min="135" max="135" width="8.77734375" style="591" customWidth="1"/>
    <col min="136" max="136" width="13.77734375" style="462" customWidth="1"/>
    <col min="137" max="137" width="13.77734375" style="458" customWidth="1"/>
    <col min="138" max="138" width="20.77734375" style="458" customWidth="1"/>
    <col min="139" max="139" width="8.77734375" style="591" customWidth="1"/>
    <col min="140" max="140" width="15.77734375" style="640" customWidth="1"/>
    <col min="141" max="141" width="15.77734375" style="641" customWidth="1"/>
    <col min="142" max="142" width="8.77734375" style="642" customWidth="1"/>
    <col min="143" max="143" width="15.77734375" style="652" customWidth="1"/>
    <col min="144" max="144" width="15.77734375" style="618" customWidth="1"/>
    <col min="145" max="145" width="8.77734375" style="653" customWidth="1"/>
    <col min="146" max="146" width="15.77734375" style="663" customWidth="1"/>
    <col min="147" max="147" width="15.77734375" style="458" customWidth="1"/>
    <col min="148" max="148" width="20.77734375" style="458" customWidth="1"/>
    <col min="149" max="149" width="8.77734375" style="664" customWidth="1"/>
    <col min="150" max="151" width="13.77734375" style="458" customWidth="1"/>
    <col min="152" max="152" width="8.77734375" style="591" customWidth="1"/>
    <col min="153" max="153" width="13.77734375" style="462" customWidth="1"/>
    <col min="154" max="154" width="13.77734375" style="458" customWidth="1"/>
    <col min="155" max="155" width="8.77734375" style="591" customWidth="1"/>
    <col min="156" max="156" width="13.77734375" style="462" customWidth="1"/>
    <col min="157" max="157" width="13.77734375" style="458" customWidth="1"/>
    <col min="158" max="158" width="20.77734375" style="458" customWidth="1"/>
    <col min="159" max="159" width="8.77734375" style="591" customWidth="1"/>
    <col min="160" max="160" width="13.77734375" style="462" customWidth="1"/>
    <col min="161" max="161" width="13.77734375" style="458" customWidth="1"/>
    <col min="162" max="162" width="8.77734375" style="591" customWidth="1"/>
    <col min="163" max="163" width="13.77734375" style="462" customWidth="1"/>
    <col min="164" max="164" width="13.77734375" style="458" customWidth="1"/>
    <col min="165" max="165" width="8.77734375" style="591" customWidth="1"/>
    <col min="166" max="166" width="13.77734375" style="462" customWidth="1"/>
    <col min="167" max="167" width="13.77734375" style="458" customWidth="1"/>
    <col min="168" max="168" width="20.77734375" style="458" customWidth="1"/>
    <col min="169" max="169" width="8.77734375" style="591" customWidth="1"/>
    <col min="170" max="170" width="13.77734375" style="462" customWidth="1"/>
    <col min="171" max="171" width="13.77734375" style="458" customWidth="1"/>
    <col min="172" max="172" width="8.77734375" style="591" customWidth="1"/>
    <col min="173" max="173" width="13.77734375" style="462" customWidth="1"/>
    <col min="174" max="174" width="13.77734375" style="458" customWidth="1"/>
    <col min="175" max="175" width="8.77734375" style="591" customWidth="1"/>
    <col min="176" max="176" width="13.77734375" style="462" customWidth="1"/>
    <col min="177" max="177" width="13.77734375" style="458" customWidth="1"/>
    <col min="178" max="178" width="20.77734375" style="458" customWidth="1"/>
    <col min="179" max="179" width="8.77734375" style="591" customWidth="1"/>
    <col min="180" max="180" width="15.77734375" style="640" customWidth="1"/>
    <col min="181" max="181" width="15.77734375" style="641" customWidth="1"/>
    <col min="182" max="182" width="8.77734375" style="642" customWidth="1"/>
    <col min="183" max="183" width="15.77734375" style="652" customWidth="1"/>
    <col min="184" max="184" width="15.77734375" style="618" customWidth="1"/>
    <col min="185" max="185" width="8.77734375" style="653" customWidth="1"/>
    <col min="186" max="186" width="15.77734375" style="663" customWidth="1"/>
    <col min="187" max="187" width="15.77734375" style="458" customWidth="1"/>
    <col min="188" max="188" width="20.77734375" style="458" customWidth="1"/>
    <col min="189" max="189" width="8.77734375" style="664" customWidth="1"/>
    <col min="190" max="190" width="15.77734375" style="674" customWidth="1"/>
    <col min="191" max="191" width="15.77734375" style="621" customWidth="1"/>
    <col min="192" max="192" width="8.77734375" style="675" customWidth="1"/>
    <col min="193" max="193" width="15.77734375" style="685" customWidth="1"/>
    <col min="194" max="194" width="15.77734375" style="623" customWidth="1"/>
    <col min="195" max="195" width="8.77734375" style="686" customWidth="1"/>
    <col min="196" max="196" width="15.77734375" style="663" customWidth="1"/>
    <col min="197" max="197" width="15.77734375" style="458" customWidth="1"/>
    <col min="198" max="198" width="20.77734375" style="458" customWidth="1"/>
    <col min="199" max="199" width="8.77734375" style="664" customWidth="1"/>
    <col min="200" max="200" width="15.77734375" style="663" customWidth="1"/>
    <col min="201" max="201" width="15.77734375" style="458" customWidth="1"/>
    <col min="202" max="202" width="8.77734375" style="664" customWidth="1"/>
    <col min="203" max="203" width="15.77734375" style="663" customWidth="1"/>
    <col min="204" max="204" width="15.77734375" style="458" customWidth="1"/>
    <col min="205" max="205" width="8.77734375" style="664" customWidth="1"/>
    <col min="206" max="206" width="15.77734375" style="663" customWidth="1"/>
    <col min="207" max="207" width="15.77734375" style="458" customWidth="1"/>
    <col min="208" max="208" width="20.77734375" style="458" customWidth="1"/>
    <col min="209" max="209" width="8.77734375" style="664" customWidth="1"/>
    <col min="210" max="210" width="2.6640625" style="458" customWidth="1"/>
    <col min="211" max="211" width="13.77734375" style="460" customWidth="1"/>
    <col min="212" max="212" width="2.44140625" style="813" customWidth="1"/>
    <col min="213" max="213" width="13.77734375" style="460" customWidth="1"/>
    <col min="214" max="214" width="18.77734375" style="460" customWidth="1"/>
    <col min="215" max="215" width="13.77734375" style="460" customWidth="1"/>
    <col min="216" max="16384" width="9.109375" style="458"/>
  </cols>
  <sheetData>
    <row r="1" spans="1:215" s="594" customFormat="1" ht="36.75" customHeight="1" thickBot="1" x14ac:dyDescent="0.3">
      <c r="A1" s="365"/>
      <c r="B1" s="500"/>
      <c r="C1" s="355"/>
      <c r="D1" s="351"/>
      <c r="E1" s="355"/>
      <c r="F1" s="361"/>
      <c r="G1" s="361"/>
      <c r="H1" s="361"/>
      <c r="I1" s="1275" t="s">
        <v>225</v>
      </c>
      <c r="J1" s="523"/>
      <c r="K1" s="361"/>
      <c r="L1" s="361"/>
      <c r="M1" s="361"/>
      <c r="N1" s="361"/>
      <c r="O1" s="361"/>
      <c r="P1" s="361"/>
      <c r="Q1" s="361"/>
      <c r="R1" s="577"/>
      <c r="S1" s="355"/>
      <c r="T1" s="362"/>
      <c r="U1" s="361"/>
      <c r="V1" s="584"/>
      <c r="W1" s="362"/>
      <c r="X1" s="361"/>
      <c r="Y1" s="584"/>
      <c r="Z1" s="362"/>
      <c r="AA1" s="361"/>
      <c r="AB1" s="361"/>
      <c r="AC1" s="584"/>
      <c r="AD1" s="362"/>
      <c r="AE1" s="361"/>
      <c r="AF1" s="584"/>
      <c r="AG1" s="362"/>
      <c r="AH1" s="361"/>
      <c r="AI1" s="584"/>
      <c r="AJ1" s="362"/>
      <c r="AK1" s="361"/>
      <c r="AL1" s="361"/>
      <c r="AM1" s="584"/>
      <c r="AN1" s="362"/>
      <c r="AO1" s="361"/>
      <c r="AP1" s="584"/>
      <c r="AQ1" s="362"/>
      <c r="AR1" s="361"/>
      <c r="AS1" s="584"/>
      <c r="AT1" s="362"/>
      <c r="AU1" s="361"/>
      <c r="AV1" s="361"/>
      <c r="AW1" s="584"/>
      <c r="AX1" s="1538" t="s">
        <v>264</v>
      </c>
      <c r="AY1" s="1539"/>
      <c r="AZ1" s="1540"/>
      <c r="BA1" s="1541" t="s">
        <v>264</v>
      </c>
      <c r="BB1" s="1542"/>
      <c r="BC1" s="1543"/>
      <c r="BD1" s="1520" t="s">
        <v>264</v>
      </c>
      <c r="BE1" s="1521"/>
      <c r="BF1" s="1521"/>
      <c r="BG1" s="1522"/>
      <c r="BH1" s="593"/>
      <c r="BI1" s="593"/>
      <c r="BJ1" s="593"/>
      <c r="BK1" s="592"/>
      <c r="BL1" s="593"/>
      <c r="BM1" s="593"/>
      <c r="BN1" s="592"/>
      <c r="BO1" s="593"/>
      <c r="BP1" s="593"/>
      <c r="BQ1" s="593"/>
      <c r="BR1" s="592"/>
      <c r="BS1" s="593"/>
      <c r="BT1" s="593"/>
      <c r="BU1" s="592"/>
      <c r="BV1" s="593"/>
      <c r="BW1" s="593"/>
      <c r="BX1" s="592"/>
      <c r="BY1" s="593"/>
      <c r="BZ1" s="593"/>
      <c r="CA1" s="593"/>
      <c r="CB1" s="592"/>
      <c r="CC1" s="593"/>
      <c r="CD1" s="593"/>
      <c r="CE1" s="592"/>
      <c r="CF1" s="593"/>
      <c r="CG1" s="593"/>
      <c r="CH1" s="592"/>
      <c r="CI1" s="593"/>
      <c r="CJ1" s="593"/>
      <c r="CK1" s="593"/>
      <c r="CL1" s="1538" t="s">
        <v>262</v>
      </c>
      <c r="CM1" s="1539"/>
      <c r="CN1" s="1540"/>
      <c r="CO1" s="1541" t="s">
        <v>262</v>
      </c>
      <c r="CP1" s="1542"/>
      <c r="CQ1" s="1543"/>
      <c r="CR1" s="1520" t="s">
        <v>262</v>
      </c>
      <c r="CS1" s="1521"/>
      <c r="CT1" s="1521"/>
      <c r="CU1" s="1522"/>
      <c r="CV1" s="1523" t="s">
        <v>263</v>
      </c>
      <c r="CW1" s="1524"/>
      <c r="CX1" s="1525"/>
      <c r="CY1" s="1526" t="s">
        <v>263</v>
      </c>
      <c r="CZ1" s="1527"/>
      <c r="DA1" s="1528"/>
      <c r="DB1" s="1529" t="s">
        <v>263</v>
      </c>
      <c r="DC1" s="1530"/>
      <c r="DD1" s="1530"/>
      <c r="DE1" s="1531"/>
      <c r="DF1" s="593"/>
      <c r="DG1" s="593"/>
      <c r="DH1" s="593"/>
      <c r="DI1" s="592"/>
      <c r="DJ1" s="593"/>
      <c r="DK1" s="593"/>
      <c r="DL1" s="592"/>
      <c r="DM1" s="593"/>
      <c r="DN1" s="593"/>
      <c r="DO1" s="593"/>
      <c r="DP1" s="592"/>
      <c r="DQ1" s="593"/>
      <c r="DR1" s="593"/>
      <c r="DS1" s="592"/>
      <c r="DT1" s="593"/>
      <c r="DU1" s="593"/>
      <c r="DV1" s="592"/>
      <c r="DW1" s="593"/>
      <c r="DX1" s="593"/>
      <c r="DY1" s="593"/>
      <c r="DZ1" s="592"/>
      <c r="EA1" s="593"/>
      <c r="EB1" s="593"/>
      <c r="EC1" s="592"/>
      <c r="ED1" s="593"/>
      <c r="EE1" s="593"/>
      <c r="EF1" s="592"/>
      <c r="EG1" s="593"/>
      <c r="EH1" s="593"/>
      <c r="EI1" s="593"/>
      <c r="EJ1" s="1538" t="s">
        <v>265</v>
      </c>
      <c r="EK1" s="1539"/>
      <c r="EL1" s="1540"/>
      <c r="EM1" s="1541" t="s">
        <v>265</v>
      </c>
      <c r="EN1" s="1542"/>
      <c r="EO1" s="1543"/>
      <c r="EP1" s="1520" t="s">
        <v>265</v>
      </c>
      <c r="EQ1" s="1521"/>
      <c r="ER1" s="1521"/>
      <c r="ES1" s="1522"/>
      <c r="ET1" s="593"/>
      <c r="EU1" s="593"/>
      <c r="EV1" s="593"/>
      <c r="EW1" s="592"/>
      <c r="EX1" s="593"/>
      <c r="EY1" s="593"/>
      <c r="EZ1" s="592"/>
      <c r="FA1" s="593"/>
      <c r="FB1" s="593"/>
      <c r="FC1" s="593"/>
      <c r="FD1" s="592"/>
      <c r="FE1" s="593"/>
      <c r="FF1" s="593"/>
      <c r="FG1" s="592"/>
      <c r="FH1" s="593"/>
      <c r="FI1" s="593"/>
      <c r="FJ1" s="592"/>
      <c r="FK1" s="593"/>
      <c r="FL1" s="593"/>
      <c r="FM1" s="593"/>
      <c r="FN1" s="592"/>
      <c r="FO1" s="593"/>
      <c r="FP1" s="593"/>
      <c r="FQ1" s="592"/>
      <c r="FR1" s="593"/>
      <c r="FS1" s="593"/>
      <c r="FT1" s="592"/>
      <c r="FU1" s="593"/>
      <c r="FV1" s="593"/>
      <c r="FW1" s="593"/>
      <c r="FX1" s="1538" t="s">
        <v>266</v>
      </c>
      <c r="FY1" s="1539"/>
      <c r="FZ1" s="1540"/>
      <c r="GA1" s="1541" t="s">
        <v>266</v>
      </c>
      <c r="GB1" s="1542"/>
      <c r="GC1" s="1543"/>
      <c r="GD1" s="1520" t="s">
        <v>266</v>
      </c>
      <c r="GE1" s="1521"/>
      <c r="GF1" s="1521"/>
      <c r="GG1" s="1522"/>
      <c r="GH1" s="1523" t="s">
        <v>267</v>
      </c>
      <c r="GI1" s="1524"/>
      <c r="GJ1" s="1525"/>
      <c r="GK1" s="1526" t="s">
        <v>267</v>
      </c>
      <c r="GL1" s="1527"/>
      <c r="GM1" s="1528"/>
      <c r="GN1" s="1529" t="s">
        <v>267</v>
      </c>
      <c r="GO1" s="1530"/>
      <c r="GP1" s="1530"/>
      <c r="GQ1" s="1531"/>
      <c r="GR1" s="1517" t="s">
        <v>268</v>
      </c>
      <c r="GS1" s="1518"/>
      <c r="GT1" s="1519"/>
      <c r="GU1" s="1517" t="s">
        <v>268</v>
      </c>
      <c r="GV1" s="1518"/>
      <c r="GW1" s="1519"/>
      <c r="GX1" s="1517" t="s">
        <v>268</v>
      </c>
      <c r="GY1" s="1518"/>
      <c r="GZ1" s="1518"/>
      <c r="HA1" s="1519"/>
      <c r="HC1" s="595"/>
      <c r="HD1" s="813"/>
      <c r="HE1" s="595"/>
      <c r="HF1" s="595"/>
      <c r="HG1" s="595"/>
    </row>
    <row r="2" spans="1:215" ht="33.75" thickBot="1" x14ac:dyDescent="0.3">
      <c r="A2" s="346"/>
      <c r="B2" s="501"/>
      <c r="C2" s="386" t="s">
        <v>222</v>
      </c>
      <c r="D2" s="347"/>
      <c r="E2" s="346"/>
      <c r="F2" s="346"/>
      <c r="G2" s="346"/>
      <c r="H2" s="1562">
        <f>年度</f>
        <v>2025</v>
      </c>
      <c r="I2" s="1562"/>
      <c r="J2" s="545"/>
      <c r="K2" s="346"/>
      <c r="L2" s="346"/>
      <c r="M2" s="346"/>
      <c r="N2" s="346"/>
      <c r="O2" s="346"/>
      <c r="P2" s="346"/>
      <c r="Q2" s="346"/>
      <c r="R2" s="574"/>
      <c r="S2" s="346"/>
      <c r="T2" s="453">
        <v>4</v>
      </c>
      <c r="U2" s="346"/>
      <c r="V2" s="585"/>
      <c r="W2" s="348">
        <f>T2</f>
        <v>4</v>
      </c>
      <c r="X2" s="346"/>
      <c r="Y2" s="585"/>
      <c r="Z2" s="349">
        <f>T2</f>
        <v>4</v>
      </c>
      <c r="AA2" s="346"/>
      <c r="AB2" s="346"/>
      <c r="AC2" s="585"/>
      <c r="AD2" s="453">
        <v>5</v>
      </c>
      <c r="AE2" s="346"/>
      <c r="AF2" s="585"/>
      <c r="AG2" s="348">
        <f>AD2</f>
        <v>5</v>
      </c>
      <c r="AH2" s="346"/>
      <c r="AI2" s="585"/>
      <c r="AJ2" s="349">
        <f>AD2</f>
        <v>5</v>
      </c>
      <c r="AK2" s="346"/>
      <c r="AL2" s="346"/>
      <c r="AM2" s="585"/>
      <c r="AN2" s="453">
        <v>6</v>
      </c>
      <c r="AO2" s="346"/>
      <c r="AP2" s="585"/>
      <c r="AQ2" s="348">
        <f>AN2</f>
        <v>6</v>
      </c>
      <c r="AR2" s="346"/>
      <c r="AS2" s="585"/>
      <c r="AT2" s="349">
        <f>AN2</f>
        <v>6</v>
      </c>
      <c r="AU2" s="346"/>
      <c r="AV2" s="346"/>
      <c r="AW2" s="585"/>
      <c r="AX2" s="1566" t="s">
        <v>256</v>
      </c>
      <c r="AY2" s="1567"/>
      <c r="AZ2" s="1568"/>
      <c r="BA2" s="1544" t="s">
        <v>257</v>
      </c>
      <c r="BB2" s="1545"/>
      <c r="BC2" s="1546"/>
      <c r="BD2" s="1580" t="s">
        <v>227</v>
      </c>
      <c r="BE2" s="1581"/>
      <c r="BF2" s="1581"/>
      <c r="BG2" s="1582"/>
      <c r="BH2" s="456">
        <v>7</v>
      </c>
      <c r="BI2" s="346"/>
      <c r="BJ2" s="585"/>
      <c r="BK2" s="348">
        <f>BH2</f>
        <v>7</v>
      </c>
      <c r="BL2" s="346"/>
      <c r="BM2" s="585"/>
      <c r="BN2" s="349">
        <f>BH2</f>
        <v>7</v>
      </c>
      <c r="BO2" s="346"/>
      <c r="BP2" s="346"/>
      <c r="BQ2" s="585"/>
      <c r="BR2" s="453">
        <v>8</v>
      </c>
      <c r="BS2" s="346"/>
      <c r="BT2" s="585"/>
      <c r="BU2" s="348">
        <f>BR2</f>
        <v>8</v>
      </c>
      <c r="BV2" s="346"/>
      <c r="BW2" s="585"/>
      <c r="BX2" s="349">
        <f>BR2</f>
        <v>8</v>
      </c>
      <c r="BY2" s="346"/>
      <c r="BZ2" s="346"/>
      <c r="CA2" s="585"/>
      <c r="CB2" s="453">
        <v>9</v>
      </c>
      <c r="CC2" s="346"/>
      <c r="CD2" s="585"/>
      <c r="CE2" s="348">
        <f>CB2</f>
        <v>9</v>
      </c>
      <c r="CF2" s="346"/>
      <c r="CG2" s="585"/>
      <c r="CH2" s="349">
        <f>CB2</f>
        <v>9</v>
      </c>
      <c r="CI2" s="346"/>
      <c r="CJ2" s="346"/>
      <c r="CK2" s="585"/>
      <c r="CL2" s="1566" t="s">
        <v>256</v>
      </c>
      <c r="CM2" s="1567"/>
      <c r="CN2" s="1572"/>
      <c r="CO2" s="1574" t="s">
        <v>257</v>
      </c>
      <c r="CP2" s="1575"/>
      <c r="CQ2" s="1576"/>
      <c r="CR2" s="1580" t="s">
        <v>227</v>
      </c>
      <c r="CS2" s="1581"/>
      <c r="CT2" s="1581"/>
      <c r="CU2" s="1582"/>
      <c r="CV2" s="1556" t="s">
        <v>258</v>
      </c>
      <c r="CW2" s="1557"/>
      <c r="CX2" s="1558"/>
      <c r="CY2" s="1550" t="s">
        <v>259</v>
      </c>
      <c r="CZ2" s="1551"/>
      <c r="DA2" s="1552"/>
      <c r="DB2" s="1586" t="s">
        <v>228</v>
      </c>
      <c r="DC2" s="1587"/>
      <c r="DD2" s="1587"/>
      <c r="DE2" s="1588"/>
      <c r="DF2" s="456">
        <v>10</v>
      </c>
      <c r="DG2" s="346"/>
      <c r="DH2" s="585"/>
      <c r="DI2" s="348">
        <f>DF2</f>
        <v>10</v>
      </c>
      <c r="DJ2" s="346"/>
      <c r="DK2" s="585"/>
      <c r="DL2" s="349">
        <f>DF2</f>
        <v>10</v>
      </c>
      <c r="DM2" s="346"/>
      <c r="DN2" s="346"/>
      <c r="DO2" s="585"/>
      <c r="DP2" s="453">
        <v>11</v>
      </c>
      <c r="DQ2" s="346"/>
      <c r="DR2" s="585"/>
      <c r="DS2" s="348">
        <f>DP2</f>
        <v>11</v>
      </c>
      <c r="DT2" s="346"/>
      <c r="DU2" s="585"/>
      <c r="DV2" s="349">
        <f>DP2</f>
        <v>11</v>
      </c>
      <c r="DW2" s="346"/>
      <c r="DX2" s="346"/>
      <c r="DY2" s="585"/>
      <c r="DZ2" s="453">
        <v>12</v>
      </c>
      <c r="EA2" s="346"/>
      <c r="EB2" s="585"/>
      <c r="EC2" s="348">
        <f>DZ2</f>
        <v>12</v>
      </c>
      <c r="ED2" s="346"/>
      <c r="EE2" s="585"/>
      <c r="EF2" s="349">
        <f>DZ2</f>
        <v>12</v>
      </c>
      <c r="EG2" s="346"/>
      <c r="EH2" s="346"/>
      <c r="EI2" s="585"/>
      <c r="EJ2" s="1566" t="s">
        <v>256</v>
      </c>
      <c r="EK2" s="1567"/>
      <c r="EL2" s="1572"/>
      <c r="EM2" s="1544" t="s">
        <v>257</v>
      </c>
      <c r="EN2" s="1545"/>
      <c r="EO2" s="1546"/>
      <c r="EP2" s="1580" t="s">
        <v>227</v>
      </c>
      <c r="EQ2" s="1581"/>
      <c r="ER2" s="1581"/>
      <c r="ES2" s="1582"/>
      <c r="ET2" s="456">
        <v>1</v>
      </c>
      <c r="EU2" s="346"/>
      <c r="EV2" s="585"/>
      <c r="EW2" s="348">
        <f>ET2</f>
        <v>1</v>
      </c>
      <c r="EX2" s="346"/>
      <c r="EY2" s="585"/>
      <c r="EZ2" s="349">
        <f>ET2</f>
        <v>1</v>
      </c>
      <c r="FA2" s="346"/>
      <c r="FB2" s="346"/>
      <c r="FC2" s="585"/>
      <c r="FD2" s="453">
        <v>2</v>
      </c>
      <c r="FE2" s="346"/>
      <c r="FF2" s="585"/>
      <c r="FG2" s="348">
        <f>FD2</f>
        <v>2</v>
      </c>
      <c r="FH2" s="346"/>
      <c r="FI2" s="585"/>
      <c r="FJ2" s="349">
        <f>FD2</f>
        <v>2</v>
      </c>
      <c r="FK2" s="346"/>
      <c r="FL2" s="346"/>
      <c r="FM2" s="585"/>
      <c r="FN2" s="453">
        <v>3</v>
      </c>
      <c r="FO2" s="346"/>
      <c r="FP2" s="585"/>
      <c r="FQ2" s="348">
        <f>FN2</f>
        <v>3</v>
      </c>
      <c r="FR2" s="346"/>
      <c r="FS2" s="585"/>
      <c r="FT2" s="349">
        <f>FN2</f>
        <v>3</v>
      </c>
      <c r="FU2" s="346"/>
      <c r="FV2" s="346"/>
      <c r="FW2" s="585"/>
      <c r="FX2" s="1566" t="s">
        <v>256</v>
      </c>
      <c r="FY2" s="1567"/>
      <c r="FZ2" s="1572"/>
      <c r="GA2" s="1544" t="s">
        <v>257</v>
      </c>
      <c r="GB2" s="1545"/>
      <c r="GC2" s="1546"/>
      <c r="GD2" s="1580" t="s">
        <v>227</v>
      </c>
      <c r="GE2" s="1581"/>
      <c r="GF2" s="1581"/>
      <c r="GG2" s="1582"/>
      <c r="GH2" s="1556" t="s">
        <v>258</v>
      </c>
      <c r="GI2" s="1557"/>
      <c r="GJ2" s="1558"/>
      <c r="GK2" s="1550" t="s">
        <v>259</v>
      </c>
      <c r="GL2" s="1551"/>
      <c r="GM2" s="1552"/>
      <c r="GN2" s="1586" t="s">
        <v>228</v>
      </c>
      <c r="GO2" s="1587"/>
      <c r="GP2" s="1587"/>
      <c r="GQ2" s="1588"/>
      <c r="GR2" s="1532" t="s">
        <v>260</v>
      </c>
      <c r="GS2" s="1533"/>
      <c r="GT2" s="1534"/>
      <c r="GU2" s="1532" t="s">
        <v>261</v>
      </c>
      <c r="GV2" s="1533"/>
      <c r="GW2" s="1534"/>
      <c r="GX2" s="1532" t="s">
        <v>229</v>
      </c>
      <c r="GY2" s="1533"/>
      <c r="GZ2" s="1533"/>
      <c r="HA2" s="1534"/>
    </row>
    <row r="3" spans="1:215" ht="21.75" customHeight="1" thickBot="1" x14ac:dyDescent="0.3">
      <c r="A3" s="350"/>
      <c r="B3" s="502"/>
      <c r="C3" s="352"/>
      <c r="D3" s="351"/>
      <c r="E3" s="352"/>
      <c r="F3" s="350"/>
      <c r="G3" s="350"/>
      <c r="H3" s="350"/>
      <c r="I3" s="351"/>
      <c r="J3" s="546"/>
      <c r="K3" s="350"/>
      <c r="L3" s="350"/>
      <c r="M3" s="350"/>
      <c r="N3" s="350"/>
      <c r="O3" s="350"/>
      <c r="P3" s="350"/>
      <c r="Q3" s="350"/>
      <c r="R3" s="575"/>
      <c r="S3" s="352"/>
      <c r="T3" s="454" t="s">
        <v>210</v>
      </c>
      <c r="U3" s="350"/>
      <c r="V3" s="586"/>
      <c r="W3" s="353" t="s">
        <v>211</v>
      </c>
      <c r="X3" s="350"/>
      <c r="Y3" s="586"/>
      <c r="Z3" s="354" t="s">
        <v>212</v>
      </c>
      <c r="AA3" s="350"/>
      <c r="AB3" s="1563" t="s">
        <v>221</v>
      </c>
      <c r="AC3" s="586"/>
      <c r="AD3" s="454" t="s">
        <v>210</v>
      </c>
      <c r="AE3" s="350"/>
      <c r="AF3" s="586"/>
      <c r="AG3" s="353" t="s">
        <v>211</v>
      </c>
      <c r="AH3" s="350"/>
      <c r="AI3" s="586"/>
      <c r="AJ3" s="354" t="s">
        <v>212</v>
      </c>
      <c r="AK3" s="350"/>
      <c r="AL3" s="1563" t="s">
        <v>221</v>
      </c>
      <c r="AM3" s="586"/>
      <c r="AN3" s="454" t="s">
        <v>210</v>
      </c>
      <c r="AO3" s="350"/>
      <c r="AP3" s="586"/>
      <c r="AQ3" s="353" t="s">
        <v>211</v>
      </c>
      <c r="AR3" s="350"/>
      <c r="AS3" s="586"/>
      <c r="AT3" s="354" t="s">
        <v>212</v>
      </c>
      <c r="AU3" s="350"/>
      <c r="AV3" s="1563" t="s">
        <v>221</v>
      </c>
      <c r="AW3" s="586"/>
      <c r="AX3" s="1569"/>
      <c r="AY3" s="1570"/>
      <c r="AZ3" s="1571"/>
      <c r="BA3" s="1547"/>
      <c r="BB3" s="1548"/>
      <c r="BC3" s="1549"/>
      <c r="BD3" s="1583"/>
      <c r="BE3" s="1584"/>
      <c r="BF3" s="1584"/>
      <c r="BG3" s="1585"/>
      <c r="BH3" s="457" t="s">
        <v>210</v>
      </c>
      <c r="BI3" s="350"/>
      <c r="BJ3" s="586"/>
      <c r="BK3" s="353" t="s">
        <v>211</v>
      </c>
      <c r="BL3" s="350"/>
      <c r="BM3" s="586"/>
      <c r="BN3" s="354" t="s">
        <v>212</v>
      </c>
      <c r="BO3" s="350"/>
      <c r="BP3" s="1563" t="s">
        <v>221</v>
      </c>
      <c r="BQ3" s="586"/>
      <c r="BR3" s="454" t="s">
        <v>210</v>
      </c>
      <c r="BS3" s="350"/>
      <c r="BT3" s="586"/>
      <c r="BU3" s="353" t="s">
        <v>211</v>
      </c>
      <c r="BV3" s="350"/>
      <c r="BW3" s="586"/>
      <c r="BX3" s="354" t="s">
        <v>212</v>
      </c>
      <c r="BY3" s="350"/>
      <c r="BZ3" s="1563" t="s">
        <v>221</v>
      </c>
      <c r="CA3" s="586"/>
      <c r="CB3" s="454" t="s">
        <v>210</v>
      </c>
      <c r="CC3" s="350"/>
      <c r="CD3" s="586"/>
      <c r="CE3" s="353" t="s">
        <v>211</v>
      </c>
      <c r="CF3" s="350"/>
      <c r="CG3" s="586"/>
      <c r="CH3" s="354" t="s">
        <v>212</v>
      </c>
      <c r="CI3" s="350"/>
      <c r="CJ3" s="1563" t="s">
        <v>221</v>
      </c>
      <c r="CK3" s="586"/>
      <c r="CL3" s="1569"/>
      <c r="CM3" s="1570"/>
      <c r="CN3" s="1573"/>
      <c r="CO3" s="1577"/>
      <c r="CP3" s="1578"/>
      <c r="CQ3" s="1579"/>
      <c r="CR3" s="1583"/>
      <c r="CS3" s="1584"/>
      <c r="CT3" s="1584"/>
      <c r="CU3" s="1585"/>
      <c r="CV3" s="1559"/>
      <c r="CW3" s="1560"/>
      <c r="CX3" s="1561"/>
      <c r="CY3" s="1553"/>
      <c r="CZ3" s="1554"/>
      <c r="DA3" s="1555"/>
      <c r="DB3" s="1589"/>
      <c r="DC3" s="1590"/>
      <c r="DD3" s="1590"/>
      <c r="DE3" s="1591"/>
      <c r="DF3" s="457" t="s">
        <v>210</v>
      </c>
      <c r="DG3" s="350"/>
      <c r="DH3" s="586"/>
      <c r="DI3" s="353" t="s">
        <v>211</v>
      </c>
      <c r="DJ3" s="350"/>
      <c r="DK3" s="586"/>
      <c r="DL3" s="354" t="s">
        <v>212</v>
      </c>
      <c r="DM3" s="350"/>
      <c r="DN3" s="1563" t="s">
        <v>221</v>
      </c>
      <c r="DO3" s="586"/>
      <c r="DP3" s="454" t="s">
        <v>210</v>
      </c>
      <c r="DQ3" s="350"/>
      <c r="DR3" s="586"/>
      <c r="DS3" s="353" t="s">
        <v>211</v>
      </c>
      <c r="DT3" s="350"/>
      <c r="DU3" s="586"/>
      <c r="DV3" s="354" t="s">
        <v>212</v>
      </c>
      <c r="DW3" s="350"/>
      <c r="DX3" s="1563" t="s">
        <v>221</v>
      </c>
      <c r="DY3" s="586"/>
      <c r="DZ3" s="454" t="s">
        <v>210</v>
      </c>
      <c r="EA3" s="350"/>
      <c r="EB3" s="586"/>
      <c r="EC3" s="353" t="s">
        <v>211</v>
      </c>
      <c r="ED3" s="350"/>
      <c r="EE3" s="586"/>
      <c r="EF3" s="354" t="s">
        <v>212</v>
      </c>
      <c r="EG3" s="350"/>
      <c r="EH3" s="1563" t="s">
        <v>221</v>
      </c>
      <c r="EI3" s="586"/>
      <c r="EJ3" s="1569"/>
      <c r="EK3" s="1570"/>
      <c r="EL3" s="1573"/>
      <c r="EM3" s="1547"/>
      <c r="EN3" s="1548"/>
      <c r="EO3" s="1549"/>
      <c r="EP3" s="1583"/>
      <c r="EQ3" s="1584"/>
      <c r="ER3" s="1584"/>
      <c r="ES3" s="1585"/>
      <c r="ET3" s="457" t="s">
        <v>210</v>
      </c>
      <c r="EU3" s="350"/>
      <c r="EV3" s="586"/>
      <c r="EW3" s="353" t="s">
        <v>211</v>
      </c>
      <c r="EX3" s="350"/>
      <c r="EY3" s="586"/>
      <c r="EZ3" s="354" t="s">
        <v>212</v>
      </c>
      <c r="FA3" s="350"/>
      <c r="FB3" s="1563" t="s">
        <v>221</v>
      </c>
      <c r="FC3" s="586"/>
      <c r="FD3" s="454" t="s">
        <v>210</v>
      </c>
      <c r="FE3" s="350"/>
      <c r="FF3" s="586"/>
      <c r="FG3" s="353" t="s">
        <v>211</v>
      </c>
      <c r="FH3" s="350"/>
      <c r="FI3" s="586"/>
      <c r="FJ3" s="354" t="s">
        <v>212</v>
      </c>
      <c r="FK3" s="350"/>
      <c r="FL3" s="1563" t="s">
        <v>221</v>
      </c>
      <c r="FM3" s="586"/>
      <c r="FN3" s="454" t="s">
        <v>210</v>
      </c>
      <c r="FO3" s="350"/>
      <c r="FP3" s="586"/>
      <c r="FQ3" s="353" t="s">
        <v>211</v>
      </c>
      <c r="FR3" s="350"/>
      <c r="FS3" s="586"/>
      <c r="FT3" s="354" t="s">
        <v>212</v>
      </c>
      <c r="FU3" s="350"/>
      <c r="FV3" s="1563" t="s">
        <v>221</v>
      </c>
      <c r="FW3" s="586"/>
      <c r="FX3" s="1569"/>
      <c r="FY3" s="1570"/>
      <c r="FZ3" s="1573"/>
      <c r="GA3" s="1547"/>
      <c r="GB3" s="1548"/>
      <c r="GC3" s="1549"/>
      <c r="GD3" s="1583"/>
      <c r="GE3" s="1584"/>
      <c r="GF3" s="1584"/>
      <c r="GG3" s="1585"/>
      <c r="GH3" s="1559"/>
      <c r="GI3" s="1560"/>
      <c r="GJ3" s="1561"/>
      <c r="GK3" s="1553"/>
      <c r="GL3" s="1554"/>
      <c r="GM3" s="1555"/>
      <c r="GN3" s="1589"/>
      <c r="GO3" s="1590"/>
      <c r="GP3" s="1590"/>
      <c r="GQ3" s="1591"/>
      <c r="GR3" s="1535"/>
      <c r="GS3" s="1536"/>
      <c r="GT3" s="1537"/>
      <c r="GU3" s="1535"/>
      <c r="GV3" s="1536"/>
      <c r="GW3" s="1537"/>
      <c r="GX3" s="1535"/>
      <c r="GY3" s="1536"/>
      <c r="GZ3" s="1536"/>
      <c r="HA3" s="1537"/>
    </row>
    <row r="4" spans="1:215" s="614" customFormat="1" ht="20.25" customHeight="1" thickBot="1" x14ac:dyDescent="0.3">
      <c r="A4" s="366"/>
      <c r="B4" s="596" t="s">
        <v>155</v>
      </c>
      <c r="C4" s="597" t="s">
        <v>157</v>
      </c>
      <c r="D4" s="598" t="s">
        <v>161</v>
      </c>
      <c r="E4" s="598" t="s">
        <v>202</v>
      </c>
      <c r="F4" s="1293" t="s">
        <v>159</v>
      </c>
      <c r="G4" s="1293" t="s">
        <v>160</v>
      </c>
      <c r="H4" s="1293" t="s">
        <v>158</v>
      </c>
      <c r="I4" s="1286" t="s">
        <v>205</v>
      </c>
      <c r="J4" s="599"/>
      <c r="K4" s="1284" t="s">
        <v>93</v>
      </c>
      <c r="L4" s="1284" t="s">
        <v>94</v>
      </c>
      <c r="M4" s="1284" t="s">
        <v>95</v>
      </c>
      <c r="N4" s="1284" t="s">
        <v>96</v>
      </c>
      <c r="O4" s="1284" t="s">
        <v>97</v>
      </c>
      <c r="P4" s="1284" t="s">
        <v>98</v>
      </c>
      <c r="Q4" s="1284" t="s">
        <v>216</v>
      </c>
      <c r="R4" s="600"/>
      <c r="S4" s="601"/>
      <c r="T4" s="602" t="s">
        <v>215</v>
      </c>
      <c r="U4" s="601" t="s">
        <v>213</v>
      </c>
      <c r="V4" s="601" t="s">
        <v>214</v>
      </c>
      <c r="W4" s="603" t="s">
        <v>215</v>
      </c>
      <c r="X4" s="601" t="s">
        <v>213</v>
      </c>
      <c r="Y4" s="601" t="s">
        <v>214</v>
      </c>
      <c r="Z4" s="604" t="s">
        <v>215</v>
      </c>
      <c r="AA4" s="601" t="s">
        <v>213</v>
      </c>
      <c r="AB4" s="1564"/>
      <c r="AC4" s="601" t="s">
        <v>214</v>
      </c>
      <c r="AD4" s="602" t="s">
        <v>215</v>
      </c>
      <c r="AE4" s="601" t="s">
        <v>213</v>
      </c>
      <c r="AF4" s="601" t="s">
        <v>214</v>
      </c>
      <c r="AG4" s="603" t="s">
        <v>215</v>
      </c>
      <c r="AH4" s="601" t="s">
        <v>213</v>
      </c>
      <c r="AI4" s="601" t="s">
        <v>214</v>
      </c>
      <c r="AJ4" s="604" t="s">
        <v>215</v>
      </c>
      <c r="AK4" s="601" t="s">
        <v>213</v>
      </c>
      <c r="AL4" s="1564"/>
      <c r="AM4" s="601" t="s">
        <v>214</v>
      </c>
      <c r="AN4" s="602" t="s">
        <v>215</v>
      </c>
      <c r="AO4" s="601" t="s">
        <v>213</v>
      </c>
      <c r="AP4" s="601" t="s">
        <v>214</v>
      </c>
      <c r="AQ4" s="603" t="s">
        <v>215</v>
      </c>
      <c r="AR4" s="601" t="s">
        <v>213</v>
      </c>
      <c r="AS4" s="601" t="s">
        <v>214</v>
      </c>
      <c r="AT4" s="604" t="s">
        <v>215</v>
      </c>
      <c r="AU4" s="601" t="s">
        <v>213</v>
      </c>
      <c r="AV4" s="1564"/>
      <c r="AW4" s="601" t="s">
        <v>214</v>
      </c>
      <c r="AX4" s="625" t="s">
        <v>215</v>
      </c>
      <c r="AY4" s="605" t="s">
        <v>213</v>
      </c>
      <c r="AZ4" s="626" t="s">
        <v>214</v>
      </c>
      <c r="BA4" s="646" t="s">
        <v>215</v>
      </c>
      <c r="BB4" s="606" t="s">
        <v>213</v>
      </c>
      <c r="BC4" s="647" t="s">
        <v>214</v>
      </c>
      <c r="BD4" s="657" t="s">
        <v>215</v>
      </c>
      <c r="BE4" s="607" t="s">
        <v>213</v>
      </c>
      <c r="BF4" s="608" t="s">
        <v>226</v>
      </c>
      <c r="BG4" s="658" t="s">
        <v>214</v>
      </c>
      <c r="BH4" s="609" t="s">
        <v>215</v>
      </c>
      <c r="BI4" s="601" t="s">
        <v>213</v>
      </c>
      <c r="BJ4" s="601" t="s">
        <v>214</v>
      </c>
      <c r="BK4" s="603" t="s">
        <v>215</v>
      </c>
      <c r="BL4" s="601" t="s">
        <v>213</v>
      </c>
      <c r="BM4" s="601" t="s">
        <v>214</v>
      </c>
      <c r="BN4" s="604" t="s">
        <v>215</v>
      </c>
      <c r="BO4" s="601" t="s">
        <v>213</v>
      </c>
      <c r="BP4" s="1564"/>
      <c r="BQ4" s="601" t="s">
        <v>214</v>
      </c>
      <c r="BR4" s="602" t="s">
        <v>215</v>
      </c>
      <c r="BS4" s="601" t="s">
        <v>213</v>
      </c>
      <c r="BT4" s="601" t="s">
        <v>214</v>
      </c>
      <c r="BU4" s="603" t="s">
        <v>215</v>
      </c>
      <c r="BV4" s="601" t="s">
        <v>213</v>
      </c>
      <c r="BW4" s="601" t="s">
        <v>214</v>
      </c>
      <c r="BX4" s="604" t="s">
        <v>215</v>
      </c>
      <c r="BY4" s="601" t="s">
        <v>213</v>
      </c>
      <c r="BZ4" s="1564"/>
      <c r="CA4" s="601" t="s">
        <v>214</v>
      </c>
      <c r="CB4" s="602" t="s">
        <v>215</v>
      </c>
      <c r="CC4" s="601" t="s">
        <v>213</v>
      </c>
      <c r="CD4" s="601" t="s">
        <v>214</v>
      </c>
      <c r="CE4" s="603" t="s">
        <v>215</v>
      </c>
      <c r="CF4" s="601" t="s">
        <v>213</v>
      </c>
      <c r="CG4" s="601" t="s">
        <v>214</v>
      </c>
      <c r="CH4" s="604" t="s">
        <v>215</v>
      </c>
      <c r="CI4" s="601" t="s">
        <v>213</v>
      </c>
      <c r="CJ4" s="1564"/>
      <c r="CK4" s="601" t="s">
        <v>214</v>
      </c>
      <c r="CL4" s="625" t="s">
        <v>215</v>
      </c>
      <c r="CM4" s="605" t="s">
        <v>213</v>
      </c>
      <c r="CN4" s="626" t="s">
        <v>214</v>
      </c>
      <c r="CO4" s="646" t="s">
        <v>215</v>
      </c>
      <c r="CP4" s="606" t="s">
        <v>213</v>
      </c>
      <c r="CQ4" s="647" t="s">
        <v>214</v>
      </c>
      <c r="CR4" s="657" t="s">
        <v>215</v>
      </c>
      <c r="CS4" s="607" t="s">
        <v>213</v>
      </c>
      <c r="CT4" s="608" t="s">
        <v>226</v>
      </c>
      <c r="CU4" s="658" t="s">
        <v>214</v>
      </c>
      <c r="CV4" s="668" t="s">
        <v>215</v>
      </c>
      <c r="CW4" s="610" t="s">
        <v>213</v>
      </c>
      <c r="CX4" s="669" t="s">
        <v>214</v>
      </c>
      <c r="CY4" s="679" t="s">
        <v>215</v>
      </c>
      <c r="CZ4" s="611" t="s">
        <v>213</v>
      </c>
      <c r="DA4" s="680" t="s">
        <v>214</v>
      </c>
      <c r="DB4" s="690" t="s">
        <v>215</v>
      </c>
      <c r="DC4" s="612" t="s">
        <v>213</v>
      </c>
      <c r="DD4" s="608" t="s">
        <v>226</v>
      </c>
      <c r="DE4" s="691" t="s">
        <v>214</v>
      </c>
      <c r="DF4" s="609" t="s">
        <v>215</v>
      </c>
      <c r="DG4" s="601" t="s">
        <v>213</v>
      </c>
      <c r="DH4" s="601" t="s">
        <v>214</v>
      </c>
      <c r="DI4" s="603" t="s">
        <v>215</v>
      </c>
      <c r="DJ4" s="601" t="s">
        <v>213</v>
      </c>
      <c r="DK4" s="601" t="s">
        <v>214</v>
      </c>
      <c r="DL4" s="604" t="s">
        <v>215</v>
      </c>
      <c r="DM4" s="601" t="s">
        <v>213</v>
      </c>
      <c r="DN4" s="1564"/>
      <c r="DO4" s="601" t="s">
        <v>214</v>
      </c>
      <c r="DP4" s="602" t="s">
        <v>215</v>
      </c>
      <c r="DQ4" s="601" t="s">
        <v>213</v>
      </c>
      <c r="DR4" s="601" t="s">
        <v>214</v>
      </c>
      <c r="DS4" s="603" t="s">
        <v>215</v>
      </c>
      <c r="DT4" s="601" t="s">
        <v>213</v>
      </c>
      <c r="DU4" s="601" t="s">
        <v>214</v>
      </c>
      <c r="DV4" s="604" t="s">
        <v>215</v>
      </c>
      <c r="DW4" s="601" t="s">
        <v>213</v>
      </c>
      <c r="DX4" s="1564"/>
      <c r="DY4" s="601" t="s">
        <v>214</v>
      </c>
      <c r="DZ4" s="602" t="s">
        <v>215</v>
      </c>
      <c r="EA4" s="601" t="s">
        <v>213</v>
      </c>
      <c r="EB4" s="601" t="s">
        <v>214</v>
      </c>
      <c r="EC4" s="603" t="s">
        <v>215</v>
      </c>
      <c r="ED4" s="601" t="s">
        <v>213</v>
      </c>
      <c r="EE4" s="601" t="s">
        <v>214</v>
      </c>
      <c r="EF4" s="604" t="s">
        <v>215</v>
      </c>
      <c r="EG4" s="601" t="s">
        <v>213</v>
      </c>
      <c r="EH4" s="1564"/>
      <c r="EI4" s="601" t="s">
        <v>214</v>
      </c>
      <c r="EJ4" s="625" t="s">
        <v>215</v>
      </c>
      <c r="EK4" s="605" t="s">
        <v>213</v>
      </c>
      <c r="EL4" s="626" t="s">
        <v>214</v>
      </c>
      <c r="EM4" s="646" t="s">
        <v>215</v>
      </c>
      <c r="EN4" s="606" t="s">
        <v>213</v>
      </c>
      <c r="EO4" s="647" t="s">
        <v>214</v>
      </c>
      <c r="EP4" s="657" t="s">
        <v>215</v>
      </c>
      <c r="EQ4" s="607" t="s">
        <v>213</v>
      </c>
      <c r="ER4" s="608" t="s">
        <v>226</v>
      </c>
      <c r="ES4" s="658" t="s">
        <v>214</v>
      </c>
      <c r="ET4" s="609" t="s">
        <v>215</v>
      </c>
      <c r="EU4" s="601" t="s">
        <v>213</v>
      </c>
      <c r="EV4" s="601" t="s">
        <v>214</v>
      </c>
      <c r="EW4" s="603" t="s">
        <v>215</v>
      </c>
      <c r="EX4" s="601" t="s">
        <v>213</v>
      </c>
      <c r="EY4" s="601" t="s">
        <v>214</v>
      </c>
      <c r="EZ4" s="604" t="s">
        <v>215</v>
      </c>
      <c r="FA4" s="601" t="s">
        <v>213</v>
      </c>
      <c r="FB4" s="1564"/>
      <c r="FC4" s="601" t="s">
        <v>214</v>
      </c>
      <c r="FD4" s="602" t="s">
        <v>215</v>
      </c>
      <c r="FE4" s="601" t="s">
        <v>213</v>
      </c>
      <c r="FF4" s="601" t="s">
        <v>214</v>
      </c>
      <c r="FG4" s="603" t="s">
        <v>215</v>
      </c>
      <c r="FH4" s="601" t="s">
        <v>213</v>
      </c>
      <c r="FI4" s="601" t="s">
        <v>214</v>
      </c>
      <c r="FJ4" s="604" t="s">
        <v>215</v>
      </c>
      <c r="FK4" s="601" t="s">
        <v>213</v>
      </c>
      <c r="FL4" s="1564"/>
      <c r="FM4" s="601" t="s">
        <v>214</v>
      </c>
      <c r="FN4" s="602" t="s">
        <v>215</v>
      </c>
      <c r="FO4" s="601" t="s">
        <v>213</v>
      </c>
      <c r="FP4" s="601" t="s">
        <v>214</v>
      </c>
      <c r="FQ4" s="603" t="s">
        <v>215</v>
      </c>
      <c r="FR4" s="601" t="s">
        <v>213</v>
      </c>
      <c r="FS4" s="601" t="s">
        <v>214</v>
      </c>
      <c r="FT4" s="604" t="s">
        <v>215</v>
      </c>
      <c r="FU4" s="601" t="s">
        <v>213</v>
      </c>
      <c r="FV4" s="1564"/>
      <c r="FW4" s="601" t="s">
        <v>214</v>
      </c>
      <c r="FX4" s="625" t="s">
        <v>215</v>
      </c>
      <c r="FY4" s="605" t="s">
        <v>213</v>
      </c>
      <c r="FZ4" s="626" t="s">
        <v>214</v>
      </c>
      <c r="GA4" s="646" t="s">
        <v>215</v>
      </c>
      <c r="GB4" s="606" t="s">
        <v>213</v>
      </c>
      <c r="GC4" s="647" t="s">
        <v>214</v>
      </c>
      <c r="GD4" s="657" t="s">
        <v>215</v>
      </c>
      <c r="GE4" s="607" t="s">
        <v>213</v>
      </c>
      <c r="GF4" s="608" t="s">
        <v>226</v>
      </c>
      <c r="GG4" s="658" t="s">
        <v>214</v>
      </c>
      <c r="GH4" s="668" t="s">
        <v>215</v>
      </c>
      <c r="GI4" s="610" t="s">
        <v>213</v>
      </c>
      <c r="GJ4" s="669" t="s">
        <v>214</v>
      </c>
      <c r="GK4" s="679" t="s">
        <v>215</v>
      </c>
      <c r="GL4" s="611" t="s">
        <v>213</v>
      </c>
      <c r="GM4" s="680" t="s">
        <v>214</v>
      </c>
      <c r="GN4" s="690" t="s">
        <v>215</v>
      </c>
      <c r="GO4" s="612" t="s">
        <v>213</v>
      </c>
      <c r="GP4" s="608" t="s">
        <v>226</v>
      </c>
      <c r="GQ4" s="691" t="s">
        <v>214</v>
      </c>
      <c r="GR4" s="700" t="s">
        <v>215</v>
      </c>
      <c r="GS4" s="613" t="s">
        <v>213</v>
      </c>
      <c r="GT4" s="701" t="s">
        <v>214</v>
      </c>
      <c r="GU4" s="700" t="s">
        <v>215</v>
      </c>
      <c r="GV4" s="613" t="s">
        <v>213</v>
      </c>
      <c r="GW4" s="701" t="s">
        <v>214</v>
      </c>
      <c r="GX4" s="700" t="s">
        <v>215</v>
      </c>
      <c r="GY4" s="613" t="s">
        <v>213</v>
      </c>
      <c r="GZ4" s="608" t="s">
        <v>226</v>
      </c>
      <c r="HA4" s="701" t="s">
        <v>214</v>
      </c>
      <c r="HC4" s="615"/>
      <c r="HD4" s="813"/>
      <c r="HE4" s="616" t="s">
        <v>233</v>
      </c>
      <c r="HF4" s="616" t="s">
        <v>273</v>
      </c>
      <c r="HG4" s="616" t="s">
        <v>275</v>
      </c>
    </row>
    <row r="5" spans="1:215" ht="33.75" outlineLevel="1" thickTop="1" x14ac:dyDescent="0.25">
      <c r="A5" s="365"/>
      <c r="B5" s="503"/>
      <c r="C5" s="442" t="str">
        <f>_xlfn.XLOOKUP($D5,'214737'!$H:$H,'214737'!$G:$G,"",0)</f>
        <v>東京</v>
      </c>
      <c r="D5" s="411" t="s">
        <v>224</v>
      </c>
      <c r="E5" s="410">
        <v>1</v>
      </c>
      <c r="F5" s="1294" t="str">
        <f>_xlfn.XLOOKUP($D5,'214737'!$H:$H,'214737'!$I:$I,"",0)</f>
        <v>石田 直樹</v>
      </c>
      <c r="G5" s="1294" t="str">
        <f>_xlfn.XLOOKUP($D5,'214737'!$H:$H,'214737'!$J:$J,"",0)</f>
        <v>佐藤 宏幸</v>
      </c>
      <c r="H5" s="1294" t="str">
        <f>_xlfn.XLOOKUP($D5,'214737'!$H:$H,'214737'!$K:$K,"",0)</f>
        <v>actie</v>
      </c>
      <c r="I5" s="412" t="str">
        <f>集計グループ1</f>
        <v>アクティエ</v>
      </c>
      <c r="J5" s="523"/>
      <c r="K5" s="1278">
        <f>_xlfn.XLOOKUP(実行度合表集計!$D5,'214737'!$H:$H,'214737'!$X:$X,0,0)</f>
        <v>3225</v>
      </c>
      <c r="L5" s="1278">
        <f>_xlfn.XLOOKUP(実行度合表集計!$D5,'214737'!$H:$H,'214737'!$Y:$Y,0,0)</f>
        <v>266</v>
      </c>
      <c r="M5" s="1278">
        <f>_xlfn.XLOOKUP(実行度合表集計!$D5,'214737'!$H:$H,'214737'!$S:$S,0,0)</f>
        <v>317</v>
      </c>
      <c r="N5" s="1278">
        <f>_xlfn.XLOOKUP(実行度合表集計!$D5,'214737'!$H:$H,'214737'!$T:$T,0,0)</f>
        <v>1900</v>
      </c>
      <c r="O5" s="1278">
        <f>_xlfn.XLOOKUP(実行度合表集計!$D5,'214737'!$H:$H,'214737'!$U:$U,0,0)</f>
        <v>342</v>
      </c>
      <c r="P5" s="1278">
        <f>_xlfn.XLOOKUP(実行度合表集計!$D5,'214737'!$H:$H,'214737'!$V:$V,0,0)</f>
        <v>5000</v>
      </c>
      <c r="Q5" s="1278">
        <f>SUM(K5:P5)</f>
        <v>11050</v>
      </c>
      <c r="R5" s="577" t="str">
        <f>D5</f>
        <v>アクティエ立川</v>
      </c>
      <c r="S5" s="355" t="s">
        <v>145</v>
      </c>
      <c r="T5" s="455" t="e" cm="1">
        <f t="array" aca="1" ref="T5" ca="1">INDEX(INDIRECT("'"&amp;実行度合表集計!$D5&amp;"_受着完'!R27C4:R28C95",FALSE),1,
MATCH(T$2,INDIRECT("'"&amp;実行度合表集計!$D5&amp;"_受着完'!R4",FALSE),0)-1)</f>
        <v>#REF!</v>
      </c>
      <c r="U5" s="356" t="e">
        <f ca="1">INDEX(INDIRECT("'"&amp;実行度合表集計!$D5&amp;"_受着完'!R27C4:R28C95",FALSE),1,
MATCH(T$2,INDIRECT("'"&amp;実行度合表集計!$D5&amp;"_受着完'!R4",FALSE),0))</f>
        <v>#REF!</v>
      </c>
      <c r="V5" s="587" t="e" cm="1">
        <f t="array" aca="1" ref="V5" ca="1">INDEX(INDIRECT("'"&amp;実行度合表集計!$D5&amp;"_受着完'!R27C4:R28C95",FALSE),1,
MATCH(T$2,INDIRECT("'"&amp;実行度合表集計!$D5&amp;"_受着完'!R4",FALSE),0)-3)</f>
        <v>#REF!</v>
      </c>
      <c r="W5" s="357" t="e" cm="1">
        <f t="array" aca="1" ref="W5" ca="1">INDEX(INDIRECT("'"&amp;実行度合表集計!$D5&amp;"_受着完'!R58C4:R59C95",FALSE),1,
MATCH(T$2,INDIRECT("'"&amp;実行度合表集計!$D5&amp;"_受着完'!R4",FALSE),0)-1)</f>
        <v>#REF!</v>
      </c>
      <c r="X5" s="356" t="e">
        <f ca="1">INDEX(INDIRECT("'"&amp;実行度合表集計!$D5&amp;"_受着完'!R58C4:R59C95",FALSE),1,
MATCH(T$2,INDIRECT("'"&amp;実行度合表集計!$D5&amp;"_受着完'!R4",FALSE),0))</f>
        <v>#REF!</v>
      </c>
      <c r="Y5" s="587" t="e" cm="1">
        <f t="array" aca="1" ref="Y5" ca="1">INDEX(INDIRECT("'"&amp;実行度合表集計!$D5&amp;"_受着完'!R58C4:R59C95",FALSE),1,
MATCH(T$2,INDIRECT("'"&amp;実行度合表集計!$D5&amp;"_受着完'!R4",FALSE),0)-3)</f>
        <v>#REF!</v>
      </c>
      <c r="Z5" s="358" t="e" cm="1">
        <f t="array" aca="1" ref="Z5" ca="1">INDEX(INDIRECT("'"&amp;実行度合表集計!$D5&amp;"_受着完'!R89C4:R90C95",FALSE),1,
MATCH(T$2,INDIRECT("'"&amp;実行度合表集計!$D5&amp;"_受着完'!R4",FALSE),0)-1)</f>
        <v>#REF!</v>
      </c>
      <c r="AA5" s="356" t="e">
        <f ca="1">INDEX(INDIRECT("'"&amp;実行度合表集計!$D5&amp;"_受着完'!R89C4:R90C95",FALSE),1,
MATCH(T$2,INDIRECT("'"&amp;実行度合表集計!$D5&amp;"_受着完'!R4",FALSE),0))</f>
        <v>#REF!</v>
      </c>
      <c r="AB5" s="384" t="e">
        <f ca="1">AA5-($Q5*1000)</f>
        <v>#REF!</v>
      </c>
      <c r="AC5" s="587" t="e" cm="1">
        <f t="array" aca="1" ref="AC5" ca="1">INDEX(INDIRECT("'"&amp;実行度合表集計!$D5&amp;"_受着完'!R89C4:R90C95",FALSE),1,
MATCH(T$2,INDIRECT("'"&amp;実行度合表集計!$D5&amp;"_受着完'!R4",FALSE),0)-3)</f>
        <v>#REF!</v>
      </c>
      <c r="AD5" s="455" t="e" cm="1">
        <f t="array" aca="1" ref="AD5" ca="1">INDEX(INDIRECT("'"&amp;実行度合表集計!$D5&amp;"_受着完'!R27C4:R28C95",FALSE),1,
MATCH(AD$2,INDIRECT("'"&amp;実行度合表集計!$D5&amp;"_受着完'!R4",FALSE),0)-1)</f>
        <v>#REF!</v>
      </c>
      <c r="AE5" s="356" t="e">
        <f ca="1">INDEX(INDIRECT("'"&amp;実行度合表集計!$D5&amp;"_受着完'!R27C4:R28C95",FALSE),1,
MATCH(AD$2,INDIRECT("'"&amp;実行度合表集計!$D5&amp;"_受着完'!R4",FALSE),0))</f>
        <v>#REF!</v>
      </c>
      <c r="AF5" s="587" t="e" cm="1">
        <f t="array" aca="1" ref="AF5" ca="1">INDEX(INDIRECT("'"&amp;実行度合表集計!$D5&amp;"_受着完'!R27C4:R28C95",FALSE),1,
MATCH(AD$2,INDIRECT("'"&amp;実行度合表集計!$D5&amp;"_受着完'!R4",FALSE),0)-3)</f>
        <v>#REF!</v>
      </c>
      <c r="AG5" s="357" t="e" cm="1">
        <f t="array" aca="1" ref="AG5" ca="1">INDEX(INDIRECT("'"&amp;実行度合表集計!$D5&amp;"_受着完'!R58C4:R59C95",FALSE),1,
MATCH(AD$2,INDIRECT("'"&amp;実行度合表集計!$D5&amp;"_受着完'!R4",FALSE),0)-1)</f>
        <v>#REF!</v>
      </c>
      <c r="AH5" s="356" t="e">
        <f ca="1">INDEX(INDIRECT("'"&amp;実行度合表集計!$D5&amp;"_受着完'!R58C4:R59C95",FALSE),1,
MATCH(AD$2,INDIRECT("'"&amp;実行度合表集計!$D5&amp;"_受着完'!R4",FALSE),0))</f>
        <v>#REF!</v>
      </c>
      <c r="AI5" s="587" t="e" cm="1">
        <f t="array" aca="1" ref="AI5" ca="1">INDEX(INDIRECT("'"&amp;実行度合表集計!$D5&amp;"_受着完'!R58C4:R59C95",FALSE),1,
MATCH(AD$2,INDIRECT("'"&amp;実行度合表集計!$D5&amp;"_受着完'!R4",FALSE),0)-3)</f>
        <v>#REF!</v>
      </c>
      <c r="AJ5" s="358" t="e" cm="1">
        <f t="array" aca="1" ref="AJ5" ca="1">INDEX(INDIRECT("'"&amp;実行度合表集計!$D5&amp;"_受着完'!R89C4:R90C95",FALSE),1,
MATCH(AD$2,INDIRECT("'"&amp;実行度合表集計!$D5&amp;"_受着完'!R4",FALSE),0)-1)</f>
        <v>#REF!</v>
      </c>
      <c r="AK5" s="356" t="e">
        <f ca="1">INDEX(INDIRECT("'"&amp;実行度合表集計!$D5&amp;"_受着完'!R89C4:R90C95",FALSE),1,
MATCH(AD$2,INDIRECT("'"&amp;実行度合表集計!$D5&amp;"_受着完'!R4",FALSE),0))</f>
        <v>#REF!</v>
      </c>
      <c r="AL5" s="384" t="e">
        <f ca="1">AK5-($Q5*1000)</f>
        <v>#REF!</v>
      </c>
      <c r="AM5" s="587" t="e" cm="1">
        <f t="array" aca="1" ref="AM5" ca="1">INDEX(INDIRECT("'"&amp;実行度合表集計!$D5&amp;"_受着完'!R89C4:R90C95",FALSE),1,
MATCH(AD$2,INDIRECT("'"&amp;実行度合表集計!$D5&amp;"_受着完'!R4",FALSE),0)-3)</f>
        <v>#REF!</v>
      </c>
      <c r="AN5" s="455" t="e" cm="1">
        <f t="array" aca="1" ref="AN5" ca="1">INDEX(INDIRECT("'"&amp;実行度合表集計!$D5&amp;"_受着完'!R27C4:R28C95",FALSE),1,
MATCH(AN$2,INDIRECT("'"&amp;実行度合表集計!$D5&amp;"_受着完'!R4",FALSE),0)-1)</f>
        <v>#REF!</v>
      </c>
      <c r="AO5" s="356" t="e">
        <f ca="1">INDEX(INDIRECT("'"&amp;実行度合表集計!$D5&amp;"_受着完'!R27C4:R28C95",FALSE),1,
MATCH(AN$2,INDIRECT("'"&amp;実行度合表集計!$D5&amp;"_受着完'!R4",FALSE),0))</f>
        <v>#REF!</v>
      </c>
      <c r="AP5" s="587" t="e" cm="1">
        <f t="array" aca="1" ref="AP5" ca="1">INDEX(INDIRECT("'"&amp;実行度合表集計!$D5&amp;"_受着完'!R27C4:R28C95",FALSE),1,
MATCH(AN$2,INDIRECT("'"&amp;実行度合表集計!$D5&amp;"_受着完'!R4",FALSE),0)-3)</f>
        <v>#REF!</v>
      </c>
      <c r="AQ5" s="357" t="e" cm="1">
        <f t="array" aca="1" ref="AQ5" ca="1">INDEX(INDIRECT("'"&amp;実行度合表集計!$D5&amp;"_受着完'!R58C4:R59C95",FALSE),1,
MATCH(AN$2,INDIRECT("'"&amp;実行度合表集計!$D5&amp;"_受着完'!R4",FALSE),0)-1)</f>
        <v>#REF!</v>
      </c>
      <c r="AR5" s="356" t="e">
        <f ca="1">INDEX(INDIRECT("'"&amp;実行度合表集計!$D5&amp;"_受着完'!R58C4:R59C95",FALSE),1,
MATCH(AN$2,INDIRECT("'"&amp;実行度合表集計!$D5&amp;"_受着完'!R4",FALSE),0))</f>
        <v>#REF!</v>
      </c>
      <c r="AS5" s="587" t="e" cm="1">
        <f t="array" aca="1" ref="AS5" ca="1">INDEX(INDIRECT("'"&amp;実行度合表集計!$D5&amp;"_受着完'!R58C4:R59C95",FALSE),1,
MATCH(AN$2,INDIRECT("'"&amp;実行度合表集計!$D5&amp;"_受着完'!R4",FALSE),0)-3)</f>
        <v>#REF!</v>
      </c>
      <c r="AT5" s="358" t="e" cm="1">
        <f t="array" aca="1" ref="AT5" ca="1">INDEX(INDIRECT("'"&amp;実行度合表集計!$D5&amp;"_受着完'!R89C4:R90C95",FALSE),1,
MATCH(AN$2,INDIRECT("'"&amp;実行度合表集計!$D5&amp;"_受着完'!R4",FALSE),0)-1)</f>
        <v>#REF!</v>
      </c>
      <c r="AU5" s="356" t="e">
        <f ca="1">INDEX(INDIRECT("'"&amp;実行度合表集計!$D5&amp;"_受着完'!R89C4:R90C95",FALSE),1,
MATCH(AN$2,INDIRECT("'"&amp;実行度合表集計!$D5&amp;"_受着完'!R4",FALSE),0))</f>
        <v>#REF!</v>
      </c>
      <c r="AV5" s="384" t="e">
        <f ca="1">AU5-($Q5*1000)</f>
        <v>#REF!</v>
      </c>
      <c r="AW5" s="587" t="e" cm="1">
        <f t="array" aca="1" ref="AW5" ca="1">INDEX(INDIRECT("'"&amp;実行度合表集計!$D5&amp;"_受着完'!R89C4:R90C95",FALSE),1,
MATCH(AN$2,INDIRECT("'"&amp;実行度合表集計!$D5&amp;"_受着完'!R4",FALSE),0)-3)</f>
        <v>#REF!</v>
      </c>
      <c r="AX5" s="627" t="e">
        <f t="shared" ref="AX5:BG5" ca="1" si="0">T5+AD5+AN5</f>
        <v>#REF!</v>
      </c>
      <c r="AY5" s="628" t="e">
        <f t="shared" ca="1" si="0"/>
        <v>#REF!</v>
      </c>
      <c r="AZ5" s="629" t="e">
        <f t="shared" ca="1" si="0"/>
        <v>#REF!</v>
      </c>
      <c r="BA5" s="648" t="e">
        <f t="shared" ca="1" si="0"/>
        <v>#REF!</v>
      </c>
      <c r="BB5" s="617" t="e">
        <f t="shared" ca="1" si="0"/>
        <v>#REF!</v>
      </c>
      <c r="BC5" s="649" t="e">
        <f t="shared" ca="1" si="0"/>
        <v>#REF!</v>
      </c>
      <c r="BD5" s="659" t="e">
        <f t="shared" ca="1" si="0"/>
        <v>#REF!</v>
      </c>
      <c r="BE5" s="619" t="e">
        <f t="shared" ca="1" si="0"/>
        <v>#REF!</v>
      </c>
      <c r="BF5" s="789" t="e">
        <f t="shared" ca="1" si="0"/>
        <v>#REF!</v>
      </c>
      <c r="BG5" s="660" t="e">
        <f t="shared" ca="1" si="0"/>
        <v>#REF!</v>
      </c>
      <c r="BH5" s="360" t="e" cm="1">
        <f t="array" aca="1" ref="BH5" ca="1">INDEX(INDIRECT("'"&amp;実行度合表集計!$D5&amp;"_受着完'!R27C4:R28C95",FALSE),1,
MATCH(BH$2,INDIRECT("'"&amp;実行度合表集計!$D5&amp;"_受着完'!R4",FALSE),0)-1)</f>
        <v>#REF!</v>
      </c>
      <c r="BI5" s="356" t="e">
        <f ca="1">INDEX(INDIRECT("'"&amp;実行度合表集計!$D5&amp;"_受着完'!R27C4:R28C95",FALSE),1,
MATCH(BH$2,INDIRECT("'"&amp;実行度合表集計!$D5&amp;"_受着完'!R4",FALSE),0))</f>
        <v>#REF!</v>
      </c>
      <c r="BJ5" s="587" t="e" cm="1">
        <f t="array" aca="1" ref="BJ5" ca="1">INDEX(INDIRECT("'"&amp;実行度合表集計!$D5&amp;"_受着完'!R27C4:R28C95",FALSE),1,
MATCH(BH$2,INDIRECT("'"&amp;実行度合表集計!$D5&amp;"_受着完'!R4",FALSE),0)-3)</f>
        <v>#REF!</v>
      </c>
      <c r="BK5" s="357" t="e" cm="1">
        <f t="array" aca="1" ref="BK5" ca="1">INDEX(INDIRECT("'"&amp;実行度合表集計!$D5&amp;"_受着完'!R58C4:R59C95",FALSE),1,
MATCH(BH$2,INDIRECT("'"&amp;実行度合表集計!$D5&amp;"_受着完'!R4",FALSE),0)-1)</f>
        <v>#REF!</v>
      </c>
      <c r="BL5" s="356" t="e">
        <f ca="1">INDEX(INDIRECT("'"&amp;実行度合表集計!$D5&amp;"_受着完'!R58C4:R59C95",FALSE),1,
MATCH(BH$2,INDIRECT("'"&amp;実行度合表集計!$D5&amp;"_受着完'!R4",FALSE),0))</f>
        <v>#REF!</v>
      </c>
      <c r="BM5" s="587" t="e" cm="1">
        <f t="array" aca="1" ref="BM5" ca="1">INDEX(INDIRECT("'"&amp;実行度合表集計!$D5&amp;"_受着完'!R58C4:R59C95",FALSE),1,
MATCH(BH$2,INDIRECT("'"&amp;実行度合表集計!$D5&amp;"_受着完'!R4",FALSE),0)-3)</f>
        <v>#REF!</v>
      </c>
      <c r="BN5" s="358" t="e" cm="1">
        <f t="array" aca="1" ref="BN5" ca="1">INDEX(INDIRECT("'"&amp;実行度合表集計!$D5&amp;"_受着完'!R89C4:R90C95",FALSE),1,
MATCH(BH$2,INDIRECT("'"&amp;実行度合表集計!$D5&amp;"_受着完'!R4",FALSE),0)-1)</f>
        <v>#REF!</v>
      </c>
      <c r="BO5" s="356" t="e">
        <f ca="1">INDEX(INDIRECT("'"&amp;実行度合表集計!$D5&amp;"_受着完'!R89C4:R90C95",FALSE),1,
MATCH(BH$2,INDIRECT("'"&amp;実行度合表集計!$D5&amp;"_受着完'!R4",FALSE),0))</f>
        <v>#REF!</v>
      </c>
      <c r="BP5" s="384" t="e">
        <f ca="1">BO5-($Q5*1000)</f>
        <v>#REF!</v>
      </c>
      <c r="BQ5" s="587" t="e" cm="1">
        <f t="array" aca="1" ref="BQ5" ca="1">INDEX(INDIRECT("'"&amp;実行度合表集計!$D5&amp;"_受着完'!R89C4:R90C95",FALSE),1,
MATCH(BH$2,INDIRECT("'"&amp;実行度合表集計!$D5&amp;"_受着完'!R4",FALSE),0)-3)</f>
        <v>#REF!</v>
      </c>
      <c r="BR5" s="455" t="e" cm="1">
        <f t="array" aca="1" ref="BR5" ca="1">INDEX(INDIRECT("'"&amp;実行度合表集計!$D5&amp;"_受着完'!R27C4:R28C95",FALSE),1,
MATCH(BR$2,INDIRECT("'"&amp;実行度合表集計!$D5&amp;"_受着完'!R4",FALSE),0)-1)</f>
        <v>#REF!</v>
      </c>
      <c r="BS5" s="356" t="e">
        <f ca="1">INDEX(INDIRECT("'"&amp;実行度合表集計!$D5&amp;"_受着完'!R27C4:R28C95",FALSE),1,
MATCH(BR$2,INDIRECT("'"&amp;実行度合表集計!$D5&amp;"_受着完'!R4",FALSE),0))</f>
        <v>#REF!</v>
      </c>
      <c r="BT5" s="587" t="e" cm="1">
        <f t="array" aca="1" ref="BT5" ca="1">INDEX(INDIRECT("'"&amp;実行度合表集計!$D5&amp;"_受着完'!R27C4:R28C95",FALSE),1,
MATCH(BR$2,INDIRECT("'"&amp;実行度合表集計!$D5&amp;"_受着完'!R4",FALSE),0)-3)</f>
        <v>#REF!</v>
      </c>
      <c r="BU5" s="357" t="e" cm="1">
        <f t="array" aca="1" ref="BU5" ca="1">INDEX(INDIRECT("'"&amp;実行度合表集計!$D5&amp;"_受着完'!R58C4:R59C95",FALSE),1,
MATCH(BR$2,INDIRECT("'"&amp;実行度合表集計!$D5&amp;"_受着完'!R4",FALSE),0)-1)</f>
        <v>#REF!</v>
      </c>
      <c r="BV5" s="356" t="e">
        <f ca="1">INDEX(INDIRECT("'"&amp;実行度合表集計!$D5&amp;"_受着完'!R58C4:R59C95",FALSE),1,
MATCH(BR$2,INDIRECT("'"&amp;実行度合表集計!$D5&amp;"_受着完'!R4",FALSE),0))</f>
        <v>#REF!</v>
      </c>
      <c r="BW5" s="587" t="e" cm="1">
        <f t="array" aca="1" ref="BW5" ca="1">INDEX(INDIRECT("'"&amp;実行度合表集計!$D5&amp;"_受着完'!R58C4:R59C95",FALSE),1,
MATCH(BR$2,INDIRECT("'"&amp;実行度合表集計!$D5&amp;"_受着完'!R4",FALSE),0)-3)</f>
        <v>#REF!</v>
      </c>
      <c r="BX5" s="358" t="e" cm="1">
        <f t="array" aca="1" ref="BX5" ca="1">INDEX(INDIRECT("'"&amp;実行度合表集計!$D5&amp;"_受着完'!R89C4:R90C95",FALSE),1,
MATCH(BR$2,INDIRECT("'"&amp;実行度合表集計!$D5&amp;"_受着完'!R4",FALSE),0)-1)</f>
        <v>#REF!</v>
      </c>
      <c r="BY5" s="356" t="e">
        <f ca="1">INDEX(INDIRECT("'"&amp;実行度合表集計!$D5&amp;"_受着完'!R89C4:R90C95",FALSE),1,
MATCH(BR$2,INDIRECT("'"&amp;実行度合表集計!$D5&amp;"_受着完'!R4",FALSE),0))</f>
        <v>#REF!</v>
      </c>
      <c r="BZ5" s="384" t="e">
        <f ca="1">BY5-($Q5*1000)</f>
        <v>#REF!</v>
      </c>
      <c r="CA5" s="587" t="e" cm="1">
        <f t="array" aca="1" ref="CA5" ca="1">INDEX(INDIRECT("'"&amp;実行度合表集計!$D5&amp;"_受着完'!R89C4:R90C95",FALSE),1,
MATCH(BR$2,INDIRECT("'"&amp;実行度合表集計!$D5&amp;"_受着完'!R4",FALSE),0)-3)</f>
        <v>#REF!</v>
      </c>
      <c r="CB5" s="455" t="e" cm="1">
        <f t="array" aca="1" ref="CB5" ca="1">INDEX(INDIRECT("'"&amp;実行度合表集計!$D5&amp;"_受着完'!R27C4:R28C95",FALSE),1,
MATCH(CB$2,INDIRECT("'"&amp;実行度合表集計!$D5&amp;"_受着完'!R4",FALSE),0)-1)</f>
        <v>#REF!</v>
      </c>
      <c r="CC5" s="356" t="e">
        <f ca="1">INDEX(INDIRECT("'"&amp;実行度合表集計!$D5&amp;"_受着完'!R27C4:R28C95",FALSE),1,
MATCH(CB$2,INDIRECT("'"&amp;実行度合表集計!$D5&amp;"_受着完'!R4",FALSE),0))</f>
        <v>#REF!</v>
      </c>
      <c r="CD5" s="587" t="e" cm="1">
        <f t="array" aca="1" ref="CD5" ca="1">INDEX(INDIRECT("'"&amp;実行度合表集計!$D5&amp;"_受着完'!R27C4:R28C95",FALSE),1,
MATCH(CB$2,INDIRECT("'"&amp;実行度合表集計!$D5&amp;"_受着完'!R4",FALSE),0)-3)</f>
        <v>#REF!</v>
      </c>
      <c r="CE5" s="357" t="e" cm="1">
        <f t="array" aca="1" ref="CE5" ca="1">INDEX(INDIRECT("'"&amp;実行度合表集計!$D5&amp;"_受着完'!R58C4:R59C95",FALSE),1,
MATCH(CB$2,INDIRECT("'"&amp;実行度合表集計!$D5&amp;"_受着完'!R4",FALSE),0)-1)</f>
        <v>#REF!</v>
      </c>
      <c r="CF5" s="356" t="e">
        <f ca="1">INDEX(INDIRECT("'"&amp;実行度合表集計!$D5&amp;"_受着完'!R58C4:R59C95",FALSE),1,
MATCH(CB$2,INDIRECT("'"&amp;実行度合表集計!$D5&amp;"_受着完'!R4",FALSE),0))</f>
        <v>#REF!</v>
      </c>
      <c r="CG5" s="587" t="e" cm="1">
        <f t="array" aca="1" ref="CG5" ca="1">INDEX(INDIRECT("'"&amp;実行度合表集計!$D5&amp;"_受着完'!R58C4:R59C95",FALSE),1,
MATCH(CB$2,INDIRECT("'"&amp;実行度合表集計!$D5&amp;"_受着完'!R4",FALSE),0)-3)</f>
        <v>#REF!</v>
      </c>
      <c r="CH5" s="358" t="e" cm="1">
        <f t="array" aca="1" ref="CH5" ca="1">INDEX(INDIRECT("'"&amp;実行度合表集計!$D5&amp;"_受着完'!R89C4:R90C95",FALSE),1,
MATCH(CB$2,INDIRECT("'"&amp;実行度合表集計!$D5&amp;"_受着完'!R4",FALSE),0)-1)</f>
        <v>#REF!</v>
      </c>
      <c r="CI5" s="356" t="e">
        <f ca="1">INDEX(INDIRECT("'"&amp;実行度合表集計!$D5&amp;"_受着完'!R89C4:R90C95",FALSE),1,
MATCH(CB$2,INDIRECT("'"&amp;実行度合表集計!$D5&amp;"_受着完'!R4",FALSE),0))</f>
        <v>#REF!</v>
      </c>
      <c r="CJ5" s="384" t="e">
        <f ca="1">CI5-($Q5*1000)</f>
        <v>#REF!</v>
      </c>
      <c r="CK5" s="587" t="e" cm="1">
        <f t="array" aca="1" ref="CK5" ca="1">INDEX(INDIRECT("'"&amp;実行度合表集計!$D5&amp;"_受着完'!R89C4:R90C95",FALSE),1,
MATCH(CB$2,INDIRECT("'"&amp;実行度合表集計!$D5&amp;"_受着完'!R4",FALSE),0)-3)</f>
        <v>#REF!</v>
      </c>
      <c r="CL5" s="627" t="e">
        <f t="shared" ref="CL5:CU5" ca="1" si="1">BH5+BR5+CB5</f>
        <v>#REF!</v>
      </c>
      <c r="CM5" s="628" t="e">
        <f t="shared" ca="1" si="1"/>
        <v>#REF!</v>
      </c>
      <c r="CN5" s="629" t="e">
        <f t="shared" ca="1" si="1"/>
        <v>#REF!</v>
      </c>
      <c r="CO5" s="648" t="e">
        <f t="shared" ca="1" si="1"/>
        <v>#REF!</v>
      </c>
      <c r="CP5" s="617" t="e">
        <f t="shared" ca="1" si="1"/>
        <v>#REF!</v>
      </c>
      <c r="CQ5" s="649" t="e">
        <f t="shared" ca="1" si="1"/>
        <v>#REF!</v>
      </c>
      <c r="CR5" s="659" t="e">
        <f t="shared" ca="1" si="1"/>
        <v>#REF!</v>
      </c>
      <c r="CS5" s="619" t="e">
        <f t="shared" ca="1" si="1"/>
        <v>#REF!</v>
      </c>
      <c r="CT5" s="789" t="e">
        <f ca="1">BP5+BZ5+CJ5</f>
        <v>#REF!</v>
      </c>
      <c r="CU5" s="660" t="e">
        <f t="shared" ca="1" si="1"/>
        <v>#REF!</v>
      </c>
      <c r="CV5" s="670" t="e">
        <f t="shared" ref="CV5:DE6" ca="1" si="2">AX5+CL5</f>
        <v>#REF!</v>
      </c>
      <c r="CW5" s="620" t="e">
        <f t="shared" ca="1" si="2"/>
        <v>#REF!</v>
      </c>
      <c r="CX5" s="671" t="e">
        <f t="shared" ca="1" si="2"/>
        <v>#REF!</v>
      </c>
      <c r="CY5" s="681" t="e">
        <f t="shared" ca="1" si="2"/>
        <v>#REF!</v>
      </c>
      <c r="CZ5" s="622" t="e">
        <f t="shared" ca="1" si="2"/>
        <v>#REF!</v>
      </c>
      <c r="DA5" s="682" t="e">
        <f t="shared" ca="1" si="2"/>
        <v>#REF!</v>
      </c>
      <c r="DB5" s="692" t="e">
        <f t="shared" ca="1" si="2"/>
        <v>#REF!</v>
      </c>
      <c r="DC5" s="624" t="e">
        <f t="shared" ca="1" si="2"/>
        <v>#REF!</v>
      </c>
      <c r="DD5" s="791" t="e">
        <f t="shared" ca="1" si="2"/>
        <v>#REF!</v>
      </c>
      <c r="DE5" s="693" t="e">
        <f t="shared" ca="1" si="2"/>
        <v>#REF!</v>
      </c>
      <c r="DF5" s="360" t="e" cm="1">
        <f t="array" aca="1" ref="DF5" ca="1">INDEX(INDIRECT("'"&amp;実行度合表集計!$D5&amp;"_受着完'!R27C4:R28C95",FALSE),1,
MATCH(DF$2,INDIRECT("'"&amp;実行度合表集計!$D5&amp;"_受着完'!R4",FALSE),0)-1)</f>
        <v>#REF!</v>
      </c>
      <c r="DG5" s="356" t="e">
        <f ca="1">INDEX(INDIRECT("'"&amp;実行度合表集計!$D5&amp;"_受着完'!R27C4:R28C95",FALSE),1,
MATCH(DF$2,INDIRECT("'"&amp;実行度合表集計!$D5&amp;"_受着完'!R4",FALSE),0))</f>
        <v>#REF!</v>
      </c>
      <c r="DH5" s="587" t="e" cm="1">
        <f t="array" aca="1" ref="DH5" ca="1">INDEX(INDIRECT("'"&amp;実行度合表集計!$D5&amp;"_受着完'!R27C4:R28C95",FALSE),1,
MATCH(DF$2,INDIRECT("'"&amp;実行度合表集計!$D5&amp;"_受着完'!R4",FALSE),0)-3)</f>
        <v>#REF!</v>
      </c>
      <c r="DI5" s="357" t="e" cm="1">
        <f t="array" aca="1" ref="DI5" ca="1">INDEX(INDIRECT("'"&amp;実行度合表集計!$D5&amp;"_受着完'!R58C4:R59C95",FALSE),1,
MATCH(DF$2,INDIRECT("'"&amp;実行度合表集計!$D5&amp;"_受着完'!R4",FALSE),0)-1)</f>
        <v>#REF!</v>
      </c>
      <c r="DJ5" s="356" t="e">
        <f ca="1">INDEX(INDIRECT("'"&amp;実行度合表集計!$D5&amp;"_受着完'!R58C4:R59C95",FALSE),1,
MATCH(DF$2,INDIRECT("'"&amp;実行度合表集計!$D5&amp;"_受着完'!R4",FALSE),0))</f>
        <v>#REF!</v>
      </c>
      <c r="DK5" s="587" t="e" cm="1">
        <f t="array" aca="1" ref="DK5" ca="1">INDEX(INDIRECT("'"&amp;実行度合表集計!$D5&amp;"_受着完'!R58C4:R59C95",FALSE),1,
MATCH(DF$2,INDIRECT("'"&amp;実行度合表集計!$D5&amp;"_受着完'!R4",FALSE),0)-3)</f>
        <v>#REF!</v>
      </c>
      <c r="DL5" s="358" t="e" cm="1">
        <f t="array" aca="1" ref="DL5" ca="1">INDEX(INDIRECT("'"&amp;実行度合表集計!$D5&amp;"_受着完'!R89C4:R90C95",FALSE),1,
MATCH(DF$2,INDIRECT("'"&amp;実行度合表集計!$D5&amp;"_受着完'!R4",FALSE),0)-1)</f>
        <v>#REF!</v>
      </c>
      <c r="DM5" s="356" t="e">
        <f ca="1">INDEX(INDIRECT("'"&amp;実行度合表集計!$D5&amp;"_受着完'!R89C4:R90C95",FALSE),1,
MATCH(DF$2,INDIRECT("'"&amp;実行度合表集計!$D5&amp;"_受着完'!R4",FALSE),0))</f>
        <v>#REF!</v>
      </c>
      <c r="DN5" s="384" t="e">
        <f ca="1">DM5-($Q5*1000)</f>
        <v>#REF!</v>
      </c>
      <c r="DO5" s="587" t="e" cm="1">
        <f t="array" aca="1" ref="DO5" ca="1">INDEX(INDIRECT("'"&amp;実行度合表集計!$D5&amp;"_受着完'!R89C4:R90C95",FALSE),1,
MATCH(DF$2,INDIRECT("'"&amp;実行度合表集計!$D5&amp;"_受着完'!R4",FALSE),0)-3)</f>
        <v>#REF!</v>
      </c>
      <c r="DP5" s="455" t="e" cm="1">
        <f t="array" aca="1" ref="DP5" ca="1">INDEX(INDIRECT("'"&amp;実行度合表集計!$D5&amp;"_受着完'!R27C4:R28C95",FALSE),1,
MATCH(DP$2,INDIRECT("'"&amp;実行度合表集計!$D5&amp;"_受着完'!R4",FALSE),0)-1)</f>
        <v>#REF!</v>
      </c>
      <c r="DQ5" s="356" t="e">
        <f ca="1">INDEX(INDIRECT("'"&amp;実行度合表集計!$D5&amp;"_受着完'!R27C4:R28C95",FALSE),1,
MATCH(DP$2,INDIRECT("'"&amp;実行度合表集計!$D5&amp;"_受着完'!R4",FALSE),0))</f>
        <v>#REF!</v>
      </c>
      <c r="DR5" s="587" t="e" cm="1">
        <f t="array" aca="1" ref="DR5" ca="1">INDEX(INDIRECT("'"&amp;実行度合表集計!$D5&amp;"_受着完'!R27C4:R28C95",FALSE),1,
MATCH(DP$2,INDIRECT("'"&amp;実行度合表集計!$D5&amp;"_受着完'!R4",FALSE),0)-3)</f>
        <v>#REF!</v>
      </c>
      <c r="DS5" s="357" t="e" cm="1">
        <f t="array" aca="1" ref="DS5" ca="1">INDEX(INDIRECT("'"&amp;実行度合表集計!$D5&amp;"_受着完'!R58C4:R59C95",FALSE),1,
MATCH(DP$2,INDIRECT("'"&amp;実行度合表集計!$D5&amp;"_受着完'!R4",FALSE),0)-1)</f>
        <v>#REF!</v>
      </c>
      <c r="DT5" s="356" t="e">
        <f ca="1">INDEX(INDIRECT("'"&amp;実行度合表集計!$D5&amp;"_受着完'!R58C4:R59C95",FALSE),1,
MATCH(DP$2,INDIRECT("'"&amp;実行度合表集計!$D5&amp;"_受着完'!R4",FALSE),0))</f>
        <v>#REF!</v>
      </c>
      <c r="DU5" s="587" t="e" cm="1">
        <f t="array" aca="1" ref="DU5" ca="1">INDEX(INDIRECT("'"&amp;実行度合表集計!$D5&amp;"_受着完'!R58C4:R59C95",FALSE),1,
MATCH(DP$2,INDIRECT("'"&amp;実行度合表集計!$D5&amp;"_受着完'!R4",FALSE),0)-3)</f>
        <v>#REF!</v>
      </c>
      <c r="DV5" s="358" t="e" cm="1">
        <f t="array" aca="1" ref="DV5" ca="1">INDEX(INDIRECT("'"&amp;実行度合表集計!$D5&amp;"_受着完'!R89C4:R90C95",FALSE),1,
MATCH(DP$2,INDIRECT("'"&amp;実行度合表集計!$D5&amp;"_受着完'!R4",FALSE),0)-1)</f>
        <v>#REF!</v>
      </c>
      <c r="DW5" s="356" t="e">
        <f ca="1">INDEX(INDIRECT("'"&amp;実行度合表集計!$D5&amp;"_受着完'!R89C4:R90C95",FALSE),1,
MATCH(DP$2,INDIRECT("'"&amp;実行度合表集計!$D5&amp;"_受着完'!R4",FALSE),0))</f>
        <v>#REF!</v>
      </c>
      <c r="DX5" s="384" t="e">
        <f ca="1">DW5-($Q5*1000)</f>
        <v>#REF!</v>
      </c>
      <c r="DY5" s="587" t="e" cm="1">
        <f t="array" aca="1" ref="DY5" ca="1">INDEX(INDIRECT("'"&amp;実行度合表集計!$D5&amp;"_受着完'!R89C4:R90C95",FALSE),1,
MATCH(DP$2,INDIRECT("'"&amp;実行度合表集計!$D5&amp;"_受着完'!R4",FALSE),0)-3)</f>
        <v>#REF!</v>
      </c>
      <c r="DZ5" s="455" t="e" cm="1">
        <f t="array" aca="1" ref="DZ5" ca="1">INDEX(INDIRECT("'"&amp;実行度合表集計!$D5&amp;"_受着完'!R27C4:R28C95",FALSE),1,
MATCH(DZ$2,INDIRECT("'"&amp;実行度合表集計!$D5&amp;"_受着完'!R4",FALSE),0)-1)</f>
        <v>#REF!</v>
      </c>
      <c r="EA5" s="356" t="e">
        <f ca="1">INDEX(INDIRECT("'"&amp;実行度合表集計!$D5&amp;"_受着完'!R27C4:R28C95",FALSE),1,
MATCH(DZ$2,INDIRECT("'"&amp;実行度合表集計!$D5&amp;"_受着完'!R4",FALSE),0))</f>
        <v>#REF!</v>
      </c>
      <c r="EB5" s="587" t="e" cm="1">
        <f t="array" aca="1" ref="EB5" ca="1">INDEX(INDIRECT("'"&amp;実行度合表集計!$D5&amp;"_受着完'!R27C4:R28C95",FALSE),1,
MATCH(DZ$2,INDIRECT("'"&amp;実行度合表集計!$D5&amp;"_受着完'!R4",FALSE),0)-3)</f>
        <v>#REF!</v>
      </c>
      <c r="EC5" s="357" t="e" cm="1">
        <f t="array" aca="1" ref="EC5" ca="1">INDEX(INDIRECT("'"&amp;実行度合表集計!$D5&amp;"_受着完'!R58C4:R59C95",FALSE),1,
MATCH(DZ$2,INDIRECT("'"&amp;実行度合表集計!$D5&amp;"_受着完'!R4",FALSE),0)-1)</f>
        <v>#REF!</v>
      </c>
      <c r="ED5" s="356" t="e">
        <f ca="1">INDEX(INDIRECT("'"&amp;実行度合表集計!$D5&amp;"_受着完'!R58C4:R59C95",FALSE),1,
MATCH(DZ$2,INDIRECT("'"&amp;実行度合表集計!$D5&amp;"_受着完'!R4",FALSE),0))</f>
        <v>#REF!</v>
      </c>
      <c r="EE5" s="587" t="e" cm="1">
        <f t="array" aca="1" ref="EE5" ca="1">INDEX(INDIRECT("'"&amp;実行度合表集計!$D5&amp;"_受着完'!R58C4:R59C95",FALSE),1,
MATCH(DZ$2,INDIRECT("'"&amp;実行度合表集計!$D5&amp;"_受着完'!R4",FALSE),0)-3)</f>
        <v>#REF!</v>
      </c>
      <c r="EF5" s="358" t="e" cm="1">
        <f t="array" aca="1" ref="EF5" ca="1">INDEX(INDIRECT("'"&amp;実行度合表集計!$D5&amp;"_受着完'!R89C4:R90C95",FALSE),1,
MATCH(DZ$2,INDIRECT("'"&amp;実行度合表集計!$D5&amp;"_受着完'!R4",FALSE),0)-1)</f>
        <v>#REF!</v>
      </c>
      <c r="EG5" s="356" t="e">
        <f ca="1">INDEX(INDIRECT("'"&amp;実行度合表集計!$D5&amp;"_受着完'!R89C4:R90C95",FALSE),1,
MATCH(DZ$2,INDIRECT("'"&amp;実行度合表集計!$D5&amp;"_受着完'!R4",FALSE),0))</f>
        <v>#REF!</v>
      </c>
      <c r="EH5" s="384" t="e">
        <f ca="1">EG5-($Q5*1000)</f>
        <v>#REF!</v>
      </c>
      <c r="EI5" s="587" t="e" cm="1">
        <f t="array" aca="1" ref="EI5" ca="1">INDEX(INDIRECT("'"&amp;実行度合表集計!$D5&amp;"_受着完'!R89C4:R90C95",FALSE),1,
MATCH(DZ$2,INDIRECT("'"&amp;実行度合表集計!$D5&amp;"_受着完'!R4",FALSE),0)-3)</f>
        <v>#REF!</v>
      </c>
      <c r="EJ5" s="627" t="e">
        <f t="shared" ref="EJ5:ES5" ca="1" si="3">DF5+DP5+DZ5</f>
        <v>#REF!</v>
      </c>
      <c r="EK5" s="628" t="e">
        <f t="shared" ca="1" si="3"/>
        <v>#REF!</v>
      </c>
      <c r="EL5" s="629" t="e">
        <f t="shared" ca="1" si="3"/>
        <v>#REF!</v>
      </c>
      <c r="EM5" s="648" t="e">
        <f t="shared" ca="1" si="3"/>
        <v>#REF!</v>
      </c>
      <c r="EN5" s="617" t="e">
        <f t="shared" ca="1" si="3"/>
        <v>#REF!</v>
      </c>
      <c r="EO5" s="649" t="e">
        <f t="shared" ca="1" si="3"/>
        <v>#REF!</v>
      </c>
      <c r="EP5" s="659" t="e">
        <f t="shared" ca="1" si="3"/>
        <v>#REF!</v>
      </c>
      <c r="EQ5" s="619" t="e">
        <f t="shared" ca="1" si="3"/>
        <v>#REF!</v>
      </c>
      <c r="ER5" s="789" t="e">
        <f t="shared" ca="1" si="3"/>
        <v>#REF!</v>
      </c>
      <c r="ES5" s="660" t="e">
        <f t="shared" ca="1" si="3"/>
        <v>#REF!</v>
      </c>
      <c r="ET5" s="360" t="e" cm="1">
        <f t="array" aca="1" ref="ET5" ca="1">INDEX(INDIRECT("'"&amp;実行度合表集計!$D5&amp;"_受着完'!R27C4:R28C95",FALSE),1,
MATCH(ET$2,INDIRECT("'"&amp;実行度合表集計!$D5&amp;"_受着完'!R4",FALSE),0)-1)</f>
        <v>#REF!</v>
      </c>
      <c r="EU5" s="356" t="e">
        <f ca="1">INDEX(INDIRECT("'"&amp;実行度合表集計!$D5&amp;"_受着完'!R27C4:R28C95",FALSE),1,
MATCH(ET$2,INDIRECT("'"&amp;実行度合表集計!$D5&amp;"_受着完'!R4",FALSE),0))</f>
        <v>#REF!</v>
      </c>
      <c r="EV5" s="587" t="e" cm="1">
        <f t="array" aca="1" ref="EV5" ca="1">INDEX(INDIRECT("'"&amp;実行度合表集計!$D5&amp;"_受着完'!R27C4:R28C95",FALSE),1,
MATCH(ET$2,INDIRECT("'"&amp;実行度合表集計!$D5&amp;"_受着完'!R4",FALSE),0)-3)</f>
        <v>#REF!</v>
      </c>
      <c r="EW5" s="357" t="e" cm="1">
        <f t="array" aca="1" ref="EW5" ca="1">INDEX(INDIRECT("'"&amp;実行度合表集計!$D5&amp;"_受着完'!R58C4:R59C95",FALSE),1,
MATCH(ET$2,INDIRECT("'"&amp;実行度合表集計!$D5&amp;"_受着完'!R4",FALSE),0)-1)</f>
        <v>#REF!</v>
      </c>
      <c r="EX5" s="356" t="e">
        <f ca="1">INDEX(INDIRECT("'"&amp;実行度合表集計!$D5&amp;"_受着完'!R58C4:R59C95",FALSE),1,
MATCH(ET$2,INDIRECT("'"&amp;実行度合表集計!$D5&amp;"_受着完'!R4",FALSE),0))</f>
        <v>#REF!</v>
      </c>
      <c r="EY5" s="587" t="e" cm="1">
        <f t="array" aca="1" ref="EY5" ca="1">INDEX(INDIRECT("'"&amp;実行度合表集計!$D5&amp;"_受着完'!R58C4:R59C95",FALSE),1,
MATCH(ET$2,INDIRECT("'"&amp;実行度合表集計!$D5&amp;"_受着完'!R4",FALSE),0)-3)</f>
        <v>#REF!</v>
      </c>
      <c r="EZ5" s="358" t="e" cm="1">
        <f t="array" aca="1" ref="EZ5" ca="1">INDEX(INDIRECT("'"&amp;実行度合表集計!$D5&amp;"_受着完'!R89C4:R90C95",FALSE),1,
MATCH(ET$2,INDIRECT("'"&amp;実行度合表集計!$D5&amp;"_受着完'!R4",FALSE),0)-1)</f>
        <v>#REF!</v>
      </c>
      <c r="FA5" s="356" t="e">
        <f ca="1">INDEX(INDIRECT("'"&amp;実行度合表集計!$D5&amp;"_受着完'!R89C4:R90C95",FALSE),1,
MATCH(ET$2,INDIRECT("'"&amp;実行度合表集計!$D5&amp;"_受着完'!R4",FALSE),0))</f>
        <v>#REF!</v>
      </c>
      <c r="FB5" s="384" t="e">
        <f ca="1">FA5-($Q5*1000)</f>
        <v>#REF!</v>
      </c>
      <c r="FC5" s="587" t="e" cm="1">
        <f t="array" aca="1" ref="FC5" ca="1">INDEX(INDIRECT("'"&amp;実行度合表集計!$D5&amp;"_受着完'!R89C4:R90C95",FALSE),1,
MATCH(ET$2,INDIRECT("'"&amp;実行度合表集計!$D5&amp;"_受着完'!R4",FALSE),0)-3)</f>
        <v>#REF!</v>
      </c>
      <c r="FD5" s="455" t="e" cm="1">
        <f t="array" aca="1" ref="FD5" ca="1">INDEX(INDIRECT("'"&amp;実行度合表集計!$D5&amp;"_受着完'!R27C4:R28C95",FALSE),1,
MATCH(FD$2,INDIRECT("'"&amp;実行度合表集計!$D5&amp;"_受着完'!R4",FALSE),0)-1)</f>
        <v>#REF!</v>
      </c>
      <c r="FE5" s="356" t="e">
        <f ca="1">INDEX(INDIRECT("'"&amp;実行度合表集計!$D5&amp;"_受着完'!R27C4:R28C95",FALSE),1,
MATCH(FD$2,INDIRECT("'"&amp;実行度合表集計!$D5&amp;"_受着完'!R4",FALSE),0))</f>
        <v>#REF!</v>
      </c>
      <c r="FF5" s="587" t="e" cm="1">
        <f t="array" aca="1" ref="FF5" ca="1">INDEX(INDIRECT("'"&amp;実行度合表集計!$D5&amp;"_受着完'!R27C4:R28C95",FALSE),1,
MATCH(FD$2,INDIRECT("'"&amp;実行度合表集計!$D5&amp;"_受着完'!R4",FALSE),0)-3)</f>
        <v>#REF!</v>
      </c>
      <c r="FG5" s="357" t="e" cm="1">
        <f t="array" aca="1" ref="FG5" ca="1">INDEX(INDIRECT("'"&amp;実行度合表集計!$D5&amp;"_受着完'!R58C4:R59C95",FALSE),1,
MATCH(FD$2,INDIRECT("'"&amp;実行度合表集計!$D5&amp;"_受着完'!R4",FALSE),0)-1)</f>
        <v>#REF!</v>
      </c>
      <c r="FH5" s="356" t="e">
        <f ca="1">INDEX(INDIRECT("'"&amp;実行度合表集計!$D5&amp;"_受着完'!R58C4:R59C95",FALSE),1,
MATCH(FD$2,INDIRECT("'"&amp;実行度合表集計!$D5&amp;"_受着完'!R4",FALSE),0))</f>
        <v>#REF!</v>
      </c>
      <c r="FI5" s="587" t="e" cm="1">
        <f t="array" aca="1" ref="FI5" ca="1">INDEX(INDIRECT("'"&amp;実行度合表集計!$D5&amp;"_受着完'!R58C4:R59C95",FALSE),1,
MATCH(FD$2,INDIRECT("'"&amp;実行度合表集計!$D5&amp;"_受着完'!R4",FALSE),0)-3)</f>
        <v>#REF!</v>
      </c>
      <c r="FJ5" s="358" t="e" cm="1">
        <f t="array" aca="1" ref="FJ5" ca="1">INDEX(INDIRECT("'"&amp;実行度合表集計!$D5&amp;"_受着完'!R89C4:R90C95",FALSE),1,
MATCH(FD$2,INDIRECT("'"&amp;実行度合表集計!$D5&amp;"_受着完'!R4",FALSE),0)-1)</f>
        <v>#REF!</v>
      </c>
      <c r="FK5" s="356" t="e">
        <f ca="1">INDEX(INDIRECT("'"&amp;実行度合表集計!$D5&amp;"_受着完'!R89C4:R90C95",FALSE),1,
MATCH(FD$2,INDIRECT("'"&amp;実行度合表集計!$D5&amp;"_受着完'!R4",FALSE),0))</f>
        <v>#REF!</v>
      </c>
      <c r="FL5" s="384" t="e">
        <f ca="1">FK5-($Q5*1000)</f>
        <v>#REF!</v>
      </c>
      <c r="FM5" s="587" t="e" cm="1">
        <f t="array" aca="1" ref="FM5" ca="1">INDEX(INDIRECT("'"&amp;実行度合表集計!$D5&amp;"_受着完'!R89C4:R90C95",FALSE),1,
MATCH(FD$2,INDIRECT("'"&amp;実行度合表集計!$D5&amp;"_受着完'!R4",FALSE),0)-3)</f>
        <v>#REF!</v>
      </c>
      <c r="FN5" s="455" t="e" cm="1">
        <f t="array" aca="1" ref="FN5" ca="1">INDEX(INDIRECT("'"&amp;実行度合表集計!$D5&amp;"_受着完'!R27C4:R28C95",FALSE),1,
MATCH(FN$2,INDIRECT("'"&amp;実行度合表集計!$D5&amp;"_受着完'!R4",FALSE),0)-1)</f>
        <v>#REF!</v>
      </c>
      <c r="FO5" s="356" t="e">
        <f ca="1">INDEX(INDIRECT("'"&amp;実行度合表集計!$D5&amp;"_受着完'!R27C4:R28C95",FALSE),1,
MATCH(FN$2,INDIRECT("'"&amp;実行度合表集計!$D5&amp;"_受着完'!R4",FALSE),0))</f>
        <v>#REF!</v>
      </c>
      <c r="FP5" s="587" t="e" cm="1">
        <f t="array" aca="1" ref="FP5" ca="1">INDEX(INDIRECT("'"&amp;実行度合表集計!$D5&amp;"_受着完'!R27C4:R28C95",FALSE),1,
MATCH(FN$2,INDIRECT("'"&amp;実行度合表集計!$D5&amp;"_受着完'!R4",FALSE),0)-3)</f>
        <v>#REF!</v>
      </c>
      <c r="FQ5" s="357" t="e" cm="1">
        <f t="array" aca="1" ref="FQ5" ca="1">INDEX(INDIRECT("'"&amp;実行度合表集計!$D5&amp;"_受着完'!R58C4:R59C95",FALSE),1,
MATCH(FN$2,INDIRECT("'"&amp;実行度合表集計!$D5&amp;"_受着完'!R4",FALSE),0)-1)</f>
        <v>#REF!</v>
      </c>
      <c r="FR5" s="356" t="e">
        <f ca="1">INDEX(INDIRECT("'"&amp;実行度合表集計!$D5&amp;"_受着完'!R58C4:R59C95",FALSE),1,
MATCH(FN$2,INDIRECT("'"&amp;実行度合表集計!$D5&amp;"_受着完'!R4",FALSE),0))</f>
        <v>#REF!</v>
      </c>
      <c r="FS5" s="587" t="e" cm="1">
        <f t="array" aca="1" ref="FS5" ca="1">INDEX(INDIRECT("'"&amp;実行度合表集計!$D5&amp;"_受着完'!R58C4:R59C95",FALSE),1,
MATCH(FN$2,INDIRECT("'"&amp;実行度合表集計!$D5&amp;"_受着完'!R4",FALSE),0)-3)</f>
        <v>#REF!</v>
      </c>
      <c r="FT5" s="358" t="e" cm="1">
        <f t="array" aca="1" ref="FT5" ca="1">INDEX(INDIRECT("'"&amp;実行度合表集計!$D5&amp;"_受着完'!R89C4:R90C95",FALSE),1,
MATCH(FN$2,INDIRECT("'"&amp;実行度合表集計!$D5&amp;"_受着完'!R4",FALSE),0)-1)</f>
        <v>#REF!</v>
      </c>
      <c r="FU5" s="356" t="e">
        <f ca="1">INDEX(INDIRECT("'"&amp;実行度合表集計!$D5&amp;"_受着完'!R89C4:R90C95",FALSE),1,
MATCH(FN$2,INDIRECT("'"&amp;実行度合表集計!$D5&amp;"_受着完'!R4",FALSE),0))</f>
        <v>#REF!</v>
      </c>
      <c r="FV5" s="384" t="e">
        <f ca="1">FU5-($Q5*1000)</f>
        <v>#REF!</v>
      </c>
      <c r="FW5" s="587" t="e" cm="1">
        <f t="array" aca="1" ref="FW5" ca="1">INDEX(INDIRECT("'"&amp;実行度合表集計!$D5&amp;"_受着完'!R89C4:R90C95",FALSE),1,
MATCH(FN$2,INDIRECT("'"&amp;実行度合表集計!$D5&amp;"_受着完'!R4",FALSE),0)-3)</f>
        <v>#REF!</v>
      </c>
      <c r="FX5" s="627" t="e">
        <f t="shared" ref="FX5:GG5" ca="1" si="4">ET5+FD5+FN5</f>
        <v>#REF!</v>
      </c>
      <c r="FY5" s="628" t="e">
        <f t="shared" ca="1" si="4"/>
        <v>#REF!</v>
      </c>
      <c r="FZ5" s="629" t="e">
        <f t="shared" ca="1" si="4"/>
        <v>#REF!</v>
      </c>
      <c r="GA5" s="648" t="e">
        <f t="shared" ca="1" si="4"/>
        <v>#REF!</v>
      </c>
      <c r="GB5" s="617" t="e">
        <f t="shared" ca="1" si="4"/>
        <v>#REF!</v>
      </c>
      <c r="GC5" s="649" t="e">
        <f t="shared" ca="1" si="4"/>
        <v>#REF!</v>
      </c>
      <c r="GD5" s="659" t="e">
        <f t="shared" ca="1" si="4"/>
        <v>#REF!</v>
      </c>
      <c r="GE5" s="619" t="e">
        <f t="shared" ca="1" si="4"/>
        <v>#REF!</v>
      </c>
      <c r="GF5" s="789" t="e">
        <f t="shared" ca="1" si="4"/>
        <v>#REF!</v>
      </c>
      <c r="GG5" s="660" t="e">
        <f t="shared" ca="1" si="4"/>
        <v>#REF!</v>
      </c>
      <c r="GH5" s="670" t="e">
        <f t="shared" ref="GH5:GP6" ca="1" si="5">EJ5+FX5</f>
        <v>#REF!</v>
      </c>
      <c r="GI5" s="620" t="e">
        <f t="shared" ca="1" si="5"/>
        <v>#REF!</v>
      </c>
      <c r="GJ5" s="671" t="e">
        <f t="shared" ca="1" si="5"/>
        <v>#REF!</v>
      </c>
      <c r="GK5" s="681" t="e">
        <f t="shared" ca="1" si="5"/>
        <v>#REF!</v>
      </c>
      <c r="GL5" s="622" t="e">
        <f t="shared" ca="1" si="5"/>
        <v>#REF!</v>
      </c>
      <c r="GM5" s="682" t="e">
        <f t="shared" ca="1" si="5"/>
        <v>#REF!</v>
      </c>
      <c r="GN5" s="692" t="e">
        <f t="shared" ca="1" si="5"/>
        <v>#REF!</v>
      </c>
      <c r="GO5" s="624" t="e">
        <f t="shared" ca="1" si="5"/>
        <v>#REF!</v>
      </c>
      <c r="GP5" s="791" t="e">
        <f t="shared" ca="1" si="5"/>
        <v>#REF!</v>
      </c>
      <c r="GQ5" s="693" t="e">
        <f t="shared" ref="GQ5:GQ6" ca="1" si="6">ES5+GG5</f>
        <v>#REF!</v>
      </c>
      <c r="GR5" s="702" t="e">
        <f t="shared" ref="GR5:HA6" ca="1" si="7">CV5+GH5</f>
        <v>#REF!</v>
      </c>
      <c r="GS5" s="699" t="e">
        <f t="shared" ca="1" si="7"/>
        <v>#REF!</v>
      </c>
      <c r="GT5" s="703" t="e">
        <f t="shared" ca="1" si="7"/>
        <v>#REF!</v>
      </c>
      <c r="GU5" s="702" t="e">
        <f t="shared" ca="1" si="7"/>
        <v>#REF!</v>
      </c>
      <c r="GV5" s="699" t="e">
        <f t="shared" ca="1" si="7"/>
        <v>#REF!</v>
      </c>
      <c r="GW5" s="703" t="e">
        <f t="shared" ca="1" si="7"/>
        <v>#REF!</v>
      </c>
      <c r="GX5" s="702" t="e">
        <f t="shared" ca="1" si="7"/>
        <v>#REF!</v>
      </c>
      <c r="GY5" s="699" t="e">
        <f t="shared" ca="1" si="7"/>
        <v>#REF!</v>
      </c>
      <c r="GZ5" s="793" t="e">
        <f t="shared" ca="1" si="7"/>
        <v>#REF!</v>
      </c>
      <c r="HA5" s="703" t="e">
        <f t="shared" ca="1" si="7"/>
        <v>#REF!</v>
      </c>
      <c r="HC5" s="461" t="s">
        <v>145</v>
      </c>
      <c r="HE5" s="461" t="s">
        <v>236</v>
      </c>
      <c r="HF5" s="461" t="s">
        <v>276</v>
      </c>
      <c r="HG5" s="461" t="s">
        <v>277</v>
      </c>
    </row>
    <row r="6" spans="1:215" ht="19.5" outlineLevel="1" x14ac:dyDescent="0.25">
      <c r="A6" s="365"/>
      <c r="B6" s="504"/>
      <c r="C6" s="443" t="str">
        <f>_xlfn.XLOOKUP($D6,'214737'!$H:$H,'214737'!$G:$G,"",0)</f>
        <v/>
      </c>
      <c r="D6" s="431" t="str">
        <f>HYPERLINK("#'"&amp;D5&amp;"_受着完'!A1","▶受着完")</f>
        <v>▶受着完</v>
      </c>
      <c r="E6" s="413"/>
      <c r="F6" s="1294" t="str">
        <f>_xlfn.XLOOKUP($D6,'214737'!$H:$H,'214737'!$I:$I,"",0)</f>
        <v/>
      </c>
      <c r="G6" s="1294" t="str">
        <f>_xlfn.XLOOKUP($D6,'214737'!$H:$H,'214737'!$J:$J,"",0)</f>
        <v/>
      </c>
      <c r="H6" s="1294" t="str">
        <f>_xlfn.XLOOKUP($D6,'214737'!$H:$H,'214737'!$K:$K,"",0)</f>
        <v/>
      </c>
      <c r="I6" s="414" t="str">
        <f>集計グループ1</f>
        <v>アクティエ</v>
      </c>
      <c r="J6" s="523"/>
      <c r="K6" s="1278">
        <f>K5</f>
        <v>3225</v>
      </c>
      <c r="L6" s="1278">
        <f t="shared" ref="L6:P6" si="8">L5</f>
        <v>266</v>
      </c>
      <c r="M6" s="1278">
        <f t="shared" si="8"/>
        <v>317</v>
      </c>
      <c r="N6" s="1278">
        <f t="shared" si="8"/>
        <v>1900</v>
      </c>
      <c r="O6" s="1278">
        <f t="shared" si="8"/>
        <v>342</v>
      </c>
      <c r="P6" s="1278">
        <f t="shared" si="8"/>
        <v>5000</v>
      </c>
      <c r="Q6" s="1278">
        <f>SUM(K6:P6)</f>
        <v>11050</v>
      </c>
      <c r="R6" s="577" t="str">
        <f>R5</f>
        <v>アクティエ立川</v>
      </c>
      <c r="S6" s="355" t="s">
        <v>146</v>
      </c>
      <c r="T6" s="455" t="e" cm="1">
        <f t="array" aca="1" ref="T6" ca="1">INDEX(INDIRECT("'"&amp;実行度合表集計!$D5&amp;"_受着完'!R27C4:R28C95",FALSE),2,
MATCH(T$2,INDIRECT("'"&amp;実行度合表集計!$D5&amp;"_受着完'!R4",FALSE),0)-1)</f>
        <v>#REF!</v>
      </c>
      <c r="U6" s="356" t="e">
        <f ca="1">INDEX(INDIRECT("'"&amp;実行度合表集計!$D5&amp;"_受着完'!R27C4:R28C95",FALSE),2,
MATCH(T$2,INDIRECT("'"&amp;実行度合表集計!$D5&amp;"_受着完'!R4",FALSE),0))</f>
        <v>#REF!</v>
      </c>
      <c r="V6" s="587" t="e" cm="1">
        <f t="array" aca="1" ref="V6" ca="1">INDEX(INDIRECT("'"&amp;実行度合表集計!$D5&amp;"_受着完'!R27C4:R28C95",FALSE),2,
MATCH(T$2,INDIRECT("'"&amp;実行度合表集計!$D5&amp;"_受着完'!R4",FALSE),0)-3)</f>
        <v>#REF!</v>
      </c>
      <c r="W6" s="357" t="e" cm="1">
        <f t="array" aca="1" ref="W6" ca="1">INDEX(INDIRECT("'"&amp;実行度合表集計!$D5&amp;"_受着完'!R58C4:R59C95",FALSE),2,
MATCH(T$2,INDIRECT("'"&amp;実行度合表集計!$D5&amp;"_受着完'!R4",FALSE),0)-1)</f>
        <v>#REF!</v>
      </c>
      <c r="X6" s="356" t="e">
        <f ca="1">INDEX(INDIRECT("'"&amp;実行度合表集計!$D5&amp;"_受着完'!R58C4:R59C95",FALSE),2,
MATCH(T$2,INDIRECT("'"&amp;実行度合表集計!$D5&amp;"_受着完'!R4",FALSE),0))</f>
        <v>#REF!</v>
      </c>
      <c r="Y6" s="587" t="e" cm="1">
        <f t="array" aca="1" ref="Y6" ca="1">INDEX(INDIRECT("'"&amp;実行度合表集計!$D5&amp;"_受着完'!R58C4:R59C95",FALSE),2,
MATCH(T$2,INDIRECT("'"&amp;実行度合表集計!$D5&amp;"_受着完'!R4",FALSE),0)-3)</f>
        <v>#REF!</v>
      </c>
      <c r="Z6" s="358" t="e" cm="1">
        <f t="array" aca="1" ref="Z6" ca="1">INDEX(INDIRECT("'"&amp;実行度合表集計!$D5&amp;"_受着完'!R89C4:R90C95",FALSE),2,
MATCH(T$2,INDIRECT("'"&amp;実行度合表集計!$D5&amp;"_受着完'!R4",FALSE),0)-1)</f>
        <v>#REF!</v>
      </c>
      <c r="AA6" s="356" t="e">
        <f ca="1">INDEX(INDIRECT("'"&amp;実行度合表集計!$D5&amp;"_受着完'!R89C4:R90C95",FALSE),2,
MATCH(T$2,INDIRECT("'"&amp;実行度合表集計!$D5&amp;"_受着完'!R4",FALSE),0))</f>
        <v>#REF!</v>
      </c>
      <c r="AB6" s="795" t="e">
        <f ca="1">AA6-($Q5*1000)</f>
        <v>#REF!</v>
      </c>
      <c r="AC6" s="587" t="e" cm="1">
        <f t="array" aca="1" ref="AC6" ca="1">INDEX(INDIRECT("'"&amp;実行度合表集計!$D5&amp;"_受着完'!R89C4:R90C95",FALSE),2,
MATCH(T$2,INDIRECT("'"&amp;実行度合表集計!$D5&amp;"_受着完'!R4",FALSE),0)-3)</f>
        <v>#REF!</v>
      </c>
      <c r="AD6" s="455" t="e" cm="1">
        <f t="array" aca="1" ref="AD6" ca="1">INDEX(INDIRECT("'"&amp;実行度合表集計!$D5&amp;"_受着完'!R27C4:R28C95",FALSE),2,
MATCH(AD$2,INDIRECT("'"&amp;実行度合表集計!$D5&amp;"_受着完'!R4",FALSE),0)-1)</f>
        <v>#REF!</v>
      </c>
      <c r="AE6" s="356" t="e">
        <f ca="1">INDEX(INDIRECT("'"&amp;実行度合表集計!$D5&amp;"_受着完'!R27C4:R28C95",FALSE),2,
MATCH(AD$2,INDIRECT("'"&amp;実行度合表集計!$D5&amp;"_受着完'!R4",FALSE),0))</f>
        <v>#REF!</v>
      </c>
      <c r="AF6" s="587" t="e" cm="1">
        <f t="array" aca="1" ref="AF6" ca="1">INDEX(INDIRECT("'"&amp;実行度合表集計!$D5&amp;"_受着完'!R27C4:R28C95",FALSE),2,
MATCH(AD$2,INDIRECT("'"&amp;実行度合表集計!$D5&amp;"_受着完'!R4",FALSE),0)-3)</f>
        <v>#REF!</v>
      </c>
      <c r="AG6" s="357" t="e" cm="1">
        <f t="array" aca="1" ref="AG6" ca="1">INDEX(INDIRECT("'"&amp;実行度合表集計!$D5&amp;"_受着完'!R58C4:R59C95",FALSE),2,
MATCH(AD$2,INDIRECT("'"&amp;実行度合表集計!$D5&amp;"_受着完'!R4",FALSE),0)-1)</f>
        <v>#REF!</v>
      </c>
      <c r="AH6" s="356" t="e">
        <f ca="1">INDEX(INDIRECT("'"&amp;実行度合表集計!$D5&amp;"_受着完'!R58C4:R59C95",FALSE),2,
MATCH(AD$2,INDIRECT("'"&amp;実行度合表集計!$D5&amp;"_受着完'!R4",FALSE),0))</f>
        <v>#REF!</v>
      </c>
      <c r="AI6" s="587" t="e" cm="1">
        <f t="array" aca="1" ref="AI6" ca="1">INDEX(INDIRECT("'"&amp;実行度合表集計!$D5&amp;"_受着完'!R58C4:R59C95",FALSE),2,
MATCH(AD$2,INDIRECT("'"&amp;実行度合表集計!$D5&amp;"_受着完'!R4",FALSE),0)-3)</f>
        <v>#REF!</v>
      </c>
      <c r="AJ6" s="358" t="e" cm="1">
        <f t="array" aca="1" ref="AJ6" ca="1">INDEX(INDIRECT("'"&amp;実行度合表集計!$D5&amp;"_受着完'!R89C4:R90C95",FALSE),2,
MATCH(AD$2,INDIRECT("'"&amp;実行度合表集計!$D5&amp;"_受着完'!R4",FALSE),0)-1)</f>
        <v>#REF!</v>
      </c>
      <c r="AK6" s="356" t="e">
        <f ca="1">INDEX(INDIRECT("'"&amp;実行度合表集計!$D5&amp;"_受着完'!R89C4:R90C95",FALSE),2,
MATCH(AD$2,INDIRECT("'"&amp;実行度合表集計!$D5&amp;"_受着完'!R4",FALSE),0))</f>
        <v>#REF!</v>
      </c>
      <c r="AL6" s="795" t="e">
        <f ca="1">AK6-($Q5*1000)</f>
        <v>#REF!</v>
      </c>
      <c r="AM6" s="587" t="e" cm="1">
        <f t="array" aca="1" ref="AM6" ca="1">INDEX(INDIRECT("'"&amp;実行度合表集計!$D5&amp;"_受着完'!R89C4:R90C95",FALSE),2,
MATCH(AD$2,INDIRECT("'"&amp;実行度合表集計!$D5&amp;"_受着完'!R4",FALSE),0)-3)</f>
        <v>#REF!</v>
      </c>
      <c r="AN6" s="455" t="e" cm="1">
        <f t="array" aca="1" ref="AN6" ca="1">INDEX(INDIRECT("'"&amp;実行度合表集計!$D5&amp;"_受着完'!R27C4:R28C95",FALSE),2,
MATCH(AN$2,INDIRECT("'"&amp;実行度合表集計!$D5&amp;"_受着完'!R4",FALSE),0)-1)</f>
        <v>#REF!</v>
      </c>
      <c r="AO6" s="356" t="e">
        <f ca="1">INDEX(INDIRECT("'"&amp;実行度合表集計!$D5&amp;"_受着完'!R27C4:R28C95",FALSE),2,
MATCH(AN$2,INDIRECT("'"&amp;実行度合表集計!$D5&amp;"_受着完'!R4",FALSE),0))</f>
        <v>#REF!</v>
      </c>
      <c r="AP6" s="587" t="e" cm="1">
        <f t="array" aca="1" ref="AP6" ca="1">INDEX(INDIRECT("'"&amp;実行度合表集計!$D5&amp;"_受着完'!R27C4:R28C95",FALSE),2,
MATCH(AN$2,INDIRECT("'"&amp;実行度合表集計!$D5&amp;"_受着完'!R4",FALSE),0)-3)</f>
        <v>#REF!</v>
      </c>
      <c r="AQ6" s="357" t="e" cm="1">
        <f t="array" aca="1" ref="AQ6" ca="1">INDEX(INDIRECT("'"&amp;実行度合表集計!$D5&amp;"_受着完'!R58C4:R59C95",FALSE),2,
MATCH(AN$2,INDIRECT("'"&amp;実行度合表集計!$D5&amp;"_受着完'!R4",FALSE),0)-1)</f>
        <v>#REF!</v>
      </c>
      <c r="AR6" s="356" t="e">
        <f ca="1">INDEX(INDIRECT("'"&amp;実行度合表集計!$D5&amp;"_受着完'!R58C4:R59C95",FALSE),2,
MATCH(AN$2,INDIRECT("'"&amp;実行度合表集計!$D5&amp;"_受着完'!R4",FALSE),0))</f>
        <v>#REF!</v>
      </c>
      <c r="AS6" s="587" t="e" cm="1">
        <f t="array" aca="1" ref="AS6" ca="1">INDEX(INDIRECT("'"&amp;実行度合表集計!$D5&amp;"_受着完'!R58C4:R59C95",FALSE),2,
MATCH(AN$2,INDIRECT("'"&amp;実行度合表集計!$D5&amp;"_受着完'!R4",FALSE),0)-3)</f>
        <v>#REF!</v>
      </c>
      <c r="AT6" s="358" t="e" cm="1">
        <f t="array" aca="1" ref="AT6" ca="1">INDEX(INDIRECT("'"&amp;実行度合表集計!$D5&amp;"_受着完'!R89C4:R90C95",FALSE),2,
MATCH(AN$2,INDIRECT("'"&amp;実行度合表集計!$D5&amp;"_受着完'!R4",FALSE),0)-1)</f>
        <v>#REF!</v>
      </c>
      <c r="AU6" s="356" t="e">
        <f ca="1">INDEX(INDIRECT("'"&amp;実行度合表集計!$D5&amp;"_受着完'!R89C4:R90C95",FALSE),2,
MATCH(AN$2,INDIRECT("'"&amp;実行度合表集計!$D5&amp;"_受着完'!R4",FALSE),0))</f>
        <v>#REF!</v>
      </c>
      <c r="AV6" s="795" t="e">
        <f ca="1">AU6-($Q5*1000)</f>
        <v>#REF!</v>
      </c>
      <c r="AW6" s="587" t="e" cm="1">
        <f t="array" aca="1" ref="AW6" ca="1">INDEX(INDIRECT("'"&amp;実行度合表集計!$D5&amp;"_受着完'!R89C4:R90C95",FALSE),2,
MATCH(AN$2,INDIRECT("'"&amp;実行度合表集計!$D5&amp;"_受着完'!R4",FALSE),0)-3)</f>
        <v>#REF!</v>
      </c>
      <c r="AX6" s="627" t="e">
        <f t="shared" ref="AX6" ca="1" si="9">T6+AD6+AN6</f>
        <v>#REF!</v>
      </c>
      <c r="AY6" s="628" t="e">
        <f t="shared" ref="AY6" ca="1" si="10">U6+AE6+AO6</f>
        <v>#REF!</v>
      </c>
      <c r="AZ6" s="629" t="e">
        <f t="shared" ref="AZ6" ca="1" si="11">V6+AF6+AP6</f>
        <v>#REF!</v>
      </c>
      <c r="BA6" s="648" t="e">
        <f t="shared" ref="BA6" ca="1" si="12">W6+AG6+AQ6</f>
        <v>#REF!</v>
      </c>
      <c r="BB6" s="617" t="e">
        <f t="shared" ref="BB6" ca="1" si="13">X6+AH6+AR6</f>
        <v>#REF!</v>
      </c>
      <c r="BC6" s="649" t="e">
        <f t="shared" ref="BC6" ca="1" si="14">Y6+AI6+AS6</f>
        <v>#REF!</v>
      </c>
      <c r="BD6" s="659" t="e">
        <f ca="1">Z6+AJ6+AT6</f>
        <v>#REF!</v>
      </c>
      <c r="BE6" s="619" t="e">
        <f ca="1">AA6+AK6+AU6</f>
        <v>#REF!</v>
      </c>
      <c r="BF6" s="790" t="e">
        <f ca="1">BE6*(1+BF7)-(($Q5*1000)*3)</f>
        <v>#REF!</v>
      </c>
      <c r="BG6" s="660" t="e">
        <f ca="1">AC6+AM6+AW6</f>
        <v>#REF!</v>
      </c>
      <c r="BH6" s="360" t="e" cm="1">
        <f t="array" aca="1" ref="BH6" ca="1">INDEX(INDIRECT("'"&amp;実行度合表集計!$D5&amp;"_受着完'!R27C4:R28C95",FALSE),2,
MATCH(BH$2,INDIRECT("'"&amp;実行度合表集計!$D5&amp;"_受着完'!R4",FALSE),0)-1)</f>
        <v>#REF!</v>
      </c>
      <c r="BI6" s="356" t="e">
        <f ca="1">INDEX(INDIRECT("'"&amp;実行度合表集計!$D5&amp;"_受着完'!R27C4:R28C95",FALSE),2,
MATCH(BH$2,INDIRECT("'"&amp;実行度合表集計!$D5&amp;"_受着完'!R4",FALSE),0))</f>
        <v>#REF!</v>
      </c>
      <c r="BJ6" s="587" t="e" cm="1">
        <f t="array" aca="1" ref="BJ6" ca="1">INDEX(INDIRECT("'"&amp;実行度合表集計!$D5&amp;"_受着完'!R27C4:R28C95",FALSE),2,
MATCH(BH$2,INDIRECT("'"&amp;実行度合表集計!$D5&amp;"_受着完'!R4",FALSE),0)-3)</f>
        <v>#REF!</v>
      </c>
      <c r="BK6" s="357" t="e" cm="1">
        <f t="array" aca="1" ref="BK6" ca="1">INDEX(INDIRECT("'"&amp;実行度合表集計!$D5&amp;"_受着完'!R58C4:R59C95",FALSE),2,
MATCH(BH$2,INDIRECT("'"&amp;実行度合表集計!$D5&amp;"_受着完'!R4",FALSE),0)-1)</f>
        <v>#REF!</v>
      </c>
      <c r="BL6" s="356" t="e">
        <f ca="1">INDEX(INDIRECT("'"&amp;実行度合表集計!$D5&amp;"_受着完'!R58C4:R59C95",FALSE),2,
MATCH(BH$2,INDIRECT("'"&amp;実行度合表集計!$D5&amp;"_受着完'!R4",FALSE),0))</f>
        <v>#REF!</v>
      </c>
      <c r="BM6" s="587" t="e" cm="1">
        <f t="array" aca="1" ref="BM6" ca="1">INDEX(INDIRECT("'"&amp;実行度合表集計!$D5&amp;"_受着完'!R58C4:R59C95",FALSE),2,
MATCH(BH$2,INDIRECT("'"&amp;実行度合表集計!$D5&amp;"_受着完'!R4",FALSE),0)-3)</f>
        <v>#REF!</v>
      </c>
      <c r="BN6" s="358" t="e" cm="1">
        <f t="array" aca="1" ref="BN6" ca="1">INDEX(INDIRECT("'"&amp;実行度合表集計!$D5&amp;"_受着完'!R89C4:R90C95",FALSE),2,
MATCH(BH$2,INDIRECT("'"&amp;実行度合表集計!$D5&amp;"_受着完'!R4",FALSE),0)-1)</f>
        <v>#REF!</v>
      </c>
      <c r="BO6" s="356" t="e">
        <f ca="1">INDEX(INDIRECT("'"&amp;実行度合表集計!$D5&amp;"_受着完'!R89C4:R90C95",FALSE),2,
MATCH(BH$2,INDIRECT("'"&amp;実行度合表集計!$D5&amp;"_受着完'!R4",FALSE),0))</f>
        <v>#REF!</v>
      </c>
      <c r="BP6" s="795" t="e">
        <f ca="1">BO6-($Q5*1000)</f>
        <v>#REF!</v>
      </c>
      <c r="BQ6" s="587" t="e" cm="1">
        <f t="array" aca="1" ref="BQ6" ca="1">INDEX(INDIRECT("'"&amp;実行度合表集計!$D5&amp;"_受着完'!R89C4:R90C95",FALSE),2,
MATCH(BH$2,INDIRECT("'"&amp;実行度合表集計!$D5&amp;"_受着完'!R4",FALSE),0)-3)</f>
        <v>#REF!</v>
      </c>
      <c r="BR6" s="455" t="e" cm="1">
        <f t="array" aca="1" ref="BR6" ca="1">INDEX(INDIRECT("'"&amp;実行度合表集計!$D5&amp;"_受着完'!R27C4:R28C95",FALSE),2,
MATCH(BR$2,INDIRECT("'"&amp;実行度合表集計!$D5&amp;"_受着完'!R4",FALSE),0)-1)</f>
        <v>#REF!</v>
      </c>
      <c r="BS6" s="356" t="e">
        <f ca="1">INDEX(INDIRECT("'"&amp;実行度合表集計!$D5&amp;"_受着完'!R27C4:R28C95",FALSE),2,
MATCH(BR$2,INDIRECT("'"&amp;実行度合表集計!$D5&amp;"_受着完'!R4",FALSE),0))</f>
        <v>#REF!</v>
      </c>
      <c r="BT6" s="587" t="e" cm="1">
        <f t="array" aca="1" ref="BT6" ca="1">INDEX(INDIRECT("'"&amp;実行度合表集計!$D5&amp;"_受着完'!R27C4:R28C95",FALSE),2,
MATCH(BR$2,INDIRECT("'"&amp;実行度合表集計!$D5&amp;"_受着完'!R4",FALSE),0)-3)</f>
        <v>#REF!</v>
      </c>
      <c r="BU6" s="357" t="e" cm="1">
        <f t="array" aca="1" ref="BU6" ca="1">INDEX(INDIRECT("'"&amp;実行度合表集計!$D5&amp;"_受着完'!R58C4:R59C95",FALSE),2,
MATCH(BR$2,INDIRECT("'"&amp;実行度合表集計!$D5&amp;"_受着完'!R4",FALSE),0)-1)</f>
        <v>#REF!</v>
      </c>
      <c r="BV6" s="356" t="e">
        <f ca="1">INDEX(INDIRECT("'"&amp;実行度合表集計!$D5&amp;"_受着完'!R58C4:R59C95",FALSE),2,
MATCH(BR$2,INDIRECT("'"&amp;実行度合表集計!$D5&amp;"_受着完'!R4",FALSE),0))</f>
        <v>#REF!</v>
      </c>
      <c r="BW6" s="587" t="e" cm="1">
        <f t="array" aca="1" ref="BW6" ca="1">INDEX(INDIRECT("'"&amp;実行度合表集計!$D5&amp;"_受着完'!R58C4:R59C95",FALSE),2,
MATCH(BR$2,INDIRECT("'"&amp;実行度合表集計!$D5&amp;"_受着完'!R4",FALSE),0)-3)</f>
        <v>#REF!</v>
      </c>
      <c r="BX6" s="358" t="e" cm="1">
        <f t="array" aca="1" ref="BX6" ca="1">INDEX(INDIRECT("'"&amp;実行度合表集計!$D5&amp;"_受着完'!R89C4:R90C95",FALSE),2,
MATCH(BR$2,INDIRECT("'"&amp;実行度合表集計!$D5&amp;"_受着完'!R4",FALSE),0)-1)</f>
        <v>#REF!</v>
      </c>
      <c r="BY6" s="356" t="e">
        <f ca="1">INDEX(INDIRECT("'"&amp;実行度合表集計!$D5&amp;"_受着完'!R89C4:R90C95",FALSE),2,
MATCH(BR$2,INDIRECT("'"&amp;実行度合表集計!$D5&amp;"_受着完'!R4",FALSE),0))</f>
        <v>#REF!</v>
      </c>
      <c r="BZ6" s="795" t="e">
        <f ca="1">BY6-($Q5*1000)</f>
        <v>#REF!</v>
      </c>
      <c r="CA6" s="587" t="e" cm="1">
        <f t="array" aca="1" ref="CA6" ca="1">INDEX(INDIRECT("'"&amp;実行度合表集計!$D5&amp;"_受着完'!R89C4:R90C95",FALSE),2,
MATCH(BR$2,INDIRECT("'"&amp;実行度合表集計!$D5&amp;"_受着完'!R4",FALSE),0)-3)</f>
        <v>#REF!</v>
      </c>
      <c r="CB6" s="455" t="e" cm="1">
        <f t="array" aca="1" ref="CB6" ca="1">INDEX(INDIRECT("'"&amp;実行度合表集計!$D5&amp;"_受着完'!R27C4:R28C95",FALSE),2,
MATCH(CB$2,INDIRECT("'"&amp;実行度合表集計!$D5&amp;"_受着完'!R4",FALSE),0)-1)</f>
        <v>#REF!</v>
      </c>
      <c r="CC6" s="356" t="e">
        <f ca="1">INDEX(INDIRECT("'"&amp;実行度合表集計!$D5&amp;"_受着完'!R27C4:R28C95",FALSE),2,
MATCH(CB$2,INDIRECT("'"&amp;実行度合表集計!$D5&amp;"_受着完'!R4",FALSE),0))</f>
        <v>#REF!</v>
      </c>
      <c r="CD6" s="587" t="e" cm="1">
        <f t="array" aca="1" ref="CD6" ca="1">INDEX(INDIRECT("'"&amp;実行度合表集計!$D5&amp;"_受着完'!R27C4:R28C95",FALSE),2,
MATCH(CB$2,INDIRECT("'"&amp;実行度合表集計!$D5&amp;"_受着完'!R4",FALSE),0)-3)</f>
        <v>#REF!</v>
      </c>
      <c r="CE6" s="357" t="e" cm="1">
        <f t="array" aca="1" ref="CE6" ca="1">INDEX(INDIRECT("'"&amp;実行度合表集計!$D5&amp;"_受着完'!R58C4:R59C95",FALSE),2,
MATCH(CB$2,INDIRECT("'"&amp;実行度合表集計!$D5&amp;"_受着完'!R4",FALSE),0)-1)</f>
        <v>#REF!</v>
      </c>
      <c r="CF6" s="356" t="e">
        <f ca="1">INDEX(INDIRECT("'"&amp;実行度合表集計!$D5&amp;"_受着完'!R58C4:R59C95",FALSE),2,
MATCH(CB$2,INDIRECT("'"&amp;実行度合表集計!$D5&amp;"_受着完'!R4",FALSE),0))</f>
        <v>#REF!</v>
      </c>
      <c r="CG6" s="587" t="e" cm="1">
        <f t="array" aca="1" ref="CG6" ca="1">INDEX(INDIRECT("'"&amp;実行度合表集計!$D5&amp;"_受着完'!R58C4:R59C95",FALSE),2,
MATCH(CB$2,INDIRECT("'"&amp;実行度合表集計!$D5&amp;"_受着完'!R4",FALSE),0)-3)</f>
        <v>#REF!</v>
      </c>
      <c r="CH6" s="358" t="e" cm="1">
        <f t="array" aca="1" ref="CH6" ca="1">INDEX(INDIRECT("'"&amp;実行度合表集計!$D5&amp;"_受着完'!R89C4:R90C95",FALSE),2,
MATCH(CB$2,INDIRECT("'"&amp;実行度合表集計!$D5&amp;"_受着完'!R4",FALSE),0)-1)</f>
        <v>#REF!</v>
      </c>
      <c r="CI6" s="356" t="e">
        <f ca="1">INDEX(INDIRECT("'"&amp;実行度合表集計!$D5&amp;"_受着完'!R89C4:R90C95",FALSE),2,
MATCH(CB$2,INDIRECT("'"&amp;実行度合表集計!$D5&amp;"_受着完'!R4",FALSE),0))</f>
        <v>#REF!</v>
      </c>
      <c r="CJ6" s="795" t="e">
        <f ca="1">CI6-($Q5*1000)</f>
        <v>#REF!</v>
      </c>
      <c r="CK6" s="587" t="e" cm="1">
        <f t="array" aca="1" ref="CK6" ca="1">INDEX(INDIRECT("'"&amp;実行度合表集計!$D5&amp;"_受着完'!R89C4:R90C95",FALSE),2,
MATCH(CB$2,INDIRECT("'"&amp;実行度合表集計!$D5&amp;"_受着完'!R4",FALSE),0)-3)</f>
        <v>#REF!</v>
      </c>
      <c r="CL6" s="627" t="e">
        <f t="shared" ref="CL6" ca="1" si="15">BH6+BR6+CB6</f>
        <v>#REF!</v>
      </c>
      <c r="CM6" s="628" t="e">
        <f t="shared" ref="CM6" ca="1" si="16">BI6+BS6+CC6</f>
        <v>#REF!</v>
      </c>
      <c r="CN6" s="629" t="e">
        <f t="shared" ref="CN6" ca="1" si="17">BJ6+BT6+CD6</f>
        <v>#REF!</v>
      </c>
      <c r="CO6" s="648" t="e">
        <f t="shared" ref="CO6" ca="1" si="18">BK6+BU6+CE6</f>
        <v>#REF!</v>
      </c>
      <c r="CP6" s="617" t="e">
        <f t="shared" ref="CP6" ca="1" si="19">BL6+BV6+CF6</f>
        <v>#REF!</v>
      </c>
      <c r="CQ6" s="649" t="e">
        <f t="shared" ref="CQ6" ca="1" si="20">BM6+BW6+CG6</f>
        <v>#REF!</v>
      </c>
      <c r="CR6" s="659" t="e">
        <f ca="1">BN6+BX6+CH6</f>
        <v>#REF!</v>
      </c>
      <c r="CS6" s="619" t="e">
        <f ca="1">BO6+BY6+CI6</f>
        <v>#REF!</v>
      </c>
      <c r="CT6" s="790" t="e">
        <f ca="1">CS6*(1+CT7)-(($Q5*1000)*3)</f>
        <v>#REF!</v>
      </c>
      <c r="CU6" s="660" t="e">
        <f ca="1">BQ6+CA6+CK6</f>
        <v>#REF!</v>
      </c>
      <c r="CV6" s="670" t="e">
        <f t="shared" ca="1" si="2"/>
        <v>#REF!</v>
      </c>
      <c r="CW6" s="620" t="e">
        <f t="shared" ca="1" si="2"/>
        <v>#REF!</v>
      </c>
      <c r="CX6" s="671" t="e">
        <f t="shared" ca="1" si="2"/>
        <v>#REF!</v>
      </c>
      <c r="CY6" s="681" t="e">
        <f t="shared" ca="1" si="2"/>
        <v>#REF!</v>
      </c>
      <c r="CZ6" s="622" t="e">
        <f t="shared" ca="1" si="2"/>
        <v>#REF!</v>
      </c>
      <c r="DA6" s="682" t="e">
        <f t="shared" ca="1" si="2"/>
        <v>#REF!</v>
      </c>
      <c r="DB6" s="692" t="e">
        <f t="shared" ca="1" si="2"/>
        <v>#REF!</v>
      </c>
      <c r="DC6" s="624" t="e">
        <f t="shared" ca="1" si="2"/>
        <v>#REF!</v>
      </c>
      <c r="DD6" s="790" t="e">
        <f t="shared" ca="1" si="2"/>
        <v>#REF!</v>
      </c>
      <c r="DE6" s="693" t="e">
        <f t="shared" ca="1" si="2"/>
        <v>#REF!</v>
      </c>
      <c r="DF6" s="360" t="e" cm="1">
        <f t="array" aca="1" ref="DF6" ca="1">INDEX(INDIRECT("'"&amp;実行度合表集計!$D5&amp;"_受着完'!R27C4:R28C95",FALSE),2,
MATCH(DF$2,INDIRECT("'"&amp;実行度合表集計!$D5&amp;"_受着完'!R4",FALSE),0)-1)</f>
        <v>#REF!</v>
      </c>
      <c r="DG6" s="356" t="e">
        <f ca="1">INDEX(INDIRECT("'"&amp;実行度合表集計!$D5&amp;"_受着完'!R27C4:R28C95",FALSE),2,
MATCH(DF$2,INDIRECT("'"&amp;実行度合表集計!$D5&amp;"_受着完'!R4",FALSE),0))</f>
        <v>#REF!</v>
      </c>
      <c r="DH6" s="587" t="e" cm="1">
        <f t="array" aca="1" ref="DH6" ca="1">INDEX(INDIRECT("'"&amp;実行度合表集計!$D5&amp;"_受着完'!R27C4:R28C95",FALSE),2,
MATCH(DF$2,INDIRECT("'"&amp;実行度合表集計!$D5&amp;"_受着完'!R4",FALSE),0)-3)</f>
        <v>#REF!</v>
      </c>
      <c r="DI6" s="357" t="e" cm="1">
        <f t="array" aca="1" ref="DI6" ca="1">INDEX(INDIRECT("'"&amp;実行度合表集計!$D5&amp;"_受着完'!R58C4:R59C95",FALSE),2,
MATCH(DF$2,INDIRECT("'"&amp;実行度合表集計!$D5&amp;"_受着完'!R4",FALSE),0)-1)</f>
        <v>#REF!</v>
      </c>
      <c r="DJ6" s="356" t="e">
        <f ca="1">INDEX(INDIRECT("'"&amp;実行度合表集計!$D5&amp;"_受着完'!R58C4:R59C95",FALSE),2,
MATCH(DF$2,INDIRECT("'"&amp;実行度合表集計!$D5&amp;"_受着完'!R4",FALSE),0))</f>
        <v>#REF!</v>
      </c>
      <c r="DK6" s="587" t="e" cm="1">
        <f t="array" aca="1" ref="DK6" ca="1">INDEX(INDIRECT("'"&amp;実行度合表集計!$D5&amp;"_受着完'!R58C4:R59C95",FALSE),2,
MATCH(DF$2,INDIRECT("'"&amp;実行度合表集計!$D5&amp;"_受着完'!R4",FALSE),0)-3)</f>
        <v>#REF!</v>
      </c>
      <c r="DL6" s="358" t="e" cm="1">
        <f t="array" aca="1" ref="DL6" ca="1">INDEX(INDIRECT("'"&amp;実行度合表集計!$D5&amp;"_受着完'!R89C4:R90C95",FALSE),2,
MATCH(DF$2,INDIRECT("'"&amp;実行度合表集計!$D5&amp;"_受着完'!R4",FALSE),0)-1)</f>
        <v>#REF!</v>
      </c>
      <c r="DM6" s="356" t="e">
        <f ca="1">INDEX(INDIRECT("'"&amp;実行度合表集計!$D5&amp;"_受着完'!R89C4:R90C95",FALSE),2,
MATCH(DF$2,INDIRECT("'"&amp;実行度合表集計!$D5&amp;"_受着完'!R4",FALSE),0))</f>
        <v>#REF!</v>
      </c>
      <c r="DN6" s="795" t="e">
        <f ca="1">DM6-($Q5*1000)</f>
        <v>#REF!</v>
      </c>
      <c r="DO6" s="587" t="e" cm="1">
        <f t="array" aca="1" ref="DO6" ca="1">INDEX(INDIRECT("'"&amp;実行度合表集計!$D5&amp;"_受着完'!R89C4:R90C95",FALSE),2,
MATCH(DF$2,INDIRECT("'"&amp;実行度合表集計!$D5&amp;"_受着完'!R4",FALSE),0)-3)</f>
        <v>#REF!</v>
      </c>
      <c r="DP6" s="455" t="e" cm="1">
        <f t="array" aca="1" ref="DP6" ca="1">INDEX(INDIRECT("'"&amp;実行度合表集計!$D5&amp;"_受着完'!R27C4:R28C95",FALSE),2,
MATCH(DP$2,INDIRECT("'"&amp;実行度合表集計!$D5&amp;"_受着完'!R4",FALSE),0)-1)</f>
        <v>#REF!</v>
      </c>
      <c r="DQ6" s="356" t="e">
        <f ca="1">INDEX(INDIRECT("'"&amp;実行度合表集計!$D5&amp;"_受着完'!R27C4:R28C95",FALSE),2,
MATCH(DP$2,INDIRECT("'"&amp;実行度合表集計!$D5&amp;"_受着完'!R4",FALSE),0))</f>
        <v>#REF!</v>
      </c>
      <c r="DR6" s="587" t="e" cm="1">
        <f t="array" aca="1" ref="DR6" ca="1">INDEX(INDIRECT("'"&amp;実行度合表集計!$D5&amp;"_受着完'!R27C4:R28C95",FALSE),2,
MATCH(DP$2,INDIRECT("'"&amp;実行度合表集計!$D5&amp;"_受着完'!R4",FALSE),0)-3)</f>
        <v>#REF!</v>
      </c>
      <c r="DS6" s="357" t="e" cm="1">
        <f t="array" aca="1" ref="DS6" ca="1">INDEX(INDIRECT("'"&amp;実行度合表集計!$D5&amp;"_受着完'!R58C4:R59C95",FALSE),2,
MATCH(DP$2,INDIRECT("'"&amp;実行度合表集計!$D5&amp;"_受着完'!R4",FALSE),0)-1)</f>
        <v>#REF!</v>
      </c>
      <c r="DT6" s="356" t="e">
        <f ca="1">INDEX(INDIRECT("'"&amp;実行度合表集計!$D5&amp;"_受着完'!R58C4:R59C95",FALSE),2,
MATCH(DP$2,INDIRECT("'"&amp;実行度合表集計!$D5&amp;"_受着完'!R4",FALSE),0))</f>
        <v>#REF!</v>
      </c>
      <c r="DU6" s="587" t="e" cm="1">
        <f t="array" aca="1" ref="DU6" ca="1">INDEX(INDIRECT("'"&amp;実行度合表集計!$D5&amp;"_受着完'!R58C4:R59C95",FALSE),2,
MATCH(DP$2,INDIRECT("'"&amp;実行度合表集計!$D5&amp;"_受着完'!R4",FALSE),0)-3)</f>
        <v>#REF!</v>
      </c>
      <c r="DV6" s="358" t="e" cm="1">
        <f t="array" aca="1" ref="DV6" ca="1">INDEX(INDIRECT("'"&amp;実行度合表集計!$D5&amp;"_受着完'!R89C4:R90C95",FALSE),2,
MATCH(DP$2,INDIRECT("'"&amp;実行度合表集計!$D5&amp;"_受着完'!R4",FALSE),0)-1)</f>
        <v>#REF!</v>
      </c>
      <c r="DW6" s="356" t="e">
        <f ca="1">INDEX(INDIRECT("'"&amp;実行度合表集計!$D5&amp;"_受着完'!R89C4:R90C95",FALSE),2,
MATCH(DP$2,INDIRECT("'"&amp;実行度合表集計!$D5&amp;"_受着完'!R4",FALSE),0))</f>
        <v>#REF!</v>
      </c>
      <c r="DX6" s="795" t="e">
        <f ca="1">DW6-($Q5*1000)</f>
        <v>#REF!</v>
      </c>
      <c r="DY6" s="587" t="e" cm="1">
        <f t="array" aca="1" ref="DY6" ca="1">INDEX(INDIRECT("'"&amp;実行度合表集計!$D5&amp;"_受着完'!R89C4:R90C95",FALSE),2,
MATCH(DP$2,INDIRECT("'"&amp;実行度合表集計!$D5&amp;"_受着完'!R4",FALSE),0)-3)</f>
        <v>#REF!</v>
      </c>
      <c r="DZ6" s="455" t="e" cm="1">
        <f t="array" aca="1" ref="DZ6" ca="1">INDEX(INDIRECT("'"&amp;実行度合表集計!$D5&amp;"_受着完'!R27C4:R28C95",FALSE),2,
MATCH(DZ$2,INDIRECT("'"&amp;実行度合表集計!$D5&amp;"_受着完'!R4",FALSE),0)-1)</f>
        <v>#REF!</v>
      </c>
      <c r="EA6" s="356" t="e">
        <f ca="1">INDEX(INDIRECT("'"&amp;実行度合表集計!$D5&amp;"_受着完'!R27C4:R28C95",FALSE),2,
MATCH(DZ$2,INDIRECT("'"&amp;実行度合表集計!$D5&amp;"_受着完'!R4",FALSE),0))</f>
        <v>#REF!</v>
      </c>
      <c r="EB6" s="587" t="e" cm="1">
        <f t="array" aca="1" ref="EB6" ca="1">INDEX(INDIRECT("'"&amp;実行度合表集計!$D5&amp;"_受着完'!R27C4:R28C95",FALSE),2,
MATCH(DZ$2,INDIRECT("'"&amp;実行度合表集計!$D5&amp;"_受着完'!R4",FALSE),0)-3)</f>
        <v>#REF!</v>
      </c>
      <c r="EC6" s="357" t="e" cm="1">
        <f t="array" aca="1" ref="EC6" ca="1">INDEX(INDIRECT("'"&amp;実行度合表集計!$D5&amp;"_受着完'!R58C4:R59C95",FALSE),2,
MATCH(DZ$2,INDIRECT("'"&amp;実行度合表集計!$D5&amp;"_受着完'!R4",FALSE),0)-1)</f>
        <v>#REF!</v>
      </c>
      <c r="ED6" s="356" t="e">
        <f ca="1">INDEX(INDIRECT("'"&amp;実行度合表集計!$D5&amp;"_受着完'!R58C4:R59C95",FALSE),2,
MATCH(DZ$2,INDIRECT("'"&amp;実行度合表集計!$D5&amp;"_受着完'!R4",FALSE),0))</f>
        <v>#REF!</v>
      </c>
      <c r="EE6" s="587" t="e" cm="1">
        <f t="array" aca="1" ref="EE6" ca="1">INDEX(INDIRECT("'"&amp;実行度合表集計!$D5&amp;"_受着完'!R58C4:R59C95",FALSE),2,
MATCH(DZ$2,INDIRECT("'"&amp;実行度合表集計!$D5&amp;"_受着完'!R4",FALSE),0)-3)</f>
        <v>#REF!</v>
      </c>
      <c r="EF6" s="358" t="e" cm="1">
        <f t="array" aca="1" ref="EF6" ca="1">INDEX(INDIRECT("'"&amp;実行度合表集計!$D5&amp;"_受着完'!R89C4:R90C95",FALSE),2,
MATCH(DZ$2,INDIRECT("'"&amp;実行度合表集計!$D5&amp;"_受着完'!R4",FALSE),0)-1)</f>
        <v>#REF!</v>
      </c>
      <c r="EG6" s="356" t="e">
        <f ca="1">INDEX(INDIRECT("'"&amp;実行度合表集計!$D5&amp;"_受着完'!R89C4:R90C95",FALSE),2,
MATCH(DZ$2,INDIRECT("'"&amp;実行度合表集計!$D5&amp;"_受着完'!R4",FALSE),0))</f>
        <v>#REF!</v>
      </c>
      <c r="EH6" s="795" t="e">
        <f ca="1">EG6-($Q5*1000)</f>
        <v>#REF!</v>
      </c>
      <c r="EI6" s="587" t="e" cm="1">
        <f t="array" aca="1" ref="EI6" ca="1">INDEX(INDIRECT("'"&amp;実行度合表集計!$D5&amp;"_受着完'!R89C4:R90C95",FALSE),2,
MATCH(DZ$2,INDIRECT("'"&amp;実行度合表集計!$D5&amp;"_受着完'!R4",FALSE),0)-3)</f>
        <v>#REF!</v>
      </c>
      <c r="EJ6" s="627" t="e">
        <f t="shared" ref="EJ6" ca="1" si="21">DF6+DP6+DZ6</f>
        <v>#REF!</v>
      </c>
      <c r="EK6" s="628" t="e">
        <f t="shared" ref="EK6" ca="1" si="22">DG6+DQ6+EA6</f>
        <v>#REF!</v>
      </c>
      <c r="EL6" s="629" t="e">
        <f t="shared" ref="EL6" ca="1" si="23">DH6+DR6+EB6</f>
        <v>#REF!</v>
      </c>
      <c r="EM6" s="648" t="e">
        <f t="shared" ref="EM6" ca="1" si="24">DI6+DS6+EC6</f>
        <v>#REF!</v>
      </c>
      <c r="EN6" s="617" t="e">
        <f t="shared" ref="EN6" ca="1" si="25">DJ6+DT6+ED6</f>
        <v>#REF!</v>
      </c>
      <c r="EO6" s="649" t="e">
        <f t="shared" ref="EO6" ca="1" si="26">DK6+DU6+EE6</f>
        <v>#REF!</v>
      </c>
      <c r="EP6" s="659" t="e">
        <f ca="1">DL6+DV6+EF6</f>
        <v>#REF!</v>
      </c>
      <c r="EQ6" s="619" t="e">
        <f ca="1">DM6+DW6+EG6</f>
        <v>#REF!</v>
      </c>
      <c r="ER6" s="790" t="e">
        <f ca="1">EQ6*(1+ER7)-(($Q5*1000)*3)</f>
        <v>#REF!</v>
      </c>
      <c r="ES6" s="660" t="e">
        <f ca="1">DO6+DY6+EI6</f>
        <v>#REF!</v>
      </c>
      <c r="ET6" s="360" t="e" cm="1">
        <f t="array" aca="1" ref="ET6" ca="1">INDEX(INDIRECT("'"&amp;実行度合表集計!$D5&amp;"_受着完'!R27C4:R28C95",FALSE),2,
MATCH(ET$2,INDIRECT("'"&amp;実行度合表集計!$D5&amp;"_受着完'!R4",FALSE),0)-1)</f>
        <v>#REF!</v>
      </c>
      <c r="EU6" s="356" t="e">
        <f ca="1">INDEX(INDIRECT("'"&amp;実行度合表集計!$D5&amp;"_受着完'!R27C4:R28C95",FALSE),2,
MATCH(ET$2,INDIRECT("'"&amp;実行度合表集計!$D5&amp;"_受着完'!R4",FALSE),0))</f>
        <v>#REF!</v>
      </c>
      <c r="EV6" s="587" t="e" cm="1">
        <f t="array" aca="1" ref="EV6" ca="1">INDEX(INDIRECT("'"&amp;実行度合表集計!$D5&amp;"_受着完'!R27C4:R28C95",FALSE),2,
MATCH(ET$2,INDIRECT("'"&amp;実行度合表集計!$D5&amp;"_受着完'!R4",FALSE),0)-3)</f>
        <v>#REF!</v>
      </c>
      <c r="EW6" s="357" t="e" cm="1">
        <f t="array" aca="1" ref="EW6" ca="1">INDEX(INDIRECT("'"&amp;実行度合表集計!$D5&amp;"_受着完'!R58C4:R59C95",FALSE),2,
MATCH(ET$2,INDIRECT("'"&amp;実行度合表集計!$D5&amp;"_受着完'!R4",FALSE),0)-1)</f>
        <v>#REF!</v>
      </c>
      <c r="EX6" s="356" t="e">
        <f ca="1">INDEX(INDIRECT("'"&amp;実行度合表集計!$D5&amp;"_受着完'!R58C4:R59C95",FALSE),2,
MATCH(ET$2,INDIRECT("'"&amp;実行度合表集計!$D5&amp;"_受着完'!R4",FALSE),0))</f>
        <v>#REF!</v>
      </c>
      <c r="EY6" s="587" t="e" cm="1">
        <f t="array" aca="1" ref="EY6" ca="1">INDEX(INDIRECT("'"&amp;実行度合表集計!$D5&amp;"_受着完'!R58C4:R59C95",FALSE),2,
MATCH(ET$2,INDIRECT("'"&amp;実行度合表集計!$D5&amp;"_受着完'!R4",FALSE),0)-3)</f>
        <v>#REF!</v>
      </c>
      <c r="EZ6" s="358" t="e" cm="1">
        <f t="array" aca="1" ref="EZ6" ca="1">INDEX(INDIRECT("'"&amp;実行度合表集計!$D5&amp;"_受着完'!R89C4:R90C95",FALSE),2,
MATCH(ET$2,INDIRECT("'"&amp;実行度合表集計!$D5&amp;"_受着完'!R4",FALSE),0)-1)</f>
        <v>#REF!</v>
      </c>
      <c r="FA6" s="356" t="e">
        <f ca="1">INDEX(INDIRECT("'"&amp;実行度合表集計!$D5&amp;"_受着完'!R89C4:R90C95",FALSE),2,
MATCH(ET$2,INDIRECT("'"&amp;実行度合表集計!$D5&amp;"_受着完'!R4",FALSE),0))</f>
        <v>#REF!</v>
      </c>
      <c r="FB6" s="795" t="e">
        <f ca="1">FA6-($Q5*1000)</f>
        <v>#REF!</v>
      </c>
      <c r="FC6" s="587" t="e" cm="1">
        <f t="array" aca="1" ref="FC6" ca="1">INDEX(INDIRECT("'"&amp;実行度合表集計!$D5&amp;"_受着完'!R89C4:R90C95",FALSE),2,
MATCH(ET$2,INDIRECT("'"&amp;実行度合表集計!$D5&amp;"_受着完'!R4",FALSE),0)-3)</f>
        <v>#REF!</v>
      </c>
      <c r="FD6" s="455" t="e" cm="1">
        <f t="array" aca="1" ref="FD6" ca="1">INDEX(INDIRECT("'"&amp;実行度合表集計!$D5&amp;"_受着完'!R27C4:R28C95",FALSE),2,
MATCH(FD$2,INDIRECT("'"&amp;実行度合表集計!$D5&amp;"_受着完'!R4",FALSE),0)-1)</f>
        <v>#REF!</v>
      </c>
      <c r="FE6" s="356" t="e">
        <f ca="1">INDEX(INDIRECT("'"&amp;実行度合表集計!$D5&amp;"_受着完'!R27C4:R28C95",FALSE),2,
MATCH(FD$2,INDIRECT("'"&amp;実行度合表集計!$D5&amp;"_受着完'!R4",FALSE),0))</f>
        <v>#REF!</v>
      </c>
      <c r="FF6" s="587" t="e" cm="1">
        <f t="array" aca="1" ref="FF6" ca="1">INDEX(INDIRECT("'"&amp;実行度合表集計!$D5&amp;"_受着完'!R27C4:R28C95",FALSE),2,
MATCH(FD$2,INDIRECT("'"&amp;実行度合表集計!$D5&amp;"_受着完'!R4",FALSE),0)-3)</f>
        <v>#REF!</v>
      </c>
      <c r="FG6" s="357" t="e" cm="1">
        <f t="array" aca="1" ref="FG6" ca="1">INDEX(INDIRECT("'"&amp;実行度合表集計!$D5&amp;"_受着完'!R58C4:R59C95",FALSE),2,
MATCH(FD$2,INDIRECT("'"&amp;実行度合表集計!$D5&amp;"_受着完'!R4",FALSE),0)-1)</f>
        <v>#REF!</v>
      </c>
      <c r="FH6" s="356" t="e">
        <f ca="1">INDEX(INDIRECT("'"&amp;実行度合表集計!$D5&amp;"_受着完'!R58C4:R59C95",FALSE),2,
MATCH(FD$2,INDIRECT("'"&amp;実行度合表集計!$D5&amp;"_受着完'!R4",FALSE),0))</f>
        <v>#REF!</v>
      </c>
      <c r="FI6" s="587" t="e" cm="1">
        <f t="array" aca="1" ref="FI6" ca="1">INDEX(INDIRECT("'"&amp;実行度合表集計!$D5&amp;"_受着完'!R58C4:R59C95",FALSE),2,
MATCH(FD$2,INDIRECT("'"&amp;実行度合表集計!$D5&amp;"_受着完'!R4",FALSE),0)-3)</f>
        <v>#REF!</v>
      </c>
      <c r="FJ6" s="358" t="e" cm="1">
        <f t="array" aca="1" ref="FJ6" ca="1">INDEX(INDIRECT("'"&amp;実行度合表集計!$D5&amp;"_受着完'!R89C4:R90C95",FALSE),2,
MATCH(FD$2,INDIRECT("'"&amp;実行度合表集計!$D5&amp;"_受着完'!R4",FALSE),0)-1)</f>
        <v>#REF!</v>
      </c>
      <c r="FK6" s="356" t="e">
        <f ca="1">INDEX(INDIRECT("'"&amp;実行度合表集計!$D5&amp;"_受着完'!R89C4:R90C95",FALSE),2,
MATCH(FD$2,INDIRECT("'"&amp;実行度合表集計!$D5&amp;"_受着完'!R4",FALSE),0))</f>
        <v>#REF!</v>
      </c>
      <c r="FL6" s="795" t="e">
        <f ca="1">FK6-($Q5*1000)</f>
        <v>#REF!</v>
      </c>
      <c r="FM6" s="587" t="e" cm="1">
        <f t="array" aca="1" ref="FM6" ca="1">INDEX(INDIRECT("'"&amp;実行度合表集計!$D5&amp;"_受着完'!R89C4:R90C95",FALSE),2,
MATCH(FD$2,INDIRECT("'"&amp;実行度合表集計!$D5&amp;"_受着完'!R4",FALSE),0)-3)</f>
        <v>#REF!</v>
      </c>
      <c r="FN6" s="455" t="e" cm="1">
        <f t="array" aca="1" ref="FN6" ca="1">INDEX(INDIRECT("'"&amp;実行度合表集計!$D5&amp;"_受着完'!R27C4:R28C95",FALSE),2,
MATCH(FN$2,INDIRECT("'"&amp;実行度合表集計!$D5&amp;"_受着完'!R4",FALSE),0)-1)</f>
        <v>#REF!</v>
      </c>
      <c r="FO6" s="356" t="e">
        <f ca="1">INDEX(INDIRECT("'"&amp;実行度合表集計!$D5&amp;"_受着完'!R27C4:R28C95",FALSE),2,
MATCH(FN$2,INDIRECT("'"&amp;実行度合表集計!$D5&amp;"_受着完'!R4",FALSE),0))</f>
        <v>#REF!</v>
      </c>
      <c r="FP6" s="587" t="e" cm="1">
        <f t="array" aca="1" ref="FP6" ca="1">INDEX(INDIRECT("'"&amp;実行度合表集計!$D5&amp;"_受着完'!R27C4:R28C95",FALSE),2,
MATCH(FN$2,INDIRECT("'"&amp;実行度合表集計!$D5&amp;"_受着完'!R4",FALSE),0)-3)</f>
        <v>#REF!</v>
      </c>
      <c r="FQ6" s="357" t="e" cm="1">
        <f t="array" aca="1" ref="FQ6" ca="1">INDEX(INDIRECT("'"&amp;実行度合表集計!$D5&amp;"_受着完'!R58C4:R59C95",FALSE),2,
MATCH(FN$2,INDIRECT("'"&amp;実行度合表集計!$D5&amp;"_受着完'!R4",FALSE),0)-1)</f>
        <v>#REF!</v>
      </c>
      <c r="FR6" s="356" t="e">
        <f ca="1">INDEX(INDIRECT("'"&amp;実行度合表集計!$D5&amp;"_受着完'!R58C4:R59C95",FALSE),2,
MATCH(FN$2,INDIRECT("'"&amp;実行度合表集計!$D5&amp;"_受着完'!R4",FALSE),0))</f>
        <v>#REF!</v>
      </c>
      <c r="FS6" s="587" t="e" cm="1">
        <f t="array" aca="1" ref="FS6" ca="1">INDEX(INDIRECT("'"&amp;実行度合表集計!$D5&amp;"_受着完'!R58C4:R59C95",FALSE),2,
MATCH(FN$2,INDIRECT("'"&amp;実行度合表集計!$D5&amp;"_受着完'!R4",FALSE),0)-3)</f>
        <v>#REF!</v>
      </c>
      <c r="FT6" s="358" t="e" cm="1">
        <f t="array" aca="1" ref="FT6" ca="1">INDEX(INDIRECT("'"&amp;実行度合表集計!$D5&amp;"_受着完'!R89C4:R90C95",FALSE),2,
MATCH(FN$2,INDIRECT("'"&amp;実行度合表集計!$D5&amp;"_受着完'!R4",FALSE),0)-1)</f>
        <v>#REF!</v>
      </c>
      <c r="FU6" s="356" t="e">
        <f ca="1">INDEX(INDIRECT("'"&amp;実行度合表集計!$D5&amp;"_受着完'!R89C4:R90C95",FALSE),2,
MATCH(FN$2,INDIRECT("'"&amp;実行度合表集計!$D5&amp;"_受着完'!R4",FALSE),0))</f>
        <v>#REF!</v>
      </c>
      <c r="FV6" s="795" t="e">
        <f ca="1">FU6-($Q5*1000)</f>
        <v>#REF!</v>
      </c>
      <c r="FW6" s="587" t="e" cm="1">
        <f t="array" aca="1" ref="FW6" ca="1">INDEX(INDIRECT("'"&amp;実行度合表集計!$D5&amp;"_受着完'!R89C4:R90C95",FALSE),2,
MATCH(FN$2,INDIRECT("'"&amp;実行度合表集計!$D5&amp;"_受着完'!R4",FALSE),0)-3)</f>
        <v>#REF!</v>
      </c>
      <c r="FX6" s="627" t="e">
        <f t="shared" ref="FX6" ca="1" si="27">ET6+FD6+FN6</f>
        <v>#REF!</v>
      </c>
      <c r="FY6" s="628" t="e">
        <f t="shared" ref="FY6" ca="1" si="28">EU6+FE6+FO6</f>
        <v>#REF!</v>
      </c>
      <c r="FZ6" s="629" t="e">
        <f t="shared" ref="FZ6" ca="1" si="29">EV6+FF6+FP6</f>
        <v>#REF!</v>
      </c>
      <c r="GA6" s="648" t="e">
        <f t="shared" ref="GA6" ca="1" si="30">EW6+FG6+FQ6</f>
        <v>#REF!</v>
      </c>
      <c r="GB6" s="617" t="e">
        <f t="shared" ref="GB6" ca="1" si="31">EX6+FH6+FR6</f>
        <v>#REF!</v>
      </c>
      <c r="GC6" s="649" t="e">
        <f t="shared" ref="GC6" ca="1" si="32">EY6+FI6+FS6</f>
        <v>#REF!</v>
      </c>
      <c r="GD6" s="659" t="e">
        <f ca="1">EZ6+FJ6+FT6</f>
        <v>#REF!</v>
      </c>
      <c r="GE6" s="619" t="e">
        <f ca="1">FA6+FK6+FU6</f>
        <v>#REF!</v>
      </c>
      <c r="GF6" s="790" t="e">
        <f ca="1">GE6*(1+GF7)-(($Q5*1000)*3)</f>
        <v>#REF!</v>
      </c>
      <c r="GG6" s="660" t="e">
        <f ca="1">FC6+FM6+FW6</f>
        <v>#REF!</v>
      </c>
      <c r="GH6" s="670" t="e">
        <f t="shared" ca="1" si="5"/>
        <v>#REF!</v>
      </c>
      <c r="GI6" s="620" t="e">
        <f t="shared" ca="1" si="5"/>
        <v>#REF!</v>
      </c>
      <c r="GJ6" s="671" t="e">
        <f t="shared" ca="1" si="5"/>
        <v>#REF!</v>
      </c>
      <c r="GK6" s="681" t="e">
        <f t="shared" ca="1" si="5"/>
        <v>#REF!</v>
      </c>
      <c r="GL6" s="622" t="e">
        <f t="shared" ca="1" si="5"/>
        <v>#REF!</v>
      </c>
      <c r="GM6" s="682" t="e">
        <f t="shared" ca="1" si="5"/>
        <v>#REF!</v>
      </c>
      <c r="GN6" s="692" t="e">
        <f t="shared" ca="1" si="5"/>
        <v>#REF!</v>
      </c>
      <c r="GO6" s="624" t="e">
        <f t="shared" ca="1" si="5"/>
        <v>#REF!</v>
      </c>
      <c r="GP6" s="790" t="e">
        <f t="shared" ca="1" si="5"/>
        <v>#REF!</v>
      </c>
      <c r="GQ6" s="693" t="e">
        <f t="shared" ca="1" si="6"/>
        <v>#REF!</v>
      </c>
      <c r="GR6" s="702" t="e">
        <f t="shared" ca="1" si="7"/>
        <v>#REF!</v>
      </c>
      <c r="GS6" s="699" t="e">
        <f t="shared" ca="1" si="7"/>
        <v>#REF!</v>
      </c>
      <c r="GT6" s="703" t="e">
        <f t="shared" ca="1" si="7"/>
        <v>#REF!</v>
      </c>
      <c r="GU6" s="702" t="e">
        <f t="shared" ca="1" si="7"/>
        <v>#REF!</v>
      </c>
      <c r="GV6" s="699" t="e">
        <f t="shared" ca="1" si="7"/>
        <v>#REF!</v>
      </c>
      <c r="GW6" s="703" t="e">
        <f t="shared" ca="1" si="7"/>
        <v>#REF!</v>
      </c>
      <c r="GX6" s="702" t="e">
        <f t="shared" ca="1" si="7"/>
        <v>#REF!</v>
      </c>
      <c r="GY6" s="699" t="e">
        <f t="shared" ca="1" si="7"/>
        <v>#REF!</v>
      </c>
      <c r="GZ6" s="790" t="e">
        <f t="shared" ca="1" si="7"/>
        <v>#REF!</v>
      </c>
      <c r="HA6" s="703" t="e">
        <f t="shared" ca="1" si="7"/>
        <v>#REF!</v>
      </c>
      <c r="HC6" s="461" t="s">
        <v>146</v>
      </c>
      <c r="HD6" s="460"/>
      <c r="HE6" s="461" t="s">
        <v>234</v>
      </c>
      <c r="HF6" s="461" t="s">
        <v>276</v>
      </c>
      <c r="HG6" s="461" t="s">
        <v>277</v>
      </c>
    </row>
    <row r="7" spans="1:215" ht="19.5" outlineLevel="1" x14ac:dyDescent="0.25">
      <c r="A7" s="365"/>
      <c r="B7" s="505"/>
      <c r="C7" s="444" t="str">
        <f>_xlfn.XLOOKUP($D7,'214737'!$H:$H,'214737'!$G:$G,"",0)</f>
        <v/>
      </c>
      <c r="D7" s="432" t="str">
        <f>HYPERLINK("#'"&amp;D5&amp;"_損益'!A1","▶損益")</f>
        <v>▶損益</v>
      </c>
      <c r="E7" s="407"/>
      <c r="F7" s="1295" t="str">
        <f>_xlfn.XLOOKUP($D7,'214737'!$H:$H,'214737'!$I:$I,"",0)</f>
        <v/>
      </c>
      <c r="G7" s="1295" t="str">
        <f>_xlfn.XLOOKUP($D7,'214737'!$H:$H,'214737'!$J:$J,"",0)</f>
        <v/>
      </c>
      <c r="H7" s="1295" t="str">
        <f>_xlfn.XLOOKUP($D7,'214737'!$H:$H,'214737'!$K:$K,"",0)</f>
        <v/>
      </c>
      <c r="I7" s="415"/>
      <c r="J7" s="547"/>
      <c r="K7" s="1279"/>
      <c r="L7" s="1279"/>
      <c r="M7" s="1279"/>
      <c r="N7" s="1279"/>
      <c r="O7" s="1279"/>
      <c r="P7" s="1279"/>
      <c r="Q7" s="1279"/>
      <c r="R7" s="579" t="str">
        <f>R5</f>
        <v>アクティエ立川</v>
      </c>
      <c r="S7" s="359" t="s">
        <v>143</v>
      </c>
      <c r="T7" s="558" t="e">
        <f ca="1">IF(AND(T5&gt;0,T6&gt;0),ROUNDDOWN(T6/T5,4),"")</f>
        <v>#REF!</v>
      </c>
      <c r="U7" s="559" t="e">
        <f t="shared" ref="U7:AC7" ca="1" si="33">IF(AND(U5&gt;0,U6&gt;0),ROUNDDOWN(U6/U5,4),"")</f>
        <v>#REF!</v>
      </c>
      <c r="V7" s="559" t="e">
        <f t="shared" ca="1" si="33"/>
        <v>#REF!</v>
      </c>
      <c r="W7" s="560" t="e">
        <f t="shared" ca="1" si="33"/>
        <v>#REF!</v>
      </c>
      <c r="X7" s="559" t="e">
        <f t="shared" ca="1" si="33"/>
        <v>#REF!</v>
      </c>
      <c r="Y7" s="559" t="e">
        <f t="shared" ca="1" si="33"/>
        <v>#REF!</v>
      </c>
      <c r="Z7" s="561" t="e">
        <f t="shared" ca="1" si="33"/>
        <v>#REF!</v>
      </c>
      <c r="AA7" s="559" t="e">
        <f t="shared" ca="1" si="33"/>
        <v>#REF!</v>
      </c>
      <c r="AB7" s="562" t="e">
        <f ca="1">IF(AB6&gt;0,AB6/AB5,0)</f>
        <v>#REF!</v>
      </c>
      <c r="AC7" s="559" t="e">
        <f t="shared" ca="1" si="33"/>
        <v>#REF!</v>
      </c>
      <c r="AD7" s="558" t="e">
        <f ca="1">IF(AND(AD5&gt;0,AD6&gt;0),ROUNDDOWN(AD6/AD5,4),"")</f>
        <v>#REF!</v>
      </c>
      <c r="AE7" s="559" t="e">
        <f t="shared" ref="AE7" ca="1" si="34">IF(AND(AE5&gt;0,AE6&gt;0),ROUNDDOWN(AE6/AE5,4),"")</f>
        <v>#REF!</v>
      </c>
      <c r="AF7" s="559" t="e">
        <f t="shared" ref="AF7" ca="1" si="35">IF(AND(AF5&gt;0,AF6&gt;0),ROUNDDOWN(AF6/AF5,4),"")</f>
        <v>#REF!</v>
      </c>
      <c r="AG7" s="560" t="e">
        <f ca="1">IF(AND(AG5&gt;0,AG6&gt;0),ROUNDDOWN(AG6/AG5,4),"")</f>
        <v>#REF!</v>
      </c>
      <c r="AH7" s="559" t="e">
        <f t="shared" ref="AH7" ca="1" si="36">IF(AND(AH5&gt;0,AH6&gt;0),ROUNDDOWN(AH6/AH5,4),"")</f>
        <v>#REF!</v>
      </c>
      <c r="AI7" s="559" t="e">
        <f t="shared" ref="AI7" ca="1" si="37">IF(AND(AI5&gt;0,AI6&gt;0),ROUNDDOWN(AI6/AI5,4),"")</f>
        <v>#REF!</v>
      </c>
      <c r="AJ7" s="561" t="e">
        <f t="shared" ref="AJ7" ca="1" si="38">IF(AND(AJ5&gt;0,AJ6&gt;0),ROUNDDOWN(AJ6/AJ5,4),"")</f>
        <v>#REF!</v>
      </c>
      <c r="AK7" s="559" t="e">
        <f t="shared" ref="AK7" ca="1" si="39">IF(AND(AK5&gt;0,AK6&gt;0),ROUNDDOWN(AK6/AK5,4),"")</f>
        <v>#REF!</v>
      </c>
      <c r="AL7" s="562" t="e">
        <f ca="1">IF(AL6&gt;0,AL6/AL5,0)</f>
        <v>#REF!</v>
      </c>
      <c r="AM7" s="559" t="e">
        <f t="shared" ref="AM7" ca="1" si="40">IF(AND(AM5&gt;0,AM6&gt;0),ROUNDDOWN(AM6/AM5,4),"")</f>
        <v>#REF!</v>
      </c>
      <c r="AN7" s="558" t="e">
        <f ca="1">IF(AND(AN5&gt;0,AN6&gt;0),ROUNDDOWN(AN6/AN5,4),"")</f>
        <v>#REF!</v>
      </c>
      <c r="AO7" s="559" t="e">
        <f t="shared" ref="AO7" ca="1" si="41">IF(AND(AO5&gt;0,AO6&gt;0),ROUNDDOWN(AO6/AO5,4),"")</f>
        <v>#REF!</v>
      </c>
      <c r="AP7" s="559" t="e">
        <f t="shared" ref="AP7" ca="1" si="42">IF(AND(AP5&gt;0,AP6&gt;0),ROUNDDOWN(AP6/AP5,4),"")</f>
        <v>#REF!</v>
      </c>
      <c r="AQ7" s="560" t="e">
        <f ca="1">IF(AND(AQ5&gt;0,AQ6&gt;0),ROUNDDOWN(AQ6/AQ5,4),"")</f>
        <v>#REF!</v>
      </c>
      <c r="AR7" s="559" t="e">
        <f t="shared" ref="AR7" ca="1" si="43">IF(AND(AR5&gt;0,AR6&gt;0),ROUNDDOWN(AR6/AR5,4),"")</f>
        <v>#REF!</v>
      </c>
      <c r="AS7" s="559" t="e">
        <f t="shared" ref="AS7" ca="1" si="44">IF(AND(AS5&gt;0,AS6&gt;0),ROUNDDOWN(AS6/AS5,4),"")</f>
        <v>#REF!</v>
      </c>
      <c r="AT7" s="561" t="e">
        <f t="shared" ref="AT7" ca="1" si="45">IF(AND(AT5&gt;0,AT6&gt;0),ROUNDDOWN(AT6/AT5,4),"")</f>
        <v>#REF!</v>
      </c>
      <c r="AU7" s="559" t="e">
        <f t="shared" ref="AU7" ca="1" si="46">IF(AND(AU5&gt;0,AU6&gt;0),ROUNDDOWN(AU6/AU5,4),"")</f>
        <v>#REF!</v>
      </c>
      <c r="AV7" s="562" t="e">
        <f ca="1">IF(AV6&gt;0,AV6/AV5,0)</f>
        <v>#REF!</v>
      </c>
      <c r="AW7" s="559" t="e">
        <f t="shared" ref="AW7" ca="1" si="47">IF(AND(AW5&gt;0,AW6&gt;0),ROUNDDOWN(AW6/AW5,4),"")</f>
        <v>#REF!</v>
      </c>
      <c r="AX7" s="630" t="e">
        <f t="shared" ref="AX7:BE7" ca="1" si="48">IF(AND(AX5&gt;0,AX6&gt;0),ROUNDDOWN(AX6/AX5,4),"")</f>
        <v>#REF!</v>
      </c>
      <c r="AY7" s="563" t="e">
        <f t="shared" ca="1" si="48"/>
        <v>#REF!</v>
      </c>
      <c r="AZ7" s="631" t="e">
        <f t="shared" ca="1" si="48"/>
        <v>#REF!</v>
      </c>
      <c r="BA7" s="650" t="e">
        <f t="shared" ca="1" si="48"/>
        <v>#REF!</v>
      </c>
      <c r="BB7" s="564" t="e">
        <f t="shared" ca="1" si="48"/>
        <v>#REF!</v>
      </c>
      <c r="BC7" s="651" t="e">
        <f t="shared" ca="1" si="48"/>
        <v>#REF!</v>
      </c>
      <c r="BD7" s="661" t="e">
        <f t="shared" ca="1" si="48"/>
        <v>#REF!</v>
      </c>
      <c r="BE7" s="565" t="e">
        <f t="shared" ca="1" si="48"/>
        <v>#REF!</v>
      </c>
      <c r="BF7" s="796"/>
      <c r="BG7" s="662" t="e">
        <f ca="1">IF(AND(BG5&gt;0,BG6&gt;0),ROUNDDOWN(BG6/BG5,4),"")</f>
        <v>#REF!</v>
      </c>
      <c r="BH7" s="566" t="e">
        <f ca="1">IF(AND(BH5&gt;0,BH6&gt;0),ROUNDDOWN(BH6/BH5,4),"")</f>
        <v>#REF!</v>
      </c>
      <c r="BI7" s="559" t="e">
        <f t="shared" ref="BI7" ca="1" si="49">IF(AND(BI5&gt;0,BI6&gt;0),ROUNDDOWN(BI6/BI5,4),"")</f>
        <v>#REF!</v>
      </c>
      <c r="BJ7" s="559" t="e">
        <f t="shared" ref="BJ7" ca="1" si="50">IF(AND(BJ5&gt;0,BJ6&gt;0),ROUNDDOWN(BJ6/BJ5,4),"")</f>
        <v>#REF!</v>
      </c>
      <c r="BK7" s="560" t="e">
        <f ca="1">IF(AND(BK5&gt;0,BK6&gt;0),ROUNDDOWN(BK6/BK5,4),"")</f>
        <v>#REF!</v>
      </c>
      <c r="BL7" s="559" t="e">
        <f t="shared" ref="BL7" ca="1" si="51">IF(AND(BL5&gt;0,BL6&gt;0),ROUNDDOWN(BL6/BL5,4),"")</f>
        <v>#REF!</v>
      </c>
      <c r="BM7" s="559" t="e">
        <f t="shared" ref="BM7" ca="1" si="52">IF(AND(BM5&gt;0,BM6&gt;0),ROUNDDOWN(BM6/BM5,4),"")</f>
        <v>#REF!</v>
      </c>
      <c r="BN7" s="561" t="e">
        <f t="shared" ref="BN7" ca="1" si="53">IF(AND(BN5&gt;0,BN6&gt;0),ROUNDDOWN(BN6/BN5,4),"")</f>
        <v>#REF!</v>
      </c>
      <c r="BO7" s="559" t="e">
        <f t="shared" ref="BO7" ca="1" si="54">IF(AND(BO5&gt;0,BO6&gt;0),ROUNDDOWN(BO6/BO5,4),"")</f>
        <v>#REF!</v>
      </c>
      <c r="BP7" s="562" t="e">
        <f ca="1">IF(BP6&gt;0,BP6/BP5,0)</f>
        <v>#REF!</v>
      </c>
      <c r="BQ7" s="559" t="e">
        <f t="shared" ref="BQ7" ca="1" si="55">IF(AND(BQ5&gt;0,BQ6&gt;0),ROUNDDOWN(BQ6/BQ5,4),"")</f>
        <v>#REF!</v>
      </c>
      <c r="BR7" s="558" t="e">
        <f ca="1">IF(AND(BR5&gt;0,BR6&gt;0),ROUNDDOWN(BR6/BR5,4),"")</f>
        <v>#REF!</v>
      </c>
      <c r="BS7" s="559" t="e">
        <f t="shared" ref="BS7" ca="1" si="56">IF(AND(BS5&gt;0,BS6&gt;0),ROUNDDOWN(BS6/BS5,4),"")</f>
        <v>#REF!</v>
      </c>
      <c r="BT7" s="559" t="e">
        <f t="shared" ref="BT7" ca="1" si="57">IF(AND(BT5&gt;0,BT6&gt;0),ROUNDDOWN(BT6/BT5,4),"")</f>
        <v>#REF!</v>
      </c>
      <c r="BU7" s="560" t="e">
        <f ca="1">IF(AND(BU5&gt;0,BU6&gt;0),ROUNDDOWN(BU6/BU5,4),"")</f>
        <v>#REF!</v>
      </c>
      <c r="BV7" s="559" t="e">
        <f t="shared" ref="BV7" ca="1" si="58">IF(AND(BV5&gt;0,BV6&gt;0),ROUNDDOWN(BV6/BV5,4),"")</f>
        <v>#REF!</v>
      </c>
      <c r="BW7" s="559" t="e">
        <f t="shared" ref="BW7" ca="1" si="59">IF(AND(BW5&gt;0,BW6&gt;0),ROUNDDOWN(BW6/BW5,4),"")</f>
        <v>#REF!</v>
      </c>
      <c r="BX7" s="561" t="e">
        <f t="shared" ref="BX7" ca="1" si="60">IF(AND(BX5&gt;0,BX6&gt;0),ROUNDDOWN(BX6/BX5,4),"")</f>
        <v>#REF!</v>
      </c>
      <c r="BY7" s="559" t="e">
        <f t="shared" ref="BY7" ca="1" si="61">IF(AND(BY5&gt;0,BY6&gt;0),ROUNDDOWN(BY6/BY5,4),"")</f>
        <v>#REF!</v>
      </c>
      <c r="BZ7" s="562" t="e">
        <f ca="1">IF(BZ6&gt;0,BZ6/BZ5,0)</f>
        <v>#REF!</v>
      </c>
      <c r="CA7" s="559" t="e">
        <f t="shared" ref="CA7" ca="1" si="62">IF(AND(CA5&gt;0,CA6&gt;0),ROUNDDOWN(CA6/CA5,4),"")</f>
        <v>#REF!</v>
      </c>
      <c r="CB7" s="558" t="e">
        <f ca="1">IF(AND(CB5&gt;0,CB6&gt;0),ROUNDDOWN(CB6/CB5,4),"")</f>
        <v>#REF!</v>
      </c>
      <c r="CC7" s="559" t="e">
        <f t="shared" ref="CC7" ca="1" si="63">IF(AND(CC5&gt;0,CC6&gt;0),ROUNDDOWN(CC6/CC5,4),"")</f>
        <v>#REF!</v>
      </c>
      <c r="CD7" s="559" t="e">
        <f t="shared" ref="CD7" ca="1" si="64">IF(AND(CD5&gt;0,CD6&gt;0),ROUNDDOWN(CD6/CD5,4),"")</f>
        <v>#REF!</v>
      </c>
      <c r="CE7" s="560" t="e">
        <f ca="1">IF(AND(CE5&gt;0,CE6&gt;0),ROUNDDOWN(CE6/CE5,4),"")</f>
        <v>#REF!</v>
      </c>
      <c r="CF7" s="559" t="e">
        <f t="shared" ref="CF7" ca="1" si="65">IF(AND(CF5&gt;0,CF6&gt;0),ROUNDDOWN(CF6/CF5,4),"")</f>
        <v>#REF!</v>
      </c>
      <c r="CG7" s="559" t="e">
        <f t="shared" ref="CG7" ca="1" si="66">IF(AND(CG5&gt;0,CG6&gt;0),ROUNDDOWN(CG6/CG5,4),"")</f>
        <v>#REF!</v>
      </c>
      <c r="CH7" s="561" t="e">
        <f t="shared" ref="CH7" ca="1" si="67">IF(AND(CH5&gt;0,CH6&gt;0),ROUNDDOWN(CH6/CH5,4),"")</f>
        <v>#REF!</v>
      </c>
      <c r="CI7" s="559" t="e">
        <f t="shared" ref="CI7" ca="1" si="68">IF(AND(CI5&gt;0,CI6&gt;0),ROUNDDOWN(CI6/CI5,4),"")</f>
        <v>#REF!</v>
      </c>
      <c r="CJ7" s="562" t="e">
        <f ca="1">IF(CJ6&gt;0,CJ6/CJ5,0)</f>
        <v>#REF!</v>
      </c>
      <c r="CK7" s="559" t="e">
        <f t="shared" ref="CK7" ca="1" si="69">IF(AND(CK5&gt;0,CK6&gt;0),ROUNDDOWN(CK6/CK5,4),"")</f>
        <v>#REF!</v>
      </c>
      <c r="CL7" s="630" t="e">
        <f t="shared" ref="CL7:CS7" ca="1" si="70">IF(AND(CL5&gt;0,CL6&gt;0),ROUNDDOWN(CL6/CL5,4),"")</f>
        <v>#REF!</v>
      </c>
      <c r="CM7" s="563" t="e">
        <f t="shared" ca="1" si="70"/>
        <v>#REF!</v>
      </c>
      <c r="CN7" s="631" t="e">
        <f t="shared" ca="1" si="70"/>
        <v>#REF!</v>
      </c>
      <c r="CO7" s="650" t="e">
        <f t="shared" ca="1" si="70"/>
        <v>#REF!</v>
      </c>
      <c r="CP7" s="564" t="e">
        <f t="shared" ca="1" si="70"/>
        <v>#REF!</v>
      </c>
      <c r="CQ7" s="651" t="e">
        <f t="shared" ca="1" si="70"/>
        <v>#REF!</v>
      </c>
      <c r="CR7" s="661" t="e">
        <f t="shared" ca="1" si="70"/>
        <v>#REF!</v>
      </c>
      <c r="CS7" s="565" t="e">
        <f t="shared" ca="1" si="70"/>
        <v>#REF!</v>
      </c>
      <c r="CT7" s="796"/>
      <c r="CU7" s="662" t="e">
        <f ca="1">IF(AND(CU5&gt;0,CU6&gt;0),ROUNDDOWN(CU6/CU5,4),"")</f>
        <v>#REF!</v>
      </c>
      <c r="CV7" s="672" t="e">
        <f ca="1">IF(AND(CV5&gt;0,CV6&gt;0),ROUNDDOWN(CV6/CV5,4),"")</f>
        <v>#REF!</v>
      </c>
      <c r="CW7" s="567" t="e">
        <f t="shared" ref="CW7:CX7" ca="1" si="71">IF(AND(CW5&gt;0,CW6&gt;0),ROUNDDOWN(CW6/CW5,4),"")</f>
        <v>#REF!</v>
      </c>
      <c r="CX7" s="673" t="e">
        <f t="shared" ca="1" si="71"/>
        <v>#REF!</v>
      </c>
      <c r="CY7" s="683" t="e">
        <f ca="1">IF(AND(CY5&gt;0,CY6&gt;0),ROUNDDOWN(CY6/CY5,4),"")</f>
        <v>#REF!</v>
      </c>
      <c r="CZ7" s="568" t="e">
        <f ca="1">IF(AND(CZ5&gt;0,CZ6&gt;0),ROUNDDOWN(CZ6/CZ5,4),"")</f>
        <v>#REF!</v>
      </c>
      <c r="DA7" s="684" t="e">
        <f ca="1">IF(AND(DA5&gt;0,DA6&gt;0),ROUNDDOWN(DA6/DA5,4),"")</f>
        <v>#REF!</v>
      </c>
      <c r="DB7" s="694" t="e">
        <f t="shared" ref="DB7:DF7" ca="1" si="72">IF(AND(DB5&gt;0,DB6&gt;0),ROUNDDOWN(DB6/DB5,4),"")</f>
        <v>#REF!</v>
      </c>
      <c r="DC7" s="569" t="e">
        <f t="shared" ca="1" si="72"/>
        <v>#REF!</v>
      </c>
      <c r="DD7" s="792" t="e">
        <f t="shared" ref="DD7" ca="1" si="73">IF(AND(DD5&gt;0,DD6&gt;0),ROUNDDOWN(DD6/DD5,4),"")</f>
        <v>#REF!</v>
      </c>
      <c r="DE7" s="695" t="e">
        <f t="shared" ca="1" si="72"/>
        <v>#REF!</v>
      </c>
      <c r="DF7" s="566" t="e">
        <f t="shared" ca="1" si="72"/>
        <v>#REF!</v>
      </c>
      <c r="DG7" s="559" t="e">
        <f t="shared" ref="DG7" ca="1" si="74">IF(AND(DG5&gt;0,DG6&gt;0),ROUNDDOWN(DG6/DG5,4),"")</f>
        <v>#REF!</v>
      </c>
      <c r="DH7" s="559" t="e">
        <f t="shared" ref="DH7" ca="1" si="75">IF(AND(DH5&gt;0,DH6&gt;0),ROUNDDOWN(DH6/DH5,4),"")</f>
        <v>#REF!</v>
      </c>
      <c r="DI7" s="560" t="e">
        <f ca="1">IF(AND(DI5&gt;0,DI6&gt;0),ROUNDDOWN(DI6/DI5,4),"")</f>
        <v>#REF!</v>
      </c>
      <c r="DJ7" s="559" t="e">
        <f t="shared" ref="DJ7" ca="1" si="76">IF(AND(DJ5&gt;0,DJ6&gt;0),ROUNDDOWN(DJ6/DJ5,4),"")</f>
        <v>#REF!</v>
      </c>
      <c r="DK7" s="559" t="e">
        <f t="shared" ref="DK7" ca="1" si="77">IF(AND(DK5&gt;0,DK6&gt;0),ROUNDDOWN(DK6/DK5,4),"")</f>
        <v>#REF!</v>
      </c>
      <c r="DL7" s="561" t="e">
        <f t="shared" ref="DL7" ca="1" si="78">IF(AND(DL5&gt;0,DL6&gt;0),ROUNDDOWN(DL6/DL5,4),"")</f>
        <v>#REF!</v>
      </c>
      <c r="DM7" s="559" t="e">
        <f t="shared" ref="DM7" ca="1" si="79">IF(AND(DM5&gt;0,DM6&gt;0),ROUNDDOWN(DM6/DM5,4),"")</f>
        <v>#REF!</v>
      </c>
      <c r="DN7" s="562" t="e">
        <f ca="1">IF(DN6&gt;0,DN6/DN5,0)</f>
        <v>#REF!</v>
      </c>
      <c r="DO7" s="559" t="e">
        <f t="shared" ref="DO7" ca="1" si="80">IF(AND(DO5&gt;0,DO6&gt;0),ROUNDDOWN(DO6/DO5,4),"")</f>
        <v>#REF!</v>
      </c>
      <c r="DP7" s="558" t="e">
        <f ca="1">IF(AND(DP5&gt;0,DP6&gt;0),ROUNDDOWN(DP6/DP5,4),"")</f>
        <v>#REF!</v>
      </c>
      <c r="DQ7" s="559" t="e">
        <f t="shared" ref="DQ7" ca="1" si="81">IF(AND(DQ5&gt;0,DQ6&gt;0),ROUNDDOWN(DQ6/DQ5,4),"")</f>
        <v>#REF!</v>
      </c>
      <c r="DR7" s="559" t="e">
        <f t="shared" ref="DR7" ca="1" si="82">IF(AND(DR5&gt;0,DR6&gt;0),ROUNDDOWN(DR6/DR5,4),"")</f>
        <v>#REF!</v>
      </c>
      <c r="DS7" s="560" t="e">
        <f ca="1">IF(AND(DS5&gt;0,DS6&gt;0),ROUNDDOWN(DS6/DS5,4),"")</f>
        <v>#REF!</v>
      </c>
      <c r="DT7" s="559" t="e">
        <f t="shared" ref="DT7" ca="1" si="83">IF(AND(DT5&gt;0,DT6&gt;0),ROUNDDOWN(DT6/DT5,4),"")</f>
        <v>#REF!</v>
      </c>
      <c r="DU7" s="559" t="e">
        <f t="shared" ref="DU7" ca="1" si="84">IF(AND(DU5&gt;0,DU6&gt;0),ROUNDDOWN(DU6/DU5,4),"")</f>
        <v>#REF!</v>
      </c>
      <c r="DV7" s="561" t="e">
        <f t="shared" ref="DV7" ca="1" si="85">IF(AND(DV5&gt;0,DV6&gt;0),ROUNDDOWN(DV6/DV5,4),"")</f>
        <v>#REF!</v>
      </c>
      <c r="DW7" s="559" t="e">
        <f t="shared" ref="DW7" ca="1" si="86">IF(AND(DW5&gt;0,DW6&gt;0),ROUNDDOWN(DW6/DW5,4),"")</f>
        <v>#REF!</v>
      </c>
      <c r="DX7" s="562" t="e">
        <f ca="1">IF(DX6&gt;0,DX6/DX5,0)</f>
        <v>#REF!</v>
      </c>
      <c r="DY7" s="559" t="e">
        <f t="shared" ref="DY7" ca="1" si="87">IF(AND(DY5&gt;0,DY6&gt;0),ROUNDDOWN(DY6/DY5,4),"")</f>
        <v>#REF!</v>
      </c>
      <c r="DZ7" s="558" t="e">
        <f ca="1">IF(AND(DZ5&gt;0,DZ6&gt;0),ROUNDDOWN(DZ6/DZ5,4),"")</f>
        <v>#REF!</v>
      </c>
      <c r="EA7" s="559" t="e">
        <f t="shared" ref="EA7" ca="1" si="88">IF(AND(EA5&gt;0,EA6&gt;0),ROUNDDOWN(EA6/EA5,4),"")</f>
        <v>#REF!</v>
      </c>
      <c r="EB7" s="559" t="e">
        <f t="shared" ref="EB7" ca="1" si="89">IF(AND(EB5&gt;0,EB6&gt;0),ROUNDDOWN(EB6/EB5,4),"")</f>
        <v>#REF!</v>
      </c>
      <c r="EC7" s="560" t="e">
        <f ca="1">IF(AND(EC5&gt;0,EC6&gt;0),ROUNDDOWN(EC6/EC5,4),"")</f>
        <v>#REF!</v>
      </c>
      <c r="ED7" s="559" t="e">
        <f t="shared" ref="ED7" ca="1" si="90">IF(AND(ED5&gt;0,ED6&gt;0),ROUNDDOWN(ED6/ED5,4),"")</f>
        <v>#REF!</v>
      </c>
      <c r="EE7" s="559" t="e">
        <f t="shared" ref="EE7" ca="1" si="91">IF(AND(EE5&gt;0,EE6&gt;0),ROUNDDOWN(EE6/EE5,4),"")</f>
        <v>#REF!</v>
      </c>
      <c r="EF7" s="561" t="e">
        <f t="shared" ref="EF7" ca="1" si="92">IF(AND(EF5&gt;0,EF6&gt;0),ROUNDDOWN(EF6/EF5,4),"")</f>
        <v>#REF!</v>
      </c>
      <c r="EG7" s="559" t="e">
        <f t="shared" ref="EG7" ca="1" si="93">IF(AND(EG5&gt;0,EG6&gt;0),ROUNDDOWN(EG6/EG5,4),"")</f>
        <v>#REF!</v>
      </c>
      <c r="EH7" s="562" t="e">
        <f ca="1">IF(EH6&gt;0,EH6/EH5,0)</f>
        <v>#REF!</v>
      </c>
      <c r="EI7" s="559" t="e">
        <f t="shared" ref="EI7" ca="1" si="94">IF(AND(EI5&gt;0,EI6&gt;0),ROUNDDOWN(EI6/EI5,4),"")</f>
        <v>#REF!</v>
      </c>
      <c r="EJ7" s="630" t="e">
        <f t="shared" ref="EJ7:EQ7" ca="1" si="95">IF(AND(EJ5&gt;0,EJ6&gt;0),ROUNDDOWN(EJ6/EJ5,4),"")</f>
        <v>#REF!</v>
      </c>
      <c r="EK7" s="563" t="e">
        <f t="shared" ca="1" si="95"/>
        <v>#REF!</v>
      </c>
      <c r="EL7" s="631" t="e">
        <f t="shared" ca="1" si="95"/>
        <v>#REF!</v>
      </c>
      <c r="EM7" s="650" t="e">
        <f t="shared" ca="1" si="95"/>
        <v>#REF!</v>
      </c>
      <c r="EN7" s="564" t="e">
        <f t="shared" ca="1" si="95"/>
        <v>#REF!</v>
      </c>
      <c r="EO7" s="651" t="e">
        <f t="shared" ca="1" si="95"/>
        <v>#REF!</v>
      </c>
      <c r="EP7" s="661" t="e">
        <f t="shared" ca="1" si="95"/>
        <v>#REF!</v>
      </c>
      <c r="EQ7" s="565" t="e">
        <f t="shared" ca="1" si="95"/>
        <v>#REF!</v>
      </c>
      <c r="ER7" s="796"/>
      <c r="ES7" s="662" t="e">
        <f ca="1">IF(AND(ES5&gt;0,ES6&gt;0),ROUNDDOWN(ES6/ES5,4),"")</f>
        <v>#REF!</v>
      </c>
      <c r="ET7" s="566" t="e">
        <f ca="1">IF(AND(ET5&gt;0,ET6&gt;0),ROUNDDOWN(ET6/ET5,4),"")</f>
        <v>#REF!</v>
      </c>
      <c r="EU7" s="559" t="e">
        <f t="shared" ref="EU7:EV7" ca="1" si="96">IF(AND(EU5&gt;0,EU6&gt;0),ROUNDDOWN(EU6/EU5,4),"")</f>
        <v>#REF!</v>
      </c>
      <c r="EV7" s="559" t="e">
        <f t="shared" ca="1" si="96"/>
        <v>#REF!</v>
      </c>
      <c r="EW7" s="560" t="e">
        <f ca="1">IF(AND(EW5&gt;0,EW6&gt;0),ROUNDDOWN(EW6/EW5,4),"")</f>
        <v>#REF!</v>
      </c>
      <c r="EX7" s="559" t="e">
        <f t="shared" ref="EX7:FC7" ca="1" si="97">IF(AND(EX5&gt;0,EX6&gt;0),ROUNDDOWN(EX6/EX5,4),"")</f>
        <v>#REF!</v>
      </c>
      <c r="EY7" s="559" t="e">
        <f t="shared" ca="1" si="97"/>
        <v>#REF!</v>
      </c>
      <c r="EZ7" s="561" t="e">
        <f t="shared" ca="1" si="97"/>
        <v>#REF!</v>
      </c>
      <c r="FA7" s="559" t="e">
        <f t="shared" ca="1" si="97"/>
        <v>#REF!</v>
      </c>
      <c r="FB7" s="562" t="e">
        <f ca="1">IF(FB6&gt;0,FB6/FB5,0)</f>
        <v>#REF!</v>
      </c>
      <c r="FC7" s="559" t="e">
        <f t="shared" ca="1" si="97"/>
        <v>#REF!</v>
      </c>
      <c r="FD7" s="558" t="e">
        <f ca="1">IF(AND(FD5&gt;0,FD6&gt;0),ROUNDDOWN(FD6/FD5,4),"")</f>
        <v>#REF!</v>
      </c>
      <c r="FE7" s="559" t="e">
        <f t="shared" ref="FE7:FF7" ca="1" si="98">IF(AND(FE5&gt;0,FE6&gt;0),ROUNDDOWN(FE6/FE5,4),"")</f>
        <v>#REF!</v>
      </c>
      <c r="FF7" s="559" t="e">
        <f t="shared" ca="1" si="98"/>
        <v>#REF!</v>
      </c>
      <c r="FG7" s="560" t="e">
        <f ca="1">IF(AND(FG5&gt;0,FG6&gt;0),ROUNDDOWN(FG6/FG5,4),"")</f>
        <v>#REF!</v>
      </c>
      <c r="FH7" s="559" t="e">
        <f t="shared" ref="FH7:FM7" ca="1" si="99">IF(AND(FH5&gt;0,FH6&gt;0),ROUNDDOWN(FH6/FH5,4),"")</f>
        <v>#REF!</v>
      </c>
      <c r="FI7" s="559" t="e">
        <f t="shared" ca="1" si="99"/>
        <v>#REF!</v>
      </c>
      <c r="FJ7" s="561" t="e">
        <f t="shared" ca="1" si="99"/>
        <v>#REF!</v>
      </c>
      <c r="FK7" s="559" t="e">
        <f t="shared" ca="1" si="99"/>
        <v>#REF!</v>
      </c>
      <c r="FL7" s="562" t="e">
        <f ca="1">IF(FL6&gt;0,FL6/FL5,0)</f>
        <v>#REF!</v>
      </c>
      <c r="FM7" s="559" t="e">
        <f t="shared" ca="1" si="99"/>
        <v>#REF!</v>
      </c>
      <c r="FN7" s="558" t="e">
        <f ca="1">IF(AND(FN5&gt;0,FN6&gt;0),ROUNDDOWN(FN6/FN5,4),"")</f>
        <v>#REF!</v>
      </c>
      <c r="FO7" s="559" t="e">
        <f t="shared" ref="FO7:FP7" ca="1" si="100">IF(AND(FO5&gt;0,FO6&gt;0),ROUNDDOWN(FO6/FO5,4),"")</f>
        <v>#REF!</v>
      </c>
      <c r="FP7" s="559" t="e">
        <f t="shared" ca="1" si="100"/>
        <v>#REF!</v>
      </c>
      <c r="FQ7" s="560" t="e">
        <f ca="1">IF(AND(FQ5&gt;0,FQ6&gt;0),ROUNDDOWN(FQ6/FQ5,4),"")</f>
        <v>#REF!</v>
      </c>
      <c r="FR7" s="559" t="e">
        <f t="shared" ref="FR7:FW7" ca="1" si="101">IF(AND(FR5&gt;0,FR6&gt;0),ROUNDDOWN(FR6/FR5,4),"")</f>
        <v>#REF!</v>
      </c>
      <c r="FS7" s="559" t="e">
        <f t="shared" ca="1" si="101"/>
        <v>#REF!</v>
      </c>
      <c r="FT7" s="561" t="e">
        <f t="shared" ca="1" si="101"/>
        <v>#REF!</v>
      </c>
      <c r="FU7" s="559" t="e">
        <f t="shared" ca="1" si="101"/>
        <v>#REF!</v>
      </c>
      <c r="FV7" s="562" t="e">
        <f ca="1">IF(FV6&gt;0,FV6/FV5,0)</f>
        <v>#REF!</v>
      </c>
      <c r="FW7" s="559" t="e">
        <f t="shared" ca="1" si="101"/>
        <v>#REF!</v>
      </c>
      <c r="FX7" s="630" t="e">
        <f t="shared" ref="FX7:GE7" ca="1" si="102">IF(AND(FX5&gt;0,FX6&gt;0),ROUNDDOWN(FX6/FX5,4),"")</f>
        <v>#REF!</v>
      </c>
      <c r="FY7" s="563" t="e">
        <f t="shared" ca="1" si="102"/>
        <v>#REF!</v>
      </c>
      <c r="FZ7" s="631" t="e">
        <f t="shared" ca="1" si="102"/>
        <v>#REF!</v>
      </c>
      <c r="GA7" s="650" t="e">
        <f t="shared" ca="1" si="102"/>
        <v>#REF!</v>
      </c>
      <c r="GB7" s="564" t="e">
        <f t="shared" ca="1" si="102"/>
        <v>#REF!</v>
      </c>
      <c r="GC7" s="651" t="e">
        <f t="shared" ca="1" si="102"/>
        <v>#REF!</v>
      </c>
      <c r="GD7" s="661" t="e">
        <f t="shared" ca="1" si="102"/>
        <v>#REF!</v>
      </c>
      <c r="GE7" s="565" t="e">
        <f t="shared" ca="1" si="102"/>
        <v>#REF!</v>
      </c>
      <c r="GF7" s="796"/>
      <c r="GG7" s="662" t="e">
        <f ca="1">IF(AND(GG5&gt;0,GG6&gt;0),ROUNDDOWN(GG6/GG5,4),"")</f>
        <v>#REF!</v>
      </c>
      <c r="GH7" s="672" t="e">
        <f ca="1">IF(AND(GH5&gt;0,GH6&gt;0),ROUNDDOWN(GH6/GH5,4),"")</f>
        <v>#REF!</v>
      </c>
      <c r="GI7" s="567" t="e">
        <f t="shared" ref="GI7:GJ7" ca="1" si="103">IF(AND(GI5&gt;0,GI6&gt;0),ROUNDDOWN(GI6/GI5,4),"")</f>
        <v>#REF!</v>
      </c>
      <c r="GJ7" s="673" t="e">
        <f t="shared" ca="1" si="103"/>
        <v>#REF!</v>
      </c>
      <c r="GK7" s="683" t="e">
        <f ca="1">IF(AND(GK5&gt;0,GK6&gt;0),ROUNDDOWN(GK6/GK5,4),"")</f>
        <v>#REF!</v>
      </c>
      <c r="GL7" s="568" t="e">
        <f ca="1">IF(AND(GL5&gt;0,GL6&gt;0),ROUNDDOWN(GL6/GL5,4),"")</f>
        <v>#REF!</v>
      </c>
      <c r="GM7" s="684" t="e">
        <f ca="1">IF(AND(GM5&gt;0,GM6&gt;0),ROUNDDOWN(GM6/GM5,4),"")</f>
        <v>#REF!</v>
      </c>
      <c r="GN7" s="694" t="e">
        <f t="shared" ref="GN7:GW7" ca="1" si="104">IF(AND(GN5&gt;0,GN6&gt;0),ROUNDDOWN(GN6/GN5,4),"")</f>
        <v>#REF!</v>
      </c>
      <c r="GO7" s="569" t="e">
        <f t="shared" ca="1" si="104"/>
        <v>#REF!</v>
      </c>
      <c r="GP7" s="792" t="e">
        <f t="shared" ca="1" si="104"/>
        <v>#REF!</v>
      </c>
      <c r="GQ7" s="695" t="e">
        <f t="shared" ca="1" si="104"/>
        <v>#REF!</v>
      </c>
      <c r="GR7" s="704" t="e">
        <f t="shared" ref="GR7:GT7" ca="1" si="105">IF(AND(GR5&gt;0,GR6&gt;0),ROUNDDOWN(GR6/GR5,4),"")</f>
        <v>#REF!</v>
      </c>
      <c r="GS7" s="570" t="e">
        <f t="shared" ca="1" si="105"/>
        <v>#REF!</v>
      </c>
      <c r="GT7" s="705" t="e">
        <f t="shared" ca="1" si="105"/>
        <v>#REF!</v>
      </c>
      <c r="GU7" s="704" t="e">
        <f t="shared" ca="1" si="104"/>
        <v>#REF!</v>
      </c>
      <c r="GV7" s="570" t="e">
        <f t="shared" ca="1" si="104"/>
        <v>#REF!</v>
      </c>
      <c r="GW7" s="705" t="e">
        <f t="shared" ca="1" si="104"/>
        <v>#REF!</v>
      </c>
      <c r="GX7" s="704" t="e">
        <f t="shared" ref="GX7:HA7" ca="1" si="106">IF(AND(GX5&gt;0,GX6&gt;0),ROUNDDOWN(GX6/GX5,4),"")</f>
        <v>#REF!</v>
      </c>
      <c r="GY7" s="570" t="e">
        <f t="shared" ca="1" si="106"/>
        <v>#REF!</v>
      </c>
      <c r="GZ7" s="794" t="e">
        <f t="shared" ref="GZ7" ca="1" si="107">IF(AND(GZ5&gt;0,GZ6&gt;0),ROUNDDOWN(GZ6/GZ5,4),"")</f>
        <v>#REF!</v>
      </c>
      <c r="HA7" s="705" t="e">
        <f t="shared" ca="1" si="106"/>
        <v>#REF!</v>
      </c>
      <c r="HC7" s="461"/>
      <c r="HD7" s="460"/>
      <c r="HE7" s="461"/>
      <c r="HF7" s="461"/>
      <c r="HG7" s="461"/>
    </row>
    <row r="8" spans="1:215" outlineLevel="1" x14ac:dyDescent="0.25">
      <c r="A8" s="365"/>
      <c r="B8" s="503"/>
      <c r="C8" s="442" t="str">
        <f>_xlfn.XLOOKUP($D8,'214737'!$H:$H,'214737'!$G:$G,"",0)</f>
        <v>東京</v>
      </c>
      <c r="D8" s="411" t="s">
        <v>455</v>
      </c>
      <c r="E8" s="410">
        <v>2</v>
      </c>
      <c r="F8" s="1294" t="str">
        <f>_xlfn.XLOOKUP($D8,'214737'!$H:$H,'214737'!$I:$I,"",0)</f>
        <v>溝口 大介</v>
      </c>
      <c r="G8" s="1294" t="str">
        <f>_xlfn.XLOOKUP($D8,'214737'!$H:$H,'214737'!$J:$J,"",0)</f>
        <v>佐藤 宏幸</v>
      </c>
      <c r="H8" s="1294" t="str">
        <f>_xlfn.XLOOKUP($D8,'214737'!$H:$H,'214737'!$K:$K,"",0)</f>
        <v>actie</v>
      </c>
      <c r="I8" s="412" t="str">
        <f>集計グループ1</f>
        <v>アクティエ</v>
      </c>
      <c r="J8" s="523"/>
      <c r="K8" s="1278">
        <f>_xlfn.XLOOKUP(実行度合表集計!$D8,'214737'!$H:$H,'214737'!$X:$X,0,0)</f>
        <v>1775</v>
      </c>
      <c r="L8" s="1278">
        <f>_xlfn.XLOOKUP(実行度合表集計!$D8,'214737'!$H:$H,'214737'!$Y:$Y,0,0)</f>
        <v>16</v>
      </c>
      <c r="M8" s="1278">
        <f>_xlfn.XLOOKUP(実行度合表集計!$D8,'214737'!$H:$H,'214737'!$S:$S,0,0)</f>
        <v>108</v>
      </c>
      <c r="N8" s="1278">
        <f>_xlfn.XLOOKUP(実行度合表集計!$D8,'214737'!$H:$H,'214737'!$T:$T,0,0)</f>
        <v>2008</v>
      </c>
      <c r="O8" s="1278">
        <f>_xlfn.XLOOKUP(実行度合表集計!$D8,'214737'!$H:$H,'214737'!$U:$U,0,0)</f>
        <v>717</v>
      </c>
      <c r="P8" s="1278">
        <f>_xlfn.XLOOKUP(実行度合表集計!$D8,'214737'!$H:$H,'214737'!$V:$V,0,0)</f>
        <v>3000</v>
      </c>
      <c r="Q8" s="1278">
        <f>SUM(K8:P8)</f>
        <v>7624</v>
      </c>
      <c r="R8" s="577" t="str">
        <f>D8</f>
        <v>アクティエ八王子・相模原SR</v>
      </c>
      <c r="S8" s="355" t="s">
        <v>145</v>
      </c>
      <c r="T8" s="455" t="e" cm="1">
        <f t="array" aca="1" ref="T8" ca="1">INDEX(INDIRECT("'"&amp;実行度合表集計!$D8&amp;"_受着完'!R27C4:R28C95",FALSE),1,
MATCH(T$2,INDIRECT("'"&amp;実行度合表集計!$D8&amp;"_受着完'!R4",FALSE),0)-1)</f>
        <v>#REF!</v>
      </c>
      <c r="U8" s="356" t="e">
        <f ca="1">INDEX(INDIRECT("'"&amp;実行度合表集計!$D8&amp;"_受着完'!R27C4:R28C95",FALSE),1,
MATCH(T$2,INDIRECT("'"&amp;実行度合表集計!$D8&amp;"_受着完'!R4",FALSE),0))</f>
        <v>#REF!</v>
      </c>
      <c r="V8" s="587" t="e" cm="1">
        <f t="array" aca="1" ref="V8" ca="1">INDEX(INDIRECT("'"&amp;実行度合表集計!$D8&amp;"_受着完'!R27C4:R28C95",FALSE),1,
MATCH(T$2,INDIRECT("'"&amp;実行度合表集計!$D8&amp;"_受着完'!R4",FALSE),0)-3)</f>
        <v>#REF!</v>
      </c>
      <c r="W8" s="357" t="e" cm="1">
        <f t="array" aca="1" ref="W8" ca="1">INDEX(INDIRECT("'"&amp;実行度合表集計!$D8&amp;"_受着完'!R58C4:R59C95",FALSE),1,
MATCH(T$2,INDIRECT("'"&amp;実行度合表集計!$D8&amp;"_受着完'!R4",FALSE),0)-1)</f>
        <v>#REF!</v>
      </c>
      <c r="X8" s="356" t="e">
        <f ca="1">INDEX(INDIRECT("'"&amp;実行度合表集計!$D8&amp;"_受着完'!R58C4:R59C95",FALSE),1,
MATCH(T$2,INDIRECT("'"&amp;実行度合表集計!$D8&amp;"_受着完'!R4",FALSE),0))</f>
        <v>#REF!</v>
      </c>
      <c r="Y8" s="587" t="e" cm="1">
        <f t="array" aca="1" ref="Y8" ca="1">INDEX(INDIRECT("'"&amp;実行度合表集計!$D8&amp;"_受着完'!R58C4:R59C95",FALSE),1,
MATCH(T$2,INDIRECT("'"&amp;実行度合表集計!$D8&amp;"_受着完'!R4",FALSE),0)-3)</f>
        <v>#REF!</v>
      </c>
      <c r="Z8" s="358" t="e" cm="1">
        <f t="array" aca="1" ref="Z8" ca="1">INDEX(INDIRECT("'"&amp;実行度合表集計!$D8&amp;"_受着完'!R89C4:R90C95",FALSE),1,
MATCH(T$2,INDIRECT("'"&amp;実行度合表集計!$D8&amp;"_受着完'!R4",FALSE),0)-1)</f>
        <v>#REF!</v>
      </c>
      <c r="AA8" s="356" t="e">
        <f ca="1">INDEX(INDIRECT("'"&amp;実行度合表集計!$D8&amp;"_受着完'!R89C4:R90C95",FALSE),1,
MATCH(T$2,INDIRECT("'"&amp;実行度合表集計!$D8&amp;"_受着完'!R4",FALSE),0))</f>
        <v>#REF!</v>
      </c>
      <c r="AB8" s="384" t="e">
        <f ca="1">AA8-($Q8*1000)</f>
        <v>#REF!</v>
      </c>
      <c r="AC8" s="587" t="e" cm="1">
        <f t="array" aca="1" ref="AC8" ca="1">INDEX(INDIRECT("'"&amp;実行度合表集計!$D8&amp;"_受着完'!R89C4:R90C95",FALSE),1,
MATCH(T$2,INDIRECT("'"&amp;実行度合表集計!$D8&amp;"_受着完'!R4",FALSE),0)-3)</f>
        <v>#REF!</v>
      </c>
      <c r="AD8" s="455" t="e" cm="1">
        <f t="array" aca="1" ref="AD8" ca="1">INDEX(INDIRECT("'"&amp;実行度合表集計!$D8&amp;"_受着完'!R27C4:R28C95",FALSE),1,
MATCH(AD$2,INDIRECT("'"&amp;実行度合表集計!$D8&amp;"_受着完'!R4",FALSE),0)-1)</f>
        <v>#REF!</v>
      </c>
      <c r="AE8" s="356" t="e">
        <f ca="1">INDEX(INDIRECT("'"&amp;実行度合表集計!$D8&amp;"_受着完'!R27C4:R28C95",FALSE),1,
MATCH(AD$2,INDIRECT("'"&amp;実行度合表集計!$D8&amp;"_受着完'!R4",FALSE),0))</f>
        <v>#REF!</v>
      </c>
      <c r="AF8" s="587" t="e" cm="1">
        <f t="array" aca="1" ref="AF8" ca="1">INDEX(INDIRECT("'"&amp;実行度合表集計!$D8&amp;"_受着完'!R27C4:R28C95",FALSE),1,
MATCH(AD$2,INDIRECT("'"&amp;実行度合表集計!$D8&amp;"_受着完'!R4",FALSE),0)-3)</f>
        <v>#REF!</v>
      </c>
      <c r="AG8" s="357" t="e" cm="1">
        <f t="array" aca="1" ref="AG8" ca="1">INDEX(INDIRECT("'"&amp;実行度合表集計!$D8&amp;"_受着完'!R58C4:R59C95",FALSE),1,
MATCH(AD$2,INDIRECT("'"&amp;実行度合表集計!$D8&amp;"_受着完'!R4",FALSE),0)-1)</f>
        <v>#REF!</v>
      </c>
      <c r="AH8" s="356" t="e">
        <f ca="1">INDEX(INDIRECT("'"&amp;実行度合表集計!$D8&amp;"_受着完'!R58C4:R59C95",FALSE),1,
MATCH(AD$2,INDIRECT("'"&amp;実行度合表集計!$D8&amp;"_受着完'!R4",FALSE),0))</f>
        <v>#REF!</v>
      </c>
      <c r="AI8" s="587" t="e" cm="1">
        <f t="array" aca="1" ref="AI8" ca="1">INDEX(INDIRECT("'"&amp;実行度合表集計!$D8&amp;"_受着完'!R58C4:R59C95",FALSE),1,
MATCH(AD$2,INDIRECT("'"&amp;実行度合表集計!$D8&amp;"_受着完'!R4",FALSE),0)-3)</f>
        <v>#REF!</v>
      </c>
      <c r="AJ8" s="358" t="e" cm="1">
        <f t="array" aca="1" ref="AJ8" ca="1">INDEX(INDIRECT("'"&amp;実行度合表集計!$D8&amp;"_受着完'!R89C4:R90C95",FALSE),1,
MATCH(AD$2,INDIRECT("'"&amp;実行度合表集計!$D8&amp;"_受着完'!R4",FALSE),0)-1)</f>
        <v>#REF!</v>
      </c>
      <c r="AK8" s="356" t="e">
        <f ca="1">INDEX(INDIRECT("'"&amp;実行度合表集計!$D8&amp;"_受着完'!R89C4:R90C95",FALSE),1,
MATCH(AD$2,INDIRECT("'"&amp;実行度合表集計!$D8&amp;"_受着完'!R4",FALSE),0))</f>
        <v>#REF!</v>
      </c>
      <c r="AL8" s="384" t="e">
        <f ca="1">AK8-($Q8*1000)</f>
        <v>#REF!</v>
      </c>
      <c r="AM8" s="587" t="e" cm="1">
        <f t="array" aca="1" ref="AM8" ca="1">INDEX(INDIRECT("'"&amp;実行度合表集計!$D8&amp;"_受着完'!R89C4:R90C95",FALSE),1,
MATCH(AD$2,INDIRECT("'"&amp;実行度合表集計!$D8&amp;"_受着完'!R4",FALSE),0)-3)</f>
        <v>#REF!</v>
      </c>
      <c r="AN8" s="455" t="e" cm="1">
        <f t="array" aca="1" ref="AN8" ca="1">INDEX(INDIRECT("'"&amp;実行度合表集計!$D8&amp;"_受着完'!R27C4:R28C95",FALSE),1,
MATCH(AN$2,INDIRECT("'"&amp;実行度合表集計!$D8&amp;"_受着完'!R4",FALSE),0)-1)</f>
        <v>#REF!</v>
      </c>
      <c r="AO8" s="356" t="e">
        <f ca="1">INDEX(INDIRECT("'"&amp;実行度合表集計!$D8&amp;"_受着完'!R27C4:R28C95",FALSE),1,
MATCH(AN$2,INDIRECT("'"&amp;実行度合表集計!$D8&amp;"_受着完'!R4",FALSE),0))</f>
        <v>#REF!</v>
      </c>
      <c r="AP8" s="587" t="e" cm="1">
        <f t="array" aca="1" ref="AP8" ca="1">INDEX(INDIRECT("'"&amp;実行度合表集計!$D8&amp;"_受着完'!R27C4:R28C95",FALSE),1,
MATCH(AN$2,INDIRECT("'"&amp;実行度合表集計!$D8&amp;"_受着完'!R4",FALSE),0)-3)</f>
        <v>#REF!</v>
      </c>
      <c r="AQ8" s="357" t="e" cm="1">
        <f t="array" aca="1" ref="AQ8" ca="1">INDEX(INDIRECT("'"&amp;実行度合表集計!$D8&amp;"_受着完'!R58C4:R59C95",FALSE),1,
MATCH(AN$2,INDIRECT("'"&amp;実行度合表集計!$D8&amp;"_受着完'!R4",FALSE),0)-1)</f>
        <v>#REF!</v>
      </c>
      <c r="AR8" s="356" t="e">
        <f ca="1">INDEX(INDIRECT("'"&amp;実行度合表集計!$D8&amp;"_受着完'!R58C4:R59C95",FALSE),1,
MATCH(AN$2,INDIRECT("'"&amp;実行度合表集計!$D8&amp;"_受着完'!R4",FALSE),0))</f>
        <v>#REF!</v>
      </c>
      <c r="AS8" s="587" t="e" cm="1">
        <f t="array" aca="1" ref="AS8" ca="1">INDEX(INDIRECT("'"&amp;実行度合表集計!$D8&amp;"_受着完'!R58C4:R59C95",FALSE),1,
MATCH(AN$2,INDIRECT("'"&amp;実行度合表集計!$D8&amp;"_受着完'!R4",FALSE),0)-3)</f>
        <v>#REF!</v>
      </c>
      <c r="AT8" s="358" t="e" cm="1">
        <f t="array" aca="1" ref="AT8" ca="1">INDEX(INDIRECT("'"&amp;実行度合表集計!$D8&amp;"_受着完'!R89C4:R90C95",FALSE),1,
MATCH(AN$2,INDIRECT("'"&amp;実行度合表集計!$D8&amp;"_受着完'!R4",FALSE),0)-1)</f>
        <v>#REF!</v>
      </c>
      <c r="AU8" s="356" t="e">
        <f ca="1">INDEX(INDIRECT("'"&amp;実行度合表集計!$D8&amp;"_受着完'!R89C4:R90C95",FALSE),1,
MATCH(AN$2,INDIRECT("'"&amp;実行度合表集計!$D8&amp;"_受着完'!R4",FALSE),0))</f>
        <v>#REF!</v>
      </c>
      <c r="AV8" s="384" t="e">
        <f ca="1">AU8-($Q8*1000)</f>
        <v>#REF!</v>
      </c>
      <c r="AW8" s="587" t="e" cm="1">
        <f t="array" aca="1" ref="AW8" ca="1">INDEX(INDIRECT("'"&amp;実行度合表集計!$D8&amp;"_受着完'!R89C4:R90C95",FALSE),1,
MATCH(AN$2,INDIRECT("'"&amp;実行度合表集計!$D8&amp;"_受着完'!R4",FALSE),0)-3)</f>
        <v>#REF!</v>
      </c>
      <c r="AX8" s="627" t="e">
        <f t="shared" ref="AX8:BG8" ca="1" si="108">T8+AD8+AN8</f>
        <v>#REF!</v>
      </c>
      <c r="AY8" s="628" t="e">
        <f t="shared" ca="1" si="108"/>
        <v>#REF!</v>
      </c>
      <c r="AZ8" s="629" t="e">
        <f t="shared" ca="1" si="108"/>
        <v>#REF!</v>
      </c>
      <c r="BA8" s="648" t="e">
        <f t="shared" ca="1" si="108"/>
        <v>#REF!</v>
      </c>
      <c r="BB8" s="617" t="e">
        <f t="shared" ca="1" si="108"/>
        <v>#REF!</v>
      </c>
      <c r="BC8" s="649" t="e">
        <f t="shared" ca="1" si="108"/>
        <v>#REF!</v>
      </c>
      <c r="BD8" s="659" t="e">
        <f t="shared" ca="1" si="108"/>
        <v>#REF!</v>
      </c>
      <c r="BE8" s="619" t="e">
        <f t="shared" ca="1" si="108"/>
        <v>#REF!</v>
      </c>
      <c r="BF8" s="789" t="e">
        <f t="shared" ca="1" si="108"/>
        <v>#REF!</v>
      </c>
      <c r="BG8" s="660" t="e">
        <f t="shared" ca="1" si="108"/>
        <v>#REF!</v>
      </c>
      <c r="BH8" s="360" t="e" cm="1">
        <f t="array" aca="1" ref="BH8" ca="1">INDEX(INDIRECT("'"&amp;実行度合表集計!$D8&amp;"_受着完'!R27C4:R28C95",FALSE),1,
MATCH(BH$2,INDIRECT("'"&amp;実行度合表集計!$D8&amp;"_受着完'!R4",FALSE),0)-1)</f>
        <v>#REF!</v>
      </c>
      <c r="BI8" s="356" t="e">
        <f ca="1">INDEX(INDIRECT("'"&amp;実行度合表集計!$D8&amp;"_受着完'!R27C4:R28C95",FALSE),1,
MATCH(BH$2,INDIRECT("'"&amp;実行度合表集計!$D8&amp;"_受着完'!R4",FALSE),0))</f>
        <v>#REF!</v>
      </c>
      <c r="BJ8" s="587" t="e" cm="1">
        <f t="array" aca="1" ref="BJ8" ca="1">INDEX(INDIRECT("'"&amp;実行度合表集計!$D8&amp;"_受着完'!R27C4:R28C95",FALSE),1,
MATCH(BH$2,INDIRECT("'"&amp;実行度合表集計!$D8&amp;"_受着完'!R4",FALSE),0)-3)</f>
        <v>#REF!</v>
      </c>
      <c r="BK8" s="357" t="e" cm="1">
        <f t="array" aca="1" ref="BK8" ca="1">INDEX(INDIRECT("'"&amp;実行度合表集計!$D8&amp;"_受着完'!R58C4:R59C95",FALSE),1,
MATCH(BH$2,INDIRECT("'"&amp;実行度合表集計!$D8&amp;"_受着完'!R4",FALSE),0)-1)</f>
        <v>#REF!</v>
      </c>
      <c r="BL8" s="356" t="e">
        <f ca="1">INDEX(INDIRECT("'"&amp;実行度合表集計!$D8&amp;"_受着完'!R58C4:R59C95",FALSE),1,
MATCH(BH$2,INDIRECT("'"&amp;実行度合表集計!$D8&amp;"_受着完'!R4",FALSE),0))</f>
        <v>#REF!</v>
      </c>
      <c r="BM8" s="587" t="e" cm="1">
        <f t="array" aca="1" ref="BM8" ca="1">INDEX(INDIRECT("'"&amp;実行度合表集計!$D8&amp;"_受着完'!R58C4:R59C95",FALSE),1,
MATCH(BH$2,INDIRECT("'"&amp;実行度合表集計!$D8&amp;"_受着完'!R4",FALSE),0)-3)</f>
        <v>#REF!</v>
      </c>
      <c r="BN8" s="358" t="e" cm="1">
        <f t="array" aca="1" ref="BN8" ca="1">INDEX(INDIRECT("'"&amp;実行度合表集計!$D8&amp;"_受着完'!R89C4:R90C95",FALSE),1,
MATCH(BH$2,INDIRECT("'"&amp;実行度合表集計!$D8&amp;"_受着完'!R4",FALSE),0)-1)</f>
        <v>#REF!</v>
      </c>
      <c r="BO8" s="356" t="e">
        <f ca="1">INDEX(INDIRECT("'"&amp;実行度合表集計!$D8&amp;"_受着完'!R89C4:R90C95",FALSE),1,
MATCH(BH$2,INDIRECT("'"&amp;実行度合表集計!$D8&amp;"_受着完'!R4",FALSE),0))</f>
        <v>#REF!</v>
      </c>
      <c r="BP8" s="384" t="e">
        <f ca="1">BO8-($Q8*1000)</f>
        <v>#REF!</v>
      </c>
      <c r="BQ8" s="587" t="e" cm="1">
        <f t="array" aca="1" ref="BQ8" ca="1">INDEX(INDIRECT("'"&amp;実行度合表集計!$D8&amp;"_受着完'!R89C4:R90C95",FALSE),1,
MATCH(BH$2,INDIRECT("'"&amp;実行度合表集計!$D8&amp;"_受着完'!R4",FALSE),0)-3)</f>
        <v>#REF!</v>
      </c>
      <c r="BR8" s="455" t="e" cm="1">
        <f t="array" aca="1" ref="BR8" ca="1">INDEX(INDIRECT("'"&amp;実行度合表集計!$D8&amp;"_受着完'!R27C4:R28C95",FALSE),1,
MATCH(BR$2,INDIRECT("'"&amp;実行度合表集計!$D8&amp;"_受着完'!R4",FALSE),0)-1)</f>
        <v>#REF!</v>
      </c>
      <c r="BS8" s="356" t="e">
        <f ca="1">INDEX(INDIRECT("'"&amp;実行度合表集計!$D8&amp;"_受着完'!R27C4:R28C95",FALSE),1,
MATCH(BR$2,INDIRECT("'"&amp;実行度合表集計!$D8&amp;"_受着完'!R4",FALSE),0))</f>
        <v>#REF!</v>
      </c>
      <c r="BT8" s="587" t="e" cm="1">
        <f t="array" aca="1" ref="BT8" ca="1">INDEX(INDIRECT("'"&amp;実行度合表集計!$D8&amp;"_受着完'!R27C4:R28C95",FALSE),1,
MATCH(BR$2,INDIRECT("'"&amp;実行度合表集計!$D8&amp;"_受着完'!R4",FALSE),0)-3)</f>
        <v>#REF!</v>
      </c>
      <c r="BU8" s="357" t="e" cm="1">
        <f t="array" aca="1" ref="BU8" ca="1">INDEX(INDIRECT("'"&amp;実行度合表集計!$D8&amp;"_受着完'!R58C4:R59C95",FALSE),1,
MATCH(BR$2,INDIRECT("'"&amp;実行度合表集計!$D8&amp;"_受着完'!R4",FALSE),0)-1)</f>
        <v>#REF!</v>
      </c>
      <c r="BV8" s="356" t="e">
        <f ca="1">INDEX(INDIRECT("'"&amp;実行度合表集計!$D8&amp;"_受着完'!R58C4:R59C95",FALSE),1,
MATCH(BR$2,INDIRECT("'"&amp;実行度合表集計!$D8&amp;"_受着完'!R4",FALSE),0))</f>
        <v>#REF!</v>
      </c>
      <c r="BW8" s="587" t="e" cm="1">
        <f t="array" aca="1" ref="BW8" ca="1">INDEX(INDIRECT("'"&amp;実行度合表集計!$D8&amp;"_受着完'!R58C4:R59C95",FALSE),1,
MATCH(BR$2,INDIRECT("'"&amp;実行度合表集計!$D8&amp;"_受着完'!R4",FALSE),0)-3)</f>
        <v>#REF!</v>
      </c>
      <c r="BX8" s="358" t="e" cm="1">
        <f t="array" aca="1" ref="BX8" ca="1">INDEX(INDIRECT("'"&amp;実行度合表集計!$D8&amp;"_受着完'!R89C4:R90C95",FALSE),1,
MATCH(BR$2,INDIRECT("'"&amp;実行度合表集計!$D8&amp;"_受着完'!R4",FALSE),0)-1)</f>
        <v>#REF!</v>
      </c>
      <c r="BY8" s="356" t="e">
        <f ca="1">INDEX(INDIRECT("'"&amp;実行度合表集計!$D8&amp;"_受着完'!R89C4:R90C95",FALSE),1,
MATCH(BR$2,INDIRECT("'"&amp;実行度合表集計!$D8&amp;"_受着完'!R4",FALSE),0))</f>
        <v>#REF!</v>
      </c>
      <c r="BZ8" s="384" t="e">
        <f ca="1">BY8-($Q8*1000)</f>
        <v>#REF!</v>
      </c>
      <c r="CA8" s="587" t="e" cm="1">
        <f t="array" aca="1" ref="CA8" ca="1">INDEX(INDIRECT("'"&amp;実行度合表集計!$D8&amp;"_受着完'!R89C4:R90C95",FALSE),1,
MATCH(BR$2,INDIRECT("'"&amp;実行度合表集計!$D8&amp;"_受着完'!R4",FALSE),0)-3)</f>
        <v>#REF!</v>
      </c>
      <c r="CB8" s="455" t="e" cm="1">
        <f t="array" aca="1" ref="CB8" ca="1">INDEX(INDIRECT("'"&amp;実行度合表集計!$D8&amp;"_受着完'!R27C4:R28C95",FALSE),1,
MATCH(CB$2,INDIRECT("'"&amp;実行度合表集計!$D8&amp;"_受着完'!R4",FALSE),0)-1)</f>
        <v>#REF!</v>
      </c>
      <c r="CC8" s="356" t="e">
        <f ca="1">INDEX(INDIRECT("'"&amp;実行度合表集計!$D8&amp;"_受着完'!R27C4:R28C95",FALSE),1,
MATCH(CB$2,INDIRECT("'"&amp;実行度合表集計!$D8&amp;"_受着完'!R4",FALSE),0))</f>
        <v>#REF!</v>
      </c>
      <c r="CD8" s="587" t="e" cm="1">
        <f t="array" aca="1" ref="CD8" ca="1">INDEX(INDIRECT("'"&amp;実行度合表集計!$D8&amp;"_受着完'!R27C4:R28C95",FALSE),1,
MATCH(CB$2,INDIRECT("'"&amp;実行度合表集計!$D8&amp;"_受着完'!R4",FALSE),0)-3)</f>
        <v>#REF!</v>
      </c>
      <c r="CE8" s="357" t="e" cm="1">
        <f t="array" aca="1" ref="CE8" ca="1">INDEX(INDIRECT("'"&amp;実行度合表集計!$D8&amp;"_受着完'!R58C4:R59C95",FALSE),1,
MATCH(CB$2,INDIRECT("'"&amp;実行度合表集計!$D8&amp;"_受着完'!R4",FALSE),0)-1)</f>
        <v>#REF!</v>
      </c>
      <c r="CF8" s="356" t="e">
        <f ca="1">INDEX(INDIRECT("'"&amp;実行度合表集計!$D8&amp;"_受着完'!R58C4:R59C95",FALSE),1,
MATCH(CB$2,INDIRECT("'"&amp;実行度合表集計!$D8&amp;"_受着完'!R4",FALSE),0))</f>
        <v>#REF!</v>
      </c>
      <c r="CG8" s="587" t="e" cm="1">
        <f t="array" aca="1" ref="CG8" ca="1">INDEX(INDIRECT("'"&amp;実行度合表集計!$D8&amp;"_受着完'!R58C4:R59C95",FALSE),1,
MATCH(CB$2,INDIRECT("'"&amp;実行度合表集計!$D8&amp;"_受着完'!R4",FALSE),0)-3)</f>
        <v>#REF!</v>
      </c>
      <c r="CH8" s="358" t="e" cm="1">
        <f t="array" aca="1" ref="CH8" ca="1">INDEX(INDIRECT("'"&amp;実行度合表集計!$D8&amp;"_受着完'!R89C4:R90C95",FALSE),1,
MATCH(CB$2,INDIRECT("'"&amp;実行度合表集計!$D8&amp;"_受着完'!R4",FALSE),0)-1)</f>
        <v>#REF!</v>
      </c>
      <c r="CI8" s="356" t="e">
        <f ca="1">INDEX(INDIRECT("'"&amp;実行度合表集計!$D8&amp;"_受着完'!R89C4:R90C95",FALSE),1,
MATCH(CB$2,INDIRECT("'"&amp;実行度合表集計!$D8&amp;"_受着完'!R4",FALSE),0))</f>
        <v>#REF!</v>
      </c>
      <c r="CJ8" s="384" t="e">
        <f ca="1">CI8-($Q8*1000)</f>
        <v>#REF!</v>
      </c>
      <c r="CK8" s="587" t="e" cm="1">
        <f t="array" aca="1" ref="CK8" ca="1">INDEX(INDIRECT("'"&amp;実行度合表集計!$D8&amp;"_受着完'!R89C4:R90C95",FALSE),1,
MATCH(CB$2,INDIRECT("'"&amp;実行度合表集計!$D8&amp;"_受着完'!R4",FALSE),0)-3)</f>
        <v>#REF!</v>
      </c>
      <c r="CL8" s="627" t="e">
        <f t="shared" ref="CL8:CU8" ca="1" si="109">BH8+BR8+CB8</f>
        <v>#REF!</v>
      </c>
      <c r="CM8" s="628" t="e">
        <f t="shared" ca="1" si="109"/>
        <v>#REF!</v>
      </c>
      <c r="CN8" s="629" t="e">
        <f t="shared" ca="1" si="109"/>
        <v>#REF!</v>
      </c>
      <c r="CO8" s="648" t="e">
        <f t="shared" ca="1" si="109"/>
        <v>#REF!</v>
      </c>
      <c r="CP8" s="617" t="e">
        <f t="shared" ca="1" si="109"/>
        <v>#REF!</v>
      </c>
      <c r="CQ8" s="649" t="e">
        <f t="shared" ca="1" si="109"/>
        <v>#REF!</v>
      </c>
      <c r="CR8" s="659" t="e">
        <f t="shared" ca="1" si="109"/>
        <v>#REF!</v>
      </c>
      <c r="CS8" s="619" t="e">
        <f t="shared" ca="1" si="109"/>
        <v>#REF!</v>
      </c>
      <c r="CT8" s="789" t="e">
        <f t="shared" ca="1" si="109"/>
        <v>#REF!</v>
      </c>
      <c r="CU8" s="660" t="e">
        <f t="shared" ca="1" si="109"/>
        <v>#REF!</v>
      </c>
      <c r="CV8" s="670" t="e">
        <f t="shared" ref="CV8:DE9" ca="1" si="110">AX8+CL8</f>
        <v>#REF!</v>
      </c>
      <c r="CW8" s="620" t="e">
        <f t="shared" ca="1" si="110"/>
        <v>#REF!</v>
      </c>
      <c r="CX8" s="671" t="e">
        <f t="shared" ca="1" si="110"/>
        <v>#REF!</v>
      </c>
      <c r="CY8" s="681" t="e">
        <f t="shared" ca="1" si="110"/>
        <v>#REF!</v>
      </c>
      <c r="CZ8" s="622" t="e">
        <f t="shared" ca="1" si="110"/>
        <v>#REF!</v>
      </c>
      <c r="DA8" s="682" t="e">
        <f t="shared" ca="1" si="110"/>
        <v>#REF!</v>
      </c>
      <c r="DB8" s="692" t="e">
        <f t="shared" ca="1" si="110"/>
        <v>#REF!</v>
      </c>
      <c r="DC8" s="624" t="e">
        <f t="shared" ca="1" si="110"/>
        <v>#REF!</v>
      </c>
      <c r="DD8" s="791" t="e">
        <f t="shared" ca="1" si="110"/>
        <v>#REF!</v>
      </c>
      <c r="DE8" s="693" t="e">
        <f t="shared" ca="1" si="110"/>
        <v>#REF!</v>
      </c>
      <c r="DF8" s="360" t="e" cm="1">
        <f t="array" aca="1" ref="DF8" ca="1">INDEX(INDIRECT("'"&amp;実行度合表集計!$D8&amp;"_受着完'!R27C4:R28C95",FALSE),1,
MATCH(DF$2,INDIRECT("'"&amp;実行度合表集計!$D8&amp;"_受着完'!R4",FALSE),0)-1)</f>
        <v>#REF!</v>
      </c>
      <c r="DG8" s="356" t="e">
        <f ca="1">INDEX(INDIRECT("'"&amp;実行度合表集計!$D8&amp;"_受着完'!R27C4:R28C95",FALSE),1,
MATCH(DF$2,INDIRECT("'"&amp;実行度合表集計!$D8&amp;"_受着完'!R4",FALSE),0))</f>
        <v>#REF!</v>
      </c>
      <c r="DH8" s="587" t="e" cm="1">
        <f t="array" aca="1" ref="DH8" ca="1">INDEX(INDIRECT("'"&amp;実行度合表集計!$D8&amp;"_受着完'!R27C4:R28C95",FALSE),1,
MATCH(DF$2,INDIRECT("'"&amp;実行度合表集計!$D8&amp;"_受着完'!R4",FALSE),0)-3)</f>
        <v>#REF!</v>
      </c>
      <c r="DI8" s="357" t="e" cm="1">
        <f t="array" aca="1" ref="DI8" ca="1">INDEX(INDIRECT("'"&amp;実行度合表集計!$D8&amp;"_受着完'!R58C4:R59C95",FALSE),1,
MATCH(DF$2,INDIRECT("'"&amp;実行度合表集計!$D8&amp;"_受着完'!R4",FALSE),0)-1)</f>
        <v>#REF!</v>
      </c>
      <c r="DJ8" s="356" t="e">
        <f ca="1">INDEX(INDIRECT("'"&amp;実行度合表集計!$D8&amp;"_受着完'!R58C4:R59C95",FALSE),1,
MATCH(DF$2,INDIRECT("'"&amp;実行度合表集計!$D8&amp;"_受着完'!R4",FALSE),0))</f>
        <v>#REF!</v>
      </c>
      <c r="DK8" s="587" t="e" cm="1">
        <f t="array" aca="1" ref="DK8" ca="1">INDEX(INDIRECT("'"&amp;実行度合表集計!$D8&amp;"_受着完'!R58C4:R59C95",FALSE),1,
MATCH(DF$2,INDIRECT("'"&amp;実行度合表集計!$D8&amp;"_受着完'!R4",FALSE),0)-3)</f>
        <v>#REF!</v>
      </c>
      <c r="DL8" s="358" t="e" cm="1">
        <f t="array" aca="1" ref="DL8" ca="1">INDEX(INDIRECT("'"&amp;実行度合表集計!$D8&amp;"_受着完'!R89C4:R90C95",FALSE),1,
MATCH(DF$2,INDIRECT("'"&amp;実行度合表集計!$D8&amp;"_受着完'!R4",FALSE),0)-1)</f>
        <v>#REF!</v>
      </c>
      <c r="DM8" s="356" t="e">
        <f ca="1">INDEX(INDIRECT("'"&amp;実行度合表集計!$D8&amp;"_受着完'!R89C4:R90C95",FALSE),1,
MATCH(DF$2,INDIRECT("'"&amp;実行度合表集計!$D8&amp;"_受着完'!R4",FALSE),0))</f>
        <v>#REF!</v>
      </c>
      <c r="DN8" s="384" t="e">
        <f ca="1">DM8-($Q8*1000)</f>
        <v>#REF!</v>
      </c>
      <c r="DO8" s="587" t="e" cm="1">
        <f t="array" aca="1" ref="DO8" ca="1">INDEX(INDIRECT("'"&amp;実行度合表集計!$D8&amp;"_受着完'!R89C4:R90C95",FALSE),1,
MATCH(DF$2,INDIRECT("'"&amp;実行度合表集計!$D8&amp;"_受着完'!R4",FALSE),0)-3)</f>
        <v>#REF!</v>
      </c>
      <c r="DP8" s="455" t="e" cm="1">
        <f t="array" aca="1" ref="DP8" ca="1">INDEX(INDIRECT("'"&amp;実行度合表集計!$D8&amp;"_受着完'!R27C4:R28C95",FALSE),1,
MATCH(DP$2,INDIRECT("'"&amp;実行度合表集計!$D8&amp;"_受着完'!R4",FALSE),0)-1)</f>
        <v>#REF!</v>
      </c>
      <c r="DQ8" s="356" t="e">
        <f ca="1">INDEX(INDIRECT("'"&amp;実行度合表集計!$D8&amp;"_受着完'!R27C4:R28C95",FALSE),1,
MATCH(DP$2,INDIRECT("'"&amp;実行度合表集計!$D8&amp;"_受着完'!R4",FALSE),0))</f>
        <v>#REF!</v>
      </c>
      <c r="DR8" s="587" t="e" cm="1">
        <f t="array" aca="1" ref="DR8" ca="1">INDEX(INDIRECT("'"&amp;実行度合表集計!$D8&amp;"_受着完'!R27C4:R28C95",FALSE),1,
MATCH(DP$2,INDIRECT("'"&amp;実行度合表集計!$D8&amp;"_受着完'!R4",FALSE),0)-3)</f>
        <v>#REF!</v>
      </c>
      <c r="DS8" s="357" t="e" cm="1">
        <f t="array" aca="1" ref="DS8" ca="1">INDEX(INDIRECT("'"&amp;実行度合表集計!$D8&amp;"_受着完'!R58C4:R59C95",FALSE),1,
MATCH(DP$2,INDIRECT("'"&amp;実行度合表集計!$D8&amp;"_受着完'!R4",FALSE),0)-1)</f>
        <v>#REF!</v>
      </c>
      <c r="DT8" s="356" t="e">
        <f ca="1">INDEX(INDIRECT("'"&amp;実行度合表集計!$D8&amp;"_受着完'!R58C4:R59C95",FALSE),1,
MATCH(DP$2,INDIRECT("'"&amp;実行度合表集計!$D8&amp;"_受着完'!R4",FALSE),0))</f>
        <v>#REF!</v>
      </c>
      <c r="DU8" s="587" t="e" cm="1">
        <f t="array" aca="1" ref="DU8" ca="1">INDEX(INDIRECT("'"&amp;実行度合表集計!$D8&amp;"_受着完'!R58C4:R59C95",FALSE),1,
MATCH(DP$2,INDIRECT("'"&amp;実行度合表集計!$D8&amp;"_受着完'!R4",FALSE),0)-3)</f>
        <v>#REF!</v>
      </c>
      <c r="DV8" s="358" t="e" cm="1">
        <f t="array" aca="1" ref="DV8" ca="1">INDEX(INDIRECT("'"&amp;実行度合表集計!$D8&amp;"_受着完'!R89C4:R90C95",FALSE),1,
MATCH(DP$2,INDIRECT("'"&amp;実行度合表集計!$D8&amp;"_受着完'!R4",FALSE),0)-1)</f>
        <v>#REF!</v>
      </c>
      <c r="DW8" s="356" t="e">
        <f ca="1">INDEX(INDIRECT("'"&amp;実行度合表集計!$D8&amp;"_受着完'!R89C4:R90C95",FALSE),1,
MATCH(DP$2,INDIRECT("'"&amp;実行度合表集計!$D8&amp;"_受着完'!R4",FALSE),0))</f>
        <v>#REF!</v>
      </c>
      <c r="DX8" s="384" t="e">
        <f ca="1">DW8-($Q8*1000)</f>
        <v>#REF!</v>
      </c>
      <c r="DY8" s="587" t="e" cm="1">
        <f t="array" aca="1" ref="DY8" ca="1">INDEX(INDIRECT("'"&amp;実行度合表集計!$D8&amp;"_受着完'!R89C4:R90C95",FALSE),1,
MATCH(DP$2,INDIRECT("'"&amp;実行度合表集計!$D8&amp;"_受着完'!R4",FALSE),0)-3)</f>
        <v>#REF!</v>
      </c>
      <c r="DZ8" s="455" t="e" cm="1">
        <f t="array" aca="1" ref="DZ8" ca="1">INDEX(INDIRECT("'"&amp;実行度合表集計!$D8&amp;"_受着完'!R27C4:R28C95",FALSE),1,
MATCH(DZ$2,INDIRECT("'"&amp;実行度合表集計!$D8&amp;"_受着完'!R4",FALSE),0)-1)</f>
        <v>#REF!</v>
      </c>
      <c r="EA8" s="356" t="e">
        <f ca="1">INDEX(INDIRECT("'"&amp;実行度合表集計!$D8&amp;"_受着完'!R27C4:R28C95",FALSE),1,
MATCH(DZ$2,INDIRECT("'"&amp;実行度合表集計!$D8&amp;"_受着完'!R4",FALSE),0))</f>
        <v>#REF!</v>
      </c>
      <c r="EB8" s="587" t="e" cm="1">
        <f t="array" aca="1" ref="EB8" ca="1">INDEX(INDIRECT("'"&amp;実行度合表集計!$D8&amp;"_受着完'!R27C4:R28C95",FALSE),1,
MATCH(DZ$2,INDIRECT("'"&amp;実行度合表集計!$D8&amp;"_受着完'!R4",FALSE),0)-3)</f>
        <v>#REF!</v>
      </c>
      <c r="EC8" s="357" t="e" cm="1">
        <f t="array" aca="1" ref="EC8" ca="1">INDEX(INDIRECT("'"&amp;実行度合表集計!$D8&amp;"_受着完'!R58C4:R59C95",FALSE),1,
MATCH(DZ$2,INDIRECT("'"&amp;実行度合表集計!$D8&amp;"_受着完'!R4",FALSE),0)-1)</f>
        <v>#REF!</v>
      </c>
      <c r="ED8" s="356" t="e">
        <f ca="1">INDEX(INDIRECT("'"&amp;実行度合表集計!$D8&amp;"_受着完'!R58C4:R59C95",FALSE),1,
MATCH(DZ$2,INDIRECT("'"&amp;実行度合表集計!$D8&amp;"_受着完'!R4",FALSE),0))</f>
        <v>#REF!</v>
      </c>
      <c r="EE8" s="587" t="e" cm="1">
        <f t="array" aca="1" ref="EE8" ca="1">INDEX(INDIRECT("'"&amp;実行度合表集計!$D8&amp;"_受着完'!R58C4:R59C95",FALSE),1,
MATCH(DZ$2,INDIRECT("'"&amp;実行度合表集計!$D8&amp;"_受着完'!R4",FALSE),0)-3)</f>
        <v>#REF!</v>
      </c>
      <c r="EF8" s="358" t="e" cm="1">
        <f t="array" aca="1" ref="EF8" ca="1">INDEX(INDIRECT("'"&amp;実行度合表集計!$D8&amp;"_受着完'!R89C4:R90C95",FALSE),1,
MATCH(DZ$2,INDIRECT("'"&amp;実行度合表集計!$D8&amp;"_受着完'!R4",FALSE),0)-1)</f>
        <v>#REF!</v>
      </c>
      <c r="EG8" s="356" t="e">
        <f ca="1">INDEX(INDIRECT("'"&amp;実行度合表集計!$D8&amp;"_受着完'!R89C4:R90C95",FALSE),1,
MATCH(DZ$2,INDIRECT("'"&amp;実行度合表集計!$D8&amp;"_受着完'!R4",FALSE),0))</f>
        <v>#REF!</v>
      </c>
      <c r="EH8" s="384" t="e">
        <f ca="1">EG8-($Q8*1000)</f>
        <v>#REF!</v>
      </c>
      <c r="EI8" s="587" t="e" cm="1">
        <f t="array" aca="1" ref="EI8" ca="1">INDEX(INDIRECT("'"&amp;実行度合表集計!$D8&amp;"_受着完'!R89C4:R90C95",FALSE),1,
MATCH(DZ$2,INDIRECT("'"&amp;実行度合表集計!$D8&amp;"_受着完'!R4",FALSE),0)-3)</f>
        <v>#REF!</v>
      </c>
      <c r="EJ8" s="627" t="e">
        <f t="shared" ref="EJ8:ES8" ca="1" si="111">DF8+DP8+DZ8</f>
        <v>#REF!</v>
      </c>
      <c r="EK8" s="628" t="e">
        <f t="shared" ca="1" si="111"/>
        <v>#REF!</v>
      </c>
      <c r="EL8" s="629" t="e">
        <f t="shared" ca="1" si="111"/>
        <v>#REF!</v>
      </c>
      <c r="EM8" s="648" t="e">
        <f t="shared" ca="1" si="111"/>
        <v>#REF!</v>
      </c>
      <c r="EN8" s="617" t="e">
        <f t="shared" ca="1" si="111"/>
        <v>#REF!</v>
      </c>
      <c r="EO8" s="649" t="e">
        <f t="shared" ca="1" si="111"/>
        <v>#REF!</v>
      </c>
      <c r="EP8" s="659" t="e">
        <f t="shared" ca="1" si="111"/>
        <v>#REF!</v>
      </c>
      <c r="EQ8" s="619" t="e">
        <f t="shared" ca="1" si="111"/>
        <v>#REF!</v>
      </c>
      <c r="ER8" s="789" t="e">
        <f t="shared" ca="1" si="111"/>
        <v>#REF!</v>
      </c>
      <c r="ES8" s="660" t="e">
        <f t="shared" ca="1" si="111"/>
        <v>#REF!</v>
      </c>
      <c r="ET8" s="360" t="e" cm="1">
        <f t="array" aca="1" ref="ET8" ca="1">INDEX(INDIRECT("'"&amp;実行度合表集計!$D8&amp;"_受着完'!R27C4:R28C95",FALSE),1,
MATCH(ET$2,INDIRECT("'"&amp;実行度合表集計!$D8&amp;"_受着完'!R4",FALSE),0)-1)</f>
        <v>#REF!</v>
      </c>
      <c r="EU8" s="356" t="e">
        <f ca="1">INDEX(INDIRECT("'"&amp;実行度合表集計!$D8&amp;"_受着完'!R27C4:R28C95",FALSE),1,
MATCH(ET$2,INDIRECT("'"&amp;実行度合表集計!$D8&amp;"_受着完'!R4",FALSE),0))</f>
        <v>#REF!</v>
      </c>
      <c r="EV8" s="587" t="e" cm="1">
        <f t="array" aca="1" ref="EV8" ca="1">INDEX(INDIRECT("'"&amp;実行度合表集計!$D8&amp;"_受着完'!R27C4:R28C95",FALSE),1,
MATCH(ET$2,INDIRECT("'"&amp;実行度合表集計!$D8&amp;"_受着完'!R4",FALSE),0)-3)</f>
        <v>#REF!</v>
      </c>
      <c r="EW8" s="357" t="e" cm="1">
        <f t="array" aca="1" ref="EW8" ca="1">INDEX(INDIRECT("'"&amp;実行度合表集計!$D8&amp;"_受着完'!R58C4:R59C95",FALSE),1,
MATCH(ET$2,INDIRECT("'"&amp;実行度合表集計!$D8&amp;"_受着完'!R4",FALSE),0)-1)</f>
        <v>#REF!</v>
      </c>
      <c r="EX8" s="356" t="e">
        <f ca="1">INDEX(INDIRECT("'"&amp;実行度合表集計!$D8&amp;"_受着完'!R58C4:R59C95",FALSE),1,
MATCH(ET$2,INDIRECT("'"&amp;実行度合表集計!$D8&amp;"_受着完'!R4",FALSE),0))</f>
        <v>#REF!</v>
      </c>
      <c r="EY8" s="587" t="e" cm="1">
        <f t="array" aca="1" ref="EY8" ca="1">INDEX(INDIRECT("'"&amp;実行度合表集計!$D8&amp;"_受着完'!R58C4:R59C95",FALSE),1,
MATCH(ET$2,INDIRECT("'"&amp;実行度合表集計!$D8&amp;"_受着完'!R4",FALSE),0)-3)</f>
        <v>#REF!</v>
      </c>
      <c r="EZ8" s="358" t="e" cm="1">
        <f t="array" aca="1" ref="EZ8" ca="1">INDEX(INDIRECT("'"&amp;実行度合表集計!$D8&amp;"_受着完'!R89C4:R90C95",FALSE),1,
MATCH(ET$2,INDIRECT("'"&amp;実行度合表集計!$D8&amp;"_受着完'!R4",FALSE),0)-1)</f>
        <v>#REF!</v>
      </c>
      <c r="FA8" s="356" t="e">
        <f ca="1">INDEX(INDIRECT("'"&amp;実行度合表集計!$D8&amp;"_受着完'!R89C4:R90C95",FALSE),1,
MATCH(ET$2,INDIRECT("'"&amp;実行度合表集計!$D8&amp;"_受着完'!R4",FALSE),0))</f>
        <v>#REF!</v>
      </c>
      <c r="FB8" s="384" t="e">
        <f ca="1">FA8-($Q8*1000)</f>
        <v>#REF!</v>
      </c>
      <c r="FC8" s="587" t="e" cm="1">
        <f t="array" aca="1" ref="FC8" ca="1">INDEX(INDIRECT("'"&amp;実行度合表集計!$D8&amp;"_受着完'!R89C4:R90C95",FALSE),1,
MATCH(ET$2,INDIRECT("'"&amp;実行度合表集計!$D8&amp;"_受着完'!R4",FALSE),0)-3)</f>
        <v>#REF!</v>
      </c>
      <c r="FD8" s="455" t="e" cm="1">
        <f t="array" aca="1" ref="FD8" ca="1">INDEX(INDIRECT("'"&amp;実行度合表集計!$D8&amp;"_受着完'!R27C4:R28C95",FALSE),1,
MATCH(FD$2,INDIRECT("'"&amp;実行度合表集計!$D8&amp;"_受着完'!R4",FALSE),0)-1)</f>
        <v>#REF!</v>
      </c>
      <c r="FE8" s="356" t="e">
        <f ca="1">INDEX(INDIRECT("'"&amp;実行度合表集計!$D8&amp;"_受着完'!R27C4:R28C95",FALSE),1,
MATCH(FD$2,INDIRECT("'"&amp;実行度合表集計!$D8&amp;"_受着完'!R4",FALSE),0))</f>
        <v>#REF!</v>
      </c>
      <c r="FF8" s="587" t="e" cm="1">
        <f t="array" aca="1" ref="FF8" ca="1">INDEX(INDIRECT("'"&amp;実行度合表集計!$D8&amp;"_受着完'!R27C4:R28C95",FALSE),1,
MATCH(FD$2,INDIRECT("'"&amp;実行度合表集計!$D8&amp;"_受着完'!R4",FALSE),0)-3)</f>
        <v>#REF!</v>
      </c>
      <c r="FG8" s="357" t="e" cm="1">
        <f t="array" aca="1" ref="FG8" ca="1">INDEX(INDIRECT("'"&amp;実行度合表集計!$D8&amp;"_受着完'!R58C4:R59C95",FALSE),1,
MATCH(FD$2,INDIRECT("'"&amp;実行度合表集計!$D8&amp;"_受着完'!R4",FALSE),0)-1)</f>
        <v>#REF!</v>
      </c>
      <c r="FH8" s="356" t="e">
        <f ca="1">INDEX(INDIRECT("'"&amp;実行度合表集計!$D8&amp;"_受着完'!R58C4:R59C95",FALSE),1,
MATCH(FD$2,INDIRECT("'"&amp;実行度合表集計!$D8&amp;"_受着完'!R4",FALSE),0))</f>
        <v>#REF!</v>
      </c>
      <c r="FI8" s="587" t="e" cm="1">
        <f t="array" aca="1" ref="FI8" ca="1">INDEX(INDIRECT("'"&amp;実行度合表集計!$D8&amp;"_受着完'!R58C4:R59C95",FALSE),1,
MATCH(FD$2,INDIRECT("'"&amp;実行度合表集計!$D8&amp;"_受着完'!R4",FALSE),0)-3)</f>
        <v>#REF!</v>
      </c>
      <c r="FJ8" s="358" t="e" cm="1">
        <f t="array" aca="1" ref="FJ8" ca="1">INDEX(INDIRECT("'"&amp;実行度合表集計!$D8&amp;"_受着完'!R89C4:R90C95",FALSE),1,
MATCH(FD$2,INDIRECT("'"&amp;実行度合表集計!$D8&amp;"_受着完'!R4",FALSE),0)-1)</f>
        <v>#REF!</v>
      </c>
      <c r="FK8" s="356" t="e">
        <f ca="1">INDEX(INDIRECT("'"&amp;実行度合表集計!$D8&amp;"_受着完'!R89C4:R90C95",FALSE),1,
MATCH(FD$2,INDIRECT("'"&amp;実行度合表集計!$D8&amp;"_受着完'!R4",FALSE),0))</f>
        <v>#REF!</v>
      </c>
      <c r="FL8" s="384" t="e">
        <f ca="1">FK8-($Q8*1000)</f>
        <v>#REF!</v>
      </c>
      <c r="FM8" s="587" t="e" cm="1">
        <f t="array" aca="1" ref="FM8" ca="1">INDEX(INDIRECT("'"&amp;実行度合表集計!$D8&amp;"_受着完'!R89C4:R90C95",FALSE),1,
MATCH(FD$2,INDIRECT("'"&amp;実行度合表集計!$D8&amp;"_受着完'!R4",FALSE),0)-3)</f>
        <v>#REF!</v>
      </c>
      <c r="FN8" s="455" t="e" cm="1">
        <f t="array" aca="1" ref="FN8" ca="1">INDEX(INDIRECT("'"&amp;実行度合表集計!$D8&amp;"_受着完'!R27C4:R28C95",FALSE),1,
MATCH(FN$2,INDIRECT("'"&amp;実行度合表集計!$D8&amp;"_受着完'!R4",FALSE),0)-1)</f>
        <v>#REF!</v>
      </c>
      <c r="FO8" s="356" t="e">
        <f ca="1">INDEX(INDIRECT("'"&amp;実行度合表集計!$D8&amp;"_受着完'!R27C4:R28C95",FALSE),1,
MATCH(FN$2,INDIRECT("'"&amp;実行度合表集計!$D8&amp;"_受着完'!R4",FALSE),0))</f>
        <v>#REF!</v>
      </c>
      <c r="FP8" s="587" t="e" cm="1">
        <f t="array" aca="1" ref="FP8" ca="1">INDEX(INDIRECT("'"&amp;実行度合表集計!$D8&amp;"_受着完'!R27C4:R28C95",FALSE),1,
MATCH(FN$2,INDIRECT("'"&amp;実行度合表集計!$D8&amp;"_受着完'!R4",FALSE),0)-3)</f>
        <v>#REF!</v>
      </c>
      <c r="FQ8" s="357" t="e" cm="1">
        <f t="array" aca="1" ref="FQ8" ca="1">INDEX(INDIRECT("'"&amp;実行度合表集計!$D8&amp;"_受着完'!R58C4:R59C95",FALSE),1,
MATCH(FN$2,INDIRECT("'"&amp;実行度合表集計!$D8&amp;"_受着完'!R4",FALSE),0)-1)</f>
        <v>#REF!</v>
      </c>
      <c r="FR8" s="356" t="e">
        <f ca="1">INDEX(INDIRECT("'"&amp;実行度合表集計!$D8&amp;"_受着完'!R58C4:R59C95",FALSE),1,
MATCH(FN$2,INDIRECT("'"&amp;実行度合表集計!$D8&amp;"_受着完'!R4",FALSE),0))</f>
        <v>#REF!</v>
      </c>
      <c r="FS8" s="587" t="e" cm="1">
        <f t="array" aca="1" ref="FS8" ca="1">INDEX(INDIRECT("'"&amp;実行度合表集計!$D8&amp;"_受着完'!R58C4:R59C95",FALSE),1,
MATCH(FN$2,INDIRECT("'"&amp;実行度合表集計!$D8&amp;"_受着完'!R4",FALSE),0)-3)</f>
        <v>#REF!</v>
      </c>
      <c r="FT8" s="358" t="e" cm="1">
        <f t="array" aca="1" ref="FT8" ca="1">INDEX(INDIRECT("'"&amp;実行度合表集計!$D8&amp;"_受着完'!R89C4:R90C95",FALSE),1,
MATCH(FN$2,INDIRECT("'"&amp;実行度合表集計!$D8&amp;"_受着完'!R4",FALSE),0)-1)</f>
        <v>#REF!</v>
      </c>
      <c r="FU8" s="356" t="e">
        <f ca="1">INDEX(INDIRECT("'"&amp;実行度合表集計!$D8&amp;"_受着完'!R89C4:R90C95",FALSE),1,
MATCH(FN$2,INDIRECT("'"&amp;実行度合表集計!$D8&amp;"_受着完'!R4",FALSE),0))</f>
        <v>#REF!</v>
      </c>
      <c r="FV8" s="384" t="e">
        <f ca="1">FU8-($Q8*1000)</f>
        <v>#REF!</v>
      </c>
      <c r="FW8" s="587" t="e" cm="1">
        <f t="array" aca="1" ref="FW8" ca="1">INDEX(INDIRECT("'"&amp;実行度合表集計!$D8&amp;"_受着完'!R89C4:R90C95",FALSE),1,
MATCH(FN$2,INDIRECT("'"&amp;実行度合表集計!$D8&amp;"_受着完'!R4",FALSE),0)-3)</f>
        <v>#REF!</v>
      </c>
      <c r="FX8" s="627" t="e">
        <f t="shared" ref="FX8:GG8" ca="1" si="112">ET8+FD8+FN8</f>
        <v>#REF!</v>
      </c>
      <c r="FY8" s="628" t="e">
        <f t="shared" ca="1" si="112"/>
        <v>#REF!</v>
      </c>
      <c r="FZ8" s="629" t="e">
        <f t="shared" ca="1" si="112"/>
        <v>#REF!</v>
      </c>
      <c r="GA8" s="648" t="e">
        <f t="shared" ca="1" si="112"/>
        <v>#REF!</v>
      </c>
      <c r="GB8" s="617" t="e">
        <f t="shared" ca="1" si="112"/>
        <v>#REF!</v>
      </c>
      <c r="GC8" s="649" t="e">
        <f t="shared" ca="1" si="112"/>
        <v>#REF!</v>
      </c>
      <c r="GD8" s="659" t="e">
        <f t="shared" ca="1" si="112"/>
        <v>#REF!</v>
      </c>
      <c r="GE8" s="619" t="e">
        <f t="shared" ca="1" si="112"/>
        <v>#REF!</v>
      </c>
      <c r="GF8" s="789" t="e">
        <f t="shared" ca="1" si="112"/>
        <v>#REF!</v>
      </c>
      <c r="GG8" s="660" t="e">
        <f t="shared" ca="1" si="112"/>
        <v>#REF!</v>
      </c>
      <c r="GH8" s="670" t="e">
        <f t="shared" ref="GH8:GP9" ca="1" si="113">EJ8+FX8</f>
        <v>#REF!</v>
      </c>
      <c r="GI8" s="620" t="e">
        <f t="shared" ca="1" si="113"/>
        <v>#REF!</v>
      </c>
      <c r="GJ8" s="671" t="e">
        <f t="shared" ca="1" si="113"/>
        <v>#REF!</v>
      </c>
      <c r="GK8" s="681" t="e">
        <f t="shared" ca="1" si="113"/>
        <v>#REF!</v>
      </c>
      <c r="GL8" s="622" t="e">
        <f t="shared" ca="1" si="113"/>
        <v>#REF!</v>
      </c>
      <c r="GM8" s="682" t="e">
        <f t="shared" ca="1" si="113"/>
        <v>#REF!</v>
      </c>
      <c r="GN8" s="692" t="e">
        <f t="shared" ca="1" si="113"/>
        <v>#REF!</v>
      </c>
      <c r="GO8" s="624" t="e">
        <f t="shared" ca="1" si="113"/>
        <v>#REF!</v>
      </c>
      <c r="GP8" s="791" t="e">
        <f t="shared" ca="1" si="113"/>
        <v>#REF!</v>
      </c>
      <c r="GQ8" s="693" t="e">
        <f t="shared" ref="GQ8:GQ9" ca="1" si="114">ES8+GG8</f>
        <v>#REF!</v>
      </c>
      <c r="GR8" s="702" t="e">
        <f t="shared" ref="GR8:HA9" ca="1" si="115">CV8+GH8</f>
        <v>#REF!</v>
      </c>
      <c r="GS8" s="699" t="e">
        <f t="shared" ca="1" si="115"/>
        <v>#REF!</v>
      </c>
      <c r="GT8" s="703" t="e">
        <f t="shared" ca="1" si="115"/>
        <v>#REF!</v>
      </c>
      <c r="GU8" s="702" t="e">
        <f t="shared" ca="1" si="115"/>
        <v>#REF!</v>
      </c>
      <c r="GV8" s="699" t="e">
        <f t="shared" ca="1" si="115"/>
        <v>#REF!</v>
      </c>
      <c r="GW8" s="703" t="e">
        <f t="shared" ca="1" si="115"/>
        <v>#REF!</v>
      </c>
      <c r="GX8" s="702" t="e">
        <f t="shared" ca="1" si="115"/>
        <v>#REF!</v>
      </c>
      <c r="GY8" s="699" t="e">
        <f t="shared" ca="1" si="115"/>
        <v>#REF!</v>
      </c>
      <c r="GZ8" s="793" t="e">
        <f t="shared" ca="1" si="115"/>
        <v>#REF!</v>
      </c>
      <c r="HA8" s="703" t="e">
        <f t="shared" ca="1" si="115"/>
        <v>#REF!</v>
      </c>
      <c r="HC8" s="461" t="s">
        <v>145</v>
      </c>
      <c r="HE8" s="461" t="s">
        <v>236</v>
      </c>
      <c r="HF8" s="461" t="s">
        <v>276</v>
      </c>
      <c r="HG8" s="461" t="s">
        <v>277</v>
      </c>
    </row>
    <row r="9" spans="1:215" ht="19.5" outlineLevel="1" x14ac:dyDescent="0.25">
      <c r="A9" s="365"/>
      <c r="B9" s="504"/>
      <c r="C9" s="443" t="str">
        <f>_xlfn.XLOOKUP($D9,'214737'!$H:$H,'214737'!$G:$G,"",0)</f>
        <v/>
      </c>
      <c r="D9" s="431" t="str">
        <f>HYPERLINK("#'"&amp;D8&amp;"_受着完'!A1","▶受着完")</f>
        <v>▶受着完</v>
      </c>
      <c r="E9" s="413"/>
      <c r="F9" s="1294" t="str">
        <f>_xlfn.XLOOKUP($D9,'214737'!$H:$H,'214737'!$I:$I,"",0)</f>
        <v/>
      </c>
      <c r="G9" s="1294" t="str">
        <f>_xlfn.XLOOKUP($D9,'214737'!$H:$H,'214737'!$J:$J,"",0)</f>
        <v/>
      </c>
      <c r="H9" s="1294" t="str">
        <f>_xlfn.XLOOKUP($D9,'214737'!$H:$H,'214737'!$K:$K,"",0)</f>
        <v/>
      </c>
      <c r="I9" s="414" t="str">
        <f>集計グループ1</f>
        <v>アクティエ</v>
      </c>
      <c r="J9" s="523"/>
      <c r="K9" s="1278">
        <f>K8</f>
        <v>1775</v>
      </c>
      <c r="L9" s="1278">
        <f t="shared" ref="L9" si="116">L8</f>
        <v>16</v>
      </c>
      <c r="M9" s="1278">
        <f t="shared" ref="M9" si="117">M8</f>
        <v>108</v>
      </c>
      <c r="N9" s="1278">
        <f t="shared" ref="N9" si="118">N8</f>
        <v>2008</v>
      </c>
      <c r="O9" s="1278">
        <f t="shared" ref="O9" si="119">O8</f>
        <v>717</v>
      </c>
      <c r="P9" s="1278">
        <f t="shared" ref="P9" si="120">P8</f>
        <v>3000</v>
      </c>
      <c r="Q9" s="1278">
        <f>SUM(K9:P9)</f>
        <v>7624</v>
      </c>
      <c r="R9" s="577" t="str">
        <f>R8</f>
        <v>アクティエ八王子・相模原SR</v>
      </c>
      <c r="S9" s="355" t="s">
        <v>146</v>
      </c>
      <c r="T9" s="455" t="e" cm="1">
        <f t="array" aca="1" ref="T9" ca="1">INDEX(INDIRECT("'"&amp;実行度合表集計!$D8&amp;"_受着完'!R27C4:R28C95",FALSE),2,
MATCH(T$2,INDIRECT("'"&amp;実行度合表集計!$D8&amp;"_受着完'!R4",FALSE),0)-1)</f>
        <v>#REF!</v>
      </c>
      <c r="U9" s="356" t="e">
        <f ca="1">INDEX(INDIRECT("'"&amp;実行度合表集計!$D8&amp;"_受着完'!R27C4:R28C95",FALSE),2,
MATCH(T$2,INDIRECT("'"&amp;実行度合表集計!$D8&amp;"_受着完'!R4",FALSE),0))</f>
        <v>#REF!</v>
      </c>
      <c r="V9" s="587" t="e" cm="1">
        <f t="array" aca="1" ref="V9" ca="1">INDEX(INDIRECT("'"&amp;実行度合表集計!$D8&amp;"_受着完'!R27C4:R28C95",FALSE),2,
MATCH(T$2,INDIRECT("'"&amp;実行度合表集計!$D8&amp;"_受着完'!R4",FALSE),0)-3)</f>
        <v>#REF!</v>
      </c>
      <c r="W9" s="357" t="e" cm="1">
        <f t="array" aca="1" ref="W9" ca="1">INDEX(INDIRECT("'"&amp;実行度合表集計!$D8&amp;"_受着完'!R58C4:R59C95",FALSE),2,
MATCH(T$2,INDIRECT("'"&amp;実行度合表集計!$D8&amp;"_受着完'!R4",FALSE),0)-1)</f>
        <v>#REF!</v>
      </c>
      <c r="X9" s="356" t="e">
        <f ca="1">INDEX(INDIRECT("'"&amp;実行度合表集計!$D8&amp;"_受着完'!R58C4:R59C95",FALSE),2,
MATCH(T$2,INDIRECT("'"&amp;実行度合表集計!$D8&amp;"_受着完'!R4",FALSE),0))</f>
        <v>#REF!</v>
      </c>
      <c r="Y9" s="587" t="e" cm="1">
        <f t="array" aca="1" ref="Y9" ca="1">INDEX(INDIRECT("'"&amp;実行度合表集計!$D8&amp;"_受着完'!R58C4:R59C95",FALSE),2,
MATCH(T$2,INDIRECT("'"&amp;実行度合表集計!$D8&amp;"_受着完'!R4",FALSE),0)-3)</f>
        <v>#REF!</v>
      </c>
      <c r="Z9" s="358" t="e" cm="1">
        <f t="array" aca="1" ref="Z9" ca="1">INDEX(INDIRECT("'"&amp;実行度合表集計!$D8&amp;"_受着完'!R89C4:R90C95",FALSE),2,
MATCH(T$2,INDIRECT("'"&amp;実行度合表集計!$D8&amp;"_受着完'!R4",FALSE),0)-1)</f>
        <v>#REF!</v>
      </c>
      <c r="AA9" s="356" t="e">
        <f ca="1">INDEX(INDIRECT("'"&amp;実行度合表集計!$D8&amp;"_受着完'!R89C4:R90C95",FALSE),2,
MATCH(T$2,INDIRECT("'"&amp;実行度合表集計!$D8&amp;"_受着完'!R4",FALSE),0))</f>
        <v>#REF!</v>
      </c>
      <c r="AB9" s="795" t="e">
        <f ca="1">AA9-($Q8*1000)</f>
        <v>#REF!</v>
      </c>
      <c r="AC9" s="587" t="e" cm="1">
        <f t="array" aca="1" ref="AC9" ca="1">INDEX(INDIRECT("'"&amp;実行度合表集計!$D8&amp;"_受着完'!R89C4:R90C95",FALSE),2,
MATCH(T$2,INDIRECT("'"&amp;実行度合表集計!$D8&amp;"_受着完'!R4",FALSE),0)-3)</f>
        <v>#REF!</v>
      </c>
      <c r="AD9" s="455" t="e" cm="1">
        <f t="array" aca="1" ref="AD9" ca="1">INDEX(INDIRECT("'"&amp;実行度合表集計!$D8&amp;"_受着完'!R27C4:R28C95",FALSE),2,
MATCH(AD$2,INDIRECT("'"&amp;実行度合表集計!$D8&amp;"_受着完'!R4",FALSE),0)-1)</f>
        <v>#REF!</v>
      </c>
      <c r="AE9" s="356" t="e">
        <f ca="1">INDEX(INDIRECT("'"&amp;実行度合表集計!$D8&amp;"_受着完'!R27C4:R28C95",FALSE),2,
MATCH(AD$2,INDIRECT("'"&amp;実行度合表集計!$D8&amp;"_受着完'!R4",FALSE),0))</f>
        <v>#REF!</v>
      </c>
      <c r="AF9" s="587" t="e" cm="1">
        <f t="array" aca="1" ref="AF9" ca="1">INDEX(INDIRECT("'"&amp;実行度合表集計!$D8&amp;"_受着完'!R27C4:R28C95",FALSE),2,
MATCH(AD$2,INDIRECT("'"&amp;実行度合表集計!$D8&amp;"_受着完'!R4",FALSE),0)-3)</f>
        <v>#REF!</v>
      </c>
      <c r="AG9" s="357" t="e" cm="1">
        <f t="array" aca="1" ref="AG9" ca="1">INDEX(INDIRECT("'"&amp;実行度合表集計!$D8&amp;"_受着完'!R58C4:R59C95",FALSE),2,
MATCH(AD$2,INDIRECT("'"&amp;実行度合表集計!$D8&amp;"_受着完'!R4",FALSE),0)-1)</f>
        <v>#REF!</v>
      </c>
      <c r="AH9" s="356" t="e">
        <f ca="1">INDEX(INDIRECT("'"&amp;実行度合表集計!$D8&amp;"_受着完'!R58C4:R59C95",FALSE),2,
MATCH(AD$2,INDIRECT("'"&amp;実行度合表集計!$D8&amp;"_受着完'!R4",FALSE),0))</f>
        <v>#REF!</v>
      </c>
      <c r="AI9" s="587" t="e" cm="1">
        <f t="array" aca="1" ref="AI9" ca="1">INDEX(INDIRECT("'"&amp;実行度合表集計!$D8&amp;"_受着完'!R58C4:R59C95",FALSE),2,
MATCH(AD$2,INDIRECT("'"&amp;実行度合表集計!$D8&amp;"_受着完'!R4",FALSE),0)-3)</f>
        <v>#REF!</v>
      </c>
      <c r="AJ9" s="358" t="e" cm="1">
        <f t="array" aca="1" ref="AJ9" ca="1">INDEX(INDIRECT("'"&amp;実行度合表集計!$D8&amp;"_受着完'!R89C4:R90C95",FALSE),2,
MATCH(AD$2,INDIRECT("'"&amp;実行度合表集計!$D8&amp;"_受着完'!R4",FALSE),0)-1)</f>
        <v>#REF!</v>
      </c>
      <c r="AK9" s="356" t="e">
        <f ca="1">INDEX(INDIRECT("'"&amp;実行度合表集計!$D8&amp;"_受着完'!R89C4:R90C95",FALSE),2,
MATCH(AD$2,INDIRECT("'"&amp;実行度合表集計!$D8&amp;"_受着完'!R4",FALSE),0))</f>
        <v>#REF!</v>
      </c>
      <c r="AL9" s="795" t="e">
        <f ca="1">AK9-($Q8*1000)</f>
        <v>#REF!</v>
      </c>
      <c r="AM9" s="587" t="e" cm="1">
        <f t="array" aca="1" ref="AM9" ca="1">INDEX(INDIRECT("'"&amp;実行度合表集計!$D8&amp;"_受着完'!R89C4:R90C95",FALSE),2,
MATCH(AD$2,INDIRECT("'"&amp;実行度合表集計!$D8&amp;"_受着完'!R4",FALSE),0)-3)</f>
        <v>#REF!</v>
      </c>
      <c r="AN9" s="455" t="e" cm="1">
        <f t="array" aca="1" ref="AN9" ca="1">INDEX(INDIRECT("'"&amp;実行度合表集計!$D8&amp;"_受着完'!R27C4:R28C95",FALSE),2,
MATCH(AN$2,INDIRECT("'"&amp;実行度合表集計!$D8&amp;"_受着完'!R4",FALSE),0)-1)</f>
        <v>#REF!</v>
      </c>
      <c r="AO9" s="356" t="e">
        <f ca="1">INDEX(INDIRECT("'"&amp;実行度合表集計!$D8&amp;"_受着完'!R27C4:R28C95",FALSE),2,
MATCH(AN$2,INDIRECT("'"&amp;実行度合表集計!$D8&amp;"_受着完'!R4",FALSE),0))</f>
        <v>#REF!</v>
      </c>
      <c r="AP9" s="587" t="e" cm="1">
        <f t="array" aca="1" ref="AP9" ca="1">INDEX(INDIRECT("'"&amp;実行度合表集計!$D8&amp;"_受着完'!R27C4:R28C95",FALSE),2,
MATCH(AN$2,INDIRECT("'"&amp;実行度合表集計!$D8&amp;"_受着完'!R4",FALSE),0)-3)</f>
        <v>#REF!</v>
      </c>
      <c r="AQ9" s="357" t="e" cm="1">
        <f t="array" aca="1" ref="AQ9" ca="1">INDEX(INDIRECT("'"&amp;実行度合表集計!$D8&amp;"_受着完'!R58C4:R59C95",FALSE),2,
MATCH(AN$2,INDIRECT("'"&amp;実行度合表集計!$D8&amp;"_受着完'!R4",FALSE),0)-1)</f>
        <v>#REF!</v>
      </c>
      <c r="AR9" s="356" t="e">
        <f ca="1">INDEX(INDIRECT("'"&amp;実行度合表集計!$D8&amp;"_受着完'!R58C4:R59C95",FALSE),2,
MATCH(AN$2,INDIRECT("'"&amp;実行度合表集計!$D8&amp;"_受着完'!R4",FALSE),0))</f>
        <v>#REF!</v>
      </c>
      <c r="AS9" s="587" t="e" cm="1">
        <f t="array" aca="1" ref="AS9" ca="1">INDEX(INDIRECT("'"&amp;実行度合表集計!$D8&amp;"_受着完'!R58C4:R59C95",FALSE),2,
MATCH(AN$2,INDIRECT("'"&amp;実行度合表集計!$D8&amp;"_受着完'!R4",FALSE),0)-3)</f>
        <v>#REF!</v>
      </c>
      <c r="AT9" s="358" t="e" cm="1">
        <f t="array" aca="1" ref="AT9" ca="1">INDEX(INDIRECT("'"&amp;実行度合表集計!$D8&amp;"_受着完'!R89C4:R90C95",FALSE),2,
MATCH(AN$2,INDIRECT("'"&amp;実行度合表集計!$D8&amp;"_受着完'!R4",FALSE),0)-1)</f>
        <v>#REF!</v>
      </c>
      <c r="AU9" s="356" t="e">
        <f ca="1">INDEX(INDIRECT("'"&amp;実行度合表集計!$D8&amp;"_受着完'!R89C4:R90C95",FALSE),2,
MATCH(AN$2,INDIRECT("'"&amp;実行度合表集計!$D8&amp;"_受着完'!R4",FALSE),0))</f>
        <v>#REF!</v>
      </c>
      <c r="AV9" s="795" t="e">
        <f ca="1">AU9-($Q8*1000)</f>
        <v>#REF!</v>
      </c>
      <c r="AW9" s="587" t="e" cm="1">
        <f t="array" aca="1" ref="AW9" ca="1">INDEX(INDIRECT("'"&amp;実行度合表集計!$D8&amp;"_受着完'!R89C4:R90C95",FALSE),2,
MATCH(AN$2,INDIRECT("'"&amp;実行度合表集計!$D8&amp;"_受着完'!R4",FALSE),0)-3)</f>
        <v>#REF!</v>
      </c>
      <c r="AX9" s="627" t="e">
        <f t="shared" ref="AX9" ca="1" si="121">T9+AD9+AN9</f>
        <v>#REF!</v>
      </c>
      <c r="AY9" s="628" t="e">
        <f t="shared" ref="AY9" ca="1" si="122">U9+AE9+AO9</f>
        <v>#REF!</v>
      </c>
      <c r="AZ9" s="629" t="e">
        <f t="shared" ref="AZ9" ca="1" si="123">V9+AF9+AP9</f>
        <v>#REF!</v>
      </c>
      <c r="BA9" s="648" t="e">
        <f t="shared" ref="BA9" ca="1" si="124">W9+AG9+AQ9</f>
        <v>#REF!</v>
      </c>
      <c r="BB9" s="617" t="e">
        <f t="shared" ref="BB9" ca="1" si="125">X9+AH9+AR9</f>
        <v>#REF!</v>
      </c>
      <c r="BC9" s="649" t="e">
        <f t="shared" ref="BC9" ca="1" si="126">Y9+AI9+AS9</f>
        <v>#REF!</v>
      </c>
      <c r="BD9" s="659" t="e">
        <f ca="1">Z9+AJ9+AT9</f>
        <v>#REF!</v>
      </c>
      <c r="BE9" s="619" t="e">
        <f ca="1">AA9+AK9+AU9</f>
        <v>#REF!</v>
      </c>
      <c r="BF9" s="790" t="e">
        <f ca="1">BE9*(1+BF10)-(($Q8*1000)*3)</f>
        <v>#REF!</v>
      </c>
      <c r="BG9" s="660" t="e">
        <f ca="1">AC9+AM9+AW9</f>
        <v>#REF!</v>
      </c>
      <c r="BH9" s="360" t="e" cm="1">
        <f t="array" aca="1" ref="BH9" ca="1">INDEX(INDIRECT("'"&amp;実行度合表集計!$D8&amp;"_受着完'!R27C4:R28C95",FALSE),2,
MATCH(BH$2,INDIRECT("'"&amp;実行度合表集計!$D8&amp;"_受着完'!R4",FALSE),0)-1)</f>
        <v>#REF!</v>
      </c>
      <c r="BI9" s="356" t="e">
        <f ca="1">INDEX(INDIRECT("'"&amp;実行度合表集計!$D8&amp;"_受着完'!R27C4:R28C95",FALSE),2,
MATCH(BH$2,INDIRECT("'"&amp;実行度合表集計!$D8&amp;"_受着完'!R4",FALSE),0))</f>
        <v>#REF!</v>
      </c>
      <c r="BJ9" s="587" t="e" cm="1">
        <f t="array" aca="1" ref="BJ9" ca="1">INDEX(INDIRECT("'"&amp;実行度合表集計!$D8&amp;"_受着完'!R27C4:R28C95",FALSE),2,
MATCH(BH$2,INDIRECT("'"&amp;実行度合表集計!$D8&amp;"_受着完'!R4",FALSE),0)-3)</f>
        <v>#REF!</v>
      </c>
      <c r="BK9" s="357" t="e" cm="1">
        <f t="array" aca="1" ref="BK9" ca="1">INDEX(INDIRECT("'"&amp;実行度合表集計!$D8&amp;"_受着完'!R58C4:R59C95",FALSE),2,
MATCH(BH$2,INDIRECT("'"&amp;実行度合表集計!$D8&amp;"_受着完'!R4",FALSE),0)-1)</f>
        <v>#REF!</v>
      </c>
      <c r="BL9" s="356" t="e">
        <f ca="1">INDEX(INDIRECT("'"&amp;実行度合表集計!$D8&amp;"_受着完'!R58C4:R59C95",FALSE),2,
MATCH(BH$2,INDIRECT("'"&amp;実行度合表集計!$D8&amp;"_受着完'!R4",FALSE),0))</f>
        <v>#REF!</v>
      </c>
      <c r="BM9" s="587" t="e" cm="1">
        <f t="array" aca="1" ref="BM9" ca="1">INDEX(INDIRECT("'"&amp;実行度合表集計!$D8&amp;"_受着完'!R58C4:R59C95",FALSE),2,
MATCH(BH$2,INDIRECT("'"&amp;実行度合表集計!$D8&amp;"_受着完'!R4",FALSE),0)-3)</f>
        <v>#REF!</v>
      </c>
      <c r="BN9" s="358" t="e" cm="1">
        <f t="array" aca="1" ref="BN9" ca="1">INDEX(INDIRECT("'"&amp;実行度合表集計!$D8&amp;"_受着完'!R89C4:R90C95",FALSE),2,
MATCH(BH$2,INDIRECT("'"&amp;実行度合表集計!$D8&amp;"_受着完'!R4",FALSE),0)-1)</f>
        <v>#REF!</v>
      </c>
      <c r="BO9" s="356" t="e">
        <f ca="1">INDEX(INDIRECT("'"&amp;実行度合表集計!$D8&amp;"_受着完'!R89C4:R90C95",FALSE),2,
MATCH(BH$2,INDIRECT("'"&amp;実行度合表集計!$D8&amp;"_受着完'!R4",FALSE),0))</f>
        <v>#REF!</v>
      </c>
      <c r="BP9" s="795" t="e">
        <f ca="1">BO9-($Q8*1000)</f>
        <v>#REF!</v>
      </c>
      <c r="BQ9" s="587" t="e" cm="1">
        <f t="array" aca="1" ref="BQ9" ca="1">INDEX(INDIRECT("'"&amp;実行度合表集計!$D8&amp;"_受着完'!R89C4:R90C95",FALSE),2,
MATCH(BH$2,INDIRECT("'"&amp;実行度合表集計!$D8&amp;"_受着完'!R4",FALSE),0)-3)</f>
        <v>#REF!</v>
      </c>
      <c r="BR9" s="455" t="e" cm="1">
        <f t="array" aca="1" ref="BR9" ca="1">INDEX(INDIRECT("'"&amp;実行度合表集計!$D8&amp;"_受着完'!R27C4:R28C95",FALSE),2,
MATCH(BR$2,INDIRECT("'"&amp;実行度合表集計!$D8&amp;"_受着完'!R4",FALSE),0)-1)</f>
        <v>#REF!</v>
      </c>
      <c r="BS9" s="356" t="e">
        <f ca="1">INDEX(INDIRECT("'"&amp;実行度合表集計!$D8&amp;"_受着完'!R27C4:R28C95",FALSE),2,
MATCH(BR$2,INDIRECT("'"&amp;実行度合表集計!$D8&amp;"_受着完'!R4",FALSE),0))</f>
        <v>#REF!</v>
      </c>
      <c r="BT9" s="587" t="e" cm="1">
        <f t="array" aca="1" ref="BT9" ca="1">INDEX(INDIRECT("'"&amp;実行度合表集計!$D8&amp;"_受着完'!R27C4:R28C95",FALSE),2,
MATCH(BR$2,INDIRECT("'"&amp;実行度合表集計!$D8&amp;"_受着完'!R4",FALSE),0)-3)</f>
        <v>#REF!</v>
      </c>
      <c r="BU9" s="357" t="e" cm="1">
        <f t="array" aca="1" ref="BU9" ca="1">INDEX(INDIRECT("'"&amp;実行度合表集計!$D8&amp;"_受着完'!R58C4:R59C95",FALSE),2,
MATCH(BR$2,INDIRECT("'"&amp;実行度合表集計!$D8&amp;"_受着完'!R4",FALSE),0)-1)</f>
        <v>#REF!</v>
      </c>
      <c r="BV9" s="356" t="e">
        <f ca="1">INDEX(INDIRECT("'"&amp;実行度合表集計!$D8&amp;"_受着完'!R58C4:R59C95",FALSE),2,
MATCH(BR$2,INDIRECT("'"&amp;実行度合表集計!$D8&amp;"_受着完'!R4",FALSE),0))</f>
        <v>#REF!</v>
      </c>
      <c r="BW9" s="587" t="e" cm="1">
        <f t="array" aca="1" ref="BW9" ca="1">INDEX(INDIRECT("'"&amp;実行度合表集計!$D8&amp;"_受着完'!R58C4:R59C95",FALSE),2,
MATCH(BR$2,INDIRECT("'"&amp;実行度合表集計!$D8&amp;"_受着完'!R4",FALSE),0)-3)</f>
        <v>#REF!</v>
      </c>
      <c r="BX9" s="358" t="e" cm="1">
        <f t="array" aca="1" ref="BX9" ca="1">INDEX(INDIRECT("'"&amp;実行度合表集計!$D8&amp;"_受着完'!R89C4:R90C95",FALSE),2,
MATCH(BR$2,INDIRECT("'"&amp;実行度合表集計!$D8&amp;"_受着完'!R4",FALSE),0)-1)</f>
        <v>#REF!</v>
      </c>
      <c r="BY9" s="356" t="e">
        <f ca="1">INDEX(INDIRECT("'"&amp;実行度合表集計!$D8&amp;"_受着完'!R89C4:R90C95",FALSE),2,
MATCH(BR$2,INDIRECT("'"&amp;実行度合表集計!$D8&amp;"_受着完'!R4",FALSE),0))</f>
        <v>#REF!</v>
      </c>
      <c r="BZ9" s="795" t="e">
        <f ca="1">BY9-($Q8*1000)</f>
        <v>#REF!</v>
      </c>
      <c r="CA9" s="587" t="e" cm="1">
        <f t="array" aca="1" ref="CA9" ca="1">INDEX(INDIRECT("'"&amp;実行度合表集計!$D8&amp;"_受着完'!R89C4:R90C95",FALSE),2,
MATCH(BR$2,INDIRECT("'"&amp;実行度合表集計!$D8&amp;"_受着完'!R4",FALSE),0)-3)</f>
        <v>#REF!</v>
      </c>
      <c r="CB9" s="455" t="e" cm="1">
        <f t="array" aca="1" ref="CB9" ca="1">INDEX(INDIRECT("'"&amp;実行度合表集計!$D8&amp;"_受着完'!R27C4:R28C95",FALSE),2,
MATCH(CB$2,INDIRECT("'"&amp;実行度合表集計!$D8&amp;"_受着完'!R4",FALSE),0)-1)</f>
        <v>#REF!</v>
      </c>
      <c r="CC9" s="356" t="e">
        <f ca="1">INDEX(INDIRECT("'"&amp;実行度合表集計!$D8&amp;"_受着完'!R27C4:R28C95",FALSE),2,
MATCH(CB$2,INDIRECT("'"&amp;実行度合表集計!$D8&amp;"_受着完'!R4",FALSE),0))</f>
        <v>#REF!</v>
      </c>
      <c r="CD9" s="587" t="e" cm="1">
        <f t="array" aca="1" ref="CD9" ca="1">INDEX(INDIRECT("'"&amp;実行度合表集計!$D8&amp;"_受着完'!R27C4:R28C95",FALSE),2,
MATCH(CB$2,INDIRECT("'"&amp;実行度合表集計!$D8&amp;"_受着完'!R4",FALSE),0)-3)</f>
        <v>#REF!</v>
      </c>
      <c r="CE9" s="357" t="e" cm="1">
        <f t="array" aca="1" ref="CE9" ca="1">INDEX(INDIRECT("'"&amp;実行度合表集計!$D8&amp;"_受着完'!R58C4:R59C95",FALSE),2,
MATCH(CB$2,INDIRECT("'"&amp;実行度合表集計!$D8&amp;"_受着完'!R4",FALSE),0)-1)</f>
        <v>#REF!</v>
      </c>
      <c r="CF9" s="356" t="e">
        <f ca="1">INDEX(INDIRECT("'"&amp;実行度合表集計!$D8&amp;"_受着完'!R58C4:R59C95",FALSE),2,
MATCH(CB$2,INDIRECT("'"&amp;実行度合表集計!$D8&amp;"_受着完'!R4",FALSE),0))</f>
        <v>#REF!</v>
      </c>
      <c r="CG9" s="587" t="e" cm="1">
        <f t="array" aca="1" ref="CG9" ca="1">INDEX(INDIRECT("'"&amp;実行度合表集計!$D8&amp;"_受着完'!R58C4:R59C95",FALSE),2,
MATCH(CB$2,INDIRECT("'"&amp;実行度合表集計!$D8&amp;"_受着完'!R4",FALSE),0)-3)</f>
        <v>#REF!</v>
      </c>
      <c r="CH9" s="358" t="e" cm="1">
        <f t="array" aca="1" ref="CH9" ca="1">INDEX(INDIRECT("'"&amp;実行度合表集計!$D8&amp;"_受着完'!R89C4:R90C95",FALSE),2,
MATCH(CB$2,INDIRECT("'"&amp;実行度合表集計!$D8&amp;"_受着完'!R4",FALSE),0)-1)</f>
        <v>#REF!</v>
      </c>
      <c r="CI9" s="356" t="e">
        <f ca="1">INDEX(INDIRECT("'"&amp;実行度合表集計!$D8&amp;"_受着完'!R89C4:R90C95",FALSE),2,
MATCH(CB$2,INDIRECT("'"&amp;実行度合表集計!$D8&amp;"_受着完'!R4",FALSE),0))</f>
        <v>#REF!</v>
      </c>
      <c r="CJ9" s="795" t="e">
        <f ca="1">CI9-($Q8*1000)</f>
        <v>#REF!</v>
      </c>
      <c r="CK9" s="587" t="e" cm="1">
        <f t="array" aca="1" ref="CK9" ca="1">INDEX(INDIRECT("'"&amp;実行度合表集計!$D8&amp;"_受着完'!R89C4:R90C95",FALSE),2,
MATCH(CB$2,INDIRECT("'"&amp;実行度合表集計!$D8&amp;"_受着完'!R4",FALSE),0)-3)</f>
        <v>#REF!</v>
      </c>
      <c r="CL9" s="627" t="e">
        <f t="shared" ref="CL9" ca="1" si="127">BH9+BR9+CB9</f>
        <v>#REF!</v>
      </c>
      <c r="CM9" s="628" t="e">
        <f t="shared" ref="CM9" ca="1" si="128">BI9+BS9+CC9</f>
        <v>#REF!</v>
      </c>
      <c r="CN9" s="629" t="e">
        <f t="shared" ref="CN9" ca="1" si="129">BJ9+BT9+CD9</f>
        <v>#REF!</v>
      </c>
      <c r="CO9" s="648" t="e">
        <f t="shared" ref="CO9" ca="1" si="130">BK9+BU9+CE9</f>
        <v>#REF!</v>
      </c>
      <c r="CP9" s="617" t="e">
        <f t="shared" ref="CP9" ca="1" si="131">BL9+BV9+CF9</f>
        <v>#REF!</v>
      </c>
      <c r="CQ9" s="649" t="e">
        <f t="shared" ref="CQ9" ca="1" si="132">BM9+BW9+CG9</f>
        <v>#REF!</v>
      </c>
      <c r="CR9" s="659" t="e">
        <f ca="1">BN9+BX9+CH9</f>
        <v>#REF!</v>
      </c>
      <c r="CS9" s="619" t="e">
        <f ca="1">BO9+BY9+CI9</f>
        <v>#REF!</v>
      </c>
      <c r="CT9" s="790" t="e">
        <f ca="1">CS9*(1+CT10)-(($Q8*1000)*3)</f>
        <v>#REF!</v>
      </c>
      <c r="CU9" s="660" t="e">
        <f ca="1">BQ9+CA9+CK9</f>
        <v>#REF!</v>
      </c>
      <c r="CV9" s="670" t="e">
        <f t="shared" ca="1" si="110"/>
        <v>#REF!</v>
      </c>
      <c r="CW9" s="620" t="e">
        <f t="shared" ca="1" si="110"/>
        <v>#REF!</v>
      </c>
      <c r="CX9" s="671" t="e">
        <f t="shared" ca="1" si="110"/>
        <v>#REF!</v>
      </c>
      <c r="CY9" s="681" t="e">
        <f t="shared" ca="1" si="110"/>
        <v>#REF!</v>
      </c>
      <c r="CZ9" s="622" t="e">
        <f t="shared" ca="1" si="110"/>
        <v>#REF!</v>
      </c>
      <c r="DA9" s="682" t="e">
        <f t="shared" ca="1" si="110"/>
        <v>#REF!</v>
      </c>
      <c r="DB9" s="692" t="e">
        <f t="shared" ca="1" si="110"/>
        <v>#REF!</v>
      </c>
      <c r="DC9" s="624" t="e">
        <f t="shared" ca="1" si="110"/>
        <v>#REF!</v>
      </c>
      <c r="DD9" s="790" t="e">
        <f t="shared" ca="1" si="110"/>
        <v>#REF!</v>
      </c>
      <c r="DE9" s="693" t="e">
        <f t="shared" ca="1" si="110"/>
        <v>#REF!</v>
      </c>
      <c r="DF9" s="360" t="e" cm="1">
        <f t="array" aca="1" ref="DF9" ca="1">INDEX(INDIRECT("'"&amp;実行度合表集計!$D8&amp;"_受着完'!R27C4:R28C95",FALSE),2,
MATCH(DF$2,INDIRECT("'"&amp;実行度合表集計!$D8&amp;"_受着完'!R4",FALSE),0)-1)</f>
        <v>#REF!</v>
      </c>
      <c r="DG9" s="356" t="e">
        <f ca="1">INDEX(INDIRECT("'"&amp;実行度合表集計!$D8&amp;"_受着完'!R27C4:R28C95",FALSE),2,
MATCH(DF$2,INDIRECT("'"&amp;実行度合表集計!$D8&amp;"_受着完'!R4",FALSE),0))</f>
        <v>#REF!</v>
      </c>
      <c r="DH9" s="587" t="e" cm="1">
        <f t="array" aca="1" ref="DH9" ca="1">INDEX(INDIRECT("'"&amp;実行度合表集計!$D8&amp;"_受着完'!R27C4:R28C95",FALSE),2,
MATCH(DF$2,INDIRECT("'"&amp;実行度合表集計!$D8&amp;"_受着完'!R4",FALSE),0)-3)</f>
        <v>#REF!</v>
      </c>
      <c r="DI9" s="357" t="e" cm="1">
        <f t="array" aca="1" ref="DI9" ca="1">INDEX(INDIRECT("'"&amp;実行度合表集計!$D8&amp;"_受着完'!R58C4:R59C95",FALSE),2,
MATCH(DF$2,INDIRECT("'"&amp;実行度合表集計!$D8&amp;"_受着完'!R4",FALSE),0)-1)</f>
        <v>#REF!</v>
      </c>
      <c r="DJ9" s="356" t="e">
        <f ca="1">INDEX(INDIRECT("'"&amp;実行度合表集計!$D8&amp;"_受着完'!R58C4:R59C95",FALSE),2,
MATCH(DF$2,INDIRECT("'"&amp;実行度合表集計!$D8&amp;"_受着完'!R4",FALSE),0))</f>
        <v>#REF!</v>
      </c>
      <c r="DK9" s="587" t="e" cm="1">
        <f t="array" aca="1" ref="DK9" ca="1">INDEX(INDIRECT("'"&amp;実行度合表集計!$D8&amp;"_受着完'!R58C4:R59C95",FALSE),2,
MATCH(DF$2,INDIRECT("'"&amp;実行度合表集計!$D8&amp;"_受着完'!R4",FALSE),0)-3)</f>
        <v>#REF!</v>
      </c>
      <c r="DL9" s="358" t="e" cm="1">
        <f t="array" aca="1" ref="DL9" ca="1">INDEX(INDIRECT("'"&amp;実行度合表集計!$D8&amp;"_受着完'!R89C4:R90C95",FALSE),2,
MATCH(DF$2,INDIRECT("'"&amp;実行度合表集計!$D8&amp;"_受着完'!R4",FALSE),0)-1)</f>
        <v>#REF!</v>
      </c>
      <c r="DM9" s="356" t="e">
        <f ca="1">INDEX(INDIRECT("'"&amp;実行度合表集計!$D8&amp;"_受着完'!R89C4:R90C95",FALSE),2,
MATCH(DF$2,INDIRECT("'"&amp;実行度合表集計!$D8&amp;"_受着完'!R4",FALSE),0))</f>
        <v>#REF!</v>
      </c>
      <c r="DN9" s="795" t="e">
        <f ca="1">DM9-($Q8*1000)</f>
        <v>#REF!</v>
      </c>
      <c r="DO9" s="587" t="e" cm="1">
        <f t="array" aca="1" ref="DO9" ca="1">INDEX(INDIRECT("'"&amp;実行度合表集計!$D8&amp;"_受着完'!R89C4:R90C95",FALSE),2,
MATCH(DF$2,INDIRECT("'"&amp;実行度合表集計!$D8&amp;"_受着完'!R4",FALSE),0)-3)</f>
        <v>#REF!</v>
      </c>
      <c r="DP9" s="455" t="e" cm="1">
        <f t="array" aca="1" ref="DP9" ca="1">INDEX(INDIRECT("'"&amp;実行度合表集計!$D8&amp;"_受着完'!R27C4:R28C95",FALSE),2,
MATCH(DP$2,INDIRECT("'"&amp;実行度合表集計!$D8&amp;"_受着完'!R4",FALSE),0)-1)</f>
        <v>#REF!</v>
      </c>
      <c r="DQ9" s="356" t="e">
        <f ca="1">INDEX(INDIRECT("'"&amp;実行度合表集計!$D8&amp;"_受着完'!R27C4:R28C95",FALSE),2,
MATCH(DP$2,INDIRECT("'"&amp;実行度合表集計!$D8&amp;"_受着完'!R4",FALSE),0))</f>
        <v>#REF!</v>
      </c>
      <c r="DR9" s="587" t="e" cm="1">
        <f t="array" aca="1" ref="DR9" ca="1">INDEX(INDIRECT("'"&amp;実行度合表集計!$D8&amp;"_受着完'!R27C4:R28C95",FALSE),2,
MATCH(DP$2,INDIRECT("'"&amp;実行度合表集計!$D8&amp;"_受着完'!R4",FALSE),0)-3)</f>
        <v>#REF!</v>
      </c>
      <c r="DS9" s="357" t="e" cm="1">
        <f t="array" aca="1" ref="DS9" ca="1">INDEX(INDIRECT("'"&amp;実行度合表集計!$D8&amp;"_受着完'!R58C4:R59C95",FALSE),2,
MATCH(DP$2,INDIRECT("'"&amp;実行度合表集計!$D8&amp;"_受着完'!R4",FALSE),0)-1)</f>
        <v>#REF!</v>
      </c>
      <c r="DT9" s="356" t="e">
        <f ca="1">INDEX(INDIRECT("'"&amp;実行度合表集計!$D8&amp;"_受着完'!R58C4:R59C95",FALSE),2,
MATCH(DP$2,INDIRECT("'"&amp;実行度合表集計!$D8&amp;"_受着完'!R4",FALSE),0))</f>
        <v>#REF!</v>
      </c>
      <c r="DU9" s="587" t="e" cm="1">
        <f t="array" aca="1" ref="DU9" ca="1">INDEX(INDIRECT("'"&amp;実行度合表集計!$D8&amp;"_受着完'!R58C4:R59C95",FALSE),2,
MATCH(DP$2,INDIRECT("'"&amp;実行度合表集計!$D8&amp;"_受着完'!R4",FALSE),0)-3)</f>
        <v>#REF!</v>
      </c>
      <c r="DV9" s="358" t="e" cm="1">
        <f t="array" aca="1" ref="DV9" ca="1">INDEX(INDIRECT("'"&amp;実行度合表集計!$D8&amp;"_受着完'!R89C4:R90C95",FALSE),2,
MATCH(DP$2,INDIRECT("'"&amp;実行度合表集計!$D8&amp;"_受着完'!R4",FALSE),0)-1)</f>
        <v>#REF!</v>
      </c>
      <c r="DW9" s="356" t="e">
        <f ca="1">INDEX(INDIRECT("'"&amp;実行度合表集計!$D8&amp;"_受着完'!R89C4:R90C95",FALSE),2,
MATCH(DP$2,INDIRECT("'"&amp;実行度合表集計!$D8&amp;"_受着完'!R4",FALSE),0))</f>
        <v>#REF!</v>
      </c>
      <c r="DX9" s="795" t="e">
        <f ca="1">DW9-($Q8*1000)</f>
        <v>#REF!</v>
      </c>
      <c r="DY9" s="587" t="e" cm="1">
        <f t="array" aca="1" ref="DY9" ca="1">INDEX(INDIRECT("'"&amp;実行度合表集計!$D8&amp;"_受着完'!R89C4:R90C95",FALSE),2,
MATCH(DP$2,INDIRECT("'"&amp;実行度合表集計!$D8&amp;"_受着完'!R4",FALSE),0)-3)</f>
        <v>#REF!</v>
      </c>
      <c r="DZ9" s="455" t="e" cm="1">
        <f t="array" aca="1" ref="DZ9" ca="1">INDEX(INDIRECT("'"&amp;実行度合表集計!$D8&amp;"_受着完'!R27C4:R28C95",FALSE),2,
MATCH(DZ$2,INDIRECT("'"&amp;実行度合表集計!$D8&amp;"_受着完'!R4",FALSE),0)-1)</f>
        <v>#REF!</v>
      </c>
      <c r="EA9" s="356" t="e">
        <f ca="1">INDEX(INDIRECT("'"&amp;実行度合表集計!$D8&amp;"_受着完'!R27C4:R28C95",FALSE),2,
MATCH(DZ$2,INDIRECT("'"&amp;実行度合表集計!$D8&amp;"_受着完'!R4",FALSE),0))</f>
        <v>#REF!</v>
      </c>
      <c r="EB9" s="587" t="e" cm="1">
        <f t="array" aca="1" ref="EB9" ca="1">INDEX(INDIRECT("'"&amp;実行度合表集計!$D8&amp;"_受着完'!R27C4:R28C95",FALSE),2,
MATCH(DZ$2,INDIRECT("'"&amp;実行度合表集計!$D8&amp;"_受着完'!R4",FALSE),0)-3)</f>
        <v>#REF!</v>
      </c>
      <c r="EC9" s="357" t="e" cm="1">
        <f t="array" aca="1" ref="EC9" ca="1">INDEX(INDIRECT("'"&amp;実行度合表集計!$D8&amp;"_受着完'!R58C4:R59C95",FALSE),2,
MATCH(DZ$2,INDIRECT("'"&amp;実行度合表集計!$D8&amp;"_受着完'!R4",FALSE),0)-1)</f>
        <v>#REF!</v>
      </c>
      <c r="ED9" s="356" t="e">
        <f ca="1">INDEX(INDIRECT("'"&amp;実行度合表集計!$D8&amp;"_受着完'!R58C4:R59C95",FALSE),2,
MATCH(DZ$2,INDIRECT("'"&amp;実行度合表集計!$D8&amp;"_受着完'!R4",FALSE),0))</f>
        <v>#REF!</v>
      </c>
      <c r="EE9" s="587" t="e" cm="1">
        <f t="array" aca="1" ref="EE9" ca="1">INDEX(INDIRECT("'"&amp;実行度合表集計!$D8&amp;"_受着完'!R58C4:R59C95",FALSE),2,
MATCH(DZ$2,INDIRECT("'"&amp;実行度合表集計!$D8&amp;"_受着完'!R4",FALSE),0)-3)</f>
        <v>#REF!</v>
      </c>
      <c r="EF9" s="358" t="e" cm="1">
        <f t="array" aca="1" ref="EF9" ca="1">INDEX(INDIRECT("'"&amp;実行度合表集計!$D8&amp;"_受着完'!R89C4:R90C95",FALSE),2,
MATCH(DZ$2,INDIRECT("'"&amp;実行度合表集計!$D8&amp;"_受着完'!R4",FALSE),0)-1)</f>
        <v>#REF!</v>
      </c>
      <c r="EG9" s="356" t="e">
        <f ca="1">INDEX(INDIRECT("'"&amp;実行度合表集計!$D8&amp;"_受着完'!R89C4:R90C95",FALSE),2,
MATCH(DZ$2,INDIRECT("'"&amp;実行度合表集計!$D8&amp;"_受着完'!R4",FALSE),0))</f>
        <v>#REF!</v>
      </c>
      <c r="EH9" s="795" t="e">
        <f ca="1">EG9-($Q8*1000)</f>
        <v>#REF!</v>
      </c>
      <c r="EI9" s="587" t="e" cm="1">
        <f t="array" aca="1" ref="EI9" ca="1">INDEX(INDIRECT("'"&amp;実行度合表集計!$D8&amp;"_受着完'!R89C4:R90C95",FALSE),2,
MATCH(DZ$2,INDIRECT("'"&amp;実行度合表集計!$D8&amp;"_受着完'!R4",FALSE),0)-3)</f>
        <v>#REF!</v>
      </c>
      <c r="EJ9" s="627" t="e">
        <f t="shared" ref="EJ9" ca="1" si="133">DF9+DP9+DZ9</f>
        <v>#REF!</v>
      </c>
      <c r="EK9" s="628" t="e">
        <f t="shared" ref="EK9" ca="1" si="134">DG9+DQ9+EA9</f>
        <v>#REF!</v>
      </c>
      <c r="EL9" s="629" t="e">
        <f t="shared" ref="EL9" ca="1" si="135">DH9+DR9+EB9</f>
        <v>#REF!</v>
      </c>
      <c r="EM9" s="648" t="e">
        <f t="shared" ref="EM9" ca="1" si="136">DI9+DS9+EC9</f>
        <v>#REF!</v>
      </c>
      <c r="EN9" s="617" t="e">
        <f t="shared" ref="EN9" ca="1" si="137">DJ9+DT9+ED9</f>
        <v>#REF!</v>
      </c>
      <c r="EO9" s="649" t="e">
        <f t="shared" ref="EO9" ca="1" si="138">DK9+DU9+EE9</f>
        <v>#REF!</v>
      </c>
      <c r="EP9" s="659" t="e">
        <f ca="1">DL9+DV9+EF9</f>
        <v>#REF!</v>
      </c>
      <c r="EQ9" s="619" t="e">
        <f ca="1">DM9+DW9+EG9</f>
        <v>#REF!</v>
      </c>
      <c r="ER9" s="790" t="e">
        <f ca="1">EQ9*(1+ER10)-(($Q8*1000)*3)</f>
        <v>#REF!</v>
      </c>
      <c r="ES9" s="660" t="e">
        <f ca="1">DO9+DY9+EI9</f>
        <v>#REF!</v>
      </c>
      <c r="ET9" s="360" t="e" cm="1">
        <f t="array" aca="1" ref="ET9" ca="1">INDEX(INDIRECT("'"&amp;実行度合表集計!$D8&amp;"_受着完'!R27C4:R28C95",FALSE),2,
MATCH(ET$2,INDIRECT("'"&amp;実行度合表集計!$D8&amp;"_受着完'!R4",FALSE),0)-1)</f>
        <v>#REF!</v>
      </c>
      <c r="EU9" s="356" t="e">
        <f ca="1">INDEX(INDIRECT("'"&amp;実行度合表集計!$D8&amp;"_受着完'!R27C4:R28C95",FALSE),2,
MATCH(ET$2,INDIRECT("'"&amp;実行度合表集計!$D8&amp;"_受着完'!R4",FALSE),0))</f>
        <v>#REF!</v>
      </c>
      <c r="EV9" s="587" t="e" cm="1">
        <f t="array" aca="1" ref="EV9" ca="1">INDEX(INDIRECT("'"&amp;実行度合表集計!$D8&amp;"_受着完'!R27C4:R28C95",FALSE),2,
MATCH(ET$2,INDIRECT("'"&amp;実行度合表集計!$D8&amp;"_受着完'!R4",FALSE),0)-3)</f>
        <v>#REF!</v>
      </c>
      <c r="EW9" s="357" t="e" cm="1">
        <f t="array" aca="1" ref="EW9" ca="1">INDEX(INDIRECT("'"&amp;実行度合表集計!$D8&amp;"_受着完'!R58C4:R59C95",FALSE),2,
MATCH(ET$2,INDIRECT("'"&amp;実行度合表集計!$D8&amp;"_受着完'!R4",FALSE),0)-1)</f>
        <v>#REF!</v>
      </c>
      <c r="EX9" s="356" t="e">
        <f ca="1">INDEX(INDIRECT("'"&amp;実行度合表集計!$D8&amp;"_受着完'!R58C4:R59C95",FALSE),2,
MATCH(ET$2,INDIRECT("'"&amp;実行度合表集計!$D8&amp;"_受着完'!R4",FALSE),0))</f>
        <v>#REF!</v>
      </c>
      <c r="EY9" s="587" t="e" cm="1">
        <f t="array" aca="1" ref="EY9" ca="1">INDEX(INDIRECT("'"&amp;実行度合表集計!$D8&amp;"_受着完'!R58C4:R59C95",FALSE),2,
MATCH(ET$2,INDIRECT("'"&amp;実行度合表集計!$D8&amp;"_受着完'!R4",FALSE),0)-3)</f>
        <v>#REF!</v>
      </c>
      <c r="EZ9" s="358" t="e" cm="1">
        <f t="array" aca="1" ref="EZ9" ca="1">INDEX(INDIRECT("'"&amp;実行度合表集計!$D8&amp;"_受着完'!R89C4:R90C95",FALSE),2,
MATCH(ET$2,INDIRECT("'"&amp;実行度合表集計!$D8&amp;"_受着完'!R4",FALSE),0)-1)</f>
        <v>#REF!</v>
      </c>
      <c r="FA9" s="356" t="e">
        <f ca="1">INDEX(INDIRECT("'"&amp;実行度合表集計!$D8&amp;"_受着完'!R89C4:R90C95",FALSE),2,
MATCH(ET$2,INDIRECT("'"&amp;実行度合表集計!$D8&amp;"_受着完'!R4",FALSE),0))</f>
        <v>#REF!</v>
      </c>
      <c r="FB9" s="795" t="e">
        <f ca="1">FA9-($Q8*1000)</f>
        <v>#REF!</v>
      </c>
      <c r="FC9" s="587" t="e" cm="1">
        <f t="array" aca="1" ref="FC9" ca="1">INDEX(INDIRECT("'"&amp;実行度合表集計!$D8&amp;"_受着完'!R89C4:R90C95",FALSE),2,
MATCH(ET$2,INDIRECT("'"&amp;実行度合表集計!$D8&amp;"_受着完'!R4",FALSE),0)-3)</f>
        <v>#REF!</v>
      </c>
      <c r="FD9" s="455" t="e" cm="1">
        <f t="array" aca="1" ref="FD9" ca="1">INDEX(INDIRECT("'"&amp;実行度合表集計!$D8&amp;"_受着完'!R27C4:R28C95",FALSE),2,
MATCH(FD$2,INDIRECT("'"&amp;実行度合表集計!$D8&amp;"_受着完'!R4",FALSE),0)-1)</f>
        <v>#REF!</v>
      </c>
      <c r="FE9" s="356" t="e">
        <f ca="1">INDEX(INDIRECT("'"&amp;実行度合表集計!$D8&amp;"_受着完'!R27C4:R28C95",FALSE),2,
MATCH(FD$2,INDIRECT("'"&amp;実行度合表集計!$D8&amp;"_受着完'!R4",FALSE),0))</f>
        <v>#REF!</v>
      </c>
      <c r="FF9" s="587" t="e" cm="1">
        <f t="array" aca="1" ref="FF9" ca="1">INDEX(INDIRECT("'"&amp;実行度合表集計!$D8&amp;"_受着完'!R27C4:R28C95",FALSE),2,
MATCH(FD$2,INDIRECT("'"&amp;実行度合表集計!$D8&amp;"_受着完'!R4",FALSE),0)-3)</f>
        <v>#REF!</v>
      </c>
      <c r="FG9" s="357" t="e" cm="1">
        <f t="array" aca="1" ref="FG9" ca="1">INDEX(INDIRECT("'"&amp;実行度合表集計!$D8&amp;"_受着完'!R58C4:R59C95",FALSE),2,
MATCH(FD$2,INDIRECT("'"&amp;実行度合表集計!$D8&amp;"_受着完'!R4",FALSE),0)-1)</f>
        <v>#REF!</v>
      </c>
      <c r="FH9" s="356" t="e">
        <f ca="1">INDEX(INDIRECT("'"&amp;実行度合表集計!$D8&amp;"_受着完'!R58C4:R59C95",FALSE),2,
MATCH(FD$2,INDIRECT("'"&amp;実行度合表集計!$D8&amp;"_受着完'!R4",FALSE),0))</f>
        <v>#REF!</v>
      </c>
      <c r="FI9" s="587" t="e" cm="1">
        <f t="array" aca="1" ref="FI9" ca="1">INDEX(INDIRECT("'"&amp;実行度合表集計!$D8&amp;"_受着完'!R58C4:R59C95",FALSE),2,
MATCH(FD$2,INDIRECT("'"&amp;実行度合表集計!$D8&amp;"_受着完'!R4",FALSE),0)-3)</f>
        <v>#REF!</v>
      </c>
      <c r="FJ9" s="358" t="e" cm="1">
        <f t="array" aca="1" ref="FJ9" ca="1">INDEX(INDIRECT("'"&amp;実行度合表集計!$D8&amp;"_受着完'!R89C4:R90C95",FALSE),2,
MATCH(FD$2,INDIRECT("'"&amp;実行度合表集計!$D8&amp;"_受着完'!R4",FALSE),0)-1)</f>
        <v>#REF!</v>
      </c>
      <c r="FK9" s="356" t="e">
        <f ca="1">INDEX(INDIRECT("'"&amp;実行度合表集計!$D8&amp;"_受着完'!R89C4:R90C95",FALSE),2,
MATCH(FD$2,INDIRECT("'"&amp;実行度合表集計!$D8&amp;"_受着完'!R4",FALSE),0))</f>
        <v>#REF!</v>
      </c>
      <c r="FL9" s="795" t="e">
        <f ca="1">FK9-($Q8*1000)</f>
        <v>#REF!</v>
      </c>
      <c r="FM9" s="587" t="e" cm="1">
        <f t="array" aca="1" ref="FM9" ca="1">INDEX(INDIRECT("'"&amp;実行度合表集計!$D8&amp;"_受着完'!R89C4:R90C95",FALSE),2,
MATCH(FD$2,INDIRECT("'"&amp;実行度合表集計!$D8&amp;"_受着完'!R4",FALSE),0)-3)</f>
        <v>#REF!</v>
      </c>
      <c r="FN9" s="455" t="e" cm="1">
        <f t="array" aca="1" ref="FN9" ca="1">INDEX(INDIRECT("'"&amp;実行度合表集計!$D8&amp;"_受着完'!R27C4:R28C95",FALSE),2,
MATCH(FN$2,INDIRECT("'"&amp;実行度合表集計!$D8&amp;"_受着完'!R4",FALSE),0)-1)</f>
        <v>#REF!</v>
      </c>
      <c r="FO9" s="356" t="e">
        <f ca="1">INDEX(INDIRECT("'"&amp;実行度合表集計!$D8&amp;"_受着完'!R27C4:R28C95",FALSE),2,
MATCH(FN$2,INDIRECT("'"&amp;実行度合表集計!$D8&amp;"_受着完'!R4",FALSE),0))</f>
        <v>#REF!</v>
      </c>
      <c r="FP9" s="587" t="e" cm="1">
        <f t="array" aca="1" ref="FP9" ca="1">INDEX(INDIRECT("'"&amp;実行度合表集計!$D8&amp;"_受着完'!R27C4:R28C95",FALSE),2,
MATCH(FN$2,INDIRECT("'"&amp;実行度合表集計!$D8&amp;"_受着完'!R4",FALSE),0)-3)</f>
        <v>#REF!</v>
      </c>
      <c r="FQ9" s="357" t="e" cm="1">
        <f t="array" aca="1" ref="FQ9" ca="1">INDEX(INDIRECT("'"&amp;実行度合表集計!$D8&amp;"_受着完'!R58C4:R59C95",FALSE),2,
MATCH(FN$2,INDIRECT("'"&amp;実行度合表集計!$D8&amp;"_受着完'!R4",FALSE),0)-1)</f>
        <v>#REF!</v>
      </c>
      <c r="FR9" s="356" t="e">
        <f ca="1">INDEX(INDIRECT("'"&amp;実行度合表集計!$D8&amp;"_受着完'!R58C4:R59C95",FALSE),2,
MATCH(FN$2,INDIRECT("'"&amp;実行度合表集計!$D8&amp;"_受着完'!R4",FALSE),0))</f>
        <v>#REF!</v>
      </c>
      <c r="FS9" s="587" t="e" cm="1">
        <f t="array" aca="1" ref="FS9" ca="1">INDEX(INDIRECT("'"&amp;実行度合表集計!$D8&amp;"_受着完'!R58C4:R59C95",FALSE),2,
MATCH(FN$2,INDIRECT("'"&amp;実行度合表集計!$D8&amp;"_受着完'!R4",FALSE),0)-3)</f>
        <v>#REF!</v>
      </c>
      <c r="FT9" s="358" t="e" cm="1">
        <f t="array" aca="1" ref="FT9" ca="1">INDEX(INDIRECT("'"&amp;実行度合表集計!$D8&amp;"_受着完'!R89C4:R90C95",FALSE),2,
MATCH(FN$2,INDIRECT("'"&amp;実行度合表集計!$D8&amp;"_受着完'!R4",FALSE),0)-1)</f>
        <v>#REF!</v>
      </c>
      <c r="FU9" s="356" t="e">
        <f ca="1">INDEX(INDIRECT("'"&amp;実行度合表集計!$D8&amp;"_受着完'!R89C4:R90C95",FALSE),2,
MATCH(FN$2,INDIRECT("'"&amp;実行度合表集計!$D8&amp;"_受着完'!R4",FALSE),0))</f>
        <v>#REF!</v>
      </c>
      <c r="FV9" s="795" t="e">
        <f ca="1">FU9-($Q8*1000)</f>
        <v>#REF!</v>
      </c>
      <c r="FW9" s="587" t="e" cm="1">
        <f t="array" aca="1" ref="FW9" ca="1">INDEX(INDIRECT("'"&amp;実行度合表集計!$D8&amp;"_受着完'!R89C4:R90C95",FALSE),2,
MATCH(FN$2,INDIRECT("'"&amp;実行度合表集計!$D8&amp;"_受着完'!R4",FALSE),0)-3)</f>
        <v>#REF!</v>
      </c>
      <c r="FX9" s="627" t="e">
        <f t="shared" ref="FX9" ca="1" si="139">ET9+FD9+FN9</f>
        <v>#REF!</v>
      </c>
      <c r="FY9" s="628" t="e">
        <f t="shared" ref="FY9" ca="1" si="140">EU9+FE9+FO9</f>
        <v>#REF!</v>
      </c>
      <c r="FZ9" s="629" t="e">
        <f t="shared" ref="FZ9" ca="1" si="141">EV9+FF9+FP9</f>
        <v>#REF!</v>
      </c>
      <c r="GA9" s="648" t="e">
        <f t="shared" ref="GA9" ca="1" si="142">EW9+FG9+FQ9</f>
        <v>#REF!</v>
      </c>
      <c r="GB9" s="617" t="e">
        <f t="shared" ref="GB9" ca="1" si="143">EX9+FH9+FR9</f>
        <v>#REF!</v>
      </c>
      <c r="GC9" s="649" t="e">
        <f t="shared" ref="GC9" ca="1" si="144">EY9+FI9+FS9</f>
        <v>#REF!</v>
      </c>
      <c r="GD9" s="659" t="e">
        <f ca="1">EZ9+FJ9+FT9</f>
        <v>#REF!</v>
      </c>
      <c r="GE9" s="619" t="e">
        <f ca="1">FA9+FK9+FU9</f>
        <v>#REF!</v>
      </c>
      <c r="GF9" s="790" t="e">
        <f ca="1">GE9*(1+GF10)-(($Q8*1000)*3)</f>
        <v>#REF!</v>
      </c>
      <c r="GG9" s="660" t="e">
        <f ca="1">FC9+FM9+FW9</f>
        <v>#REF!</v>
      </c>
      <c r="GH9" s="670" t="e">
        <f t="shared" ca="1" si="113"/>
        <v>#REF!</v>
      </c>
      <c r="GI9" s="620" t="e">
        <f t="shared" ca="1" si="113"/>
        <v>#REF!</v>
      </c>
      <c r="GJ9" s="671" t="e">
        <f t="shared" ca="1" si="113"/>
        <v>#REF!</v>
      </c>
      <c r="GK9" s="681" t="e">
        <f t="shared" ca="1" si="113"/>
        <v>#REF!</v>
      </c>
      <c r="GL9" s="622" t="e">
        <f t="shared" ca="1" si="113"/>
        <v>#REF!</v>
      </c>
      <c r="GM9" s="682" t="e">
        <f t="shared" ca="1" si="113"/>
        <v>#REF!</v>
      </c>
      <c r="GN9" s="692" t="e">
        <f t="shared" ca="1" si="113"/>
        <v>#REF!</v>
      </c>
      <c r="GO9" s="624" t="e">
        <f t="shared" ca="1" si="113"/>
        <v>#REF!</v>
      </c>
      <c r="GP9" s="790" t="e">
        <f t="shared" ca="1" si="113"/>
        <v>#REF!</v>
      </c>
      <c r="GQ9" s="693" t="e">
        <f t="shared" ca="1" si="114"/>
        <v>#REF!</v>
      </c>
      <c r="GR9" s="702" t="e">
        <f t="shared" ca="1" si="115"/>
        <v>#REF!</v>
      </c>
      <c r="GS9" s="699" t="e">
        <f t="shared" ca="1" si="115"/>
        <v>#REF!</v>
      </c>
      <c r="GT9" s="703" t="e">
        <f t="shared" ca="1" si="115"/>
        <v>#REF!</v>
      </c>
      <c r="GU9" s="702" t="e">
        <f t="shared" ca="1" si="115"/>
        <v>#REF!</v>
      </c>
      <c r="GV9" s="699" t="e">
        <f t="shared" ca="1" si="115"/>
        <v>#REF!</v>
      </c>
      <c r="GW9" s="703" t="e">
        <f t="shared" ca="1" si="115"/>
        <v>#REF!</v>
      </c>
      <c r="GX9" s="702" t="e">
        <f t="shared" ca="1" si="115"/>
        <v>#REF!</v>
      </c>
      <c r="GY9" s="699" t="e">
        <f t="shared" ca="1" si="115"/>
        <v>#REF!</v>
      </c>
      <c r="GZ9" s="790" t="e">
        <f t="shared" ca="1" si="115"/>
        <v>#REF!</v>
      </c>
      <c r="HA9" s="703" t="e">
        <f t="shared" ca="1" si="115"/>
        <v>#REF!</v>
      </c>
      <c r="HC9" s="461" t="s">
        <v>146</v>
      </c>
      <c r="HD9" s="460"/>
      <c r="HE9" s="461" t="s">
        <v>234</v>
      </c>
      <c r="HF9" s="461" t="s">
        <v>276</v>
      </c>
      <c r="HG9" s="461" t="s">
        <v>277</v>
      </c>
    </row>
    <row r="10" spans="1:215" ht="19.5" outlineLevel="1" x14ac:dyDescent="0.25">
      <c r="A10" s="365"/>
      <c r="B10" s="505"/>
      <c r="C10" s="444" t="str">
        <f>_xlfn.XLOOKUP($D10,'214737'!$H:$H,'214737'!$G:$G,"",0)</f>
        <v/>
      </c>
      <c r="D10" s="432" t="str">
        <f>HYPERLINK("#'"&amp;D8&amp;"_損益'!A1","▶損益")</f>
        <v>▶損益</v>
      </c>
      <c r="E10" s="407"/>
      <c r="F10" s="1295" t="str">
        <f>_xlfn.XLOOKUP($D10,'214737'!$H:$H,'214737'!$I:$I,"",0)</f>
        <v/>
      </c>
      <c r="G10" s="1295" t="str">
        <f>_xlfn.XLOOKUP($D10,'214737'!$H:$H,'214737'!$J:$J,"",0)</f>
        <v/>
      </c>
      <c r="H10" s="1295" t="str">
        <f>_xlfn.XLOOKUP($D10,'214737'!$H:$H,'214737'!$K:$K,"",0)</f>
        <v/>
      </c>
      <c r="I10" s="415"/>
      <c r="J10" s="547"/>
      <c r="K10" s="1279"/>
      <c r="L10" s="1279"/>
      <c r="M10" s="1279"/>
      <c r="N10" s="1279"/>
      <c r="O10" s="1279"/>
      <c r="P10" s="1279"/>
      <c r="Q10" s="1279"/>
      <c r="R10" s="579" t="str">
        <f>R8</f>
        <v>アクティエ八王子・相模原SR</v>
      </c>
      <c r="S10" s="359" t="s">
        <v>143</v>
      </c>
      <c r="T10" s="558" t="e">
        <f ca="1">IF(AND(T8&gt;0,T9&gt;0),ROUNDDOWN(T9/T8,4),"")</f>
        <v>#REF!</v>
      </c>
      <c r="U10" s="559" t="e">
        <f t="shared" ref="U10:AC10" ca="1" si="145">IF(AND(U8&gt;0,U9&gt;0),ROUNDDOWN(U9/U8,4),"")</f>
        <v>#REF!</v>
      </c>
      <c r="V10" s="559" t="e">
        <f t="shared" ca="1" si="145"/>
        <v>#REF!</v>
      </c>
      <c r="W10" s="560" t="e">
        <f t="shared" ca="1" si="145"/>
        <v>#REF!</v>
      </c>
      <c r="X10" s="559" t="e">
        <f t="shared" ca="1" si="145"/>
        <v>#REF!</v>
      </c>
      <c r="Y10" s="559" t="e">
        <f t="shared" ca="1" si="145"/>
        <v>#REF!</v>
      </c>
      <c r="Z10" s="561" t="e">
        <f t="shared" ca="1" si="145"/>
        <v>#REF!</v>
      </c>
      <c r="AA10" s="559" t="e">
        <f t="shared" ca="1" si="145"/>
        <v>#REF!</v>
      </c>
      <c r="AB10" s="562" t="e">
        <f ca="1">IF(AB9&gt;0,AB9/AB8,0)</f>
        <v>#REF!</v>
      </c>
      <c r="AC10" s="559" t="e">
        <f t="shared" ca="1" si="145"/>
        <v>#REF!</v>
      </c>
      <c r="AD10" s="558" t="e">
        <f ca="1">IF(AND(AD8&gt;0,AD9&gt;0),ROUNDDOWN(AD9/AD8,4),"")</f>
        <v>#REF!</v>
      </c>
      <c r="AE10" s="559" t="e">
        <f t="shared" ref="AE10:AF10" ca="1" si="146">IF(AND(AE8&gt;0,AE9&gt;0),ROUNDDOWN(AE9/AE8,4),"")</f>
        <v>#REF!</v>
      </c>
      <c r="AF10" s="559" t="e">
        <f t="shared" ca="1" si="146"/>
        <v>#REF!</v>
      </c>
      <c r="AG10" s="560" t="e">
        <f ca="1">IF(AND(AG8&gt;0,AG9&gt;0),ROUNDDOWN(AG9/AG8,4),"")</f>
        <v>#REF!</v>
      </c>
      <c r="AH10" s="559" t="e">
        <f t="shared" ref="AH10:AM10" ca="1" si="147">IF(AND(AH8&gt;0,AH9&gt;0),ROUNDDOWN(AH9/AH8,4),"")</f>
        <v>#REF!</v>
      </c>
      <c r="AI10" s="559" t="e">
        <f t="shared" ca="1" si="147"/>
        <v>#REF!</v>
      </c>
      <c r="AJ10" s="561" t="e">
        <f t="shared" ca="1" si="147"/>
        <v>#REF!</v>
      </c>
      <c r="AK10" s="559" t="e">
        <f t="shared" ca="1" si="147"/>
        <v>#REF!</v>
      </c>
      <c r="AL10" s="562" t="e">
        <f ca="1">IF(AL9&gt;0,AL9/AL8,0)</f>
        <v>#REF!</v>
      </c>
      <c r="AM10" s="559" t="e">
        <f t="shared" ca="1" si="147"/>
        <v>#REF!</v>
      </c>
      <c r="AN10" s="558" t="e">
        <f ca="1">IF(AND(AN8&gt;0,AN9&gt;0),ROUNDDOWN(AN9/AN8,4),"")</f>
        <v>#REF!</v>
      </c>
      <c r="AO10" s="559" t="e">
        <f t="shared" ref="AO10:AP10" ca="1" si="148">IF(AND(AO8&gt;0,AO9&gt;0),ROUNDDOWN(AO9/AO8,4),"")</f>
        <v>#REF!</v>
      </c>
      <c r="AP10" s="559" t="e">
        <f t="shared" ca="1" si="148"/>
        <v>#REF!</v>
      </c>
      <c r="AQ10" s="560" t="e">
        <f ca="1">IF(AND(AQ8&gt;0,AQ9&gt;0),ROUNDDOWN(AQ9/AQ8,4),"")</f>
        <v>#REF!</v>
      </c>
      <c r="AR10" s="559" t="e">
        <f t="shared" ref="AR10:AW10" ca="1" si="149">IF(AND(AR8&gt;0,AR9&gt;0),ROUNDDOWN(AR9/AR8,4),"")</f>
        <v>#REF!</v>
      </c>
      <c r="AS10" s="559" t="e">
        <f t="shared" ca="1" si="149"/>
        <v>#REF!</v>
      </c>
      <c r="AT10" s="561" t="e">
        <f t="shared" ca="1" si="149"/>
        <v>#REF!</v>
      </c>
      <c r="AU10" s="559" t="e">
        <f t="shared" ca="1" si="149"/>
        <v>#REF!</v>
      </c>
      <c r="AV10" s="562" t="e">
        <f ca="1">IF(AV9&gt;0,AV9/AV8,0)</f>
        <v>#REF!</v>
      </c>
      <c r="AW10" s="559" t="e">
        <f t="shared" ca="1" si="149"/>
        <v>#REF!</v>
      </c>
      <c r="AX10" s="630" t="e">
        <f t="shared" ref="AX10:BE10" ca="1" si="150">IF(AND(AX8&gt;0,AX9&gt;0),ROUNDDOWN(AX9/AX8,4),"")</f>
        <v>#REF!</v>
      </c>
      <c r="AY10" s="563" t="e">
        <f t="shared" ca="1" si="150"/>
        <v>#REF!</v>
      </c>
      <c r="AZ10" s="631" t="e">
        <f t="shared" ca="1" si="150"/>
        <v>#REF!</v>
      </c>
      <c r="BA10" s="650" t="e">
        <f t="shared" ca="1" si="150"/>
        <v>#REF!</v>
      </c>
      <c r="BB10" s="564" t="e">
        <f t="shared" ca="1" si="150"/>
        <v>#REF!</v>
      </c>
      <c r="BC10" s="651" t="e">
        <f t="shared" ca="1" si="150"/>
        <v>#REF!</v>
      </c>
      <c r="BD10" s="661" t="e">
        <f t="shared" ca="1" si="150"/>
        <v>#REF!</v>
      </c>
      <c r="BE10" s="565" t="e">
        <f t="shared" ca="1" si="150"/>
        <v>#REF!</v>
      </c>
      <c r="BF10" s="796"/>
      <c r="BG10" s="662" t="e">
        <f ca="1">IF(AND(BG8&gt;0,BG9&gt;0),ROUNDDOWN(BG9/BG8,4),"")</f>
        <v>#REF!</v>
      </c>
      <c r="BH10" s="566" t="e">
        <f ca="1">IF(AND(BH8&gt;0,BH9&gt;0),ROUNDDOWN(BH9/BH8,4),"")</f>
        <v>#REF!</v>
      </c>
      <c r="BI10" s="559" t="e">
        <f t="shared" ref="BI10:BJ10" ca="1" si="151">IF(AND(BI8&gt;0,BI9&gt;0),ROUNDDOWN(BI9/BI8,4),"")</f>
        <v>#REF!</v>
      </c>
      <c r="BJ10" s="559" t="e">
        <f t="shared" ca="1" si="151"/>
        <v>#REF!</v>
      </c>
      <c r="BK10" s="560" t="e">
        <f ca="1">IF(AND(BK8&gt;0,BK9&gt;0),ROUNDDOWN(BK9/BK8,4),"")</f>
        <v>#REF!</v>
      </c>
      <c r="BL10" s="559" t="e">
        <f t="shared" ref="BL10:BQ10" ca="1" si="152">IF(AND(BL8&gt;0,BL9&gt;0),ROUNDDOWN(BL9/BL8,4),"")</f>
        <v>#REF!</v>
      </c>
      <c r="BM10" s="559" t="e">
        <f t="shared" ca="1" si="152"/>
        <v>#REF!</v>
      </c>
      <c r="BN10" s="561" t="e">
        <f t="shared" ca="1" si="152"/>
        <v>#REF!</v>
      </c>
      <c r="BO10" s="559" t="e">
        <f t="shared" ca="1" si="152"/>
        <v>#REF!</v>
      </c>
      <c r="BP10" s="562" t="e">
        <f ca="1">IF(BP9&gt;0,BP9/BP8,0)</f>
        <v>#REF!</v>
      </c>
      <c r="BQ10" s="559" t="e">
        <f t="shared" ca="1" si="152"/>
        <v>#REF!</v>
      </c>
      <c r="BR10" s="558" t="e">
        <f ca="1">IF(AND(BR8&gt;0,BR9&gt;0),ROUNDDOWN(BR9/BR8,4),"")</f>
        <v>#REF!</v>
      </c>
      <c r="BS10" s="559" t="e">
        <f t="shared" ref="BS10:BT10" ca="1" si="153">IF(AND(BS8&gt;0,BS9&gt;0),ROUNDDOWN(BS9/BS8,4),"")</f>
        <v>#REF!</v>
      </c>
      <c r="BT10" s="559" t="e">
        <f t="shared" ca="1" si="153"/>
        <v>#REF!</v>
      </c>
      <c r="BU10" s="560" t="e">
        <f ca="1">IF(AND(BU8&gt;0,BU9&gt;0),ROUNDDOWN(BU9/BU8,4),"")</f>
        <v>#REF!</v>
      </c>
      <c r="BV10" s="559" t="e">
        <f t="shared" ref="BV10:CA10" ca="1" si="154">IF(AND(BV8&gt;0,BV9&gt;0),ROUNDDOWN(BV9/BV8,4),"")</f>
        <v>#REF!</v>
      </c>
      <c r="BW10" s="559" t="e">
        <f t="shared" ca="1" si="154"/>
        <v>#REF!</v>
      </c>
      <c r="BX10" s="561" t="e">
        <f t="shared" ca="1" si="154"/>
        <v>#REF!</v>
      </c>
      <c r="BY10" s="559" t="e">
        <f t="shared" ca="1" si="154"/>
        <v>#REF!</v>
      </c>
      <c r="BZ10" s="562" t="e">
        <f ca="1">IF(BZ9&gt;0,BZ9/BZ8,0)</f>
        <v>#REF!</v>
      </c>
      <c r="CA10" s="559" t="e">
        <f t="shared" ca="1" si="154"/>
        <v>#REF!</v>
      </c>
      <c r="CB10" s="558" t="e">
        <f ca="1">IF(AND(CB8&gt;0,CB9&gt;0),ROUNDDOWN(CB9/CB8,4),"")</f>
        <v>#REF!</v>
      </c>
      <c r="CC10" s="559" t="e">
        <f t="shared" ref="CC10:CD10" ca="1" si="155">IF(AND(CC8&gt;0,CC9&gt;0),ROUNDDOWN(CC9/CC8,4),"")</f>
        <v>#REF!</v>
      </c>
      <c r="CD10" s="559" t="e">
        <f t="shared" ca="1" si="155"/>
        <v>#REF!</v>
      </c>
      <c r="CE10" s="560" t="e">
        <f ca="1">IF(AND(CE8&gt;0,CE9&gt;0),ROUNDDOWN(CE9/CE8,4),"")</f>
        <v>#REF!</v>
      </c>
      <c r="CF10" s="559" t="e">
        <f t="shared" ref="CF10:CK10" ca="1" si="156">IF(AND(CF8&gt;0,CF9&gt;0),ROUNDDOWN(CF9/CF8,4),"")</f>
        <v>#REF!</v>
      </c>
      <c r="CG10" s="559" t="e">
        <f t="shared" ca="1" si="156"/>
        <v>#REF!</v>
      </c>
      <c r="CH10" s="561" t="e">
        <f t="shared" ca="1" si="156"/>
        <v>#REF!</v>
      </c>
      <c r="CI10" s="559" t="e">
        <f t="shared" ca="1" si="156"/>
        <v>#REF!</v>
      </c>
      <c r="CJ10" s="562" t="e">
        <f ca="1">IF(CJ9&gt;0,CJ9/CJ8,0)</f>
        <v>#REF!</v>
      </c>
      <c r="CK10" s="559" t="e">
        <f t="shared" ca="1" si="156"/>
        <v>#REF!</v>
      </c>
      <c r="CL10" s="630" t="e">
        <f t="shared" ref="CL10:CS10" ca="1" si="157">IF(AND(CL8&gt;0,CL9&gt;0),ROUNDDOWN(CL9/CL8,4),"")</f>
        <v>#REF!</v>
      </c>
      <c r="CM10" s="563" t="e">
        <f t="shared" ca="1" si="157"/>
        <v>#REF!</v>
      </c>
      <c r="CN10" s="631" t="e">
        <f t="shared" ca="1" si="157"/>
        <v>#REF!</v>
      </c>
      <c r="CO10" s="650" t="e">
        <f t="shared" ca="1" si="157"/>
        <v>#REF!</v>
      </c>
      <c r="CP10" s="564" t="e">
        <f t="shared" ca="1" si="157"/>
        <v>#REF!</v>
      </c>
      <c r="CQ10" s="651" t="e">
        <f t="shared" ca="1" si="157"/>
        <v>#REF!</v>
      </c>
      <c r="CR10" s="661" t="e">
        <f t="shared" ca="1" si="157"/>
        <v>#REF!</v>
      </c>
      <c r="CS10" s="565" t="e">
        <f t="shared" ca="1" si="157"/>
        <v>#REF!</v>
      </c>
      <c r="CT10" s="796"/>
      <c r="CU10" s="662" t="e">
        <f ca="1">IF(AND(CU8&gt;0,CU9&gt;0),ROUNDDOWN(CU9/CU8,4),"")</f>
        <v>#REF!</v>
      </c>
      <c r="CV10" s="672" t="e">
        <f ca="1">IF(AND(CV8&gt;0,CV9&gt;0),ROUNDDOWN(CV9/CV8,4),"")</f>
        <v>#REF!</v>
      </c>
      <c r="CW10" s="567" t="e">
        <f t="shared" ref="CW10:CX10" ca="1" si="158">IF(AND(CW8&gt;0,CW9&gt;0),ROUNDDOWN(CW9/CW8,4),"")</f>
        <v>#REF!</v>
      </c>
      <c r="CX10" s="673" t="e">
        <f t="shared" ca="1" si="158"/>
        <v>#REF!</v>
      </c>
      <c r="CY10" s="683" t="e">
        <f ca="1">IF(AND(CY8&gt;0,CY9&gt;0),ROUNDDOWN(CY9/CY8,4),"")</f>
        <v>#REF!</v>
      </c>
      <c r="CZ10" s="568" t="e">
        <f ca="1">IF(AND(CZ8&gt;0,CZ9&gt;0),ROUNDDOWN(CZ9/CZ8,4),"")</f>
        <v>#REF!</v>
      </c>
      <c r="DA10" s="684" t="e">
        <f ca="1">IF(AND(DA8&gt;0,DA9&gt;0),ROUNDDOWN(DA9/DA8,4),"")</f>
        <v>#REF!</v>
      </c>
      <c r="DB10" s="694" t="e">
        <f t="shared" ref="DB10:DF10" ca="1" si="159">IF(AND(DB8&gt;0,DB9&gt;0),ROUNDDOWN(DB9/DB8,4),"")</f>
        <v>#REF!</v>
      </c>
      <c r="DC10" s="569" t="e">
        <f t="shared" ca="1" si="159"/>
        <v>#REF!</v>
      </c>
      <c r="DD10" s="792" t="e">
        <f t="shared" ref="DD10" ca="1" si="160">IF(AND(DD8&gt;0,DD9&gt;0),ROUNDDOWN(DD9/DD8,4),"")</f>
        <v>#REF!</v>
      </c>
      <c r="DE10" s="695" t="e">
        <f t="shared" ca="1" si="159"/>
        <v>#REF!</v>
      </c>
      <c r="DF10" s="566" t="e">
        <f t="shared" ca="1" si="159"/>
        <v>#REF!</v>
      </c>
      <c r="DG10" s="559" t="e">
        <f t="shared" ref="DG10:DH10" ca="1" si="161">IF(AND(DG8&gt;0,DG9&gt;0),ROUNDDOWN(DG9/DG8,4),"")</f>
        <v>#REF!</v>
      </c>
      <c r="DH10" s="559" t="e">
        <f t="shared" ca="1" si="161"/>
        <v>#REF!</v>
      </c>
      <c r="DI10" s="560" t="e">
        <f ca="1">IF(AND(DI8&gt;0,DI9&gt;0),ROUNDDOWN(DI9/DI8,4),"")</f>
        <v>#REF!</v>
      </c>
      <c r="DJ10" s="559" t="e">
        <f t="shared" ref="DJ10:DO10" ca="1" si="162">IF(AND(DJ8&gt;0,DJ9&gt;0),ROUNDDOWN(DJ9/DJ8,4),"")</f>
        <v>#REF!</v>
      </c>
      <c r="DK10" s="559" t="e">
        <f t="shared" ca="1" si="162"/>
        <v>#REF!</v>
      </c>
      <c r="DL10" s="561" t="e">
        <f t="shared" ca="1" si="162"/>
        <v>#REF!</v>
      </c>
      <c r="DM10" s="559" t="e">
        <f t="shared" ca="1" si="162"/>
        <v>#REF!</v>
      </c>
      <c r="DN10" s="562" t="e">
        <f ca="1">IF(DN9&gt;0,DN9/DN8,0)</f>
        <v>#REF!</v>
      </c>
      <c r="DO10" s="559" t="e">
        <f t="shared" ca="1" si="162"/>
        <v>#REF!</v>
      </c>
      <c r="DP10" s="558" t="e">
        <f ca="1">IF(AND(DP8&gt;0,DP9&gt;0),ROUNDDOWN(DP9/DP8,4),"")</f>
        <v>#REF!</v>
      </c>
      <c r="DQ10" s="559" t="e">
        <f t="shared" ref="DQ10:DR10" ca="1" si="163">IF(AND(DQ8&gt;0,DQ9&gt;0),ROUNDDOWN(DQ9/DQ8,4),"")</f>
        <v>#REF!</v>
      </c>
      <c r="DR10" s="559" t="e">
        <f t="shared" ca="1" si="163"/>
        <v>#REF!</v>
      </c>
      <c r="DS10" s="560" t="e">
        <f ca="1">IF(AND(DS8&gt;0,DS9&gt;0),ROUNDDOWN(DS9/DS8,4),"")</f>
        <v>#REF!</v>
      </c>
      <c r="DT10" s="559" t="e">
        <f t="shared" ref="DT10:DY10" ca="1" si="164">IF(AND(DT8&gt;0,DT9&gt;0),ROUNDDOWN(DT9/DT8,4),"")</f>
        <v>#REF!</v>
      </c>
      <c r="DU10" s="559" t="e">
        <f t="shared" ca="1" si="164"/>
        <v>#REF!</v>
      </c>
      <c r="DV10" s="561" t="e">
        <f t="shared" ca="1" si="164"/>
        <v>#REF!</v>
      </c>
      <c r="DW10" s="559" t="e">
        <f t="shared" ca="1" si="164"/>
        <v>#REF!</v>
      </c>
      <c r="DX10" s="562" t="e">
        <f ca="1">IF(DX9&gt;0,DX9/DX8,0)</f>
        <v>#REF!</v>
      </c>
      <c r="DY10" s="559" t="e">
        <f t="shared" ca="1" si="164"/>
        <v>#REF!</v>
      </c>
      <c r="DZ10" s="558" t="e">
        <f ca="1">IF(AND(DZ8&gt;0,DZ9&gt;0),ROUNDDOWN(DZ9/DZ8,4),"")</f>
        <v>#REF!</v>
      </c>
      <c r="EA10" s="559" t="e">
        <f t="shared" ref="EA10:EB10" ca="1" si="165">IF(AND(EA8&gt;0,EA9&gt;0),ROUNDDOWN(EA9/EA8,4),"")</f>
        <v>#REF!</v>
      </c>
      <c r="EB10" s="559" t="e">
        <f t="shared" ca="1" si="165"/>
        <v>#REF!</v>
      </c>
      <c r="EC10" s="560" t="e">
        <f ca="1">IF(AND(EC8&gt;0,EC9&gt;0),ROUNDDOWN(EC9/EC8,4),"")</f>
        <v>#REF!</v>
      </c>
      <c r="ED10" s="559" t="e">
        <f t="shared" ref="ED10:EI10" ca="1" si="166">IF(AND(ED8&gt;0,ED9&gt;0),ROUNDDOWN(ED9/ED8,4),"")</f>
        <v>#REF!</v>
      </c>
      <c r="EE10" s="559" t="e">
        <f t="shared" ca="1" si="166"/>
        <v>#REF!</v>
      </c>
      <c r="EF10" s="561" t="e">
        <f t="shared" ca="1" si="166"/>
        <v>#REF!</v>
      </c>
      <c r="EG10" s="559" t="e">
        <f t="shared" ca="1" si="166"/>
        <v>#REF!</v>
      </c>
      <c r="EH10" s="562" t="e">
        <f ca="1">IF(EH9&gt;0,EH9/EH8,0)</f>
        <v>#REF!</v>
      </c>
      <c r="EI10" s="559" t="e">
        <f t="shared" ca="1" si="166"/>
        <v>#REF!</v>
      </c>
      <c r="EJ10" s="630" t="e">
        <f t="shared" ref="EJ10:EQ10" ca="1" si="167">IF(AND(EJ8&gt;0,EJ9&gt;0),ROUNDDOWN(EJ9/EJ8,4),"")</f>
        <v>#REF!</v>
      </c>
      <c r="EK10" s="563" t="e">
        <f t="shared" ca="1" si="167"/>
        <v>#REF!</v>
      </c>
      <c r="EL10" s="631" t="e">
        <f t="shared" ca="1" si="167"/>
        <v>#REF!</v>
      </c>
      <c r="EM10" s="650" t="e">
        <f t="shared" ca="1" si="167"/>
        <v>#REF!</v>
      </c>
      <c r="EN10" s="564" t="e">
        <f t="shared" ca="1" si="167"/>
        <v>#REF!</v>
      </c>
      <c r="EO10" s="651" t="e">
        <f t="shared" ca="1" si="167"/>
        <v>#REF!</v>
      </c>
      <c r="EP10" s="661" t="e">
        <f t="shared" ca="1" si="167"/>
        <v>#REF!</v>
      </c>
      <c r="EQ10" s="565" t="e">
        <f t="shared" ca="1" si="167"/>
        <v>#REF!</v>
      </c>
      <c r="ER10" s="796"/>
      <c r="ES10" s="662" t="e">
        <f ca="1">IF(AND(ES8&gt;0,ES9&gt;0),ROUNDDOWN(ES9/ES8,4),"")</f>
        <v>#REF!</v>
      </c>
      <c r="ET10" s="566" t="e">
        <f ca="1">IF(AND(ET8&gt;0,ET9&gt;0),ROUNDDOWN(ET9/ET8,4),"")</f>
        <v>#REF!</v>
      </c>
      <c r="EU10" s="559" t="e">
        <f t="shared" ref="EU10:EV10" ca="1" si="168">IF(AND(EU8&gt;0,EU9&gt;0),ROUNDDOWN(EU9/EU8,4),"")</f>
        <v>#REF!</v>
      </c>
      <c r="EV10" s="559" t="e">
        <f t="shared" ca="1" si="168"/>
        <v>#REF!</v>
      </c>
      <c r="EW10" s="560" t="e">
        <f ca="1">IF(AND(EW8&gt;0,EW9&gt;0),ROUNDDOWN(EW9/EW8,4),"")</f>
        <v>#REF!</v>
      </c>
      <c r="EX10" s="559" t="e">
        <f t="shared" ref="EX10:FC10" ca="1" si="169">IF(AND(EX8&gt;0,EX9&gt;0),ROUNDDOWN(EX9/EX8,4),"")</f>
        <v>#REF!</v>
      </c>
      <c r="EY10" s="559" t="e">
        <f t="shared" ca="1" si="169"/>
        <v>#REF!</v>
      </c>
      <c r="EZ10" s="561" t="e">
        <f t="shared" ca="1" si="169"/>
        <v>#REF!</v>
      </c>
      <c r="FA10" s="559" t="e">
        <f t="shared" ca="1" si="169"/>
        <v>#REF!</v>
      </c>
      <c r="FB10" s="562" t="e">
        <f ca="1">IF(FB9&gt;0,FB9/FB8,0)</f>
        <v>#REF!</v>
      </c>
      <c r="FC10" s="559" t="e">
        <f t="shared" ca="1" si="169"/>
        <v>#REF!</v>
      </c>
      <c r="FD10" s="558" t="e">
        <f ca="1">IF(AND(FD8&gt;0,FD9&gt;0),ROUNDDOWN(FD9/FD8,4),"")</f>
        <v>#REF!</v>
      </c>
      <c r="FE10" s="559" t="e">
        <f t="shared" ref="FE10:FF10" ca="1" si="170">IF(AND(FE8&gt;0,FE9&gt;0),ROUNDDOWN(FE9/FE8,4),"")</f>
        <v>#REF!</v>
      </c>
      <c r="FF10" s="559" t="e">
        <f t="shared" ca="1" si="170"/>
        <v>#REF!</v>
      </c>
      <c r="FG10" s="560" t="e">
        <f ca="1">IF(AND(FG8&gt;0,FG9&gt;0),ROUNDDOWN(FG9/FG8,4),"")</f>
        <v>#REF!</v>
      </c>
      <c r="FH10" s="559" t="e">
        <f t="shared" ref="FH10:FM10" ca="1" si="171">IF(AND(FH8&gt;0,FH9&gt;0),ROUNDDOWN(FH9/FH8,4),"")</f>
        <v>#REF!</v>
      </c>
      <c r="FI10" s="559" t="e">
        <f t="shared" ca="1" si="171"/>
        <v>#REF!</v>
      </c>
      <c r="FJ10" s="561" t="e">
        <f t="shared" ca="1" si="171"/>
        <v>#REF!</v>
      </c>
      <c r="FK10" s="559" t="e">
        <f t="shared" ca="1" si="171"/>
        <v>#REF!</v>
      </c>
      <c r="FL10" s="562" t="e">
        <f ca="1">IF(FL9&gt;0,FL9/FL8,0)</f>
        <v>#REF!</v>
      </c>
      <c r="FM10" s="559" t="e">
        <f t="shared" ca="1" si="171"/>
        <v>#REF!</v>
      </c>
      <c r="FN10" s="558" t="e">
        <f ca="1">IF(AND(FN8&gt;0,FN9&gt;0),ROUNDDOWN(FN9/FN8,4),"")</f>
        <v>#REF!</v>
      </c>
      <c r="FO10" s="559" t="e">
        <f t="shared" ref="FO10:FP10" ca="1" si="172">IF(AND(FO8&gt;0,FO9&gt;0),ROUNDDOWN(FO9/FO8,4),"")</f>
        <v>#REF!</v>
      </c>
      <c r="FP10" s="559" t="e">
        <f t="shared" ca="1" si="172"/>
        <v>#REF!</v>
      </c>
      <c r="FQ10" s="560" t="e">
        <f ca="1">IF(AND(FQ8&gt;0,FQ9&gt;0),ROUNDDOWN(FQ9/FQ8,4),"")</f>
        <v>#REF!</v>
      </c>
      <c r="FR10" s="559" t="e">
        <f t="shared" ref="FR10:FW10" ca="1" si="173">IF(AND(FR8&gt;0,FR9&gt;0),ROUNDDOWN(FR9/FR8,4),"")</f>
        <v>#REF!</v>
      </c>
      <c r="FS10" s="559" t="e">
        <f t="shared" ca="1" si="173"/>
        <v>#REF!</v>
      </c>
      <c r="FT10" s="561" t="e">
        <f t="shared" ca="1" si="173"/>
        <v>#REF!</v>
      </c>
      <c r="FU10" s="559" t="e">
        <f t="shared" ca="1" si="173"/>
        <v>#REF!</v>
      </c>
      <c r="FV10" s="562" t="e">
        <f ca="1">IF(FV9&gt;0,FV9/FV8,0)</f>
        <v>#REF!</v>
      </c>
      <c r="FW10" s="559" t="e">
        <f t="shared" ca="1" si="173"/>
        <v>#REF!</v>
      </c>
      <c r="FX10" s="630" t="e">
        <f t="shared" ref="FX10:GE10" ca="1" si="174">IF(AND(FX8&gt;0,FX9&gt;0),ROUNDDOWN(FX9/FX8,4),"")</f>
        <v>#REF!</v>
      </c>
      <c r="FY10" s="563" t="e">
        <f t="shared" ca="1" si="174"/>
        <v>#REF!</v>
      </c>
      <c r="FZ10" s="631" t="e">
        <f t="shared" ca="1" si="174"/>
        <v>#REF!</v>
      </c>
      <c r="GA10" s="650" t="e">
        <f t="shared" ca="1" si="174"/>
        <v>#REF!</v>
      </c>
      <c r="GB10" s="564" t="e">
        <f t="shared" ca="1" si="174"/>
        <v>#REF!</v>
      </c>
      <c r="GC10" s="651" t="e">
        <f t="shared" ca="1" si="174"/>
        <v>#REF!</v>
      </c>
      <c r="GD10" s="661" t="e">
        <f t="shared" ca="1" si="174"/>
        <v>#REF!</v>
      </c>
      <c r="GE10" s="565" t="e">
        <f t="shared" ca="1" si="174"/>
        <v>#REF!</v>
      </c>
      <c r="GF10" s="796"/>
      <c r="GG10" s="662" t="e">
        <f ca="1">IF(AND(GG8&gt;0,GG9&gt;0),ROUNDDOWN(GG9/GG8,4),"")</f>
        <v>#REF!</v>
      </c>
      <c r="GH10" s="672" t="e">
        <f ca="1">IF(AND(GH8&gt;0,GH9&gt;0),ROUNDDOWN(GH9/GH8,4),"")</f>
        <v>#REF!</v>
      </c>
      <c r="GI10" s="567" t="e">
        <f t="shared" ref="GI10:GJ10" ca="1" si="175">IF(AND(GI8&gt;0,GI9&gt;0),ROUNDDOWN(GI9/GI8,4),"")</f>
        <v>#REF!</v>
      </c>
      <c r="GJ10" s="673" t="e">
        <f t="shared" ca="1" si="175"/>
        <v>#REF!</v>
      </c>
      <c r="GK10" s="683" t="e">
        <f ca="1">IF(AND(GK8&gt;0,GK9&gt;0),ROUNDDOWN(GK9/GK8,4),"")</f>
        <v>#REF!</v>
      </c>
      <c r="GL10" s="568" t="e">
        <f ca="1">IF(AND(GL8&gt;0,GL9&gt;0),ROUNDDOWN(GL9/GL8,4),"")</f>
        <v>#REF!</v>
      </c>
      <c r="GM10" s="684" t="e">
        <f ca="1">IF(AND(GM8&gt;0,GM9&gt;0),ROUNDDOWN(GM9/GM8,4),"")</f>
        <v>#REF!</v>
      </c>
      <c r="GN10" s="694" t="e">
        <f t="shared" ref="GN10:GW10" ca="1" si="176">IF(AND(GN8&gt;0,GN9&gt;0),ROUNDDOWN(GN9/GN8,4),"")</f>
        <v>#REF!</v>
      </c>
      <c r="GO10" s="569" t="e">
        <f t="shared" ca="1" si="176"/>
        <v>#REF!</v>
      </c>
      <c r="GP10" s="792" t="e">
        <f t="shared" ca="1" si="176"/>
        <v>#REF!</v>
      </c>
      <c r="GQ10" s="695" t="e">
        <f t="shared" ca="1" si="176"/>
        <v>#REF!</v>
      </c>
      <c r="GR10" s="704" t="e">
        <f t="shared" ca="1" si="176"/>
        <v>#REF!</v>
      </c>
      <c r="GS10" s="570" t="e">
        <f t="shared" ca="1" si="176"/>
        <v>#REF!</v>
      </c>
      <c r="GT10" s="705" t="e">
        <f t="shared" ca="1" si="176"/>
        <v>#REF!</v>
      </c>
      <c r="GU10" s="704" t="e">
        <f t="shared" ca="1" si="176"/>
        <v>#REF!</v>
      </c>
      <c r="GV10" s="570" t="e">
        <f t="shared" ca="1" si="176"/>
        <v>#REF!</v>
      </c>
      <c r="GW10" s="705" t="e">
        <f t="shared" ca="1" si="176"/>
        <v>#REF!</v>
      </c>
      <c r="GX10" s="704" t="e">
        <f t="shared" ref="GX10:HA10" ca="1" si="177">IF(AND(GX8&gt;0,GX9&gt;0),ROUNDDOWN(GX9/GX8,4),"")</f>
        <v>#REF!</v>
      </c>
      <c r="GY10" s="570" t="e">
        <f t="shared" ca="1" si="177"/>
        <v>#REF!</v>
      </c>
      <c r="GZ10" s="794" t="e">
        <f t="shared" ref="GZ10" ca="1" si="178">IF(AND(GZ8&gt;0,GZ9&gt;0),ROUNDDOWN(GZ9/GZ8,4),"")</f>
        <v>#REF!</v>
      </c>
      <c r="HA10" s="705" t="e">
        <f t="shared" ca="1" si="177"/>
        <v>#REF!</v>
      </c>
      <c r="HC10" s="461"/>
      <c r="HD10" s="460"/>
      <c r="HE10" s="461"/>
      <c r="HF10" s="461"/>
      <c r="HG10" s="461"/>
    </row>
    <row r="11" spans="1:215" outlineLevel="1" x14ac:dyDescent="0.25">
      <c r="A11" s="365"/>
      <c r="B11" s="503"/>
      <c r="C11" s="442" t="str">
        <f>_xlfn.XLOOKUP($D11,'214737'!$H:$H,'214737'!$G:$G,"",0)</f>
        <v>東京</v>
      </c>
      <c r="D11" s="411" t="s">
        <v>219</v>
      </c>
      <c r="E11" s="410">
        <v>3</v>
      </c>
      <c r="F11" s="1294" t="str">
        <f>_xlfn.XLOOKUP($D11,'214737'!$H:$H,'214737'!$I:$I,"",0)</f>
        <v>田中 勇一</v>
      </c>
      <c r="G11" s="1294" t="str">
        <f>_xlfn.XLOOKUP($D11,'214737'!$H:$H,'214737'!$J:$J,"",0)</f>
        <v>佐藤 宏幸</v>
      </c>
      <c r="H11" s="1294" t="str">
        <f>_xlfn.XLOOKUP($D11,'214737'!$H:$H,'214737'!$K:$K,"",0)</f>
        <v>actie</v>
      </c>
      <c r="I11" s="412" t="str">
        <f>集計グループ1</f>
        <v>アクティエ</v>
      </c>
      <c r="J11" s="523"/>
      <c r="K11" s="1278">
        <f>_xlfn.XLOOKUP(実行度合表集計!$D11,'214737'!$H:$H,'214737'!$X:$X,0,0)</f>
        <v>2042</v>
      </c>
      <c r="L11" s="1278">
        <f>_xlfn.XLOOKUP(実行度合表集計!$D11,'214737'!$H:$H,'214737'!$Y:$Y,0,0)</f>
        <v>258</v>
      </c>
      <c r="M11" s="1278">
        <f>_xlfn.XLOOKUP(実行度合表集計!$D11,'214737'!$H:$H,'214737'!$S:$S,0,0)</f>
        <v>33</v>
      </c>
      <c r="N11" s="1278">
        <f>_xlfn.XLOOKUP(実行度合表集計!$D11,'214737'!$H:$H,'214737'!$T:$T,0,0)</f>
        <v>1342</v>
      </c>
      <c r="O11" s="1278">
        <f>_xlfn.XLOOKUP(実行度合表集計!$D11,'214737'!$H:$H,'214737'!$U:$U,0,0)</f>
        <v>900</v>
      </c>
      <c r="P11" s="1278">
        <f>_xlfn.XLOOKUP(実行度合表集計!$D11,'214737'!$H:$H,'214737'!$V:$V,0,0)</f>
        <v>3000</v>
      </c>
      <c r="Q11" s="1278">
        <f>SUM(K11:P11)</f>
        <v>7575</v>
      </c>
      <c r="R11" s="577" t="str">
        <f>D11</f>
        <v>アクティエ横浜</v>
      </c>
      <c r="S11" s="355" t="s">
        <v>145</v>
      </c>
      <c r="T11" s="455" t="e" cm="1">
        <f t="array" aca="1" ref="T11" ca="1">INDEX(INDIRECT("'"&amp;実行度合表集計!$D11&amp;"_受着完'!R27C4:R28C95",FALSE),1,
MATCH(T$2,INDIRECT("'"&amp;実行度合表集計!$D11&amp;"_受着完'!R4",FALSE),0)-1)</f>
        <v>#REF!</v>
      </c>
      <c r="U11" s="356" t="e">
        <f ca="1">INDEX(INDIRECT("'"&amp;実行度合表集計!$D11&amp;"_受着完'!R27C4:R28C95",FALSE),1,
MATCH(T$2,INDIRECT("'"&amp;実行度合表集計!$D11&amp;"_受着完'!R4",FALSE),0))</f>
        <v>#REF!</v>
      </c>
      <c r="V11" s="587" t="e" cm="1">
        <f t="array" aca="1" ref="V11" ca="1">INDEX(INDIRECT("'"&amp;実行度合表集計!$D11&amp;"_受着完'!R27C4:R28C95",FALSE),1,
MATCH(T$2,INDIRECT("'"&amp;実行度合表集計!$D11&amp;"_受着完'!R4",FALSE),0)-3)</f>
        <v>#REF!</v>
      </c>
      <c r="W11" s="357" t="e" cm="1">
        <f t="array" aca="1" ref="W11" ca="1">INDEX(INDIRECT("'"&amp;実行度合表集計!$D11&amp;"_受着完'!R58C4:R59C95",FALSE),1,
MATCH(T$2,INDIRECT("'"&amp;実行度合表集計!$D11&amp;"_受着完'!R4",FALSE),0)-1)</f>
        <v>#REF!</v>
      </c>
      <c r="X11" s="356" t="e">
        <f ca="1">INDEX(INDIRECT("'"&amp;実行度合表集計!$D11&amp;"_受着完'!R58C4:R59C95",FALSE),1,
MATCH(T$2,INDIRECT("'"&amp;実行度合表集計!$D11&amp;"_受着完'!R4",FALSE),0))</f>
        <v>#REF!</v>
      </c>
      <c r="Y11" s="587" t="e" cm="1">
        <f t="array" aca="1" ref="Y11" ca="1">INDEX(INDIRECT("'"&amp;実行度合表集計!$D11&amp;"_受着完'!R58C4:R59C95",FALSE),1,
MATCH(T$2,INDIRECT("'"&amp;実行度合表集計!$D11&amp;"_受着完'!R4",FALSE),0)-3)</f>
        <v>#REF!</v>
      </c>
      <c r="Z11" s="358" t="e" cm="1">
        <f t="array" aca="1" ref="Z11" ca="1">INDEX(INDIRECT("'"&amp;実行度合表集計!$D11&amp;"_受着完'!R89C4:R90C95",FALSE),1,
MATCH(T$2,INDIRECT("'"&amp;実行度合表集計!$D11&amp;"_受着完'!R4",FALSE),0)-1)</f>
        <v>#REF!</v>
      </c>
      <c r="AA11" s="356" t="e">
        <f ca="1">INDEX(INDIRECT("'"&amp;実行度合表集計!$D11&amp;"_受着完'!R89C4:R90C95",FALSE),1,
MATCH(T$2,INDIRECT("'"&amp;実行度合表集計!$D11&amp;"_受着完'!R4",FALSE),0))</f>
        <v>#REF!</v>
      </c>
      <c r="AB11" s="384" t="e">
        <f ca="1">AA11-($Q11*1000)</f>
        <v>#REF!</v>
      </c>
      <c r="AC11" s="587" t="e" cm="1">
        <f t="array" aca="1" ref="AC11" ca="1">INDEX(INDIRECT("'"&amp;実行度合表集計!$D11&amp;"_受着完'!R89C4:R90C95",FALSE),1,
MATCH(T$2,INDIRECT("'"&amp;実行度合表集計!$D11&amp;"_受着完'!R4",FALSE),0)-3)</f>
        <v>#REF!</v>
      </c>
      <c r="AD11" s="455" t="e" cm="1">
        <f t="array" aca="1" ref="AD11" ca="1">INDEX(INDIRECT("'"&amp;実行度合表集計!$D11&amp;"_受着完'!R27C4:R28C95",FALSE),1,
MATCH(AD$2,INDIRECT("'"&amp;実行度合表集計!$D11&amp;"_受着完'!R4",FALSE),0)-1)</f>
        <v>#REF!</v>
      </c>
      <c r="AE11" s="356" t="e">
        <f ca="1">INDEX(INDIRECT("'"&amp;実行度合表集計!$D11&amp;"_受着完'!R27C4:R28C95",FALSE),1,
MATCH(AD$2,INDIRECT("'"&amp;実行度合表集計!$D11&amp;"_受着完'!R4",FALSE),0))</f>
        <v>#REF!</v>
      </c>
      <c r="AF11" s="587" t="e" cm="1">
        <f t="array" aca="1" ref="AF11" ca="1">INDEX(INDIRECT("'"&amp;実行度合表集計!$D11&amp;"_受着完'!R27C4:R28C95",FALSE),1,
MATCH(AD$2,INDIRECT("'"&amp;実行度合表集計!$D11&amp;"_受着完'!R4",FALSE),0)-3)</f>
        <v>#REF!</v>
      </c>
      <c r="AG11" s="357" t="e" cm="1">
        <f t="array" aca="1" ref="AG11" ca="1">INDEX(INDIRECT("'"&amp;実行度合表集計!$D11&amp;"_受着完'!R58C4:R59C95",FALSE),1,
MATCH(AD$2,INDIRECT("'"&amp;実行度合表集計!$D11&amp;"_受着完'!R4",FALSE),0)-1)</f>
        <v>#REF!</v>
      </c>
      <c r="AH11" s="356" t="e">
        <f ca="1">INDEX(INDIRECT("'"&amp;実行度合表集計!$D11&amp;"_受着完'!R58C4:R59C95",FALSE),1,
MATCH(AD$2,INDIRECT("'"&amp;実行度合表集計!$D11&amp;"_受着完'!R4",FALSE),0))</f>
        <v>#REF!</v>
      </c>
      <c r="AI11" s="587" t="e" cm="1">
        <f t="array" aca="1" ref="AI11" ca="1">INDEX(INDIRECT("'"&amp;実行度合表集計!$D11&amp;"_受着完'!R58C4:R59C95",FALSE),1,
MATCH(AD$2,INDIRECT("'"&amp;実行度合表集計!$D11&amp;"_受着完'!R4",FALSE),0)-3)</f>
        <v>#REF!</v>
      </c>
      <c r="AJ11" s="358" t="e" cm="1">
        <f t="array" aca="1" ref="AJ11" ca="1">INDEX(INDIRECT("'"&amp;実行度合表集計!$D11&amp;"_受着完'!R89C4:R90C95",FALSE),1,
MATCH(AD$2,INDIRECT("'"&amp;実行度合表集計!$D11&amp;"_受着完'!R4",FALSE),0)-1)</f>
        <v>#REF!</v>
      </c>
      <c r="AK11" s="356" t="e">
        <f ca="1">INDEX(INDIRECT("'"&amp;実行度合表集計!$D11&amp;"_受着完'!R89C4:R90C95",FALSE),1,
MATCH(AD$2,INDIRECT("'"&amp;実行度合表集計!$D11&amp;"_受着完'!R4",FALSE),0))</f>
        <v>#REF!</v>
      </c>
      <c r="AL11" s="384" t="e">
        <f ca="1">AK11-($Q11*1000)</f>
        <v>#REF!</v>
      </c>
      <c r="AM11" s="587" t="e" cm="1">
        <f t="array" aca="1" ref="AM11" ca="1">INDEX(INDIRECT("'"&amp;実行度合表集計!$D11&amp;"_受着完'!R89C4:R90C95",FALSE),1,
MATCH(AD$2,INDIRECT("'"&amp;実行度合表集計!$D11&amp;"_受着完'!R4",FALSE),0)-3)</f>
        <v>#REF!</v>
      </c>
      <c r="AN11" s="455" t="e" cm="1">
        <f t="array" aca="1" ref="AN11" ca="1">INDEX(INDIRECT("'"&amp;実行度合表集計!$D11&amp;"_受着完'!R27C4:R28C95",FALSE),1,
MATCH(AN$2,INDIRECT("'"&amp;実行度合表集計!$D11&amp;"_受着完'!R4",FALSE),0)-1)</f>
        <v>#REF!</v>
      </c>
      <c r="AO11" s="356" t="e">
        <f ca="1">INDEX(INDIRECT("'"&amp;実行度合表集計!$D11&amp;"_受着完'!R27C4:R28C95",FALSE),1,
MATCH(AN$2,INDIRECT("'"&amp;実行度合表集計!$D11&amp;"_受着完'!R4",FALSE),0))</f>
        <v>#REF!</v>
      </c>
      <c r="AP11" s="587" t="e" cm="1">
        <f t="array" aca="1" ref="AP11" ca="1">INDEX(INDIRECT("'"&amp;実行度合表集計!$D11&amp;"_受着完'!R27C4:R28C95",FALSE),1,
MATCH(AN$2,INDIRECT("'"&amp;実行度合表集計!$D11&amp;"_受着完'!R4",FALSE),0)-3)</f>
        <v>#REF!</v>
      </c>
      <c r="AQ11" s="357" t="e" cm="1">
        <f t="array" aca="1" ref="AQ11" ca="1">INDEX(INDIRECT("'"&amp;実行度合表集計!$D11&amp;"_受着完'!R58C4:R59C95",FALSE),1,
MATCH(AN$2,INDIRECT("'"&amp;実行度合表集計!$D11&amp;"_受着完'!R4",FALSE),0)-1)</f>
        <v>#REF!</v>
      </c>
      <c r="AR11" s="356" t="e">
        <f ca="1">INDEX(INDIRECT("'"&amp;実行度合表集計!$D11&amp;"_受着完'!R58C4:R59C95",FALSE),1,
MATCH(AN$2,INDIRECT("'"&amp;実行度合表集計!$D11&amp;"_受着完'!R4",FALSE),0))</f>
        <v>#REF!</v>
      </c>
      <c r="AS11" s="587" t="e" cm="1">
        <f t="array" aca="1" ref="AS11" ca="1">INDEX(INDIRECT("'"&amp;実行度合表集計!$D11&amp;"_受着完'!R58C4:R59C95",FALSE),1,
MATCH(AN$2,INDIRECT("'"&amp;実行度合表集計!$D11&amp;"_受着完'!R4",FALSE),0)-3)</f>
        <v>#REF!</v>
      </c>
      <c r="AT11" s="358" t="e" cm="1">
        <f t="array" aca="1" ref="AT11" ca="1">INDEX(INDIRECT("'"&amp;実行度合表集計!$D11&amp;"_受着完'!R89C4:R90C95",FALSE),1,
MATCH(AN$2,INDIRECT("'"&amp;実行度合表集計!$D11&amp;"_受着完'!R4",FALSE),0)-1)</f>
        <v>#REF!</v>
      </c>
      <c r="AU11" s="356" t="e">
        <f ca="1">INDEX(INDIRECT("'"&amp;実行度合表集計!$D11&amp;"_受着完'!R89C4:R90C95",FALSE),1,
MATCH(AN$2,INDIRECT("'"&amp;実行度合表集計!$D11&amp;"_受着完'!R4",FALSE),0))</f>
        <v>#REF!</v>
      </c>
      <c r="AV11" s="384" t="e">
        <f ca="1">AU11-($Q11*1000)</f>
        <v>#REF!</v>
      </c>
      <c r="AW11" s="587" t="e" cm="1">
        <f t="array" aca="1" ref="AW11" ca="1">INDEX(INDIRECT("'"&amp;実行度合表集計!$D11&amp;"_受着完'!R89C4:R90C95",FALSE),1,
MATCH(AN$2,INDIRECT("'"&amp;実行度合表集計!$D11&amp;"_受着完'!R4",FALSE),0)-3)</f>
        <v>#REF!</v>
      </c>
      <c r="AX11" s="627" t="e">
        <f t="shared" ref="AX11:BG11" ca="1" si="179">T11+AD11+AN11</f>
        <v>#REF!</v>
      </c>
      <c r="AY11" s="628" t="e">
        <f t="shared" ca="1" si="179"/>
        <v>#REF!</v>
      </c>
      <c r="AZ11" s="629" t="e">
        <f t="shared" ca="1" si="179"/>
        <v>#REF!</v>
      </c>
      <c r="BA11" s="648" t="e">
        <f t="shared" ca="1" si="179"/>
        <v>#REF!</v>
      </c>
      <c r="BB11" s="617" t="e">
        <f t="shared" ca="1" si="179"/>
        <v>#REF!</v>
      </c>
      <c r="BC11" s="649" t="e">
        <f t="shared" ca="1" si="179"/>
        <v>#REF!</v>
      </c>
      <c r="BD11" s="659" t="e">
        <f t="shared" ca="1" si="179"/>
        <v>#REF!</v>
      </c>
      <c r="BE11" s="619" t="e">
        <f t="shared" ca="1" si="179"/>
        <v>#REF!</v>
      </c>
      <c r="BF11" s="789" t="e">
        <f t="shared" ca="1" si="179"/>
        <v>#REF!</v>
      </c>
      <c r="BG11" s="660" t="e">
        <f t="shared" ca="1" si="179"/>
        <v>#REF!</v>
      </c>
      <c r="BH11" s="360" t="e" cm="1">
        <f t="array" aca="1" ref="BH11" ca="1">INDEX(INDIRECT("'"&amp;実行度合表集計!$D11&amp;"_受着完'!R27C4:R28C95",FALSE),1,
MATCH(BH$2,INDIRECT("'"&amp;実行度合表集計!$D11&amp;"_受着完'!R4",FALSE),0)-1)</f>
        <v>#REF!</v>
      </c>
      <c r="BI11" s="356" t="e">
        <f ca="1">INDEX(INDIRECT("'"&amp;実行度合表集計!$D11&amp;"_受着完'!R27C4:R28C95",FALSE),1,
MATCH(BH$2,INDIRECT("'"&amp;実行度合表集計!$D11&amp;"_受着完'!R4",FALSE),0))</f>
        <v>#REF!</v>
      </c>
      <c r="BJ11" s="587" t="e" cm="1">
        <f t="array" aca="1" ref="BJ11" ca="1">INDEX(INDIRECT("'"&amp;実行度合表集計!$D11&amp;"_受着完'!R27C4:R28C95",FALSE),1,
MATCH(BH$2,INDIRECT("'"&amp;実行度合表集計!$D11&amp;"_受着完'!R4",FALSE),0)-3)</f>
        <v>#REF!</v>
      </c>
      <c r="BK11" s="357" t="e" cm="1">
        <f t="array" aca="1" ref="BK11" ca="1">INDEX(INDIRECT("'"&amp;実行度合表集計!$D11&amp;"_受着完'!R58C4:R59C95",FALSE),1,
MATCH(BH$2,INDIRECT("'"&amp;実行度合表集計!$D11&amp;"_受着完'!R4",FALSE),0)-1)</f>
        <v>#REF!</v>
      </c>
      <c r="BL11" s="356" t="e">
        <f ca="1">INDEX(INDIRECT("'"&amp;実行度合表集計!$D11&amp;"_受着完'!R58C4:R59C95",FALSE),1,
MATCH(BH$2,INDIRECT("'"&amp;実行度合表集計!$D11&amp;"_受着完'!R4",FALSE),0))</f>
        <v>#REF!</v>
      </c>
      <c r="BM11" s="587" t="e" cm="1">
        <f t="array" aca="1" ref="BM11" ca="1">INDEX(INDIRECT("'"&amp;実行度合表集計!$D11&amp;"_受着完'!R58C4:R59C95",FALSE),1,
MATCH(BH$2,INDIRECT("'"&amp;実行度合表集計!$D11&amp;"_受着完'!R4",FALSE),0)-3)</f>
        <v>#REF!</v>
      </c>
      <c r="BN11" s="358" t="e" cm="1">
        <f t="array" aca="1" ref="BN11" ca="1">INDEX(INDIRECT("'"&amp;実行度合表集計!$D11&amp;"_受着完'!R89C4:R90C95",FALSE),1,
MATCH(BH$2,INDIRECT("'"&amp;実行度合表集計!$D11&amp;"_受着完'!R4",FALSE),0)-1)</f>
        <v>#REF!</v>
      </c>
      <c r="BO11" s="356" t="e">
        <f ca="1">INDEX(INDIRECT("'"&amp;実行度合表集計!$D11&amp;"_受着完'!R89C4:R90C95",FALSE),1,
MATCH(BH$2,INDIRECT("'"&amp;実行度合表集計!$D11&amp;"_受着完'!R4",FALSE),0))</f>
        <v>#REF!</v>
      </c>
      <c r="BP11" s="384" t="e">
        <f ca="1">BO11-($Q11*1000)</f>
        <v>#REF!</v>
      </c>
      <c r="BQ11" s="587" t="e" cm="1">
        <f t="array" aca="1" ref="BQ11" ca="1">INDEX(INDIRECT("'"&amp;実行度合表集計!$D11&amp;"_受着完'!R89C4:R90C95",FALSE),1,
MATCH(BH$2,INDIRECT("'"&amp;実行度合表集計!$D11&amp;"_受着完'!R4",FALSE),0)-3)</f>
        <v>#REF!</v>
      </c>
      <c r="BR11" s="455" t="e" cm="1">
        <f t="array" aca="1" ref="BR11" ca="1">INDEX(INDIRECT("'"&amp;実行度合表集計!$D11&amp;"_受着完'!R27C4:R28C95",FALSE),1,
MATCH(BR$2,INDIRECT("'"&amp;実行度合表集計!$D11&amp;"_受着完'!R4",FALSE),0)-1)</f>
        <v>#REF!</v>
      </c>
      <c r="BS11" s="356" t="e">
        <f ca="1">INDEX(INDIRECT("'"&amp;実行度合表集計!$D11&amp;"_受着完'!R27C4:R28C95",FALSE),1,
MATCH(BR$2,INDIRECT("'"&amp;実行度合表集計!$D11&amp;"_受着完'!R4",FALSE),0))</f>
        <v>#REF!</v>
      </c>
      <c r="BT11" s="587" t="e" cm="1">
        <f t="array" aca="1" ref="BT11" ca="1">INDEX(INDIRECT("'"&amp;実行度合表集計!$D11&amp;"_受着完'!R27C4:R28C95",FALSE),1,
MATCH(BR$2,INDIRECT("'"&amp;実行度合表集計!$D11&amp;"_受着完'!R4",FALSE),0)-3)</f>
        <v>#REF!</v>
      </c>
      <c r="BU11" s="357" t="e" cm="1">
        <f t="array" aca="1" ref="BU11" ca="1">INDEX(INDIRECT("'"&amp;実行度合表集計!$D11&amp;"_受着完'!R58C4:R59C95",FALSE),1,
MATCH(BR$2,INDIRECT("'"&amp;実行度合表集計!$D11&amp;"_受着完'!R4",FALSE),0)-1)</f>
        <v>#REF!</v>
      </c>
      <c r="BV11" s="356" t="e">
        <f ca="1">INDEX(INDIRECT("'"&amp;実行度合表集計!$D11&amp;"_受着完'!R58C4:R59C95",FALSE),1,
MATCH(BR$2,INDIRECT("'"&amp;実行度合表集計!$D11&amp;"_受着完'!R4",FALSE),0))</f>
        <v>#REF!</v>
      </c>
      <c r="BW11" s="587" t="e" cm="1">
        <f t="array" aca="1" ref="BW11" ca="1">INDEX(INDIRECT("'"&amp;実行度合表集計!$D11&amp;"_受着完'!R58C4:R59C95",FALSE),1,
MATCH(BR$2,INDIRECT("'"&amp;実行度合表集計!$D11&amp;"_受着完'!R4",FALSE),0)-3)</f>
        <v>#REF!</v>
      </c>
      <c r="BX11" s="358" t="e" cm="1">
        <f t="array" aca="1" ref="BX11" ca="1">INDEX(INDIRECT("'"&amp;実行度合表集計!$D11&amp;"_受着完'!R89C4:R90C95",FALSE),1,
MATCH(BR$2,INDIRECT("'"&amp;実行度合表集計!$D11&amp;"_受着完'!R4",FALSE),0)-1)</f>
        <v>#REF!</v>
      </c>
      <c r="BY11" s="356" t="e">
        <f ca="1">INDEX(INDIRECT("'"&amp;実行度合表集計!$D11&amp;"_受着完'!R89C4:R90C95",FALSE),1,
MATCH(BR$2,INDIRECT("'"&amp;実行度合表集計!$D11&amp;"_受着完'!R4",FALSE),0))</f>
        <v>#REF!</v>
      </c>
      <c r="BZ11" s="384" t="e">
        <f ca="1">BY11-($Q11*1000)</f>
        <v>#REF!</v>
      </c>
      <c r="CA11" s="587" t="e" cm="1">
        <f t="array" aca="1" ref="CA11" ca="1">INDEX(INDIRECT("'"&amp;実行度合表集計!$D11&amp;"_受着完'!R89C4:R90C95",FALSE),1,
MATCH(BR$2,INDIRECT("'"&amp;実行度合表集計!$D11&amp;"_受着完'!R4",FALSE),0)-3)</f>
        <v>#REF!</v>
      </c>
      <c r="CB11" s="455" t="e" cm="1">
        <f t="array" aca="1" ref="CB11" ca="1">INDEX(INDIRECT("'"&amp;実行度合表集計!$D11&amp;"_受着完'!R27C4:R28C95",FALSE),1,
MATCH(CB$2,INDIRECT("'"&amp;実行度合表集計!$D11&amp;"_受着完'!R4",FALSE),0)-1)</f>
        <v>#REF!</v>
      </c>
      <c r="CC11" s="356" t="e">
        <f ca="1">INDEX(INDIRECT("'"&amp;実行度合表集計!$D11&amp;"_受着完'!R27C4:R28C95",FALSE),1,
MATCH(CB$2,INDIRECT("'"&amp;実行度合表集計!$D11&amp;"_受着完'!R4",FALSE),0))</f>
        <v>#REF!</v>
      </c>
      <c r="CD11" s="587" t="e" cm="1">
        <f t="array" aca="1" ref="CD11" ca="1">INDEX(INDIRECT("'"&amp;実行度合表集計!$D11&amp;"_受着完'!R27C4:R28C95",FALSE),1,
MATCH(CB$2,INDIRECT("'"&amp;実行度合表集計!$D11&amp;"_受着完'!R4",FALSE),0)-3)</f>
        <v>#REF!</v>
      </c>
      <c r="CE11" s="357" t="e" cm="1">
        <f t="array" aca="1" ref="CE11" ca="1">INDEX(INDIRECT("'"&amp;実行度合表集計!$D11&amp;"_受着完'!R58C4:R59C95",FALSE),1,
MATCH(CB$2,INDIRECT("'"&amp;実行度合表集計!$D11&amp;"_受着完'!R4",FALSE),0)-1)</f>
        <v>#REF!</v>
      </c>
      <c r="CF11" s="356" t="e">
        <f ca="1">INDEX(INDIRECT("'"&amp;実行度合表集計!$D11&amp;"_受着完'!R58C4:R59C95",FALSE),1,
MATCH(CB$2,INDIRECT("'"&amp;実行度合表集計!$D11&amp;"_受着完'!R4",FALSE),0))</f>
        <v>#REF!</v>
      </c>
      <c r="CG11" s="587" t="e" cm="1">
        <f t="array" aca="1" ref="CG11" ca="1">INDEX(INDIRECT("'"&amp;実行度合表集計!$D11&amp;"_受着完'!R58C4:R59C95",FALSE),1,
MATCH(CB$2,INDIRECT("'"&amp;実行度合表集計!$D11&amp;"_受着完'!R4",FALSE),0)-3)</f>
        <v>#REF!</v>
      </c>
      <c r="CH11" s="358" t="e" cm="1">
        <f t="array" aca="1" ref="CH11" ca="1">INDEX(INDIRECT("'"&amp;実行度合表集計!$D11&amp;"_受着完'!R89C4:R90C95",FALSE),1,
MATCH(CB$2,INDIRECT("'"&amp;実行度合表集計!$D11&amp;"_受着完'!R4",FALSE),0)-1)</f>
        <v>#REF!</v>
      </c>
      <c r="CI11" s="356" t="e">
        <f ca="1">INDEX(INDIRECT("'"&amp;実行度合表集計!$D11&amp;"_受着完'!R89C4:R90C95",FALSE),1,
MATCH(CB$2,INDIRECT("'"&amp;実行度合表集計!$D11&amp;"_受着完'!R4",FALSE),0))</f>
        <v>#REF!</v>
      </c>
      <c r="CJ11" s="384" t="e">
        <f ca="1">CI11-($Q11*1000)</f>
        <v>#REF!</v>
      </c>
      <c r="CK11" s="587" t="e" cm="1">
        <f t="array" aca="1" ref="CK11" ca="1">INDEX(INDIRECT("'"&amp;実行度合表集計!$D11&amp;"_受着完'!R89C4:R90C95",FALSE),1,
MATCH(CB$2,INDIRECT("'"&amp;実行度合表集計!$D11&amp;"_受着完'!R4",FALSE),0)-3)</f>
        <v>#REF!</v>
      </c>
      <c r="CL11" s="627" t="e">
        <f t="shared" ref="CL11:CU11" ca="1" si="180">BH11+BR11+CB11</f>
        <v>#REF!</v>
      </c>
      <c r="CM11" s="628" t="e">
        <f t="shared" ca="1" si="180"/>
        <v>#REF!</v>
      </c>
      <c r="CN11" s="629" t="e">
        <f t="shared" ca="1" si="180"/>
        <v>#REF!</v>
      </c>
      <c r="CO11" s="648" t="e">
        <f t="shared" ca="1" si="180"/>
        <v>#REF!</v>
      </c>
      <c r="CP11" s="617" t="e">
        <f t="shared" ca="1" si="180"/>
        <v>#REF!</v>
      </c>
      <c r="CQ11" s="649" t="e">
        <f t="shared" ca="1" si="180"/>
        <v>#REF!</v>
      </c>
      <c r="CR11" s="659" t="e">
        <f t="shared" ca="1" si="180"/>
        <v>#REF!</v>
      </c>
      <c r="CS11" s="619" t="e">
        <f t="shared" ca="1" si="180"/>
        <v>#REF!</v>
      </c>
      <c r="CT11" s="789" t="e">
        <f t="shared" ca="1" si="180"/>
        <v>#REF!</v>
      </c>
      <c r="CU11" s="660" t="e">
        <f t="shared" ca="1" si="180"/>
        <v>#REF!</v>
      </c>
      <c r="CV11" s="670" t="e">
        <f t="shared" ref="CV11:DE12" ca="1" si="181">AX11+CL11</f>
        <v>#REF!</v>
      </c>
      <c r="CW11" s="620" t="e">
        <f t="shared" ca="1" si="181"/>
        <v>#REF!</v>
      </c>
      <c r="CX11" s="671" t="e">
        <f t="shared" ca="1" si="181"/>
        <v>#REF!</v>
      </c>
      <c r="CY11" s="681" t="e">
        <f t="shared" ca="1" si="181"/>
        <v>#REF!</v>
      </c>
      <c r="CZ11" s="622" t="e">
        <f t="shared" ca="1" si="181"/>
        <v>#REF!</v>
      </c>
      <c r="DA11" s="682" t="e">
        <f t="shared" ca="1" si="181"/>
        <v>#REF!</v>
      </c>
      <c r="DB11" s="692" t="e">
        <f t="shared" ca="1" si="181"/>
        <v>#REF!</v>
      </c>
      <c r="DC11" s="624" t="e">
        <f t="shared" ca="1" si="181"/>
        <v>#REF!</v>
      </c>
      <c r="DD11" s="791" t="e">
        <f t="shared" ca="1" si="181"/>
        <v>#REF!</v>
      </c>
      <c r="DE11" s="693" t="e">
        <f t="shared" ca="1" si="181"/>
        <v>#REF!</v>
      </c>
      <c r="DF11" s="360" t="e" cm="1">
        <f t="array" aca="1" ref="DF11" ca="1">INDEX(INDIRECT("'"&amp;実行度合表集計!$D11&amp;"_受着完'!R27C4:R28C95",FALSE),1,
MATCH(DF$2,INDIRECT("'"&amp;実行度合表集計!$D11&amp;"_受着完'!R4",FALSE),0)-1)</f>
        <v>#REF!</v>
      </c>
      <c r="DG11" s="356" t="e">
        <f ca="1">INDEX(INDIRECT("'"&amp;実行度合表集計!$D11&amp;"_受着完'!R27C4:R28C95",FALSE),1,
MATCH(DF$2,INDIRECT("'"&amp;実行度合表集計!$D11&amp;"_受着完'!R4",FALSE),0))</f>
        <v>#REF!</v>
      </c>
      <c r="DH11" s="587" t="e" cm="1">
        <f t="array" aca="1" ref="DH11" ca="1">INDEX(INDIRECT("'"&amp;実行度合表集計!$D11&amp;"_受着完'!R27C4:R28C95",FALSE),1,
MATCH(DF$2,INDIRECT("'"&amp;実行度合表集計!$D11&amp;"_受着完'!R4",FALSE),0)-3)</f>
        <v>#REF!</v>
      </c>
      <c r="DI11" s="357" t="e" cm="1">
        <f t="array" aca="1" ref="DI11" ca="1">INDEX(INDIRECT("'"&amp;実行度合表集計!$D11&amp;"_受着完'!R58C4:R59C95",FALSE),1,
MATCH(DF$2,INDIRECT("'"&amp;実行度合表集計!$D11&amp;"_受着完'!R4",FALSE),0)-1)</f>
        <v>#REF!</v>
      </c>
      <c r="DJ11" s="356" t="e">
        <f ca="1">INDEX(INDIRECT("'"&amp;実行度合表集計!$D11&amp;"_受着完'!R58C4:R59C95",FALSE),1,
MATCH(DF$2,INDIRECT("'"&amp;実行度合表集計!$D11&amp;"_受着完'!R4",FALSE),0))</f>
        <v>#REF!</v>
      </c>
      <c r="DK11" s="587" t="e" cm="1">
        <f t="array" aca="1" ref="DK11" ca="1">INDEX(INDIRECT("'"&amp;実行度合表集計!$D11&amp;"_受着完'!R58C4:R59C95",FALSE),1,
MATCH(DF$2,INDIRECT("'"&amp;実行度合表集計!$D11&amp;"_受着完'!R4",FALSE),0)-3)</f>
        <v>#REF!</v>
      </c>
      <c r="DL11" s="358" t="e" cm="1">
        <f t="array" aca="1" ref="DL11" ca="1">INDEX(INDIRECT("'"&amp;実行度合表集計!$D11&amp;"_受着完'!R89C4:R90C95",FALSE),1,
MATCH(DF$2,INDIRECT("'"&amp;実行度合表集計!$D11&amp;"_受着完'!R4",FALSE),0)-1)</f>
        <v>#REF!</v>
      </c>
      <c r="DM11" s="356" t="e">
        <f ca="1">INDEX(INDIRECT("'"&amp;実行度合表集計!$D11&amp;"_受着完'!R89C4:R90C95",FALSE),1,
MATCH(DF$2,INDIRECT("'"&amp;実行度合表集計!$D11&amp;"_受着完'!R4",FALSE),0))</f>
        <v>#REF!</v>
      </c>
      <c r="DN11" s="384" t="e">
        <f ca="1">DM11-($Q11*1000)</f>
        <v>#REF!</v>
      </c>
      <c r="DO11" s="587" t="e" cm="1">
        <f t="array" aca="1" ref="DO11" ca="1">INDEX(INDIRECT("'"&amp;実行度合表集計!$D11&amp;"_受着完'!R89C4:R90C95",FALSE),1,
MATCH(DF$2,INDIRECT("'"&amp;実行度合表集計!$D11&amp;"_受着完'!R4",FALSE),0)-3)</f>
        <v>#REF!</v>
      </c>
      <c r="DP11" s="455" t="e" cm="1">
        <f t="array" aca="1" ref="DP11" ca="1">INDEX(INDIRECT("'"&amp;実行度合表集計!$D11&amp;"_受着完'!R27C4:R28C95",FALSE),1,
MATCH(DP$2,INDIRECT("'"&amp;実行度合表集計!$D11&amp;"_受着完'!R4",FALSE),0)-1)</f>
        <v>#REF!</v>
      </c>
      <c r="DQ11" s="356" t="e">
        <f ca="1">INDEX(INDIRECT("'"&amp;実行度合表集計!$D11&amp;"_受着完'!R27C4:R28C95",FALSE),1,
MATCH(DP$2,INDIRECT("'"&amp;実行度合表集計!$D11&amp;"_受着完'!R4",FALSE),0))</f>
        <v>#REF!</v>
      </c>
      <c r="DR11" s="587" t="e" cm="1">
        <f t="array" aca="1" ref="DR11" ca="1">INDEX(INDIRECT("'"&amp;実行度合表集計!$D11&amp;"_受着完'!R27C4:R28C95",FALSE),1,
MATCH(DP$2,INDIRECT("'"&amp;実行度合表集計!$D11&amp;"_受着完'!R4",FALSE),0)-3)</f>
        <v>#REF!</v>
      </c>
      <c r="DS11" s="357" t="e" cm="1">
        <f t="array" aca="1" ref="DS11" ca="1">INDEX(INDIRECT("'"&amp;実行度合表集計!$D11&amp;"_受着完'!R58C4:R59C95",FALSE),1,
MATCH(DP$2,INDIRECT("'"&amp;実行度合表集計!$D11&amp;"_受着完'!R4",FALSE),0)-1)</f>
        <v>#REF!</v>
      </c>
      <c r="DT11" s="356" t="e">
        <f ca="1">INDEX(INDIRECT("'"&amp;実行度合表集計!$D11&amp;"_受着完'!R58C4:R59C95",FALSE),1,
MATCH(DP$2,INDIRECT("'"&amp;実行度合表集計!$D11&amp;"_受着完'!R4",FALSE),0))</f>
        <v>#REF!</v>
      </c>
      <c r="DU11" s="587" t="e" cm="1">
        <f t="array" aca="1" ref="DU11" ca="1">INDEX(INDIRECT("'"&amp;実行度合表集計!$D11&amp;"_受着完'!R58C4:R59C95",FALSE),1,
MATCH(DP$2,INDIRECT("'"&amp;実行度合表集計!$D11&amp;"_受着完'!R4",FALSE),0)-3)</f>
        <v>#REF!</v>
      </c>
      <c r="DV11" s="358" t="e" cm="1">
        <f t="array" aca="1" ref="DV11" ca="1">INDEX(INDIRECT("'"&amp;実行度合表集計!$D11&amp;"_受着完'!R89C4:R90C95",FALSE),1,
MATCH(DP$2,INDIRECT("'"&amp;実行度合表集計!$D11&amp;"_受着完'!R4",FALSE),0)-1)</f>
        <v>#REF!</v>
      </c>
      <c r="DW11" s="356" t="e">
        <f ca="1">INDEX(INDIRECT("'"&amp;実行度合表集計!$D11&amp;"_受着完'!R89C4:R90C95",FALSE),1,
MATCH(DP$2,INDIRECT("'"&amp;実行度合表集計!$D11&amp;"_受着完'!R4",FALSE),0))</f>
        <v>#REF!</v>
      </c>
      <c r="DX11" s="384" t="e">
        <f ca="1">DW11-($Q11*1000)</f>
        <v>#REF!</v>
      </c>
      <c r="DY11" s="587" t="e" cm="1">
        <f t="array" aca="1" ref="DY11" ca="1">INDEX(INDIRECT("'"&amp;実行度合表集計!$D11&amp;"_受着完'!R89C4:R90C95",FALSE),1,
MATCH(DP$2,INDIRECT("'"&amp;実行度合表集計!$D11&amp;"_受着完'!R4",FALSE),0)-3)</f>
        <v>#REF!</v>
      </c>
      <c r="DZ11" s="455" t="e" cm="1">
        <f t="array" aca="1" ref="DZ11" ca="1">INDEX(INDIRECT("'"&amp;実行度合表集計!$D11&amp;"_受着完'!R27C4:R28C95",FALSE),1,
MATCH(DZ$2,INDIRECT("'"&amp;実行度合表集計!$D11&amp;"_受着完'!R4",FALSE),0)-1)</f>
        <v>#REF!</v>
      </c>
      <c r="EA11" s="356" t="e">
        <f ca="1">INDEX(INDIRECT("'"&amp;実行度合表集計!$D11&amp;"_受着完'!R27C4:R28C95",FALSE),1,
MATCH(DZ$2,INDIRECT("'"&amp;実行度合表集計!$D11&amp;"_受着完'!R4",FALSE),0))</f>
        <v>#REF!</v>
      </c>
      <c r="EB11" s="587" t="e" cm="1">
        <f t="array" aca="1" ref="EB11" ca="1">INDEX(INDIRECT("'"&amp;実行度合表集計!$D11&amp;"_受着完'!R27C4:R28C95",FALSE),1,
MATCH(DZ$2,INDIRECT("'"&amp;実行度合表集計!$D11&amp;"_受着完'!R4",FALSE),0)-3)</f>
        <v>#REF!</v>
      </c>
      <c r="EC11" s="357" t="e" cm="1">
        <f t="array" aca="1" ref="EC11" ca="1">INDEX(INDIRECT("'"&amp;実行度合表集計!$D11&amp;"_受着完'!R58C4:R59C95",FALSE),1,
MATCH(DZ$2,INDIRECT("'"&amp;実行度合表集計!$D11&amp;"_受着完'!R4",FALSE),0)-1)</f>
        <v>#REF!</v>
      </c>
      <c r="ED11" s="356" t="e">
        <f ca="1">INDEX(INDIRECT("'"&amp;実行度合表集計!$D11&amp;"_受着完'!R58C4:R59C95",FALSE),1,
MATCH(DZ$2,INDIRECT("'"&amp;実行度合表集計!$D11&amp;"_受着完'!R4",FALSE),0))</f>
        <v>#REF!</v>
      </c>
      <c r="EE11" s="587" t="e" cm="1">
        <f t="array" aca="1" ref="EE11" ca="1">INDEX(INDIRECT("'"&amp;実行度合表集計!$D11&amp;"_受着完'!R58C4:R59C95",FALSE),1,
MATCH(DZ$2,INDIRECT("'"&amp;実行度合表集計!$D11&amp;"_受着完'!R4",FALSE),0)-3)</f>
        <v>#REF!</v>
      </c>
      <c r="EF11" s="358" t="e" cm="1">
        <f t="array" aca="1" ref="EF11" ca="1">INDEX(INDIRECT("'"&amp;実行度合表集計!$D11&amp;"_受着完'!R89C4:R90C95",FALSE),1,
MATCH(DZ$2,INDIRECT("'"&amp;実行度合表集計!$D11&amp;"_受着完'!R4",FALSE),0)-1)</f>
        <v>#REF!</v>
      </c>
      <c r="EG11" s="356" t="e">
        <f ca="1">INDEX(INDIRECT("'"&amp;実行度合表集計!$D11&amp;"_受着完'!R89C4:R90C95",FALSE),1,
MATCH(DZ$2,INDIRECT("'"&amp;実行度合表集計!$D11&amp;"_受着完'!R4",FALSE),0))</f>
        <v>#REF!</v>
      </c>
      <c r="EH11" s="384" t="e">
        <f ca="1">EG11-($Q11*1000)</f>
        <v>#REF!</v>
      </c>
      <c r="EI11" s="587" t="e" cm="1">
        <f t="array" aca="1" ref="EI11" ca="1">INDEX(INDIRECT("'"&amp;実行度合表集計!$D11&amp;"_受着完'!R89C4:R90C95",FALSE),1,
MATCH(DZ$2,INDIRECT("'"&amp;実行度合表集計!$D11&amp;"_受着完'!R4",FALSE),0)-3)</f>
        <v>#REF!</v>
      </c>
      <c r="EJ11" s="627" t="e">
        <f t="shared" ref="EJ11:ES11" ca="1" si="182">DF11+DP11+DZ11</f>
        <v>#REF!</v>
      </c>
      <c r="EK11" s="628" t="e">
        <f t="shared" ca="1" si="182"/>
        <v>#REF!</v>
      </c>
      <c r="EL11" s="629" t="e">
        <f t="shared" ca="1" si="182"/>
        <v>#REF!</v>
      </c>
      <c r="EM11" s="648" t="e">
        <f t="shared" ca="1" si="182"/>
        <v>#REF!</v>
      </c>
      <c r="EN11" s="617" t="e">
        <f t="shared" ca="1" si="182"/>
        <v>#REF!</v>
      </c>
      <c r="EO11" s="649" t="e">
        <f t="shared" ca="1" si="182"/>
        <v>#REF!</v>
      </c>
      <c r="EP11" s="659" t="e">
        <f t="shared" ca="1" si="182"/>
        <v>#REF!</v>
      </c>
      <c r="EQ11" s="619" t="e">
        <f t="shared" ca="1" si="182"/>
        <v>#REF!</v>
      </c>
      <c r="ER11" s="789" t="e">
        <f t="shared" ca="1" si="182"/>
        <v>#REF!</v>
      </c>
      <c r="ES11" s="660" t="e">
        <f t="shared" ca="1" si="182"/>
        <v>#REF!</v>
      </c>
      <c r="ET11" s="360" t="e" cm="1">
        <f t="array" aca="1" ref="ET11" ca="1">INDEX(INDIRECT("'"&amp;実行度合表集計!$D11&amp;"_受着完'!R27C4:R28C95",FALSE),1,
MATCH(ET$2,INDIRECT("'"&amp;実行度合表集計!$D11&amp;"_受着完'!R4",FALSE),0)-1)</f>
        <v>#REF!</v>
      </c>
      <c r="EU11" s="356" t="e">
        <f ca="1">INDEX(INDIRECT("'"&amp;実行度合表集計!$D11&amp;"_受着完'!R27C4:R28C95",FALSE),1,
MATCH(ET$2,INDIRECT("'"&amp;実行度合表集計!$D11&amp;"_受着完'!R4",FALSE),0))</f>
        <v>#REF!</v>
      </c>
      <c r="EV11" s="587" t="e" cm="1">
        <f t="array" aca="1" ref="EV11" ca="1">INDEX(INDIRECT("'"&amp;実行度合表集計!$D11&amp;"_受着完'!R27C4:R28C95",FALSE),1,
MATCH(ET$2,INDIRECT("'"&amp;実行度合表集計!$D11&amp;"_受着完'!R4",FALSE),0)-3)</f>
        <v>#REF!</v>
      </c>
      <c r="EW11" s="357" t="e" cm="1">
        <f t="array" aca="1" ref="EW11" ca="1">INDEX(INDIRECT("'"&amp;実行度合表集計!$D11&amp;"_受着完'!R58C4:R59C95",FALSE),1,
MATCH(ET$2,INDIRECT("'"&amp;実行度合表集計!$D11&amp;"_受着完'!R4",FALSE),0)-1)</f>
        <v>#REF!</v>
      </c>
      <c r="EX11" s="356" t="e">
        <f ca="1">INDEX(INDIRECT("'"&amp;実行度合表集計!$D11&amp;"_受着完'!R58C4:R59C95",FALSE),1,
MATCH(ET$2,INDIRECT("'"&amp;実行度合表集計!$D11&amp;"_受着完'!R4",FALSE),0))</f>
        <v>#REF!</v>
      </c>
      <c r="EY11" s="587" t="e" cm="1">
        <f t="array" aca="1" ref="EY11" ca="1">INDEX(INDIRECT("'"&amp;実行度合表集計!$D11&amp;"_受着完'!R58C4:R59C95",FALSE),1,
MATCH(ET$2,INDIRECT("'"&amp;実行度合表集計!$D11&amp;"_受着完'!R4",FALSE),0)-3)</f>
        <v>#REF!</v>
      </c>
      <c r="EZ11" s="358" t="e" cm="1">
        <f t="array" aca="1" ref="EZ11" ca="1">INDEX(INDIRECT("'"&amp;実行度合表集計!$D11&amp;"_受着完'!R89C4:R90C95",FALSE),1,
MATCH(ET$2,INDIRECT("'"&amp;実行度合表集計!$D11&amp;"_受着完'!R4",FALSE),0)-1)</f>
        <v>#REF!</v>
      </c>
      <c r="FA11" s="356" t="e">
        <f ca="1">INDEX(INDIRECT("'"&amp;実行度合表集計!$D11&amp;"_受着完'!R89C4:R90C95",FALSE),1,
MATCH(ET$2,INDIRECT("'"&amp;実行度合表集計!$D11&amp;"_受着完'!R4",FALSE),0))</f>
        <v>#REF!</v>
      </c>
      <c r="FB11" s="384" t="e">
        <f ca="1">FA11-($Q11*1000)</f>
        <v>#REF!</v>
      </c>
      <c r="FC11" s="587" t="e" cm="1">
        <f t="array" aca="1" ref="FC11" ca="1">INDEX(INDIRECT("'"&amp;実行度合表集計!$D11&amp;"_受着完'!R89C4:R90C95",FALSE),1,
MATCH(ET$2,INDIRECT("'"&amp;実行度合表集計!$D11&amp;"_受着完'!R4",FALSE),0)-3)</f>
        <v>#REF!</v>
      </c>
      <c r="FD11" s="455" t="e" cm="1">
        <f t="array" aca="1" ref="FD11" ca="1">INDEX(INDIRECT("'"&amp;実行度合表集計!$D11&amp;"_受着完'!R27C4:R28C95",FALSE),1,
MATCH(FD$2,INDIRECT("'"&amp;実行度合表集計!$D11&amp;"_受着完'!R4",FALSE),0)-1)</f>
        <v>#REF!</v>
      </c>
      <c r="FE11" s="356" t="e">
        <f ca="1">INDEX(INDIRECT("'"&amp;実行度合表集計!$D11&amp;"_受着完'!R27C4:R28C95",FALSE),1,
MATCH(FD$2,INDIRECT("'"&amp;実行度合表集計!$D11&amp;"_受着完'!R4",FALSE),0))</f>
        <v>#REF!</v>
      </c>
      <c r="FF11" s="587" t="e" cm="1">
        <f t="array" aca="1" ref="FF11" ca="1">INDEX(INDIRECT("'"&amp;実行度合表集計!$D11&amp;"_受着完'!R27C4:R28C95",FALSE),1,
MATCH(FD$2,INDIRECT("'"&amp;実行度合表集計!$D11&amp;"_受着完'!R4",FALSE),0)-3)</f>
        <v>#REF!</v>
      </c>
      <c r="FG11" s="357" t="e" cm="1">
        <f t="array" aca="1" ref="FG11" ca="1">INDEX(INDIRECT("'"&amp;実行度合表集計!$D11&amp;"_受着完'!R58C4:R59C95",FALSE),1,
MATCH(FD$2,INDIRECT("'"&amp;実行度合表集計!$D11&amp;"_受着完'!R4",FALSE),0)-1)</f>
        <v>#REF!</v>
      </c>
      <c r="FH11" s="356" t="e">
        <f ca="1">INDEX(INDIRECT("'"&amp;実行度合表集計!$D11&amp;"_受着完'!R58C4:R59C95",FALSE),1,
MATCH(FD$2,INDIRECT("'"&amp;実行度合表集計!$D11&amp;"_受着完'!R4",FALSE),0))</f>
        <v>#REF!</v>
      </c>
      <c r="FI11" s="587" t="e" cm="1">
        <f t="array" aca="1" ref="FI11" ca="1">INDEX(INDIRECT("'"&amp;実行度合表集計!$D11&amp;"_受着完'!R58C4:R59C95",FALSE),1,
MATCH(FD$2,INDIRECT("'"&amp;実行度合表集計!$D11&amp;"_受着完'!R4",FALSE),0)-3)</f>
        <v>#REF!</v>
      </c>
      <c r="FJ11" s="358" t="e" cm="1">
        <f t="array" aca="1" ref="FJ11" ca="1">INDEX(INDIRECT("'"&amp;実行度合表集計!$D11&amp;"_受着完'!R89C4:R90C95",FALSE),1,
MATCH(FD$2,INDIRECT("'"&amp;実行度合表集計!$D11&amp;"_受着完'!R4",FALSE),0)-1)</f>
        <v>#REF!</v>
      </c>
      <c r="FK11" s="356" t="e">
        <f ca="1">INDEX(INDIRECT("'"&amp;実行度合表集計!$D11&amp;"_受着完'!R89C4:R90C95",FALSE),1,
MATCH(FD$2,INDIRECT("'"&amp;実行度合表集計!$D11&amp;"_受着完'!R4",FALSE),0))</f>
        <v>#REF!</v>
      </c>
      <c r="FL11" s="384" t="e">
        <f ca="1">FK11-($Q11*1000)</f>
        <v>#REF!</v>
      </c>
      <c r="FM11" s="587" t="e" cm="1">
        <f t="array" aca="1" ref="FM11" ca="1">INDEX(INDIRECT("'"&amp;実行度合表集計!$D11&amp;"_受着完'!R89C4:R90C95",FALSE),1,
MATCH(FD$2,INDIRECT("'"&amp;実行度合表集計!$D11&amp;"_受着完'!R4",FALSE),0)-3)</f>
        <v>#REF!</v>
      </c>
      <c r="FN11" s="455" t="e" cm="1">
        <f t="array" aca="1" ref="FN11" ca="1">INDEX(INDIRECT("'"&amp;実行度合表集計!$D11&amp;"_受着完'!R27C4:R28C95",FALSE),1,
MATCH(FN$2,INDIRECT("'"&amp;実行度合表集計!$D11&amp;"_受着完'!R4",FALSE),0)-1)</f>
        <v>#REF!</v>
      </c>
      <c r="FO11" s="356" t="e">
        <f ca="1">INDEX(INDIRECT("'"&amp;実行度合表集計!$D11&amp;"_受着完'!R27C4:R28C95",FALSE),1,
MATCH(FN$2,INDIRECT("'"&amp;実行度合表集計!$D11&amp;"_受着完'!R4",FALSE),0))</f>
        <v>#REF!</v>
      </c>
      <c r="FP11" s="587" t="e" cm="1">
        <f t="array" aca="1" ref="FP11" ca="1">INDEX(INDIRECT("'"&amp;実行度合表集計!$D11&amp;"_受着完'!R27C4:R28C95",FALSE),1,
MATCH(FN$2,INDIRECT("'"&amp;実行度合表集計!$D11&amp;"_受着完'!R4",FALSE),0)-3)</f>
        <v>#REF!</v>
      </c>
      <c r="FQ11" s="357" t="e" cm="1">
        <f t="array" aca="1" ref="FQ11" ca="1">INDEX(INDIRECT("'"&amp;実行度合表集計!$D11&amp;"_受着完'!R58C4:R59C95",FALSE),1,
MATCH(FN$2,INDIRECT("'"&amp;実行度合表集計!$D11&amp;"_受着完'!R4",FALSE),0)-1)</f>
        <v>#REF!</v>
      </c>
      <c r="FR11" s="356" t="e">
        <f ca="1">INDEX(INDIRECT("'"&amp;実行度合表集計!$D11&amp;"_受着完'!R58C4:R59C95",FALSE),1,
MATCH(FN$2,INDIRECT("'"&amp;実行度合表集計!$D11&amp;"_受着完'!R4",FALSE),0))</f>
        <v>#REF!</v>
      </c>
      <c r="FS11" s="587" t="e" cm="1">
        <f t="array" aca="1" ref="FS11" ca="1">INDEX(INDIRECT("'"&amp;実行度合表集計!$D11&amp;"_受着完'!R58C4:R59C95",FALSE),1,
MATCH(FN$2,INDIRECT("'"&amp;実行度合表集計!$D11&amp;"_受着完'!R4",FALSE),0)-3)</f>
        <v>#REF!</v>
      </c>
      <c r="FT11" s="358" t="e" cm="1">
        <f t="array" aca="1" ref="FT11" ca="1">INDEX(INDIRECT("'"&amp;実行度合表集計!$D11&amp;"_受着完'!R89C4:R90C95",FALSE),1,
MATCH(FN$2,INDIRECT("'"&amp;実行度合表集計!$D11&amp;"_受着完'!R4",FALSE),0)-1)</f>
        <v>#REF!</v>
      </c>
      <c r="FU11" s="356" t="e">
        <f ca="1">INDEX(INDIRECT("'"&amp;実行度合表集計!$D11&amp;"_受着完'!R89C4:R90C95",FALSE),1,
MATCH(FN$2,INDIRECT("'"&amp;実行度合表集計!$D11&amp;"_受着完'!R4",FALSE),0))</f>
        <v>#REF!</v>
      </c>
      <c r="FV11" s="384" t="e">
        <f ca="1">FU11-($Q11*1000)</f>
        <v>#REF!</v>
      </c>
      <c r="FW11" s="587" t="e" cm="1">
        <f t="array" aca="1" ref="FW11" ca="1">INDEX(INDIRECT("'"&amp;実行度合表集計!$D11&amp;"_受着完'!R89C4:R90C95",FALSE),1,
MATCH(FN$2,INDIRECT("'"&amp;実行度合表集計!$D11&amp;"_受着完'!R4",FALSE),0)-3)</f>
        <v>#REF!</v>
      </c>
      <c r="FX11" s="627" t="e">
        <f t="shared" ref="FX11:GG11" ca="1" si="183">ET11+FD11+FN11</f>
        <v>#REF!</v>
      </c>
      <c r="FY11" s="628" t="e">
        <f t="shared" ca="1" si="183"/>
        <v>#REF!</v>
      </c>
      <c r="FZ11" s="629" t="e">
        <f t="shared" ca="1" si="183"/>
        <v>#REF!</v>
      </c>
      <c r="GA11" s="648" t="e">
        <f t="shared" ca="1" si="183"/>
        <v>#REF!</v>
      </c>
      <c r="GB11" s="617" t="e">
        <f t="shared" ca="1" si="183"/>
        <v>#REF!</v>
      </c>
      <c r="GC11" s="649" t="e">
        <f t="shared" ca="1" si="183"/>
        <v>#REF!</v>
      </c>
      <c r="GD11" s="659" t="e">
        <f t="shared" ca="1" si="183"/>
        <v>#REF!</v>
      </c>
      <c r="GE11" s="619" t="e">
        <f t="shared" ca="1" si="183"/>
        <v>#REF!</v>
      </c>
      <c r="GF11" s="789" t="e">
        <f t="shared" ca="1" si="183"/>
        <v>#REF!</v>
      </c>
      <c r="GG11" s="660" t="e">
        <f t="shared" ca="1" si="183"/>
        <v>#REF!</v>
      </c>
      <c r="GH11" s="670" t="e">
        <f t="shared" ref="GH11:GP12" ca="1" si="184">EJ11+FX11</f>
        <v>#REF!</v>
      </c>
      <c r="GI11" s="620" t="e">
        <f t="shared" ca="1" si="184"/>
        <v>#REF!</v>
      </c>
      <c r="GJ11" s="671" t="e">
        <f t="shared" ca="1" si="184"/>
        <v>#REF!</v>
      </c>
      <c r="GK11" s="681" t="e">
        <f t="shared" ca="1" si="184"/>
        <v>#REF!</v>
      </c>
      <c r="GL11" s="622" t="e">
        <f t="shared" ca="1" si="184"/>
        <v>#REF!</v>
      </c>
      <c r="GM11" s="682" t="e">
        <f t="shared" ca="1" si="184"/>
        <v>#REF!</v>
      </c>
      <c r="GN11" s="692" t="e">
        <f t="shared" ca="1" si="184"/>
        <v>#REF!</v>
      </c>
      <c r="GO11" s="624" t="e">
        <f t="shared" ca="1" si="184"/>
        <v>#REF!</v>
      </c>
      <c r="GP11" s="791" t="e">
        <f t="shared" ca="1" si="184"/>
        <v>#REF!</v>
      </c>
      <c r="GQ11" s="693" t="e">
        <f t="shared" ref="GQ11:GQ12" ca="1" si="185">ES11+GG11</f>
        <v>#REF!</v>
      </c>
      <c r="GR11" s="702" t="e">
        <f t="shared" ref="GR11:HA12" ca="1" si="186">CV11+GH11</f>
        <v>#REF!</v>
      </c>
      <c r="GS11" s="699" t="e">
        <f t="shared" ca="1" si="186"/>
        <v>#REF!</v>
      </c>
      <c r="GT11" s="703" t="e">
        <f t="shared" ca="1" si="186"/>
        <v>#REF!</v>
      </c>
      <c r="GU11" s="702" t="e">
        <f t="shared" ca="1" si="186"/>
        <v>#REF!</v>
      </c>
      <c r="GV11" s="699" t="e">
        <f t="shared" ca="1" si="186"/>
        <v>#REF!</v>
      </c>
      <c r="GW11" s="703" t="e">
        <f t="shared" ca="1" si="186"/>
        <v>#REF!</v>
      </c>
      <c r="GX11" s="702" t="e">
        <f t="shared" ca="1" si="186"/>
        <v>#REF!</v>
      </c>
      <c r="GY11" s="699" t="e">
        <f t="shared" ca="1" si="186"/>
        <v>#REF!</v>
      </c>
      <c r="GZ11" s="793" t="e">
        <f t="shared" ca="1" si="186"/>
        <v>#REF!</v>
      </c>
      <c r="HA11" s="703" t="e">
        <f t="shared" ca="1" si="186"/>
        <v>#REF!</v>
      </c>
      <c r="HC11" s="461" t="s">
        <v>145</v>
      </c>
      <c r="HE11" s="461" t="s">
        <v>236</v>
      </c>
      <c r="HF11" s="461" t="s">
        <v>276</v>
      </c>
      <c r="HG11" s="461" t="s">
        <v>277</v>
      </c>
    </row>
    <row r="12" spans="1:215" ht="19.5" outlineLevel="1" x14ac:dyDescent="0.25">
      <c r="A12" s="365"/>
      <c r="B12" s="504"/>
      <c r="C12" s="443" t="str">
        <f>_xlfn.XLOOKUP($D12,'214737'!$H:$H,'214737'!$G:$G,"",0)</f>
        <v/>
      </c>
      <c r="D12" s="431" t="str">
        <f>HYPERLINK("#'"&amp;D11&amp;"_受着完'!A1","▶受着完")</f>
        <v>▶受着完</v>
      </c>
      <c r="E12" s="413"/>
      <c r="F12" s="1294" t="str">
        <f>_xlfn.XLOOKUP($D12,'214737'!$H:$H,'214737'!$I:$I,"",0)</f>
        <v/>
      </c>
      <c r="G12" s="1294" t="str">
        <f>_xlfn.XLOOKUP($D12,'214737'!$H:$H,'214737'!$J:$J,"",0)</f>
        <v/>
      </c>
      <c r="H12" s="1294" t="str">
        <f>_xlfn.XLOOKUP($D12,'214737'!$H:$H,'214737'!$K:$K,"",0)</f>
        <v/>
      </c>
      <c r="I12" s="414" t="str">
        <f>集計グループ1</f>
        <v>アクティエ</v>
      </c>
      <c r="J12" s="523"/>
      <c r="K12" s="1278">
        <f>K11</f>
        <v>2042</v>
      </c>
      <c r="L12" s="1278">
        <f t="shared" ref="L12" si="187">L11</f>
        <v>258</v>
      </c>
      <c r="M12" s="1278">
        <f t="shared" ref="M12" si="188">M11</f>
        <v>33</v>
      </c>
      <c r="N12" s="1278">
        <f t="shared" ref="N12" si="189">N11</f>
        <v>1342</v>
      </c>
      <c r="O12" s="1278">
        <f t="shared" ref="O12" si="190">O11</f>
        <v>900</v>
      </c>
      <c r="P12" s="1278">
        <f t="shared" ref="P12" si="191">P11</f>
        <v>3000</v>
      </c>
      <c r="Q12" s="1278">
        <f>SUM(K12:P12)</f>
        <v>7575</v>
      </c>
      <c r="R12" s="577" t="str">
        <f>R11</f>
        <v>アクティエ横浜</v>
      </c>
      <c r="S12" s="355" t="s">
        <v>146</v>
      </c>
      <c r="T12" s="455" t="e" cm="1">
        <f t="array" aca="1" ref="T12" ca="1">INDEX(INDIRECT("'"&amp;実行度合表集計!$D11&amp;"_受着完'!R27C4:R28C95",FALSE),2,
MATCH(T$2,INDIRECT("'"&amp;実行度合表集計!$D11&amp;"_受着完'!R4",FALSE),0)-1)</f>
        <v>#REF!</v>
      </c>
      <c r="U12" s="356" t="e">
        <f ca="1">INDEX(INDIRECT("'"&amp;実行度合表集計!$D11&amp;"_受着完'!R27C4:R28C95",FALSE),2,
MATCH(T$2,INDIRECT("'"&amp;実行度合表集計!$D11&amp;"_受着完'!R4",FALSE),0))</f>
        <v>#REF!</v>
      </c>
      <c r="V12" s="587" t="e" cm="1">
        <f t="array" aca="1" ref="V12" ca="1">INDEX(INDIRECT("'"&amp;実行度合表集計!$D11&amp;"_受着完'!R27C4:R28C95",FALSE),2,
MATCH(T$2,INDIRECT("'"&amp;実行度合表集計!$D11&amp;"_受着完'!R4",FALSE),0)-3)</f>
        <v>#REF!</v>
      </c>
      <c r="W12" s="357" t="e" cm="1">
        <f t="array" aca="1" ref="W12" ca="1">INDEX(INDIRECT("'"&amp;実行度合表集計!$D11&amp;"_受着完'!R58C4:R59C95",FALSE),2,
MATCH(T$2,INDIRECT("'"&amp;実行度合表集計!$D11&amp;"_受着完'!R4",FALSE),0)-1)</f>
        <v>#REF!</v>
      </c>
      <c r="X12" s="356" t="e">
        <f ca="1">INDEX(INDIRECT("'"&amp;実行度合表集計!$D11&amp;"_受着完'!R58C4:R59C95",FALSE),2,
MATCH(T$2,INDIRECT("'"&amp;実行度合表集計!$D11&amp;"_受着完'!R4",FALSE),0))</f>
        <v>#REF!</v>
      </c>
      <c r="Y12" s="587" t="e" cm="1">
        <f t="array" aca="1" ref="Y12" ca="1">INDEX(INDIRECT("'"&amp;実行度合表集計!$D11&amp;"_受着完'!R58C4:R59C95",FALSE),2,
MATCH(T$2,INDIRECT("'"&amp;実行度合表集計!$D11&amp;"_受着完'!R4",FALSE),0)-3)</f>
        <v>#REF!</v>
      </c>
      <c r="Z12" s="358" t="e" cm="1">
        <f t="array" aca="1" ref="Z12" ca="1">INDEX(INDIRECT("'"&amp;実行度合表集計!$D11&amp;"_受着完'!R89C4:R90C95",FALSE),2,
MATCH(T$2,INDIRECT("'"&amp;実行度合表集計!$D11&amp;"_受着完'!R4",FALSE),0)-1)</f>
        <v>#REF!</v>
      </c>
      <c r="AA12" s="356" t="e">
        <f ca="1">INDEX(INDIRECT("'"&amp;実行度合表集計!$D11&amp;"_受着完'!R89C4:R90C95",FALSE),2,
MATCH(T$2,INDIRECT("'"&amp;実行度合表集計!$D11&amp;"_受着完'!R4",FALSE),0))</f>
        <v>#REF!</v>
      </c>
      <c r="AB12" s="795" t="e">
        <f ca="1">AA12-($Q11*1000)</f>
        <v>#REF!</v>
      </c>
      <c r="AC12" s="587" t="e" cm="1">
        <f t="array" aca="1" ref="AC12" ca="1">INDEX(INDIRECT("'"&amp;実行度合表集計!$D11&amp;"_受着完'!R89C4:R90C95",FALSE),2,
MATCH(T$2,INDIRECT("'"&amp;実行度合表集計!$D11&amp;"_受着完'!R4",FALSE),0)-3)</f>
        <v>#REF!</v>
      </c>
      <c r="AD12" s="455" t="e" cm="1">
        <f t="array" aca="1" ref="AD12" ca="1">INDEX(INDIRECT("'"&amp;実行度合表集計!$D11&amp;"_受着完'!R27C4:R28C95",FALSE),2,
MATCH(AD$2,INDIRECT("'"&amp;実行度合表集計!$D11&amp;"_受着完'!R4",FALSE),0)-1)</f>
        <v>#REF!</v>
      </c>
      <c r="AE12" s="356" t="e">
        <f ca="1">INDEX(INDIRECT("'"&amp;実行度合表集計!$D11&amp;"_受着完'!R27C4:R28C95",FALSE),2,
MATCH(AD$2,INDIRECT("'"&amp;実行度合表集計!$D11&amp;"_受着完'!R4",FALSE),0))</f>
        <v>#REF!</v>
      </c>
      <c r="AF12" s="587" t="e" cm="1">
        <f t="array" aca="1" ref="AF12" ca="1">INDEX(INDIRECT("'"&amp;実行度合表集計!$D11&amp;"_受着完'!R27C4:R28C95",FALSE),2,
MATCH(AD$2,INDIRECT("'"&amp;実行度合表集計!$D11&amp;"_受着完'!R4",FALSE),0)-3)</f>
        <v>#REF!</v>
      </c>
      <c r="AG12" s="357" t="e" cm="1">
        <f t="array" aca="1" ref="AG12" ca="1">INDEX(INDIRECT("'"&amp;実行度合表集計!$D11&amp;"_受着完'!R58C4:R59C95",FALSE),2,
MATCH(AD$2,INDIRECT("'"&amp;実行度合表集計!$D11&amp;"_受着完'!R4",FALSE),0)-1)</f>
        <v>#REF!</v>
      </c>
      <c r="AH12" s="356" t="e">
        <f ca="1">INDEX(INDIRECT("'"&amp;実行度合表集計!$D11&amp;"_受着完'!R58C4:R59C95",FALSE),2,
MATCH(AD$2,INDIRECT("'"&amp;実行度合表集計!$D11&amp;"_受着完'!R4",FALSE),0))</f>
        <v>#REF!</v>
      </c>
      <c r="AI12" s="587" t="e" cm="1">
        <f t="array" aca="1" ref="AI12" ca="1">INDEX(INDIRECT("'"&amp;実行度合表集計!$D11&amp;"_受着完'!R58C4:R59C95",FALSE),2,
MATCH(AD$2,INDIRECT("'"&amp;実行度合表集計!$D11&amp;"_受着完'!R4",FALSE),0)-3)</f>
        <v>#REF!</v>
      </c>
      <c r="AJ12" s="358" t="e" cm="1">
        <f t="array" aca="1" ref="AJ12" ca="1">INDEX(INDIRECT("'"&amp;実行度合表集計!$D11&amp;"_受着完'!R89C4:R90C95",FALSE),2,
MATCH(AD$2,INDIRECT("'"&amp;実行度合表集計!$D11&amp;"_受着完'!R4",FALSE),0)-1)</f>
        <v>#REF!</v>
      </c>
      <c r="AK12" s="356" t="e">
        <f ca="1">INDEX(INDIRECT("'"&amp;実行度合表集計!$D11&amp;"_受着完'!R89C4:R90C95",FALSE),2,
MATCH(AD$2,INDIRECT("'"&amp;実行度合表集計!$D11&amp;"_受着完'!R4",FALSE),0))</f>
        <v>#REF!</v>
      </c>
      <c r="AL12" s="795" t="e">
        <f ca="1">AK12-($Q11*1000)</f>
        <v>#REF!</v>
      </c>
      <c r="AM12" s="587" t="e" cm="1">
        <f t="array" aca="1" ref="AM12" ca="1">INDEX(INDIRECT("'"&amp;実行度合表集計!$D11&amp;"_受着完'!R89C4:R90C95",FALSE),2,
MATCH(AD$2,INDIRECT("'"&amp;実行度合表集計!$D11&amp;"_受着完'!R4",FALSE),0)-3)</f>
        <v>#REF!</v>
      </c>
      <c r="AN12" s="455" t="e" cm="1">
        <f t="array" aca="1" ref="AN12" ca="1">INDEX(INDIRECT("'"&amp;実行度合表集計!$D11&amp;"_受着完'!R27C4:R28C95",FALSE),2,
MATCH(AN$2,INDIRECT("'"&amp;実行度合表集計!$D11&amp;"_受着完'!R4",FALSE),0)-1)</f>
        <v>#REF!</v>
      </c>
      <c r="AO12" s="356" t="e">
        <f ca="1">INDEX(INDIRECT("'"&amp;実行度合表集計!$D11&amp;"_受着完'!R27C4:R28C95",FALSE),2,
MATCH(AN$2,INDIRECT("'"&amp;実行度合表集計!$D11&amp;"_受着完'!R4",FALSE),0))</f>
        <v>#REF!</v>
      </c>
      <c r="AP12" s="587" t="e" cm="1">
        <f t="array" aca="1" ref="AP12" ca="1">INDEX(INDIRECT("'"&amp;実行度合表集計!$D11&amp;"_受着完'!R27C4:R28C95",FALSE),2,
MATCH(AN$2,INDIRECT("'"&amp;実行度合表集計!$D11&amp;"_受着完'!R4",FALSE),0)-3)</f>
        <v>#REF!</v>
      </c>
      <c r="AQ12" s="357" t="e" cm="1">
        <f t="array" aca="1" ref="AQ12" ca="1">INDEX(INDIRECT("'"&amp;実行度合表集計!$D11&amp;"_受着完'!R58C4:R59C95",FALSE),2,
MATCH(AN$2,INDIRECT("'"&amp;実行度合表集計!$D11&amp;"_受着完'!R4",FALSE),0)-1)</f>
        <v>#REF!</v>
      </c>
      <c r="AR12" s="356" t="e">
        <f ca="1">INDEX(INDIRECT("'"&amp;実行度合表集計!$D11&amp;"_受着完'!R58C4:R59C95",FALSE),2,
MATCH(AN$2,INDIRECT("'"&amp;実行度合表集計!$D11&amp;"_受着完'!R4",FALSE),0))</f>
        <v>#REF!</v>
      </c>
      <c r="AS12" s="587" t="e" cm="1">
        <f t="array" aca="1" ref="AS12" ca="1">INDEX(INDIRECT("'"&amp;実行度合表集計!$D11&amp;"_受着完'!R58C4:R59C95",FALSE),2,
MATCH(AN$2,INDIRECT("'"&amp;実行度合表集計!$D11&amp;"_受着完'!R4",FALSE),0)-3)</f>
        <v>#REF!</v>
      </c>
      <c r="AT12" s="358" t="e" cm="1">
        <f t="array" aca="1" ref="AT12" ca="1">INDEX(INDIRECT("'"&amp;実行度合表集計!$D11&amp;"_受着完'!R89C4:R90C95",FALSE),2,
MATCH(AN$2,INDIRECT("'"&amp;実行度合表集計!$D11&amp;"_受着完'!R4",FALSE),0)-1)</f>
        <v>#REF!</v>
      </c>
      <c r="AU12" s="356" t="e">
        <f ca="1">INDEX(INDIRECT("'"&amp;実行度合表集計!$D11&amp;"_受着完'!R89C4:R90C95",FALSE),2,
MATCH(AN$2,INDIRECT("'"&amp;実行度合表集計!$D11&amp;"_受着完'!R4",FALSE),0))</f>
        <v>#REF!</v>
      </c>
      <c r="AV12" s="795" t="e">
        <f ca="1">AU12-($Q11*1000)</f>
        <v>#REF!</v>
      </c>
      <c r="AW12" s="587" t="e" cm="1">
        <f t="array" aca="1" ref="AW12" ca="1">INDEX(INDIRECT("'"&amp;実行度合表集計!$D11&amp;"_受着完'!R89C4:R90C95",FALSE),2,
MATCH(AN$2,INDIRECT("'"&amp;実行度合表集計!$D11&amp;"_受着完'!R4",FALSE),0)-3)</f>
        <v>#REF!</v>
      </c>
      <c r="AX12" s="627" t="e">
        <f t="shared" ref="AX12" ca="1" si="192">T12+AD12+AN12</f>
        <v>#REF!</v>
      </c>
      <c r="AY12" s="628" t="e">
        <f t="shared" ref="AY12" ca="1" si="193">U12+AE12+AO12</f>
        <v>#REF!</v>
      </c>
      <c r="AZ12" s="629" t="e">
        <f t="shared" ref="AZ12" ca="1" si="194">V12+AF12+AP12</f>
        <v>#REF!</v>
      </c>
      <c r="BA12" s="648" t="e">
        <f t="shared" ref="BA12" ca="1" si="195">W12+AG12+AQ12</f>
        <v>#REF!</v>
      </c>
      <c r="BB12" s="617" t="e">
        <f t="shared" ref="BB12" ca="1" si="196">X12+AH12+AR12</f>
        <v>#REF!</v>
      </c>
      <c r="BC12" s="649" t="e">
        <f t="shared" ref="BC12" ca="1" si="197">Y12+AI12+AS12</f>
        <v>#REF!</v>
      </c>
      <c r="BD12" s="659" t="e">
        <f ca="1">Z12+AJ12+AT12</f>
        <v>#REF!</v>
      </c>
      <c r="BE12" s="619" t="e">
        <f ca="1">AA12+AK12+AU12</f>
        <v>#REF!</v>
      </c>
      <c r="BF12" s="790" t="e">
        <f ca="1">BE12*(1+BF13)-(($Q11*1000)*3)</f>
        <v>#REF!</v>
      </c>
      <c r="BG12" s="660" t="e">
        <f ca="1">AC12+AM12+AW12</f>
        <v>#REF!</v>
      </c>
      <c r="BH12" s="360" t="e" cm="1">
        <f t="array" aca="1" ref="BH12" ca="1">INDEX(INDIRECT("'"&amp;実行度合表集計!$D11&amp;"_受着完'!R27C4:R28C95",FALSE),2,
MATCH(BH$2,INDIRECT("'"&amp;実行度合表集計!$D11&amp;"_受着完'!R4",FALSE),0)-1)</f>
        <v>#REF!</v>
      </c>
      <c r="BI12" s="356" t="e">
        <f ca="1">INDEX(INDIRECT("'"&amp;実行度合表集計!$D11&amp;"_受着完'!R27C4:R28C95",FALSE),2,
MATCH(BH$2,INDIRECT("'"&amp;実行度合表集計!$D11&amp;"_受着完'!R4",FALSE),0))</f>
        <v>#REF!</v>
      </c>
      <c r="BJ12" s="587" t="e" cm="1">
        <f t="array" aca="1" ref="BJ12" ca="1">INDEX(INDIRECT("'"&amp;実行度合表集計!$D11&amp;"_受着完'!R27C4:R28C95",FALSE),2,
MATCH(BH$2,INDIRECT("'"&amp;実行度合表集計!$D11&amp;"_受着完'!R4",FALSE),0)-3)</f>
        <v>#REF!</v>
      </c>
      <c r="BK12" s="357" t="e" cm="1">
        <f t="array" aca="1" ref="BK12" ca="1">INDEX(INDIRECT("'"&amp;実行度合表集計!$D11&amp;"_受着完'!R58C4:R59C95",FALSE),2,
MATCH(BH$2,INDIRECT("'"&amp;実行度合表集計!$D11&amp;"_受着完'!R4",FALSE),0)-1)</f>
        <v>#REF!</v>
      </c>
      <c r="BL12" s="356" t="e">
        <f ca="1">INDEX(INDIRECT("'"&amp;実行度合表集計!$D11&amp;"_受着完'!R58C4:R59C95",FALSE),2,
MATCH(BH$2,INDIRECT("'"&amp;実行度合表集計!$D11&amp;"_受着完'!R4",FALSE),0))</f>
        <v>#REF!</v>
      </c>
      <c r="BM12" s="587" t="e" cm="1">
        <f t="array" aca="1" ref="BM12" ca="1">INDEX(INDIRECT("'"&amp;実行度合表集計!$D11&amp;"_受着完'!R58C4:R59C95",FALSE),2,
MATCH(BH$2,INDIRECT("'"&amp;実行度合表集計!$D11&amp;"_受着完'!R4",FALSE),0)-3)</f>
        <v>#REF!</v>
      </c>
      <c r="BN12" s="358" t="e" cm="1">
        <f t="array" aca="1" ref="BN12" ca="1">INDEX(INDIRECT("'"&amp;実行度合表集計!$D11&amp;"_受着完'!R89C4:R90C95",FALSE),2,
MATCH(BH$2,INDIRECT("'"&amp;実行度合表集計!$D11&amp;"_受着完'!R4",FALSE),0)-1)</f>
        <v>#REF!</v>
      </c>
      <c r="BO12" s="356" t="e">
        <f ca="1">INDEX(INDIRECT("'"&amp;実行度合表集計!$D11&amp;"_受着完'!R89C4:R90C95",FALSE),2,
MATCH(BH$2,INDIRECT("'"&amp;実行度合表集計!$D11&amp;"_受着完'!R4",FALSE),0))</f>
        <v>#REF!</v>
      </c>
      <c r="BP12" s="795" t="e">
        <f ca="1">BO12-($Q11*1000)</f>
        <v>#REF!</v>
      </c>
      <c r="BQ12" s="587" t="e" cm="1">
        <f t="array" aca="1" ref="BQ12" ca="1">INDEX(INDIRECT("'"&amp;実行度合表集計!$D11&amp;"_受着完'!R89C4:R90C95",FALSE),2,
MATCH(BH$2,INDIRECT("'"&amp;実行度合表集計!$D11&amp;"_受着完'!R4",FALSE),0)-3)</f>
        <v>#REF!</v>
      </c>
      <c r="BR12" s="455" t="e" cm="1">
        <f t="array" aca="1" ref="BR12" ca="1">INDEX(INDIRECT("'"&amp;実行度合表集計!$D11&amp;"_受着完'!R27C4:R28C95",FALSE),2,
MATCH(BR$2,INDIRECT("'"&amp;実行度合表集計!$D11&amp;"_受着完'!R4",FALSE),0)-1)</f>
        <v>#REF!</v>
      </c>
      <c r="BS12" s="356" t="e">
        <f ca="1">INDEX(INDIRECT("'"&amp;実行度合表集計!$D11&amp;"_受着完'!R27C4:R28C95",FALSE),2,
MATCH(BR$2,INDIRECT("'"&amp;実行度合表集計!$D11&amp;"_受着完'!R4",FALSE),0))</f>
        <v>#REF!</v>
      </c>
      <c r="BT12" s="587" t="e" cm="1">
        <f t="array" aca="1" ref="BT12" ca="1">INDEX(INDIRECT("'"&amp;実行度合表集計!$D11&amp;"_受着完'!R27C4:R28C95",FALSE),2,
MATCH(BR$2,INDIRECT("'"&amp;実行度合表集計!$D11&amp;"_受着完'!R4",FALSE),0)-3)</f>
        <v>#REF!</v>
      </c>
      <c r="BU12" s="357" t="e" cm="1">
        <f t="array" aca="1" ref="BU12" ca="1">INDEX(INDIRECT("'"&amp;実行度合表集計!$D11&amp;"_受着完'!R58C4:R59C95",FALSE),2,
MATCH(BR$2,INDIRECT("'"&amp;実行度合表集計!$D11&amp;"_受着完'!R4",FALSE),0)-1)</f>
        <v>#REF!</v>
      </c>
      <c r="BV12" s="356" t="e">
        <f ca="1">INDEX(INDIRECT("'"&amp;実行度合表集計!$D11&amp;"_受着完'!R58C4:R59C95",FALSE),2,
MATCH(BR$2,INDIRECT("'"&amp;実行度合表集計!$D11&amp;"_受着完'!R4",FALSE),0))</f>
        <v>#REF!</v>
      </c>
      <c r="BW12" s="587" t="e" cm="1">
        <f t="array" aca="1" ref="BW12" ca="1">INDEX(INDIRECT("'"&amp;実行度合表集計!$D11&amp;"_受着完'!R58C4:R59C95",FALSE),2,
MATCH(BR$2,INDIRECT("'"&amp;実行度合表集計!$D11&amp;"_受着完'!R4",FALSE),0)-3)</f>
        <v>#REF!</v>
      </c>
      <c r="BX12" s="358" t="e" cm="1">
        <f t="array" aca="1" ref="BX12" ca="1">INDEX(INDIRECT("'"&amp;実行度合表集計!$D11&amp;"_受着完'!R89C4:R90C95",FALSE),2,
MATCH(BR$2,INDIRECT("'"&amp;実行度合表集計!$D11&amp;"_受着完'!R4",FALSE),0)-1)</f>
        <v>#REF!</v>
      </c>
      <c r="BY12" s="356" t="e">
        <f ca="1">INDEX(INDIRECT("'"&amp;実行度合表集計!$D11&amp;"_受着完'!R89C4:R90C95",FALSE),2,
MATCH(BR$2,INDIRECT("'"&amp;実行度合表集計!$D11&amp;"_受着完'!R4",FALSE),0))</f>
        <v>#REF!</v>
      </c>
      <c r="BZ12" s="795" t="e">
        <f ca="1">BY12-($Q11*1000)</f>
        <v>#REF!</v>
      </c>
      <c r="CA12" s="587" t="e" cm="1">
        <f t="array" aca="1" ref="CA12" ca="1">INDEX(INDIRECT("'"&amp;実行度合表集計!$D11&amp;"_受着完'!R89C4:R90C95",FALSE),2,
MATCH(BR$2,INDIRECT("'"&amp;実行度合表集計!$D11&amp;"_受着完'!R4",FALSE),0)-3)</f>
        <v>#REF!</v>
      </c>
      <c r="CB12" s="455" t="e" cm="1">
        <f t="array" aca="1" ref="CB12" ca="1">INDEX(INDIRECT("'"&amp;実行度合表集計!$D11&amp;"_受着完'!R27C4:R28C95",FALSE),2,
MATCH(CB$2,INDIRECT("'"&amp;実行度合表集計!$D11&amp;"_受着完'!R4",FALSE),0)-1)</f>
        <v>#REF!</v>
      </c>
      <c r="CC12" s="356" t="e">
        <f ca="1">INDEX(INDIRECT("'"&amp;実行度合表集計!$D11&amp;"_受着完'!R27C4:R28C95",FALSE),2,
MATCH(CB$2,INDIRECT("'"&amp;実行度合表集計!$D11&amp;"_受着完'!R4",FALSE),0))</f>
        <v>#REF!</v>
      </c>
      <c r="CD12" s="587" t="e" cm="1">
        <f t="array" aca="1" ref="CD12" ca="1">INDEX(INDIRECT("'"&amp;実行度合表集計!$D11&amp;"_受着完'!R27C4:R28C95",FALSE),2,
MATCH(CB$2,INDIRECT("'"&amp;実行度合表集計!$D11&amp;"_受着完'!R4",FALSE),0)-3)</f>
        <v>#REF!</v>
      </c>
      <c r="CE12" s="357" t="e" cm="1">
        <f t="array" aca="1" ref="CE12" ca="1">INDEX(INDIRECT("'"&amp;実行度合表集計!$D11&amp;"_受着完'!R58C4:R59C95",FALSE),2,
MATCH(CB$2,INDIRECT("'"&amp;実行度合表集計!$D11&amp;"_受着完'!R4",FALSE),0)-1)</f>
        <v>#REF!</v>
      </c>
      <c r="CF12" s="356" t="e">
        <f ca="1">INDEX(INDIRECT("'"&amp;実行度合表集計!$D11&amp;"_受着完'!R58C4:R59C95",FALSE),2,
MATCH(CB$2,INDIRECT("'"&amp;実行度合表集計!$D11&amp;"_受着完'!R4",FALSE),0))</f>
        <v>#REF!</v>
      </c>
      <c r="CG12" s="587" t="e" cm="1">
        <f t="array" aca="1" ref="CG12" ca="1">INDEX(INDIRECT("'"&amp;実行度合表集計!$D11&amp;"_受着完'!R58C4:R59C95",FALSE),2,
MATCH(CB$2,INDIRECT("'"&amp;実行度合表集計!$D11&amp;"_受着完'!R4",FALSE),0)-3)</f>
        <v>#REF!</v>
      </c>
      <c r="CH12" s="358" t="e" cm="1">
        <f t="array" aca="1" ref="CH12" ca="1">INDEX(INDIRECT("'"&amp;実行度合表集計!$D11&amp;"_受着完'!R89C4:R90C95",FALSE),2,
MATCH(CB$2,INDIRECT("'"&amp;実行度合表集計!$D11&amp;"_受着完'!R4",FALSE),0)-1)</f>
        <v>#REF!</v>
      </c>
      <c r="CI12" s="356" t="e">
        <f ca="1">INDEX(INDIRECT("'"&amp;実行度合表集計!$D11&amp;"_受着完'!R89C4:R90C95",FALSE),2,
MATCH(CB$2,INDIRECT("'"&amp;実行度合表集計!$D11&amp;"_受着完'!R4",FALSE),0))</f>
        <v>#REF!</v>
      </c>
      <c r="CJ12" s="795" t="e">
        <f ca="1">CI12-($Q11*1000)</f>
        <v>#REF!</v>
      </c>
      <c r="CK12" s="587" t="e" cm="1">
        <f t="array" aca="1" ref="CK12" ca="1">INDEX(INDIRECT("'"&amp;実行度合表集計!$D11&amp;"_受着完'!R89C4:R90C95",FALSE),2,
MATCH(CB$2,INDIRECT("'"&amp;実行度合表集計!$D11&amp;"_受着完'!R4",FALSE),0)-3)</f>
        <v>#REF!</v>
      </c>
      <c r="CL12" s="627" t="e">
        <f t="shared" ref="CL12" ca="1" si="198">BH12+BR12+CB12</f>
        <v>#REF!</v>
      </c>
      <c r="CM12" s="628" t="e">
        <f t="shared" ref="CM12" ca="1" si="199">BI12+BS12+CC12</f>
        <v>#REF!</v>
      </c>
      <c r="CN12" s="629" t="e">
        <f t="shared" ref="CN12" ca="1" si="200">BJ12+BT12+CD12</f>
        <v>#REF!</v>
      </c>
      <c r="CO12" s="648" t="e">
        <f t="shared" ref="CO12" ca="1" si="201">BK12+BU12+CE12</f>
        <v>#REF!</v>
      </c>
      <c r="CP12" s="617" t="e">
        <f t="shared" ref="CP12" ca="1" si="202">BL12+BV12+CF12</f>
        <v>#REF!</v>
      </c>
      <c r="CQ12" s="649" t="e">
        <f t="shared" ref="CQ12" ca="1" si="203">BM12+BW12+CG12</f>
        <v>#REF!</v>
      </c>
      <c r="CR12" s="659" t="e">
        <f ca="1">BN12+BX12+CH12</f>
        <v>#REF!</v>
      </c>
      <c r="CS12" s="619" t="e">
        <f ca="1">BO12+BY12+CI12</f>
        <v>#REF!</v>
      </c>
      <c r="CT12" s="790" t="e">
        <f ca="1">CS12*(1+CT13)-(($Q11*1000)*3)</f>
        <v>#REF!</v>
      </c>
      <c r="CU12" s="660" t="e">
        <f ca="1">BQ12+CA12+CK12</f>
        <v>#REF!</v>
      </c>
      <c r="CV12" s="670" t="e">
        <f t="shared" ca="1" si="181"/>
        <v>#REF!</v>
      </c>
      <c r="CW12" s="620" t="e">
        <f t="shared" ca="1" si="181"/>
        <v>#REF!</v>
      </c>
      <c r="CX12" s="671" t="e">
        <f t="shared" ca="1" si="181"/>
        <v>#REF!</v>
      </c>
      <c r="CY12" s="681" t="e">
        <f t="shared" ca="1" si="181"/>
        <v>#REF!</v>
      </c>
      <c r="CZ12" s="622" t="e">
        <f t="shared" ca="1" si="181"/>
        <v>#REF!</v>
      </c>
      <c r="DA12" s="682" t="e">
        <f t="shared" ca="1" si="181"/>
        <v>#REF!</v>
      </c>
      <c r="DB12" s="692" t="e">
        <f t="shared" ca="1" si="181"/>
        <v>#REF!</v>
      </c>
      <c r="DC12" s="624" t="e">
        <f t="shared" ca="1" si="181"/>
        <v>#REF!</v>
      </c>
      <c r="DD12" s="790" t="e">
        <f t="shared" ca="1" si="181"/>
        <v>#REF!</v>
      </c>
      <c r="DE12" s="693" t="e">
        <f t="shared" ca="1" si="181"/>
        <v>#REF!</v>
      </c>
      <c r="DF12" s="360" t="e" cm="1">
        <f t="array" aca="1" ref="DF12" ca="1">INDEX(INDIRECT("'"&amp;実行度合表集計!$D11&amp;"_受着完'!R27C4:R28C95",FALSE),2,
MATCH(DF$2,INDIRECT("'"&amp;実行度合表集計!$D11&amp;"_受着完'!R4",FALSE),0)-1)</f>
        <v>#REF!</v>
      </c>
      <c r="DG12" s="356" t="e">
        <f ca="1">INDEX(INDIRECT("'"&amp;実行度合表集計!$D11&amp;"_受着完'!R27C4:R28C95",FALSE),2,
MATCH(DF$2,INDIRECT("'"&amp;実行度合表集計!$D11&amp;"_受着完'!R4",FALSE),0))</f>
        <v>#REF!</v>
      </c>
      <c r="DH12" s="587" t="e" cm="1">
        <f t="array" aca="1" ref="DH12" ca="1">INDEX(INDIRECT("'"&amp;実行度合表集計!$D11&amp;"_受着完'!R27C4:R28C95",FALSE),2,
MATCH(DF$2,INDIRECT("'"&amp;実行度合表集計!$D11&amp;"_受着完'!R4",FALSE),0)-3)</f>
        <v>#REF!</v>
      </c>
      <c r="DI12" s="357" t="e" cm="1">
        <f t="array" aca="1" ref="DI12" ca="1">INDEX(INDIRECT("'"&amp;実行度合表集計!$D11&amp;"_受着完'!R58C4:R59C95",FALSE),2,
MATCH(DF$2,INDIRECT("'"&amp;実行度合表集計!$D11&amp;"_受着完'!R4",FALSE),0)-1)</f>
        <v>#REF!</v>
      </c>
      <c r="DJ12" s="356" t="e">
        <f ca="1">INDEX(INDIRECT("'"&amp;実行度合表集計!$D11&amp;"_受着完'!R58C4:R59C95",FALSE),2,
MATCH(DF$2,INDIRECT("'"&amp;実行度合表集計!$D11&amp;"_受着完'!R4",FALSE),0))</f>
        <v>#REF!</v>
      </c>
      <c r="DK12" s="587" t="e" cm="1">
        <f t="array" aca="1" ref="DK12" ca="1">INDEX(INDIRECT("'"&amp;実行度合表集計!$D11&amp;"_受着完'!R58C4:R59C95",FALSE),2,
MATCH(DF$2,INDIRECT("'"&amp;実行度合表集計!$D11&amp;"_受着完'!R4",FALSE),0)-3)</f>
        <v>#REF!</v>
      </c>
      <c r="DL12" s="358" t="e" cm="1">
        <f t="array" aca="1" ref="DL12" ca="1">INDEX(INDIRECT("'"&amp;実行度合表集計!$D11&amp;"_受着完'!R89C4:R90C95",FALSE),2,
MATCH(DF$2,INDIRECT("'"&amp;実行度合表集計!$D11&amp;"_受着完'!R4",FALSE),0)-1)</f>
        <v>#REF!</v>
      </c>
      <c r="DM12" s="356" t="e">
        <f ca="1">INDEX(INDIRECT("'"&amp;実行度合表集計!$D11&amp;"_受着完'!R89C4:R90C95",FALSE),2,
MATCH(DF$2,INDIRECT("'"&amp;実行度合表集計!$D11&amp;"_受着完'!R4",FALSE),0))</f>
        <v>#REF!</v>
      </c>
      <c r="DN12" s="795" t="e">
        <f ca="1">DM12-($Q11*1000)</f>
        <v>#REF!</v>
      </c>
      <c r="DO12" s="587" t="e" cm="1">
        <f t="array" aca="1" ref="DO12" ca="1">INDEX(INDIRECT("'"&amp;実行度合表集計!$D11&amp;"_受着完'!R89C4:R90C95",FALSE),2,
MATCH(DF$2,INDIRECT("'"&amp;実行度合表集計!$D11&amp;"_受着完'!R4",FALSE),0)-3)</f>
        <v>#REF!</v>
      </c>
      <c r="DP12" s="455" t="e" cm="1">
        <f t="array" aca="1" ref="DP12" ca="1">INDEX(INDIRECT("'"&amp;実行度合表集計!$D11&amp;"_受着完'!R27C4:R28C95",FALSE),2,
MATCH(DP$2,INDIRECT("'"&amp;実行度合表集計!$D11&amp;"_受着完'!R4",FALSE),0)-1)</f>
        <v>#REF!</v>
      </c>
      <c r="DQ12" s="356" t="e">
        <f ca="1">INDEX(INDIRECT("'"&amp;実行度合表集計!$D11&amp;"_受着完'!R27C4:R28C95",FALSE),2,
MATCH(DP$2,INDIRECT("'"&amp;実行度合表集計!$D11&amp;"_受着完'!R4",FALSE),0))</f>
        <v>#REF!</v>
      </c>
      <c r="DR12" s="587" t="e" cm="1">
        <f t="array" aca="1" ref="DR12" ca="1">INDEX(INDIRECT("'"&amp;実行度合表集計!$D11&amp;"_受着完'!R27C4:R28C95",FALSE),2,
MATCH(DP$2,INDIRECT("'"&amp;実行度合表集計!$D11&amp;"_受着完'!R4",FALSE),0)-3)</f>
        <v>#REF!</v>
      </c>
      <c r="DS12" s="357" t="e" cm="1">
        <f t="array" aca="1" ref="DS12" ca="1">INDEX(INDIRECT("'"&amp;実行度合表集計!$D11&amp;"_受着完'!R58C4:R59C95",FALSE),2,
MATCH(DP$2,INDIRECT("'"&amp;実行度合表集計!$D11&amp;"_受着完'!R4",FALSE),0)-1)</f>
        <v>#REF!</v>
      </c>
      <c r="DT12" s="356" t="e">
        <f ca="1">INDEX(INDIRECT("'"&amp;実行度合表集計!$D11&amp;"_受着完'!R58C4:R59C95",FALSE),2,
MATCH(DP$2,INDIRECT("'"&amp;実行度合表集計!$D11&amp;"_受着完'!R4",FALSE),0))</f>
        <v>#REF!</v>
      </c>
      <c r="DU12" s="587" t="e" cm="1">
        <f t="array" aca="1" ref="DU12" ca="1">INDEX(INDIRECT("'"&amp;実行度合表集計!$D11&amp;"_受着完'!R58C4:R59C95",FALSE),2,
MATCH(DP$2,INDIRECT("'"&amp;実行度合表集計!$D11&amp;"_受着完'!R4",FALSE),0)-3)</f>
        <v>#REF!</v>
      </c>
      <c r="DV12" s="358" t="e" cm="1">
        <f t="array" aca="1" ref="DV12" ca="1">INDEX(INDIRECT("'"&amp;実行度合表集計!$D11&amp;"_受着完'!R89C4:R90C95",FALSE),2,
MATCH(DP$2,INDIRECT("'"&amp;実行度合表集計!$D11&amp;"_受着完'!R4",FALSE),0)-1)</f>
        <v>#REF!</v>
      </c>
      <c r="DW12" s="356" t="e">
        <f ca="1">INDEX(INDIRECT("'"&amp;実行度合表集計!$D11&amp;"_受着完'!R89C4:R90C95",FALSE),2,
MATCH(DP$2,INDIRECT("'"&amp;実行度合表集計!$D11&amp;"_受着完'!R4",FALSE),0))</f>
        <v>#REF!</v>
      </c>
      <c r="DX12" s="795" t="e">
        <f ca="1">DW12-($Q11*1000)</f>
        <v>#REF!</v>
      </c>
      <c r="DY12" s="587" t="e" cm="1">
        <f t="array" aca="1" ref="DY12" ca="1">INDEX(INDIRECT("'"&amp;実行度合表集計!$D11&amp;"_受着完'!R89C4:R90C95",FALSE),2,
MATCH(DP$2,INDIRECT("'"&amp;実行度合表集計!$D11&amp;"_受着完'!R4",FALSE),0)-3)</f>
        <v>#REF!</v>
      </c>
      <c r="DZ12" s="455" t="e" cm="1">
        <f t="array" aca="1" ref="DZ12" ca="1">INDEX(INDIRECT("'"&amp;実行度合表集計!$D11&amp;"_受着完'!R27C4:R28C95",FALSE),2,
MATCH(DZ$2,INDIRECT("'"&amp;実行度合表集計!$D11&amp;"_受着完'!R4",FALSE),0)-1)</f>
        <v>#REF!</v>
      </c>
      <c r="EA12" s="356" t="e">
        <f ca="1">INDEX(INDIRECT("'"&amp;実行度合表集計!$D11&amp;"_受着完'!R27C4:R28C95",FALSE),2,
MATCH(DZ$2,INDIRECT("'"&amp;実行度合表集計!$D11&amp;"_受着完'!R4",FALSE),0))</f>
        <v>#REF!</v>
      </c>
      <c r="EB12" s="587" t="e" cm="1">
        <f t="array" aca="1" ref="EB12" ca="1">INDEX(INDIRECT("'"&amp;実行度合表集計!$D11&amp;"_受着完'!R27C4:R28C95",FALSE),2,
MATCH(DZ$2,INDIRECT("'"&amp;実行度合表集計!$D11&amp;"_受着完'!R4",FALSE),0)-3)</f>
        <v>#REF!</v>
      </c>
      <c r="EC12" s="357" t="e" cm="1">
        <f t="array" aca="1" ref="EC12" ca="1">INDEX(INDIRECT("'"&amp;実行度合表集計!$D11&amp;"_受着完'!R58C4:R59C95",FALSE),2,
MATCH(DZ$2,INDIRECT("'"&amp;実行度合表集計!$D11&amp;"_受着完'!R4",FALSE),0)-1)</f>
        <v>#REF!</v>
      </c>
      <c r="ED12" s="356" t="e">
        <f ca="1">INDEX(INDIRECT("'"&amp;実行度合表集計!$D11&amp;"_受着完'!R58C4:R59C95",FALSE),2,
MATCH(DZ$2,INDIRECT("'"&amp;実行度合表集計!$D11&amp;"_受着完'!R4",FALSE),0))</f>
        <v>#REF!</v>
      </c>
      <c r="EE12" s="587" t="e" cm="1">
        <f t="array" aca="1" ref="EE12" ca="1">INDEX(INDIRECT("'"&amp;実行度合表集計!$D11&amp;"_受着完'!R58C4:R59C95",FALSE),2,
MATCH(DZ$2,INDIRECT("'"&amp;実行度合表集計!$D11&amp;"_受着完'!R4",FALSE),0)-3)</f>
        <v>#REF!</v>
      </c>
      <c r="EF12" s="358" t="e" cm="1">
        <f t="array" aca="1" ref="EF12" ca="1">INDEX(INDIRECT("'"&amp;実行度合表集計!$D11&amp;"_受着完'!R89C4:R90C95",FALSE),2,
MATCH(DZ$2,INDIRECT("'"&amp;実行度合表集計!$D11&amp;"_受着完'!R4",FALSE),0)-1)</f>
        <v>#REF!</v>
      </c>
      <c r="EG12" s="356" t="e">
        <f ca="1">INDEX(INDIRECT("'"&amp;実行度合表集計!$D11&amp;"_受着完'!R89C4:R90C95",FALSE),2,
MATCH(DZ$2,INDIRECT("'"&amp;実行度合表集計!$D11&amp;"_受着完'!R4",FALSE),0))</f>
        <v>#REF!</v>
      </c>
      <c r="EH12" s="795" t="e">
        <f ca="1">EG12-($Q11*1000)</f>
        <v>#REF!</v>
      </c>
      <c r="EI12" s="587" t="e" cm="1">
        <f t="array" aca="1" ref="EI12" ca="1">INDEX(INDIRECT("'"&amp;実行度合表集計!$D11&amp;"_受着完'!R89C4:R90C95",FALSE),2,
MATCH(DZ$2,INDIRECT("'"&amp;実行度合表集計!$D11&amp;"_受着完'!R4",FALSE),0)-3)</f>
        <v>#REF!</v>
      </c>
      <c r="EJ12" s="627" t="e">
        <f t="shared" ref="EJ12" ca="1" si="204">DF12+DP12+DZ12</f>
        <v>#REF!</v>
      </c>
      <c r="EK12" s="628" t="e">
        <f t="shared" ref="EK12" ca="1" si="205">DG12+DQ12+EA12</f>
        <v>#REF!</v>
      </c>
      <c r="EL12" s="629" t="e">
        <f t="shared" ref="EL12" ca="1" si="206">DH12+DR12+EB12</f>
        <v>#REF!</v>
      </c>
      <c r="EM12" s="648" t="e">
        <f t="shared" ref="EM12" ca="1" si="207">DI12+DS12+EC12</f>
        <v>#REF!</v>
      </c>
      <c r="EN12" s="617" t="e">
        <f t="shared" ref="EN12" ca="1" si="208">DJ12+DT12+ED12</f>
        <v>#REF!</v>
      </c>
      <c r="EO12" s="649" t="e">
        <f t="shared" ref="EO12" ca="1" si="209">DK12+DU12+EE12</f>
        <v>#REF!</v>
      </c>
      <c r="EP12" s="659" t="e">
        <f ca="1">DL12+DV12+EF12</f>
        <v>#REF!</v>
      </c>
      <c r="EQ12" s="619" t="e">
        <f ca="1">DM12+DW12+EG12</f>
        <v>#REF!</v>
      </c>
      <c r="ER12" s="790" t="e">
        <f ca="1">EQ12*(1+ER13)-(($Q11*1000)*3)</f>
        <v>#REF!</v>
      </c>
      <c r="ES12" s="660" t="e">
        <f ca="1">DO12+DY12+EI12</f>
        <v>#REF!</v>
      </c>
      <c r="ET12" s="360" t="e" cm="1">
        <f t="array" aca="1" ref="ET12" ca="1">INDEX(INDIRECT("'"&amp;実行度合表集計!$D11&amp;"_受着完'!R27C4:R28C95",FALSE),2,
MATCH(ET$2,INDIRECT("'"&amp;実行度合表集計!$D11&amp;"_受着完'!R4",FALSE),0)-1)</f>
        <v>#REF!</v>
      </c>
      <c r="EU12" s="356" t="e">
        <f ca="1">INDEX(INDIRECT("'"&amp;実行度合表集計!$D11&amp;"_受着完'!R27C4:R28C95",FALSE),2,
MATCH(ET$2,INDIRECT("'"&amp;実行度合表集計!$D11&amp;"_受着完'!R4",FALSE),0))</f>
        <v>#REF!</v>
      </c>
      <c r="EV12" s="587" t="e" cm="1">
        <f t="array" aca="1" ref="EV12" ca="1">INDEX(INDIRECT("'"&amp;実行度合表集計!$D11&amp;"_受着完'!R27C4:R28C95",FALSE),2,
MATCH(ET$2,INDIRECT("'"&amp;実行度合表集計!$D11&amp;"_受着完'!R4",FALSE),0)-3)</f>
        <v>#REF!</v>
      </c>
      <c r="EW12" s="357" t="e" cm="1">
        <f t="array" aca="1" ref="EW12" ca="1">INDEX(INDIRECT("'"&amp;実行度合表集計!$D11&amp;"_受着完'!R58C4:R59C95",FALSE),2,
MATCH(ET$2,INDIRECT("'"&amp;実行度合表集計!$D11&amp;"_受着完'!R4",FALSE),0)-1)</f>
        <v>#REF!</v>
      </c>
      <c r="EX12" s="356" t="e">
        <f ca="1">INDEX(INDIRECT("'"&amp;実行度合表集計!$D11&amp;"_受着完'!R58C4:R59C95",FALSE),2,
MATCH(ET$2,INDIRECT("'"&amp;実行度合表集計!$D11&amp;"_受着完'!R4",FALSE),0))</f>
        <v>#REF!</v>
      </c>
      <c r="EY12" s="587" t="e" cm="1">
        <f t="array" aca="1" ref="EY12" ca="1">INDEX(INDIRECT("'"&amp;実行度合表集計!$D11&amp;"_受着完'!R58C4:R59C95",FALSE),2,
MATCH(ET$2,INDIRECT("'"&amp;実行度合表集計!$D11&amp;"_受着完'!R4",FALSE),0)-3)</f>
        <v>#REF!</v>
      </c>
      <c r="EZ12" s="358" t="e" cm="1">
        <f t="array" aca="1" ref="EZ12" ca="1">INDEX(INDIRECT("'"&amp;実行度合表集計!$D11&amp;"_受着完'!R89C4:R90C95",FALSE),2,
MATCH(ET$2,INDIRECT("'"&amp;実行度合表集計!$D11&amp;"_受着完'!R4",FALSE),0)-1)</f>
        <v>#REF!</v>
      </c>
      <c r="FA12" s="356" t="e">
        <f ca="1">INDEX(INDIRECT("'"&amp;実行度合表集計!$D11&amp;"_受着完'!R89C4:R90C95",FALSE),2,
MATCH(ET$2,INDIRECT("'"&amp;実行度合表集計!$D11&amp;"_受着完'!R4",FALSE),0))</f>
        <v>#REF!</v>
      </c>
      <c r="FB12" s="795" t="e">
        <f ca="1">FA12-($Q11*1000)</f>
        <v>#REF!</v>
      </c>
      <c r="FC12" s="587" t="e" cm="1">
        <f t="array" aca="1" ref="FC12" ca="1">INDEX(INDIRECT("'"&amp;実行度合表集計!$D11&amp;"_受着完'!R89C4:R90C95",FALSE),2,
MATCH(ET$2,INDIRECT("'"&amp;実行度合表集計!$D11&amp;"_受着完'!R4",FALSE),0)-3)</f>
        <v>#REF!</v>
      </c>
      <c r="FD12" s="455" t="e" cm="1">
        <f t="array" aca="1" ref="FD12" ca="1">INDEX(INDIRECT("'"&amp;実行度合表集計!$D11&amp;"_受着完'!R27C4:R28C95",FALSE),2,
MATCH(FD$2,INDIRECT("'"&amp;実行度合表集計!$D11&amp;"_受着完'!R4",FALSE),0)-1)</f>
        <v>#REF!</v>
      </c>
      <c r="FE12" s="356" t="e">
        <f ca="1">INDEX(INDIRECT("'"&amp;実行度合表集計!$D11&amp;"_受着完'!R27C4:R28C95",FALSE),2,
MATCH(FD$2,INDIRECT("'"&amp;実行度合表集計!$D11&amp;"_受着完'!R4",FALSE),0))</f>
        <v>#REF!</v>
      </c>
      <c r="FF12" s="587" t="e" cm="1">
        <f t="array" aca="1" ref="FF12" ca="1">INDEX(INDIRECT("'"&amp;実行度合表集計!$D11&amp;"_受着完'!R27C4:R28C95",FALSE),2,
MATCH(FD$2,INDIRECT("'"&amp;実行度合表集計!$D11&amp;"_受着完'!R4",FALSE),0)-3)</f>
        <v>#REF!</v>
      </c>
      <c r="FG12" s="357" t="e" cm="1">
        <f t="array" aca="1" ref="FG12" ca="1">INDEX(INDIRECT("'"&amp;実行度合表集計!$D11&amp;"_受着完'!R58C4:R59C95",FALSE),2,
MATCH(FD$2,INDIRECT("'"&amp;実行度合表集計!$D11&amp;"_受着完'!R4",FALSE),0)-1)</f>
        <v>#REF!</v>
      </c>
      <c r="FH12" s="356" t="e">
        <f ca="1">INDEX(INDIRECT("'"&amp;実行度合表集計!$D11&amp;"_受着完'!R58C4:R59C95",FALSE),2,
MATCH(FD$2,INDIRECT("'"&amp;実行度合表集計!$D11&amp;"_受着完'!R4",FALSE),0))</f>
        <v>#REF!</v>
      </c>
      <c r="FI12" s="587" t="e" cm="1">
        <f t="array" aca="1" ref="FI12" ca="1">INDEX(INDIRECT("'"&amp;実行度合表集計!$D11&amp;"_受着完'!R58C4:R59C95",FALSE),2,
MATCH(FD$2,INDIRECT("'"&amp;実行度合表集計!$D11&amp;"_受着完'!R4",FALSE),0)-3)</f>
        <v>#REF!</v>
      </c>
      <c r="FJ12" s="358" t="e" cm="1">
        <f t="array" aca="1" ref="FJ12" ca="1">INDEX(INDIRECT("'"&amp;実行度合表集計!$D11&amp;"_受着完'!R89C4:R90C95",FALSE),2,
MATCH(FD$2,INDIRECT("'"&amp;実行度合表集計!$D11&amp;"_受着完'!R4",FALSE),0)-1)</f>
        <v>#REF!</v>
      </c>
      <c r="FK12" s="356" t="e">
        <f ca="1">INDEX(INDIRECT("'"&amp;実行度合表集計!$D11&amp;"_受着完'!R89C4:R90C95",FALSE),2,
MATCH(FD$2,INDIRECT("'"&amp;実行度合表集計!$D11&amp;"_受着完'!R4",FALSE),0))</f>
        <v>#REF!</v>
      </c>
      <c r="FL12" s="795" t="e">
        <f ca="1">FK12-($Q11*1000)</f>
        <v>#REF!</v>
      </c>
      <c r="FM12" s="587" t="e" cm="1">
        <f t="array" aca="1" ref="FM12" ca="1">INDEX(INDIRECT("'"&amp;実行度合表集計!$D11&amp;"_受着完'!R89C4:R90C95",FALSE),2,
MATCH(FD$2,INDIRECT("'"&amp;実行度合表集計!$D11&amp;"_受着完'!R4",FALSE),0)-3)</f>
        <v>#REF!</v>
      </c>
      <c r="FN12" s="455" t="e" cm="1">
        <f t="array" aca="1" ref="FN12" ca="1">INDEX(INDIRECT("'"&amp;実行度合表集計!$D11&amp;"_受着完'!R27C4:R28C95",FALSE),2,
MATCH(FN$2,INDIRECT("'"&amp;実行度合表集計!$D11&amp;"_受着完'!R4",FALSE),0)-1)</f>
        <v>#REF!</v>
      </c>
      <c r="FO12" s="356" t="e">
        <f ca="1">INDEX(INDIRECT("'"&amp;実行度合表集計!$D11&amp;"_受着完'!R27C4:R28C95",FALSE),2,
MATCH(FN$2,INDIRECT("'"&amp;実行度合表集計!$D11&amp;"_受着完'!R4",FALSE),0))</f>
        <v>#REF!</v>
      </c>
      <c r="FP12" s="587" t="e" cm="1">
        <f t="array" aca="1" ref="FP12" ca="1">INDEX(INDIRECT("'"&amp;実行度合表集計!$D11&amp;"_受着完'!R27C4:R28C95",FALSE),2,
MATCH(FN$2,INDIRECT("'"&amp;実行度合表集計!$D11&amp;"_受着完'!R4",FALSE),0)-3)</f>
        <v>#REF!</v>
      </c>
      <c r="FQ12" s="357" t="e" cm="1">
        <f t="array" aca="1" ref="FQ12" ca="1">INDEX(INDIRECT("'"&amp;実行度合表集計!$D11&amp;"_受着完'!R58C4:R59C95",FALSE),2,
MATCH(FN$2,INDIRECT("'"&amp;実行度合表集計!$D11&amp;"_受着完'!R4",FALSE),0)-1)</f>
        <v>#REF!</v>
      </c>
      <c r="FR12" s="356" t="e">
        <f ca="1">INDEX(INDIRECT("'"&amp;実行度合表集計!$D11&amp;"_受着完'!R58C4:R59C95",FALSE),2,
MATCH(FN$2,INDIRECT("'"&amp;実行度合表集計!$D11&amp;"_受着完'!R4",FALSE),0))</f>
        <v>#REF!</v>
      </c>
      <c r="FS12" s="587" t="e" cm="1">
        <f t="array" aca="1" ref="FS12" ca="1">INDEX(INDIRECT("'"&amp;実行度合表集計!$D11&amp;"_受着完'!R58C4:R59C95",FALSE),2,
MATCH(FN$2,INDIRECT("'"&amp;実行度合表集計!$D11&amp;"_受着完'!R4",FALSE),0)-3)</f>
        <v>#REF!</v>
      </c>
      <c r="FT12" s="358" t="e" cm="1">
        <f t="array" aca="1" ref="FT12" ca="1">INDEX(INDIRECT("'"&amp;実行度合表集計!$D11&amp;"_受着完'!R89C4:R90C95",FALSE),2,
MATCH(FN$2,INDIRECT("'"&amp;実行度合表集計!$D11&amp;"_受着完'!R4",FALSE),0)-1)</f>
        <v>#REF!</v>
      </c>
      <c r="FU12" s="356" t="e">
        <f ca="1">INDEX(INDIRECT("'"&amp;実行度合表集計!$D11&amp;"_受着完'!R89C4:R90C95",FALSE),2,
MATCH(FN$2,INDIRECT("'"&amp;実行度合表集計!$D11&amp;"_受着完'!R4",FALSE),0))</f>
        <v>#REF!</v>
      </c>
      <c r="FV12" s="795" t="e">
        <f ca="1">FU12-($Q11*1000)</f>
        <v>#REF!</v>
      </c>
      <c r="FW12" s="587" t="e" cm="1">
        <f t="array" aca="1" ref="FW12" ca="1">INDEX(INDIRECT("'"&amp;実行度合表集計!$D11&amp;"_受着完'!R89C4:R90C95",FALSE),2,
MATCH(FN$2,INDIRECT("'"&amp;実行度合表集計!$D11&amp;"_受着完'!R4",FALSE),0)-3)</f>
        <v>#REF!</v>
      </c>
      <c r="FX12" s="627" t="e">
        <f t="shared" ref="FX12" ca="1" si="210">ET12+FD12+FN12</f>
        <v>#REF!</v>
      </c>
      <c r="FY12" s="628" t="e">
        <f t="shared" ref="FY12" ca="1" si="211">EU12+FE12+FO12</f>
        <v>#REF!</v>
      </c>
      <c r="FZ12" s="629" t="e">
        <f t="shared" ref="FZ12" ca="1" si="212">EV12+FF12+FP12</f>
        <v>#REF!</v>
      </c>
      <c r="GA12" s="648" t="e">
        <f t="shared" ref="GA12" ca="1" si="213">EW12+FG12+FQ12</f>
        <v>#REF!</v>
      </c>
      <c r="GB12" s="617" t="e">
        <f t="shared" ref="GB12" ca="1" si="214">EX12+FH12+FR12</f>
        <v>#REF!</v>
      </c>
      <c r="GC12" s="649" t="e">
        <f t="shared" ref="GC12" ca="1" si="215">EY12+FI12+FS12</f>
        <v>#REF!</v>
      </c>
      <c r="GD12" s="659" t="e">
        <f ca="1">EZ12+FJ12+FT12</f>
        <v>#REF!</v>
      </c>
      <c r="GE12" s="619" t="e">
        <f ca="1">FA12+FK12+FU12</f>
        <v>#REF!</v>
      </c>
      <c r="GF12" s="790" t="e">
        <f ca="1">GE12*(1+GF13)-(($Q11*1000)*3)</f>
        <v>#REF!</v>
      </c>
      <c r="GG12" s="660" t="e">
        <f ca="1">FC12+FM12+FW12</f>
        <v>#REF!</v>
      </c>
      <c r="GH12" s="670" t="e">
        <f t="shared" ca="1" si="184"/>
        <v>#REF!</v>
      </c>
      <c r="GI12" s="620" t="e">
        <f t="shared" ca="1" si="184"/>
        <v>#REF!</v>
      </c>
      <c r="GJ12" s="671" t="e">
        <f t="shared" ca="1" si="184"/>
        <v>#REF!</v>
      </c>
      <c r="GK12" s="681" t="e">
        <f t="shared" ca="1" si="184"/>
        <v>#REF!</v>
      </c>
      <c r="GL12" s="622" t="e">
        <f t="shared" ca="1" si="184"/>
        <v>#REF!</v>
      </c>
      <c r="GM12" s="682" t="e">
        <f t="shared" ca="1" si="184"/>
        <v>#REF!</v>
      </c>
      <c r="GN12" s="692" t="e">
        <f t="shared" ca="1" si="184"/>
        <v>#REF!</v>
      </c>
      <c r="GO12" s="624" t="e">
        <f t="shared" ca="1" si="184"/>
        <v>#REF!</v>
      </c>
      <c r="GP12" s="790" t="e">
        <f t="shared" ca="1" si="184"/>
        <v>#REF!</v>
      </c>
      <c r="GQ12" s="693" t="e">
        <f t="shared" ca="1" si="185"/>
        <v>#REF!</v>
      </c>
      <c r="GR12" s="702" t="e">
        <f t="shared" ca="1" si="186"/>
        <v>#REF!</v>
      </c>
      <c r="GS12" s="699" t="e">
        <f t="shared" ca="1" si="186"/>
        <v>#REF!</v>
      </c>
      <c r="GT12" s="703" t="e">
        <f t="shared" ca="1" si="186"/>
        <v>#REF!</v>
      </c>
      <c r="GU12" s="702" t="e">
        <f t="shared" ca="1" si="186"/>
        <v>#REF!</v>
      </c>
      <c r="GV12" s="699" t="e">
        <f t="shared" ca="1" si="186"/>
        <v>#REF!</v>
      </c>
      <c r="GW12" s="703" t="e">
        <f t="shared" ca="1" si="186"/>
        <v>#REF!</v>
      </c>
      <c r="GX12" s="702" t="e">
        <f t="shared" ca="1" si="186"/>
        <v>#REF!</v>
      </c>
      <c r="GY12" s="699" t="e">
        <f t="shared" ca="1" si="186"/>
        <v>#REF!</v>
      </c>
      <c r="GZ12" s="790" t="e">
        <f t="shared" ca="1" si="186"/>
        <v>#REF!</v>
      </c>
      <c r="HA12" s="703" t="e">
        <f t="shared" ca="1" si="186"/>
        <v>#REF!</v>
      </c>
      <c r="HC12" s="461" t="s">
        <v>146</v>
      </c>
      <c r="HD12" s="460"/>
      <c r="HE12" s="461" t="s">
        <v>234</v>
      </c>
      <c r="HF12" s="461" t="s">
        <v>276</v>
      </c>
      <c r="HG12" s="461" t="s">
        <v>277</v>
      </c>
    </row>
    <row r="13" spans="1:215" ht="19.5" outlineLevel="1" x14ac:dyDescent="0.25">
      <c r="A13" s="365"/>
      <c r="B13" s="505"/>
      <c r="C13" s="444" t="str">
        <f>_xlfn.XLOOKUP($D13,'214737'!$H:$H,'214737'!$G:$G,"",0)</f>
        <v/>
      </c>
      <c r="D13" s="432" t="str">
        <f>HYPERLINK("#'"&amp;D11&amp;"_損益'!A1","▶損益")</f>
        <v>▶損益</v>
      </c>
      <c r="E13" s="407"/>
      <c r="F13" s="1295" t="str">
        <f>_xlfn.XLOOKUP($D13,'214737'!$H:$H,'214737'!$I:$I,"",0)</f>
        <v/>
      </c>
      <c r="G13" s="1295" t="str">
        <f>_xlfn.XLOOKUP($D13,'214737'!$H:$H,'214737'!$J:$J,"",0)</f>
        <v/>
      </c>
      <c r="H13" s="1295" t="str">
        <f>_xlfn.XLOOKUP($D13,'214737'!$H:$H,'214737'!$K:$K,"",0)</f>
        <v/>
      </c>
      <c r="I13" s="415"/>
      <c r="J13" s="547"/>
      <c r="K13" s="1279"/>
      <c r="L13" s="1279"/>
      <c r="M13" s="1279"/>
      <c r="N13" s="1279"/>
      <c r="O13" s="1279"/>
      <c r="P13" s="1279"/>
      <c r="Q13" s="1279"/>
      <c r="R13" s="579" t="str">
        <f>R11</f>
        <v>アクティエ横浜</v>
      </c>
      <c r="S13" s="359" t="s">
        <v>143</v>
      </c>
      <c r="T13" s="558" t="e">
        <f ca="1">IF(AND(T11&gt;0,T12&gt;0),ROUNDDOWN(T12/T11,4),"")</f>
        <v>#REF!</v>
      </c>
      <c r="U13" s="559" t="e">
        <f t="shared" ref="U13:AC13" ca="1" si="216">IF(AND(U11&gt;0,U12&gt;0),ROUNDDOWN(U12/U11,4),"")</f>
        <v>#REF!</v>
      </c>
      <c r="V13" s="559" t="e">
        <f t="shared" ca="1" si="216"/>
        <v>#REF!</v>
      </c>
      <c r="W13" s="560" t="e">
        <f t="shared" ca="1" si="216"/>
        <v>#REF!</v>
      </c>
      <c r="X13" s="559" t="e">
        <f t="shared" ca="1" si="216"/>
        <v>#REF!</v>
      </c>
      <c r="Y13" s="559" t="e">
        <f t="shared" ca="1" si="216"/>
        <v>#REF!</v>
      </c>
      <c r="Z13" s="561" t="e">
        <f t="shared" ca="1" si="216"/>
        <v>#REF!</v>
      </c>
      <c r="AA13" s="559" t="e">
        <f t="shared" ca="1" si="216"/>
        <v>#REF!</v>
      </c>
      <c r="AB13" s="562" t="e">
        <f ca="1">IF(AB12&gt;0,AB12/AB11,0)</f>
        <v>#REF!</v>
      </c>
      <c r="AC13" s="559" t="e">
        <f t="shared" ca="1" si="216"/>
        <v>#REF!</v>
      </c>
      <c r="AD13" s="558" t="e">
        <f ca="1">IF(AND(AD11&gt;0,AD12&gt;0),ROUNDDOWN(AD12/AD11,4),"")</f>
        <v>#REF!</v>
      </c>
      <c r="AE13" s="559" t="e">
        <f t="shared" ref="AE13:AF13" ca="1" si="217">IF(AND(AE11&gt;0,AE12&gt;0),ROUNDDOWN(AE12/AE11,4),"")</f>
        <v>#REF!</v>
      </c>
      <c r="AF13" s="559" t="e">
        <f t="shared" ca="1" si="217"/>
        <v>#REF!</v>
      </c>
      <c r="AG13" s="560" t="e">
        <f ca="1">IF(AND(AG11&gt;0,AG12&gt;0),ROUNDDOWN(AG12/AG11,4),"")</f>
        <v>#REF!</v>
      </c>
      <c r="AH13" s="559" t="e">
        <f t="shared" ref="AH13:AM13" ca="1" si="218">IF(AND(AH11&gt;0,AH12&gt;0),ROUNDDOWN(AH12/AH11,4),"")</f>
        <v>#REF!</v>
      </c>
      <c r="AI13" s="559" t="e">
        <f t="shared" ca="1" si="218"/>
        <v>#REF!</v>
      </c>
      <c r="AJ13" s="561" t="e">
        <f t="shared" ca="1" si="218"/>
        <v>#REF!</v>
      </c>
      <c r="AK13" s="559" t="e">
        <f t="shared" ca="1" si="218"/>
        <v>#REF!</v>
      </c>
      <c r="AL13" s="562" t="e">
        <f ca="1">IF(AL12&gt;0,AL12/AL11,0)</f>
        <v>#REF!</v>
      </c>
      <c r="AM13" s="559" t="e">
        <f t="shared" ca="1" si="218"/>
        <v>#REF!</v>
      </c>
      <c r="AN13" s="558" t="e">
        <f ca="1">IF(AND(AN11&gt;0,AN12&gt;0),ROUNDDOWN(AN12/AN11,4),"")</f>
        <v>#REF!</v>
      </c>
      <c r="AO13" s="559" t="e">
        <f t="shared" ref="AO13:AP13" ca="1" si="219">IF(AND(AO11&gt;0,AO12&gt;0),ROUNDDOWN(AO12/AO11,4),"")</f>
        <v>#REF!</v>
      </c>
      <c r="AP13" s="559" t="e">
        <f t="shared" ca="1" si="219"/>
        <v>#REF!</v>
      </c>
      <c r="AQ13" s="560" t="e">
        <f ca="1">IF(AND(AQ11&gt;0,AQ12&gt;0),ROUNDDOWN(AQ12/AQ11,4),"")</f>
        <v>#REF!</v>
      </c>
      <c r="AR13" s="559" t="e">
        <f t="shared" ref="AR13:AW13" ca="1" si="220">IF(AND(AR11&gt;0,AR12&gt;0),ROUNDDOWN(AR12/AR11,4),"")</f>
        <v>#REF!</v>
      </c>
      <c r="AS13" s="559" t="e">
        <f t="shared" ca="1" si="220"/>
        <v>#REF!</v>
      </c>
      <c r="AT13" s="561" t="e">
        <f t="shared" ca="1" si="220"/>
        <v>#REF!</v>
      </c>
      <c r="AU13" s="559" t="e">
        <f t="shared" ca="1" si="220"/>
        <v>#REF!</v>
      </c>
      <c r="AV13" s="562" t="e">
        <f ca="1">IF(AV12&gt;0,AV12/AV11,0)</f>
        <v>#REF!</v>
      </c>
      <c r="AW13" s="559" t="e">
        <f t="shared" ca="1" si="220"/>
        <v>#REF!</v>
      </c>
      <c r="AX13" s="630" t="e">
        <f t="shared" ref="AX13:BE13" ca="1" si="221">IF(AND(AX11&gt;0,AX12&gt;0),ROUNDDOWN(AX12/AX11,4),"")</f>
        <v>#REF!</v>
      </c>
      <c r="AY13" s="563" t="e">
        <f t="shared" ca="1" si="221"/>
        <v>#REF!</v>
      </c>
      <c r="AZ13" s="631" t="e">
        <f t="shared" ca="1" si="221"/>
        <v>#REF!</v>
      </c>
      <c r="BA13" s="650" t="e">
        <f t="shared" ca="1" si="221"/>
        <v>#REF!</v>
      </c>
      <c r="BB13" s="564" t="e">
        <f t="shared" ca="1" si="221"/>
        <v>#REF!</v>
      </c>
      <c r="BC13" s="651" t="e">
        <f t="shared" ca="1" si="221"/>
        <v>#REF!</v>
      </c>
      <c r="BD13" s="661" t="e">
        <f t="shared" ca="1" si="221"/>
        <v>#REF!</v>
      </c>
      <c r="BE13" s="565" t="e">
        <f t="shared" ca="1" si="221"/>
        <v>#REF!</v>
      </c>
      <c r="BF13" s="796"/>
      <c r="BG13" s="662" t="e">
        <f ca="1">IF(AND(BG11&gt;0,BG12&gt;0),ROUNDDOWN(BG12/BG11,4),"")</f>
        <v>#REF!</v>
      </c>
      <c r="BH13" s="566" t="e">
        <f ca="1">IF(AND(BH11&gt;0,BH12&gt;0),ROUNDDOWN(BH12/BH11,4),"")</f>
        <v>#REF!</v>
      </c>
      <c r="BI13" s="559" t="e">
        <f t="shared" ref="BI13:BJ13" ca="1" si="222">IF(AND(BI11&gt;0,BI12&gt;0),ROUNDDOWN(BI12/BI11,4),"")</f>
        <v>#REF!</v>
      </c>
      <c r="BJ13" s="559" t="e">
        <f t="shared" ca="1" si="222"/>
        <v>#REF!</v>
      </c>
      <c r="BK13" s="560" t="e">
        <f ca="1">IF(AND(BK11&gt;0,BK12&gt;0),ROUNDDOWN(BK12/BK11,4),"")</f>
        <v>#REF!</v>
      </c>
      <c r="BL13" s="559" t="e">
        <f t="shared" ref="BL13:BQ13" ca="1" si="223">IF(AND(BL11&gt;0,BL12&gt;0),ROUNDDOWN(BL12/BL11,4),"")</f>
        <v>#REF!</v>
      </c>
      <c r="BM13" s="559" t="e">
        <f t="shared" ca="1" si="223"/>
        <v>#REF!</v>
      </c>
      <c r="BN13" s="561" t="e">
        <f t="shared" ca="1" si="223"/>
        <v>#REF!</v>
      </c>
      <c r="BO13" s="559" t="e">
        <f t="shared" ca="1" si="223"/>
        <v>#REF!</v>
      </c>
      <c r="BP13" s="562" t="e">
        <f ca="1">IF(BP12&gt;0,BP12/BP11,0)</f>
        <v>#REF!</v>
      </c>
      <c r="BQ13" s="559" t="e">
        <f t="shared" ca="1" si="223"/>
        <v>#REF!</v>
      </c>
      <c r="BR13" s="558" t="e">
        <f ca="1">IF(AND(BR11&gt;0,BR12&gt;0),ROUNDDOWN(BR12/BR11,4),"")</f>
        <v>#REF!</v>
      </c>
      <c r="BS13" s="559" t="e">
        <f t="shared" ref="BS13:BT13" ca="1" si="224">IF(AND(BS11&gt;0,BS12&gt;0),ROUNDDOWN(BS12/BS11,4),"")</f>
        <v>#REF!</v>
      </c>
      <c r="BT13" s="559" t="e">
        <f t="shared" ca="1" si="224"/>
        <v>#REF!</v>
      </c>
      <c r="BU13" s="560" t="e">
        <f ca="1">IF(AND(BU11&gt;0,BU12&gt;0),ROUNDDOWN(BU12/BU11,4),"")</f>
        <v>#REF!</v>
      </c>
      <c r="BV13" s="559" t="e">
        <f t="shared" ref="BV13:CA13" ca="1" si="225">IF(AND(BV11&gt;0,BV12&gt;0),ROUNDDOWN(BV12/BV11,4),"")</f>
        <v>#REF!</v>
      </c>
      <c r="BW13" s="559" t="e">
        <f t="shared" ca="1" si="225"/>
        <v>#REF!</v>
      </c>
      <c r="BX13" s="561" t="e">
        <f t="shared" ca="1" si="225"/>
        <v>#REF!</v>
      </c>
      <c r="BY13" s="559" t="e">
        <f t="shared" ca="1" si="225"/>
        <v>#REF!</v>
      </c>
      <c r="BZ13" s="562" t="e">
        <f ca="1">IF(BZ12&gt;0,BZ12/BZ11,0)</f>
        <v>#REF!</v>
      </c>
      <c r="CA13" s="559" t="e">
        <f t="shared" ca="1" si="225"/>
        <v>#REF!</v>
      </c>
      <c r="CB13" s="558" t="e">
        <f ca="1">IF(AND(CB11&gt;0,CB12&gt;0),ROUNDDOWN(CB12/CB11,4),"")</f>
        <v>#REF!</v>
      </c>
      <c r="CC13" s="559" t="e">
        <f t="shared" ref="CC13:CD13" ca="1" si="226">IF(AND(CC11&gt;0,CC12&gt;0),ROUNDDOWN(CC12/CC11,4),"")</f>
        <v>#REF!</v>
      </c>
      <c r="CD13" s="559" t="e">
        <f t="shared" ca="1" si="226"/>
        <v>#REF!</v>
      </c>
      <c r="CE13" s="560" t="e">
        <f ca="1">IF(AND(CE11&gt;0,CE12&gt;0),ROUNDDOWN(CE12/CE11,4),"")</f>
        <v>#REF!</v>
      </c>
      <c r="CF13" s="559" t="e">
        <f t="shared" ref="CF13:CK13" ca="1" si="227">IF(AND(CF11&gt;0,CF12&gt;0),ROUNDDOWN(CF12/CF11,4),"")</f>
        <v>#REF!</v>
      </c>
      <c r="CG13" s="559" t="e">
        <f t="shared" ca="1" si="227"/>
        <v>#REF!</v>
      </c>
      <c r="CH13" s="561" t="e">
        <f t="shared" ca="1" si="227"/>
        <v>#REF!</v>
      </c>
      <c r="CI13" s="559" t="e">
        <f t="shared" ca="1" si="227"/>
        <v>#REF!</v>
      </c>
      <c r="CJ13" s="562" t="e">
        <f ca="1">IF(CJ12&gt;0,CJ12/CJ11,0)</f>
        <v>#REF!</v>
      </c>
      <c r="CK13" s="559" t="e">
        <f t="shared" ca="1" si="227"/>
        <v>#REF!</v>
      </c>
      <c r="CL13" s="630" t="e">
        <f t="shared" ref="CL13:CS13" ca="1" si="228">IF(AND(CL11&gt;0,CL12&gt;0),ROUNDDOWN(CL12/CL11,4),"")</f>
        <v>#REF!</v>
      </c>
      <c r="CM13" s="563" t="e">
        <f t="shared" ca="1" si="228"/>
        <v>#REF!</v>
      </c>
      <c r="CN13" s="631" t="e">
        <f t="shared" ca="1" si="228"/>
        <v>#REF!</v>
      </c>
      <c r="CO13" s="650" t="e">
        <f t="shared" ca="1" si="228"/>
        <v>#REF!</v>
      </c>
      <c r="CP13" s="564" t="e">
        <f t="shared" ca="1" si="228"/>
        <v>#REF!</v>
      </c>
      <c r="CQ13" s="651" t="e">
        <f t="shared" ca="1" si="228"/>
        <v>#REF!</v>
      </c>
      <c r="CR13" s="661" t="e">
        <f t="shared" ca="1" si="228"/>
        <v>#REF!</v>
      </c>
      <c r="CS13" s="565" t="e">
        <f t="shared" ca="1" si="228"/>
        <v>#REF!</v>
      </c>
      <c r="CT13" s="796"/>
      <c r="CU13" s="662" t="e">
        <f ca="1">IF(AND(CU11&gt;0,CU12&gt;0),ROUNDDOWN(CU12/CU11,4),"")</f>
        <v>#REF!</v>
      </c>
      <c r="CV13" s="672" t="e">
        <f ca="1">IF(AND(CV11&gt;0,CV12&gt;0),ROUNDDOWN(CV12/CV11,4),"")</f>
        <v>#REF!</v>
      </c>
      <c r="CW13" s="567" t="e">
        <f t="shared" ref="CW13:CX13" ca="1" si="229">IF(AND(CW11&gt;0,CW12&gt;0),ROUNDDOWN(CW12/CW11,4),"")</f>
        <v>#REF!</v>
      </c>
      <c r="CX13" s="673" t="e">
        <f t="shared" ca="1" si="229"/>
        <v>#REF!</v>
      </c>
      <c r="CY13" s="683" t="e">
        <f ca="1">IF(AND(CY11&gt;0,CY12&gt;0),ROUNDDOWN(CY12/CY11,4),"")</f>
        <v>#REF!</v>
      </c>
      <c r="CZ13" s="568" t="e">
        <f ca="1">IF(AND(CZ11&gt;0,CZ12&gt;0),ROUNDDOWN(CZ12/CZ11,4),"")</f>
        <v>#REF!</v>
      </c>
      <c r="DA13" s="684" t="e">
        <f ca="1">IF(AND(DA11&gt;0,DA12&gt;0),ROUNDDOWN(DA12/DA11,4),"")</f>
        <v>#REF!</v>
      </c>
      <c r="DB13" s="694" t="e">
        <f t="shared" ref="DB13:DF13" ca="1" si="230">IF(AND(DB11&gt;0,DB12&gt;0),ROUNDDOWN(DB12/DB11,4),"")</f>
        <v>#REF!</v>
      </c>
      <c r="DC13" s="569" t="e">
        <f t="shared" ca="1" si="230"/>
        <v>#REF!</v>
      </c>
      <c r="DD13" s="792" t="e">
        <f t="shared" ref="DD13" ca="1" si="231">IF(AND(DD11&gt;0,DD12&gt;0),ROUNDDOWN(DD12/DD11,4),"")</f>
        <v>#REF!</v>
      </c>
      <c r="DE13" s="695" t="e">
        <f t="shared" ca="1" si="230"/>
        <v>#REF!</v>
      </c>
      <c r="DF13" s="566" t="e">
        <f t="shared" ca="1" si="230"/>
        <v>#REF!</v>
      </c>
      <c r="DG13" s="559" t="e">
        <f t="shared" ref="DG13:DH13" ca="1" si="232">IF(AND(DG11&gt;0,DG12&gt;0),ROUNDDOWN(DG12/DG11,4),"")</f>
        <v>#REF!</v>
      </c>
      <c r="DH13" s="559" t="e">
        <f t="shared" ca="1" si="232"/>
        <v>#REF!</v>
      </c>
      <c r="DI13" s="560" t="e">
        <f ca="1">IF(AND(DI11&gt;0,DI12&gt;0),ROUNDDOWN(DI12/DI11,4),"")</f>
        <v>#REF!</v>
      </c>
      <c r="DJ13" s="559" t="e">
        <f t="shared" ref="DJ13:DO13" ca="1" si="233">IF(AND(DJ11&gt;0,DJ12&gt;0),ROUNDDOWN(DJ12/DJ11,4),"")</f>
        <v>#REF!</v>
      </c>
      <c r="DK13" s="559" t="e">
        <f t="shared" ca="1" si="233"/>
        <v>#REF!</v>
      </c>
      <c r="DL13" s="561" t="e">
        <f t="shared" ca="1" si="233"/>
        <v>#REF!</v>
      </c>
      <c r="DM13" s="559" t="e">
        <f t="shared" ca="1" si="233"/>
        <v>#REF!</v>
      </c>
      <c r="DN13" s="562" t="e">
        <f ca="1">IF(DN12&gt;0,DN12/DN11,0)</f>
        <v>#REF!</v>
      </c>
      <c r="DO13" s="559" t="e">
        <f t="shared" ca="1" si="233"/>
        <v>#REF!</v>
      </c>
      <c r="DP13" s="558" t="e">
        <f ca="1">IF(AND(DP11&gt;0,DP12&gt;0),ROUNDDOWN(DP12/DP11,4),"")</f>
        <v>#REF!</v>
      </c>
      <c r="DQ13" s="559" t="e">
        <f t="shared" ref="DQ13:DR13" ca="1" si="234">IF(AND(DQ11&gt;0,DQ12&gt;0),ROUNDDOWN(DQ12/DQ11,4),"")</f>
        <v>#REF!</v>
      </c>
      <c r="DR13" s="559" t="e">
        <f t="shared" ca="1" si="234"/>
        <v>#REF!</v>
      </c>
      <c r="DS13" s="560" t="e">
        <f ca="1">IF(AND(DS11&gt;0,DS12&gt;0),ROUNDDOWN(DS12/DS11,4),"")</f>
        <v>#REF!</v>
      </c>
      <c r="DT13" s="559" t="e">
        <f t="shared" ref="DT13:DY13" ca="1" si="235">IF(AND(DT11&gt;0,DT12&gt;0),ROUNDDOWN(DT12/DT11,4),"")</f>
        <v>#REF!</v>
      </c>
      <c r="DU13" s="559" t="e">
        <f t="shared" ca="1" si="235"/>
        <v>#REF!</v>
      </c>
      <c r="DV13" s="561" t="e">
        <f t="shared" ca="1" si="235"/>
        <v>#REF!</v>
      </c>
      <c r="DW13" s="559" t="e">
        <f t="shared" ca="1" si="235"/>
        <v>#REF!</v>
      </c>
      <c r="DX13" s="562" t="e">
        <f ca="1">IF(DX12&gt;0,DX12/DX11,0)</f>
        <v>#REF!</v>
      </c>
      <c r="DY13" s="559" t="e">
        <f t="shared" ca="1" si="235"/>
        <v>#REF!</v>
      </c>
      <c r="DZ13" s="558" t="e">
        <f ca="1">IF(AND(DZ11&gt;0,DZ12&gt;0),ROUNDDOWN(DZ12/DZ11,4),"")</f>
        <v>#REF!</v>
      </c>
      <c r="EA13" s="559" t="e">
        <f t="shared" ref="EA13:EB13" ca="1" si="236">IF(AND(EA11&gt;0,EA12&gt;0),ROUNDDOWN(EA12/EA11,4),"")</f>
        <v>#REF!</v>
      </c>
      <c r="EB13" s="559" t="e">
        <f t="shared" ca="1" si="236"/>
        <v>#REF!</v>
      </c>
      <c r="EC13" s="560" t="e">
        <f ca="1">IF(AND(EC11&gt;0,EC12&gt;0),ROUNDDOWN(EC12/EC11,4),"")</f>
        <v>#REF!</v>
      </c>
      <c r="ED13" s="559" t="e">
        <f t="shared" ref="ED13:EI13" ca="1" si="237">IF(AND(ED11&gt;0,ED12&gt;0),ROUNDDOWN(ED12/ED11,4),"")</f>
        <v>#REF!</v>
      </c>
      <c r="EE13" s="559" t="e">
        <f t="shared" ca="1" si="237"/>
        <v>#REF!</v>
      </c>
      <c r="EF13" s="561" t="e">
        <f t="shared" ca="1" si="237"/>
        <v>#REF!</v>
      </c>
      <c r="EG13" s="559" t="e">
        <f t="shared" ca="1" si="237"/>
        <v>#REF!</v>
      </c>
      <c r="EH13" s="562" t="e">
        <f ca="1">IF(EH12&gt;0,EH12/EH11,0)</f>
        <v>#REF!</v>
      </c>
      <c r="EI13" s="559" t="e">
        <f t="shared" ca="1" si="237"/>
        <v>#REF!</v>
      </c>
      <c r="EJ13" s="630" t="e">
        <f t="shared" ref="EJ13:EQ13" ca="1" si="238">IF(AND(EJ11&gt;0,EJ12&gt;0),ROUNDDOWN(EJ12/EJ11,4),"")</f>
        <v>#REF!</v>
      </c>
      <c r="EK13" s="563" t="e">
        <f t="shared" ca="1" si="238"/>
        <v>#REF!</v>
      </c>
      <c r="EL13" s="631" t="e">
        <f t="shared" ca="1" si="238"/>
        <v>#REF!</v>
      </c>
      <c r="EM13" s="650" t="e">
        <f t="shared" ca="1" si="238"/>
        <v>#REF!</v>
      </c>
      <c r="EN13" s="564" t="e">
        <f t="shared" ca="1" si="238"/>
        <v>#REF!</v>
      </c>
      <c r="EO13" s="651" t="e">
        <f t="shared" ca="1" si="238"/>
        <v>#REF!</v>
      </c>
      <c r="EP13" s="661" t="e">
        <f t="shared" ca="1" si="238"/>
        <v>#REF!</v>
      </c>
      <c r="EQ13" s="565" t="e">
        <f t="shared" ca="1" si="238"/>
        <v>#REF!</v>
      </c>
      <c r="ER13" s="796"/>
      <c r="ES13" s="662" t="e">
        <f ca="1">IF(AND(ES11&gt;0,ES12&gt;0),ROUNDDOWN(ES12/ES11,4),"")</f>
        <v>#REF!</v>
      </c>
      <c r="ET13" s="566" t="e">
        <f ca="1">IF(AND(ET11&gt;0,ET12&gt;0),ROUNDDOWN(ET12/ET11,4),"")</f>
        <v>#REF!</v>
      </c>
      <c r="EU13" s="559" t="e">
        <f t="shared" ref="EU13:EV13" ca="1" si="239">IF(AND(EU11&gt;0,EU12&gt;0),ROUNDDOWN(EU12/EU11,4),"")</f>
        <v>#REF!</v>
      </c>
      <c r="EV13" s="559" t="e">
        <f t="shared" ca="1" si="239"/>
        <v>#REF!</v>
      </c>
      <c r="EW13" s="560" t="e">
        <f ca="1">IF(AND(EW11&gt;0,EW12&gt;0),ROUNDDOWN(EW12/EW11,4),"")</f>
        <v>#REF!</v>
      </c>
      <c r="EX13" s="559" t="e">
        <f t="shared" ref="EX13:FC13" ca="1" si="240">IF(AND(EX11&gt;0,EX12&gt;0),ROUNDDOWN(EX12/EX11,4),"")</f>
        <v>#REF!</v>
      </c>
      <c r="EY13" s="559" t="e">
        <f t="shared" ca="1" si="240"/>
        <v>#REF!</v>
      </c>
      <c r="EZ13" s="561" t="e">
        <f t="shared" ca="1" si="240"/>
        <v>#REF!</v>
      </c>
      <c r="FA13" s="559" t="e">
        <f t="shared" ca="1" si="240"/>
        <v>#REF!</v>
      </c>
      <c r="FB13" s="562" t="e">
        <f ca="1">IF(FB12&gt;0,FB12/FB11,0)</f>
        <v>#REF!</v>
      </c>
      <c r="FC13" s="559" t="e">
        <f t="shared" ca="1" si="240"/>
        <v>#REF!</v>
      </c>
      <c r="FD13" s="558" t="e">
        <f ca="1">IF(AND(FD11&gt;0,FD12&gt;0),ROUNDDOWN(FD12/FD11,4),"")</f>
        <v>#REF!</v>
      </c>
      <c r="FE13" s="559" t="e">
        <f t="shared" ref="FE13:FF13" ca="1" si="241">IF(AND(FE11&gt;0,FE12&gt;0),ROUNDDOWN(FE12/FE11,4),"")</f>
        <v>#REF!</v>
      </c>
      <c r="FF13" s="559" t="e">
        <f t="shared" ca="1" si="241"/>
        <v>#REF!</v>
      </c>
      <c r="FG13" s="560" t="e">
        <f ca="1">IF(AND(FG11&gt;0,FG12&gt;0),ROUNDDOWN(FG12/FG11,4),"")</f>
        <v>#REF!</v>
      </c>
      <c r="FH13" s="559" t="e">
        <f t="shared" ref="FH13:FM13" ca="1" si="242">IF(AND(FH11&gt;0,FH12&gt;0),ROUNDDOWN(FH12/FH11,4),"")</f>
        <v>#REF!</v>
      </c>
      <c r="FI13" s="559" t="e">
        <f t="shared" ca="1" si="242"/>
        <v>#REF!</v>
      </c>
      <c r="FJ13" s="561" t="e">
        <f t="shared" ca="1" si="242"/>
        <v>#REF!</v>
      </c>
      <c r="FK13" s="559" t="e">
        <f t="shared" ca="1" si="242"/>
        <v>#REF!</v>
      </c>
      <c r="FL13" s="562" t="e">
        <f ca="1">IF(FL12&gt;0,FL12/FL11,0)</f>
        <v>#REF!</v>
      </c>
      <c r="FM13" s="559" t="e">
        <f t="shared" ca="1" si="242"/>
        <v>#REF!</v>
      </c>
      <c r="FN13" s="558" t="e">
        <f ca="1">IF(AND(FN11&gt;0,FN12&gt;0),ROUNDDOWN(FN12/FN11,4),"")</f>
        <v>#REF!</v>
      </c>
      <c r="FO13" s="559" t="e">
        <f t="shared" ref="FO13:FP13" ca="1" si="243">IF(AND(FO11&gt;0,FO12&gt;0),ROUNDDOWN(FO12/FO11,4),"")</f>
        <v>#REF!</v>
      </c>
      <c r="FP13" s="559" t="e">
        <f t="shared" ca="1" si="243"/>
        <v>#REF!</v>
      </c>
      <c r="FQ13" s="560" t="e">
        <f ca="1">IF(AND(FQ11&gt;0,FQ12&gt;0),ROUNDDOWN(FQ12/FQ11,4),"")</f>
        <v>#REF!</v>
      </c>
      <c r="FR13" s="559" t="e">
        <f t="shared" ref="FR13:FW13" ca="1" si="244">IF(AND(FR11&gt;0,FR12&gt;0),ROUNDDOWN(FR12/FR11,4),"")</f>
        <v>#REF!</v>
      </c>
      <c r="FS13" s="559" t="e">
        <f t="shared" ca="1" si="244"/>
        <v>#REF!</v>
      </c>
      <c r="FT13" s="561" t="e">
        <f t="shared" ca="1" si="244"/>
        <v>#REF!</v>
      </c>
      <c r="FU13" s="559" t="e">
        <f t="shared" ca="1" si="244"/>
        <v>#REF!</v>
      </c>
      <c r="FV13" s="562" t="e">
        <f ca="1">IF(FV12&gt;0,FV12/FV11,0)</f>
        <v>#REF!</v>
      </c>
      <c r="FW13" s="559" t="e">
        <f t="shared" ca="1" si="244"/>
        <v>#REF!</v>
      </c>
      <c r="FX13" s="630" t="e">
        <f t="shared" ref="FX13:GE13" ca="1" si="245">IF(AND(FX11&gt;0,FX12&gt;0),ROUNDDOWN(FX12/FX11,4),"")</f>
        <v>#REF!</v>
      </c>
      <c r="FY13" s="563" t="e">
        <f t="shared" ca="1" si="245"/>
        <v>#REF!</v>
      </c>
      <c r="FZ13" s="631" t="e">
        <f t="shared" ca="1" si="245"/>
        <v>#REF!</v>
      </c>
      <c r="GA13" s="650" t="e">
        <f t="shared" ca="1" si="245"/>
        <v>#REF!</v>
      </c>
      <c r="GB13" s="564" t="e">
        <f t="shared" ca="1" si="245"/>
        <v>#REF!</v>
      </c>
      <c r="GC13" s="651" t="e">
        <f t="shared" ca="1" si="245"/>
        <v>#REF!</v>
      </c>
      <c r="GD13" s="661" t="e">
        <f t="shared" ca="1" si="245"/>
        <v>#REF!</v>
      </c>
      <c r="GE13" s="565" t="e">
        <f t="shared" ca="1" si="245"/>
        <v>#REF!</v>
      </c>
      <c r="GF13" s="796"/>
      <c r="GG13" s="662" t="e">
        <f ca="1">IF(AND(GG11&gt;0,GG12&gt;0),ROUNDDOWN(GG12/GG11,4),"")</f>
        <v>#REF!</v>
      </c>
      <c r="GH13" s="672" t="e">
        <f ca="1">IF(AND(GH11&gt;0,GH12&gt;0),ROUNDDOWN(GH12/GH11,4),"")</f>
        <v>#REF!</v>
      </c>
      <c r="GI13" s="567" t="e">
        <f t="shared" ref="GI13:GJ13" ca="1" si="246">IF(AND(GI11&gt;0,GI12&gt;0),ROUNDDOWN(GI12/GI11,4),"")</f>
        <v>#REF!</v>
      </c>
      <c r="GJ13" s="673" t="e">
        <f t="shared" ca="1" si="246"/>
        <v>#REF!</v>
      </c>
      <c r="GK13" s="683" t="e">
        <f ca="1">IF(AND(GK11&gt;0,GK12&gt;0),ROUNDDOWN(GK12/GK11,4),"")</f>
        <v>#REF!</v>
      </c>
      <c r="GL13" s="568" t="e">
        <f ca="1">IF(AND(GL11&gt;0,GL12&gt;0),ROUNDDOWN(GL12/GL11,4),"")</f>
        <v>#REF!</v>
      </c>
      <c r="GM13" s="684" t="e">
        <f ca="1">IF(AND(GM11&gt;0,GM12&gt;0),ROUNDDOWN(GM12/GM11,4),"")</f>
        <v>#REF!</v>
      </c>
      <c r="GN13" s="694" t="e">
        <f t="shared" ref="GN13:GW13" ca="1" si="247">IF(AND(GN11&gt;0,GN12&gt;0),ROUNDDOWN(GN12/GN11,4),"")</f>
        <v>#REF!</v>
      </c>
      <c r="GO13" s="569" t="e">
        <f t="shared" ca="1" si="247"/>
        <v>#REF!</v>
      </c>
      <c r="GP13" s="792" t="e">
        <f t="shared" ca="1" si="247"/>
        <v>#REF!</v>
      </c>
      <c r="GQ13" s="695" t="e">
        <f t="shared" ca="1" si="247"/>
        <v>#REF!</v>
      </c>
      <c r="GR13" s="704" t="e">
        <f t="shared" ca="1" si="247"/>
        <v>#REF!</v>
      </c>
      <c r="GS13" s="570" t="e">
        <f t="shared" ca="1" si="247"/>
        <v>#REF!</v>
      </c>
      <c r="GT13" s="705" t="e">
        <f t="shared" ca="1" si="247"/>
        <v>#REF!</v>
      </c>
      <c r="GU13" s="704" t="e">
        <f t="shared" ca="1" si="247"/>
        <v>#REF!</v>
      </c>
      <c r="GV13" s="570" t="e">
        <f t="shared" ca="1" si="247"/>
        <v>#REF!</v>
      </c>
      <c r="GW13" s="705" t="e">
        <f t="shared" ca="1" si="247"/>
        <v>#REF!</v>
      </c>
      <c r="GX13" s="704" t="e">
        <f t="shared" ref="GX13:HA13" ca="1" si="248">IF(AND(GX11&gt;0,GX12&gt;0),ROUNDDOWN(GX12/GX11,4),"")</f>
        <v>#REF!</v>
      </c>
      <c r="GY13" s="570" t="e">
        <f t="shared" ca="1" si="248"/>
        <v>#REF!</v>
      </c>
      <c r="GZ13" s="794" t="e">
        <f t="shared" ref="GZ13" ca="1" si="249">IF(AND(GZ11&gt;0,GZ12&gt;0),ROUNDDOWN(GZ12/GZ11,4),"")</f>
        <v>#REF!</v>
      </c>
      <c r="HA13" s="705" t="e">
        <f t="shared" ca="1" si="248"/>
        <v>#REF!</v>
      </c>
      <c r="HC13" s="461"/>
      <c r="HD13" s="460"/>
      <c r="HE13" s="461"/>
      <c r="HF13" s="461"/>
      <c r="HG13" s="461"/>
    </row>
    <row r="14" spans="1:215" outlineLevel="1" x14ac:dyDescent="0.25">
      <c r="A14" s="365"/>
      <c r="B14" s="503"/>
      <c r="C14" s="442" t="str">
        <f>_xlfn.XLOOKUP($D14,'214737'!$H:$H,'214737'!$G:$G,"",0)</f>
        <v>愛知</v>
      </c>
      <c r="D14" s="411" t="s">
        <v>450</v>
      </c>
      <c r="E14" s="410">
        <v>3</v>
      </c>
      <c r="F14" s="1294" t="str">
        <f>_xlfn.XLOOKUP($D14,'214737'!$H:$H,'214737'!$I:$I,"",0)</f>
        <v>遠藤 晃太</v>
      </c>
      <c r="G14" s="1294" t="str">
        <f>_xlfn.XLOOKUP($D14,'214737'!$H:$H,'214737'!$J:$J,"",0)</f>
        <v>遠藤 晃太</v>
      </c>
      <c r="H14" s="1294" t="str">
        <f>_xlfn.XLOOKUP($D14,'214737'!$H:$H,'214737'!$K:$K,"",0)</f>
        <v>actie</v>
      </c>
      <c r="I14" s="412" t="str">
        <f>集計グループ1</f>
        <v>アクティエ</v>
      </c>
      <c r="J14" s="523"/>
      <c r="K14" s="1278">
        <f>_xlfn.XLOOKUP(実行度合表集計!$D14,'214737'!$H:$H,'214737'!$X:$X,0,0)</f>
        <v>2133</v>
      </c>
      <c r="L14" s="1278">
        <f>_xlfn.XLOOKUP(実行度合表集計!$D14,'214737'!$H:$H,'214737'!$Y:$Y,0,0)</f>
        <v>608</v>
      </c>
      <c r="M14" s="1278">
        <f>_xlfn.XLOOKUP(実行度合表集計!$D14,'214737'!$H:$H,'214737'!$S:$S,0,0)</f>
        <v>658</v>
      </c>
      <c r="N14" s="1278">
        <f>_xlfn.XLOOKUP(実行度合表集計!$D14,'214737'!$H:$H,'214737'!$T:$T,0,0)</f>
        <v>1175</v>
      </c>
      <c r="O14" s="1278">
        <f>_xlfn.XLOOKUP(実行度合表集計!$D14,'214737'!$H:$H,'214737'!$U:$U,0,0)</f>
        <v>667</v>
      </c>
      <c r="P14" s="1278">
        <f>_xlfn.XLOOKUP(実行度合表集計!$D14,'214737'!$H:$H,'214737'!$V:$V,0,0)</f>
        <v>3000</v>
      </c>
      <c r="Q14" s="1278">
        <f>SUM(K14:P14)</f>
        <v>8241</v>
      </c>
      <c r="R14" s="577" t="str">
        <f>D14</f>
        <v>アクティエ大府第一</v>
      </c>
      <c r="S14" s="355" t="s">
        <v>145</v>
      </c>
      <c r="T14" s="455" t="e" cm="1">
        <f t="array" aca="1" ref="T14" ca="1">INDEX(INDIRECT("'"&amp;実行度合表集計!$D14&amp;"_受着完'!R27C4:R28C95",FALSE),1,
MATCH(T$2,INDIRECT("'"&amp;実行度合表集計!$D14&amp;"_受着完'!R4",FALSE),0)-1)</f>
        <v>#REF!</v>
      </c>
      <c r="U14" s="356" t="e">
        <f ca="1">INDEX(INDIRECT("'"&amp;実行度合表集計!$D14&amp;"_受着完'!R27C4:R28C95",FALSE),1,
MATCH(T$2,INDIRECT("'"&amp;実行度合表集計!$D14&amp;"_受着完'!R4",FALSE),0))</f>
        <v>#REF!</v>
      </c>
      <c r="V14" s="587" t="e" cm="1">
        <f t="array" aca="1" ref="V14" ca="1">INDEX(INDIRECT("'"&amp;実行度合表集計!$D14&amp;"_受着完'!R27C4:R28C95",FALSE),1,
MATCH(T$2,INDIRECT("'"&amp;実行度合表集計!$D14&amp;"_受着完'!R4",FALSE),0)-3)</f>
        <v>#REF!</v>
      </c>
      <c r="W14" s="357" t="e" cm="1">
        <f t="array" aca="1" ref="W14" ca="1">INDEX(INDIRECT("'"&amp;実行度合表集計!$D14&amp;"_受着完'!R58C4:R59C95",FALSE),1,
MATCH(T$2,INDIRECT("'"&amp;実行度合表集計!$D14&amp;"_受着完'!R4",FALSE),0)-1)</f>
        <v>#REF!</v>
      </c>
      <c r="X14" s="356" t="e">
        <f ca="1">INDEX(INDIRECT("'"&amp;実行度合表集計!$D14&amp;"_受着完'!R58C4:R59C95",FALSE),1,
MATCH(T$2,INDIRECT("'"&amp;実行度合表集計!$D14&amp;"_受着完'!R4",FALSE),0))</f>
        <v>#REF!</v>
      </c>
      <c r="Y14" s="587" t="e" cm="1">
        <f t="array" aca="1" ref="Y14" ca="1">INDEX(INDIRECT("'"&amp;実行度合表集計!$D14&amp;"_受着完'!R58C4:R59C95",FALSE),1,
MATCH(T$2,INDIRECT("'"&amp;実行度合表集計!$D14&amp;"_受着完'!R4",FALSE),0)-3)</f>
        <v>#REF!</v>
      </c>
      <c r="Z14" s="358" t="e" cm="1">
        <f t="array" aca="1" ref="Z14" ca="1">INDEX(INDIRECT("'"&amp;実行度合表集計!$D14&amp;"_受着完'!R89C4:R90C95",FALSE),1,
MATCH(T$2,INDIRECT("'"&amp;実行度合表集計!$D14&amp;"_受着完'!R4",FALSE),0)-1)</f>
        <v>#REF!</v>
      </c>
      <c r="AA14" s="356" t="e">
        <f ca="1">INDEX(INDIRECT("'"&amp;実行度合表集計!$D14&amp;"_受着完'!R89C4:R90C95",FALSE),1,
MATCH(T$2,INDIRECT("'"&amp;実行度合表集計!$D14&amp;"_受着完'!R4",FALSE),0))</f>
        <v>#REF!</v>
      </c>
      <c r="AB14" s="384" t="e">
        <f ca="1">AA14-($Q14*1000)</f>
        <v>#REF!</v>
      </c>
      <c r="AC14" s="587" t="e" cm="1">
        <f t="array" aca="1" ref="AC14" ca="1">INDEX(INDIRECT("'"&amp;実行度合表集計!$D14&amp;"_受着完'!R89C4:R90C95",FALSE),1,
MATCH(T$2,INDIRECT("'"&amp;実行度合表集計!$D14&amp;"_受着完'!R4",FALSE),0)-3)</f>
        <v>#REF!</v>
      </c>
      <c r="AD14" s="455" t="e" cm="1">
        <f t="array" aca="1" ref="AD14" ca="1">INDEX(INDIRECT("'"&amp;実行度合表集計!$D14&amp;"_受着完'!R27C4:R28C95",FALSE),1,
MATCH(AD$2,INDIRECT("'"&amp;実行度合表集計!$D14&amp;"_受着完'!R4",FALSE),0)-1)</f>
        <v>#REF!</v>
      </c>
      <c r="AE14" s="356" t="e">
        <f ca="1">INDEX(INDIRECT("'"&amp;実行度合表集計!$D14&amp;"_受着完'!R27C4:R28C95",FALSE),1,
MATCH(AD$2,INDIRECT("'"&amp;実行度合表集計!$D14&amp;"_受着完'!R4",FALSE),0))</f>
        <v>#REF!</v>
      </c>
      <c r="AF14" s="587" t="e" cm="1">
        <f t="array" aca="1" ref="AF14" ca="1">INDEX(INDIRECT("'"&amp;実行度合表集計!$D14&amp;"_受着完'!R27C4:R28C95",FALSE),1,
MATCH(AD$2,INDIRECT("'"&amp;実行度合表集計!$D14&amp;"_受着完'!R4",FALSE),0)-3)</f>
        <v>#REF!</v>
      </c>
      <c r="AG14" s="357" t="e" cm="1">
        <f t="array" aca="1" ref="AG14" ca="1">INDEX(INDIRECT("'"&amp;実行度合表集計!$D14&amp;"_受着完'!R58C4:R59C95",FALSE),1,
MATCH(AD$2,INDIRECT("'"&amp;実行度合表集計!$D14&amp;"_受着完'!R4",FALSE),0)-1)</f>
        <v>#REF!</v>
      </c>
      <c r="AH14" s="356" t="e">
        <f ca="1">INDEX(INDIRECT("'"&amp;実行度合表集計!$D14&amp;"_受着完'!R58C4:R59C95",FALSE),1,
MATCH(AD$2,INDIRECT("'"&amp;実行度合表集計!$D14&amp;"_受着完'!R4",FALSE),0))</f>
        <v>#REF!</v>
      </c>
      <c r="AI14" s="587" t="e" cm="1">
        <f t="array" aca="1" ref="AI14" ca="1">INDEX(INDIRECT("'"&amp;実行度合表集計!$D14&amp;"_受着完'!R58C4:R59C95",FALSE),1,
MATCH(AD$2,INDIRECT("'"&amp;実行度合表集計!$D14&amp;"_受着完'!R4",FALSE),0)-3)</f>
        <v>#REF!</v>
      </c>
      <c r="AJ14" s="358" t="e" cm="1">
        <f t="array" aca="1" ref="AJ14" ca="1">INDEX(INDIRECT("'"&amp;実行度合表集計!$D14&amp;"_受着完'!R89C4:R90C95",FALSE),1,
MATCH(AD$2,INDIRECT("'"&amp;実行度合表集計!$D14&amp;"_受着完'!R4",FALSE),0)-1)</f>
        <v>#REF!</v>
      </c>
      <c r="AK14" s="356" t="e">
        <f ca="1">INDEX(INDIRECT("'"&amp;実行度合表集計!$D14&amp;"_受着完'!R89C4:R90C95",FALSE),1,
MATCH(AD$2,INDIRECT("'"&amp;実行度合表集計!$D14&amp;"_受着完'!R4",FALSE),0))</f>
        <v>#REF!</v>
      </c>
      <c r="AL14" s="384" t="e">
        <f ca="1">AK14-($Q14*1000)</f>
        <v>#REF!</v>
      </c>
      <c r="AM14" s="587" t="e" cm="1">
        <f t="array" aca="1" ref="AM14" ca="1">INDEX(INDIRECT("'"&amp;実行度合表集計!$D14&amp;"_受着完'!R89C4:R90C95",FALSE),1,
MATCH(AD$2,INDIRECT("'"&amp;実行度合表集計!$D14&amp;"_受着完'!R4",FALSE),0)-3)</f>
        <v>#REF!</v>
      </c>
      <c r="AN14" s="455" t="e" cm="1">
        <f t="array" aca="1" ref="AN14" ca="1">INDEX(INDIRECT("'"&amp;実行度合表集計!$D14&amp;"_受着完'!R27C4:R28C95",FALSE),1,
MATCH(AN$2,INDIRECT("'"&amp;実行度合表集計!$D14&amp;"_受着完'!R4",FALSE),0)-1)</f>
        <v>#REF!</v>
      </c>
      <c r="AO14" s="356" t="e">
        <f ca="1">INDEX(INDIRECT("'"&amp;実行度合表集計!$D14&amp;"_受着完'!R27C4:R28C95",FALSE),1,
MATCH(AN$2,INDIRECT("'"&amp;実行度合表集計!$D14&amp;"_受着完'!R4",FALSE),0))</f>
        <v>#REF!</v>
      </c>
      <c r="AP14" s="587" t="e" cm="1">
        <f t="array" aca="1" ref="AP14" ca="1">INDEX(INDIRECT("'"&amp;実行度合表集計!$D14&amp;"_受着完'!R27C4:R28C95",FALSE),1,
MATCH(AN$2,INDIRECT("'"&amp;実行度合表集計!$D14&amp;"_受着完'!R4",FALSE),0)-3)</f>
        <v>#REF!</v>
      </c>
      <c r="AQ14" s="357" t="e" cm="1">
        <f t="array" aca="1" ref="AQ14" ca="1">INDEX(INDIRECT("'"&amp;実行度合表集計!$D14&amp;"_受着完'!R58C4:R59C95",FALSE),1,
MATCH(AN$2,INDIRECT("'"&amp;実行度合表集計!$D14&amp;"_受着完'!R4",FALSE),0)-1)</f>
        <v>#REF!</v>
      </c>
      <c r="AR14" s="356" t="e">
        <f ca="1">INDEX(INDIRECT("'"&amp;実行度合表集計!$D14&amp;"_受着完'!R58C4:R59C95",FALSE),1,
MATCH(AN$2,INDIRECT("'"&amp;実行度合表集計!$D14&amp;"_受着完'!R4",FALSE),0))</f>
        <v>#REF!</v>
      </c>
      <c r="AS14" s="587" t="e" cm="1">
        <f t="array" aca="1" ref="AS14" ca="1">INDEX(INDIRECT("'"&amp;実行度合表集計!$D14&amp;"_受着完'!R58C4:R59C95",FALSE),1,
MATCH(AN$2,INDIRECT("'"&amp;実行度合表集計!$D14&amp;"_受着完'!R4",FALSE),0)-3)</f>
        <v>#REF!</v>
      </c>
      <c r="AT14" s="358" t="e" cm="1">
        <f t="array" aca="1" ref="AT14" ca="1">INDEX(INDIRECT("'"&amp;実行度合表集計!$D14&amp;"_受着完'!R89C4:R90C95",FALSE),1,
MATCH(AN$2,INDIRECT("'"&amp;実行度合表集計!$D14&amp;"_受着完'!R4",FALSE),0)-1)</f>
        <v>#REF!</v>
      </c>
      <c r="AU14" s="356" t="e">
        <f ca="1">INDEX(INDIRECT("'"&amp;実行度合表集計!$D14&amp;"_受着完'!R89C4:R90C95",FALSE),1,
MATCH(AN$2,INDIRECT("'"&amp;実行度合表集計!$D14&amp;"_受着完'!R4",FALSE),0))</f>
        <v>#REF!</v>
      </c>
      <c r="AV14" s="384" t="e">
        <f ca="1">AU14-($Q14*1000)</f>
        <v>#REF!</v>
      </c>
      <c r="AW14" s="587" t="e" cm="1">
        <f t="array" aca="1" ref="AW14" ca="1">INDEX(INDIRECT("'"&amp;実行度合表集計!$D14&amp;"_受着完'!R89C4:R90C95",FALSE),1,
MATCH(AN$2,INDIRECT("'"&amp;実行度合表集計!$D14&amp;"_受着完'!R4",FALSE),0)-3)</f>
        <v>#REF!</v>
      </c>
      <c r="AX14" s="627" t="e">
        <f t="shared" ref="AX14:AX15" ca="1" si="250">T14+AD14+AN14</f>
        <v>#REF!</v>
      </c>
      <c r="AY14" s="628" t="e">
        <f t="shared" ref="AY14:AY15" ca="1" si="251">U14+AE14+AO14</f>
        <v>#REF!</v>
      </c>
      <c r="AZ14" s="629" t="e">
        <f t="shared" ref="AZ14:AZ15" ca="1" si="252">V14+AF14+AP14</f>
        <v>#REF!</v>
      </c>
      <c r="BA14" s="648" t="e">
        <f t="shared" ref="BA14:BA15" ca="1" si="253">W14+AG14+AQ14</f>
        <v>#REF!</v>
      </c>
      <c r="BB14" s="617" t="e">
        <f t="shared" ref="BB14:BB15" ca="1" si="254">X14+AH14+AR14</f>
        <v>#REF!</v>
      </c>
      <c r="BC14" s="649" t="e">
        <f t="shared" ref="BC14:BC15" ca="1" si="255">Y14+AI14+AS14</f>
        <v>#REF!</v>
      </c>
      <c r="BD14" s="659" t="e">
        <f t="shared" ref="BD14" ca="1" si="256">Z14+AJ14+AT14</f>
        <v>#REF!</v>
      </c>
      <c r="BE14" s="619" t="e">
        <f t="shared" ref="BE14" ca="1" si="257">AA14+AK14+AU14</f>
        <v>#REF!</v>
      </c>
      <c r="BF14" s="789" t="e">
        <f t="shared" ref="BF14" ca="1" si="258">AB14+AL14+AV14</f>
        <v>#REF!</v>
      </c>
      <c r="BG14" s="660" t="e">
        <f t="shared" ref="BG14" ca="1" si="259">AC14+AM14+AW14</f>
        <v>#REF!</v>
      </c>
      <c r="BH14" s="360" t="e" cm="1">
        <f t="array" aca="1" ref="BH14" ca="1">INDEX(INDIRECT("'"&amp;実行度合表集計!$D14&amp;"_受着完'!R27C4:R28C95",FALSE),1,
MATCH(BH$2,INDIRECT("'"&amp;実行度合表集計!$D14&amp;"_受着完'!R4",FALSE),0)-1)</f>
        <v>#REF!</v>
      </c>
      <c r="BI14" s="356" t="e">
        <f ca="1">INDEX(INDIRECT("'"&amp;実行度合表集計!$D14&amp;"_受着完'!R27C4:R28C95",FALSE),1,
MATCH(BH$2,INDIRECT("'"&amp;実行度合表集計!$D14&amp;"_受着完'!R4",FALSE),0))</f>
        <v>#REF!</v>
      </c>
      <c r="BJ14" s="587" t="e" cm="1">
        <f t="array" aca="1" ref="BJ14" ca="1">INDEX(INDIRECT("'"&amp;実行度合表集計!$D14&amp;"_受着完'!R27C4:R28C95",FALSE),1,
MATCH(BH$2,INDIRECT("'"&amp;実行度合表集計!$D14&amp;"_受着完'!R4",FALSE),0)-3)</f>
        <v>#REF!</v>
      </c>
      <c r="BK14" s="357" t="e" cm="1">
        <f t="array" aca="1" ref="BK14" ca="1">INDEX(INDIRECT("'"&amp;実行度合表集計!$D14&amp;"_受着完'!R58C4:R59C95",FALSE),1,
MATCH(BH$2,INDIRECT("'"&amp;実行度合表集計!$D14&amp;"_受着完'!R4",FALSE),0)-1)</f>
        <v>#REF!</v>
      </c>
      <c r="BL14" s="356" t="e">
        <f ca="1">INDEX(INDIRECT("'"&amp;実行度合表集計!$D14&amp;"_受着完'!R58C4:R59C95",FALSE),1,
MATCH(BH$2,INDIRECT("'"&amp;実行度合表集計!$D14&amp;"_受着完'!R4",FALSE),0))</f>
        <v>#REF!</v>
      </c>
      <c r="BM14" s="587" t="e" cm="1">
        <f t="array" aca="1" ref="BM14" ca="1">INDEX(INDIRECT("'"&amp;実行度合表集計!$D14&amp;"_受着完'!R58C4:R59C95",FALSE),1,
MATCH(BH$2,INDIRECT("'"&amp;実行度合表集計!$D14&amp;"_受着完'!R4",FALSE),0)-3)</f>
        <v>#REF!</v>
      </c>
      <c r="BN14" s="358" t="e" cm="1">
        <f t="array" aca="1" ref="BN14" ca="1">INDEX(INDIRECT("'"&amp;実行度合表集計!$D14&amp;"_受着完'!R89C4:R90C95",FALSE),1,
MATCH(BH$2,INDIRECT("'"&amp;実行度合表集計!$D14&amp;"_受着完'!R4",FALSE),0)-1)</f>
        <v>#REF!</v>
      </c>
      <c r="BO14" s="356" t="e">
        <f ca="1">INDEX(INDIRECT("'"&amp;実行度合表集計!$D14&amp;"_受着完'!R89C4:R90C95",FALSE),1,
MATCH(BH$2,INDIRECT("'"&amp;実行度合表集計!$D14&amp;"_受着完'!R4",FALSE),0))</f>
        <v>#REF!</v>
      </c>
      <c r="BP14" s="384" t="e">
        <f ca="1">BO14-($Q14*1000)</f>
        <v>#REF!</v>
      </c>
      <c r="BQ14" s="587" t="e" cm="1">
        <f t="array" aca="1" ref="BQ14" ca="1">INDEX(INDIRECT("'"&amp;実行度合表集計!$D14&amp;"_受着完'!R89C4:R90C95",FALSE),1,
MATCH(BH$2,INDIRECT("'"&amp;実行度合表集計!$D14&amp;"_受着完'!R4",FALSE),0)-3)</f>
        <v>#REF!</v>
      </c>
      <c r="BR14" s="455" t="e" cm="1">
        <f t="array" aca="1" ref="BR14" ca="1">INDEX(INDIRECT("'"&amp;実行度合表集計!$D14&amp;"_受着完'!R27C4:R28C95",FALSE),1,
MATCH(BR$2,INDIRECT("'"&amp;実行度合表集計!$D14&amp;"_受着完'!R4",FALSE),0)-1)</f>
        <v>#REF!</v>
      </c>
      <c r="BS14" s="356" t="e">
        <f ca="1">INDEX(INDIRECT("'"&amp;実行度合表集計!$D14&amp;"_受着完'!R27C4:R28C95",FALSE),1,
MATCH(BR$2,INDIRECT("'"&amp;実行度合表集計!$D14&amp;"_受着完'!R4",FALSE),0))</f>
        <v>#REF!</v>
      </c>
      <c r="BT14" s="587" t="e" cm="1">
        <f t="array" aca="1" ref="BT14" ca="1">INDEX(INDIRECT("'"&amp;実行度合表集計!$D14&amp;"_受着完'!R27C4:R28C95",FALSE),1,
MATCH(BR$2,INDIRECT("'"&amp;実行度合表集計!$D14&amp;"_受着完'!R4",FALSE),0)-3)</f>
        <v>#REF!</v>
      </c>
      <c r="BU14" s="357" t="e" cm="1">
        <f t="array" aca="1" ref="BU14" ca="1">INDEX(INDIRECT("'"&amp;実行度合表集計!$D14&amp;"_受着完'!R58C4:R59C95",FALSE),1,
MATCH(BR$2,INDIRECT("'"&amp;実行度合表集計!$D14&amp;"_受着完'!R4",FALSE),0)-1)</f>
        <v>#REF!</v>
      </c>
      <c r="BV14" s="356" t="e">
        <f ca="1">INDEX(INDIRECT("'"&amp;実行度合表集計!$D14&amp;"_受着完'!R58C4:R59C95",FALSE),1,
MATCH(BR$2,INDIRECT("'"&amp;実行度合表集計!$D14&amp;"_受着完'!R4",FALSE),0))</f>
        <v>#REF!</v>
      </c>
      <c r="BW14" s="587" t="e" cm="1">
        <f t="array" aca="1" ref="BW14" ca="1">INDEX(INDIRECT("'"&amp;実行度合表集計!$D14&amp;"_受着完'!R58C4:R59C95",FALSE),1,
MATCH(BR$2,INDIRECT("'"&amp;実行度合表集計!$D14&amp;"_受着完'!R4",FALSE),0)-3)</f>
        <v>#REF!</v>
      </c>
      <c r="BX14" s="358" t="e" cm="1">
        <f t="array" aca="1" ref="BX14" ca="1">INDEX(INDIRECT("'"&amp;実行度合表集計!$D14&amp;"_受着完'!R89C4:R90C95",FALSE),1,
MATCH(BR$2,INDIRECT("'"&amp;実行度合表集計!$D14&amp;"_受着完'!R4",FALSE),0)-1)</f>
        <v>#REF!</v>
      </c>
      <c r="BY14" s="356" t="e">
        <f ca="1">INDEX(INDIRECT("'"&amp;実行度合表集計!$D14&amp;"_受着完'!R89C4:R90C95",FALSE),1,
MATCH(BR$2,INDIRECT("'"&amp;実行度合表集計!$D14&amp;"_受着完'!R4",FALSE),0))</f>
        <v>#REF!</v>
      </c>
      <c r="BZ14" s="384" t="e">
        <f ca="1">BY14-($Q14*1000)</f>
        <v>#REF!</v>
      </c>
      <c r="CA14" s="587" t="e" cm="1">
        <f t="array" aca="1" ref="CA14" ca="1">INDEX(INDIRECT("'"&amp;実行度合表集計!$D14&amp;"_受着完'!R89C4:R90C95",FALSE),1,
MATCH(BR$2,INDIRECT("'"&amp;実行度合表集計!$D14&amp;"_受着完'!R4",FALSE),0)-3)</f>
        <v>#REF!</v>
      </c>
      <c r="CB14" s="455" t="e" cm="1">
        <f t="array" aca="1" ref="CB14" ca="1">INDEX(INDIRECT("'"&amp;実行度合表集計!$D14&amp;"_受着完'!R27C4:R28C95",FALSE),1,
MATCH(CB$2,INDIRECT("'"&amp;実行度合表集計!$D14&amp;"_受着完'!R4",FALSE),0)-1)</f>
        <v>#REF!</v>
      </c>
      <c r="CC14" s="356" t="e">
        <f ca="1">INDEX(INDIRECT("'"&amp;実行度合表集計!$D14&amp;"_受着完'!R27C4:R28C95",FALSE),1,
MATCH(CB$2,INDIRECT("'"&amp;実行度合表集計!$D14&amp;"_受着完'!R4",FALSE),0))</f>
        <v>#REF!</v>
      </c>
      <c r="CD14" s="587" t="e" cm="1">
        <f t="array" aca="1" ref="CD14" ca="1">INDEX(INDIRECT("'"&amp;実行度合表集計!$D14&amp;"_受着完'!R27C4:R28C95",FALSE),1,
MATCH(CB$2,INDIRECT("'"&amp;実行度合表集計!$D14&amp;"_受着完'!R4",FALSE),0)-3)</f>
        <v>#REF!</v>
      </c>
      <c r="CE14" s="357" t="e" cm="1">
        <f t="array" aca="1" ref="CE14" ca="1">INDEX(INDIRECT("'"&amp;実行度合表集計!$D14&amp;"_受着完'!R58C4:R59C95",FALSE),1,
MATCH(CB$2,INDIRECT("'"&amp;実行度合表集計!$D14&amp;"_受着完'!R4",FALSE),0)-1)</f>
        <v>#REF!</v>
      </c>
      <c r="CF14" s="356" t="e">
        <f ca="1">INDEX(INDIRECT("'"&amp;実行度合表集計!$D14&amp;"_受着完'!R58C4:R59C95",FALSE),1,
MATCH(CB$2,INDIRECT("'"&amp;実行度合表集計!$D14&amp;"_受着完'!R4",FALSE),0))</f>
        <v>#REF!</v>
      </c>
      <c r="CG14" s="587" t="e" cm="1">
        <f t="array" aca="1" ref="CG14" ca="1">INDEX(INDIRECT("'"&amp;実行度合表集計!$D14&amp;"_受着完'!R58C4:R59C95",FALSE),1,
MATCH(CB$2,INDIRECT("'"&amp;実行度合表集計!$D14&amp;"_受着完'!R4",FALSE),0)-3)</f>
        <v>#REF!</v>
      </c>
      <c r="CH14" s="358" t="e" cm="1">
        <f t="array" aca="1" ref="CH14" ca="1">INDEX(INDIRECT("'"&amp;実行度合表集計!$D14&amp;"_受着完'!R89C4:R90C95",FALSE),1,
MATCH(CB$2,INDIRECT("'"&amp;実行度合表集計!$D14&amp;"_受着完'!R4",FALSE),0)-1)</f>
        <v>#REF!</v>
      </c>
      <c r="CI14" s="356" t="e">
        <f ca="1">INDEX(INDIRECT("'"&amp;実行度合表集計!$D14&amp;"_受着完'!R89C4:R90C95",FALSE),1,
MATCH(CB$2,INDIRECT("'"&amp;実行度合表集計!$D14&amp;"_受着完'!R4",FALSE),0))</f>
        <v>#REF!</v>
      </c>
      <c r="CJ14" s="384" t="e">
        <f ca="1">CI14-($Q14*1000)</f>
        <v>#REF!</v>
      </c>
      <c r="CK14" s="587" t="e" cm="1">
        <f t="array" aca="1" ref="CK14" ca="1">INDEX(INDIRECT("'"&amp;実行度合表集計!$D14&amp;"_受着完'!R89C4:R90C95",FALSE),1,
MATCH(CB$2,INDIRECT("'"&amp;実行度合表集計!$D14&amp;"_受着完'!R4",FALSE),0)-3)</f>
        <v>#REF!</v>
      </c>
      <c r="CL14" s="627" t="e">
        <f t="shared" ref="CL14:CL15" ca="1" si="260">BH14+BR14+CB14</f>
        <v>#REF!</v>
      </c>
      <c r="CM14" s="628" t="e">
        <f t="shared" ref="CM14:CM15" ca="1" si="261">BI14+BS14+CC14</f>
        <v>#REF!</v>
      </c>
      <c r="CN14" s="629" t="e">
        <f t="shared" ref="CN14:CN15" ca="1" si="262">BJ14+BT14+CD14</f>
        <v>#REF!</v>
      </c>
      <c r="CO14" s="648" t="e">
        <f t="shared" ref="CO14:CO15" ca="1" si="263">BK14+BU14+CE14</f>
        <v>#REF!</v>
      </c>
      <c r="CP14" s="617" t="e">
        <f t="shared" ref="CP14:CP15" ca="1" si="264">BL14+BV14+CF14</f>
        <v>#REF!</v>
      </c>
      <c r="CQ14" s="649" t="e">
        <f t="shared" ref="CQ14:CQ15" ca="1" si="265">BM14+BW14+CG14</f>
        <v>#REF!</v>
      </c>
      <c r="CR14" s="659" t="e">
        <f t="shared" ref="CR14" ca="1" si="266">BN14+BX14+CH14</f>
        <v>#REF!</v>
      </c>
      <c r="CS14" s="619" t="e">
        <f t="shared" ref="CS14" ca="1" si="267">BO14+BY14+CI14</f>
        <v>#REF!</v>
      </c>
      <c r="CT14" s="789" t="e">
        <f t="shared" ref="CT14" ca="1" si="268">BP14+BZ14+CJ14</f>
        <v>#REF!</v>
      </c>
      <c r="CU14" s="660" t="e">
        <f t="shared" ref="CU14" ca="1" si="269">BQ14+CA14+CK14</f>
        <v>#REF!</v>
      </c>
      <c r="CV14" s="670" t="e">
        <f t="shared" ref="CV14:CV15" ca="1" si="270">AX14+CL14</f>
        <v>#REF!</v>
      </c>
      <c r="CW14" s="620" t="e">
        <f t="shared" ref="CW14:CW15" ca="1" si="271">AY14+CM14</f>
        <v>#REF!</v>
      </c>
      <c r="CX14" s="671" t="e">
        <f t="shared" ref="CX14:CX15" ca="1" si="272">AZ14+CN14</f>
        <v>#REF!</v>
      </c>
      <c r="CY14" s="681" t="e">
        <f t="shared" ref="CY14:CY15" ca="1" si="273">BA14+CO14</f>
        <v>#REF!</v>
      </c>
      <c r="CZ14" s="622" t="e">
        <f t="shared" ref="CZ14:CZ15" ca="1" si="274">BB14+CP14</f>
        <v>#REF!</v>
      </c>
      <c r="DA14" s="682" t="e">
        <f t="shared" ref="DA14:DA15" ca="1" si="275">BC14+CQ14</f>
        <v>#REF!</v>
      </c>
      <c r="DB14" s="692" t="e">
        <f t="shared" ref="DB14:DB15" ca="1" si="276">BD14+CR14</f>
        <v>#REF!</v>
      </c>
      <c r="DC14" s="624" t="e">
        <f t="shared" ref="DC14:DC15" ca="1" si="277">BE14+CS14</f>
        <v>#REF!</v>
      </c>
      <c r="DD14" s="791" t="e">
        <f t="shared" ref="DD14:DD15" ca="1" si="278">BF14+CT14</f>
        <v>#REF!</v>
      </c>
      <c r="DE14" s="693" t="e">
        <f t="shared" ref="DE14:DE15" ca="1" si="279">BG14+CU14</f>
        <v>#REF!</v>
      </c>
      <c r="DF14" s="360" t="e" cm="1">
        <f t="array" aca="1" ref="DF14" ca="1">INDEX(INDIRECT("'"&amp;実行度合表集計!$D14&amp;"_受着完'!R27C4:R28C95",FALSE),1,
MATCH(DF$2,INDIRECT("'"&amp;実行度合表集計!$D14&amp;"_受着完'!R4",FALSE),0)-1)</f>
        <v>#REF!</v>
      </c>
      <c r="DG14" s="356" t="e">
        <f ca="1">INDEX(INDIRECT("'"&amp;実行度合表集計!$D14&amp;"_受着完'!R27C4:R28C95",FALSE),1,
MATCH(DF$2,INDIRECT("'"&amp;実行度合表集計!$D14&amp;"_受着完'!R4",FALSE),0))</f>
        <v>#REF!</v>
      </c>
      <c r="DH14" s="587" t="e" cm="1">
        <f t="array" aca="1" ref="DH14" ca="1">INDEX(INDIRECT("'"&amp;実行度合表集計!$D14&amp;"_受着完'!R27C4:R28C95",FALSE),1,
MATCH(DF$2,INDIRECT("'"&amp;実行度合表集計!$D14&amp;"_受着完'!R4",FALSE),0)-3)</f>
        <v>#REF!</v>
      </c>
      <c r="DI14" s="357" t="e" cm="1">
        <f t="array" aca="1" ref="DI14" ca="1">INDEX(INDIRECT("'"&amp;実行度合表集計!$D14&amp;"_受着完'!R58C4:R59C95",FALSE),1,
MATCH(DF$2,INDIRECT("'"&amp;実行度合表集計!$D14&amp;"_受着完'!R4",FALSE),0)-1)</f>
        <v>#REF!</v>
      </c>
      <c r="DJ14" s="356" t="e">
        <f ca="1">INDEX(INDIRECT("'"&amp;実行度合表集計!$D14&amp;"_受着完'!R58C4:R59C95",FALSE),1,
MATCH(DF$2,INDIRECT("'"&amp;実行度合表集計!$D14&amp;"_受着完'!R4",FALSE),0))</f>
        <v>#REF!</v>
      </c>
      <c r="DK14" s="587" t="e" cm="1">
        <f t="array" aca="1" ref="DK14" ca="1">INDEX(INDIRECT("'"&amp;実行度合表集計!$D14&amp;"_受着完'!R58C4:R59C95",FALSE),1,
MATCH(DF$2,INDIRECT("'"&amp;実行度合表集計!$D14&amp;"_受着完'!R4",FALSE),0)-3)</f>
        <v>#REF!</v>
      </c>
      <c r="DL14" s="358" t="e" cm="1">
        <f t="array" aca="1" ref="DL14" ca="1">INDEX(INDIRECT("'"&amp;実行度合表集計!$D14&amp;"_受着完'!R89C4:R90C95",FALSE),1,
MATCH(DF$2,INDIRECT("'"&amp;実行度合表集計!$D14&amp;"_受着完'!R4",FALSE),0)-1)</f>
        <v>#REF!</v>
      </c>
      <c r="DM14" s="356" t="e">
        <f ca="1">INDEX(INDIRECT("'"&amp;実行度合表集計!$D14&amp;"_受着完'!R89C4:R90C95",FALSE),1,
MATCH(DF$2,INDIRECT("'"&amp;実行度合表集計!$D14&amp;"_受着完'!R4",FALSE),0))</f>
        <v>#REF!</v>
      </c>
      <c r="DN14" s="384" t="e">
        <f ca="1">DM14-($Q14*1000)</f>
        <v>#REF!</v>
      </c>
      <c r="DO14" s="587" t="e" cm="1">
        <f t="array" aca="1" ref="DO14" ca="1">INDEX(INDIRECT("'"&amp;実行度合表集計!$D14&amp;"_受着完'!R89C4:R90C95",FALSE),1,
MATCH(DF$2,INDIRECT("'"&amp;実行度合表集計!$D14&amp;"_受着完'!R4",FALSE),0)-3)</f>
        <v>#REF!</v>
      </c>
      <c r="DP14" s="455" t="e" cm="1">
        <f t="array" aca="1" ref="DP14" ca="1">INDEX(INDIRECT("'"&amp;実行度合表集計!$D14&amp;"_受着完'!R27C4:R28C95",FALSE),1,
MATCH(DP$2,INDIRECT("'"&amp;実行度合表集計!$D14&amp;"_受着完'!R4",FALSE),0)-1)</f>
        <v>#REF!</v>
      </c>
      <c r="DQ14" s="356" t="e">
        <f ca="1">INDEX(INDIRECT("'"&amp;実行度合表集計!$D14&amp;"_受着完'!R27C4:R28C95",FALSE),1,
MATCH(DP$2,INDIRECT("'"&amp;実行度合表集計!$D14&amp;"_受着完'!R4",FALSE),0))</f>
        <v>#REF!</v>
      </c>
      <c r="DR14" s="587" t="e" cm="1">
        <f t="array" aca="1" ref="DR14" ca="1">INDEX(INDIRECT("'"&amp;実行度合表集計!$D14&amp;"_受着完'!R27C4:R28C95",FALSE),1,
MATCH(DP$2,INDIRECT("'"&amp;実行度合表集計!$D14&amp;"_受着完'!R4",FALSE),0)-3)</f>
        <v>#REF!</v>
      </c>
      <c r="DS14" s="357" t="e" cm="1">
        <f t="array" aca="1" ref="DS14" ca="1">INDEX(INDIRECT("'"&amp;実行度合表集計!$D14&amp;"_受着完'!R58C4:R59C95",FALSE),1,
MATCH(DP$2,INDIRECT("'"&amp;実行度合表集計!$D14&amp;"_受着完'!R4",FALSE),0)-1)</f>
        <v>#REF!</v>
      </c>
      <c r="DT14" s="356" t="e">
        <f ca="1">INDEX(INDIRECT("'"&amp;実行度合表集計!$D14&amp;"_受着完'!R58C4:R59C95",FALSE),1,
MATCH(DP$2,INDIRECT("'"&amp;実行度合表集計!$D14&amp;"_受着完'!R4",FALSE),0))</f>
        <v>#REF!</v>
      </c>
      <c r="DU14" s="587" t="e" cm="1">
        <f t="array" aca="1" ref="DU14" ca="1">INDEX(INDIRECT("'"&amp;実行度合表集計!$D14&amp;"_受着完'!R58C4:R59C95",FALSE),1,
MATCH(DP$2,INDIRECT("'"&amp;実行度合表集計!$D14&amp;"_受着完'!R4",FALSE),0)-3)</f>
        <v>#REF!</v>
      </c>
      <c r="DV14" s="358" t="e" cm="1">
        <f t="array" aca="1" ref="DV14" ca="1">INDEX(INDIRECT("'"&amp;実行度合表集計!$D14&amp;"_受着完'!R89C4:R90C95",FALSE),1,
MATCH(DP$2,INDIRECT("'"&amp;実行度合表集計!$D14&amp;"_受着完'!R4",FALSE),0)-1)</f>
        <v>#REF!</v>
      </c>
      <c r="DW14" s="356" t="e">
        <f ca="1">INDEX(INDIRECT("'"&amp;実行度合表集計!$D14&amp;"_受着完'!R89C4:R90C95",FALSE),1,
MATCH(DP$2,INDIRECT("'"&amp;実行度合表集計!$D14&amp;"_受着完'!R4",FALSE),0))</f>
        <v>#REF!</v>
      </c>
      <c r="DX14" s="384" t="e">
        <f ca="1">DW14-($Q14*1000)</f>
        <v>#REF!</v>
      </c>
      <c r="DY14" s="587" t="e" cm="1">
        <f t="array" aca="1" ref="DY14" ca="1">INDEX(INDIRECT("'"&amp;実行度合表集計!$D14&amp;"_受着完'!R89C4:R90C95",FALSE),1,
MATCH(DP$2,INDIRECT("'"&amp;実行度合表集計!$D14&amp;"_受着完'!R4",FALSE),0)-3)</f>
        <v>#REF!</v>
      </c>
      <c r="DZ14" s="455" t="e" cm="1">
        <f t="array" aca="1" ref="DZ14" ca="1">INDEX(INDIRECT("'"&amp;実行度合表集計!$D14&amp;"_受着完'!R27C4:R28C95",FALSE),1,
MATCH(DZ$2,INDIRECT("'"&amp;実行度合表集計!$D14&amp;"_受着完'!R4",FALSE),0)-1)</f>
        <v>#REF!</v>
      </c>
      <c r="EA14" s="356" t="e">
        <f ca="1">INDEX(INDIRECT("'"&amp;実行度合表集計!$D14&amp;"_受着完'!R27C4:R28C95",FALSE),1,
MATCH(DZ$2,INDIRECT("'"&amp;実行度合表集計!$D14&amp;"_受着完'!R4",FALSE),0))</f>
        <v>#REF!</v>
      </c>
      <c r="EB14" s="587" t="e" cm="1">
        <f t="array" aca="1" ref="EB14" ca="1">INDEX(INDIRECT("'"&amp;実行度合表集計!$D14&amp;"_受着完'!R27C4:R28C95",FALSE),1,
MATCH(DZ$2,INDIRECT("'"&amp;実行度合表集計!$D14&amp;"_受着完'!R4",FALSE),0)-3)</f>
        <v>#REF!</v>
      </c>
      <c r="EC14" s="357" t="e" cm="1">
        <f t="array" aca="1" ref="EC14" ca="1">INDEX(INDIRECT("'"&amp;実行度合表集計!$D14&amp;"_受着完'!R58C4:R59C95",FALSE),1,
MATCH(DZ$2,INDIRECT("'"&amp;実行度合表集計!$D14&amp;"_受着完'!R4",FALSE),0)-1)</f>
        <v>#REF!</v>
      </c>
      <c r="ED14" s="356" t="e">
        <f ca="1">INDEX(INDIRECT("'"&amp;実行度合表集計!$D14&amp;"_受着完'!R58C4:R59C95",FALSE),1,
MATCH(DZ$2,INDIRECT("'"&amp;実行度合表集計!$D14&amp;"_受着完'!R4",FALSE),0))</f>
        <v>#REF!</v>
      </c>
      <c r="EE14" s="587" t="e" cm="1">
        <f t="array" aca="1" ref="EE14" ca="1">INDEX(INDIRECT("'"&amp;実行度合表集計!$D14&amp;"_受着完'!R58C4:R59C95",FALSE),1,
MATCH(DZ$2,INDIRECT("'"&amp;実行度合表集計!$D14&amp;"_受着完'!R4",FALSE),0)-3)</f>
        <v>#REF!</v>
      </c>
      <c r="EF14" s="358" t="e" cm="1">
        <f t="array" aca="1" ref="EF14" ca="1">INDEX(INDIRECT("'"&amp;実行度合表集計!$D14&amp;"_受着完'!R89C4:R90C95",FALSE),1,
MATCH(DZ$2,INDIRECT("'"&amp;実行度合表集計!$D14&amp;"_受着完'!R4",FALSE),0)-1)</f>
        <v>#REF!</v>
      </c>
      <c r="EG14" s="356" t="e">
        <f ca="1">INDEX(INDIRECT("'"&amp;実行度合表集計!$D14&amp;"_受着完'!R89C4:R90C95",FALSE),1,
MATCH(DZ$2,INDIRECT("'"&amp;実行度合表集計!$D14&amp;"_受着完'!R4",FALSE),0))</f>
        <v>#REF!</v>
      </c>
      <c r="EH14" s="384" t="e">
        <f ca="1">EG14-($Q14*1000)</f>
        <v>#REF!</v>
      </c>
      <c r="EI14" s="587" t="e" cm="1">
        <f t="array" aca="1" ref="EI14" ca="1">INDEX(INDIRECT("'"&amp;実行度合表集計!$D14&amp;"_受着完'!R89C4:R90C95",FALSE),1,
MATCH(DZ$2,INDIRECT("'"&amp;実行度合表集計!$D14&amp;"_受着完'!R4",FALSE),0)-3)</f>
        <v>#REF!</v>
      </c>
      <c r="EJ14" s="627" t="e">
        <f t="shared" ref="EJ14:EJ15" ca="1" si="280">DF14+DP14+DZ14</f>
        <v>#REF!</v>
      </c>
      <c r="EK14" s="628" t="e">
        <f t="shared" ref="EK14:EK15" ca="1" si="281">DG14+DQ14+EA14</f>
        <v>#REF!</v>
      </c>
      <c r="EL14" s="629" t="e">
        <f t="shared" ref="EL14:EL15" ca="1" si="282">DH14+DR14+EB14</f>
        <v>#REF!</v>
      </c>
      <c r="EM14" s="648" t="e">
        <f t="shared" ref="EM14:EM15" ca="1" si="283">DI14+DS14+EC14</f>
        <v>#REF!</v>
      </c>
      <c r="EN14" s="617" t="e">
        <f t="shared" ref="EN14:EN15" ca="1" si="284">DJ14+DT14+ED14</f>
        <v>#REF!</v>
      </c>
      <c r="EO14" s="649" t="e">
        <f t="shared" ref="EO14:EO15" ca="1" si="285">DK14+DU14+EE14</f>
        <v>#REF!</v>
      </c>
      <c r="EP14" s="659" t="e">
        <f t="shared" ref="EP14" ca="1" si="286">DL14+DV14+EF14</f>
        <v>#REF!</v>
      </c>
      <c r="EQ14" s="619" t="e">
        <f t="shared" ref="EQ14" ca="1" si="287">DM14+DW14+EG14</f>
        <v>#REF!</v>
      </c>
      <c r="ER14" s="789" t="e">
        <f t="shared" ref="ER14" ca="1" si="288">DN14+DX14+EH14</f>
        <v>#REF!</v>
      </c>
      <c r="ES14" s="660" t="e">
        <f t="shared" ref="ES14" ca="1" si="289">DO14+DY14+EI14</f>
        <v>#REF!</v>
      </c>
      <c r="ET14" s="360" t="e" cm="1">
        <f t="array" aca="1" ref="ET14" ca="1">INDEX(INDIRECT("'"&amp;実行度合表集計!$D14&amp;"_受着完'!R27C4:R28C95",FALSE),1,
MATCH(ET$2,INDIRECT("'"&amp;実行度合表集計!$D14&amp;"_受着完'!R4",FALSE),0)-1)</f>
        <v>#REF!</v>
      </c>
      <c r="EU14" s="356" t="e">
        <f ca="1">INDEX(INDIRECT("'"&amp;実行度合表集計!$D14&amp;"_受着完'!R27C4:R28C95",FALSE),1,
MATCH(ET$2,INDIRECT("'"&amp;実行度合表集計!$D14&amp;"_受着完'!R4",FALSE),0))</f>
        <v>#REF!</v>
      </c>
      <c r="EV14" s="587" t="e" cm="1">
        <f t="array" aca="1" ref="EV14" ca="1">INDEX(INDIRECT("'"&amp;実行度合表集計!$D14&amp;"_受着完'!R27C4:R28C95",FALSE),1,
MATCH(ET$2,INDIRECT("'"&amp;実行度合表集計!$D14&amp;"_受着完'!R4",FALSE),0)-3)</f>
        <v>#REF!</v>
      </c>
      <c r="EW14" s="357" t="e" cm="1">
        <f t="array" aca="1" ref="EW14" ca="1">INDEX(INDIRECT("'"&amp;実行度合表集計!$D14&amp;"_受着完'!R58C4:R59C95",FALSE),1,
MATCH(ET$2,INDIRECT("'"&amp;実行度合表集計!$D14&amp;"_受着完'!R4",FALSE),0)-1)</f>
        <v>#REF!</v>
      </c>
      <c r="EX14" s="356" t="e">
        <f ca="1">INDEX(INDIRECT("'"&amp;実行度合表集計!$D14&amp;"_受着完'!R58C4:R59C95",FALSE),1,
MATCH(ET$2,INDIRECT("'"&amp;実行度合表集計!$D14&amp;"_受着完'!R4",FALSE),0))</f>
        <v>#REF!</v>
      </c>
      <c r="EY14" s="587" t="e" cm="1">
        <f t="array" aca="1" ref="EY14" ca="1">INDEX(INDIRECT("'"&amp;実行度合表集計!$D14&amp;"_受着完'!R58C4:R59C95",FALSE),1,
MATCH(ET$2,INDIRECT("'"&amp;実行度合表集計!$D14&amp;"_受着完'!R4",FALSE),0)-3)</f>
        <v>#REF!</v>
      </c>
      <c r="EZ14" s="358" t="e" cm="1">
        <f t="array" aca="1" ref="EZ14" ca="1">INDEX(INDIRECT("'"&amp;実行度合表集計!$D14&amp;"_受着完'!R89C4:R90C95",FALSE),1,
MATCH(ET$2,INDIRECT("'"&amp;実行度合表集計!$D14&amp;"_受着完'!R4",FALSE),0)-1)</f>
        <v>#REF!</v>
      </c>
      <c r="FA14" s="356" t="e">
        <f ca="1">INDEX(INDIRECT("'"&amp;実行度合表集計!$D14&amp;"_受着完'!R89C4:R90C95",FALSE),1,
MATCH(ET$2,INDIRECT("'"&amp;実行度合表集計!$D14&amp;"_受着完'!R4",FALSE),0))</f>
        <v>#REF!</v>
      </c>
      <c r="FB14" s="384" t="e">
        <f ca="1">FA14-($Q14*1000)</f>
        <v>#REF!</v>
      </c>
      <c r="FC14" s="587" t="e" cm="1">
        <f t="array" aca="1" ref="FC14" ca="1">INDEX(INDIRECT("'"&amp;実行度合表集計!$D14&amp;"_受着完'!R89C4:R90C95",FALSE),1,
MATCH(ET$2,INDIRECT("'"&amp;実行度合表集計!$D14&amp;"_受着完'!R4",FALSE),0)-3)</f>
        <v>#REF!</v>
      </c>
      <c r="FD14" s="455" t="e" cm="1">
        <f t="array" aca="1" ref="FD14" ca="1">INDEX(INDIRECT("'"&amp;実行度合表集計!$D14&amp;"_受着完'!R27C4:R28C95",FALSE),1,
MATCH(FD$2,INDIRECT("'"&amp;実行度合表集計!$D14&amp;"_受着完'!R4",FALSE),0)-1)</f>
        <v>#REF!</v>
      </c>
      <c r="FE14" s="356" t="e">
        <f ca="1">INDEX(INDIRECT("'"&amp;実行度合表集計!$D14&amp;"_受着完'!R27C4:R28C95",FALSE),1,
MATCH(FD$2,INDIRECT("'"&amp;実行度合表集計!$D14&amp;"_受着完'!R4",FALSE),0))</f>
        <v>#REF!</v>
      </c>
      <c r="FF14" s="587" t="e" cm="1">
        <f t="array" aca="1" ref="FF14" ca="1">INDEX(INDIRECT("'"&amp;実行度合表集計!$D14&amp;"_受着完'!R27C4:R28C95",FALSE),1,
MATCH(FD$2,INDIRECT("'"&amp;実行度合表集計!$D14&amp;"_受着完'!R4",FALSE),0)-3)</f>
        <v>#REF!</v>
      </c>
      <c r="FG14" s="357" t="e" cm="1">
        <f t="array" aca="1" ref="FG14" ca="1">INDEX(INDIRECT("'"&amp;実行度合表集計!$D14&amp;"_受着完'!R58C4:R59C95",FALSE),1,
MATCH(FD$2,INDIRECT("'"&amp;実行度合表集計!$D14&amp;"_受着完'!R4",FALSE),0)-1)</f>
        <v>#REF!</v>
      </c>
      <c r="FH14" s="356" t="e">
        <f ca="1">INDEX(INDIRECT("'"&amp;実行度合表集計!$D14&amp;"_受着完'!R58C4:R59C95",FALSE),1,
MATCH(FD$2,INDIRECT("'"&amp;実行度合表集計!$D14&amp;"_受着完'!R4",FALSE),0))</f>
        <v>#REF!</v>
      </c>
      <c r="FI14" s="587" t="e" cm="1">
        <f t="array" aca="1" ref="FI14" ca="1">INDEX(INDIRECT("'"&amp;実行度合表集計!$D14&amp;"_受着完'!R58C4:R59C95",FALSE),1,
MATCH(FD$2,INDIRECT("'"&amp;実行度合表集計!$D14&amp;"_受着完'!R4",FALSE),0)-3)</f>
        <v>#REF!</v>
      </c>
      <c r="FJ14" s="358" t="e" cm="1">
        <f t="array" aca="1" ref="FJ14" ca="1">INDEX(INDIRECT("'"&amp;実行度合表集計!$D14&amp;"_受着完'!R89C4:R90C95",FALSE),1,
MATCH(FD$2,INDIRECT("'"&amp;実行度合表集計!$D14&amp;"_受着完'!R4",FALSE),0)-1)</f>
        <v>#REF!</v>
      </c>
      <c r="FK14" s="356" t="e">
        <f ca="1">INDEX(INDIRECT("'"&amp;実行度合表集計!$D14&amp;"_受着完'!R89C4:R90C95",FALSE),1,
MATCH(FD$2,INDIRECT("'"&amp;実行度合表集計!$D14&amp;"_受着完'!R4",FALSE),0))</f>
        <v>#REF!</v>
      </c>
      <c r="FL14" s="384" t="e">
        <f ca="1">FK14-($Q14*1000)</f>
        <v>#REF!</v>
      </c>
      <c r="FM14" s="587" t="e" cm="1">
        <f t="array" aca="1" ref="FM14" ca="1">INDEX(INDIRECT("'"&amp;実行度合表集計!$D14&amp;"_受着完'!R89C4:R90C95",FALSE),1,
MATCH(FD$2,INDIRECT("'"&amp;実行度合表集計!$D14&amp;"_受着完'!R4",FALSE),0)-3)</f>
        <v>#REF!</v>
      </c>
      <c r="FN14" s="455" t="e" cm="1">
        <f t="array" aca="1" ref="FN14" ca="1">INDEX(INDIRECT("'"&amp;実行度合表集計!$D14&amp;"_受着完'!R27C4:R28C95",FALSE),1,
MATCH(FN$2,INDIRECT("'"&amp;実行度合表集計!$D14&amp;"_受着完'!R4",FALSE),0)-1)</f>
        <v>#REF!</v>
      </c>
      <c r="FO14" s="356" t="e">
        <f ca="1">INDEX(INDIRECT("'"&amp;実行度合表集計!$D14&amp;"_受着完'!R27C4:R28C95",FALSE),1,
MATCH(FN$2,INDIRECT("'"&amp;実行度合表集計!$D14&amp;"_受着完'!R4",FALSE),0))</f>
        <v>#REF!</v>
      </c>
      <c r="FP14" s="587" t="e" cm="1">
        <f t="array" aca="1" ref="FP14" ca="1">INDEX(INDIRECT("'"&amp;実行度合表集計!$D14&amp;"_受着完'!R27C4:R28C95",FALSE),1,
MATCH(FN$2,INDIRECT("'"&amp;実行度合表集計!$D14&amp;"_受着完'!R4",FALSE),0)-3)</f>
        <v>#REF!</v>
      </c>
      <c r="FQ14" s="357" t="e" cm="1">
        <f t="array" aca="1" ref="FQ14" ca="1">INDEX(INDIRECT("'"&amp;実行度合表集計!$D14&amp;"_受着完'!R58C4:R59C95",FALSE),1,
MATCH(FN$2,INDIRECT("'"&amp;実行度合表集計!$D14&amp;"_受着完'!R4",FALSE),0)-1)</f>
        <v>#REF!</v>
      </c>
      <c r="FR14" s="356" t="e">
        <f ca="1">INDEX(INDIRECT("'"&amp;実行度合表集計!$D14&amp;"_受着完'!R58C4:R59C95",FALSE),1,
MATCH(FN$2,INDIRECT("'"&amp;実行度合表集計!$D14&amp;"_受着完'!R4",FALSE),0))</f>
        <v>#REF!</v>
      </c>
      <c r="FS14" s="587" t="e" cm="1">
        <f t="array" aca="1" ref="FS14" ca="1">INDEX(INDIRECT("'"&amp;実行度合表集計!$D14&amp;"_受着完'!R58C4:R59C95",FALSE),1,
MATCH(FN$2,INDIRECT("'"&amp;実行度合表集計!$D14&amp;"_受着完'!R4",FALSE),0)-3)</f>
        <v>#REF!</v>
      </c>
      <c r="FT14" s="358" t="e" cm="1">
        <f t="array" aca="1" ref="FT14" ca="1">INDEX(INDIRECT("'"&amp;実行度合表集計!$D14&amp;"_受着完'!R89C4:R90C95",FALSE),1,
MATCH(FN$2,INDIRECT("'"&amp;実行度合表集計!$D14&amp;"_受着完'!R4",FALSE),0)-1)</f>
        <v>#REF!</v>
      </c>
      <c r="FU14" s="356" t="e">
        <f ca="1">INDEX(INDIRECT("'"&amp;実行度合表集計!$D14&amp;"_受着完'!R89C4:R90C95",FALSE),1,
MATCH(FN$2,INDIRECT("'"&amp;実行度合表集計!$D14&amp;"_受着完'!R4",FALSE),0))</f>
        <v>#REF!</v>
      </c>
      <c r="FV14" s="384" t="e">
        <f ca="1">FU14-($Q14*1000)</f>
        <v>#REF!</v>
      </c>
      <c r="FW14" s="587" t="e" cm="1">
        <f t="array" aca="1" ref="FW14" ca="1">INDEX(INDIRECT("'"&amp;実行度合表集計!$D14&amp;"_受着完'!R89C4:R90C95",FALSE),1,
MATCH(FN$2,INDIRECT("'"&amp;実行度合表集計!$D14&amp;"_受着完'!R4",FALSE),0)-3)</f>
        <v>#REF!</v>
      </c>
      <c r="FX14" s="627" t="e">
        <f t="shared" ref="FX14:FX15" ca="1" si="290">ET14+FD14+FN14</f>
        <v>#REF!</v>
      </c>
      <c r="FY14" s="628" t="e">
        <f t="shared" ref="FY14:FY15" ca="1" si="291">EU14+FE14+FO14</f>
        <v>#REF!</v>
      </c>
      <c r="FZ14" s="629" t="e">
        <f t="shared" ref="FZ14:FZ15" ca="1" si="292">EV14+FF14+FP14</f>
        <v>#REF!</v>
      </c>
      <c r="GA14" s="648" t="e">
        <f t="shared" ref="GA14:GA15" ca="1" si="293">EW14+FG14+FQ14</f>
        <v>#REF!</v>
      </c>
      <c r="GB14" s="617" t="e">
        <f t="shared" ref="GB14:GB15" ca="1" si="294">EX14+FH14+FR14</f>
        <v>#REF!</v>
      </c>
      <c r="GC14" s="649" t="e">
        <f t="shared" ref="GC14:GC15" ca="1" si="295">EY14+FI14+FS14</f>
        <v>#REF!</v>
      </c>
      <c r="GD14" s="659" t="e">
        <f t="shared" ref="GD14" ca="1" si="296">EZ14+FJ14+FT14</f>
        <v>#REF!</v>
      </c>
      <c r="GE14" s="619" t="e">
        <f t="shared" ref="GE14" ca="1" si="297">FA14+FK14+FU14</f>
        <v>#REF!</v>
      </c>
      <c r="GF14" s="789" t="e">
        <f t="shared" ref="GF14" ca="1" si="298">FB14+FL14+FV14</f>
        <v>#REF!</v>
      </c>
      <c r="GG14" s="660" t="e">
        <f t="shared" ref="GG14" ca="1" si="299">FC14+FM14+FW14</f>
        <v>#REF!</v>
      </c>
      <c r="GH14" s="670" t="e">
        <f t="shared" ref="GH14:GH15" ca="1" si="300">EJ14+FX14</f>
        <v>#REF!</v>
      </c>
      <c r="GI14" s="620" t="e">
        <f t="shared" ref="GI14:GI15" ca="1" si="301">EK14+FY14</f>
        <v>#REF!</v>
      </c>
      <c r="GJ14" s="671" t="e">
        <f t="shared" ref="GJ14:GJ15" ca="1" si="302">EL14+FZ14</f>
        <v>#REF!</v>
      </c>
      <c r="GK14" s="681" t="e">
        <f t="shared" ref="GK14:GK15" ca="1" si="303">EM14+GA14</f>
        <v>#REF!</v>
      </c>
      <c r="GL14" s="622" t="e">
        <f t="shared" ref="GL14:GL15" ca="1" si="304">EN14+GB14</f>
        <v>#REF!</v>
      </c>
      <c r="GM14" s="682" t="e">
        <f t="shared" ref="GM14:GM15" ca="1" si="305">EO14+GC14</f>
        <v>#REF!</v>
      </c>
      <c r="GN14" s="692" t="e">
        <f t="shared" ref="GN14:GN15" ca="1" si="306">EP14+GD14</f>
        <v>#REF!</v>
      </c>
      <c r="GO14" s="624" t="e">
        <f t="shared" ref="GO14:GO15" ca="1" si="307">EQ14+GE14</f>
        <v>#REF!</v>
      </c>
      <c r="GP14" s="791" t="e">
        <f t="shared" ref="GP14:GP15" ca="1" si="308">ER14+GF14</f>
        <v>#REF!</v>
      </c>
      <c r="GQ14" s="693" t="e">
        <f t="shared" ref="GQ14:GQ15" ca="1" si="309">ES14+GG14</f>
        <v>#REF!</v>
      </c>
      <c r="GR14" s="702" t="e">
        <f t="shared" ref="GR14:GR15" ca="1" si="310">CV14+GH14</f>
        <v>#REF!</v>
      </c>
      <c r="GS14" s="699" t="e">
        <f t="shared" ref="GS14:GS15" ca="1" si="311">CW14+GI14</f>
        <v>#REF!</v>
      </c>
      <c r="GT14" s="703" t="e">
        <f t="shared" ref="GT14:GT15" ca="1" si="312">CX14+GJ14</f>
        <v>#REF!</v>
      </c>
      <c r="GU14" s="702" t="e">
        <f t="shared" ref="GU14:GU15" ca="1" si="313">CY14+GK14</f>
        <v>#REF!</v>
      </c>
      <c r="GV14" s="699" t="e">
        <f t="shared" ref="GV14:GV15" ca="1" si="314">CZ14+GL14</f>
        <v>#REF!</v>
      </c>
      <c r="GW14" s="703" t="e">
        <f t="shared" ref="GW14:GW15" ca="1" si="315">DA14+GM14</f>
        <v>#REF!</v>
      </c>
      <c r="GX14" s="702" t="e">
        <f t="shared" ref="GX14:GX15" ca="1" si="316">DB14+GN14</f>
        <v>#REF!</v>
      </c>
      <c r="GY14" s="699" t="e">
        <f t="shared" ref="GY14:GY15" ca="1" si="317">DC14+GO14</f>
        <v>#REF!</v>
      </c>
      <c r="GZ14" s="793" t="e">
        <f t="shared" ref="GZ14:GZ15" ca="1" si="318">DD14+GP14</f>
        <v>#REF!</v>
      </c>
      <c r="HA14" s="703" t="e">
        <f t="shared" ref="HA14:HA15" ca="1" si="319">DE14+GQ14</f>
        <v>#REF!</v>
      </c>
      <c r="HC14" s="461" t="s">
        <v>145</v>
      </c>
      <c r="HE14" s="461" t="s">
        <v>235</v>
      </c>
      <c r="HF14" s="461" t="s">
        <v>272</v>
      </c>
      <c r="HG14" s="461" t="s">
        <v>277</v>
      </c>
    </row>
    <row r="15" spans="1:215" ht="19.5" outlineLevel="1" x14ac:dyDescent="0.25">
      <c r="A15" s="365"/>
      <c r="B15" s="504"/>
      <c r="C15" s="443" t="str">
        <f>_xlfn.XLOOKUP($D15,'214737'!$H:$H,'214737'!$G:$G,"",0)</f>
        <v/>
      </c>
      <c r="D15" s="431" t="str">
        <f>HYPERLINK("#'"&amp;D14&amp;"_受着完'!A1","▶受着完")</f>
        <v>▶受着完</v>
      </c>
      <c r="E15" s="413"/>
      <c r="F15" s="1294" t="str">
        <f>_xlfn.XLOOKUP($D15,'214737'!$H:$H,'214737'!$I:$I,"",0)</f>
        <v/>
      </c>
      <c r="G15" s="1294" t="str">
        <f>_xlfn.XLOOKUP($D15,'214737'!$H:$H,'214737'!$J:$J,"",0)</f>
        <v/>
      </c>
      <c r="H15" s="1294" t="str">
        <f>_xlfn.XLOOKUP($D15,'214737'!$H:$H,'214737'!$K:$K,"",0)</f>
        <v/>
      </c>
      <c r="I15" s="414" t="str">
        <f>集計グループ1</f>
        <v>アクティエ</v>
      </c>
      <c r="J15" s="523"/>
      <c r="K15" s="1278">
        <f>K14</f>
        <v>2133</v>
      </c>
      <c r="L15" s="1278">
        <f t="shared" ref="L15:P15" si="320">L14</f>
        <v>608</v>
      </c>
      <c r="M15" s="1278">
        <f t="shared" si="320"/>
        <v>658</v>
      </c>
      <c r="N15" s="1278">
        <f t="shared" si="320"/>
        <v>1175</v>
      </c>
      <c r="O15" s="1278">
        <f t="shared" si="320"/>
        <v>667</v>
      </c>
      <c r="P15" s="1278">
        <f t="shared" si="320"/>
        <v>3000</v>
      </c>
      <c r="Q15" s="1278">
        <f>SUM(K15:P15)</f>
        <v>8241</v>
      </c>
      <c r="R15" s="577" t="str">
        <f>R14</f>
        <v>アクティエ大府第一</v>
      </c>
      <c r="S15" s="355" t="s">
        <v>146</v>
      </c>
      <c r="T15" s="455" t="e" cm="1">
        <f t="array" aca="1" ref="T15" ca="1">INDEX(INDIRECT("'"&amp;実行度合表集計!$D14&amp;"_受着完'!R27C4:R28C95",FALSE),2,
MATCH(T$2,INDIRECT("'"&amp;実行度合表集計!$D14&amp;"_受着完'!R4",FALSE),0)-1)</f>
        <v>#REF!</v>
      </c>
      <c r="U15" s="356" t="e">
        <f ca="1">INDEX(INDIRECT("'"&amp;実行度合表集計!$D14&amp;"_受着完'!R27C4:R28C95",FALSE),2,
MATCH(T$2,INDIRECT("'"&amp;実行度合表集計!$D14&amp;"_受着完'!R4",FALSE),0))</f>
        <v>#REF!</v>
      </c>
      <c r="V15" s="587" t="e" cm="1">
        <f t="array" aca="1" ref="V15" ca="1">INDEX(INDIRECT("'"&amp;実行度合表集計!$D14&amp;"_受着完'!R27C4:R28C95",FALSE),2,
MATCH(T$2,INDIRECT("'"&amp;実行度合表集計!$D14&amp;"_受着完'!R4",FALSE),0)-3)</f>
        <v>#REF!</v>
      </c>
      <c r="W15" s="357" t="e" cm="1">
        <f t="array" aca="1" ref="W15" ca="1">INDEX(INDIRECT("'"&amp;実行度合表集計!$D14&amp;"_受着完'!R58C4:R59C95",FALSE),2,
MATCH(T$2,INDIRECT("'"&amp;実行度合表集計!$D14&amp;"_受着完'!R4",FALSE),0)-1)</f>
        <v>#REF!</v>
      </c>
      <c r="X15" s="356" t="e">
        <f ca="1">INDEX(INDIRECT("'"&amp;実行度合表集計!$D14&amp;"_受着完'!R58C4:R59C95",FALSE),2,
MATCH(T$2,INDIRECT("'"&amp;実行度合表集計!$D14&amp;"_受着完'!R4",FALSE),0))</f>
        <v>#REF!</v>
      </c>
      <c r="Y15" s="587" t="e" cm="1">
        <f t="array" aca="1" ref="Y15" ca="1">INDEX(INDIRECT("'"&amp;実行度合表集計!$D14&amp;"_受着完'!R58C4:R59C95",FALSE),2,
MATCH(T$2,INDIRECT("'"&amp;実行度合表集計!$D14&amp;"_受着完'!R4",FALSE),0)-3)</f>
        <v>#REF!</v>
      </c>
      <c r="Z15" s="358" t="e" cm="1">
        <f t="array" aca="1" ref="Z15" ca="1">INDEX(INDIRECT("'"&amp;実行度合表集計!$D14&amp;"_受着完'!R89C4:R90C95",FALSE),2,
MATCH(T$2,INDIRECT("'"&amp;実行度合表集計!$D14&amp;"_受着完'!R4",FALSE),0)-1)</f>
        <v>#REF!</v>
      </c>
      <c r="AA15" s="356" t="e">
        <f ca="1">INDEX(INDIRECT("'"&amp;実行度合表集計!$D14&amp;"_受着完'!R89C4:R90C95",FALSE),2,
MATCH(T$2,INDIRECT("'"&amp;実行度合表集計!$D14&amp;"_受着完'!R4",FALSE),0))</f>
        <v>#REF!</v>
      </c>
      <c r="AB15" s="795" t="e">
        <f ca="1">AA15-($Q14*1000)</f>
        <v>#REF!</v>
      </c>
      <c r="AC15" s="587" t="e" cm="1">
        <f t="array" aca="1" ref="AC15" ca="1">INDEX(INDIRECT("'"&amp;実行度合表集計!$D14&amp;"_受着完'!R89C4:R90C95",FALSE),2,
MATCH(T$2,INDIRECT("'"&amp;実行度合表集計!$D14&amp;"_受着完'!R4",FALSE),0)-3)</f>
        <v>#REF!</v>
      </c>
      <c r="AD15" s="455" t="e" cm="1">
        <f t="array" aca="1" ref="AD15" ca="1">INDEX(INDIRECT("'"&amp;実行度合表集計!$D14&amp;"_受着完'!R27C4:R28C95",FALSE),2,
MATCH(AD$2,INDIRECT("'"&amp;実行度合表集計!$D14&amp;"_受着完'!R4",FALSE),0)-1)</f>
        <v>#REF!</v>
      </c>
      <c r="AE15" s="356" t="e">
        <f ca="1">INDEX(INDIRECT("'"&amp;実行度合表集計!$D14&amp;"_受着完'!R27C4:R28C95",FALSE),2,
MATCH(AD$2,INDIRECT("'"&amp;実行度合表集計!$D14&amp;"_受着完'!R4",FALSE),0))</f>
        <v>#REF!</v>
      </c>
      <c r="AF15" s="587" t="e" cm="1">
        <f t="array" aca="1" ref="AF15" ca="1">INDEX(INDIRECT("'"&amp;実行度合表集計!$D14&amp;"_受着完'!R27C4:R28C95",FALSE),2,
MATCH(AD$2,INDIRECT("'"&amp;実行度合表集計!$D14&amp;"_受着完'!R4",FALSE),0)-3)</f>
        <v>#REF!</v>
      </c>
      <c r="AG15" s="357" t="e" cm="1">
        <f t="array" aca="1" ref="AG15" ca="1">INDEX(INDIRECT("'"&amp;実行度合表集計!$D14&amp;"_受着完'!R58C4:R59C95",FALSE),2,
MATCH(AD$2,INDIRECT("'"&amp;実行度合表集計!$D14&amp;"_受着完'!R4",FALSE),0)-1)</f>
        <v>#REF!</v>
      </c>
      <c r="AH15" s="356" t="e">
        <f ca="1">INDEX(INDIRECT("'"&amp;実行度合表集計!$D14&amp;"_受着完'!R58C4:R59C95",FALSE),2,
MATCH(AD$2,INDIRECT("'"&amp;実行度合表集計!$D14&amp;"_受着完'!R4",FALSE),0))</f>
        <v>#REF!</v>
      </c>
      <c r="AI15" s="587" t="e" cm="1">
        <f t="array" aca="1" ref="AI15" ca="1">INDEX(INDIRECT("'"&amp;実行度合表集計!$D14&amp;"_受着完'!R58C4:R59C95",FALSE),2,
MATCH(AD$2,INDIRECT("'"&amp;実行度合表集計!$D14&amp;"_受着完'!R4",FALSE),0)-3)</f>
        <v>#REF!</v>
      </c>
      <c r="AJ15" s="358" t="e" cm="1">
        <f t="array" aca="1" ref="AJ15" ca="1">INDEX(INDIRECT("'"&amp;実行度合表集計!$D14&amp;"_受着完'!R89C4:R90C95",FALSE),2,
MATCH(AD$2,INDIRECT("'"&amp;実行度合表集計!$D14&amp;"_受着完'!R4",FALSE),0)-1)</f>
        <v>#REF!</v>
      </c>
      <c r="AK15" s="356" t="e">
        <f ca="1">INDEX(INDIRECT("'"&amp;実行度合表集計!$D14&amp;"_受着完'!R89C4:R90C95",FALSE),2,
MATCH(AD$2,INDIRECT("'"&amp;実行度合表集計!$D14&amp;"_受着完'!R4",FALSE),0))</f>
        <v>#REF!</v>
      </c>
      <c r="AL15" s="795" t="e">
        <f ca="1">AK15-($Q14*1000)</f>
        <v>#REF!</v>
      </c>
      <c r="AM15" s="587" t="e" cm="1">
        <f t="array" aca="1" ref="AM15" ca="1">INDEX(INDIRECT("'"&amp;実行度合表集計!$D14&amp;"_受着完'!R89C4:R90C95",FALSE),2,
MATCH(AD$2,INDIRECT("'"&amp;実行度合表集計!$D14&amp;"_受着完'!R4",FALSE),0)-3)</f>
        <v>#REF!</v>
      </c>
      <c r="AN15" s="455" t="e" cm="1">
        <f t="array" aca="1" ref="AN15" ca="1">INDEX(INDIRECT("'"&amp;実行度合表集計!$D14&amp;"_受着完'!R27C4:R28C95",FALSE),2,
MATCH(AN$2,INDIRECT("'"&amp;実行度合表集計!$D14&amp;"_受着完'!R4",FALSE),0)-1)</f>
        <v>#REF!</v>
      </c>
      <c r="AO15" s="356" t="e">
        <f ca="1">INDEX(INDIRECT("'"&amp;実行度合表集計!$D14&amp;"_受着完'!R27C4:R28C95",FALSE),2,
MATCH(AN$2,INDIRECT("'"&amp;実行度合表集計!$D14&amp;"_受着完'!R4",FALSE),0))</f>
        <v>#REF!</v>
      </c>
      <c r="AP15" s="587" t="e" cm="1">
        <f t="array" aca="1" ref="AP15" ca="1">INDEX(INDIRECT("'"&amp;実行度合表集計!$D14&amp;"_受着完'!R27C4:R28C95",FALSE),2,
MATCH(AN$2,INDIRECT("'"&amp;実行度合表集計!$D14&amp;"_受着完'!R4",FALSE),0)-3)</f>
        <v>#REF!</v>
      </c>
      <c r="AQ15" s="357" t="e" cm="1">
        <f t="array" aca="1" ref="AQ15" ca="1">INDEX(INDIRECT("'"&amp;実行度合表集計!$D14&amp;"_受着完'!R58C4:R59C95",FALSE),2,
MATCH(AN$2,INDIRECT("'"&amp;実行度合表集計!$D14&amp;"_受着完'!R4",FALSE),0)-1)</f>
        <v>#REF!</v>
      </c>
      <c r="AR15" s="356" t="e">
        <f ca="1">INDEX(INDIRECT("'"&amp;実行度合表集計!$D14&amp;"_受着完'!R58C4:R59C95",FALSE),2,
MATCH(AN$2,INDIRECT("'"&amp;実行度合表集計!$D14&amp;"_受着完'!R4",FALSE),0))</f>
        <v>#REF!</v>
      </c>
      <c r="AS15" s="587" t="e" cm="1">
        <f t="array" aca="1" ref="AS15" ca="1">INDEX(INDIRECT("'"&amp;実行度合表集計!$D14&amp;"_受着完'!R58C4:R59C95",FALSE),2,
MATCH(AN$2,INDIRECT("'"&amp;実行度合表集計!$D14&amp;"_受着完'!R4",FALSE),0)-3)</f>
        <v>#REF!</v>
      </c>
      <c r="AT15" s="358" t="e" cm="1">
        <f t="array" aca="1" ref="AT15" ca="1">INDEX(INDIRECT("'"&amp;実行度合表集計!$D14&amp;"_受着完'!R89C4:R90C95",FALSE),2,
MATCH(AN$2,INDIRECT("'"&amp;実行度合表集計!$D14&amp;"_受着完'!R4",FALSE),0)-1)</f>
        <v>#REF!</v>
      </c>
      <c r="AU15" s="356" t="e">
        <f ca="1">INDEX(INDIRECT("'"&amp;実行度合表集計!$D14&amp;"_受着完'!R89C4:R90C95",FALSE),2,
MATCH(AN$2,INDIRECT("'"&amp;実行度合表集計!$D14&amp;"_受着完'!R4",FALSE),0))</f>
        <v>#REF!</v>
      </c>
      <c r="AV15" s="795" t="e">
        <f ca="1">AU15-($Q14*1000)</f>
        <v>#REF!</v>
      </c>
      <c r="AW15" s="587" t="e" cm="1">
        <f t="array" aca="1" ref="AW15" ca="1">INDEX(INDIRECT("'"&amp;実行度合表集計!$D14&amp;"_受着完'!R89C4:R90C95",FALSE),2,
MATCH(AN$2,INDIRECT("'"&amp;実行度合表集計!$D14&amp;"_受着完'!R4",FALSE),0)-3)</f>
        <v>#REF!</v>
      </c>
      <c r="AX15" s="627" t="e">
        <f t="shared" ca="1" si="250"/>
        <v>#REF!</v>
      </c>
      <c r="AY15" s="628" t="e">
        <f t="shared" ca="1" si="251"/>
        <v>#REF!</v>
      </c>
      <c r="AZ15" s="629" t="e">
        <f t="shared" ca="1" si="252"/>
        <v>#REF!</v>
      </c>
      <c r="BA15" s="648" t="e">
        <f t="shared" ca="1" si="253"/>
        <v>#REF!</v>
      </c>
      <c r="BB15" s="617" t="e">
        <f t="shared" ca="1" si="254"/>
        <v>#REF!</v>
      </c>
      <c r="BC15" s="649" t="e">
        <f t="shared" ca="1" si="255"/>
        <v>#REF!</v>
      </c>
      <c r="BD15" s="659" t="e">
        <f ca="1">Z15+AJ15+AT15</f>
        <v>#REF!</v>
      </c>
      <c r="BE15" s="619" t="e">
        <f ca="1">AA15+AK15+AU15</f>
        <v>#REF!</v>
      </c>
      <c r="BF15" s="790" t="e">
        <f ca="1">BE15*(1+BF16)-(($Q14*1000)*3)</f>
        <v>#REF!</v>
      </c>
      <c r="BG15" s="660" t="e">
        <f ca="1">AC15+AM15+AW15</f>
        <v>#REF!</v>
      </c>
      <c r="BH15" s="360" t="e" cm="1">
        <f t="array" aca="1" ref="BH15" ca="1">INDEX(INDIRECT("'"&amp;実行度合表集計!$D14&amp;"_受着完'!R27C4:R28C95",FALSE),2,
MATCH(BH$2,INDIRECT("'"&amp;実行度合表集計!$D14&amp;"_受着完'!R4",FALSE),0)-1)</f>
        <v>#REF!</v>
      </c>
      <c r="BI15" s="356" t="e">
        <f ca="1">INDEX(INDIRECT("'"&amp;実行度合表集計!$D14&amp;"_受着完'!R27C4:R28C95",FALSE),2,
MATCH(BH$2,INDIRECT("'"&amp;実行度合表集計!$D14&amp;"_受着完'!R4",FALSE),0))</f>
        <v>#REF!</v>
      </c>
      <c r="BJ15" s="587" t="e" cm="1">
        <f t="array" aca="1" ref="BJ15" ca="1">INDEX(INDIRECT("'"&amp;実行度合表集計!$D14&amp;"_受着完'!R27C4:R28C95",FALSE),2,
MATCH(BH$2,INDIRECT("'"&amp;実行度合表集計!$D14&amp;"_受着完'!R4",FALSE),0)-3)</f>
        <v>#REF!</v>
      </c>
      <c r="BK15" s="357" t="e" cm="1">
        <f t="array" aca="1" ref="BK15" ca="1">INDEX(INDIRECT("'"&amp;実行度合表集計!$D14&amp;"_受着完'!R58C4:R59C95",FALSE),2,
MATCH(BH$2,INDIRECT("'"&amp;実行度合表集計!$D14&amp;"_受着完'!R4",FALSE),0)-1)</f>
        <v>#REF!</v>
      </c>
      <c r="BL15" s="356" t="e">
        <f ca="1">INDEX(INDIRECT("'"&amp;実行度合表集計!$D14&amp;"_受着完'!R58C4:R59C95",FALSE),2,
MATCH(BH$2,INDIRECT("'"&amp;実行度合表集計!$D14&amp;"_受着完'!R4",FALSE),0))</f>
        <v>#REF!</v>
      </c>
      <c r="BM15" s="587" t="e" cm="1">
        <f t="array" aca="1" ref="BM15" ca="1">INDEX(INDIRECT("'"&amp;実行度合表集計!$D14&amp;"_受着完'!R58C4:R59C95",FALSE),2,
MATCH(BH$2,INDIRECT("'"&amp;実行度合表集計!$D14&amp;"_受着完'!R4",FALSE),0)-3)</f>
        <v>#REF!</v>
      </c>
      <c r="BN15" s="358" t="e" cm="1">
        <f t="array" aca="1" ref="BN15" ca="1">INDEX(INDIRECT("'"&amp;実行度合表集計!$D14&amp;"_受着完'!R89C4:R90C95",FALSE),2,
MATCH(BH$2,INDIRECT("'"&amp;実行度合表集計!$D14&amp;"_受着完'!R4",FALSE),0)-1)</f>
        <v>#REF!</v>
      </c>
      <c r="BO15" s="356" t="e">
        <f ca="1">INDEX(INDIRECT("'"&amp;実行度合表集計!$D14&amp;"_受着完'!R89C4:R90C95",FALSE),2,
MATCH(BH$2,INDIRECT("'"&amp;実行度合表集計!$D14&amp;"_受着完'!R4",FALSE),0))</f>
        <v>#REF!</v>
      </c>
      <c r="BP15" s="795" t="e">
        <f ca="1">BO15-($Q14*1000)</f>
        <v>#REF!</v>
      </c>
      <c r="BQ15" s="587" t="e" cm="1">
        <f t="array" aca="1" ref="BQ15" ca="1">INDEX(INDIRECT("'"&amp;実行度合表集計!$D14&amp;"_受着完'!R89C4:R90C95",FALSE),2,
MATCH(BH$2,INDIRECT("'"&amp;実行度合表集計!$D14&amp;"_受着完'!R4",FALSE),0)-3)</f>
        <v>#REF!</v>
      </c>
      <c r="BR15" s="455" t="e" cm="1">
        <f t="array" aca="1" ref="BR15" ca="1">INDEX(INDIRECT("'"&amp;実行度合表集計!$D14&amp;"_受着完'!R27C4:R28C95",FALSE),2,
MATCH(BR$2,INDIRECT("'"&amp;実行度合表集計!$D14&amp;"_受着完'!R4",FALSE),0)-1)</f>
        <v>#REF!</v>
      </c>
      <c r="BS15" s="356" t="e">
        <f ca="1">INDEX(INDIRECT("'"&amp;実行度合表集計!$D14&amp;"_受着完'!R27C4:R28C95",FALSE),2,
MATCH(BR$2,INDIRECT("'"&amp;実行度合表集計!$D14&amp;"_受着完'!R4",FALSE),0))</f>
        <v>#REF!</v>
      </c>
      <c r="BT15" s="587" t="e" cm="1">
        <f t="array" aca="1" ref="BT15" ca="1">INDEX(INDIRECT("'"&amp;実行度合表集計!$D14&amp;"_受着完'!R27C4:R28C95",FALSE),2,
MATCH(BR$2,INDIRECT("'"&amp;実行度合表集計!$D14&amp;"_受着完'!R4",FALSE),0)-3)</f>
        <v>#REF!</v>
      </c>
      <c r="BU15" s="357" t="e" cm="1">
        <f t="array" aca="1" ref="BU15" ca="1">INDEX(INDIRECT("'"&amp;実行度合表集計!$D14&amp;"_受着完'!R58C4:R59C95",FALSE),2,
MATCH(BR$2,INDIRECT("'"&amp;実行度合表集計!$D14&amp;"_受着完'!R4",FALSE),0)-1)</f>
        <v>#REF!</v>
      </c>
      <c r="BV15" s="356" t="e">
        <f ca="1">INDEX(INDIRECT("'"&amp;実行度合表集計!$D14&amp;"_受着完'!R58C4:R59C95",FALSE),2,
MATCH(BR$2,INDIRECT("'"&amp;実行度合表集計!$D14&amp;"_受着完'!R4",FALSE),0))</f>
        <v>#REF!</v>
      </c>
      <c r="BW15" s="587" t="e" cm="1">
        <f t="array" aca="1" ref="BW15" ca="1">INDEX(INDIRECT("'"&amp;実行度合表集計!$D14&amp;"_受着完'!R58C4:R59C95",FALSE),2,
MATCH(BR$2,INDIRECT("'"&amp;実行度合表集計!$D14&amp;"_受着完'!R4",FALSE),0)-3)</f>
        <v>#REF!</v>
      </c>
      <c r="BX15" s="358" t="e" cm="1">
        <f t="array" aca="1" ref="BX15" ca="1">INDEX(INDIRECT("'"&amp;実行度合表集計!$D14&amp;"_受着完'!R89C4:R90C95",FALSE),2,
MATCH(BR$2,INDIRECT("'"&amp;実行度合表集計!$D14&amp;"_受着完'!R4",FALSE),0)-1)</f>
        <v>#REF!</v>
      </c>
      <c r="BY15" s="356" t="e">
        <f ca="1">INDEX(INDIRECT("'"&amp;実行度合表集計!$D14&amp;"_受着完'!R89C4:R90C95",FALSE),2,
MATCH(BR$2,INDIRECT("'"&amp;実行度合表集計!$D14&amp;"_受着完'!R4",FALSE),0))</f>
        <v>#REF!</v>
      </c>
      <c r="BZ15" s="795" t="e">
        <f ca="1">BY15-($Q14*1000)</f>
        <v>#REF!</v>
      </c>
      <c r="CA15" s="587" t="e" cm="1">
        <f t="array" aca="1" ref="CA15" ca="1">INDEX(INDIRECT("'"&amp;実行度合表集計!$D14&amp;"_受着完'!R89C4:R90C95",FALSE),2,
MATCH(BR$2,INDIRECT("'"&amp;実行度合表集計!$D14&amp;"_受着完'!R4",FALSE),0)-3)</f>
        <v>#REF!</v>
      </c>
      <c r="CB15" s="455" t="e" cm="1">
        <f t="array" aca="1" ref="CB15" ca="1">INDEX(INDIRECT("'"&amp;実行度合表集計!$D14&amp;"_受着完'!R27C4:R28C95",FALSE),2,
MATCH(CB$2,INDIRECT("'"&amp;実行度合表集計!$D14&amp;"_受着完'!R4",FALSE),0)-1)</f>
        <v>#REF!</v>
      </c>
      <c r="CC15" s="356" t="e">
        <f ca="1">INDEX(INDIRECT("'"&amp;実行度合表集計!$D14&amp;"_受着完'!R27C4:R28C95",FALSE),2,
MATCH(CB$2,INDIRECT("'"&amp;実行度合表集計!$D14&amp;"_受着完'!R4",FALSE),0))</f>
        <v>#REF!</v>
      </c>
      <c r="CD15" s="587" t="e" cm="1">
        <f t="array" aca="1" ref="CD15" ca="1">INDEX(INDIRECT("'"&amp;実行度合表集計!$D14&amp;"_受着完'!R27C4:R28C95",FALSE),2,
MATCH(CB$2,INDIRECT("'"&amp;実行度合表集計!$D14&amp;"_受着完'!R4",FALSE),0)-3)</f>
        <v>#REF!</v>
      </c>
      <c r="CE15" s="357" t="e" cm="1">
        <f t="array" aca="1" ref="CE15" ca="1">INDEX(INDIRECT("'"&amp;実行度合表集計!$D14&amp;"_受着完'!R58C4:R59C95",FALSE),2,
MATCH(CB$2,INDIRECT("'"&amp;実行度合表集計!$D14&amp;"_受着完'!R4",FALSE),0)-1)</f>
        <v>#REF!</v>
      </c>
      <c r="CF15" s="356" t="e">
        <f ca="1">INDEX(INDIRECT("'"&amp;実行度合表集計!$D14&amp;"_受着完'!R58C4:R59C95",FALSE),2,
MATCH(CB$2,INDIRECT("'"&amp;実行度合表集計!$D14&amp;"_受着完'!R4",FALSE),0))</f>
        <v>#REF!</v>
      </c>
      <c r="CG15" s="587" t="e" cm="1">
        <f t="array" aca="1" ref="CG15" ca="1">INDEX(INDIRECT("'"&amp;実行度合表集計!$D14&amp;"_受着完'!R58C4:R59C95",FALSE),2,
MATCH(CB$2,INDIRECT("'"&amp;実行度合表集計!$D14&amp;"_受着完'!R4",FALSE),0)-3)</f>
        <v>#REF!</v>
      </c>
      <c r="CH15" s="358" t="e" cm="1">
        <f t="array" aca="1" ref="CH15" ca="1">INDEX(INDIRECT("'"&amp;実行度合表集計!$D14&amp;"_受着完'!R89C4:R90C95",FALSE),2,
MATCH(CB$2,INDIRECT("'"&amp;実行度合表集計!$D14&amp;"_受着完'!R4",FALSE),0)-1)</f>
        <v>#REF!</v>
      </c>
      <c r="CI15" s="356" t="e">
        <f ca="1">INDEX(INDIRECT("'"&amp;実行度合表集計!$D14&amp;"_受着完'!R89C4:R90C95",FALSE),2,
MATCH(CB$2,INDIRECT("'"&amp;実行度合表集計!$D14&amp;"_受着完'!R4",FALSE),0))</f>
        <v>#REF!</v>
      </c>
      <c r="CJ15" s="795" t="e">
        <f ca="1">CI15-($Q14*1000)</f>
        <v>#REF!</v>
      </c>
      <c r="CK15" s="587" t="e" cm="1">
        <f t="array" aca="1" ref="CK15" ca="1">INDEX(INDIRECT("'"&amp;実行度合表集計!$D14&amp;"_受着完'!R89C4:R90C95",FALSE),2,
MATCH(CB$2,INDIRECT("'"&amp;実行度合表集計!$D14&amp;"_受着完'!R4",FALSE),0)-3)</f>
        <v>#REF!</v>
      </c>
      <c r="CL15" s="627" t="e">
        <f t="shared" ca="1" si="260"/>
        <v>#REF!</v>
      </c>
      <c r="CM15" s="628" t="e">
        <f t="shared" ca="1" si="261"/>
        <v>#REF!</v>
      </c>
      <c r="CN15" s="629" t="e">
        <f t="shared" ca="1" si="262"/>
        <v>#REF!</v>
      </c>
      <c r="CO15" s="648" t="e">
        <f t="shared" ca="1" si="263"/>
        <v>#REF!</v>
      </c>
      <c r="CP15" s="617" t="e">
        <f t="shared" ca="1" si="264"/>
        <v>#REF!</v>
      </c>
      <c r="CQ15" s="649" t="e">
        <f t="shared" ca="1" si="265"/>
        <v>#REF!</v>
      </c>
      <c r="CR15" s="659" t="e">
        <f ca="1">BN15+BX15+CH15</f>
        <v>#REF!</v>
      </c>
      <c r="CS15" s="619" t="e">
        <f ca="1">BO15+BY15+CI15</f>
        <v>#REF!</v>
      </c>
      <c r="CT15" s="790" t="e">
        <f ca="1">CS15*(1+CT16)-(($Q14*1000)*3)</f>
        <v>#REF!</v>
      </c>
      <c r="CU15" s="660" t="e">
        <f ca="1">BQ15+CA15+CK15</f>
        <v>#REF!</v>
      </c>
      <c r="CV15" s="670" t="e">
        <f t="shared" ca="1" si="270"/>
        <v>#REF!</v>
      </c>
      <c r="CW15" s="620" t="e">
        <f t="shared" ca="1" si="271"/>
        <v>#REF!</v>
      </c>
      <c r="CX15" s="671" t="e">
        <f t="shared" ca="1" si="272"/>
        <v>#REF!</v>
      </c>
      <c r="CY15" s="681" t="e">
        <f t="shared" ca="1" si="273"/>
        <v>#REF!</v>
      </c>
      <c r="CZ15" s="622" t="e">
        <f t="shared" ca="1" si="274"/>
        <v>#REF!</v>
      </c>
      <c r="DA15" s="682" t="e">
        <f t="shared" ca="1" si="275"/>
        <v>#REF!</v>
      </c>
      <c r="DB15" s="692" t="e">
        <f t="shared" ca="1" si="276"/>
        <v>#REF!</v>
      </c>
      <c r="DC15" s="624" t="e">
        <f t="shared" ca="1" si="277"/>
        <v>#REF!</v>
      </c>
      <c r="DD15" s="790" t="e">
        <f t="shared" ca="1" si="278"/>
        <v>#REF!</v>
      </c>
      <c r="DE15" s="693" t="e">
        <f t="shared" ca="1" si="279"/>
        <v>#REF!</v>
      </c>
      <c r="DF15" s="360" t="e" cm="1">
        <f t="array" aca="1" ref="DF15" ca="1">INDEX(INDIRECT("'"&amp;実行度合表集計!$D14&amp;"_受着完'!R27C4:R28C95",FALSE),2,
MATCH(DF$2,INDIRECT("'"&amp;実行度合表集計!$D14&amp;"_受着完'!R4",FALSE),0)-1)</f>
        <v>#REF!</v>
      </c>
      <c r="DG15" s="356" t="e">
        <f ca="1">INDEX(INDIRECT("'"&amp;実行度合表集計!$D14&amp;"_受着完'!R27C4:R28C95",FALSE),2,
MATCH(DF$2,INDIRECT("'"&amp;実行度合表集計!$D14&amp;"_受着完'!R4",FALSE),0))</f>
        <v>#REF!</v>
      </c>
      <c r="DH15" s="587" t="e" cm="1">
        <f t="array" aca="1" ref="DH15" ca="1">INDEX(INDIRECT("'"&amp;実行度合表集計!$D14&amp;"_受着完'!R27C4:R28C95",FALSE),2,
MATCH(DF$2,INDIRECT("'"&amp;実行度合表集計!$D14&amp;"_受着完'!R4",FALSE),0)-3)</f>
        <v>#REF!</v>
      </c>
      <c r="DI15" s="357" t="e" cm="1">
        <f t="array" aca="1" ref="DI15" ca="1">INDEX(INDIRECT("'"&amp;実行度合表集計!$D14&amp;"_受着完'!R58C4:R59C95",FALSE),2,
MATCH(DF$2,INDIRECT("'"&amp;実行度合表集計!$D14&amp;"_受着完'!R4",FALSE),0)-1)</f>
        <v>#REF!</v>
      </c>
      <c r="DJ15" s="356" t="e">
        <f ca="1">INDEX(INDIRECT("'"&amp;実行度合表集計!$D14&amp;"_受着完'!R58C4:R59C95",FALSE),2,
MATCH(DF$2,INDIRECT("'"&amp;実行度合表集計!$D14&amp;"_受着完'!R4",FALSE),0))</f>
        <v>#REF!</v>
      </c>
      <c r="DK15" s="587" t="e" cm="1">
        <f t="array" aca="1" ref="DK15" ca="1">INDEX(INDIRECT("'"&amp;実行度合表集計!$D14&amp;"_受着完'!R58C4:R59C95",FALSE),2,
MATCH(DF$2,INDIRECT("'"&amp;実行度合表集計!$D14&amp;"_受着完'!R4",FALSE),0)-3)</f>
        <v>#REF!</v>
      </c>
      <c r="DL15" s="358" t="e" cm="1">
        <f t="array" aca="1" ref="DL15" ca="1">INDEX(INDIRECT("'"&amp;実行度合表集計!$D14&amp;"_受着完'!R89C4:R90C95",FALSE),2,
MATCH(DF$2,INDIRECT("'"&amp;実行度合表集計!$D14&amp;"_受着完'!R4",FALSE),0)-1)</f>
        <v>#REF!</v>
      </c>
      <c r="DM15" s="356" t="e">
        <f ca="1">INDEX(INDIRECT("'"&amp;実行度合表集計!$D14&amp;"_受着完'!R89C4:R90C95",FALSE),2,
MATCH(DF$2,INDIRECT("'"&amp;実行度合表集計!$D14&amp;"_受着完'!R4",FALSE),0))</f>
        <v>#REF!</v>
      </c>
      <c r="DN15" s="795" t="e">
        <f ca="1">DM15-($Q14*1000)</f>
        <v>#REF!</v>
      </c>
      <c r="DO15" s="587" t="e" cm="1">
        <f t="array" aca="1" ref="DO15" ca="1">INDEX(INDIRECT("'"&amp;実行度合表集計!$D14&amp;"_受着完'!R89C4:R90C95",FALSE),2,
MATCH(DF$2,INDIRECT("'"&amp;実行度合表集計!$D14&amp;"_受着完'!R4",FALSE),0)-3)</f>
        <v>#REF!</v>
      </c>
      <c r="DP15" s="455" t="e" cm="1">
        <f t="array" aca="1" ref="DP15" ca="1">INDEX(INDIRECT("'"&amp;実行度合表集計!$D14&amp;"_受着完'!R27C4:R28C95",FALSE),2,
MATCH(DP$2,INDIRECT("'"&amp;実行度合表集計!$D14&amp;"_受着完'!R4",FALSE),0)-1)</f>
        <v>#REF!</v>
      </c>
      <c r="DQ15" s="356" t="e">
        <f ca="1">INDEX(INDIRECT("'"&amp;実行度合表集計!$D14&amp;"_受着完'!R27C4:R28C95",FALSE),2,
MATCH(DP$2,INDIRECT("'"&amp;実行度合表集計!$D14&amp;"_受着完'!R4",FALSE),0))</f>
        <v>#REF!</v>
      </c>
      <c r="DR15" s="587" t="e" cm="1">
        <f t="array" aca="1" ref="DR15" ca="1">INDEX(INDIRECT("'"&amp;実行度合表集計!$D14&amp;"_受着完'!R27C4:R28C95",FALSE),2,
MATCH(DP$2,INDIRECT("'"&amp;実行度合表集計!$D14&amp;"_受着完'!R4",FALSE),0)-3)</f>
        <v>#REF!</v>
      </c>
      <c r="DS15" s="357" t="e" cm="1">
        <f t="array" aca="1" ref="DS15" ca="1">INDEX(INDIRECT("'"&amp;実行度合表集計!$D14&amp;"_受着完'!R58C4:R59C95",FALSE),2,
MATCH(DP$2,INDIRECT("'"&amp;実行度合表集計!$D14&amp;"_受着完'!R4",FALSE),0)-1)</f>
        <v>#REF!</v>
      </c>
      <c r="DT15" s="356" t="e">
        <f ca="1">INDEX(INDIRECT("'"&amp;実行度合表集計!$D14&amp;"_受着完'!R58C4:R59C95",FALSE),2,
MATCH(DP$2,INDIRECT("'"&amp;実行度合表集計!$D14&amp;"_受着完'!R4",FALSE),0))</f>
        <v>#REF!</v>
      </c>
      <c r="DU15" s="587" t="e" cm="1">
        <f t="array" aca="1" ref="DU15" ca="1">INDEX(INDIRECT("'"&amp;実行度合表集計!$D14&amp;"_受着完'!R58C4:R59C95",FALSE),2,
MATCH(DP$2,INDIRECT("'"&amp;実行度合表集計!$D14&amp;"_受着完'!R4",FALSE),0)-3)</f>
        <v>#REF!</v>
      </c>
      <c r="DV15" s="358" t="e" cm="1">
        <f t="array" aca="1" ref="DV15" ca="1">INDEX(INDIRECT("'"&amp;実行度合表集計!$D14&amp;"_受着完'!R89C4:R90C95",FALSE),2,
MATCH(DP$2,INDIRECT("'"&amp;実行度合表集計!$D14&amp;"_受着完'!R4",FALSE),0)-1)</f>
        <v>#REF!</v>
      </c>
      <c r="DW15" s="356" t="e">
        <f ca="1">INDEX(INDIRECT("'"&amp;実行度合表集計!$D14&amp;"_受着完'!R89C4:R90C95",FALSE),2,
MATCH(DP$2,INDIRECT("'"&amp;実行度合表集計!$D14&amp;"_受着完'!R4",FALSE),0))</f>
        <v>#REF!</v>
      </c>
      <c r="DX15" s="795" t="e">
        <f ca="1">DW15-($Q14*1000)</f>
        <v>#REF!</v>
      </c>
      <c r="DY15" s="587" t="e" cm="1">
        <f t="array" aca="1" ref="DY15" ca="1">INDEX(INDIRECT("'"&amp;実行度合表集計!$D14&amp;"_受着完'!R89C4:R90C95",FALSE),2,
MATCH(DP$2,INDIRECT("'"&amp;実行度合表集計!$D14&amp;"_受着完'!R4",FALSE),0)-3)</f>
        <v>#REF!</v>
      </c>
      <c r="DZ15" s="455" t="e" cm="1">
        <f t="array" aca="1" ref="DZ15" ca="1">INDEX(INDIRECT("'"&amp;実行度合表集計!$D14&amp;"_受着完'!R27C4:R28C95",FALSE),2,
MATCH(DZ$2,INDIRECT("'"&amp;実行度合表集計!$D14&amp;"_受着完'!R4",FALSE),0)-1)</f>
        <v>#REF!</v>
      </c>
      <c r="EA15" s="356" t="e">
        <f ca="1">INDEX(INDIRECT("'"&amp;実行度合表集計!$D14&amp;"_受着完'!R27C4:R28C95",FALSE),2,
MATCH(DZ$2,INDIRECT("'"&amp;実行度合表集計!$D14&amp;"_受着完'!R4",FALSE),0))</f>
        <v>#REF!</v>
      </c>
      <c r="EB15" s="587" t="e" cm="1">
        <f t="array" aca="1" ref="EB15" ca="1">INDEX(INDIRECT("'"&amp;実行度合表集計!$D14&amp;"_受着完'!R27C4:R28C95",FALSE),2,
MATCH(DZ$2,INDIRECT("'"&amp;実行度合表集計!$D14&amp;"_受着完'!R4",FALSE),0)-3)</f>
        <v>#REF!</v>
      </c>
      <c r="EC15" s="357" t="e" cm="1">
        <f t="array" aca="1" ref="EC15" ca="1">INDEX(INDIRECT("'"&amp;実行度合表集計!$D14&amp;"_受着完'!R58C4:R59C95",FALSE),2,
MATCH(DZ$2,INDIRECT("'"&amp;実行度合表集計!$D14&amp;"_受着完'!R4",FALSE),0)-1)</f>
        <v>#REF!</v>
      </c>
      <c r="ED15" s="356" t="e">
        <f ca="1">INDEX(INDIRECT("'"&amp;実行度合表集計!$D14&amp;"_受着完'!R58C4:R59C95",FALSE),2,
MATCH(DZ$2,INDIRECT("'"&amp;実行度合表集計!$D14&amp;"_受着完'!R4",FALSE),0))</f>
        <v>#REF!</v>
      </c>
      <c r="EE15" s="587" t="e" cm="1">
        <f t="array" aca="1" ref="EE15" ca="1">INDEX(INDIRECT("'"&amp;実行度合表集計!$D14&amp;"_受着完'!R58C4:R59C95",FALSE),2,
MATCH(DZ$2,INDIRECT("'"&amp;実行度合表集計!$D14&amp;"_受着完'!R4",FALSE),0)-3)</f>
        <v>#REF!</v>
      </c>
      <c r="EF15" s="358" t="e" cm="1">
        <f t="array" aca="1" ref="EF15" ca="1">INDEX(INDIRECT("'"&amp;実行度合表集計!$D14&amp;"_受着完'!R89C4:R90C95",FALSE),2,
MATCH(DZ$2,INDIRECT("'"&amp;実行度合表集計!$D14&amp;"_受着完'!R4",FALSE),0)-1)</f>
        <v>#REF!</v>
      </c>
      <c r="EG15" s="356" t="e">
        <f ca="1">INDEX(INDIRECT("'"&amp;実行度合表集計!$D14&amp;"_受着完'!R89C4:R90C95",FALSE),2,
MATCH(DZ$2,INDIRECT("'"&amp;実行度合表集計!$D14&amp;"_受着完'!R4",FALSE),0))</f>
        <v>#REF!</v>
      </c>
      <c r="EH15" s="795" t="e">
        <f ca="1">EG15-($Q14*1000)</f>
        <v>#REF!</v>
      </c>
      <c r="EI15" s="587" t="e" cm="1">
        <f t="array" aca="1" ref="EI15" ca="1">INDEX(INDIRECT("'"&amp;実行度合表集計!$D14&amp;"_受着完'!R89C4:R90C95",FALSE),2,
MATCH(DZ$2,INDIRECT("'"&amp;実行度合表集計!$D14&amp;"_受着完'!R4",FALSE),0)-3)</f>
        <v>#REF!</v>
      </c>
      <c r="EJ15" s="627" t="e">
        <f t="shared" ca="1" si="280"/>
        <v>#REF!</v>
      </c>
      <c r="EK15" s="628" t="e">
        <f t="shared" ca="1" si="281"/>
        <v>#REF!</v>
      </c>
      <c r="EL15" s="629" t="e">
        <f t="shared" ca="1" si="282"/>
        <v>#REF!</v>
      </c>
      <c r="EM15" s="648" t="e">
        <f t="shared" ca="1" si="283"/>
        <v>#REF!</v>
      </c>
      <c r="EN15" s="617" t="e">
        <f t="shared" ca="1" si="284"/>
        <v>#REF!</v>
      </c>
      <c r="EO15" s="649" t="e">
        <f t="shared" ca="1" si="285"/>
        <v>#REF!</v>
      </c>
      <c r="EP15" s="659" t="e">
        <f ca="1">DL15+DV15+EF15</f>
        <v>#REF!</v>
      </c>
      <c r="EQ15" s="619" t="e">
        <f ca="1">DM15+DW15+EG15</f>
        <v>#REF!</v>
      </c>
      <c r="ER15" s="790" t="e">
        <f ca="1">EQ15*(1+ER16)-(($Q14*1000)*3)</f>
        <v>#REF!</v>
      </c>
      <c r="ES15" s="660" t="e">
        <f ca="1">DO15+DY15+EI15</f>
        <v>#REF!</v>
      </c>
      <c r="ET15" s="360" t="e" cm="1">
        <f t="array" aca="1" ref="ET15" ca="1">INDEX(INDIRECT("'"&amp;実行度合表集計!$D14&amp;"_受着完'!R27C4:R28C95",FALSE),2,
MATCH(ET$2,INDIRECT("'"&amp;実行度合表集計!$D14&amp;"_受着完'!R4",FALSE),0)-1)</f>
        <v>#REF!</v>
      </c>
      <c r="EU15" s="356" t="e">
        <f ca="1">INDEX(INDIRECT("'"&amp;実行度合表集計!$D14&amp;"_受着完'!R27C4:R28C95",FALSE),2,
MATCH(ET$2,INDIRECT("'"&amp;実行度合表集計!$D14&amp;"_受着完'!R4",FALSE),0))</f>
        <v>#REF!</v>
      </c>
      <c r="EV15" s="587" t="e" cm="1">
        <f t="array" aca="1" ref="EV15" ca="1">INDEX(INDIRECT("'"&amp;実行度合表集計!$D14&amp;"_受着完'!R27C4:R28C95",FALSE),2,
MATCH(ET$2,INDIRECT("'"&amp;実行度合表集計!$D14&amp;"_受着完'!R4",FALSE),0)-3)</f>
        <v>#REF!</v>
      </c>
      <c r="EW15" s="357" t="e" cm="1">
        <f t="array" aca="1" ref="EW15" ca="1">INDEX(INDIRECT("'"&amp;実行度合表集計!$D14&amp;"_受着完'!R58C4:R59C95",FALSE),2,
MATCH(ET$2,INDIRECT("'"&amp;実行度合表集計!$D14&amp;"_受着完'!R4",FALSE),0)-1)</f>
        <v>#REF!</v>
      </c>
      <c r="EX15" s="356" t="e">
        <f ca="1">INDEX(INDIRECT("'"&amp;実行度合表集計!$D14&amp;"_受着完'!R58C4:R59C95",FALSE),2,
MATCH(ET$2,INDIRECT("'"&amp;実行度合表集計!$D14&amp;"_受着完'!R4",FALSE),0))</f>
        <v>#REF!</v>
      </c>
      <c r="EY15" s="587" t="e" cm="1">
        <f t="array" aca="1" ref="EY15" ca="1">INDEX(INDIRECT("'"&amp;実行度合表集計!$D14&amp;"_受着完'!R58C4:R59C95",FALSE),2,
MATCH(ET$2,INDIRECT("'"&amp;実行度合表集計!$D14&amp;"_受着完'!R4",FALSE),0)-3)</f>
        <v>#REF!</v>
      </c>
      <c r="EZ15" s="358" t="e" cm="1">
        <f t="array" aca="1" ref="EZ15" ca="1">INDEX(INDIRECT("'"&amp;実行度合表集計!$D14&amp;"_受着完'!R89C4:R90C95",FALSE),2,
MATCH(ET$2,INDIRECT("'"&amp;実行度合表集計!$D14&amp;"_受着完'!R4",FALSE),0)-1)</f>
        <v>#REF!</v>
      </c>
      <c r="FA15" s="356" t="e">
        <f ca="1">INDEX(INDIRECT("'"&amp;実行度合表集計!$D14&amp;"_受着完'!R89C4:R90C95",FALSE),2,
MATCH(ET$2,INDIRECT("'"&amp;実行度合表集計!$D14&amp;"_受着完'!R4",FALSE),0))</f>
        <v>#REF!</v>
      </c>
      <c r="FB15" s="795" t="e">
        <f ca="1">FA15-($Q14*1000)</f>
        <v>#REF!</v>
      </c>
      <c r="FC15" s="587" t="e" cm="1">
        <f t="array" aca="1" ref="FC15" ca="1">INDEX(INDIRECT("'"&amp;実行度合表集計!$D14&amp;"_受着完'!R89C4:R90C95",FALSE),2,
MATCH(ET$2,INDIRECT("'"&amp;実行度合表集計!$D14&amp;"_受着完'!R4",FALSE),0)-3)</f>
        <v>#REF!</v>
      </c>
      <c r="FD15" s="455" t="e" cm="1">
        <f t="array" aca="1" ref="FD15" ca="1">INDEX(INDIRECT("'"&amp;実行度合表集計!$D14&amp;"_受着完'!R27C4:R28C95",FALSE),2,
MATCH(FD$2,INDIRECT("'"&amp;実行度合表集計!$D14&amp;"_受着完'!R4",FALSE),0)-1)</f>
        <v>#REF!</v>
      </c>
      <c r="FE15" s="356" t="e">
        <f ca="1">INDEX(INDIRECT("'"&amp;実行度合表集計!$D14&amp;"_受着完'!R27C4:R28C95",FALSE),2,
MATCH(FD$2,INDIRECT("'"&amp;実行度合表集計!$D14&amp;"_受着完'!R4",FALSE),0))</f>
        <v>#REF!</v>
      </c>
      <c r="FF15" s="587" t="e" cm="1">
        <f t="array" aca="1" ref="FF15" ca="1">INDEX(INDIRECT("'"&amp;実行度合表集計!$D14&amp;"_受着完'!R27C4:R28C95",FALSE),2,
MATCH(FD$2,INDIRECT("'"&amp;実行度合表集計!$D14&amp;"_受着完'!R4",FALSE),0)-3)</f>
        <v>#REF!</v>
      </c>
      <c r="FG15" s="357" t="e" cm="1">
        <f t="array" aca="1" ref="FG15" ca="1">INDEX(INDIRECT("'"&amp;実行度合表集計!$D14&amp;"_受着完'!R58C4:R59C95",FALSE),2,
MATCH(FD$2,INDIRECT("'"&amp;実行度合表集計!$D14&amp;"_受着完'!R4",FALSE),0)-1)</f>
        <v>#REF!</v>
      </c>
      <c r="FH15" s="356" t="e">
        <f ca="1">INDEX(INDIRECT("'"&amp;実行度合表集計!$D14&amp;"_受着完'!R58C4:R59C95",FALSE),2,
MATCH(FD$2,INDIRECT("'"&amp;実行度合表集計!$D14&amp;"_受着完'!R4",FALSE),0))</f>
        <v>#REF!</v>
      </c>
      <c r="FI15" s="587" t="e" cm="1">
        <f t="array" aca="1" ref="FI15" ca="1">INDEX(INDIRECT("'"&amp;実行度合表集計!$D14&amp;"_受着完'!R58C4:R59C95",FALSE),2,
MATCH(FD$2,INDIRECT("'"&amp;実行度合表集計!$D14&amp;"_受着完'!R4",FALSE),0)-3)</f>
        <v>#REF!</v>
      </c>
      <c r="FJ15" s="358" t="e" cm="1">
        <f t="array" aca="1" ref="FJ15" ca="1">INDEX(INDIRECT("'"&amp;実行度合表集計!$D14&amp;"_受着完'!R89C4:R90C95",FALSE),2,
MATCH(FD$2,INDIRECT("'"&amp;実行度合表集計!$D14&amp;"_受着完'!R4",FALSE),0)-1)</f>
        <v>#REF!</v>
      </c>
      <c r="FK15" s="356" t="e">
        <f ca="1">INDEX(INDIRECT("'"&amp;実行度合表集計!$D14&amp;"_受着完'!R89C4:R90C95",FALSE),2,
MATCH(FD$2,INDIRECT("'"&amp;実行度合表集計!$D14&amp;"_受着完'!R4",FALSE),0))</f>
        <v>#REF!</v>
      </c>
      <c r="FL15" s="795" t="e">
        <f ca="1">FK15-($Q14*1000)</f>
        <v>#REF!</v>
      </c>
      <c r="FM15" s="587" t="e" cm="1">
        <f t="array" aca="1" ref="FM15" ca="1">INDEX(INDIRECT("'"&amp;実行度合表集計!$D14&amp;"_受着完'!R89C4:R90C95",FALSE),2,
MATCH(FD$2,INDIRECT("'"&amp;実行度合表集計!$D14&amp;"_受着完'!R4",FALSE),0)-3)</f>
        <v>#REF!</v>
      </c>
      <c r="FN15" s="455" t="e" cm="1">
        <f t="array" aca="1" ref="FN15" ca="1">INDEX(INDIRECT("'"&amp;実行度合表集計!$D14&amp;"_受着完'!R27C4:R28C95",FALSE),2,
MATCH(FN$2,INDIRECT("'"&amp;実行度合表集計!$D14&amp;"_受着完'!R4",FALSE),0)-1)</f>
        <v>#REF!</v>
      </c>
      <c r="FO15" s="356" t="e">
        <f ca="1">INDEX(INDIRECT("'"&amp;実行度合表集計!$D14&amp;"_受着完'!R27C4:R28C95",FALSE),2,
MATCH(FN$2,INDIRECT("'"&amp;実行度合表集計!$D14&amp;"_受着完'!R4",FALSE),0))</f>
        <v>#REF!</v>
      </c>
      <c r="FP15" s="587" t="e" cm="1">
        <f t="array" aca="1" ref="FP15" ca="1">INDEX(INDIRECT("'"&amp;実行度合表集計!$D14&amp;"_受着完'!R27C4:R28C95",FALSE),2,
MATCH(FN$2,INDIRECT("'"&amp;実行度合表集計!$D14&amp;"_受着完'!R4",FALSE),0)-3)</f>
        <v>#REF!</v>
      </c>
      <c r="FQ15" s="357" t="e" cm="1">
        <f t="array" aca="1" ref="FQ15" ca="1">INDEX(INDIRECT("'"&amp;実行度合表集計!$D14&amp;"_受着完'!R58C4:R59C95",FALSE),2,
MATCH(FN$2,INDIRECT("'"&amp;実行度合表集計!$D14&amp;"_受着完'!R4",FALSE),0)-1)</f>
        <v>#REF!</v>
      </c>
      <c r="FR15" s="356" t="e">
        <f ca="1">INDEX(INDIRECT("'"&amp;実行度合表集計!$D14&amp;"_受着完'!R58C4:R59C95",FALSE),2,
MATCH(FN$2,INDIRECT("'"&amp;実行度合表集計!$D14&amp;"_受着完'!R4",FALSE),0))</f>
        <v>#REF!</v>
      </c>
      <c r="FS15" s="587" t="e" cm="1">
        <f t="array" aca="1" ref="FS15" ca="1">INDEX(INDIRECT("'"&amp;実行度合表集計!$D14&amp;"_受着完'!R58C4:R59C95",FALSE),2,
MATCH(FN$2,INDIRECT("'"&amp;実行度合表集計!$D14&amp;"_受着完'!R4",FALSE),0)-3)</f>
        <v>#REF!</v>
      </c>
      <c r="FT15" s="358" t="e" cm="1">
        <f t="array" aca="1" ref="FT15" ca="1">INDEX(INDIRECT("'"&amp;実行度合表集計!$D14&amp;"_受着完'!R89C4:R90C95",FALSE),2,
MATCH(FN$2,INDIRECT("'"&amp;実行度合表集計!$D14&amp;"_受着完'!R4",FALSE),0)-1)</f>
        <v>#REF!</v>
      </c>
      <c r="FU15" s="356" t="e">
        <f ca="1">INDEX(INDIRECT("'"&amp;実行度合表集計!$D14&amp;"_受着完'!R89C4:R90C95",FALSE),2,
MATCH(FN$2,INDIRECT("'"&amp;実行度合表集計!$D14&amp;"_受着完'!R4",FALSE),0))</f>
        <v>#REF!</v>
      </c>
      <c r="FV15" s="795" t="e">
        <f ca="1">FU15-($Q14*1000)</f>
        <v>#REF!</v>
      </c>
      <c r="FW15" s="587" t="e" cm="1">
        <f t="array" aca="1" ref="FW15" ca="1">INDEX(INDIRECT("'"&amp;実行度合表集計!$D14&amp;"_受着完'!R89C4:R90C95",FALSE),2,
MATCH(FN$2,INDIRECT("'"&amp;実行度合表集計!$D14&amp;"_受着完'!R4",FALSE),0)-3)</f>
        <v>#REF!</v>
      </c>
      <c r="FX15" s="627" t="e">
        <f t="shared" ca="1" si="290"/>
        <v>#REF!</v>
      </c>
      <c r="FY15" s="628" t="e">
        <f t="shared" ca="1" si="291"/>
        <v>#REF!</v>
      </c>
      <c r="FZ15" s="629" t="e">
        <f t="shared" ca="1" si="292"/>
        <v>#REF!</v>
      </c>
      <c r="GA15" s="648" t="e">
        <f t="shared" ca="1" si="293"/>
        <v>#REF!</v>
      </c>
      <c r="GB15" s="617" t="e">
        <f t="shared" ca="1" si="294"/>
        <v>#REF!</v>
      </c>
      <c r="GC15" s="649" t="e">
        <f t="shared" ca="1" si="295"/>
        <v>#REF!</v>
      </c>
      <c r="GD15" s="659" t="e">
        <f ca="1">EZ15+FJ15+FT15</f>
        <v>#REF!</v>
      </c>
      <c r="GE15" s="619" t="e">
        <f ca="1">FA15+FK15+FU15</f>
        <v>#REF!</v>
      </c>
      <c r="GF15" s="790" t="e">
        <f ca="1">GE15*(1+GF16)-(($Q14*1000)*3)</f>
        <v>#REF!</v>
      </c>
      <c r="GG15" s="660" t="e">
        <f ca="1">FC15+FM15+FW15</f>
        <v>#REF!</v>
      </c>
      <c r="GH15" s="670" t="e">
        <f t="shared" ca="1" si="300"/>
        <v>#REF!</v>
      </c>
      <c r="GI15" s="620" t="e">
        <f t="shared" ca="1" si="301"/>
        <v>#REF!</v>
      </c>
      <c r="GJ15" s="671" t="e">
        <f t="shared" ca="1" si="302"/>
        <v>#REF!</v>
      </c>
      <c r="GK15" s="681" t="e">
        <f t="shared" ca="1" si="303"/>
        <v>#REF!</v>
      </c>
      <c r="GL15" s="622" t="e">
        <f t="shared" ca="1" si="304"/>
        <v>#REF!</v>
      </c>
      <c r="GM15" s="682" t="e">
        <f t="shared" ca="1" si="305"/>
        <v>#REF!</v>
      </c>
      <c r="GN15" s="692" t="e">
        <f t="shared" ca="1" si="306"/>
        <v>#REF!</v>
      </c>
      <c r="GO15" s="624" t="e">
        <f t="shared" ca="1" si="307"/>
        <v>#REF!</v>
      </c>
      <c r="GP15" s="790" t="e">
        <f t="shared" ca="1" si="308"/>
        <v>#REF!</v>
      </c>
      <c r="GQ15" s="693" t="e">
        <f t="shared" ca="1" si="309"/>
        <v>#REF!</v>
      </c>
      <c r="GR15" s="702" t="e">
        <f t="shared" ca="1" si="310"/>
        <v>#REF!</v>
      </c>
      <c r="GS15" s="699" t="e">
        <f t="shared" ca="1" si="311"/>
        <v>#REF!</v>
      </c>
      <c r="GT15" s="703" t="e">
        <f t="shared" ca="1" si="312"/>
        <v>#REF!</v>
      </c>
      <c r="GU15" s="702" t="e">
        <f t="shared" ca="1" si="313"/>
        <v>#REF!</v>
      </c>
      <c r="GV15" s="699" t="e">
        <f t="shared" ca="1" si="314"/>
        <v>#REF!</v>
      </c>
      <c r="GW15" s="703" t="e">
        <f t="shared" ca="1" si="315"/>
        <v>#REF!</v>
      </c>
      <c r="GX15" s="702" t="e">
        <f t="shared" ca="1" si="316"/>
        <v>#REF!</v>
      </c>
      <c r="GY15" s="699" t="e">
        <f t="shared" ca="1" si="317"/>
        <v>#REF!</v>
      </c>
      <c r="GZ15" s="790" t="e">
        <f t="shared" ca="1" si="318"/>
        <v>#REF!</v>
      </c>
      <c r="HA15" s="703" t="e">
        <f t="shared" ca="1" si="319"/>
        <v>#REF!</v>
      </c>
      <c r="HC15" s="461" t="s">
        <v>146</v>
      </c>
      <c r="HD15" s="460"/>
      <c r="HE15" s="461" t="s">
        <v>234</v>
      </c>
      <c r="HF15" s="461" t="s">
        <v>272</v>
      </c>
      <c r="HG15" s="461" t="s">
        <v>277</v>
      </c>
    </row>
    <row r="16" spans="1:215" ht="19.5" outlineLevel="1" x14ac:dyDescent="0.25">
      <c r="A16" s="365"/>
      <c r="B16" s="505"/>
      <c r="C16" s="444" t="str">
        <f>_xlfn.XLOOKUP($D16,'214737'!$H:$H,'214737'!$G:$G,"",0)</f>
        <v/>
      </c>
      <c r="D16" s="432" t="str">
        <f>HYPERLINK("#'"&amp;D14&amp;"_損益'!A1","▶損益")</f>
        <v>▶損益</v>
      </c>
      <c r="E16" s="407"/>
      <c r="F16" s="1295" t="str">
        <f>_xlfn.XLOOKUP($D16,'214737'!$H:$H,'214737'!$I:$I,"",0)</f>
        <v/>
      </c>
      <c r="G16" s="1295" t="str">
        <f>_xlfn.XLOOKUP($D16,'214737'!$H:$H,'214737'!$J:$J,"",0)</f>
        <v/>
      </c>
      <c r="H16" s="1295" t="str">
        <f>_xlfn.XLOOKUP($D16,'214737'!$H:$H,'214737'!$K:$K,"",0)</f>
        <v/>
      </c>
      <c r="I16" s="415"/>
      <c r="J16" s="547"/>
      <c r="K16" s="1279"/>
      <c r="L16" s="1279"/>
      <c r="M16" s="1279"/>
      <c r="N16" s="1279"/>
      <c r="O16" s="1279"/>
      <c r="P16" s="1279"/>
      <c r="Q16" s="1279"/>
      <c r="R16" s="579" t="str">
        <f>R14</f>
        <v>アクティエ大府第一</v>
      </c>
      <c r="S16" s="359" t="s">
        <v>143</v>
      </c>
      <c r="T16" s="558" t="e">
        <f ca="1">IF(AND(T14&gt;0,T15&gt;0),ROUNDDOWN(T15/T14,4),"")</f>
        <v>#REF!</v>
      </c>
      <c r="U16" s="559" t="e">
        <f t="shared" ref="U16:AA16" ca="1" si="321">IF(AND(U14&gt;0,U15&gt;0),ROUNDDOWN(U15/U14,4),"")</f>
        <v>#REF!</v>
      </c>
      <c r="V16" s="559" t="e">
        <f t="shared" ca="1" si="321"/>
        <v>#REF!</v>
      </c>
      <c r="W16" s="560" t="e">
        <f t="shared" ca="1" si="321"/>
        <v>#REF!</v>
      </c>
      <c r="X16" s="559" t="e">
        <f t="shared" ca="1" si="321"/>
        <v>#REF!</v>
      </c>
      <c r="Y16" s="559" t="e">
        <f t="shared" ca="1" si="321"/>
        <v>#REF!</v>
      </c>
      <c r="Z16" s="561" t="e">
        <f t="shared" ca="1" si="321"/>
        <v>#REF!</v>
      </c>
      <c r="AA16" s="559" t="e">
        <f t="shared" ca="1" si="321"/>
        <v>#REF!</v>
      </c>
      <c r="AB16" s="562" t="e">
        <f ca="1">IF(AB15&gt;0,AB15/AB14,0)</f>
        <v>#REF!</v>
      </c>
      <c r="AC16" s="559" t="e">
        <f t="shared" ref="AC16" ca="1" si="322">IF(AND(AC14&gt;0,AC15&gt;0),ROUNDDOWN(AC15/AC14,4),"")</f>
        <v>#REF!</v>
      </c>
      <c r="AD16" s="558" t="e">
        <f ca="1">IF(AND(AD14&gt;0,AD15&gt;0),ROUNDDOWN(AD15/AD14,4),"")</f>
        <v>#REF!</v>
      </c>
      <c r="AE16" s="559" t="e">
        <f t="shared" ref="AE16:AF16" ca="1" si="323">IF(AND(AE14&gt;0,AE15&gt;0),ROUNDDOWN(AE15/AE14,4),"")</f>
        <v>#REF!</v>
      </c>
      <c r="AF16" s="559" t="e">
        <f t="shared" ca="1" si="323"/>
        <v>#REF!</v>
      </c>
      <c r="AG16" s="560" t="e">
        <f ca="1">IF(AND(AG14&gt;0,AG15&gt;0),ROUNDDOWN(AG15/AG14,4),"")</f>
        <v>#REF!</v>
      </c>
      <c r="AH16" s="559" t="e">
        <f t="shared" ref="AH16:AK16" ca="1" si="324">IF(AND(AH14&gt;0,AH15&gt;0),ROUNDDOWN(AH15/AH14,4),"")</f>
        <v>#REF!</v>
      </c>
      <c r="AI16" s="559" t="e">
        <f t="shared" ca="1" si="324"/>
        <v>#REF!</v>
      </c>
      <c r="AJ16" s="561" t="e">
        <f t="shared" ca="1" si="324"/>
        <v>#REF!</v>
      </c>
      <c r="AK16" s="559" t="e">
        <f t="shared" ca="1" si="324"/>
        <v>#REF!</v>
      </c>
      <c r="AL16" s="562" t="e">
        <f ca="1">IF(AL15&gt;0,AL15/AL14,0)</f>
        <v>#REF!</v>
      </c>
      <c r="AM16" s="559" t="e">
        <f t="shared" ref="AM16" ca="1" si="325">IF(AND(AM14&gt;0,AM15&gt;0),ROUNDDOWN(AM15/AM14,4),"")</f>
        <v>#REF!</v>
      </c>
      <c r="AN16" s="558" t="e">
        <f ca="1">IF(AND(AN14&gt;0,AN15&gt;0),ROUNDDOWN(AN15/AN14,4),"")</f>
        <v>#REF!</v>
      </c>
      <c r="AO16" s="559" t="e">
        <f t="shared" ref="AO16:AP16" ca="1" si="326">IF(AND(AO14&gt;0,AO15&gt;0),ROUNDDOWN(AO15/AO14,4),"")</f>
        <v>#REF!</v>
      </c>
      <c r="AP16" s="559" t="e">
        <f t="shared" ca="1" si="326"/>
        <v>#REF!</v>
      </c>
      <c r="AQ16" s="560" t="e">
        <f ca="1">IF(AND(AQ14&gt;0,AQ15&gt;0),ROUNDDOWN(AQ15/AQ14,4),"")</f>
        <v>#REF!</v>
      </c>
      <c r="AR16" s="559" t="e">
        <f t="shared" ref="AR16:AU16" ca="1" si="327">IF(AND(AR14&gt;0,AR15&gt;0),ROUNDDOWN(AR15/AR14,4),"")</f>
        <v>#REF!</v>
      </c>
      <c r="AS16" s="559" t="e">
        <f t="shared" ca="1" si="327"/>
        <v>#REF!</v>
      </c>
      <c r="AT16" s="561" t="e">
        <f t="shared" ca="1" si="327"/>
        <v>#REF!</v>
      </c>
      <c r="AU16" s="559" t="e">
        <f t="shared" ca="1" si="327"/>
        <v>#REF!</v>
      </c>
      <c r="AV16" s="562" t="e">
        <f ca="1">IF(AV15&gt;0,AV15/AV14,0)</f>
        <v>#REF!</v>
      </c>
      <c r="AW16" s="559" t="e">
        <f t="shared" ref="AW16:BE16" ca="1" si="328">IF(AND(AW14&gt;0,AW15&gt;0),ROUNDDOWN(AW15/AW14,4),"")</f>
        <v>#REF!</v>
      </c>
      <c r="AX16" s="630" t="e">
        <f t="shared" ca="1" si="328"/>
        <v>#REF!</v>
      </c>
      <c r="AY16" s="563" t="e">
        <f t="shared" ca="1" si="328"/>
        <v>#REF!</v>
      </c>
      <c r="AZ16" s="631" t="e">
        <f t="shared" ca="1" si="328"/>
        <v>#REF!</v>
      </c>
      <c r="BA16" s="650" t="e">
        <f t="shared" ca="1" si="328"/>
        <v>#REF!</v>
      </c>
      <c r="BB16" s="564" t="e">
        <f t="shared" ca="1" si="328"/>
        <v>#REF!</v>
      </c>
      <c r="BC16" s="651" t="e">
        <f t="shared" ca="1" si="328"/>
        <v>#REF!</v>
      </c>
      <c r="BD16" s="661" t="e">
        <f t="shared" ca="1" si="328"/>
        <v>#REF!</v>
      </c>
      <c r="BE16" s="565" t="e">
        <f t="shared" ca="1" si="328"/>
        <v>#REF!</v>
      </c>
      <c r="BF16" s="796"/>
      <c r="BG16" s="662" t="e">
        <f ca="1">IF(AND(BG14&gt;0,BG15&gt;0),ROUNDDOWN(BG15/BG14,4),"")</f>
        <v>#REF!</v>
      </c>
      <c r="BH16" s="566" t="e">
        <f ca="1">IF(AND(BH14&gt;0,BH15&gt;0),ROUNDDOWN(BH15/BH14,4),"")</f>
        <v>#REF!</v>
      </c>
      <c r="BI16" s="559" t="e">
        <f t="shared" ref="BI16:BJ16" ca="1" si="329">IF(AND(BI14&gt;0,BI15&gt;0),ROUNDDOWN(BI15/BI14,4),"")</f>
        <v>#REF!</v>
      </c>
      <c r="BJ16" s="559" t="e">
        <f t="shared" ca="1" si="329"/>
        <v>#REF!</v>
      </c>
      <c r="BK16" s="560" t="e">
        <f ca="1">IF(AND(BK14&gt;0,BK15&gt;0),ROUNDDOWN(BK15/BK14,4),"")</f>
        <v>#REF!</v>
      </c>
      <c r="BL16" s="559" t="e">
        <f t="shared" ref="BL16:BO16" ca="1" si="330">IF(AND(BL14&gt;0,BL15&gt;0),ROUNDDOWN(BL15/BL14,4),"")</f>
        <v>#REF!</v>
      </c>
      <c r="BM16" s="559" t="e">
        <f t="shared" ca="1" si="330"/>
        <v>#REF!</v>
      </c>
      <c r="BN16" s="561" t="e">
        <f t="shared" ca="1" si="330"/>
        <v>#REF!</v>
      </c>
      <c r="BO16" s="559" t="e">
        <f t="shared" ca="1" si="330"/>
        <v>#REF!</v>
      </c>
      <c r="BP16" s="562" t="e">
        <f ca="1">IF(BP15&gt;0,BP15/BP14,0)</f>
        <v>#REF!</v>
      </c>
      <c r="BQ16" s="559" t="e">
        <f t="shared" ref="BQ16" ca="1" si="331">IF(AND(BQ14&gt;0,BQ15&gt;0),ROUNDDOWN(BQ15/BQ14,4),"")</f>
        <v>#REF!</v>
      </c>
      <c r="BR16" s="558" t="e">
        <f ca="1">IF(AND(BR14&gt;0,BR15&gt;0),ROUNDDOWN(BR15/BR14,4),"")</f>
        <v>#REF!</v>
      </c>
      <c r="BS16" s="559" t="e">
        <f t="shared" ref="BS16:BT16" ca="1" si="332">IF(AND(BS14&gt;0,BS15&gt;0),ROUNDDOWN(BS15/BS14,4),"")</f>
        <v>#REF!</v>
      </c>
      <c r="BT16" s="559" t="e">
        <f t="shared" ca="1" si="332"/>
        <v>#REF!</v>
      </c>
      <c r="BU16" s="560" t="e">
        <f ca="1">IF(AND(BU14&gt;0,BU15&gt;0),ROUNDDOWN(BU15/BU14,4),"")</f>
        <v>#REF!</v>
      </c>
      <c r="BV16" s="559" t="e">
        <f t="shared" ref="BV16:BY16" ca="1" si="333">IF(AND(BV14&gt;0,BV15&gt;0),ROUNDDOWN(BV15/BV14,4),"")</f>
        <v>#REF!</v>
      </c>
      <c r="BW16" s="559" t="e">
        <f t="shared" ca="1" si="333"/>
        <v>#REF!</v>
      </c>
      <c r="BX16" s="561" t="e">
        <f t="shared" ca="1" si="333"/>
        <v>#REF!</v>
      </c>
      <c r="BY16" s="559" t="e">
        <f t="shared" ca="1" si="333"/>
        <v>#REF!</v>
      </c>
      <c r="BZ16" s="562" t="e">
        <f ca="1">IF(BZ15&gt;0,BZ15/BZ14,0)</f>
        <v>#REF!</v>
      </c>
      <c r="CA16" s="559" t="e">
        <f t="shared" ref="CA16" ca="1" si="334">IF(AND(CA14&gt;0,CA15&gt;0),ROUNDDOWN(CA15/CA14,4),"")</f>
        <v>#REF!</v>
      </c>
      <c r="CB16" s="558" t="e">
        <f ca="1">IF(AND(CB14&gt;0,CB15&gt;0),ROUNDDOWN(CB15/CB14,4),"")</f>
        <v>#REF!</v>
      </c>
      <c r="CC16" s="559" t="e">
        <f t="shared" ref="CC16:CD16" ca="1" si="335">IF(AND(CC14&gt;0,CC15&gt;0),ROUNDDOWN(CC15/CC14,4),"")</f>
        <v>#REF!</v>
      </c>
      <c r="CD16" s="559" t="e">
        <f t="shared" ca="1" si="335"/>
        <v>#REF!</v>
      </c>
      <c r="CE16" s="560" t="e">
        <f ca="1">IF(AND(CE14&gt;0,CE15&gt;0),ROUNDDOWN(CE15/CE14,4),"")</f>
        <v>#REF!</v>
      </c>
      <c r="CF16" s="559" t="e">
        <f t="shared" ref="CF16:CI16" ca="1" si="336">IF(AND(CF14&gt;0,CF15&gt;0),ROUNDDOWN(CF15/CF14,4),"")</f>
        <v>#REF!</v>
      </c>
      <c r="CG16" s="559" t="e">
        <f t="shared" ca="1" si="336"/>
        <v>#REF!</v>
      </c>
      <c r="CH16" s="561" t="e">
        <f t="shared" ca="1" si="336"/>
        <v>#REF!</v>
      </c>
      <c r="CI16" s="559" t="e">
        <f t="shared" ca="1" si="336"/>
        <v>#REF!</v>
      </c>
      <c r="CJ16" s="562" t="e">
        <f ca="1">IF(CJ15&gt;0,CJ15/CJ14,0)</f>
        <v>#REF!</v>
      </c>
      <c r="CK16" s="559" t="e">
        <f t="shared" ref="CK16:CS16" ca="1" si="337">IF(AND(CK14&gt;0,CK15&gt;0),ROUNDDOWN(CK15/CK14,4),"")</f>
        <v>#REF!</v>
      </c>
      <c r="CL16" s="630" t="e">
        <f t="shared" ca="1" si="337"/>
        <v>#REF!</v>
      </c>
      <c r="CM16" s="563" t="e">
        <f t="shared" ca="1" si="337"/>
        <v>#REF!</v>
      </c>
      <c r="CN16" s="631" t="e">
        <f t="shared" ca="1" si="337"/>
        <v>#REF!</v>
      </c>
      <c r="CO16" s="650" t="e">
        <f t="shared" ca="1" si="337"/>
        <v>#REF!</v>
      </c>
      <c r="CP16" s="564" t="e">
        <f t="shared" ca="1" si="337"/>
        <v>#REF!</v>
      </c>
      <c r="CQ16" s="651" t="e">
        <f t="shared" ca="1" si="337"/>
        <v>#REF!</v>
      </c>
      <c r="CR16" s="661" t="e">
        <f t="shared" ca="1" si="337"/>
        <v>#REF!</v>
      </c>
      <c r="CS16" s="565" t="e">
        <f t="shared" ca="1" si="337"/>
        <v>#REF!</v>
      </c>
      <c r="CT16" s="796"/>
      <c r="CU16" s="662" t="e">
        <f ca="1">IF(AND(CU14&gt;0,CU15&gt;0),ROUNDDOWN(CU15/CU14,4),"")</f>
        <v>#REF!</v>
      </c>
      <c r="CV16" s="672" t="e">
        <f ca="1">IF(AND(CV14&gt;0,CV15&gt;0),ROUNDDOWN(CV15/CV14,4),"")</f>
        <v>#REF!</v>
      </c>
      <c r="CW16" s="567" t="e">
        <f t="shared" ref="CW16:CX16" ca="1" si="338">IF(AND(CW14&gt;0,CW15&gt;0),ROUNDDOWN(CW15/CW14,4),"")</f>
        <v>#REF!</v>
      </c>
      <c r="CX16" s="673" t="e">
        <f t="shared" ca="1" si="338"/>
        <v>#REF!</v>
      </c>
      <c r="CY16" s="683" t="e">
        <f ca="1">IF(AND(CY14&gt;0,CY15&gt;0),ROUNDDOWN(CY15/CY14,4),"")</f>
        <v>#REF!</v>
      </c>
      <c r="CZ16" s="568" t="e">
        <f ca="1">IF(AND(CZ14&gt;0,CZ15&gt;0),ROUNDDOWN(CZ15/CZ14,4),"")</f>
        <v>#REF!</v>
      </c>
      <c r="DA16" s="684" t="e">
        <f ca="1">IF(AND(DA14&gt;0,DA15&gt;0),ROUNDDOWN(DA15/DA14,4),"")</f>
        <v>#REF!</v>
      </c>
      <c r="DB16" s="694" t="e">
        <f t="shared" ref="DB16:DH16" ca="1" si="339">IF(AND(DB14&gt;0,DB15&gt;0),ROUNDDOWN(DB15/DB14,4),"")</f>
        <v>#REF!</v>
      </c>
      <c r="DC16" s="569" t="e">
        <f t="shared" ca="1" si="339"/>
        <v>#REF!</v>
      </c>
      <c r="DD16" s="792" t="e">
        <f t="shared" ca="1" si="339"/>
        <v>#REF!</v>
      </c>
      <c r="DE16" s="695" t="e">
        <f t="shared" ca="1" si="339"/>
        <v>#REF!</v>
      </c>
      <c r="DF16" s="566" t="e">
        <f t="shared" ca="1" si="339"/>
        <v>#REF!</v>
      </c>
      <c r="DG16" s="559" t="e">
        <f t="shared" ca="1" si="339"/>
        <v>#REF!</v>
      </c>
      <c r="DH16" s="559" t="e">
        <f t="shared" ca="1" si="339"/>
        <v>#REF!</v>
      </c>
      <c r="DI16" s="560" t="e">
        <f ca="1">IF(AND(DI14&gt;0,DI15&gt;0),ROUNDDOWN(DI15/DI14,4),"")</f>
        <v>#REF!</v>
      </c>
      <c r="DJ16" s="559" t="e">
        <f t="shared" ref="DJ16:DM16" ca="1" si="340">IF(AND(DJ14&gt;0,DJ15&gt;0),ROUNDDOWN(DJ15/DJ14,4),"")</f>
        <v>#REF!</v>
      </c>
      <c r="DK16" s="559" t="e">
        <f t="shared" ca="1" si="340"/>
        <v>#REF!</v>
      </c>
      <c r="DL16" s="561" t="e">
        <f t="shared" ca="1" si="340"/>
        <v>#REF!</v>
      </c>
      <c r="DM16" s="559" t="e">
        <f t="shared" ca="1" si="340"/>
        <v>#REF!</v>
      </c>
      <c r="DN16" s="562" t="e">
        <f ca="1">IF(DN15&gt;0,DN15/DN14,0)</f>
        <v>#REF!</v>
      </c>
      <c r="DO16" s="559" t="e">
        <f t="shared" ref="DO16" ca="1" si="341">IF(AND(DO14&gt;0,DO15&gt;0),ROUNDDOWN(DO15/DO14,4),"")</f>
        <v>#REF!</v>
      </c>
      <c r="DP16" s="558" t="e">
        <f ca="1">IF(AND(DP14&gt;0,DP15&gt;0),ROUNDDOWN(DP15/DP14,4),"")</f>
        <v>#REF!</v>
      </c>
      <c r="DQ16" s="559" t="e">
        <f t="shared" ref="DQ16:DR16" ca="1" si="342">IF(AND(DQ14&gt;0,DQ15&gt;0),ROUNDDOWN(DQ15/DQ14,4),"")</f>
        <v>#REF!</v>
      </c>
      <c r="DR16" s="559" t="e">
        <f t="shared" ca="1" si="342"/>
        <v>#REF!</v>
      </c>
      <c r="DS16" s="560" t="e">
        <f ca="1">IF(AND(DS14&gt;0,DS15&gt;0),ROUNDDOWN(DS15/DS14,4),"")</f>
        <v>#REF!</v>
      </c>
      <c r="DT16" s="559" t="e">
        <f t="shared" ref="DT16:DW16" ca="1" si="343">IF(AND(DT14&gt;0,DT15&gt;0),ROUNDDOWN(DT15/DT14,4),"")</f>
        <v>#REF!</v>
      </c>
      <c r="DU16" s="559" t="e">
        <f t="shared" ca="1" si="343"/>
        <v>#REF!</v>
      </c>
      <c r="DV16" s="561" t="e">
        <f t="shared" ca="1" si="343"/>
        <v>#REF!</v>
      </c>
      <c r="DW16" s="559" t="e">
        <f t="shared" ca="1" si="343"/>
        <v>#REF!</v>
      </c>
      <c r="DX16" s="562" t="e">
        <f ca="1">IF(DX15&gt;0,DX15/DX14,0)</f>
        <v>#REF!</v>
      </c>
      <c r="DY16" s="559" t="e">
        <f t="shared" ref="DY16" ca="1" si="344">IF(AND(DY14&gt;0,DY15&gt;0),ROUNDDOWN(DY15/DY14,4),"")</f>
        <v>#REF!</v>
      </c>
      <c r="DZ16" s="558" t="e">
        <f ca="1">IF(AND(DZ14&gt;0,DZ15&gt;0),ROUNDDOWN(DZ15/DZ14,4),"")</f>
        <v>#REF!</v>
      </c>
      <c r="EA16" s="559" t="e">
        <f t="shared" ref="EA16:EB16" ca="1" si="345">IF(AND(EA14&gt;0,EA15&gt;0),ROUNDDOWN(EA15/EA14,4),"")</f>
        <v>#REF!</v>
      </c>
      <c r="EB16" s="559" t="e">
        <f t="shared" ca="1" si="345"/>
        <v>#REF!</v>
      </c>
      <c r="EC16" s="560" t="e">
        <f ca="1">IF(AND(EC14&gt;0,EC15&gt;0),ROUNDDOWN(EC15/EC14,4),"")</f>
        <v>#REF!</v>
      </c>
      <c r="ED16" s="559" t="e">
        <f t="shared" ref="ED16:EG16" ca="1" si="346">IF(AND(ED14&gt;0,ED15&gt;0),ROUNDDOWN(ED15/ED14,4),"")</f>
        <v>#REF!</v>
      </c>
      <c r="EE16" s="559" t="e">
        <f t="shared" ca="1" si="346"/>
        <v>#REF!</v>
      </c>
      <c r="EF16" s="561" t="e">
        <f t="shared" ca="1" si="346"/>
        <v>#REF!</v>
      </c>
      <c r="EG16" s="559" t="e">
        <f t="shared" ca="1" si="346"/>
        <v>#REF!</v>
      </c>
      <c r="EH16" s="562" t="e">
        <f ca="1">IF(EH15&gt;0,EH15/EH14,0)</f>
        <v>#REF!</v>
      </c>
      <c r="EI16" s="559" t="e">
        <f t="shared" ref="EI16:EQ16" ca="1" si="347">IF(AND(EI14&gt;0,EI15&gt;0),ROUNDDOWN(EI15/EI14,4),"")</f>
        <v>#REF!</v>
      </c>
      <c r="EJ16" s="630" t="e">
        <f t="shared" ca="1" si="347"/>
        <v>#REF!</v>
      </c>
      <c r="EK16" s="563" t="e">
        <f t="shared" ca="1" si="347"/>
        <v>#REF!</v>
      </c>
      <c r="EL16" s="631" t="e">
        <f t="shared" ca="1" si="347"/>
        <v>#REF!</v>
      </c>
      <c r="EM16" s="650" t="e">
        <f t="shared" ca="1" si="347"/>
        <v>#REF!</v>
      </c>
      <c r="EN16" s="564" t="e">
        <f t="shared" ca="1" si="347"/>
        <v>#REF!</v>
      </c>
      <c r="EO16" s="651" t="e">
        <f t="shared" ca="1" si="347"/>
        <v>#REF!</v>
      </c>
      <c r="EP16" s="661" t="e">
        <f t="shared" ca="1" si="347"/>
        <v>#REF!</v>
      </c>
      <c r="EQ16" s="565" t="e">
        <f t="shared" ca="1" si="347"/>
        <v>#REF!</v>
      </c>
      <c r="ER16" s="796"/>
      <c r="ES16" s="662" t="e">
        <f ca="1">IF(AND(ES14&gt;0,ES15&gt;0),ROUNDDOWN(ES15/ES14,4),"")</f>
        <v>#REF!</v>
      </c>
      <c r="ET16" s="566" t="e">
        <f ca="1">IF(AND(ET14&gt;0,ET15&gt;0),ROUNDDOWN(ET15/ET14,4),"")</f>
        <v>#REF!</v>
      </c>
      <c r="EU16" s="559" t="e">
        <f t="shared" ref="EU16:EV16" ca="1" si="348">IF(AND(EU14&gt;0,EU15&gt;0),ROUNDDOWN(EU15/EU14,4),"")</f>
        <v>#REF!</v>
      </c>
      <c r="EV16" s="559" t="e">
        <f t="shared" ca="1" si="348"/>
        <v>#REF!</v>
      </c>
      <c r="EW16" s="560" t="e">
        <f ca="1">IF(AND(EW14&gt;0,EW15&gt;0),ROUNDDOWN(EW15/EW14,4),"")</f>
        <v>#REF!</v>
      </c>
      <c r="EX16" s="559" t="e">
        <f t="shared" ref="EX16:FA16" ca="1" si="349">IF(AND(EX14&gt;0,EX15&gt;0),ROUNDDOWN(EX15/EX14,4),"")</f>
        <v>#REF!</v>
      </c>
      <c r="EY16" s="559" t="e">
        <f t="shared" ca="1" si="349"/>
        <v>#REF!</v>
      </c>
      <c r="EZ16" s="561" t="e">
        <f t="shared" ca="1" si="349"/>
        <v>#REF!</v>
      </c>
      <c r="FA16" s="559" t="e">
        <f t="shared" ca="1" si="349"/>
        <v>#REF!</v>
      </c>
      <c r="FB16" s="562" t="e">
        <f ca="1">IF(FB15&gt;0,FB15/FB14,0)</f>
        <v>#REF!</v>
      </c>
      <c r="FC16" s="559" t="e">
        <f t="shared" ref="FC16" ca="1" si="350">IF(AND(FC14&gt;0,FC15&gt;0),ROUNDDOWN(FC15/FC14,4),"")</f>
        <v>#REF!</v>
      </c>
      <c r="FD16" s="558" t="e">
        <f ca="1">IF(AND(FD14&gt;0,FD15&gt;0),ROUNDDOWN(FD15/FD14,4),"")</f>
        <v>#REF!</v>
      </c>
      <c r="FE16" s="559" t="e">
        <f t="shared" ref="FE16:FF16" ca="1" si="351">IF(AND(FE14&gt;0,FE15&gt;0),ROUNDDOWN(FE15/FE14,4),"")</f>
        <v>#REF!</v>
      </c>
      <c r="FF16" s="559" t="e">
        <f t="shared" ca="1" si="351"/>
        <v>#REF!</v>
      </c>
      <c r="FG16" s="560" t="e">
        <f ca="1">IF(AND(FG14&gt;0,FG15&gt;0),ROUNDDOWN(FG15/FG14,4),"")</f>
        <v>#REF!</v>
      </c>
      <c r="FH16" s="559" t="e">
        <f t="shared" ref="FH16:FK16" ca="1" si="352">IF(AND(FH14&gt;0,FH15&gt;0),ROUNDDOWN(FH15/FH14,4),"")</f>
        <v>#REF!</v>
      </c>
      <c r="FI16" s="559" t="e">
        <f t="shared" ca="1" si="352"/>
        <v>#REF!</v>
      </c>
      <c r="FJ16" s="561" t="e">
        <f t="shared" ca="1" si="352"/>
        <v>#REF!</v>
      </c>
      <c r="FK16" s="559" t="e">
        <f t="shared" ca="1" si="352"/>
        <v>#REF!</v>
      </c>
      <c r="FL16" s="562" t="e">
        <f ca="1">IF(FL15&gt;0,FL15/FL14,0)</f>
        <v>#REF!</v>
      </c>
      <c r="FM16" s="559" t="e">
        <f t="shared" ref="FM16" ca="1" si="353">IF(AND(FM14&gt;0,FM15&gt;0),ROUNDDOWN(FM15/FM14,4),"")</f>
        <v>#REF!</v>
      </c>
      <c r="FN16" s="558" t="e">
        <f ca="1">IF(AND(FN14&gt;0,FN15&gt;0),ROUNDDOWN(FN15/FN14,4),"")</f>
        <v>#REF!</v>
      </c>
      <c r="FO16" s="559" t="e">
        <f t="shared" ref="FO16:FP16" ca="1" si="354">IF(AND(FO14&gt;0,FO15&gt;0),ROUNDDOWN(FO15/FO14,4),"")</f>
        <v>#REF!</v>
      </c>
      <c r="FP16" s="559" t="e">
        <f t="shared" ca="1" si="354"/>
        <v>#REF!</v>
      </c>
      <c r="FQ16" s="560" t="e">
        <f ca="1">IF(AND(FQ14&gt;0,FQ15&gt;0),ROUNDDOWN(FQ15/FQ14,4),"")</f>
        <v>#REF!</v>
      </c>
      <c r="FR16" s="559" t="e">
        <f t="shared" ref="FR16:FU16" ca="1" si="355">IF(AND(FR14&gt;0,FR15&gt;0),ROUNDDOWN(FR15/FR14,4),"")</f>
        <v>#REF!</v>
      </c>
      <c r="FS16" s="559" t="e">
        <f t="shared" ca="1" si="355"/>
        <v>#REF!</v>
      </c>
      <c r="FT16" s="561" t="e">
        <f t="shared" ca="1" si="355"/>
        <v>#REF!</v>
      </c>
      <c r="FU16" s="559" t="e">
        <f t="shared" ca="1" si="355"/>
        <v>#REF!</v>
      </c>
      <c r="FV16" s="562" t="e">
        <f ca="1">IF(FV15&gt;0,FV15/FV14,0)</f>
        <v>#REF!</v>
      </c>
      <c r="FW16" s="559" t="e">
        <f t="shared" ref="FW16:GE16" ca="1" si="356">IF(AND(FW14&gt;0,FW15&gt;0),ROUNDDOWN(FW15/FW14,4),"")</f>
        <v>#REF!</v>
      </c>
      <c r="FX16" s="630" t="e">
        <f t="shared" ca="1" si="356"/>
        <v>#REF!</v>
      </c>
      <c r="FY16" s="563" t="e">
        <f t="shared" ca="1" si="356"/>
        <v>#REF!</v>
      </c>
      <c r="FZ16" s="631" t="e">
        <f t="shared" ca="1" si="356"/>
        <v>#REF!</v>
      </c>
      <c r="GA16" s="650" t="e">
        <f t="shared" ca="1" si="356"/>
        <v>#REF!</v>
      </c>
      <c r="GB16" s="564" t="e">
        <f t="shared" ca="1" si="356"/>
        <v>#REF!</v>
      </c>
      <c r="GC16" s="651" t="e">
        <f t="shared" ca="1" si="356"/>
        <v>#REF!</v>
      </c>
      <c r="GD16" s="661" t="e">
        <f t="shared" ca="1" si="356"/>
        <v>#REF!</v>
      </c>
      <c r="GE16" s="565" t="e">
        <f t="shared" ca="1" si="356"/>
        <v>#REF!</v>
      </c>
      <c r="GF16" s="796"/>
      <c r="GG16" s="662" t="e">
        <f ca="1">IF(AND(GG14&gt;0,GG15&gt;0),ROUNDDOWN(GG15/GG14,4),"")</f>
        <v>#REF!</v>
      </c>
      <c r="GH16" s="672" t="e">
        <f ca="1">IF(AND(GH14&gt;0,GH15&gt;0),ROUNDDOWN(GH15/GH14,4),"")</f>
        <v>#REF!</v>
      </c>
      <c r="GI16" s="567" t="e">
        <f t="shared" ref="GI16:GJ16" ca="1" si="357">IF(AND(GI14&gt;0,GI15&gt;0),ROUNDDOWN(GI15/GI14,4),"")</f>
        <v>#REF!</v>
      </c>
      <c r="GJ16" s="673" t="e">
        <f t="shared" ca="1" si="357"/>
        <v>#REF!</v>
      </c>
      <c r="GK16" s="683" t="e">
        <f ca="1">IF(AND(GK14&gt;0,GK15&gt;0),ROUNDDOWN(GK15/GK14,4),"")</f>
        <v>#REF!</v>
      </c>
      <c r="GL16" s="568" t="e">
        <f ca="1">IF(AND(GL14&gt;0,GL15&gt;0),ROUNDDOWN(GL15/GL14,4),"")</f>
        <v>#REF!</v>
      </c>
      <c r="GM16" s="684" t="e">
        <f ca="1">IF(AND(GM14&gt;0,GM15&gt;0),ROUNDDOWN(GM15/GM14,4),"")</f>
        <v>#REF!</v>
      </c>
      <c r="GN16" s="694" t="e">
        <f t="shared" ref="GN16:HA16" ca="1" si="358">IF(AND(GN14&gt;0,GN15&gt;0),ROUNDDOWN(GN15/GN14,4),"")</f>
        <v>#REF!</v>
      </c>
      <c r="GO16" s="569" t="e">
        <f t="shared" ca="1" si="358"/>
        <v>#REF!</v>
      </c>
      <c r="GP16" s="792" t="e">
        <f t="shared" ca="1" si="358"/>
        <v>#REF!</v>
      </c>
      <c r="GQ16" s="695" t="e">
        <f t="shared" ca="1" si="358"/>
        <v>#REF!</v>
      </c>
      <c r="GR16" s="704" t="e">
        <f t="shared" ca="1" si="358"/>
        <v>#REF!</v>
      </c>
      <c r="GS16" s="570" t="e">
        <f t="shared" ca="1" si="358"/>
        <v>#REF!</v>
      </c>
      <c r="GT16" s="705" t="e">
        <f t="shared" ca="1" si="358"/>
        <v>#REF!</v>
      </c>
      <c r="GU16" s="704" t="e">
        <f t="shared" ca="1" si="358"/>
        <v>#REF!</v>
      </c>
      <c r="GV16" s="570" t="e">
        <f t="shared" ca="1" si="358"/>
        <v>#REF!</v>
      </c>
      <c r="GW16" s="705" t="e">
        <f t="shared" ca="1" si="358"/>
        <v>#REF!</v>
      </c>
      <c r="GX16" s="704" t="e">
        <f t="shared" ca="1" si="358"/>
        <v>#REF!</v>
      </c>
      <c r="GY16" s="570" t="e">
        <f t="shared" ca="1" si="358"/>
        <v>#REF!</v>
      </c>
      <c r="GZ16" s="794" t="e">
        <f t="shared" ca="1" si="358"/>
        <v>#REF!</v>
      </c>
      <c r="HA16" s="705" t="e">
        <f t="shared" ca="1" si="358"/>
        <v>#REF!</v>
      </c>
      <c r="HC16" s="461"/>
      <c r="HD16" s="460"/>
      <c r="HE16" s="461"/>
      <c r="HF16" s="461"/>
      <c r="HG16" s="461"/>
    </row>
    <row r="17" spans="1:215" outlineLevel="1" x14ac:dyDescent="0.25">
      <c r="A17" s="365"/>
      <c r="B17" s="503"/>
      <c r="C17" s="442" t="str">
        <f>_xlfn.XLOOKUP($D17,'214737'!$H:$H,'214737'!$G:$G,"",0)</f>
        <v>愛知</v>
      </c>
      <c r="D17" s="411" t="s">
        <v>451</v>
      </c>
      <c r="E17" s="410">
        <v>4</v>
      </c>
      <c r="F17" s="1294" t="str">
        <f>_xlfn.XLOOKUP($D17,'214737'!$H:$H,'214737'!$I:$I,"",0)</f>
        <v>遠藤 晃太</v>
      </c>
      <c r="G17" s="1294" t="str">
        <f>_xlfn.XLOOKUP($D17,'214737'!$H:$H,'214737'!$J:$J,"",0)</f>
        <v>遠藤 晃太</v>
      </c>
      <c r="H17" s="1294" t="str">
        <f>_xlfn.XLOOKUP($D17,'214737'!$H:$H,'214737'!$K:$K,"",0)</f>
        <v>actie</v>
      </c>
      <c r="I17" s="412" t="str">
        <f>集計グループ1</f>
        <v>アクティエ</v>
      </c>
      <c r="J17" s="523"/>
      <c r="K17" s="1278">
        <f>_xlfn.XLOOKUP(実行度合表集計!$D17,'214737'!$H:$H,'214737'!$X:$X,0,0)</f>
        <v>1775</v>
      </c>
      <c r="L17" s="1278">
        <f>_xlfn.XLOOKUP(実行度合表集計!$D17,'214737'!$H:$H,'214737'!$Y:$Y,0,0)</f>
        <v>625</v>
      </c>
      <c r="M17" s="1278">
        <f>_xlfn.XLOOKUP(実行度合表集計!$D17,'214737'!$H:$H,'214737'!$S:$S,0,0)</f>
        <v>525</v>
      </c>
      <c r="N17" s="1278">
        <f>_xlfn.XLOOKUP(実行度合表集計!$D17,'214737'!$H:$H,'214737'!$T:$T,0,0)</f>
        <v>1175</v>
      </c>
      <c r="O17" s="1278">
        <f>_xlfn.XLOOKUP(実行度合表集計!$D17,'214737'!$H:$H,'214737'!$U:$U,0,0)</f>
        <v>917</v>
      </c>
      <c r="P17" s="1278">
        <f>_xlfn.XLOOKUP(実行度合表集計!$D17,'214737'!$H:$H,'214737'!$V:$V,0,0)</f>
        <v>2520</v>
      </c>
      <c r="Q17" s="1278">
        <f>SUM(K17:P17)</f>
        <v>7537</v>
      </c>
      <c r="R17" s="577" t="str">
        <f>D17</f>
        <v>アクティエ大府第二</v>
      </c>
      <c r="S17" s="355" t="s">
        <v>145</v>
      </c>
      <c r="T17" s="455" t="e" cm="1">
        <f t="array" aca="1" ref="T17" ca="1">INDEX(INDIRECT("'"&amp;実行度合表集計!$D17&amp;"_受着完'!R27C4:R28C95",FALSE),1,
MATCH(T$2,INDIRECT("'"&amp;実行度合表集計!$D17&amp;"_受着完'!R4",FALSE),0)-1)</f>
        <v>#REF!</v>
      </c>
      <c r="U17" s="356" t="e">
        <f ca="1">INDEX(INDIRECT("'"&amp;実行度合表集計!$D17&amp;"_受着完'!R27C4:R28C95",FALSE),1,
MATCH(T$2,INDIRECT("'"&amp;実行度合表集計!$D17&amp;"_受着完'!R4",FALSE),0))</f>
        <v>#REF!</v>
      </c>
      <c r="V17" s="587" t="e" cm="1">
        <f t="array" aca="1" ref="V17" ca="1">INDEX(INDIRECT("'"&amp;実行度合表集計!$D17&amp;"_受着完'!R27C4:R28C95",FALSE),1,
MATCH(T$2,INDIRECT("'"&amp;実行度合表集計!$D17&amp;"_受着完'!R4",FALSE),0)-3)</f>
        <v>#REF!</v>
      </c>
      <c r="W17" s="357" t="e" cm="1">
        <f t="array" aca="1" ref="W17" ca="1">INDEX(INDIRECT("'"&amp;実行度合表集計!$D17&amp;"_受着完'!R58C4:R59C95",FALSE),1,
MATCH(T$2,INDIRECT("'"&amp;実行度合表集計!$D17&amp;"_受着完'!R4",FALSE),0)-1)</f>
        <v>#REF!</v>
      </c>
      <c r="X17" s="356" t="e">
        <f ca="1">INDEX(INDIRECT("'"&amp;実行度合表集計!$D17&amp;"_受着完'!R58C4:R59C95",FALSE),1,
MATCH(T$2,INDIRECT("'"&amp;実行度合表集計!$D17&amp;"_受着完'!R4",FALSE),0))</f>
        <v>#REF!</v>
      </c>
      <c r="Y17" s="587" t="e" cm="1">
        <f t="array" aca="1" ref="Y17" ca="1">INDEX(INDIRECT("'"&amp;実行度合表集計!$D17&amp;"_受着完'!R58C4:R59C95",FALSE),1,
MATCH(T$2,INDIRECT("'"&amp;実行度合表集計!$D17&amp;"_受着完'!R4",FALSE),0)-3)</f>
        <v>#REF!</v>
      </c>
      <c r="Z17" s="358" t="e" cm="1">
        <f t="array" aca="1" ref="Z17" ca="1">INDEX(INDIRECT("'"&amp;実行度合表集計!$D17&amp;"_受着完'!R89C4:R90C95",FALSE),1,
MATCH(T$2,INDIRECT("'"&amp;実行度合表集計!$D17&amp;"_受着完'!R4",FALSE),0)-1)</f>
        <v>#REF!</v>
      </c>
      <c r="AA17" s="356" t="e">
        <f ca="1">INDEX(INDIRECT("'"&amp;実行度合表集計!$D17&amp;"_受着完'!R89C4:R90C95",FALSE),1,
MATCH(T$2,INDIRECT("'"&amp;実行度合表集計!$D17&amp;"_受着完'!R4",FALSE),0))</f>
        <v>#REF!</v>
      </c>
      <c r="AB17" s="384" t="e">
        <f ca="1">AA17-($Q17*1000)</f>
        <v>#REF!</v>
      </c>
      <c r="AC17" s="587" t="e" cm="1">
        <f t="array" aca="1" ref="AC17" ca="1">INDEX(INDIRECT("'"&amp;実行度合表集計!$D17&amp;"_受着完'!R89C4:R90C95",FALSE),1,
MATCH(T$2,INDIRECT("'"&amp;実行度合表集計!$D17&amp;"_受着完'!R4",FALSE),0)-3)</f>
        <v>#REF!</v>
      </c>
      <c r="AD17" s="455" t="e" cm="1">
        <f t="array" aca="1" ref="AD17" ca="1">INDEX(INDIRECT("'"&amp;実行度合表集計!$D17&amp;"_受着完'!R27C4:R28C95",FALSE),1,
MATCH(AD$2,INDIRECT("'"&amp;実行度合表集計!$D17&amp;"_受着完'!R4",FALSE),0)-1)</f>
        <v>#REF!</v>
      </c>
      <c r="AE17" s="356" t="e">
        <f ca="1">INDEX(INDIRECT("'"&amp;実行度合表集計!$D17&amp;"_受着完'!R27C4:R28C95",FALSE),1,
MATCH(AD$2,INDIRECT("'"&amp;実行度合表集計!$D17&amp;"_受着完'!R4",FALSE),0))</f>
        <v>#REF!</v>
      </c>
      <c r="AF17" s="587" t="e" cm="1">
        <f t="array" aca="1" ref="AF17" ca="1">INDEX(INDIRECT("'"&amp;実行度合表集計!$D17&amp;"_受着完'!R27C4:R28C95",FALSE),1,
MATCH(AD$2,INDIRECT("'"&amp;実行度合表集計!$D17&amp;"_受着完'!R4",FALSE),0)-3)</f>
        <v>#REF!</v>
      </c>
      <c r="AG17" s="357" t="e" cm="1">
        <f t="array" aca="1" ref="AG17" ca="1">INDEX(INDIRECT("'"&amp;実行度合表集計!$D17&amp;"_受着完'!R58C4:R59C95",FALSE),1,
MATCH(AD$2,INDIRECT("'"&amp;実行度合表集計!$D17&amp;"_受着完'!R4",FALSE),0)-1)</f>
        <v>#REF!</v>
      </c>
      <c r="AH17" s="356" t="e">
        <f ca="1">INDEX(INDIRECT("'"&amp;実行度合表集計!$D17&amp;"_受着完'!R58C4:R59C95",FALSE),1,
MATCH(AD$2,INDIRECT("'"&amp;実行度合表集計!$D17&amp;"_受着完'!R4",FALSE),0))</f>
        <v>#REF!</v>
      </c>
      <c r="AI17" s="587" t="e" cm="1">
        <f t="array" aca="1" ref="AI17" ca="1">INDEX(INDIRECT("'"&amp;実行度合表集計!$D17&amp;"_受着完'!R58C4:R59C95",FALSE),1,
MATCH(AD$2,INDIRECT("'"&amp;実行度合表集計!$D17&amp;"_受着完'!R4",FALSE),0)-3)</f>
        <v>#REF!</v>
      </c>
      <c r="AJ17" s="358" t="e" cm="1">
        <f t="array" aca="1" ref="AJ17" ca="1">INDEX(INDIRECT("'"&amp;実行度合表集計!$D17&amp;"_受着完'!R89C4:R90C95",FALSE),1,
MATCH(AD$2,INDIRECT("'"&amp;実行度合表集計!$D17&amp;"_受着完'!R4",FALSE),0)-1)</f>
        <v>#REF!</v>
      </c>
      <c r="AK17" s="356" t="e">
        <f ca="1">INDEX(INDIRECT("'"&amp;実行度合表集計!$D17&amp;"_受着完'!R89C4:R90C95",FALSE),1,
MATCH(AD$2,INDIRECT("'"&amp;実行度合表集計!$D17&amp;"_受着完'!R4",FALSE),0))</f>
        <v>#REF!</v>
      </c>
      <c r="AL17" s="384" t="e">
        <f ca="1">AK17-($Q17*1000)</f>
        <v>#REF!</v>
      </c>
      <c r="AM17" s="587" t="e" cm="1">
        <f t="array" aca="1" ref="AM17" ca="1">INDEX(INDIRECT("'"&amp;実行度合表集計!$D17&amp;"_受着完'!R89C4:R90C95",FALSE),1,
MATCH(AD$2,INDIRECT("'"&amp;実行度合表集計!$D17&amp;"_受着完'!R4",FALSE),0)-3)</f>
        <v>#REF!</v>
      </c>
      <c r="AN17" s="455" t="e" cm="1">
        <f t="array" aca="1" ref="AN17" ca="1">INDEX(INDIRECT("'"&amp;実行度合表集計!$D17&amp;"_受着完'!R27C4:R28C95",FALSE),1,
MATCH(AN$2,INDIRECT("'"&amp;実行度合表集計!$D17&amp;"_受着完'!R4",FALSE),0)-1)</f>
        <v>#REF!</v>
      </c>
      <c r="AO17" s="356" t="e">
        <f ca="1">INDEX(INDIRECT("'"&amp;実行度合表集計!$D17&amp;"_受着完'!R27C4:R28C95",FALSE),1,
MATCH(AN$2,INDIRECT("'"&amp;実行度合表集計!$D17&amp;"_受着完'!R4",FALSE),0))</f>
        <v>#REF!</v>
      </c>
      <c r="AP17" s="587" t="e" cm="1">
        <f t="array" aca="1" ref="AP17" ca="1">INDEX(INDIRECT("'"&amp;実行度合表集計!$D17&amp;"_受着完'!R27C4:R28C95",FALSE),1,
MATCH(AN$2,INDIRECT("'"&amp;実行度合表集計!$D17&amp;"_受着完'!R4",FALSE),0)-3)</f>
        <v>#REF!</v>
      </c>
      <c r="AQ17" s="357" t="e" cm="1">
        <f t="array" aca="1" ref="AQ17" ca="1">INDEX(INDIRECT("'"&amp;実行度合表集計!$D17&amp;"_受着完'!R58C4:R59C95",FALSE),1,
MATCH(AN$2,INDIRECT("'"&amp;実行度合表集計!$D17&amp;"_受着完'!R4",FALSE),0)-1)</f>
        <v>#REF!</v>
      </c>
      <c r="AR17" s="356" t="e">
        <f ca="1">INDEX(INDIRECT("'"&amp;実行度合表集計!$D17&amp;"_受着完'!R58C4:R59C95",FALSE),1,
MATCH(AN$2,INDIRECT("'"&amp;実行度合表集計!$D17&amp;"_受着完'!R4",FALSE),0))</f>
        <v>#REF!</v>
      </c>
      <c r="AS17" s="587" t="e" cm="1">
        <f t="array" aca="1" ref="AS17" ca="1">INDEX(INDIRECT("'"&amp;実行度合表集計!$D17&amp;"_受着完'!R58C4:R59C95",FALSE),1,
MATCH(AN$2,INDIRECT("'"&amp;実行度合表集計!$D17&amp;"_受着完'!R4",FALSE),0)-3)</f>
        <v>#REF!</v>
      </c>
      <c r="AT17" s="358" t="e" cm="1">
        <f t="array" aca="1" ref="AT17" ca="1">INDEX(INDIRECT("'"&amp;実行度合表集計!$D17&amp;"_受着完'!R89C4:R90C95",FALSE),1,
MATCH(AN$2,INDIRECT("'"&amp;実行度合表集計!$D17&amp;"_受着完'!R4",FALSE),0)-1)</f>
        <v>#REF!</v>
      </c>
      <c r="AU17" s="356" t="e">
        <f ca="1">INDEX(INDIRECT("'"&amp;実行度合表集計!$D17&amp;"_受着完'!R89C4:R90C95",FALSE),1,
MATCH(AN$2,INDIRECT("'"&amp;実行度合表集計!$D17&amp;"_受着完'!R4",FALSE),0))</f>
        <v>#REF!</v>
      </c>
      <c r="AV17" s="384" t="e">
        <f ca="1">AU17-($Q17*1000)</f>
        <v>#REF!</v>
      </c>
      <c r="AW17" s="587" t="e" cm="1">
        <f t="array" aca="1" ref="AW17" ca="1">INDEX(INDIRECT("'"&amp;実行度合表集計!$D17&amp;"_受着完'!R89C4:R90C95",FALSE),1,
MATCH(AN$2,INDIRECT("'"&amp;実行度合表集計!$D17&amp;"_受着完'!R4",FALSE),0)-3)</f>
        <v>#REF!</v>
      </c>
      <c r="AX17" s="627" t="e">
        <f t="shared" ref="AX17:AX18" ca="1" si="359">T17+AD17+AN17</f>
        <v>#REF!</v>
      </c>
      <c r="AY17" s="628" t="e">
        <f t="shared" ref="AY17:AY18" ca="1" si="360">U17+AE17+AO17</f>
        <v>#REF!</v>
      </c>
      <c r="AZ17" s="629" t="e">
        <f t="shared" ref="AZ17:AZ18" ca="1" si="361">V17+AF17+AP17</f>
        <v>#REF!</v>
      </c>
      <c r="BA17" s="648" t="e">
        <f t="shared" ref="BA17:BA18" ca="1" si="362">W17+AG17+AQ17</f>
        <v>#REF!</v>
      </c>
      <c r="BB17" s="617" t="e">
        <f t="shared" ref="BB17:BB18" ca="1" si="363">X17+AH17+AR17</f>
        <v>#REF!</v>
      </c>
      <c r="BC17" s="649" t="e">
        <f t="shared" ref="BC17:BC18" ca="1" si="364">Y17+AI17+AS17</f>
        <v>#REF!</v>
      </c>
      <c r="BD17" s="659" t="e">
        <f t="shared" ref="BD17" ca="1" si="365">Z17+AJ17+AT17</f>
        <v>#REF!</v>
      </c>
      <c r="BE17" s="619" t="e">
        <f t="shared" ref="BE17" ca="1" si="366">AA17+AK17+AU17</f>
        <v>#REF!</v>
      </c>
      <c r="BF17" s="789" t="e">
        <f t="shared" ref="BF17" ca="1" si="367">AB17+AL17+AV17</f>
        <v>#REF!</v>
      </c>
      <c r="BG17" s="660" t="e">
        <f t="shared" ref="BG17" ca="1" si="368">AC17+AM17+AW17</f>
        <v>#REF!</v>
      </c>
      <c r="BH17" s="360" t="e" cm="1">
        <f t="array" aca="1" ref="BH17" ca="1">INDEX(INDIRECT("'"&amp;実行度合表集計!$D17&amp;"_受着完'!R27C4:R28C95",FALSE),1,
MATCH(BH$2,INDIRECT("'"&amp;実行度合表集計!$D17&amp;"_受着完'!R4",FALSE),0)-1)</f>
        <v>#REF!</v>
      </c>
      <c r="BI17" s="356" t="e">
        <f ca="1">INDEX(INDIRECT("'"&amp;実行度合表集計!$D17&amp;"_受着完'!R27C4:R28C95",FALSE),1,
MATCH(BH$2,INDIRECT("'"&amp;実行度合表集計!$D17&amp;"_受着完'!R4",FALSE),0))</f>
        <v>#REF!</v>
      </c>
      <c r="BJ17" s="587" t="e" cm="1">
        <f t="array" aca="1" ref="BJ17" ca="1">INDEX(INDIRECT("'"&amp;実行度合表集計!$D17&amp;"_受着完'!R27C4:R28C95",FALSE),1,
MATCH(BH$2,INDIRECT("'"&amp;実行度合表集計!$D17&amp;"_受着完'!R4",FALSE),0)-3)</f>
        <v>#REF!</v>
      </c>
      <c r="BK17" s="357" t="e" cm="1">
        <f t="array" aca="1" ref="BK17" ca="1">INDEX(INDIRECT("'"&amp;実行度合表集計!$D17&amp;"_受着完'!R58C4:R59C95",FALSE),1,
MATCH(BH$2,INDIRECT("'"&amp;実行度合表集計!$D17&amp;"_受着完'!R4",FALSE),0)-1)</f>
        <v>#REF!</v>
      </c>
      <c r="BL17" s="356" t="e">
        <f ca="1">INDEX(INDIRECT("'"&amp;実行度合表集計!$D17&amp;"_受着完'!R58C4:R59C95",FALSE),1,
MATCH(BH$2,INDIRECT("'"&amp;実行度合表集計!$D17&amp;"_受着完'!R4",FALSE),0))</f>
        <v>#REF!</v>
      </c>
      <c r="BM17" s="587" t="e" cm="1">
        <f t="array" aca="1" ref="BM17" ca="1">INDEX(INDIRECT("'"&amp;実行度合表集計!$D17&amp;"_受着完'!R58C4:R59C95",FALSE),1,
MATCH(BH$2,INDIRECT("'"&amp;実行度合表集計!$D17&amp;"_受着完'!R4",FALSE),0)-3)</f>
        <v>#REF!</v>
      </c>
      <c r="BN17" s="358" t="e" cm="1">
        <f t="array" aca="1" ref="BN17" ca="1">INDEX(INDIRECT("'"&amp;実行度合表集計!$D17&amp;"_受着完'!R89C4:R90C95",FALSE),1,
MATCH(BH$2,INDIRECT("'"&amp;実行度合表集計!$D17&amp;"_受着完'!R4",FALSE),0)-1)</f>
        <v>#REF!</v>
      </c>
      <c r="BO17" s="356" t="e">
        <f ca="1">INDEX(INDIRECT("'"&amp;実行度合表集計!$D17&amp;"_受着完'!R89C4:R90C95",FALSE),1,
MATCH(BH$2,INDIRECT("'"&amp;実行度合表集計!$D17&amp;"_受着完'!R4",FALSE),0))</f>
        <v>#REF!</v>
      </c>
      <c r="BP17" s="384" t="e">
        <f ca="1">BO17-($Q17*1000)</f>
        <v>#REF!</v>
      </c>
      <c r="BQ17" s="587" t="e" cm="1">
        <f t="array" aca="1" ref="BQ17" ca="1">INDEX(INDIRECT("'"&amp;実行度合表集計!$D17&amp;"_受着完'!R89C4:R90C95",FALSE),1,
MATCH(BH$2,INDIRECT("'"&amp;実行度合表集計!$D17&amp;"_受着完'!R4",FALSE),0)-3)</f>
        <v>#REF!</v>
      </c>
      <c r="BR17" s="455" t="e" cm="1">
        <f t="array" aca="1" ref="BR17" ca="1">INDEX(INDIRECT("'"&amp;実行度合表集計!$D17&amp;"_受着完'!R27C4:R28C95",FALSE),1,
MATCH(BR$2,INDIRECT("'"&amp;実行度合表集計!$D17&amp;"_受着完'!R4",FALSE),0)-1)</f>
        <v>#REF!</v>
      </c>
      <c r="BS17" s="356" t="e">
        <f ca="1">INDEX(INDIRECT("'"&amp;実行度合表集計!$D17&amp;"_受着完'!R27C4:R28C95",FALSE),1,
MATCH(BR$2,INDIRECT("'"&amp;実行度合表集計!$D17&amp;"_受着完'!R4",FALSE),0))</f>
        <v>#REF!</v>
      </c>
      <c r="BT17" s="587" t="e" cm="1">
        <f t="array" aca="1" ref="BT17" ca="1">INDEX(INDIRECT("'"&amp;実行度合表集計!$D17&amp;"_受着完'!R27C4:R28C95",FALSE),1,
MATCH(BR$2,INDIRECT("'"&amp;実行度合表集計!$D17&amp;"_受着完'!R4",FALSE),0)-3)</f>
        <v>#REF!</v>
      </c>
      <c r="BU17" s="357" t="e" cm="1">
        <f t="array" aca="1" ref="BU17" ca="1">INDEX(INDIRECT("'"&amp;実行度合表集計!$D17&amp;"_受着完'!R58C4:R59C95",FALSE),1,
MATCH(BR$2,INDIRECT("'"&amp;実行度合表集計!$D17&amp;"_受着完'!R4",FALSE),0)-1)</f>
        <v>#REF!</v>
      </c>
      <c r="BV17" s="356" t="e">
        <f ca="1">INDEX(INDIRECT("'"&amp;実行度合表集計!$D17&amp;"_受着完'!R58C4:R59C95",FALSE),1,
MATCH(BR$2,INDIRECT("'"&amp;実行度合表集計!$D17&amp;"_受着完'!R4",FALSE),0))</f>
        <v>#REF!</v>
      </c>
      <c r="BW17" s="587" t="e" cm="1">
        <f t="array" aca="1" ref="BW17" ca="1">INDEX(INDIRECT("'"&amp;実行度合表集計!$D17&amp;"_受着完'!R58C4:R59C95",FALSE),1,
MATCH(BR$2,INDIRECT("'"&amp;実行度合表集計!$D17&amp;"_受着完'!R4",FALSE),0)-3)</f>
        <v>#REF!</v>
      </c>
      <c r="BX17" s="358" t="e" cm="1">
        <f t="array" aca="1" ref="BX17" ca="1">INDEX(INDIRECT("'"&amp;実行度合表集計!$D17&amp;"_受着完'!R89C4:R90C95",FALSE),1,
MATCH(BR$2,INDIRECT("'"&amp;実行度合表集計!$D17&amp;"_受着完'!R4",FALSE),0)-1)</f>
        <v>#REF!</v>
      </c>
      <c r="BY17" s="356" t="e">
        <f ca="1">INDEX(INDIRECT("'"&amp;実行度合表集計!$D17&amp;"_受着完'!R89C4:R90C95",FALSE),1,
MATCH(BR$2,INDIRECT("'"&amp;実行度合表集計!$D17&amp;"_受着完'!R4",FALSE),0))</f>
        <v>#REF!</v>
      </c>
      <c r="BZ17" s="384" t="e">
        <f ca="1">BY17-($Q17*1000)</f>
        <v>#REF!</v>
      </c>
      <c r="CA17" s="587" t="e" cm="1">
        <f t="array" aca="1" ref="CA17" ca="1">INDEX(INDIRECT("'"&amp;実行度合表集計!$D17&amp;"_受着完'!R89C4:R90C95",FALSE),1,
MATCH(BR$2,INDIRECT("'"&amp;実行度合表集計!$D17&amp;"_受着完'!R4",FALSE),0)-3)</f>
        <v>#REF!</v>
      </c>
      <c r="CB17" s="455" t="e" cm="1">
        <f t="array" aca="1" ref="CB17" ca="1">INDEX(INDIRECT("'"&amp;実行度合表集計!$D17&amp;"_受着完'!R27C4:R28C95",FALSE),1,
MATCH(CB$2,INDIRECT("'"&amp;実行度合表集計!$D17&amp;"_受着完'!R4",FALSE),0)-1)</f>
        <v>#REF!</v>
      </c>
      <c r="CC17" s="356" t="e">
        <f ca="1">INDEX(INDIRECT("'"&amp;実行度合表集計!$D17&amp;"_受着完'!R27C4:R28C95",FALSE),1,
MATCH(CB$2,INDIRECT("'"&amp;実行度合表集計!$D17&amp;"_受着完'!R4",FALSE),0))</f>
        <v>#REF!</v>
      </c>
      <c r="CD17" s="587" t="e" cm="1">
        <f t="array" aca="1" ref="CD17" ca="1">INDEX(INDIRECT("'"&amp;実行度合表集計!$D17&amp;"_受着完'!R27C4:R28C95",FALSE),1,
MATCH(CB$2,INDIRECT("'"&amp;実行度合表集計!$D17&amp;"_受着完'!R4",FALSE),0)-3)</f>
        <v>#REF!</v>
      </c>
      <c r="CE17" s="357" t="e" cm="1">
        <f t="array" aca="1" ref="CE17" ca="1">INDEX(INDIRECT("'"&amp;実行度合表集計!$D17&amp;"_受着完'!R58C4:R59C95",FALSE),1,
MATCH(CB$2,INDIRECT("'"&amp;実行度合表集計!$D17&amp;"_受着完'!R4",FALSE),0)-1)</f>
        <v>#REF!</v>
      </c>
      <c r="CF17" s="356" t="e">
        <f ca="1">INDEX(INDIRECT("'"&amp;実行度合表集計!$D17&amp;"_受着完'!R58C4:R59C95",FALSE),1,
MATCH(CB$2,INDIRECT("'"&amp;実行度合表集計!$D17&amp;"_受着完'!R4",FALSE),0))</f>
        <v>#REF!</v>
      </c>
      <c r="CG17" s="587" t="e" cm="1">
        <f t="array" aca="1" ref="CG17" ca="1">INDEX(INDIRECT("'"&amp;実行度合表集計!$D17&amp;"_受着完'!R58C4:R59C95",FALSE),1,
MATCH(CB$2,INDIRECT("'"&amp;実行度合表集計!$D17&amp;"_受着完'!R4",FALSE),0)-3)</f>
        <v>#REF!</v>
      </c>
      <c r="CH17" s="358" t="e" cm="1">
        <f t="array" aca="1" ref="CH17" ca="1">INDEX(INDIRECT("'"&amp;実行度合表集計!$D17&amp;"_受着完'!R89C4:R90C95",FALSE),1,
MATCH(CB$2,INDIRECT("'"&amp;実行度合表集計!$D17&amp;"_受着完'!R4",FALSE),0)-1)</f>
        <v>#REF!</v>
      </c>
      <c r="CI17" s="356" t="e">
        <f ca="1">INDEX(INDIRECT("'"&amp;実行度合表集計!$D17&amp;"_受着完'!R89C4:R90C95",FALSE),1,
MATCH(CB$2,INDIRECT("'"&amp;実行度合表集計!$D17&amp;"_受着完'!R4",FALSE),0))</f>
        <v>#REF!</v>
      </c>
      <c r="CJ17" s="384" t="e">
        <f ca="1">CI17-($Q17*1000)</f>
        <v>#REF!</v>
      </c>
      <c r="CK17" s="587" t="e" cm="1">
        <f t="array" aca="1" ref="CK17" ca="1">INDEX(INDIRECT("'"&amp;実行度合表集計!$D17&amp;"_受着完'!R89C4:R90C95",FALSE),1,
MATCH(CB$2,INDIRECT("'"&amp;実行度合表集計!$D17&amp;"_受着完'!R4",FALSE),0)-3)</f>
        <v>#REF!</v>
      </c>
      <c r="CL17" s="627" t="e">
        <f t="shared" ref="CL17:CL18" ca="1" si="369">BH17+BR17+CB17</f>
        <v>#REF!</v>
      </c>
      <c r="CM17" s="628" t="e">
        <f t="shared" ref="CM17:CM18" ca="1" si="370">BI17+BS17+CC17</f>
        <v>#REF!</v>
      </c>
      <c r="CN17" s="629" t="e">
        <f t="shared" ref="CN17:CN18" ca="1" si="371">BJ17+BT17+CD17</f>
        <v>#REF!</v>
      </c>
      <c r="CO17" s="648" t="e">
        <f t="shared" ref="CO17:CO18" ca="1" si="372">BK17+BU17+CE17</f>
        <v>#REF!</v>
      </c>
      <c r="CP17" s="617" t="e">
        <f t="shared" ref="CP17:CP18" ca="1" si="373">BL17+BV17+CF17</f>
        <v>#REF!</v>
      </c>
      <c r="CQ17" s="649" t="e">
        <f t="shared" ref="CQ17:CQ18" ca="1" si="374">BM17+BW17+CG17</f>
        <v>#REF!</v>
      </c>
      <c r="CR17" s="659" t="e">
        <f t="shared" ref="CR17" ca="1" si="375">BN17+BX17+CH17</f>
        <v>#REF!</v>
      </c>
      <c r="CS17" s="619" t="e">
        <f t="shared" ref="CS17" ca="1" si="376">BO17+BY17+CI17</f>
        <v>#REF!</v>
      </c>
      <c r="CT17" s="789" t="e">
        <f t="shared" ref="CT17" ca="1" si="377">BP17+BZ17+CJ17</f>
        <v>#REF!</v>
      </c>
      <c r="CU17" s="660" t="e">
        <f t="shared" ref="CU17" ca="1" si="378">BQ17+CA17+CK17</f>
        <v>#REF!</v>
      </c>
      <c r="CV17" s="670" t="e">
        <f t="shared" ref="CV17:CV18" ca="1" si="379">AX17+CL17</f>
        <v>#REF!</v>
      </c>
      <c r="CW17" s="620" t="e">
        <f t="shared" ref="CW17:CW18" ca="1" si="380">AY17+CM17</f>
        <v>#REF!</v>
      </c>
      <c r="CX17" s="671" t="e">
        <f t="shared" ref="CX17:CX18" ca="1" si="381">AZ17+CN17</f>
        <v>#REF!</v>
      </c>
      <c r="CY17" s="681" t="e">
        <f t="shared" ref="CY17:CY18" ca="1" si="382">BA17+CO17</f>
        <v>#REF!</v>
      </c>
      <c r="CZ17" s="622" t="e">
        <f t="shared" ref="CZ17:CZ18" ca="1" si="383">BB17+CP17</f>
        <v>#REF!</v>
      </c>
      <c r="DA17" s="682" t="e">
        <f t="shared" ref="DA17:DA18" ca="1" si="384">BC17+CQ17</f>
        <v>#REF!</v>
      </c>
      <c r="DB17" s="692" t="e">
        <f t="shared" ref="DB17:DB18" ca="1" si="385">BD17+CR17</f>
        <v>#REF!</v>
      </c>
      <c r="DC17" s="624" t="e">
        <f t="shared" ref="DC17:DC18" ca="1" si="386">BE17+CS17</f>
        <v>#REF!</v>
      </c>
      <c r="DD17" s="791" t="e">
        <f t="shared" ref="DD17:DD18" ca="1" si="387">BF17+CT17</f>
        <v>#REF!</v>
      </c>
      <c r="DE17" s="693" t="e">
        <f t="shared" ref="DE17:DE18" ca="1" si="388">BG17+CU17</f>
        <v>#REF!</v>
      </c>
      <c r="DF17" s="360" t="e" cm="1">
        <f t="array" aca="1" ref="DF17" ca="1">INDEX(INDIRECT("'"&amp;実行度合表集計!$D17&amp;"_受着完'!R27C4:R28C95",FALSE),1,
MATCH(DF$2,INDIRECT("'"&amp;実行度合表集計!$D17&amp;"_受着完'!R4",FALSE),0)-1)</f>
        <v>#REF!</v>
      </c>
      <c r="DG17" s="356" t="e">
        <f ca="1">INDEX(INDIRECT("'"&amp;実行度合表集計!$D17&amp;"_受着完'!R27C4:R28C95",FALSE),1,
MATCH(DF$2,INDIRECT("'"&amp;実行度合表集計!$D17&amp;"_受着完'!R4",FALSE),0))</f>
        <v>#REF!</v>
      </c>
      <c r="DH17" s="587" t="e" cm="1">
        <f t="array" aca="1" ref="DH17" ca="1">INDEX(INDIRECT("'"&amp;実行度合表集計!$D17&amp;"_受着完'!R27C4:R28C95",FALSE),1,
MATCH(DF$2,INDIRECT("'"&amp;実行度合表集計!$D17&amp;"_受着完'!R4",FALSE),0)-3)</f>
        <v>#REF!</v>
      </c>
      <c r="DI17" s="357" t="e" cm="1">
        <f t="array" aca="1" ref="DI17" ca="1">INDEX(INDIRECT("'"&amp;実行度合表集計!$D17&amp;"_受着完'!R58C4:R59C95",FALSE),1,
MATCH(DF$2,INDIRECT("'"&amp;実行度合表集計!$D17&amp;"_受着完'!R4",FALSE),0)-1)</f>
        <v>#REF!</v>
      </c>
      <c r="DJ17" s="356" t="e">
        <f ca="1">INDEX(INDIRECT("'"&amp;実行度合表集計!$D17&amp;"_受着完'!R58C4:R59C95",FALSE),1,
MATCH(DF$2,INDIRECT("'"&amp;実行度合表集計!$D17&amp;"_受着完'!R4",FALSE),0))</f>
        <v>#REF!</v>
      </c>
      <c r="DK17" s="587" t="e" cm="1">
        <f t="array" aca="1" ref="DK17" ca="1">INDEX(INDIRECT("'"&amp;実行度合表集計!$D17&amp;"_受着完'!R58C4:R59C95",FALSE),1,
MATCH(DF$2,INDIRECT("'"&amp;実行度合表集計!$D17&amp;"_受着完'!R4",FALSE),0)-3)</f>
        <v>#REF!</v>
      </c>
      <c r="DL17" s="358" t="e" cm="1">
        <f t="array" aca="1" ref="DL17" ca="1">INDEX(INDIRECT("'"&amp;実行度合表集計!$D17&amp;"_受着完'!R89C4:R90C95",FALSE),1,
MATCH(DF$2,INDIRECT("'"&amp;実行度合表集計!$D17&amp;"_受着完'!R4",FALSE),0)-1)</f>
        <v>#REF!</v>
      </c>
      <c r="DM17" s="356" t="e">
        <f ca="1">INDEX(INDIRECT("'"&amp;実行度合表集計!$D17&amp;"_受着完'!R89C4:R90C95",FALSE),1,
MATCH(DF$2,INDIRECT("'"&amp;実行度合表集計!$D17&amp;"_受着完'!R4",FALSE),0))</f>
        <v>#REF!</v>
      </c>
      <c r="DN17" s="384" t="e">
        <f ca="1">DM17-($Q17*1000)</f>
        <v>#REF!</v>
      </c>
      <c r="DO17" s="587" t="e" cm="1">
        <f t="array" aca="1" ref="DO17" ca="1">INDEX(INDIRECT("'"&amp;実行度合表集計!$D17&amp;"_受着完'!R89C4:R90C95",FALSE),1,
MATCH(DF$2,INDIRECT("'"&amp;実行度合表集計!$D17&amp;"_受着完'!R4",FALSE),0)-3)</f>
        <v>#REF!</v>
      </c>
      <c r="DP17" s="455" t="e" cm="1">
        <f t="array" aca="1" ref="DP17" ca="1">INDEX(INDIRECT("'"&amp;実行度合表集計!$D17&amp;"_受着完'!R27C4:R28C95",FALSE),1,
MATCH(DP$2,INDIRECT("'"&amp;実行度合表集計!$D17&amp;"_受着完'!R4",FALSE),0)-1)</f>
        <v>#REF!</v>
      </c>
      <c r="DQ17" s="356" t="e">
        <f ca="1">INDEX(INDIRECT("'"&amp;実行度合表集計!$D17&amp;"_受着完'!R27C4:R28C95",FALSE),1,
MATCH(DP$2,INDIRECT("'"&amp;実行度合表集計!$D17&amp;"_受着完'!R4",FALSE),0))</f>
        <v>#REF!</v>
      </c>
      <c r="DR17" s="587" t="e" cm="1">
        <f t="array" aca="1" ref="DR17" ca="1">INDEX(INDIRECT("'"&amp;実行度合表集計!$D17&amp;"_受着完'!R27C4:R28C95",FALSE),1,
MATCH(DP$2,INDIRECT("'"&amp;実行度合表集計!$D17&amp;"_受着完'!R4",FALSE),0)-3)</f>
        <v>#REF!</v>
      </c>
      <c r="DS17" s="357" t="e" cm="1">
        <f t="array" aca="1" ref="DS17" ca="1">INDEX(INDIRECT("'"&amp;実行度合表集計!$D17&amp;"_受着完'!R58C4:R59C95",FALSE),1,
MATCH(DP$2,INDIRECT("'"&amp;実行度合表集計!$D17&amp;"_受着完'!R4",FALSE),0)-1)</f>
        <v>#REF!</v>
      </c>
      <c r="DT17" s="356" t="e">
        <f ca="1">INDEX(INDIRECT("'"&amp;実行度合表集計!$D17&amp;"_受着完'!R58C4:R59C95",FALSE),1,
MATCH(DP$2,INDIRECT("'"&amp;実行度合表集計!$D17&amp;"_受着完'!R4",FALSE),0))</f>
        <v>#REF!</v>
      </c>
      <c r="DU17" s="587" t="e" cm="1">
        <f t="array" aca="1" ref="DU17" ca="1">INDEX(INDIRECT("'"&amp;実行度合表集計!$D17&amp;"_受着完'!R58C4:R59C95",FALSE),1,
MATCH(DP$2,INDIRECT("'"&amp;実行度合表集計!$D17&amp;"_受着完'!R4",FALSE),0)-3)</f>
        <v>#REF!</v>
      </c>
      <c r="DV17" s="358" t="e" cm="1">
        <f t="array" aca="1" ref="DV17" ca="1">INDEX(INDIRECT("'"&amp;実行度合表集計!$D17&amp;"_受着完'!R89C4:R90C95",FALSE),1,
MATCH(DP$2,INDIRECT("'"&amp;実行度合表集計!$D17&amp;"_受着完'!R4",FALSE),0)-1)</f>
        <v>#REF!</v>
      </c>
      <c r="DW17" s="356" t="e">
        <f ca="1">INDEX(INDIRECT("'"&amp;実行度合表集計!$D17&amp;"_受着完'!R89C4:R90C95",FALSE),1,
MATCH(DP$2,INDIRECT("'"&amp;実行度合表集計!$D17&amp;"_受着完'!R4",FALSE),0))</f>
        <v>#REF!</v>
      </c>
      <c r="DX17" s="384" t="e">
        <f ca="1">DW17-($Q17*1000)</f>
        <v>#REF!</v>
      </c>
      <c r="DY17" s="587" t="e" cm="1">
        <f t="array" aca="1" ref="DY17" ca="1">INDEX(INDIRECT("'"&amp;実行度合表集計!$D17&amp;"_受着完'!R89C4:R90C95",FALSE),1,
MATCH(DP$2,INDIRECT("'"&amp;実行度合表集計!$D17&amp;"_受着完'!R4",FALSE),0)-3)</f>
        <v>#REF!</v>
      </c>
      <c r="DZ17" s="455" t="e" cm="1">
        <f t="array" aca="1" ref="DZ17" ca="1">INDEX(INDIRECT("'"&amp;実行度合表集計!$D17&amp;"_受着完'!R27C4:R28C95",FALSE),1,
MATCH(DZ$2,INDIRECT("'"&amp;実行度合表集計!$D17&amp;"_受着完'!R4",FALSE),0)-1)</f>
        <v>#REF!</v>
      </c>
      <c r="EA17" s="356" t="e">
        <f ca="1">INDEX(INDIRECT("'"&amp;実行度合表集計!$D17&amp;"_受着完'!R27C4:R28C95",FALSE),1,
MATCH(DZ$2,INDIRECT("'"&amp;実行度合表集計!$D17&amp;"_受着完'!R4",FALSE),0))</f>
        <v>#REF!</v>
      </c>
      <c r="EB17" s="587" t="e" cm="1">
        <f t="array" aca="1" ref="EB17" ca="1">INDEX(INDIRECT("'"&amp;実行度合表集計!$D17&amp;"_受着完'!R27C4:R28C95",FALSE),1,
MATCH(DZ$2,INDIRECT("'"&amp;実行度合表集計!$D17&amp;"_受着完'!R4",FALSE),0)-3)</f>
        <v>#REF!</v>
      </c>
      <c r="EC17" s="357" t="e" cm="1">
        <f t="array" aca="1" ref="EC17" ca="1">INDEX(INDIRECT("'"&amp;実行度合表集計!$D17&amp;"_受着完'!R58C4:R59C95",FALSE),1,
MATCH(DZ$2,INDIRECT("'"&amp;実行度合表集計!$D17&amp;"_受着完'!R4",FALSE),0)-1)</f>
        <v>#REF!</v>
      </c>
      <c r="ED17" s="356" t="e">
        <f ca="1">INDEX(INDIRECT("'"&amp;実行度合表集計!$D17&amp;"_受着完'!R58C4:R59C95",FALSE),1,
MATCH(DZ$2,INDIRECT("'"&amp;実行度合表集計!$D17&amp;"_受着完'!R4",FALSE),0))</f>
        <v>#REF!</v>
      </c>
      <c r="EE17" s="587" t="e" cm="1">
        <f t="array" aca="1" ref="EE17" ca="1">INDEX(INDIRECT("'"&amp;実行度合表集計!$D17&amp;"_受着完'!R58C4:R59C95",FALSE),1,
MATCH(DZ$2,INDIRECT("'"&amp;実行度合表集計!$D17&amp;"_受着完'!R4",FALSE),0)-3)</f>
        <v>#REF!</v>
      </c>
      <c r="EF17" s="358" t="e" cm="1">
        <f t="array" aca="1" ref="EF17" ca="1">INDEX(INDIRECT("'"&amp;実行度合表集計!$D17&amp;"_受着完'!R89C4:R90C95",FALSE),1,
MATCH(DZ$2,INDIRECT("'"&amp;実行度合表集計!$D17&amp;"_受着完'!R4",FALSE),0)-1)</f>
        <v>#REF!</v>
      </c>
      <c r="EG17" s="356" t="e">
        <f ca="1">INDEX(INDIRECT("'"&amp;実行度合表集計!$D17&amp;"_受着完'!R89C4:R90C95",FALSE),1,
MATCH(DZ$2,INDIRECT("'"&amp;実行度合表集計!$D17&amp;"_受着完'!R4",FALSE),0))</f>
        <v>#REF!</v>
      </c>
      <c r="EH17" s="384" t="e">
        <f ca="1">EG17-($Q17*1000)</f>
        <v>#REF!</v>
      </c>
      <c r="EI17" s="587" t="e" cm="1">
        <f t="array" aca="1" ref="EI17" ca="1">INDEX(INDIRECT("'"&amp;実行度合表集計!$D17&amp;"_受着完'!R89C4:R90C95",FALSE),1,
MATCH(DZ$2,INDIRECT("'"&amp;実行度合表集計!$D17&amp;"_受着完'!R4",FALSE),0)-3)</f>
        <v>#REF!</v>
      </c>
      <c r="EJ17" s="627" t="e">
        <f t="shared" ref="EJ17:EJ18" ca="1" si="389">DF17+DP17+DZ17</f>
        <v>#REF!</v>
      </c>
      <c r="EK17" s="628" t="e">
        <f t="shared" ref="EK17:EK18" ca="1" si="390">DG17+DQ17+EA17</f>
        <v>#REF!</v>
      </c>
      <c r="EL17" s="629" t="e">
        <f t="shared" ref="EL17:EL18" ca="1" si="391">DH17+DR17+EB17</f>
        <v>#REF!</v>
      </c>
      <c r="EM17" s="648" t="e">
        <f t="shared" ref="EM17:EM18" ca="1" si="392">DI17+DS17+EC17</f>
        <v>#REF!</v>
      </c>
      <c r="EN17" s="617" t="e">
        <f t="shared" ref="EN17:EN18" ca="1" si="393">DJ17+DT17+ED17</f>
        <v>#REF!</v>
      </c>
      <c r="EO17" s="649" t="e">
        <f t="shared" ref="EO17:EO18" ca="1" si="394">DK17+DU17+EE17</f>
        <v>#REF!</v>
      </c>
      <c r="EP17" s="659" t="e">
        <f t="shared" ref="EP17" ca="1" si="395">DL17+DV17+EF17</f>
        <v>#REF!</v>
      </c>
      <c r="EQ17" s="619" t="e">
        <f t="shared" ref="EQ17" ca="1" si="396">DM17+DW17+EG17</f>
        <v>#REF!</v>
      </c>
      <c r="ER17" s="789" t="e">
        <f t="shared" ref="ER17" ca="1" si="397">DN17+DX17+EH17</f>
        <v>#REF!</v>
      </c>
      <c r="ES17" s="660" t="e">
        <f t="shared" ref="ES17" ca="1" si="398">DO17+DY17+EI17</f>
        <v>#REF!</v>
      </c>
      <c r="ET17" s="360" t="e" cm="1">
        <f t="array" aca="1" ref="ET17" ca="1">INDEX(INDIRECT("'"&amp;実行度合表集計!$D17&amp;"_受着完'!R27C4:R28C95",FALSE),1,
MATCH(ET$2,INDIRECT("'"&amp;実行度合表集計!$D17&amp;"_受着完'!R4",FALSE),0)-1)</f>
        <v>#REF!</v>
      </c>
      <c r="EU17" s="356" t="e">
        <f ca="1">INDEX(INDIRECT("'"&amp;実行度合表集計!$D17&amp;"_受着完'!R27C4:R28C95",FALSE),1,
MATCH(ET$2,INDIRECT("'"&amp;実行度合表集計!$D17&amp;"_受着完'!R4",FALSE),0))</f>
        <v>#REF!</v>
      </c>
      <c r="EV17" s="587" t="e" cm="1">
        <f t="array" aca="1" ref="EV17" ca="1">INDEX(INDIRECT("'"&amp;実行度合表集計!$D17&amp;"_受着完'!R27C4:R28C95",FALSE),1,
MATCH(ET$2,INDIRECT("'"&amp;実行度合表集計!$D17&amp;"_受着完'!R4",FALSE),0)-3)</f>
        <v>#REF!</v>
      </c>
      <c r="EW17" s="357" t="e" cm="1">
        <f t="array" aca="1" ref="EW17" ca="1">INDEX(INDIRECT("'"&amp;実行度合表集計!$D17&amp;"_受着完'!R58C4:R59C95",FALSE),1,
MATCH(ET$2,INDIRECT("'"&amp;実行度合表集計!$D17&amp;"_受着完'!R4",FALSE),0)-1)</f>
        <v>#REF!</v>
      </c>
      <c r="EX17" s="356" t="e">
        <f ca="1">INDEX(INDIRECT("'"&amp;実行度合表集計!$D17&amp;"_受着完'!R58C4:R59C95",FALSE),1,
MATCH(ET$2,INDIRECT("'"&amp;実行度合表集計!$D17&amp;"_受着完'!R4",FALSE),0))</f>
        <v>#REF!</v>
      </c>
      <c r="EY17" s="587" t="e" cm="1">
        <f t="array" aca="1" ref="EY17" ca="1">INDEX(INDIRECT("'"&amp;実行度合表集計!$D17&amp;"_受着完'!R58C4:R59C95",FALSE),1,
MATCH(ET$2,INDIRECT("'"&amp;実行度合表集計!$D17&amp;"_受着完'!R4",FALSE),0)-3)</f>
        <v>#REF!</v>
      </c>
      <c r="EZ17" s="358" t="e" cm="1">
        <f t="array" aca="1" ref="EZ17" ca="1">INDEX(INDIRECT("'"&amp;実行度合表集計!$D17&amp;"_受着完'!R89C4:R90C95",FALSE),1,
MATCH(ET$2,INDIRECT("'"&amp;実行度合表集計!$D17&amp;"_受着完'!R4",FALSE),0)-1)</f>
        <v>#REF!</v>
      </c>
      <c r="FA17" s="356" t="e">
        <f ca="1">INDEX(INDIRECT("'"&amp;実行度合表集計!$D17&amp;"_受着完'!R89C4:R90C95",FALSE),1,
MATCH(ET$2,INDIRECT("'"&amp;実行度合表集計!$D17&amp;"_受着完'!R4",FALSE),0))</f>
        <v>#REF!</v>
      </c>
      <c r="FB17" s="384" t="e">
        <f ca="1">FA17-($Q17*1000)</f>
        <v>#REF!</v>
      </c>
      <c r="FC17" s="587" t="e" cm="1">
        <f t="array" aca="1" ref="FC17" ca="1">INDEX(INDIRECT("'"&amp;実行度合表集計!$D17&amp;"_受着完'!R89C4:R90C95",FALSE),1,
MATCH(ET$2,INDIRECT("'"&amp;実行度合表集計!$D17&amp;"_受着完'!R4",FALSE),0)-3)</f>
        <v>#REF!</v>
      </c>
      <c r="FD17" s="455" t="e" cm="1">
        <f t="array" aca="1" ref="FD17" ca="1">INDEX(INDIRECT("'"&amp;実行度合表集計!$D17&amp;"_受着完'!R27C4:R28C95",FALSE),1,
MATCH(FD$2,INDIRECT("'"&amp;実行度合表集計!$D17&amp;"_受着完'!R4",FALSE),0)-1)</f>
        <v>#REF!</v>
      </c>
      <c r="FE17" s="356" t="e">
        <f ca="1">INDEX(INDIRECT("'"&amp;実行度合表集計!$D17&amp;"_受着完'!R27C4:R28C95",FALSE),1,
MATCH(FD$2,INDIRECT("'"&amp;実行度合表集計!$D17&amp;"_受着完'!R4",FALSE),0))</f>
        <v>#REF!</v>
      </c>
      <c r="FF17" s="587" t="e" cm="1">
        <f t="array" aca="1" ref="FF17" ca="1">INDEX(INDIRECT("'"&amp;実行度合表集計!$D17&amp;"_受着完'!R27C4:R28C95",FALSE),1,
MATCH(FD$2,INDIRECT("'"&amp;実行度合表集計!$D17&amp;"_受着完'!R4",FALSE),0)-3)</f>
        <v>#REF!</v>
      </c>
      <c r="FG17" s="357" t="e" cm="1">
        <f t="array" aca="1" ref="FG17" ca="1">INDEX(INDIRECT("'"&amp;実行度合表集計!$D17&amp;"_受着完'!R58C4:R59C95",FALSE),1,
MATCH(FD$2,INDIRECT("'"&amp;実行度合表集計!$D17&amp;"_受着完'!R4",FALSE),0)-1)</f>
        <v>#REF!</v>
      </c>
      <c r="FH17" s="356" t="e">
        <f ca="1">INDEX(INDIRECT("'"&amp;実行度合表集計!$D17&amp;"_受着完'!R58C4:R59C95",FALSE),1,
MATCH(FD$2,INDIRECT("'"&amp;実行度合表集計!$D17&amp;"_受着完'!R4",FALSE),0))</f>
        <v>#REF!</v>
      </c>
      <c r="FI17" s="587" t="e" cm="1">
        <f t="array" aca="1" ref="FI17" ca="1">INDEX(INDIRECT("'"&amp;実行度合表集計!$D17&amp;"_受着完'!R58C4:R59C95",FALSE),1,
MATCH(FD$2,INDIRECT("'"&amp;実行度合表集計!$D17&amp;"_受着完'!R4",FALSE),0)-3)</f>
        <v>#REF!</v>
      </c>
      <c r="FJ17" s="358" t="e" cm="1">
        <f t="array" aca="1" ref="FJ17" ca="1">INDEX(INDIRECT("'"&amp;実行度合表集計!$D17&amp;"_受着完'!R89C4:R90C95",FALSE),1,
MATCH(FD$2,INDIRECT("'"&amp;実行度合表集計!$D17&amp;"_受着完'!R4",FALSE),0)-1)</f>
        <v>#REF!</v>
      </c>
      <c r="FK17" s="356" t="e">
        <f ca="1">INDEX(INDIRECT("'"&amp;実行度合表集計!$D17&amp;"_受着完'!R89C4:R90C95",FALSE),1,
MATCH(FD$2,INDIRECT("'"&amp;実行度合表集計!$D17&amp;"_受着完'!R4",FALSE),0))</f>
        <v>#REF!</v>
      </c>
      <c r="FL17" s="384" t="e">
        <f ca="1">FK17-($Q17*1000)</f>
        <v>#REF!</v>
      </c>
      <c r="FM17" s="587" t="e" cm="1">
        <f t="array" aca="1" ref="FM17" ca="1">INDEX(INDIRECT("'"&amp;実行度合表集計!$D17&amp;"_受着完'!R89C4:R90C95",FALSE),1,
MATCH(FD$2,INDIRECT("'"&amp;実行度合表集計!$D17&amp;"_受着完'!R4",FALSE),0)-3)</f>
        <v>#REF!</v>
      </c>
      <c r="FN17" s="455" t="e" cm="1">
        <f t="array" aca="1" ref="FN17" ca="1">INDEX(INDIRECT("'"&amp;実行度合表集計!$D17&amp;"_受着完'!R27C4:R28C95",FALSE),1,
MATCH(FN$2,INDIRECT("'"&amp;実行度合表集計!$D17&amp;"_受着完'!R4",FALSE),0)-1)</f>
        <v>#REF!</v>
      </c>
      <c r="FO17" s="356" t="e">
        <f ca="1">INDEX(INDIRECT("'"&amp;実行度合表集計!$D17&amp;"_受着完'!R27C4:R28C95",FALSE),1,
MATCH(FN$2,INDIRECT("'"&amp;実行度合表集計!$D17&amp;"_受着完'!R4",FALSE),0))</f>
        <v>#REF!</v>
      </c>
      <c r="FP17" s="587" t="e" cm="1">
        <f t="array" aca="1" ref="FP17" ca="1">INDEX(INDIRECT("'"&amp;実行度合表集計!$D17&amp;"_受着完'!R27C4:R28C95",FALSE),1,
MATCH(FN$2,INDIRECT("'"&amp;実行度合表集計!$D17&amp;"_受着完'!R4",FALSE),0)-3)</f>
        <v>#REF!</v>
      </c>
      <c r="FQ17" s="357" t="e" cm="1">
        <f t="array" aca="1" ref="FQ17" ca="1">INDEX(INDIRECT("'"&amp;実行度合表集計!$D17&amp;"_受着完'!R58C4:R59C95",FALSE),1,
MATCH(FN$2,INDIRECT("'"&amp;実行度合表集計!$D17&amp;"_受着完'!R4",FALSE),0)-1)</f>
        <v>#REF!</v>
      </c>
      <c r="FR17" s="356" t="e">
        <f ca="1">INDEX(INDIRECT("'"&amp;実行度合表集計!$D17&amp;"_受着完'!R58C4:R59C95",FALSE),1,
MATCH(FN$2,INDIRECT("'"&amp;実行度合表集計!$D17&amp;"_受着完'!R4",FALSE),0))</f>
        <v>#REF!</v>
      </c>
      <c r="FS17" s="587" t="e" cm="1">
        <f t="array" aca="1" ref="FS17" ca="1">INDEX(INDIRECT("'"&amp;実行度合表集計!$D17&amp;"_受着完'!R58C4:R59C95",FALSE),1,
MATCH(FN$2,INDIRECT("'"&amp;実行度合表集計!$D17&amp;"_受着完'!R4",FALSE),0)-3)</f>
        <v>#REF!</v>
      </c>
      <c r="FT17" s="358" t="e" cm="1">
        <f t="array" aca="1" ref="FT17" ca="1">INDEX(INDIRECT("'"&amp;実行度合表集計!$D17&amp;"_受着完'!R89C4:R90C95",FALSE),1,
MATCH(FN$2,INDIRECT("'"&amp;実行度合表集計!$D17&amp;"_受着完'!R4",FALSE),0)-1)</f>
        <v>#REF!</v>
      </c>
      <c r="FU17" s="356" t="e">
        <f ca="1">INDEX(INDIRECT("'"&amp;実行度合表集計!$D17&amp;"_受着完'!R89C4:R90C95",FALSE),1,
MATCH(FN$2,INDIRECT("'"&amp;実行度合表集計!$D17&amp;"_受着完'!R4",FALSE),0))</f>
        <v>#REF!</v>
      </c>
      <c r="FV17" s="384" t="e">
        <f ca="1">FU17-($Q17*1000)</f>
        <v>#REF!</v>
      </c>
      <c r="FW17" s="587" t="e" cm="1">
        <f t="array" aca="1" ref="FW17" ca="1">INDEX(INDIRECT("'"&amp;実行度合表集計!$D17&amp;"_受着完'!R89C4:R90C95",FALSE),1,
MATCH(FN$2,INDIRECT("'"&amp;実行度合表集計!$D17&amp;"_受着完'!R4",FALSE),0)-3)</f>
        <v>#REF!</v>
      </c>
      <c r="FX17" s="627" t="e">
        <f t="shared" ref="FX17:FX18" ca="1" si="399">ET17+FD17+FN17</f>
        <v>#REF!</v>
      </c>
      <c r="FY17" s="628" t="e">
        <f t="shared" ref="FY17:FY18" ca="1" si="400">EU17+FE17+FO17</f>
        <v>#REF!</v>
      </c>
      <c r="FZ17" s="629" t="e">
        <f t="shared" ref="FZ17:FZ18" ca="1" si="401">EV17+FF17+FP17</f>
        <v>#REF!</v>
      </c>
      <c r="GA17" s="648" t="e">
        <f t="shared" ref="GA17:GA18" ca="1" si="402">EW17+FG17+FQ17</f>
        <v>#REF!</v>
      </c>
      <c r="GB17" s="617" t="e">
        <f t="shared" ref="GB17:GB18" ca="1" si="403">EX17+FH17+FR17</f>
        <v>#REF!</v>
      </c>
      <c r="GC17" s="649" t="e">
        <f t="shared" ref="GC17:GC18" ca="1" si="404">EY17+FI17+FS17</f>
        <v>#REF!</v>
      </c>
      <c r="GD17" s="659" t="e">
        <f t="shared" ref="GD17" ca="1" si="405">EZ17+FJ17+FT17</f>
        <v>#REF!</v>
      </c>
      <c r="GE17" s="619" t="e">
        <f t="shared" ref="GE17" ca="1" si="406">FA17+FK17+FU17</f>
        <v>#REF!</v>
      </c>
      <c r="GF17" s="789" t="e">
        <f t="shared" ref="GF17" ca="1" si="407">FB17+FL17+FV17</f>
        <v>#REF!</v>
      </c>
      <c r="GG17" s="660" t="e">
        <f t="shared" ref="GG17" ca="1" si="408">FC17+FM17+FW17</f>
        <v>#REF!</v>
      </c>
      <c r="GH17" s="670" t="e">
        <f t="shared" ref="GH17:GH18" ca="1" si="409">EJ17+FX17</f>
        <v>#REF!</v>
      </c>
      <c r="GI17" s="620" t="e">
        <f t="shared" ref="GI17:GI18" ca="1" si="410">EK17+FY17</f>
        <v>#REF!</v>
      </c>
      <c r="GJ17" s="671" t="e">
        <f t="shared" ref="GJ17:GJ18" ca="1" si="411">EL17+FZ17</f>
        <v>#REF!</v>
      </c>
      <c r="GK17" s="681" t="e">
        <f t="shared" ref="GK17:GK18" ca="1" si="412">EM17+GA17</f>
        <v>#REF!</v>
      </c>
      <c r="GL17" s="622" t="e">
        <f t="shared" ref="GL17:GL18" ca="1" si="413">EN17+GB17</f>
        <v>#REF!</v>
      </c>
      <c r="GM17" s="682" t="e">
        <f t="shared" ref="GM17:GM18" ca="1" si="414">EO17+GC17</f>
        <v>#REF!</v>
      </c>
      <c r="GN17" s="692" t="e">
        <f t="shared" ref="GN17:GN18" ca="1" si="415">EP17+GD17</f>
        <v>#REF!</v>
      </c>
      <c r="GO17" s="624" t="e">
        <f t="shared" ref="GO17:GO18" ca="1" si="416">EQ17+GE17</f>
        <v>#REF!</v>
      </c>
      <c r="GP17" s="791" t="e">
        <f t="shared" ref="GP17:GP18" ca="1" si="417">ER17+GF17</f>
        <v>#REF!</v>
      </c>
      <c r="GQ17" s="693" t="e">
        <f t="shared" ref="GQ17:GQ18" ca="1" si="418">ES17+GG17</f>
        <v>#REF!</v>
      </c>
      <c r="GR17" s="702" t="e">
        <f t="shared" ref="GR17:GR18" ca="1" si="419">CV17+GH17</f>
        <v>#REF!</v>
      </c>
      <c r="GS17" s="699" t="e">
        <f t="shared" ref="GS17:GS18" ca="1" si="420">CW17+GI17</f>
        <v>#REF!</v>
      </c>
      <c r="GT17" s="703" t="e">
        <f t="shared" ref="GT17:GT18" ca="1" si="421">CX17+GJ17</f>
        <v>#REF!</v>
      </c>
      <c r="GU17" s="702" t="e">
        <f t="shared" ref="GU17:GU18" ca="1" si="422">CY17+GK17</f>
        <v>#REF!</v>
      </c>
      <c r="GV17" s="699" t="e">
        <f t="shared" ref="GV17:GV18" ca="1" si="423">CZ17+GL17</f>
        <v>#REF!</v>
      </c>
      <c r="GW17" s="703" t="e">
        <f t="shared" ref="GW17:GW18" ca="1" si="424">DA17+GM17</f>
        <v>#REF!</v>
      </c>
      <c r="GX17" s="702" t="e">
        <f t="shared" ref="GX17:GX18" ca="1" si="425">DB17+GN17</f>
        <v>#REF!</v>
      </c>
      <c r="GY17" s="699" t="e">
        <f t="shared" ref="GY17:GY18" ca="1" si="426">DC17+GO17</f>
        <v>#REF!</v>
      </c>
      <c r="GZ17" s="793" t="e">
        <f t="shared" ref="GZ17:GZ18" ca="1" si="427">DD17+GP17</f>
        <v>#REF!</v>
      </c>
      <c r="HA17" s="703" t="e">
        <f t="shared" ref="HA17:HA18" ca="1" si="428">DE17+GQ17</f>
        <v>#REF!</v>
      </c>
      <c r="HC17" s="461" t="s">
        <v>145</v>
      </c>
      <c r="HE17" s="461" t="s">
        <v>240</v>
      </c>
      <c r="HF17" s="461" t="s">
        <v>272</v>
      </c>
      <c r="HG17" s="461" t="s">
        <v>277</v>
      </c>
    </row>
    <row r="18" spans="1:215" ht="19.5" outlineLevel="1" x14ac:dyDescent="0.25">
      <c r="A18" s="365"/>
      <c r="B18" s="504"/>
      <c r="C18" s="443" t="str">
        <f>_xlfn.XLOOKUP($D18,'214737'!$H:$H,'214737'!$G:$G,"",0)</f>
        <v/>
      </c>
      <c r="D18" s="431" t="str">
        <f>HYPERLINK("#'"&amp;D17&amp;"_受着完'!A1","▶受着完")</f>
        <v>▶受着完</v>
      </c>
      <c r="E18" s="413"/>
      <c r="F18" s="1294" t="str">
        <f>_xlfn.XLOOKUP($D18,'214737'!$H:$H,'214737'!$I:$I,"",0)</f>
        <v/>
      </c>
      <c r="G18" s="1294" t="str">
        <f>_xlfn.XLOOKUP($D18,'214737'!$H:$H,'214737'!$J:$J,"",0)</f>
        <v/>
      </c>
      <c r="H18" s="1294" t="str">
        <f>_xlfn.XLOOKUP($D18,'214737'!$H:$H,'214737'!$K:$K,"",0)</f>
        <v/>
      </c>
      <c r="I18" s="414" t="str">
        <f>集計グループ1</f>
        <v>アクティエ</v>
      </c>
      <c r="J18" s="523"/>
      <c r="K18" s="1278">
        <f>K17</f>
        <v>1775</v>
      </c>
      <c r="L18" s="1278">
        <f t="shared" ref="L18" si="429">L17</f>
        <v>625</v>
      </c>
      <c r="M18" s="1278">
        <f t="shared" ref="M18" si="430">M17</f>
        <v>525</v>
      </c>
      <c r="N18" s="1278">
        <f t="shared" ref="N18" si="431">N17</f>
        <v>1175</v>
      </c>
      <c r="O18" s="1278">
        <f t="shared" ref="O18" si="432">O17</f>
        <v>917</v>
      </c>
      <c r="P18" s="1278">
        <f t="shared" ref="P18" si="433">P17</f>
        <v>2520</v>
      </c>
      <c r="Q18" s="1278">
        <f>SUM(K18:P18)</f>
        <v>7537</v>
      </c>
      <c r="R18" s="577" t="str">
        <f>R17</f>
        <v>アクティエ大府第二</v>
      </c>
      <c r="S18" s="355" t="s">
        <v>146</v>
      </c>
      <c r="T18" s="455" t="e" cm="1">
        <f t="array" aca="1" ref="T18" ca="1">INDEX(INDIRECT("'"&amp;実行度合表集計!$D17&amp;"_受着完'!R27C4:R28C95",FALSE),2,
MATCH(T$2,INDIRECT("'"&amp;実行度合表集計!$D17&amp;"_受着完'!R4",FALSE),0)-1)</f>
        <v>#REF!</v>
      </c>
      <c r="U18" s="356" t="e">
        <f ca="1">INDEX(INDIRECT("'"&amp;実行度合表集計!$D17&amp;"_受着完'!R27C4:R28C95",FALSE),2,
MATCH(T$2,INDIRECT("'"&amp;実行度合表集計!$D17&amp;"_受着完'!R4",FALSE),0))</f>
        <v>#REF!</v>
      </c>
      <c r="V18" s="587" t="e" cm="1">
        <f t="array" aca="1" ref="V18" ca="1">INDEX(INDIRECT("'"&amp;実行度合表集計!$D17&amp;"_受着完'!R27C4:R28C95",FALSE),2,
MATCH(T$2,INDIRECT("'"&amp;実行度合表集計!$D17&amp;"_受着完'!R4",FALSE),0)-3)</f>
        <v>#REF!</v>
      </c>
      <c r="W18" s="357" t="e" cm="1">
        <f t="array" aca="1" ref="W18" ca="1">INDEX(INDIRECT("'"&amp;実行度合表集計!$D17&amp;"_受着完'!R58C4:R59C95",FALSE),2,
MATCH(T$2,INDIRECT("'"&amp;実行度合表集計!$D17&amp;"_受着完'!R4",FALSE),0)-1)</f>
        <v>#REF!</v>
      </c>
      <c r="X18" s="356" t="e">
        <f ca="1">INDEX(INDIRECT("'"&amp;実行度合表集計!$D17&amp;"_受着完'!R58C4:R59C95",FALSE),2,
MATCH(T$2,INDIRECT("'"&amp;実行度合表集計!$D17&amp;"_受着完'!R4",FALSE),0))</f>
        <v>#REF!</v>
      </c>
      <c r="Y18" s="587" t="e" cm="1">
        <f t="array" aca="1" ref="Y18" ca="1">INDEX(INDIRECT("'"&amp;実行度合表集計!$D17&amp;"_受着完'!R58C4:R59C95",FALSE),2,
MATCH(T$2,INDIRECT("'"&amp;実行度合表集計!$D17&amp;"_受着完'!R4",FALSE),0)-3)</f>
        <v>#REF!</v>
      </c>
      <c r="Z18" s="358" t="e" cm="1">
        <f t="array" aca="1" ref="Z18" ca="1">INDEX(INDIRECT("'"&amp;実行度合表集計!$D17&amp;"_受着完'!R89C4:R90C95",FALSE),2,
MATCH(T$2,INDIRECT("'"&amp;実行度合表集計!$D17&amp;"_受着完'!R4",FALSE),0)-1)</f>
        <v>#REF!</v>
      </c>
      <c r="AA18" s="356" t="e">
        <f ca="1">INDEX(INDIRECT("'"&amp;実行度合表集計!$D17&amp;"_受着完'!R89C4:R90C95",FALSE),2,
MATCH(T$2,INDIRECT("'"&amp;実行度合表集計!$D17&amp;"_受着完'!R4",FALSE),0))</f>
        <v>#REF!</v>
      </c>
      <c r="AB18" s="795" t="e">
        <f ca="1">AA18-($Q17*1000)</f>
        <v>#REF!</v>
      </c>
      <c r="AC18" s="587" t="e" cm="1">
        <f t="array" aca="1" ref="AC18" ca="1">INDEX(INDIRECT("'"&amp;実行度合表集計!$D17&amp;"_受着完'!R89C4:R90C95",FALSE),2,
MATCH(T$2,INDIRECT("'"&amp;実行度合表集計!$D17&amp;"_受着完'!R4",FALSE),0)-3)</f>
        <v>#REF!</v>
      </c>
      <c r="AD18" s="455" t="e" cm="1">
        <f t="array" aca="1" ref="AD18" ca="1">INDEX(INDIRECT("'"&amp;実行度合表集計!$D17&amp;"_受着完'!R27C4:R28C95",FALSE),2,
MATCH(AD$2,INDIRECT("'"&amp;実行度合表集計!$D17&amp;"_受着完'!R4",FALSE),0)-1)</f>
        <v>#REF!</v>
      </c>
      <c r="AE18" s="356" t="e">
        <f ca="1">INDEX(INDIRECT("'"&amp;実行度合表集計!$D17&amp;"_受着完'!R27C4:R28C95",FALSE),2,
MATCH(AD$2,INDIRECT("'"&amp;実行度合表集計!$D17&amp;"_受着完'!R4",FALSE),0))</f>
        <v>#REF!</v>
      </c>
      <c r="AF18" s="587" t="e" cm="1">
        <f t="array" aca="1" ref="AF18" ca="1">INDEX(INDIRECT("'"&amp;実行度合表集計!$D17&amp;"_受着完'!R27C4:R28C95",FALSE),2,
MATCH(AD$2,INDIRECT("'"&amp;実行度合表集計!$D17&amp;"_受着完'!R4",FALSE),0)-3)</f>
        <v>#REF!</v>
      </c>
      <c r="AG18" s="357" t="e" cm="1">
        <f t="array" aca="1" ref="AG18" ca="1">INDEX(INDIRECT("'"&amp;実行度合表集計!$D17&amp;"_受着完'!R58C4:R59C95",FALSE),2,
MATCH(AD$2,INDIRECT("'"&amp;実行度合表集計!$D17&amp;"_受着完'!R4",FALSE),0)-1)</f>
        <v>#REF!</v>
      </c>
      <c r="AH18" s="356" t="e">
        <f ca="1">INDEX(INDIRECT("'"&amp;実行度合表集計!$D17&amp;"_受着完'!R58C4:R59C95",FALSE),2,
MATCH(AD$2,INDIRECT("'"&amp;実行度合表集計!$D17&amp;"_受着完'!R4",FALSE),0))</f>
        <v>#REF!</v>
      </c>
      <c r="AI18" s="587" t="e" cm="1">
        <f t="array" aca="1" ref="AI18" ca="1">INDEX(INDIRECT("'"&amp;実行度合表集計!$D17&amp;"_受着完'!R58C4:R59C95",FALSE),2,
MATCH(AD$2,INDIRECT("'"&amp;実行度合表集計!$D17&amp;"_受着完'!R4",FALSE),0)-3)</f>
        <v>#REF!</v>
      </c>
      <c r="AJ18" s="358" t="e" cm="1">
        <f t="array" aca="1" ref="AJ18" ca="1">INDEX(INDIRECT("'"&amp;実行度合表集計!$D17&amp;"_受着完'!R89C4:R90C95",FALSE),2,
MATCH(AD$2,INDIRECT("'"&amp;実行度合表集計!$D17&amp;"_受着完'!R4",FALSE),0)-1)</f>
        <v>#REF!</v>
      </c>
      <c r="AK18" s="356" t="e">
        <f ca="1">INDEX(INDIRECT("'"&amp;実行度合表集計!$D17&amp;"_受着完'!R89C4:R90C95",FALSE),2,
MATCH(AD$2,INDIRECT("'"&amp;実行度合表集計!$D17&amp;"_受着完'!R4",FALSE),0))</f>
        <v>#REF!</v>
      </c>
      <c r="AL18" s="795" t="e">
        <f ca="1">AK18-($Q17*1000)</f>
        <v>#REF!</v>
      </c>
      <c r="AM18" s="587" t="e" cm="1">
        <f t="array" aca="1" ref="AM18" ca="1">INDEX(INDIRECT("'"&amp;実行度合表集計!$D17&amp;"_受着完'!R89C4:R90C95",FALSE),2,
MATCH(AD$2,INDIRECT("'"&amp;実行度合表集計!$D17&amp;"_受着完'!R4",FALSE),0)-3)</f>
        <v>#REF!</v>
      </c>
      <c r="AN18" s="455" t="e" cm="1">
        <f t="array" aca="1" ref="AN18" ca="1">INDEX(INDIRECT("'"&amp;実行度合表集計!$D17&amp;"_受着完'!R27C4:R28C95",FALSE),2,
MATCH(AN$2,INDIRECT("'"&amp;実行度合表集計!$D17&amp;"_受着完'!R4",FALSE),0)-1)</f>
        <v>#REF!</v>
      </c>
      <c r="AO18" s="356" t="e">
        <f ca="1">INDEX(INDIRECT("'"&amp;実行度合表集計!$D17&amp;"_受着完'!R27C4:R28C95",FALSE),2,
MATCH(AN$2,INDIRECT("'"&amp;実行度合表集計!$D17&amp;"_受着完'!R4",FALSE),0))</f>
        <v>#REF!</v>
      </c>
      <c r="AP18" s="587" t="e" cm="1">
        <f t="array" aca="1" ref="AP18" ca="1">INDEX(INDIRECT("'"&amp;実行度合表集計!$D17&amp;"_受着完'!R27C4:R28C95",FALSE),2,
MATCH(AN$2,INDIRECT("'"&amp;実行度合表集計!$D17&amp;"_受着完'!R4",FALSE),0)-3)</f>
        <v>#REF!</v>
      </c>
      <c r="AQ18" s="357" t="e" cm="1">
        <f t="array" aca="1" ref="AQ18" ca="1">INDEX(INDIRECT("'"&amp;実行度合表集計!$D17&amp;"_受着完'!R58C4:R59C95",FALSE),2,
MATCH(AN$2,INDIRECT("'"&amp;実行度合表集計!$D17&amp;"_受着完'!R4",FALSE),0)-1)</f>
        <v>#REF!</v>
      </c>
      <c r="AR18" s="356" t="e">
        <f ca="1">INDEX(INDIRECT("'"&amp;実行度合表集計!$D17&amp;"_受着完'!R58C4:R59C95",FALSE),2,
MATCH(AN$2,INDIRECT("'"&amp;実行度合表集計!$D17&amp;"_受着完'!R4",FALSE),0))</f>
        <v>#REF!</v>
      </c>
      <c r="AS18" s="587" t="e" cm="1">
        <f t="array" aca="1" ref="AS18" ca="1">INDEX(INDIRECT("'"&amp;実行度合表集計!$D17&amp;"_受着完'!R58C4:R59C95",FALSE),2,
MATCH(AN$2,INDIRECT("'"&amp;実行度合表集計!$D17&amp;"_受着完'!R4",FALSE),0)-3)</f>
        <v>#REF!</v>
      </c>
      <c r="AT18" s="358" t="e" cm="1">
        <f t="array" aca="1" ref="AT18" ca="1">INDEX(INDIRECT("'"&amp;実行度合表集計!$D17&amp;"_受着完'!R89C4:R90C95",FALSE),2,
MATCH(AN$2,INDIRECT("'"&amp;実行度合表集計!$D17&amp;"_受着完'!R4",FALSE),0)-1)</f>
        <v>#REF!</v>
      </c>
      <c r="AU18" s="356" t="e">
        <f ca="1">INDEX(INDIRECT("'"&amp;実行度合表集計!$D17&amp;"_受着完'!R89C4:R90C95",FALSE),2,
MATCH(AN$2,INDIRECT("'"&amp;実行度合表集計!$D17&amp;"_受着完'!R4",FALSE),0))</f>
        <v>#REF!</v>
      </c>
      <c r="AV18" s="795" t="e">
        <f ca="1">AU18-($Q17*1000)</f>
        <v>#REF!</v>
      </c>
      <c r="AW18" s="587" t="e" cm="1">
        <f t="array" aca="1" ref="AW18" ca="1">INDEX(INDIRECT("'"&amp;実行度合表集計!$D17&amp;"_受着完'!R89C4:R90C95",FALSE),2,
MATCH(AN$2,INDIRECT("'"&amp;実行度合表集計!$D17&amp;"_受着完'!R4",FALSE),0)-3)</f>
        <v>#REF!</v>
      </c>
      <c r="AX18" s="627" t="e">
        <f t="shared" ca="1" si="359"/>
        <v>#REF!</v>
      </c>
      <c r="AY18" s="628" t="e">
        <f t="shared" ca="1" si="360"/>
        <v>#REF!</v>
      </c>
      <c r="AZ18" s="629" t="e">
        <f t="shared" ca="1" si="361"/>
        <v>#REF!</v>
      </c>
      <c r="BA18" s="648" t="e">
        <f t="shared" ca="1" si="362"/>
        <v>#REF!</v>
      </c>
      <c r="BB18" s="617" t="e">
        <f t="shared" ca="1" si="363"/>
        <v>#REF!</v>
      </c>
      <c r="BC18" s="649" t="e">
        <f t="shared" ca="1" si="364"/>
        <v>#REF!</v>
      </c>
      <c r="BD18" s="659" t="e">
        <f ca="1">Z18+AJ18+AT18</f>
        <v>#REF!</v>
      </c>
      <c r="BE18" s="619" t="e">
        <f ca="1">AA18+AK18+AU18</f>
        <v>#REF!</v>
      </c>
      <c r="BF18" s="790" t="e">
        <f ca="1">BE18*(1+BF19)-(($Q17*1000)*3)</f>
        <v>#REF!</v>
      </c>
      <c r="BG18" s="660" t="e">
        <f ca="1">AC18+AM18+AW18</f>
        <v>#REF!</v>
      </c>
      <c r="BH18" s="360" t="e" cm="1">
        <f t="array" aca="1" ref="BH18" ca="1">INDEX(INDIRECT("'"&amp;実行度合表集計!$D17&amp;"_受着完'!R27C4:R28C95",FALSE),2,
MATCH(BH$2,INDIRECT("'"&amp;実行度合表集計!$D17&amp;"_受着完'!R4",FALSE),0)-1)</f>
        <v>#REF!</v>
      </c>
      <c r="BI18" s="356" t="e">
        <f ca="1">INDEX(INDIRECT("'"&amp;実行度合表集計!$D17&amp;"_受着完'!R27C4:R28C95",FALSE),2,
MATCH(BH$2,INDIRECT("'"&amp;実行度合表集計!$D17&amp;"_受着完'!R4",FALSE),0))</f>
        <v>#REF!</v>
      </c>
      <c r="BJ18" s="587" t="e" cm="1">
        <f t="array" aca="1" ref="BJ18" ca="1">INDEX(INDIRECT("'"&amp;実行度合表集計!$D17&amp;"_受着完'!R27C4:R28C95",FALSE),2,
MATCH(BH$2,INDIRECT("'"&amp;実行度合表集計!$D17&amp;"_受着完'!R4",FALSE),0)-3)</f>
        <v>#REF!</v>
      </c>
      <c r="BK18" s="357" t="e" cm="1">
        <f t="array" aca="1" ref="BK18" ca="1">INDEX(INDIRECT("'"&amp;実行度合表集計!$D17&amp;"_受着完'!R58C4:R59C95",FALSE),2,
MATCH(BH$2,INDIRECT("'"&amp;実行度合表集計!$D17&amp;"_受着完'!R4",FALSE),0)-1)</f>
        <v>#REF!</v>
      </c>
      <c r="BL18" s="356" t="e">
        <f ca="1">INDEX(INDIRECT("'"&amp;実行度合表集計!$D17&amp;"_受着完'!R58C4:R59C95",FALSE),2,
MATCH(BH$2,INDIRECT("'"&amp;実行度合表集計!$D17&amp;"_受着完'!R4",FALSE),0))</f>
        <v>#REF!</v>
      </c>
      <c r="BM18" s="587" t="e" cm="1">
        <f t="array" aca="1" ref="BM18" ca="1">INDEX(INDIRECT("'"&amp;実行度合表集計!$D17&amp;"_受着完'!R58C4:R59C95",FALSE),2,
MATCH(BH$2,INDIRECT("'"&amp;実行度合表集計!$D17&amp;"_受着完'!R4",FALSE),0)-3)</f>
        <v>#REF!</v>
      </c>
      <c r="BN18" s="358" t="e" cm="1">
        <f t="array" aca="1" ref="BN18" ca="1">INDEX(INDIRECT("'"&amp;実行度合表集計!$D17&amp;"_受着完'!R89C4:R90C95",FALSE),2,
MATCH(BH$2,INDIRECT("'"&amp;実行度合表集計!$D17&amp;"_受着完'!R4",FALSE),0)-1)</f>
        <v>#REF!</v>
      </c>
      <c r="BO18" s="356" t="e">
        <f ca="1">INDEX(INDIRECT("'"&amp;実行度合表集計!$D17&amp;"_受着完'!R89C4:R90C95",FALSE),2,
MATCH(BH$2,INDIRECT("'"&amp;実行度合表集計!$D17&amp;"_受着完'!R4",FALSE),0))</f>
        <v>#REF!</v>
      </c>
      <c r="BP18" s="795" t="e">
        <f ca="1">BO18-($Q17*1000)</f>
        <v>#REF!</v>
      </c>
      <c r="BQ18" s="587" t="e" cm="1">
        <f t="array" aca="1" ref="BQ18" ca="1">INDEX(INDIRECT("'"&amp;実行度合表集計!$D17&amp;"_受着完'!R89C4:R90C95",FALSE),2,
MATCH(BH$2,INDIRECT("'"&amp;実行度合表集計!$D17&amp;"_受着完'!R4",FALSE),0)-3)</f>
        <v>#REF!</v>
      </c>
      <c r="BR18" s="455" t="e" cm="1">
        <f t="array" aca="1" ref="BR18" ca="1">INDEX(INDIRECT("'"&amp;実行度合表集計!$D17&amp;"_受着完'!R27C4:R28C95",FALSE),2,
MATCH(BR$2,INDIRECT("'"&amp;実行度合表集計!$D17&amp;"_受着完'!R4",FALSE),0)-1)</f>
        <v>#REF!</v>
      </c>
      <c r="BS18" s="356" t="e">
        <f ca="1">INDEX(INDIRECT("'"&amp;実行度合表集計!$D17&amp;"_受着完'!R27C4:R28C95",FALSE),2,
MATCH(BR$2,INDIRECT("'"&amp;実行度合表集計!$D17&amp;"_受着完'!R4",FALSE),0))</f>
        <v>#REF!</v>
      </c>
      <c r="BT18" s="587" t="e" cm="1">
        <f t="array" aca="1" ref="BT18" ca="1">INDEX(INDIRECT("'"&amp;実行度合表集計!$D17&amp;"_受着完'!R27C4:R28C95",FALSE),2,
MATCH(BR$2,INDIRECT("'"&amp;実行度合表集計!$D17&amp;"_受着完'!R4",FALSE),0)-3)</f>
        <v>#REF!</v>
      </c>
      <c r="BU18" s="357" t="e" cm="1">
        <f t="array" aca="1" ref="BU18" ca="1">INDEX(INDIRECT("'"&amp;実行度合表集計!$D17&amp;"_受着完'!R58C4:R59C95",FALSE),2,
MATCH(BR$2,INDIRECT("'"&amp;実行度合表集計!$D17&amp;"_受着完'!R4",FALSE),0)-1)</f>
        <v>#REF!</v>
      </c>
      <c r="BV18" s="356" t="e">
        <f ca="1">INDEX(INDIRECT("'"&amp;実行度合表集計!$D17&amp;"_受着完'!R58C4:R59C95",FALSE),2,
MATCH(BR$2,INDIRECT("'"&amp;実行度合表集計!$D17&amp;"_受着完'!R4",FALSE),0))</f>
        <v>#REF!</v>
      </c>
      <c r="BW18" s="587" t="e" cm="1">
        <f t="array" aca="1" ref="BW18" ca="1">INDEX(INDIRECT("'"&amp;実行度合表集計!$D17&amp;"_受着完'!R58C4:R59C95",FALSE),2,
MATCH(BR$2,INDIRECT("'"&amp;実行度合表集計!$D17&amp;"_受着完'!R4",FALSE),0)-3)</f>
        <v>#REF!</v>
      </c>
      <c r="BX18" s="358" t="e" cm="1">
        <f t="array" aca="1" ref="BX18" ca="1">INDEX(INDIRECT("'"&amp;実行度合表集計!$D17&amp;"_受着完'!R89C4:R90C95",FALSE),2,
MATCH(BR$2,INDIRECT("'"&amp;実行度合表集計!$D17&amp;"_受着完'!R4",FALSE),0)-1)</f>
        <v>#REF!</v>
      </c>
      <c r="BY18" s="356" t="e">
        <f ca="1">INDEX(INDIRECT("'"&amp;実行度合表集計!$D17&amp;"_受着完'!R89C4:R90C95",FALSE),2,
MATCH(BR$2,INDIRECT("'"&amp;実行度合表集計!$D17&amp;"_受着完'!R4",FALSE),0))</f>
        <v>#REF!</v>
      </c>
      <c r="BZ18" s="795" t="e">
        <f ca="1">BY18-($Q17*1000)</f>
        <v>#REF!</v>
      </c>
      <c r="CA18" s="587" t="e" cm="1">
        <f t="array" aca="1" ref="CA18" ca="1">INDEX(INDIRECT("'"&amp;実行度合表集計!$D17&amp;"_受着完'!R89C4:R90C95",FALSE),2,
MATCH(BR$2,INDIRECT("'"&amp;実行度合表集計!$D17&amp;"_受着完'!R4",FALSE),0)-3)</f>
        <v>#REF!</v>
      </c>
      <c r="CB18" s="455" t="e" cm="1">
        <f t="array" aca="1" ref="CB18" ca="1">INDEX(INDIRECT("'"&amp;実行度合表集計!$D17&amp;"_受着完'!R27C4:R28C95",FALSE),2,
MATCH(CB$2,INDIRECT("'"&amp;実行度合表集計!$D17&amp;"_受着完'!R4",FALSE),0)-1)</f>
        <v>#REF!</v>
      </c>
      <c r="CC18" s="356" t="e">
        <f ca="1">INDEX(INDIRECT("'"&amp;実行度合表集計!$D17&amp;"_受着完'!R27C4:R28C95",FALSE),2,
MATCH(CB$2,INDIRECT("'"&amp;実行度合表集計!$D17&amp;"_受着完'!R4",FALSE),0))</f>
        <v>#REF!</v>
      </c>
      <c r="CD18" s="587" t="e" cm="1">
        <f t="array" aca="1" ref="CD18" ca="1">INDEX(INDIRECT("'"&amp;実行度合表集計!$D17&amp;"_受着完'!R27C4:R28C95",FALSE),2,
MATCH(CB$2,INDIRECT("'"&amp;実行度合表集計!$D17&amp;"_受着完'!R4",FALSE),0)-3)</f>
        <v>#REF!</v>
      </c>
      <c r="CE18" s="357" t="e" cm="1">
        <f t="array" aca="1" ref="CE18" ca="1">INDEX(INDIRECT("'"&amp;実行度合表集計!$D17&amp;"_受着完'!R58C4:R59C95",FALSE),2,
MATCH(CB$2,INDIRECT("'"&amp;実行度合表集計!$D17&amp;"_受着完'!R4",FALSE),0)-1)</f>
        <v>#REF!</v>
      </c>
      <c r="CF18" s="356" t="e">
        <f ca="1">INDEX(INDIRECT("'"&amp;実行度合表集計!$D17&amp;"_受着完'!R58C4:R59C95",FALSE),2,
MATCH(CB$2,INDIRECT("'"&amp;実行度合表集計!$D17&amp;"_受着完'!R4",FALSE),0))</f>
        <v>#REF!</v>
      </c>
      <c r="CG18" s="587" t="e" cm="1">
        <f t="array" aca="1" ref="CG18" ca="1">INDEX(INDIRECT("'"&amp;実行度合表集計!$D17&amp;"_受着完'!R58C4:R59C95",FALSE),2,
MATCH(CB$2,INDIRECT("'"&amp;実行度合表集計!$D17&amp;"_受着完'!R4",FALSE),0)-3)</f>
        <v>#REF!</v>
      </c>
      <c r="CH18" s="358" t="e" cm="1">
        <f t="array" aca="1" ref="CH18" ca="1">INDEX(INDIRECT("'"&amp;実行度合表集計!$D17&amp;"_受着完'!R89C4:R90C95",FALSE),2,
MATCH(CB$2,INDIRECT("'"&amp;実行度合表集計!$D17&amp;"_受着完'!R4",FALSE),0)-1)</f>
        <v>#REF!</v>
      </c>
      <c r="CI18" s="356" t="e">
        <f ca="1">INDEX(INDIRECT("'"&amp;実行度合表集計!$D17&amp;"_受着完'!R89C4:R90C95",FALSE),2,
MATCH(CB$2,INDIRECT("'"&amp;実行度合表集計!$D17&amp;"_受着完'!R4",FALSE),0))</f>
        <v>#REF!</v>
      </c>
      <c r="CJ18" s="795" t="e">
        <f ca="1">CI18-($Q17*1000)</f>
        <v>#REF!</v>
      </c>
      <c r="CK18" s="587" t="e" cm="1">
        <f t="array" aca="1" ref="CK18" ca="1">INDEX(INDIRECT("'"&amp;実行度合表集計!$D17&amp;"_受着完'!R89C4:R90C95",FALSE),2,
MATCH(CB$2,INDIRECT("'"&amp;実行度合表集計!$D17&amp;"_受着完'!R4",FALSE),0)-3)</f>
        <v>#REF!</v>
      </c>
      <c r="CL18" s="627" t="e">
        <f t="shared" ca="1" si="369"/>
        <v>#REF!</v>
      </c>
      <c r="CM18" s="628" t="e">
        <f t="shared" ca="1" si="370"/>
        <v>#REF!</v>
      </c>
      <c r="CN18" s="629" t="e">
        <f t="shared" ca="1" si="371"/>
        <v>#REF!</v>
      </c>
      <c r="CO18" s="648" t="e">
        <f t="shared" ca="1" si="372"/>
        <v>#REF!</v>
      </c>
      <c r="CP18" s="617" t="e">
        <f t="shared" ca="1" si="373"/>
        <v>#REF!</v>
      </c>
      <c r="CQ18" s="649" t="e">
        <f t="shared" ca="1" si="374"/>
        <v>#REF!</v>
      </c>
      <c r="CR18" s="659" t="e">
        <f ca="1">BN18+BX18+CH18</f>
        <v>#REF!</v>
      </c>
      <c r="CS18" s="619" t="e">
        <f ca="1">BO18+BY18+CI18</f>
        <v>#REF!</v>
      </c>
      <c r="CT18" s="790" t="e">
        <f ca="1">CS18*(1+CT19)-(($Q17*1000)*3)</f>
        <v>#REF!</v>
      </c>
      <c r="CU18" s="660" t="e">
        <f ca="1">BQ18+CA18+CK18</f>
        <v>#REF!</v>
      </c>
      <c r="CV18" s="670" t="e">
        <f t="shared" ca="1" si="379"/>
        <v>#REF!</v>
      </c>
      <c r="CW18" s="620" t="e">
        <f t="shared" ca="1" si="380"/>
        <v>#REF!</v>
      </c>
      <c r="CX18" s="671" t="e">
        <f t="shared" ca="1" si="381"/>
        <v>#REF!</v>
      </c>
      <c r="CY18" s="681" t="e">
        <f t="shared" ca="1" si="382"/>
        <v>#REF!</v>
      </c>
      <c r="CZ18" s="622" t="e">
        <f t="shared" ca="1" si="383"/>
        <v>#REF!</v>
      </c>
      <c r="DA18" s="682" t="e">
        <f t="shared" ca="1" si="384"/>
        <v>#REF!</v>
      </c>
      <c r="DB18" s="692" t="e">
        <f t="shared" ca="1" si="385"/>
        <v>#REF!</v>
      </c>
      <c r="DC18" s="624" t="e">
        <f t="shared" ca="1" si="386"/>
        <v>#REF!</v>
      </c>
      <c r="DD18" s="790" t="e">
        <f t="shared" ca="1" si="387"/>
        <v>#REF!</v>
      </c>
      <c r="DE18" s="693" t="e">
        <f t="shared" ca="1" si="388"/>
        <v>#REF!</v>
      </c>
      <c r="DF18" s="360" t="e" cm="1">
        <f t="array" aca="1" ref="DF18" ca="1">INDEX(INDIRECT("'"&amp;実行度合表集計!$D17&amp;"_受着完'!R27C4:R28C95",FALSE),2,
MATCH(DF$2,INDIRECT("'"&amp;実行度合表集計!$D17&amp;"_受着完'!R4",FALSE),0)-1)</f>
        <v>#REF!</v>
      </c>
      <c r="DG18" s="356" t="e">
        <f ca="1">INDEX(INDIRECT("'"&amp;実行度合表集計!$D17&amp;"_受着完'!R27C4:R28C95",FALSE),2,
MATCH(DF$2,INDIRECT("'"&amp;実行度合表集計!$D17&amp;"_受着完'!R4",FALSE),0))</f>
        <v>#REF!</v>
      </c>
      <c r="DH18" s="587" t="e" cm="1">
        <f t="array" aca="1" ref="DH18" ca="1">INDEX(INDIRECT("'"&amp;実行度合表集計!$D17&amp;"_受着完'!R27C4:R28C95",FALSE),2,
MATCH(DF$2,INDIRECT("'"&amp;実行度合表集計!$D17&amp;"_受着完'!R4",FALSE),0)-3)</f>
        <v>#REF!</v>
      </c>
      <c r="DI18" s="357" t="e" cm="1">
        <f t="array" aca="1" ref="DI18" ca="1">INDEX(INDIRECT("'"&amp;実行度合表集計!$D17&amp;"_受着完'!R58C4:R59C95",FALSE),2,
MATCH(DF$2,INDIRECT("'"&amp;実行度合表集計!$D17&amp;"_受着完'!R4",FALSE),0)-1)</f>
        <v>#REF!</v>
      </c>
      <c r="DJ18" s="356" t="e">
        <f ca="1">INDEX(INDIRECT("'"&amp;実行度合表集計!$D17&amp;"_受着完'!R58C4:R59C95",FALSE),2,
MATCH(DF$2,INDIRECT("'"&amp;実行度合表集計!$D17&amp;"_受着完'!R4",FALSE),0))</f>
        <v>#REF!</v>
      </c>
      <c r="DK18" s="587" t="e" cm="1">
        <f t="array" aca="1" ref="DK18" ca="1">INDEX(INDIRECT("'"&amp;実行度合表集計!$D17&amp;"_受着完'!R58C4:R59C95",FALSE),2,
MATCH(DF$2,INDIRECT("'"&amp;実行度合表集計!$D17&amp;"_受着完'!R4",FALSE),0)-3)</f>
        <v>#REF!</v>
      </c>
      <c r="DL18" s="358" t="e" cm="1">
        <f t="array" aca="1" ref="DL18" ca="1">INDEX(INDIRECT("'"&amp;実行度合表集計!$D17&amp;"_受着完'!R89C4:R90C95",FALSE),2,
MATCH(DF$2,INDIRECT("'"&amp;実行度合表集計!$D17&amp;"_受着完'!R4",FALSE),0)-1)</f>
        <v>#REF!</v>
      </c>
      <c r="DM18" s="356" t="e">
        <f ca="1">INDEX(INDIRECT("'"&amp;実行度合表集計!$D17&amp;"_受着完'!R89C4:R90C95",FALSE),2,
MATCH(DF$2,INDIRECT("'"&amp;実行度合表集計!$D17&amp;"_受着完'!R4",FALSE),0))</f>
        <v>#REF!</v>
      </c>
      <c r="DN18" s="795" t="e">
        <f ca="1">DM18-($Q17*1000)</f>
        <v>#REF!</v>
      </c>
      <c r="DO18" s="587" t="e" cm="1">
        <f t="array" aca="1" ref="DO18" ca="1">INDEX(INDIRECT("'"&amp;実行度合表集計!$D17&amp;"_受着完'!R89C4:R90C95",FALSE),2,
MATCH(DF$2,INDIRECT("'"&amp;実行度合表集計!$D17&amp;"_受着完'!R4",FALSE),0)-3)</f>
        <v>#REF!</v>
      </c>
      <c r="DP18" s="455" t="e" cm="1">
        <f t="array" aca="1" ref="DP18" ca="1">INDEX(INDIRECT("'"&amp;実行度合表集計!$D17&amp;"_受着完'!R27C4:R28C95",FALSE),2,
MATCH(DP$2,INDIRECT("'"&amp;実行度合表集計!$D17&amp;"_受着完'!R4",FALSE),0)-1)</f>
        <v>#REF!</v>
      </c>
      <c r="DQ18" s="356" t="e">
        <f ca="1">INDEX(INDIRECT("'"&amp;実行度合表集計!$D17&amp;"_受着完'!R27C4:R28C95",FALSE),2,
MATCH(DP$2,INDIRECT("'"&amp;実行度合表集計!$D17&amp;"_受着完'!R4",FALSE),0))</f>
        <v>#REF!</v>
      </c>
      <c r="DR18" s="587" t="e" cm="1">
        <f t="array" aca="1" ref="DR18" ca="1">INDEX(INDIRECT("'"&amp;実行度合表集計!$D17&amp;"_受着完'!R27C4:R28C95",FALSE),2,
MATCH(DP$2,INDIRECT("'"&amp;実行度合表集計!$D17&amp;"_受着完'!R4",FALSE),0)-3)</f>
        <v>#REF!</v>
      </c>
      <c r="DS18" s="357" t="e" cm="1">
        <f t="array" aca="1" ref="DS18" ca="1">INDEX(INDIRECT("'"&amp;実行度合表集計!$D17&amp;"_受着完'!R58C4:R59C95",FALSE),2,
MATCH(DP$2,INDIRECT("'"&amp;実行度合表集計!$D17&amp;"_受着完'!R4",FALSE),0)-1)</f>
        <v>#REF!</v>
      </c>
      <c r="DT18" s="356" t="e">
        <f ca="1">INDEX(INDIRECT("'"&amp;実行度合表集計!$D17&amp;"_受着完'!R58C4:R59C95",FALSE),2,
MATCH(DP$2,INDIRECT("'"&amp;実行度合表集計!$D17&amp;"_受着完'!R4",FALSE),0))</f>
        <v>#REF!</v>
      </c>
      <c r="DU18" s="587" t="e" cm="1">
        <f t="array" aca="1" ref="DU18" ca="1">INDEX(INDIRECT("'"&amp;実行度合表集計!$D17&amp;"_受着完'!R58C4:R59C95",FALSE),2,
MATCH(DP$2,INDIRECT("'"&amp;実行度合表集計!$D17&amp;"_受着完'!R4",FALSE),0)-3)</f>
        <v>#REF!</v>
      </c>
      <c r="DV18" s="358" t="e" cm="1">
        <f t="array" aca="1" ref="DV18" ca="1">INDEX(INDIRECT("'"&amp;実行度合表集計!$D17&amp;"_受着完'!R89C4:R90C95",FALSE),2,
MATCH(DP$2,INDIRECT("'"&amp;実行度合表集計!$D17&amp;"_受着完'!R4",FALSE),0)-1)</f>
        <v>#REF!</v>
      </c>
      <c r="DW18" s="356" t="e">
        <f ca="1">INDEX(INDIRECT("'"&amp;実行度合表集計!$D17&amp;"_受着完'!R89C4:R90C95",FALSE),2,
MATCH(DP$2,INDIRECT("'"&amp;実行度合表集計!$D17&amp;"_受着完'!R4",FALSE),0))</f>
        <v>#REF!</v>
      </c>
      <c r="DX18" s="795" t="e">
        <f ca="1">DW18-($Q17*1000)</f>
        <v>#REF!</v>
      </c>
      <c r="DY18" s="587" t="e" cm="1">
        <f t="array" aca="1" ref="DY18" ca="1">INDEX(INDIRECT("'"&amp;実行度合表集計!$D17&amp;"_受着完'!R89C4:R90C95",FALSE),2,
MATCH(DP$2,INDIRECT("'"&amp;実行度合表集計!$D17&amp;"_受着完'!R4",FALSE),0)-3)</f>
        <v>#REF!</v>
      </c>
      <c r="DZ18" s="455" t="e" cm="1">
        <f t="array" aca="1" ref="DZ18" ca="1">INDEX(INDIRECT("'"&amp;実行度合表集計!$D17&amp;"_受着完'!R27C4:R28C95",FALSE),2,
MATCH(DZ$2,INDIRECT("'"&amp;実行度合表集計!$D17&amp;"_受着完'!R4",FALSE),0)-1)</f>
        <v>#REF!</v>
      </c>
      <c r="EA18" s="356" t="e">
        <f ca="1">INDEX(INDIRECT("'"&amp;実行度合表集計!$D17&amp;"_受着完'!R27C4:R28C95",FALSE),2,
MATCH(DZ$2,INDIRECT("'"&amp;実行度合表集計!$D17&amp;"_受着完'!R4",FALSE),0))</f>
        <v>#REF!</v>
      </c>
      <c r="EB18" s="587" t="e" cm="1">
        <f t="array" aca="1" ref="EB18" ca="1">INDEX(INDIRECT("'"&amp;実行度合表集計!$D17&amp;"_受着完'!R27C4:R28C95",FALSE),2,
MATCH(DZ$2,INDIRECT("'"&amp;実行度合表集計!$D17&amp;"_受着完'!R4",FALSE),0)-3)</f>
        <v>#REF!</v>
      </c>
      <c r="EC18" s="357" t="e" cm="1">
        <f t="array" aca="1" ref="EC18" ca="1">INDEX(INDIRECT("'"&amp;実行度合表集計!$D17&amp;"_受着完'!R58C4:R59C95",FALSE),2,
MATCH(DZ$2,INDIRECT("'"&amp;実行度合表集計!$D17&amp;"_受着完'!R4",FALSE),0)-1)</f>
        <v>#REF!</v>
      </c>
      <c r="ED18" s="356" t="e">
        <f ca="1">INDEX(INDIRECT("'"&amp;実行度合表集計!$D17&amp;"_受着完'!R58C4:R59C95",FALSE),2,
MATCH(DZ$2,INDIRECT("'"&amp;実行度合表集計!$D17&amp;"_受着完'!R4",FALSE),0))</f>
        <v>#REF!</v>
      </c>
      <c r="EE18" s="587" t="e" cm="1">
        <f t="array" aca="1" ref="EE18" ca="1">INDEX(INDIRECT("'"&amp;実行度合表集計!$D17&amp;"_受着完'!R58C4:R59C95",FALSE),2,
MATCH(DZ$2,INDIRECT("'"&amp;実行度合表集計!$D17&amp;"_受着完'!R4",FALSE),0)-3)</f>
        <v>#REF!</v>
      </c>
      <c r="EF18" s="358" t="e" cm="1">
        <f t="array" aca="1" ref="EF18" ca="1">INDEX(INDIRECT("'"&amp;実行度合表集計!$D17&amp;"_受着完'!R89C4:R90C95",FALSE),2,
MATCH(DZ$2,INDIRECT("'"&amp;実行度合表集計!$D17&amp;"_受着完'!R4",FALSE),0)-1)</f>
        <v>#REF!</v>
      </c>
      <c r="EG18" s="356" t="e">
        <f ca="1">INDEX(INDIRECT("'"&amp;実行度合表集計!$D17&amp;"_受着完'!R89C4:R90C95",FALSE),2,
MATCH(DZ$2,INDIRECT("'"&amp;実行度合表集計!$D17&amp;"_受着完'!R4",FALSE),0))</f>
        <v>#REF!</v>
      </c>
      <c r="EH18" s="795" t="e">
        <f ca="1">EG18-($Q17*1000)</f>
        <v>#REF!</v>
      </c>
      <c r="EI18" s="587" t="e" cm="1">
        <f t="array" aca="1" ref="EI18" ca="1">INDEX(INDIRECT("'"&amp;実行度合表集計!$D17&amp;"_受着完'!R89C4:R90C95",FALSE),2,
MATCH(DZ$2,INDIRECT("'"&amp;実行度合表集計!$D17&amp;"_受着完'!R4",FALSE),0)-3)</f>
        <v>#REF!</v>
      </c>
      <c r="EJ18" s="627" t="e">
        <f t="shared" ca="1" si="389"/>
        <v>#REF!</v>
      </c>
      <c r="EK18" s="628" t="e">
        <f t="shared" ca="1" si="390"/>
        <v>#REF!</v>
      </c>
      <c r="EL18" s="629" t="e">
        <f t="shared" ca="1" si="391"/>
        <v>#REF!</v>
      </c>
      <c r="EM18" s="648" t="e">
        <f t="shared" ca="1" si="392"/>
        <v>#REF!</v>
      </c>
      <c r="EN18" s="617" t="e">
        <f t="shared" ca="1" si="393"/>
        <v>#REF!</v>
      </c>
      <c r="EO18" s="649" t="e">
        <f t="shared" ca="1" si="394"/>
        <v>#REF!</v>
      </c>
      <c r="EP18" s="659" t="e">
        <f ca="1">DL18+DV18+EF18</f>
        <v>#REF!</v>
      </c>
      <c r="EQ18" s="619" t="e">
        <f ca="1">DM18+DW18+EG18</f>
        <v>#REF!</v>
      </c>
      <c r="ER18" s="790" t="e">
        <f ca="1">EQ18*(1+ER19)-(($Q17*1000)*3)</f>
        <v>#REF!</v>
      </c>
      <c r="ES18" s="660" t="e">
        <f ca="1">DO18+DY18+EI18</f>
        <v>#REF!</v>
      </c>
      <c r="ET18" s="360" t="e" cm="1">
        <f t="array" aca="1" ref="ET18" ca="1">INDEX(INDIRECT("'"&amp;実行度合表集計!$D17&amp;"_受着完'!R27C4:R28C95",FALSE),2,
MATCH(ET$2,INDIRECT("'"&amp;実行度合表集計!$D17&amp;"_受着完'!R4",FALSE),0)-1)</f>
        <v>#REF!</v>
      </c>
      <c r="EU18" s="356" t="e">
        <f ca="1">INDEX(INDIRECT("'"&amp;実行度合表集計!$D17&amp;"_受着完'!R27C4:R28C95",FALSE),2,
MATCH(ET$2,INDIRECT("'"&amp;実行度合表集計!$D17&amp;"_受着完'!R4",FALSE),0))</f>
        <v>#REF!</v>
      </c>
      <c r="EV18" s="587" t="e" cm="1">
        <f t="array" aca="1" ref="EV18" ca="1">INDEX(INDIRECT("'"&amp;実行度合表集計!$D17&amp;"_受着完'!R27C4:R28C95",FALSE),2,
MATCH(ET$2,INDIRECT("'"&amp;実行度合表集計!$D17&amp;"_受着完'!R4",FALSE),0)-3)</f>
        <v>#REF!</v>
      </c>
      <c r="EW18" s="357" t="e" cm="1">
        <f t="array" aca="1" ref="EW18" ca="1">INDEX(INDIRECT("'"&amp;実行度合表集計!$D17&amp;"_受着完'!R58C4:R59C95",FALSE),2,
MATCH(ET$2,INDIRECT("'"&amp;実行度合表集計!$D17&amp;"_受着完'!R4",FALSE),0)-1)</f>
        <v>#REF!</v>
      </c>
      <c r="EX18" s="356" t="e">
        <f ca="1">INDEX(INDIRECT("'"&amp;実行度合表集計!$D17&amp;"_受着完'!R58C4:R59C95",FALSE),2,
MATCH(ET$2,INDIRECT("'"&amp;実行度合表集計!$D17&amp;"_受着完'!R4",FALSE),0))</f>
        <v>#REF!</v>
      </c>
      <c r="EY18" s="587" t="e" cm="1">
        <f t="array" aca="1" ref="EY18" ca="1">INDEX(INDIRECT("'"&amp;実行度合表集計!$D17&amp;"_受着完'!R58C4:R59C95",FALSE),2,
MATCH(ET$2,INDIRECT("'"&amp;実行度合表集計!$D17&amp;"_受着完'!R4",FALSE),0)-3)</f>
        <v>#REF!</v>
      </c>
      <c r="EZ18" s="358" t="e" cm="1">
        <f t="array" aca="1" ref="EZ18" ca="1">INDEX(INDIRECT("'"&amp;実行度合表集計!$D17&amp;"_受着完'!R89C4:R90C95",FALSE),2,
MATCH(ET$2,INDIRECT("'"&amp;実行度合表集計!$D17&amp;"_受着完'!R4",FALSE),0)-1)</f>
        <v>#REF!</v>
      </c>
      <c r="FA18" s="356" t="e">
        <f ca="1">INDEX(INDIRECT("'"&amp;実行度合表集計!$D17&amp;"_受着完'!R89C4:R90C95",FALSE),2,
MATCH(ET$2,INDIRECT("'"&amp;実行度合表集計!$D17&amp;"_受着完'!R4",FALSE),0))</f>
        <v>#REF!</v>
      </c>
      <c r="FB18" s="795" t="e">
        <f ca="1">FA18-($Q17*1000)</f>
        <v>#REF!</v>
      </c>
      <c r="FC18" s="587" t="e" cm="1">
        <f t="array" aca="1" ref="FC18" ca="1">INDEX(INDIRECT("'"&amp;実行度合表集計!$D17&amp;"_受着完'!R89C4:R90C95",FALSE),2,
MATCH(ET$2,INDIRECT("'"&amp;実行度合表集計!$D17&amp;"_受着完'!R4",FALSE),0)-3)</f>
        <v>#REF!</v>
      </c>
      <c r="FD18" s="455" t="e" cm="1">
        <f t="array" aca="1" ref="FD18" ca="1">INDEX(INDIRECT("'"&amp;実行度合表集計!$D17&amp;"_受着完'!R27C4:R28C95",FALSE),2,
MATCH(FD$2,INDIRECT("'"&amp;実行度合表集計!$D17&amp;"_受着完'!R4",FALSE),0)-1)</f>
        <v>#REF!</v>
      </c>
      <c r="FE18" s="356" t="e">
        <f ca="1">INDEX(INDIRECT("'"&amp;実行度合表集計!$D17&amp;"_受着完'!R27C4:R28C95",FALSE),2,
MATCH(FD$2,INDIRECT("'"&amp;実行度合表集計!$D17&amp;"_受着完'!R4",FALSE),0))</f>
        <v>#REF!</v>
      </c>
      <c r="FF18" s="587" t="e" cm="1">
        <f t="array" aca="1" ref="FF18" ca="1">INDEX(INDIRECT("'"&amp;実行度合表集計!$D17&amp;"_受着完'!R27C4:R28C95",FALSE),2,
MATCH(FD$2,INDIRECT("'"&amp;実行度合表集計!$D17&amp;"_受着完'!R4",FALSE),0)-3)</f>
        <v>#REF!</v>
      </c>
      <c r="FG18" s="357" t="e" cm="1">
        <f t="array" aca="1" ref="FG18" ca="1">INDEX(INDIRECT("'"&amp;実行度合表集計!$D17&amp;"_受着完'!R58C4:R59C95",FALSE),2,
MATCH(FD$2,INDIRECT("'"&amp;実行度合表集計!$D17&amp;"_受着完'!R4",FALSE),0)-1)</f>
        <v>#REF!</v>
      </c>
      <c r="FH18" s="356" t="e">
        <f ca="1">INDEX(INDIRECT("'"&amp;実行度合表集計!$D17&amp;"_受着完'!R58C4:R59C95",FALSE),2,
MATCH(FD$2,INDIRECT("'"&amp;実行度合表集計!$D17&amp;"_受着完'!R4",FALSE),0))</f>
        <v>#REF!</v>
      </c>
      <c r="FI18" s="587" t="e" cm="1">
        <f t="array" aca="1" ref="FI18" ca="1">INDEX(INDIRECT("'"&amp;実行度合表集計!$D17&amp;"_受着完'!R58C4:R59C95",FALSE),2,
MATCH(FD$2,INDIRECT("'"&amp;実行度合表集計!$D17&amp;"_受着完'!R4",FALSE),0)-3)</f>
        <v>#REF!</v>
      </c>
      <c r="FJ18" s="358" t="e" cm="1">
        <f t="array" aca="1" ref="FJ18" ca="1">INDEX(INDIRECT("'"&amp;実行度合表集計!$D17&amp;"_受着完'!R89C4:R90C95",FALSE),2,
MATCH(FD$2,INDIRECT("'"&amp;実行度合表集計!$D17&amp;"_受着完'!R4",FALSE),0)-1)</f>
        <v>#REF!</v>
      </c>
      <c r="FK18" s="356" t="e">
        <f ca="1">INDEX(INDIRECT("'"&amp;実行度合表集計!$D17&amp;"_受着完'!R89C4:R90C95",FALSE),2,
MATCH(FD$2,INDIRECT("'"&amp;実行度合表集計!$D17&amp;"_受着完'!R4",FALSE),0))</f>
        <v>#REF!</v>
      </c>
      <c r="FL18" s="795" t="e">
        <f ca="1">FK18-($Q17*1000)</f>
        <v>#REF!</v>
      </c>
      <c r="FM18" s="587" t="e" cm="1">
        <f t="array" aca="1" ref="FM18" ca="1">INDEX(INDIRECT("'"&amp;実行度合表集計!$D17&amp;"_受着完'!R89C4:R90C95",FALSE),2,
MATCH(FD$2,INDIRECT("'"&amp;実行度合表集計!$D17&amp;"_受着完'!R4",FALSE),0)-3)</f>
        <v>#REF!</v>
      </c>
      <c r="FN18" s="455" t="e" cm="1">
        <f t="array" aca="1" ref="FN18" ca="1">INDEX(INDIRECT("'"&amp;実行度合表集計!$D17&amp;"_受着完'!R27C4:R28C95",FALSE),2,
MATCH(FN$2,INDIRECT("'"&amp;実行度合表集計!$D17&amp;"_受着完'!R4",FALSE),0)-1)</f>
        <v>#REF!</v>
      </c>
      <c r="FO18" s="356" t="e">
        <f ca="1">INDEX(INDIRECT("'"&amp;実行度合表集計!$D17&amp;"_受着完'!R27C4:R28C95",FALSE),2,
MATCH(FN$2,INDIRECT("'"&amp;実行度合表集計!$D17&amp;"_受着完'!R4",FALSE),0))</f>
        <v>#REF!</v>
      </c>
      <c r="FP18" s="587" t="e" cm="1">
        <f t="array" aca="1" ref="FP18" ca="1">INDEX(INDIRECT("'"&amp;実行度合表集計!$D17&amp;"_受着完'!R27C4:R28C95",FALSE),2,
MATCH(FN$2,INDIRECT("'"&amp;実行度合表集計!$D17&amp;"_受着完'!R4",FALSE),0)-3)</f>
        <v>#REF!</v>
      </c>
      <c r="FQ18" s="357" t="e" cm="1">
        <f t="array" aca="1" ref="FQ18" ca="1">INDEX(INDIRECT("'"&amp;実行度合表集計!$D17&amp;"_受着完'!R58C4:R59C95",FALSE),2,
MATCH(FN$2,INDIRECT("'"&amp;実行度合表集計!$D17&amp;"_受着完'!R4",FALSE),0)-1)</f>
        <v>#REF!</v>
      </c>
      <c r="FR18" s="356" t="e">
        <f ca="1">INDEX(INDIRECT("'"&amp;実行度合表集計!$D17&amp;"_受着完'!R58C4:R59C95",FALSE),2,
MATCH(FN$2,INDIRECT("'"&amp;実行度合表集計!$D17&amp;"_受着完'!R4",FALSE),0))</f>
        <v>#REF!</v>
      </c>
      <c r="FS18" s="587" t="e" cm="1">
        <f t="array" aca="1" ref="FS18" ca="1">INDEX(INDIRECT("'"&amp;実行度合表集計!$D17&amp;"_受着完'!R58C4:R59C95",FALSE),2,
MATCH(FN$2,INDIRECT("'"&amp;実行度合表集計!$D17&amp;"_受着完'!R4",FALSE),0)-3)</f>
        <v>#REF!</v>
      </c>
      <c r="FT18" s="358" t="e" cm="1">
        <f t="array" aca="1" ref="FT18" ca="1">INDEX(INDIRECT("'"&amp;実行度合表集計!$D17&amp;"_受着完'!R89C4:R90C95",FALSE),2,
MATCH(FN$2,INDIRECT("'"&amp;実行度合表集計!$D17&amp;"_受着完'!R4",FALSE),0)-1)</f>
        <v>#REF!</v>
      </c>
      <c r="FU18" s="356" t="e">
        <f ca="1">INDEX(INDIRECT("'"&amp;実行度合表集計!$D17&amp;"_受着完'!R89C4:R90C95",FALSE),2,
MATCH(FN$2,INDIRECT("'"&amp;実行度合表集計!$D17&amp;"_受着完'!R4",FALSE),0))</f>
        <v>#REF!</v>
      </c>
      <c r="FV18" s="795" t="e">
        <f ca="1">FU18-($Q17*1000)</f>
        <v>#REF!</v>
      </c>
      <c r="FW18" s="587" t="e" cm="1">
        <f t="array" aca="1" ref="FW18" ca="1">INDEX(INDIRECT("'"&amp;実行度合表集計!$D17&amp;"_受着完'!R89C4:R90C95",FALSE),2,
MATCH(FN$2,INDIRECT("'"&amp;実行度合表集計!$D17&amp;"_受着完'!R4",FALSE),0)-3)</f>
        <v>#REF!</v>
      </c>
      <c r="FX18" s="627" t="e">
        <f t="shared" ca="1" si="399"/>
        <v>#REF!</v>
      </c>
      <c r="FY18" s="628" t="e">
        <f t="shared" ca="1" si="400"/>
        <v>#REF!</v>
      </c>
      <c r="FZ18" s="629" t="e">
        <f t="shared" ca="1" si="401"/>
        <v>#REF!</v>
      </c>
      <c r="GA18" s="648" t="e">
        <f t="shared" ca="1" si="402"/>
        <v>#REF!</v>
      </c>
      <c r="GB18" s="617" t="e">
        <f t="shared" ca="1" si="403"/>
        <v>#REF!</v>
      </c>
      <c r="GC18" s="649" t="e">
        <f t="shared" ca="1" si="404"/>
        <v>#REF!</v>
      </c>
      <c r="GD18" s="659" t="e">
        <f ca="1">EZ18+FJ18+FT18</f>
        <v>#REF!</v>
      </c>
      <c r="GE18" s="619" t="e">
        <f ca="1">FA18+FK18+FU18</f>
        <v>#REF!</v>
      </c>
      <c r="GF18" s="790" t="e">
        <f ca="1">GE18*(1+GF19)-(($Q17*1000)*3)</f>
        <v>#REF!</v>
      </c>
      <c r="GG18" s="660" t="e">
        <f ca="1">FC18+FM18+FW18</f>
        <v>#REF!</v>
      </c>
      <c r="GH18" s="670" t="e">
        <f t="shared" ca="1" si="409"/>
        <v>#REF!</v>
      </c>
      <c r="GI18" s="620" t="e">
        <f t="shared" ca="1" si="410"/>
        <v>#REF!</v>
      </c>
      <c r="GJ18" s="671" t="e">
        <f t="shared" ca="1" si="411"/>
        <v>#REF!</v>
      </c>
      <c r="GK18" s="681" t="e">
        <f t="shared" ca="1" si="412"/>
        <v>#REF!</v>
      </c>
      <c r="GL18" s="622" t="e">
        <f t="shared" ca="1" si="413"/>
        <v>#REF!</v>
      </c>
      <c r="GM18" s="682" t="e">
        <f t="shared" ca="1" si="414"/>
        <v>#REF!</v>
      </c>
      <c r="GN18" s="692" t="e">
        <f t="shared" ca="1" si="415"/>
        <v>#REF!</v>
      </c>
      <c r="GO18" s="624" t="e">
        <f t="shared" ca="1" si="416"/>
        <v>#REF!</v>
      </c>
      <c r="GP18" s="790" t="e">
        <f t="shared" ca="1" si="417"/>
        <v>#REF!</v>
      </c>
      <c r="GQ18" s="693" t="e">
        <f t="shared" ca="1" si="418"/>
        <v>#REF!</v>
      </c>
      <c r="GR18" s="702" t="e">
        <f t="shared" ca="1" si="419"/>
        <v>#REF!</v>
      </c>
      <c r="GS18" s="699" t="e">
        <f t="shared" ca="1" si="420"/>
        <v>#REF!</v>
      </c>
      <c r="GT18" s="703" t="e">
        <f t="shared" ca="1" si="421"/>
        <v>#REF!</v>
      </c>
      <c r="GU18" s="702" t="e">
        <f t="shared" ca="1" si="422"/>
        <v>#REF!</v>
      </c>
      <c r="GV18" s="699" t="e">
        <f t="shared" ca="1" si="423"/>
        <v>#REF!</v>
      </c>
      <c r="GW18" s="703" t="e">
        <f t="shared" ca="1" si="424"/>
        <v>#REF!</v>
      </c>
      <c r="GX18" s="702" t="e">
        <f t="shared" ca="1" si="425"/>
        <v>#REF!</v>
      </c>
      <c r="GY18" s="699" t="e">
        <f t="shared" ca="1" si="426"/>
        <v>#REF!</v>
      </c>
      <c r="GZ18" s="790" t="e">
        <f t="shared" ca="1" si="427"/>
        <v>#REF!</v>
      </c>
      <c r="HA18" s="703" t="e">
        <f t="shared" ca="1" si="428"/>
        <v>#REF!</v>
      </c>
      <c r="HC18" s="461" t="s">
        <v>146</v>
      </c>
      <c r="HD18" s="460"/>
      <c r="HE18" s="461" t="s">
        <v>240</v>
      </c>
      <c r="HF18" s="461" t="s">
        <v>272</v>
      </c>
      <c r="HG18" s="461" t="s">
        <v>277</v>
      </c>
    </row>
    <row r="19" spans="1:215" ht="20.25" outlineLevel="1" thickBot="1" x14ac:dyDescent="0.3">
      <c r="A19" s="365"/>
      <c r="B19" s="504"/>
      <c r="C19" s="443" t="str">
        <f>_xlfn.XLOOKUP($D19,'214737'!$H:$H,'214737'!$G:$G,"",0)</f>
        <v/>
      </c>
      <c r="D19" s="431" t="str">
        <f>HYPERLINK("#'"&amp;D17&amp;"_損益'!A1","▶損益")</f>
        <v>▶損益</v>
      </c>
      <c r="E19" s="413"/>
      <c r="F19" s="1294" t="str">
        <f>_xlfn.XLOOKUP($D19,'214737'!$H:$H,'214737'!$I:$I,"",0)</f>
        <v/>
      </c>
      <c r="G19" s="1294" t="str">
        <f>_xlfn.XLOOKUP($D19,'214737'!$H:$H,'214737'!$J:$J,"",0)</f>
        <v/>
      </c>
      <c r="H19" s="1294" t="str">
        <f>_xlfn.XLOOKUP($D19,'214737'!$H:$H,'214737'!$K:$K,"",0)</f>
        <v/>
      </c>
      <c r="I19" s="414"/>
      <c r="J19" s="547"/>
      <c r="K19" s="1280"/>
      <c r="L19" s="1280"/>
      <c r="M19" s="1280"/>
      <c r="N19" s="1280"/>
      <c r="O19" s="1280"/>
      <c r="P19" s="1280"/>
      <c r="Q19" s="1280"/>
      <c r="R19" s="579" t="str">
        <f>R17</f>
        <v>アクティエ大府第二</v>
      </c>
      <c r="S19" s="359" t="s">
        <v>143</v>
      </c>
      <c r="T19" s="558" t="e">
        <f ca="1">IF(AND(T17&gt;0,T18&gt;0),ROUNDDOWN(T18/T17,4),"")</f>
        <v>#REF!</v>
      </c>
      <c r="U19" s="559" t="e">
        <f t="shared" ref="U19:AA19" ca="1" si="434">IF(AND(U17&gt;0,U18&gt;0),ROUNDDOWN(U18/U17,4),"")</f>
        <v>#REF!</v>
      </c>
      <c r="V19" s="559" t="e">
        <f t="shared" ca="1" si="434"/>
        <v>#REF!</v>
      </c>
      <c r="W19" s="560" t="e">
        <f t="shared" ca="1" si="434"/>
        <v>#REF!</v>
      </c>
      <c r="X19" s="559" t="e">
        <f t="shared" ca="1" si="434"/>
        <v>#REF!</v>
      </c>
      <c r="Y19" s="559" t="e">
        <f t="shared" ca="1" si="434"/>
        <v>#REF!</v>
      </c>
      <c r="Z19" s="561" t="e">
        <f t="shared" ca="1" si="434"/>
        <v>#REF!</v>
      </c>
      <c r="AA19" s="559" t="e">
        <f t="shared" ca="1" si="434"/>
        <v>#REF!</v>
      </c>
      <c r="AB19" s="562" t="e">
        <f ca="1">IF(AB18&gt;0,AB18/AB17,0)</f>
        <v>#REF!</v>
      </c>
      <c r="AC19" s="559" t="e">
        <f t="shared" ref="AC19" ca="1" si="435">IF(AND(AC17&gt;0,AC18&gt;0),ROUNDDOWN(AC18/AC17,4),"")</f>
        <v>#REF!</v>
      </c>
      <c r="AD19" s="558" t="e">
        <f ca="1">IF(AND(AD17&gt;0,AD18&gt;0),ROUNDDOWN(AD18/AD17,4),"")</f>
        <v>#REF!</v>
      </c>
      <c r="AE19" s="559" t="e">
        <f t="shared" ref="AE19:AF19" ca="1" si="436">IF(AND(AE17&gt;0,AE18&gt;0),ROUNDDOWN(AE18/AE17,4),"")</f>
        <v>#REF!</v>
      </c>
      <c r="AF19" s="559" t="e">
        <f t="shared" ca="1" si="436"/>
        <v>#REF!</v>
      </c>
      <c r="AG19" s="560" t="e">
        <f ca="1">IF(AND(AG17&gt;0,AG18&gt;0),ROUNDDOWN(AG18/AG17,4),"")</f>
        <v>#REF!</v>
      </c>
      <c r="AH19" s="559" t="e">
        <f t="shared" ref="AH19:AK19" ca="1" si="437">IF(AND(AH17&gt;0,AH18&gt;0),ROUNDDOWN(AH18/AH17,4),"")</f>
        <v>#REF!</v>
      </c>
      <c r="AI19" s="559" t="e">
        <f t="shared" ca="1" si="437"/>
        <v>#REF!</v>
      </c>
      <c r="AJ19" s="561" t="e">
        <f t="shared" ca="1" si="437"/>
        <v>#REF!</v>
      </c>
      <c r="AK19" s="559" t="e">
        <f t="shared" ca="1" si="437"/>
        <v>#REF!</v>
      </c>
      <c r="AL19" s="562" t="e">
        <f ca="1">IF(AL18&gt;0,AL18/AL17,0)</f>
        <v>#REF!</v>
      </c>
      <c r="AM19" s="559" t="e">
        <f t="shared" ref="AM19" ca="1" si="438">IF(AND(AM17&gt;0,AM18&gt;0),ROUNDDOWN(AM18/AM17,4),"")</f>
        <v>#REF!</v>
      </c>
      <c r="AN19" s="558" t="e">
        <f ca="1">IF(AND(AN17&gt;0,AN18&gt;0),ROUNDDOWN(AN18/AN17,4),"")</f>
        <v>#REF!</v>
      </c>
      <c r="AO19" s="559" t="e">
        <f t="shared" ref="AO19:AP19" ca="1" si="439">IF(AND(AO17&gt;0,AO18&gt;0),ROUNDDOWN(AO18/AO17,4),"")</f>
        <v>#REF!</v>
      </c>
      <c r="AP19" s="559" t="e">
        <f t="shared" ca="1" si="439"/>
        <v>#REF!</v>
      </c>
      <c r="AQ19" s="560" t="e">
        <f ca="1">IF(AND(AQ17&gt;0,AQ18&gt;0),ROUNDDOWN(AQ18/AQ17,4),"")</f>
        <v>#REF!</v>
      </c>
      <c r="AR19" s="559" t="e">
        <f t="shared" ref="AR19:AU19" ca="1" si="440">IF(AND(AR17&gt;0,AR18&gt;0),ROUNDDOWN(AR18/AR17,4),"")</f>
        <v>#REF!</v>
      </c>
      <c r="AS19" s="559" t="e">
        <f t="shared" ca="1" si="440"/>
        <v>#REF!</v>
      </c>
      <c r="AT19" s="561" t="e">
        <f t="shared" ca="1" si="440"/>
        <v>#REF!</v>
      </c>
      <c r="AU19" s="559" t="e">
        <f t="shared" ca="1" si="440"/>
        <v>#REF!</v>
      </c>
      <c r="AV19" s="562" t="e">
        <f ca="1">IF(AV18&gt;0,AV18/AV17,0)</f>
        <v>#REF!</v>
      </c>
      <c r="AW19" s="559" t="e">
        <f t="shared" ref="AW19:BE19" ca="1" si="441">IF(AND(AW17&gt;0,AW18&gt;0),ROUNDDOWN(AW18/AW17,4),"")</f>
        <v>#REF!</v>
      </c>
      <c r="AX19" s="630" t="e">
        <f t="shared" ca="1" si="441"/>
        <v>#REF!</v>
      </c>
      <c r="AY19" s="563" t="e">
        <f t="shared" ca="1" si="441"/>
        <v>#REF!</v>
      </c>
      <c r="AZ19" s="631" t="e">
        <f t="shared" ca="1" si="441"/>
        <v>#REF!</v>
      </c>
      <c r="BA19" s="650" t="e">
        <f t="shared" ca="1" si="441"/>
        <v>#REF!</v>
      </c>
      <c r="BB19" s="564" t="e">
        <f t="shared" ca="1" si="441"/>
        <v>#REF!</v>
      </c>
      <c r="BC19" s="651" t="e">
        <f t="shared" ca="1" si="441"/>
        <v>#REF!</v>
      </c>
      <c r="BD19" s="661" t="e">
        <f t="shared" ca="1" si="441"/>
        <v>#REF!</v>
      </c>
      <c r="BE19" s="565" t="e">
        <f t="shared" ca="1" si="441"/>
        <v>#REF!</v>
      </c>
      <c r="BF19" s="796"/>
      <c r="BG19" s="662" t="e">
        <f ca="1">IF(AND(BG17&gt;0,BG18&gt;0),ROUNDDOWN(BG18/BG17,4),"")</f>
        <v>#REF!</v>
      </c>
      <c r="BH19" s="566" t="e">
        <f ca="1">IF(AND(BH17&gt;0,BH18&gt;0),ROUNDDOWN(BH18/BH17,4),"")</f>
        <v>#REF!</v>
      </c>
      <c r="BI19" s="559" t="e">
        <f t="shared" ref="BI19:BJ19" ca="1" si="442">IF(AND(BI17&gt;0,BI18&gt;0),ROUNDDOWN(BI18/BI17,4),"")</f>
        <v>#REF!</v>
      </c>
      <c r="BJ19" s="559" t="e">
        <f t="shared" ca="1" si="442"/>
        <v>#REF!</v>
      </c>
      <c r="BK19" s="560" t="e">
        <f ca="1">IF(AND(BK17&gt;0,BK18&gt;0),ROUNDDOWN(BK18/BK17,4),"")</f>
        <v>#REF!</v>
      </c>
      <c r="BL19" s="559" t="e">
        <f t="shared" ref="BL19:BO19" ca="1" si="443">IF(AND(BL17&gt;0,BL18&gt;0),ROUNDDOWN(BL18/BL17,4),"")</f>
        <v>#REF!</v>
      </c>
      <c r="BM19" s="559" t="e">
        <f t="shared" ca="1" si="443"/>
        <v>#REF!</v>
      </c>
      <c r="BN19" s="561" t="e">
        <f t="shared" ca="1" si="443"/>
        <v>#REF!</v>
      </c>
      <c r="BO19" s="559" t="e">
        <f t="shared" ca="1" si="443"/>
        <v>#REF!</v>
      </c>
      <c r="BP19" s="562" t="e">
        <f ca="1">IF(BP18&gt;0,BP18/BP17,0)</f>
        <v>#REF!</v>
      </c>
      <c r="BQ19" s="559" t="e">
        <f t="shared" ref="BQ19" ca="1" si="444">IF(AND(BQ17&gt;0,BQ18&gt;0),ROUNDDOWN(BQ18/BQ17,4),"")</f>
        <v>#REF!</v>
      </c>
      <c r="BR19" s="558" t="e">
        <f ca="1">IF(AND(BR17&gt;0,BR18&gt;0),ROUNDDOWN(BR18/BR17,4),"")</f>
        <v>#REF!</v>
      </c>
      <c r="BS19" s="559" t="e">
        <f t="shared" ref="BS19:BT19" ca="1" si="445">IF(AND(BS17&gt;0,BS18&gt;0),ROUNDDOWN(BS18/BS17,4),"")</f>
        <v>#REF!</v>
      </c>
      <c r="BT19" s="559" t="e">
        <f t="shared" ca="1" si="445"/>
        <v>#REF!</v>
      </c>
      <c r="BU19" s="560" t="e">
        <f ca="1">IF(AND(BU17&gt;0,BU18&gt;0),ROUNDDOWN(BU18/BU17,4),"")</f>
        <v>#REF!</v>
      </c>
      <c r="BV19" s="559" t="e">
        <f t="shared" ref="BV19:BY19" ca="1" si="446">IF(AND(BV17&gt;0,BV18&gt;0),ROUNDDOWN(BV18/BV17,4),"")</f>
        <v>#REF!</v>
      </c>
      <c r="BW19" s="559" t="e">
        <f t="shared" ca="1" si="446"/>
        <v>#REF!</v>
      </c>
      <c r="BX19" s="561" t="e">
        <f t="shared" ca="1" si="446"/>
        <v>#REF!</v>
      </c>
      <c r="BY19" s="559" t="e">
        <f t="shared" ca="1" si="446"/>
        <v>#REF!</v>
      </c>
      <c r="BZ19" s="562" t="e">
        <f ca="1">IF(BZ18&gt;0,BZ18/BZ17,0)</f>
        <v>#REF!</v>
      </c>
      <c r="CA19" s="559" t="e">
        <f t="shared" ref="CA19" ca="1" si="447">IF(AND(CA17&gt;0,CA18&gt;0),ROUNDDOWN(CA18/CA17,4),"")</f>
        <v>#REF!</v>
      </c>
      <c r="CB19" s="558" t="e">
        <f ca="1">IF(AND(CB17&gt;0,CB18&gt;0),ROUNDDOWN(CB18/CB17,4),"")</f>
        <v>#REF!</v>
      </c>
      <c r="CC19" s="559" t="e">
        <f t="shared" ref="CC19:CD19" ca="1" si="448">IF(AND(CC17&gt;0,CC18&gt;0),ROUNDDOWN(CC18/CC17,4),"")</f>
        <v>#REF!</v>
      </c>
      <c r="CD19" s="559" t="e">
        <f t="shared" ca="1" si="448"/>
        <v>#REF!</v>
      </c>
      <c r="CE19" s="560" t="e">
        <f ca="1">IF(AND(CE17&gt;0,CE18&gt;0),ROUNDDOWN(CE18/CE17,4),"")</f>
        <v>#REF!</v>
      </c>
      <c r="CF19" s="559" t="e">
        <f t="shared" ref="CF19:CI19" ca="1" si="449">IF(AND(CF17&gt;0,CF18&gt;0),ROUNDDOWN(CF18/CF17,4),"")</f>
        <v>#REF!</v>
      </c>
      <c r="CG19" s="559" t="e">
        <f t="shared" ca="1" si="449"/>
        <v>#REF!</v>
      </c>
      <c r="CH19" s="561" t="e">
        <f t="shared" ca="1" si="449"/>
        <v>#REF!</v>
      </c>
      <c r="CI19" s="559" t="e">
        <f t="shared" ca="1" si="449"/>
        <v>#REF!</v>
      </c>
      <c r="CJ19" s="562" t="e">
        <f ca="1">IF(CJ18&gt;0,CJ18/CJ17,0)</f>
        <v>#REF!</v>
      </c>
      <c r="CK19" s="559" t="e">
        <f t="shared" ref="CK19:CS19" ca="1" si="450">IF(AND(CK17&gt;0,CK18&gt;0),ROUNDDOWN(CK18/CK17,4),"")</f>
        <v>#REF!</v>
      </c>
      <c r="CL19" s="630" t="e">
        <f t="shared" ca="1" si="450"/>
        <v>#REF!</v>
      </c>
      <c r="CM19" s="563" t="e">
        <f t="shared" ca="1" si="450"/>
        <v>#REF!</v>
      </c>
      <c r="CN19" s="631" t="e">
        <f t="shared" ca="1" si="450"/>
        <v>#REF!</v>
      </c>
      <c r="CO19" s="650" t="e">
        <f t="shared" ca="1" si="450"/>
        <v>#REF!</v>
      </c>
      <c r="CP19" s="564" t="e">
        <f t="shared" ca="1" si="450"/>
        <v>#REF!</v>
      </c>
      <c r="CQ19" s="651" t="e">
        <f t="shared" ca="1" si="450"/>
        <v>#REF!</v>
      </c>
      <c r="CR19" s="661" t="e">
        <f t="shared" ca="1" si="450"/>
        <v>#REF!</v>
      </c>
      <c r="CS19" s="565" t="e">
        <f t="shared" ca="1" si="450"/>
        <v>#REF!</v>
      </c>
      <c r="CT19" s="796"/>
      <c r="CU19" s="662" t="e">
        <f ca="1">IF(AND(CU17&gt;0,CU18&gt;0),ROUNDDOWN(CU18/CU17,4),"")</f>
        <v>#REF!</v>
      </c>
      <c r="CV19" s="672" t="e">
        <f ca="1">IF(AND(CV17&gt;0,CV18&gt;0),ROUNDDOWN(CV18/CV17,4),"")</f>
        <v>#REF!</v>
      </c>
      <c r="CW19" s="567" t="e">
        <f t="shared" ref="CW19:CX19" ca="1" si="451">IF(AND(CW17&gt;0,CW18&gt;0),ROUNDDOWN(CW18/CW17,4),"")</f>
        <v>#REF!</v>
      </c>
      <c r="CX19" s="673" t="e">
        <f t="shared" ca="1" si="451"/>
        <v>#REF!</v>
      </c>
      <c r="CY19" s="683" t="e">
        <f ca="1">IF(AND(CY17&gt;0,CY18&gt;0),ROUNDDOWN(CY18/CY17,4),"")</f>
        <v>#REF!</v>
      </c>
      <c r="CZ19" s="568" t="e">
        <f ca="1">IF(AND(CZ17&gt;0,CZ18&gt;0),ROUNDDOWN(CZ18/CZ17,4),"")</f>
        <v>#REF!</v>
      </c>
      <c r="DA19" s="684" t="e">
        <f ca="1">IF(AND(DA17&gt;0,DA18&gt;0),ROUNDDOWN(DA18/DA17,4),"")</f>
        <v>#REF!</v>
      </c>
      <c r="DB19" s="694" t="e">
        <f t="shared" ref="DB19:DH19" ca="1" si="452">IF(AND(DB17&gt;0,DB18&gt;0),ROUNDDOWN(DB18/DB17,4),"")</f>
        <v>#REF!</v>
      </c>
      <c r="DC19" s="569" t="e">
        <f t="shared" ca="1" si="452"/>
        <v>#REF!</v>
      </c>
      <c r="DD19" s="792" t="e">
        <f t="shared" ca="1" si="452"/>
        <v>#REF!</v>
      </c>
      <c r="DE19" s="695" t="e">
        <f t="shared" ca="1" si="452"/>
        <v>#REF!</v>
      </c>
      <c r="DF19" s="566" t="e">
        <f t="shared" ca="1" si="452"/>
        <v>#REF!</v>
      </c>
      <c r="DG19" s="559" t="e">
        <f t="shared" ca="1" si="452"/>
        <v>#REF!</v>
      </c>
      <c r="DH19" s="559" t="e">
        <f t="shared" ca="1" si="452"/>
        <v>#REF!</v>
      </c>
      <c r="DI19" s="560" t="e">
        <f ca="1">IF(AND(DI17&gt;0,DI18&gt;0),ROUNDDOWN(DI18/DI17,4),"")</f>
        <v>#REF!</v>
      </c>
      <c r="DJ19" s="559" t="e">
        <f t="shared" ref="DJ19:DM19" ca="1" si="453">IF(AND(DJ17&gt;0,DJ18&gt;0),ROUNDDOWN(DJ18/DJ17,4),"")</f>
        <v>#REF!</v>
      </c>
      <c r="DK19" s="559" t="e">
        <f t="shared" ca="1" si="453"/>
        <v>#REF!</v>
      </c>
      <c r="DL19" s="561" t="e">
        <f t="shared" ca="1" si="453"/>
        <v>#REF!</v>
      </c>
      <c r="DM19" s="559" t="e">
        <f t="shared" ca="1" si="453"/>
        <v>#REF!</v>
      </c>
      <c r="DN19" s="562" t="e">
        <f ca="1">IF(DN18&gt;0,DN18/DN17,0)</f>
        <v>#REF!</v>
      </c>
      <c r="DO19" s="559" t="e">
        <f t="shared" ref="DO19" ca="1" si="454">IF(AND(DO17&gt;0,DO18&gt;0),ROUNDDOWN(DO18/DO17,4),"")</f>
        <v>#REF!</v>
      </c>
      <c r="DP19" s="558" t="e">
        <f ca="1">IF(AND(DP17&gt;0,DP18&gt;0),ROUNDDOWN(DP18/DP17,4),"")</f>
        <v>#REF!</v>
      </c>
      <c r="DQ19" s="559" t="e">
        <f t="shared" ref="DQ19:DR19" ca="1" si="455">IF(AND(DQ17&gt;0,DQ18&gt;0),ROUNDDOWN(DQ18/DQ17,4),"")</f>
        <v>#REF!</v>
      </c>
      <c r="DR19" s="559" t="e">
        <f t="shared" ca="1" si="455"/>
        <v>#REF!</v>
      </c>
      <c r="DS19" s="560" t="e">
        <f ca="1">IF(AND(DS17&gt;0,DS18&gt;0),ROUNDDOWN(DS18/DS17,4),"")</f>
        <v>#REF!</v>
      </c>
      <c r="DT19" s="559" t="e">
        <f t="shared" ref="DT19:DW19" ca="1" si="456">IF(AND(DT17&gt;0,DT18&gt;0),ROUNDDOWN(DT18/DT17,4),"")</f>
        <v>#REF!</v>
      </c>
      <c r="DU19" s="559" t="e">
        <f t="shared" ca="1" si="456"/>
        <v>#REF!</v>
      </c>
      <c r="DV19" s="561" t="e">
        <f t="shared" ca="1" si="456"/>
        <v>#REF!</v>
      </c>
      <c r="DW19" s="559" t="e">
        <f t="shared" ca="1" si="456"/>
        <v>#REF!</v>
      </c>
      <c r="DX19" s="562" t="e">
        <f ca="1">IF(DX18&gt;0,DX18/DX17,0)</f>
        <v>#REF!</v>
      </c>
      <c r="DY19" s="559" t="e">
        <f t="shared" ref="DY19" ca="1" si="457">IF(AND(DY17&gt;0,DY18&gt;0),ROUNDDOWN(DY18/DY17,4),"")</f>
        <v>#REF!</v>
      </c>
      <c r="DZ19" s="558" t="e">
        <f ca="1">IF(AND(DZ17&gt;0,DZ18&gt;0),ROUNDDOWN(DZ18/DZ17,4),"")</f>
        <v>#REF!</v>
      </c>
      <c r="EA19" s="559" t="e">
        <f t="shared" ref="EA19:EB19" ca="1" si="458">IF(AND(EA17&gt;0,EA18&gt;0),ROUNDDOWN(EA18/EA17,4),"")</f>
        <v>#REF!</v>
      </c>
      <c r="EB19" s="559" t="e">
        <f t="shared" ca="1" si="458"/>
        <v>#REF!</v>
      </c>
      <c r="EC19" s="560" t="e">
        <f ca="1">IF(AND(EC17&gt;0,EC18&gt;0),ROUNDDOWN(EC18/EC17,4),"")</f>
        <v>#REF!</v>
      </c>
      <c r="ED19" s="559" t="e">
        <f t="shared" ref="ED19:EG19" ca="1" si="459">IF(AND(ED17&gt;0,ED18&gt;0),ROUNDDOWN(ED18/ED17,4),"")</f>
        <v>#REF!</v>
      </c>
      <c r="EE19" s="559" t="e">
        <f t="shared" ca="1" si="459"/>
        <v>#REF!</v>
      </c>
      <c r="EF19" s="561" t="e">
        <f t="shared" ca="1" si="459"/>
        <v>#REF!</v>
      </c>
      <c r="EG19" s="559" t="e">
        <f t="shared" ca="1" si="459"/>
        <v>#REF!</v>
      </c>
      <c r="EH19" s="562" t="e">
        <f ca="1">IF(EH18&gt;0,EH18/EH17,0)</f>
        <v>#REF!</v>
      </c>
      <c r="EI19" s="559" t="e">
        <f t="shared" ref="EI19:EQ19" ca="1" si="460">IF(AND(EI17&gt;0,EI18&gt;0),ROUNDDOWN(EI18/EI17,4),"")</f>
        <v>#REF!</v>
      </c>
      <c r="EJ19" s="630" t="e">
        <f t="shared" ca="1" si="460"/>
        <v>#REF!</v>
      </c>
      <c r="EK19" s="563" t="e">
        <f t="shared" ca="1" si="460"/>
        <v>#REF!</v>
      </c>
      <c r="EL19" s="631" t="e">
        <f t="shared" ca="1" si="460"/>
        <v>#REF!</v>
      </c>
      <c r="EM19" s="650" t="e">
        <f t="shared" ca="1" si="460"/>
        <v>#REF!</v>
      </c>
      <c r="EN19" s="564" t="e">
        <f t="shared" ca="1" si="460"/>
        <v>#REF!</v>
      </c>
      <c r="EO19" s="651" t="e">
        <f t="shared" ca="1" si="460"/>
        <v>#REF!</v>
      </c>
      <c r="EP19" s="661" t="e">
        <f t="shared" ca="1" si="460"/>
        <v>#REF!</v>
      </c>
      <c r="EQ19" s="565" t="e">
        <f t="shared" ca="1" si="460"/>
        <v>#REF!</v>
      </c>
      <c r="ER19" s="796"/>
      <c r="ES19" s="662" t="e">
        <f ca="1">IF(AND(ES17&gt;0,ES18&gt;0),ROUNDDOWN(ES18/ES17,4),"")</f>
        <v>#REF!</v>
      </c>
      <c r="ET19" s="566" t="e">
        <f ca="1">IF(AND(ET17&gt;0,ET18&gt;0),ROUNDDOWN(ET18/ET17,4),"")</f>
        <v>#REF!</v>
      </c>
      <c r="EU19" s="559" t="e">
        <f t="shared" ref="EU19:EV19" ca="1" si="461">IF(AND(EU17&gt;0,EU18&gt;0),ROUNDDOWN(EU18/EU17,4),"")</f>
        <v>#REF!</v>
      </c>
      <c r="EV19" s="559" t="e">
        <f t="shared" ca="1" si="461"/>
        <v>#REF!</v>
      </c>
      <c r="EW19" s="560" t="e">
        <f ca="1">IF(AND(EW17&gt;0,EW18&gt;0),ROUNDDOWN(EW18/EW17,4),"")</f>
        <v>#REF!</v>
      </c>
      <c r="EX19" s="559" t="e">
        <f t="shared" ref="EX19:FA19" ca="1" si="462">IF(AND(EX17&gt;0,EX18&gt;0),ROUNDDOWN(EX18/EX17,4),"")</f>
        <v>#REF!</v>
      </c>
      <c r="EY19" s="559" t="e">
        <f t="shared" ca="1" si="462"/>
        <v>#REF!</v>
      </c>
      <c r="EZ19" s="561" t="e">
        <f t="shared" ca="1" si="462"/>
        <v>#REF!</v>
      </c>
      <c r="FA19" s="559" t="e">
        <f t="shared" ca="1" si="462"/>
        <v>#REF!</v>
      </c>
      <c r="FB19" s="562" t="e">
        <f ca="1">IF(FB18&gt;0,FB18/FB17,0)</f>
        <v>#REF!</v>
      </c>
      <c r="FC19" s="559" t="e">
        <f t="shared" ref="FC19" ca="1" si="463">IF(AND(FC17&gt;0,FC18&gt;0),ROUNDDOWN(FC18/FC17,4),"")</f>
        <v>#REF!</v>
      </c>
      <c r="FD19" s="558" t="e">
        <f ca="1">IF(AND(FD17&gt;0,FD18&gt;0),ROUNDDOWN(FD18/FD17,4),"")</f>
        <v>#REF!</v>
      </c>
      <c r="FE19" s="559" t="e">
        <f t="shared" ref="FE19:FF19" ca="1" si="464">IF(AND(FE17&gt;0,FE18&gt;0),ROUNDDOWN(FE18/FE17,4),"")</f>
        <v>#REF!</v>
      </c>
      <c r="FF19" s="559" t="e">
        <f t="shared" ca="1" si="464"/>
        <v>#REF!</v>
      </c>
      <c r="FG19" s="560" t="e">
        <f ca="1">IF(AND(FG17&gt;0,FG18&gt;0),ROUNDDOWN(FG18/FG17,4),"")</f>
        <v>#REF!</v>
      </c>
      <c r="FH19" s="559" t="e">
        <f t="shared" ref="FH19:FK19" ca="1" si="465">IF(AND(FH17&gt;0,FH18&gt;0),ROUNDDOWN(FH18/FH17,4),"")</f>
        <v>#REF!</v>
      </c>
      <c r="FI19" s="559" t="e">
        <f t="shared" ca="1" si="465"/>
        <v>#REF!</v>
      </c>
      <c r="FJ19" s="561" t="e">
        <f t="shared" ca="1" si="465"/>
        <v>#REF!</v>
      </c>
      <c r="FK19" s="559" t="e">
        <f t="shared" ca="1" si="465"/>
        <v>#REF!</v>
      </c>
      <c r="FL19" s="562" t="e">
        <f ca="1">IF(FL18&gt;0,FL18/FL17,0)</f>
        <v>#REF!</v>
      </c>
      <c r="FM19" s="559" t="e">
        <f t="shared" ref="FM19" ca="1" si="466">IF(AND(FM17&gt;0,FM18&gt;0),ROUNDDOWN(FM18/FM17,4),"")</f>
        <v>#REF!</v>
      </c>
      <c r="FN19" s="558" t="e">
        <f ca="1">IF(AND(FN17&gt;0,FN18&gt;0),ROUNDDOWN(FN18/FN17,4),"")</f>
        <v>#REF!</v>
      </c>
      <c r="FO19" s="559" t="e">
        <f t="shared" ref="FO19:FP19" ca="1" si="467">IF(AND(FO17&gt;0,FO18&gt;0),ROUNDDOWN(FO18/FO17,4),"")</f>
        <v>#REF!</v>
      </c>
      <c r="FP19" s="559" t="e">
        <f t="shared" ca="1" si="467"/>
        <v>#REF!</v>
      </c>
      <c r="FQ19" s="560" t="e">
        <f ca="1">IF(AND(FQ17&gt;0,FQ18&gt;0),ROUNDDOWN(FQ18/FQ17,4),"")</f>
        <v>#REF!</v>
      </c>
      <c r="FR19" s="559" t="e">
        <f t="shared" ref="FR19:FU19" ca="1" si="468">IF(AND(FR17&gt;0,FR18&gt;0),ROUNDDOWN(FR18/FR17,4),"")</f>
        <v>#REF!</v>
      </c>
      <c r="FS19" s="559" t="e">
        <f t="shared" ca="1" si="468"/>
        <v>#REF!</v>
      </c>
      <c r="FT19" s="561" t="e">
        <f t="shared" ca="1" si="468"/>
        <v>#REF!</v>
      </c>
      <c r="FU19" s="559" t="e">
        <f t="shared" ca="1" si="468"/>
        <v>#REF!</v>
      </c>
      <c r="FV19" s="562" t="e">
        <f ca="1">IF(FV18&gt;0,FV18/FV17,0)</f>
        <v>#REF!</v>
      </c>
      <c r="FW19" s="559" t="e">
        <f t="shared" ref="FW19:GE19" ca="1" si="469">IF(AND(FW17&gt;0,FW18&gt;0),ROUNDDOWN(FW18/FW17,4),"")</f>
        <v>#REF!</v>
      </c>
      <c r="FX19" s="630" t="e">
        <f t="shared" ca="1" si="469"/>
        <v>#REF!</v>
      </c>
      <c r="FY19" s="563" t="e">
        <f t="shared" ca="1" si="469"/>
        <v>#REF!</v>
      </c>
      <c r="FZ19" s="631" t="e">
        <f t="shared" ca="1" si="469"/>
        <v>#REF!</v>
      </c>
      <c r="GA19" s="650" t="e">
        <f t="shared" ca="1" si="469"/>
        <v>#REF!</v>
      </c>
      <c r="GB19" s="564" t="e">
        <f t="shared" ca="1" si="469"/>
        <v>#REF!</v>
      </c>
      <c r="GC19" s="651" t="e">
        <f t="shared" ca="1" si="469"/>
        <v>#REF!</v>
      </c>
      <c r="GD19" s="661" t="e">
        <f t="shared" ca="1" si="469"/>
        <v>#REF!</v>
      </c>
      <c r="GE19" s="565" t="e">
        <f t="shared" ca="1" si="469"/>
        <v>#REF!</v>
      </c>
      <c r="GF19" s="796"/>
      <c r="GG19" s="662" t="e">
        <f ca="1">IF(AND(GG17&gt;0,GG18&gt;0),ROUNDDOWN(GG18/GG17,4),"")</f>
        <v>#REF!</v>
      </c>
      <c r="GH19" s="672" t="e">
        <f ca="1">IF(AND(GH17&gt;0,GH18&gt;0),ROUNDDOWN(GH18/GH17,4),"")</f>
        <v>#REF!</v>
      </c>
      <c r="GI19" s="567" t="e">
        <f t="shared" ref="GI19:GJ19" ca="1" si="470">IF(AND(GI17&gt;0,GI18&gt;0),ROUNDDOWN(GI18/GI17,4),"")</f>
        <v>#REF!</v>
      </c>
      <c r="GJ19" s="673" t="e">
        <f t="shared" ca="1" si="470"/>
        <v>#REF!</v>
      </c>
      <c r="GK19" s="683" t="e">
        <f ca="1">IF(AND(GK17&gt;0,GK18&gt;0),ROUNDDOWN(GK18/GK17,4),"")</f>
        <v>#REF!</v>
      </c>
      <c r="GL19" s="568" t="e">
        <f ca="1">IF(AND(GL17&gt;0,GL18&gt;0),ROUNDDOWN(GL18/GL17,4),"")</f>
        <v>#REF!</v>
      </c>
      <c r="GM19" s="684" t="e">
        <f ca="1">IF(AND(GM17&gt;0,GM18&gt;0),ROUNDDOWN(GM18/GM17,4),"")</f>
        <v>#REF!</v>
      </c>
      <c r="GN19" s="694" t="e">
        <f t="shared" ref="GN19:HA19" ca="1" si="471">IF(AND(GN17&gt;0,GN18&gt;0),ROUNDDOWN(GN18/GN17,4),"")</f>
        <v>#REF!</v>
      </c>
      <c r="GO19" s="569" t="e">
        <f t="shared" ca="1" si="471"/>
        <v>#REF!</v>
      </c>
      <c r="GP19" s="792" t="e">
        <f t="shared" ca="1" si="471"/>
        <v>#REF!</v>
      </c>
      <c r="GQ19" s="695" t="e">
        <f t="shared" ca="1" si="471"/>
        <v>#REF!</v>
      </c>
      <c r="GR19" s="704" t="e">
        <f t="shared" ca="1" si="471"/>
        <v>#REF!</v>
      </c>
      <c r="GS19" s="570" t="e">
        <f t="shared" ca="1" si="471"/>
        <v>#REF!</v>
      </c>
      <c r="GT19" s="705" t="e">
        <f t="shared" ca="1" si="471"/>
        <v>#REF!</v>
      </c>
      <c r="GU19" s="704" t="e">
        <f t="shared" ca="1" si="471"/>
        <v>#REF!</v>
      </c>
      <c r="GV19" s="570" t="e">
        <f t="shared" ca="1" si="471"/>
        <v>#REF!</v>
      </c>
      <c r="GW19" s="705" t="e">
        <f t="shared" ca="1" si="471"/>
        <v>#REF!</v>
      </c>
      <c r="GX19" s="704" t="e">
        <f t="shared" ca="1" si="471"/>
        <v>#REF!</v>
      </c>
      <c r="GY19" s="570" t="e">
        <f t="shared" ca="1" si="471"/>
        <v>#REF!</v>
      </c>
      <c r="GZ19" s="794" t="e">
        <f t="shared" ca="1" si="471"/>
        <v>#REF!</v>
      </c>
      <c r="HA19" s="705" t="e">
        <f t="shared" ca="1" si="471"/>
        <v>#REF!</v>
      </c>
      <c r="HC19" s="461"/>
      <c r="HD19" s="460"/>
      <c r="HE19" s="461"/>
      <c r="HF19" s="461"/>
      <c r="HG19" s="461"/>
    </row>
    <row r="20" spans="1:215" s="536" customFormat="1" outlineLevel="1" x14ac:dyDescent="0.25">
      <c r="A20" s="535"/>
      <c r="B20" s="1419"/>
      <c r="C20" s="374"/>
      <c r="D20" s="372"/>
      <c r="E20" s="373"/>
      <c r="F20" s="1297"/>
      <c r="G20" s="1297"/>
      <c r="H20" s="1297"/>
      <c r="I20" s="1420" t="str">
        <f>集計グループ1</f>
        <v>アクティエ</v>
      </c>
      <c r="J20" s="549"/>
      <c r="K20" s="1281"/>
      <c r="L20" s="1281"/>
      <c r="M20" s="1281"/>
      <c r="N20" s="1281"/>
      <c r="O20" s="1281"/>
      <c r="P20" s="1281"/>
      <c r="Q20" s="1281"/>
      <c r="R20" s="576"/>
      <c r="S20" s="374" t="s">
        <v>145</v>
      </c>
      <c r="T20" s="451" t="e">
        <f ca="1">SUMIF($S5:$S19,$S20,T5:T19)</f>
        <v>#REF!</v>
      </c>
      <c r="U20" s="368" t="e">
        <f t="shared" ref="U20:CF20" ca="1" si="472">SUMIF($S5:$S19,$S20,U5:U19)</f>
        <v>#REF!</v>
      </c>
      <c r="V20" s="588" t="e">
        <f t="shared" ca="1" si="472"/>
        <v>#REF!</v>
      </c>
      <c r="W20" s="451" t="e">
        <f t="shared" ca="1" si="472"/>
        <v>#REF!</v>
      </c>
      <c r="X20" s="368" t="e">
        <f t="shared" ca="1" si="472"/>
        <v>#REF!</v>
      </c>
      <c r="Y20" s="588" t="e">
        <f t="shared" ca="1" si="472"/>
        <v>#REF!</v>
      </c>
      <c r="Z20" s="451" t="e">
        <f t="shared" ca="1" si="472"/>
        <v>#REF!</v>
      </c>
      <c r="AA20" s="368" t="e">
        <f t="shared" ca="1" si="472"/>
        <v>#REF!</v>
      </c>
      <c r="AB20" s="385" t="e">
        <f t="shared" ca="1" si="472"/>
        <v>#REF!</v>
      </c>
      <c r="AC20" s="588" t="e">
        <f t="shared" ca="1" si="472"/>
        <v>#REF!</v>
      </c>
      <c r="AD20" s="451" t="e">
        <f t="shared" ca="1" si="472"/>
        <v>#REF!</v>
      </c>
      <c r="AE20" s="368" t="e">
        <f t="shared" ca="1" si="472"/>
        <v>#REF!</v>
      </c>
      <c r="AF20" s="588" t="e">
        <f t="shared" ca="1" si="472"/>
        <v>#REF!</v>
      </c>
      <c r="AG20" s="451" t="e">
        <f t="shared" ca="1" si="472"/>
        <v>#REF!</v>
      </c>
      <c r="AH20" s="368" t="e">
        <f t="shared" ca="1" si="472"/>
        <v>#REF!</v>
      </c>
      <c r="AI20" s="588" t="e">
        <f t="shared" ca="1" si="472"/>
        <v>#REF!</v>
      </c>
      <c r="AJ20" s="451" t="e">
        <f t="shared" ca="1" si="472"/>
        <v>#REF!</v>
      </c>
      <c r="AK20" s="368" t="e">
        <f t="shared" ca="1" si="472"/>
        <v>#REF!</v>
      </c>
      <c r="AL20" s="385" t="e">
        <f t="shared" ca="1" si="472"/>
        <v>#REF!</v>
      </c>
      <c r="AM20" s="588" t="e">
        <f t="shared" ca="1" si="472"/>
        <v>#REF!</v>
      </c>
      <c r="AN20" s="451" t="e">
        <f t="shared" ca="1" si="472"/>
        <v>#REF!</v>
      </c>
      <c r="AO20" s="368" t="e">
        <f t="shared" ca="1" si="472"/>
        <v>#REF!</v>
      </c>
      <c r="AP20" s="588" t="e">
        <f t="shared" ca="1" si="472"/>
        <v>#REF!</v>
      </c>
      <c r="AQ20" s="451" t="e">
        <f t="shared" ca="1" si="472"/>
        <v>#REF!</v>
      </c>
      <c r="AR20" s="368" t="e">
        <f t="shared" ca="1" si="472"/>
        <v>#REF!</v>
      </c>
      <c r="AS20" s="588" t="e">
        <f t="shared" ca="1" si="472"/>
        <v>#REF!</v>
      </c>
      <c r="AT20" s="451" t="e">
        <f t="shared" ca="1" si="472"/>
        <v>#REF!</v>
      </c>
      <c r="AU20" s="368" t="e">
        <f t="shared" ca="1" si="472"/>
        <v>#REF!</v>
      </c>
      <c r="AV20" s="385" t="e">
        <f t="shared" ca="1" si="472"/>
        <v>#REF!</v>
      </c>
      <c r="AW20" s="588" t="e">
        <f t="shared" ca="1" si="472"/>
        <v>#REF!</v>
      </c>
      <c r="AX20" s="632" t="e">
        <f ca="1">SUMIF($S5:$S19,$S20,AX5:AX19)</f>
        <v>#REF!</v>
      </c>
      <c r="AY20" s="368" t="e">
        <f t="shared" ca="1" si="472"/>
        <v>#REF!</v>
      </c>
      <c r="AZ20" s="633" t="e">
        <f t="shared" ca="1" si="472"/>
        <v>#REF!</v>
      </c>
      <c r="BA20" s="632" t="e">
        <f t="shared" ca="1" si="472"/>
        <v>#REF!</v>
      </c>
      <c r="BB20" s="368" t="e">
        <f t="shared" ca="1" si="472"/>
        <v>#REF!</v>
      </c>
      <c r="BC20" s="633" t="e">
        <f t="shared" ca="1" si="472"/>
        <v>#REF!</v>
      </c>
      <c r="BD20" s="632" t="e">
        <f t="shared" ca="1" si="472"/>
        <v>#REF!</v>
      </c>
      <c r="BE20" s="368" t="e">
        <f t="shared" ca="1" si="472"/>
        <v>#REF!</v>
      </c>
      <c r="BF20" s="385" t="e">
        <f t="shared" ca="1" si="472"/>
        <v>#REF!</v>
      </c>
      <c r="BG20" s="633" t="e">
        <f t="shared" ca="1" si="472"/>
        <v>#REF!</v>
      </c>
      <c r="BH20" s="368" t="e">
        <f t="shared" ca="1" si="472"/>
        <v>#REF!</v>
      </c>
      <c r="BI20" s="368" t="e">
        <f t="shared" ca="1" si="472"/>
        <v>#REF!</v>
      </c>
      <c r="BJ20" s="588" t="e">
        <f t="shared" ca="1" si="472"/>
        <v>#REF!</v>
      </c>
      <c r="BK20" s="451" t="e">
        <f t="shared" ca="1" si="472"/>
        <v>#REF!</v>
      </c>
      <c r="BL20" s="368" t="e">
        <f t="shared" ca="1" si="472"/>
        <v>#REF!</v>
      </c>
      <c r="BM20" s="588" t="e">
        <f t="shared" ca="1" si="472"/>
        <v>#REF!</v>
      </c>
      <c r="BN20" s="451" t="e">
        <f t="shared" ca="1" si="472"/>
        <v>#REF!</v>
      </c>
      <c r="BO20" s="368" t="e">
        <f t="shared" ca="1" si="472"/>
        <v>#REF!</v>
      </c>
      <c r="BP20" s="385" t="e">
        <f t="shared" ca="1" si="472"/>
        <v>#REF!</v>
      </c>
      <c r="BQ20" s="588" t="e">
        <f t="shared" ca="1" si="472"/>
        <v>#REF!</v>
      </c>
      <c r="BR20" s="451" t="e">
        <f t="shared" ca="1" si="472"/>
        <v>#REF!</v>
      </c>
      <c r="BS20" s="368" t="e">
        <f t="shared" ca="1" si="472"/>
        <v>#REF!</v>
      </c>
      <c r="BT20" s="588" t="e">
        <f t="shared" ca="1" si="472"/>
        <v>#REF!</v>
      </c>
      <c r="BU20" s="451" t="e">
        <f t="shared" ca="1" si="472"/>
        <v>#REF!</v>
      </c>
      <c r="BV20" s="368" t="e">
        <f t="shared" ca="1" si="472"/>
        <v>#REF!</v>
      </c>
      <c r="BW20" s="588" t="e">
        <f t="shared" ca="1" si="472"/>
        <v>#REF!</v>
      </c>
      <c r="BX20" s="451" t="e">
        <f t="shared" ca="1" si="472"/>
        <v>#REF!</v>
      </c>
      <c r="BY20" s="368" t="e">
        <f t="shared" ca="1" si="472"/>
        <v>#REF!</v>
      </c>
      <c r="BZ20" s="385" t="e">
        <f t="shared" ca="1" si="472"/>
        <v>#REF!</v>
      </c>
      <c r="CA20" s="588" t="e">
        <f t="shared" ca="1" si="472"/>
        <v>#REF!</v>
      </c>
      <c r="CB20" s="451" t="e">
        <f t="shared" ca="1" si="472"/>
        <v>#REF!</v>
      </c>
      <c r="CC20" s="368" t="e">
        <f t="shared" ca="1" si="472"/>
        <v>#REF!</v>
      </c>
      <c r="CD20" s="588" t="e">
        <f t="shared" ca="1" si="472"/>
        <v>#REF!</v>
      </c>
      <c r="CE20" s="451" t="e">
        <f t="shared" ca="1" si="472"/>
        <v>#REF!</v>
      </c>
      <c r="CF20" s="368" t="e">
        <f t="shared" ca="1" si="472"/>
        <v>#REF!</v>
      </c>
      <c r="CG20" s="588" t="e">
        <f t="shared" ref="CG20:ER20" ca="1" si="473">SUMIF($S5:$S19,$S20,CG5:CG19)</f>
        <v>#REF!</v>
      </c>
      <c r="CH20" s="451" t="e">
        <f t="shared" ca="1" si="473"/>
        <v>#REF!</v>
      </c>
      <c r="CI20" s="368" t="e">
        <f t="shared" ca="1" si="473"/>
        <v>#REF!</v>
      </c>
      <c r="CJ20" s="385" t="e">
        <f t="shared" ca="1" si="473"/>
        <v>#REF!</v>
      </c>
      <c r="CK20" s="588" t="e">
        <f t="shared" ca="1" si="473"/>
        <v>#REF!</v>
      </c>
      <c r="CL20" s="632" t="e">
        <f t="shared" ca="1" si="473"/>
        <v>#REF!</v>
      </c>
      <c r="CM20" s="368" t="e">
        <f t="shared" ca="1" si="473"/>
        <v>#REF!</v>
      </c>
      <c r="CN20" s="633" t="e">
        <f t="shared" ca="1" si="473"/>
        <v>#REF!</v>
      </c>
      <c r="CO20" s="632" t="e">
        <f t="shared" ca="1" si="473"/>
        <v>#REF!</v>
      </c>
      <c r="CP20" s="368" t="e">
        <f t="shared" ca="1" si="473"/>
        <v>#REF!</v>
      </c>
      <c r="CQ20" s="633" t="e">
        <f t="shared" ca="1" si="473"/>
        <v>#REF!</v>
      </c>
      <c r="CR20" s="632" t="e">
        <f t="shared" ca="1" si="473"/>
        <v>#REF!</v>
      </c>
      <c r="CS20" s="368" t="e">
        <f t="shared" ca="1" si="473"/>
        <v>#REF!</v>
      </c>
      <c r="CT20" s="385" t="e">
        <f t="shared" ca="1" si="473"/>
        <v>#REF!</v>
      </c>
      <c r="CU20" s="633" t="e">
        <f t="shared" ca="1" si="473"/>
        <v>#REF!</v>
      </c>
      <c r="CV20" s="632" t="e">
        <f t="shared" ca="1" si="473"/>
        <v>#REF!</v>
      </c>
      <c r="CW20" s="368" t="e">
        <f t="shared" ca="1" si="473"/>
        <v>#REF!</v>
      </c>
      <c r="CX20" s="633" t="e">
        <f t="shared" ca="1" si="473"/>
        <v>#REF!</v>
      </c>
      <c r="CY20" s="632" t="e">
        <f t="shared" ca="1" si="473"/>
        <v>#REF!</v>
      </c>
      <c r="CZ20" s="368" t="e">
        <f t="shared" ca="1" si="473"/>
        <v>#REF!</v>
      </c>
      <c r="DA20" s="633" t="e">
        <f t="shared" ca="1" si="473"/>
        <v>#REF!</v>
      </c>
      <c r="DB20" s="632" t="e">
        <f t="shared" ca="1" si="473"/>
        <v>#REF!</v>
      </c>
      <c r="DC20" s="368" t="e">
        <f t="shared" ca="1" si="473"/>
        <v>#REF!</v>
      </c>
      <c r="DD20" s="385" t="e">
        <f t="shared" ca="1" si="473"/>
        <v>#REF!</v>
      </c>
      <c r="DE20" s="633" t="e">
        <f t="shared" ca="1" si="473"/>
        <v>#REF!</v>
      </c>
      <c r="DF20" s="368" t="e">
        <f t="shared" ca="1" si="473"/>
        <v>#REF!</v>
      </c>
      <c r="DG20" s="368" t="e">
        <f t="shared" ca="1" si="473"/>
        <v>#REF!</v>
      </c>
      <c r="DH20" s="588" t="e">
        <f t="shared" ca="1" si="473"/>
        <v>#REF!</v>
      </c>
      <c r="DI20" s="451" t="e">
        <f t="shared" ca="1" si="473"/>
        <v>#REF!</v>
      </c>
      <c r="DJ20" s="368" t="e">
        <f t="shared" ca="1" si="473"/>
        <v>#REF!</v>
      </c>
      <c r="DK20" s="588" t="e">
        <f t="shared" ca="1" si="473"/>
        <v>#REF!</v>
      </c>
      <c r="DL20" s="451" t="e">
        <f t="shared" ca="1" si="473"/>
        <v>#REF!</v>
      </c>
      <c r="DM20" s="368" t="e">
        <f t="shared" ca="1" si="473"/>
        <v>#REF!</v>
      </c>
      <c r="DN20" s="385" t="e">
        <f t="shared" ca="1" si="473"/>
        <v>#REF!</v>
      </c>
      <c r="DO20" s="588" t="e">
        <f t="shared" ca="1" si="473"/>
        <v>#REF!</v>
      </c>
      <c r="DP20" s="451" t="e">
        <f t="shared" ca="1" si="473"/>
        <v>#REF!</v>
      </c>
      <c r="DQ20" s="368" t="e">
        <f t="shared" ca="1" si="473"/>
        <v>#REF!</v>
      </c>
      <c r="DR20" s="588" t="e">
        <f t="shared" ca="1" si="473"/>
        <v>#REF!</v>
      </c>
      <c r="DS20" s="451" t="e">
        <f t="shared" ca="1" si="473"/>
        <v>#REF!</v>
      </c>
      <c r="DT20" s="368" t="e">
        <f t="shared" ca="1" si="473"/>
        <v>#REF!</v>
      </c>
      <c r="DU20" s="588" t="e">
        <f t="shared" ca="1" si="473"/>
        <v>#REF!</v>
      </c>
      <c r="DV20" s="451" t="e">
        <f t="shared" ca="1" si="473"/>
        <v>#REF!</v>
      </c>
      <c r="DW20" s="368" t="e">
        <f t="shared" ca="1" si="473"/>
        <v>#REF!</v>
      </c>
      <c r="DX20" s="385" t="e">
        <f t="shared" ca="1" si="473"/>
        <v>#REF!</v>
      </c>
      <c r="DY20" s="588" t="e">
        <f t="shared" ca="1" si="473"/>
        <v>#REF!</v>
      </c>
      <c r="DZ20" s="451" t="e">
        <f t="shared" ca="1" si="473"/>
        <v>#REF!</v>
      </c>
      <c r="EA20" s="368" t="e">
        <f t="shared" ca="1" si="473"/>
        <v>#REF!</v>
      </c>
      <c r="EB20" s="588" t="e">
        <f t="shared" ca="1" si="473"/>
        <v>#REF!</v>
      </c>
      <c r="EC20" s="451" t="e">
        <f t="shared" ca="1" si="473"/>
        <v>#REF!</v>
      </c>
      <c r="ED20" s="368" t="e">
        <f t="shared" ca="1" si="473"/>
        <v>#REF!</v>
      </c>
      <c r="EE20" s="588" t="e">
        <f t="shared" ca="1" si="473"/>
        <v>#REF!</v>
      </c>
      <c r="EF20" s="451" t="e">
        <f t="shared" ca="1" si="473"/>
        <v>#REF!</v>
      </c>
      <c r="EG20" s="368" t="e">
        <f t="shared" ca="1" si="473"/>
        <v>#REF!</v>
      </c>
      <c r="EH20" s="385" t="e">
        <f t="shared" ca="1" si="473"/>
        <v>#REF!</v>
      </c>
      <c r="EI20" s="588" t="e">
        <f t="shared" ca="1" si="473"/>
        <v>#REF!</v>
      </c>
      <c r="EJ20" s="632" t="e">
        <f t="shared" ca="1" si="473"/>
        <v>#REF!</v>
      </c>
      <c r="EK20" s="368" t="e">
        <f t="shared" ca="1" si="473"/>
        <v>#REF!</v>
      </c>
      <c r="EL20" s="633" t="e">
        <f t="shared" ca="1" si="473"/>
        <v>#REF!</v>
      </c>
      <c r="EM20" s="632" t="e">
        <f t="shared" ca="1" si="473"/>
        <v>#REF!</v>
      </c>
      <c r="EN20" s="368" t="e">
        <f t="shared" ca="1" si="473"/>
        <v>#REF!</v>
      </c>
      <c r="EO20" s="633" t="e">
        <f t="shared" ca="1" si="473"/>
        <v>#REF!</v>
      </c>
      <c r="EP20" s="632" t="e">
        <f t="shared" ca="1" si="473"/>
        <v>#REF!</v>
      </c>
      <c r="EQ20" s="368" t="e">
        <f t="shared" ca="1" si="473"/>
        <v>#REF!</v>
      </c>
      <c r="ER20" s="385" t="e">
        <f t="shared" ca="1" si="473"/>
        <v>#REF!</v>
      </c>
      <c r="ES20" s="633" t="e">
        <f t="shared" ref="ES20:HA20" ca="1" si="474">SUMIF($S5:$S19,$S20,ES5:ES19)</f>
        <v>#REF!</v>
      </c>
      <c r="ET20" s="368" t="e">
        <f t="shared" ca="1" si="474"/>
        <v>#REF!</v>
      </c>
      <c r="EU20" s="368" t="e">
        <f t="shared" ca="1" si="474"/>
        <v>#REF!</v>
      </c>
      <c r="EV20" s="588" t="e">
        <f t="shared" ca="1" si="474"/>
        <v>#REF!</v>
      </c>
      <c r="EW20" s="451" t="e">
        <f t="shared" ca="1" si="474"/>
        <v>#REF!</v>
      </c>
      <c r="EX20" s="368" t="e">
        <f t="shared" ca="1" si="474"/>
        <v>#REF!</v>
      </c>
      <c r="EY20" s="588" t="e">
        <f t="shared" ca="1" si="474"/>
        <v>#REF!</v>
      </c>
      <c r="EZ20" s="451" t="e">
        <f t="shared" ca="1" si="474"/>
        <v>#REF!</v>
      </c>
      <c r="FA20" s="368" t="e">
        <f t="shared" ca="1" si="474"/>
        <v>#REF!</v>
      </c>
      <c r="FB20" s="385" t="e">
        <f t="shared" ca="1" si="474"/>
        <v>#REF!</v>
      </c>
      <c r="FC20" s="588" t="e">
        <f t="shared" ca="1" si="474"/>
        <v>#REF!</v>
      </c>
      <c r="FD20" s="451" t="e">
        <f t="shared" ca="1" si="474"/>
        <v>#REF!</v>
      </c>
      <c r="FE20" s="368" t="e">
        <f t="shared" ca="1" si="474"/>
        <v>#REF!</v>
      </c>
      <c r="FF20" s="588" t="e">
        <f t="shared" ca="1" si="474"/>
        <v>#REF!</v>
      </c>
      <c r="FG20" s="451" t="e">
        <f t="shared" ca="1" si="474"/>
        <v>#REF!</v>
      </c>
      <c r="FH20" s="368" t="e">
        <f t="shared" ca="1" si="474"/>
        <v>#REF!</v>
      </c>
      <c r="FI20" s="588" t="e">
        <f t="shared" ca="1" si="474"/>
        <v>#REF!</v>
      </c>
      <c r="FJ20" s="451" t="e">
        <f t="shared" ca="1" si="474"/>
        <v>#REF!</v>
      </c>
      <c r="FK20" s="368" t="e">
        <f t="shared" ca="1" si="474"/>
        <v>#REF!</v>
      </c>
      <c r="FL20" s="385" t="e">
        <f t="shared" ca="1" si="474"/>
        <v>#REF!</v>
      </c>
      <c r="FM20" s="588" t="e">
        <f t="shared" ca="1" si="474"/>
        <v>#REF!</v>
      </c>
      <c r="FN20" s="451" t="e">
        <f t="shared" ca="1" si="474"/>
        <v>#REF!</v>
      </c>
      <c r="FO20" s="368" t="e">
        <f t="shared" ca="1" si="474"/>
        <v>#REF!</v>
      </c>
      <c r="FP20" s="588" t="e">
        <f t="shared" ca="1" si="474"/>
        <v>#REF!</v>
      </c>
      <c r="FQ20" s="451" t="e">
        <f t="shared" ca="1" si="474"/>
        <v>#REF!</v>
      </c>
      <c r="FR20" s="368" t="e">
        <f t="shared" ca="1" si="474"/>
        <v>#REF!</v>
      </c>
      <c r="FS20" s="588" t="e">
        <f t="shared" ca="1" si="474"/>
        <v>#REF!</v>
      </c>
      <c r="FT20" s="451" t="e">
        <f t="shared" ca="1" si="474"/>
        <v>#REF!</v>
      </c>
      <c r="FU20" s="368" t="e">
        <f t="shared" ca="1" si="474"/>
        <v>#REF!</v>
      </c>
      <c r="FV20" s="385" t="e">
        <f t="shared" ca="1" si="474"/>
        <v>#REF!</v>
      </c>
      <c r="FW20" s="588" t="e">
        <f t="shared" ca="1" si="474"/>
        <v>#REF!</v>
      </c>
      <c r="FX20" s="632" t="e">
        <f t="shared" ca="1" si="474"/>
        <v>#REF!</v>
      </c>
      <c r="FY20" s="368" t="e">
        <f t="shared" ca="1" si="474"/>
        <v>#REF!</v>
      </c>
      <c r="FZ20" s="633" t="e">
        <f t="shared" ca="1" si="474"/>
        <v>#REF!</v>
      </c>
      <c r="GA20" s="632" t="e">
        <f t="shared" ca="1" si="474"/>
        <v>#REF!</v>
      </c>
      <c r="GB20" s="368" t="e">
        <f t="shared" ca="1" si="474"/>
        <v>#REF!</v>
      </c>
      <c r="GC20" s="633" t="e">
        <f t="shared" ca="1" si="474"/>
        <v>#REF!</v>
      </c>
      <c r="GD20" s="632" t="e">
        <f t="shared" ca="1" si="474"/>
        <v>#REF!</v>
      </c>
      <c r="GE20" s="368" t="e">
        <f t="shared" ca="1" si="474"/>
        <v>#REF!</v>
      </c>
      <c r="GF20" s="385" t="e">
        <f t="shared" ca="1" si="474"/>
        <v>#REF!</v>
      </c>
      <c r="GG20" s="633" t="e">
        <f t="shared" ca="1" si="474"/>
        <v>#REF!</v>
      </c>
      <c r="GH20" s="632" t="e">
        <f t="shared" ca="1" si="474"/>
        <v>#REF!</v>
      </c>
      <c r="GI20" s="368" t="e">
        <f t="shared" ca="1" si="474"/>
        <v>#REF!</v>
      </c>
      <c r="GJ20" s="633" t="e">
        <f t="shared" ca="1" si="474"/>
        <v>#REF!</v>
      </c>
      <c r="GK20" s="632" t="e">
        <f t="shared" ca="1" si="474"/>
        <v>#REF!</v>
      </c>
      <c r="GL20" s="368" t="e">
        <f t="shared" ca="1" si="474"/>
        <v>#REF!</v>
      </c>
      <c r="GM20" s="633" t="e">
        <f t="shared" ca="1" si="474"/>
        <v>#REF!</v>
      </c>
      <c r="GN20" s="632" t="e">
        <f t="shared" ca="1" si="474"/>
        <v>#REF!</v>
      </c>
      <c r="GO20" s="368" t="e">
        <f t="shared" ca="1" si="474"/>
        <v>#REF!</v>
      </c>
      <c r="GP20" s="385" t="e">
        <f t="shared" ca="1" si="474"/>
        <v>#REF!</v>
      </c>
      <c r="GQ20" s="633" t="e">
        <f t="shared" ca="1" si="474"/>
        <v>#REF!</v>
      </c>
      <c r="GR20" s="632" t="e">
        <f t="shared" ca="1" si="474"/>
        <v>#REF!</v>
      </c>
      <c r="GS20" s="368" t="e">
        <f t="shared" ca="1" si="474"/>
        <v>#REF!</v>
      </c>
      <c r="GT20" s="633" t="e">
        <f t="shared" ca="1" si="474"/>
        <v>#REF!</v>
      </c>
      <c r="GU20" s="632" t="e">
        <f t="shared" ca="1" si="474"/>
        <v>#REF!</v>
      </c>
      <c r="GV20" s="368" t="e">
        <f t="shared" ca="1" si="474"/>
        <v>#REF!</v>
      </c>
      <c r="GW20" s="633" t="e">
        <f t="shared" ca="1" si="474"/>
        <v>#REF!</v>
      </c>
      <c r="GX20" s="632" t="e">
        <f t="shared" ca="1" si="474"/>
        <v>#REF!</v>
      </c>
      <c r="GY20" s="368" t="e">
        <f t="shared" ca="1" si="474"/>
        <v>#REF!</v>
      </c>
      <c r="GZ20" s="385" t="e">
        <f t="shared" ca="1" si="474"/>
        <v>#REF!</v>
      </c>
      <c r="HA20" s="633" t="e">
        <f t="shared" ca="1" si="474"/>
        <v>#REF!</v>
      </c>
      <c r="HC20" s="537"/>
      <c r="HD20" s="814"/>
      <c r="HE20" s="537"/>
      <c r="HF20" s="537"/>
      <c r="HG20" s="537"/>
    </row>
    <row r="21" spans="1:215" s="536" customFormat="1" ht="19.5" outlineLevel="1" x14ac:dyDescent="0.25">
      <c r="A21" s="535"/>
      <c r="B21" s="1421"/>
      <c r="C21" s="367"/>
      <c r="D21" s="1417"/>
      <c r="E21" s="1418"/>
      <c r="F21" s="1294"/>
      <c r="G21" s="1294"/>
      <c r="H21" s="1294"/>
      <c r="I21" s="1422" t="str">
        <f>集計グループ1</f>
        <v>アクティエ</v>
      </c>
      <c r="J21" s="550"/>
      <c r="K21" s="1282"/>
      <c r="L21" s="1282"/>
      <c r="M21" s="1282"/>
      <c r="N21" s="1282"/>
      <c r="O21" s="1282"/>
      <c r="P21" s="1282"/>
      <c r="Q21" s="1282"/>
      <c r="R21" s="577"/>
      <c r="S21" s="367" t="s">
        <v>146</v>
      </c>
      <c r="T21" s="452" t="e">
        <f ca="1">SUMIF($S5:$S19,$S21,T5:T19)</f>
        <v>#REF!</v>
      </c>
      <c r="U21" s="369" t="e">
        <f t="shared" ref="U21:CF21" ca="1" si="475">SUMIF($S5:$S19,$S21,U5:U19)</f>
        <v>#REF!</v>
      </c>
      <c r="V21" s="589" t="e">
        <f t="shared" ca="1" si="475"/>
        <v>#REF!</v>
      </c>
      <c r="W21" s="452" t="e">
        <f t="shared" ca="1" si="475"/>
        <v>#REF!</v>
      </c>
      <c r="X21" s="369" t="e">
        <f t="shared" ca="1" si="475"/>
        <v>#REF!</v>
      </c>
      <c r="Y21" s="589" t="e">
        <f t="shared" ca="1" si="475"/>
        <v>#REF!</v>
      </c>
      <c r="Z21" s="452" t="e">
        <f t="shared" ca="1" si="475"/>
        <v>#REF!</v>
      </c>
      <c r="AA21" s="369" t="e">
        <f t="shared" ca="1" si="475"/>
        <v>#REF!</v>
      </c>
      <c r="AB21" s="790" t="e">
        <f t="shared" ca="1" si="475"/>
        <v>#REF!</v>
      </c>
      <c r="AC21" s="589" t="e">
        <f t="shared" ca="1" si="475"/>
        <v>#REF!</v>
      </c>
      <c r="AD21" s="452" t="e">
        <f t="shared" ca="1" si="475"/>
        <v>#REF!</v>
      </c>
      <c r="AE21" s="369" t="e">
        <f t="shared" ca="1" si="475"/>
        <v>#REF!</v>
      </c>
      <c r="AF21" s="589" t="e">
        <f t="shared" ca="1" si="475"/>
        <v>#REF!</v>
      </c>
      <c r="AG21" s="452" t="e">
        <f t="shared" ca="1" si="475"/>
        <v>#REF!</v>
      </c>
      <c r="AH21" s="369" t="e">
        <f t="shared" ca="1" si="475"/>
        <v>#REF!</v>
      </c>
      <c r="AI21" s="589" t="e">
        <f t="shared" ca="1" si="475"/>
        <v>#REF!</v>
      </c>
      <c r="AJ21" s="452" t="e">
        <f t="shared" ca="1" si="475"/>
        <v>#REF!</v>
      </c>
      <c r="AK21" s="369" t="e">
        <f t="shared" ca="1" si="475"/>
        <v>#REF!</v>
      </c>
      <c r="AL21" s="790" t="e">
        <f t="shared" ca="1" si="475"/>
        <v>#REF!</v>
      </c>
      <c r="AM21" s="589" t="e">
        <f t="shared" ca="1" si="475"/>
        <v>#REF!</v>
      </c>
      <c r="AN21" s="452" t="e">
        <f t="shared" ca="1" si="475"/>
        <v>#REF!</v>
      </c>
      <c r="AO21" s="369" t="e">
        <f t="shared" ca="1" si="475"/>
        <v>#REF!</v>
      </c>
      <c r="AP21" s="589" t="e">
        <f t="shared" ca="1" si="475"/>
        <v>#REF!</v>
      </c>
      <c r="AQ21" s="452" t="e">
        <f t="shared" ca="1" si="475"/>
        <v>#REF!</v>
      </c>
      <c r="AR21" s="369" t="e">
        <f t="shared" ca="1" si="475"/>
        <v>#REF!</v>
      </c>
      <c r="AS21" s="589" t="e">
        <f t="shared" ca="1" si="475"/>
        <v>#REF!</v>
      </c>
      <c r="AT21" s="452" t="e">
        <f t="shared" ca="1" si="475"/>
        <v>#REF!</v>
      </c>
      <c r="AU21" s="369" t="e">
        <f t="shared" ca="1" si="475"/>
        <v>#REF!</v>
      </c>
      <c r="AV21" s="790" t="e">
        <f t="shared" ca="1" si="475"/>
        <v>#REF!</v>
      </c>
      <c r="AW21" s="589" t="e">
        <f t="shared" ca="1" si="475"/>
        <v>#REF!</v>
      </c>
      <c r="AX21" s="634" t="e">
        <f t="shared" ca="1" si="475"/>
        <v>#REF!</v>
      </c>
      <c r="AY21" s="369" t="e">
        <f t="shared" ca="1" si="475"/>
        <v>#REF!</v>
      </c>
      <c r="AZ21" s="635" t="e">
        <f t="shared" ca="1" si="475"/>
        <v>#REF!</v>
      </c>
      <c r="BA21" s="634" t="e">
        <f t="shared" ca="1" si="475"/>
        <v>#REF!</v>
      </c>
      <c r="BB21" s="369" t="e">
        <f t="shared" ca="1" si="475"/>
        <v>#REF!</v>
      </c>
      <c r="BC21" s="635" t="e">
        <f t="shared" ca="1" si="475"/>
        <v>#REF!</v>
      </c>
      <c r="BD21" s="634" t="e">
        <f t="shared" ca="1" si="475"/>
        <v>#REF!</v>
      </c>
      <c r="BE21" s="369" t="e">
        <f t="shared" ca="1" si="475"/>
        <v>#REF!</v>
      </c>
      <c r="BF21" s="790" t="e">
        <f t="shared" ca="1" si="475"/>
        <v>#REF!</v>
      </c>
      <c r="BG21" s="635" t="e">
        <f t="shared" ca="1" si="475"/>
        <v>#REF!</v>
      </c>
      <c r="BH21" s="369" t="e">
        <f t="shared" ca="1" si="475"/>
        <v>#REF!</v>
      </c>
      <c r="BI21" s="369" t="e">
        <f t="shared" ca="1" si="475"/>
        <v>#REF!</v>
      </c>
      <c r="BJ21" s="589" t="e">
        <f t="shared" ca="1" si="475"/>
        <v>#REF!</v>
      </c>
      <c r="BK21" s="452" t="e">
        <f t="shared" ca="1" si="475"/>
        <v>#REF!</v>
      </c>
      <c r="BL21" s="369" t="e">
        <f t="shared" ca="1" si="475"/>
        <v>#REF!</v>
      </c>
      <c r="BM21" s="589" t="e">
        <f t="shared" ca="1" si="475"/>
        <v>#REF!</v>
      </c>
      <c r="BN21" s="452" t="e">
        <f t="shared" ca="1" si="475"/>
        <v>#REF!</v>
      </c>
      <c r="BO21" s="369" t="e">
        <f t="shared" ca="1" si="475"/>
        <v>#REF!</v>
      </c>
      <c r="BP21" s="790" t="e">
        <f t="shared" ca="1" si="475"/>
        <v>#REF!</v>
      </c>
      <c r="BQ21" s="589" t="e">
        <f t="shared" ca="1" si="475"/>
        <v>#REF!</v>
      </c>
      <c r="BR21" s="452" t="e">
        <f t="shared" ca="1" si="475"/>
        <v>#REF!</v>
      </c>
      <c r="BS21" s="369" t="e">
        <f t="shared" ca="1" si="475"/>
        <v>#REF!</v>
      </c>
      <c r="BT21" s="589" t="e">
        <f t="shared" ca="1" si="475"/>
        <v>#REF!</v>
      </c>
      <c r="BU21" s="452" t="e">
        <f t="shared" ca="1" si="475"/>
        <v>#REF!</v>
      </c>
      <c r="BV21" s="369" t="e">
        <f t="shared" ca="1" si="475"/>
        <v>#REF!</v>
      </c>
      <c r="BW21" s="589" t="e">
        <f t="shared" ca="1" si="475"/>
        <v>#REF!</v>
      </c>
      <c r="BX21" s="452" t="e">
        <f t="shared" ca="1" si="475"/>
        <v>#REF!</v>
      </c>
      <c r="BY21" s="369" t="e">
        <f t="shared" ca="1" si="475"/>
        <v>#REF!</v>
      </c>
      <c r="BZ21" s="790" t="e">
        <f t="shared" ca="1" si="475"/>
        <v>#REF!</v>
      </c>
      <c r="CA21" s="589" t="e">
        <f t="shared" ca="1" si="475"/>
        <v>#REF!</v>
      </c>
      <c r="CB21" s="452" t="e">
        <f t="shared" ca="1" si="475"/>
        <v>#REF!</v>
      </c>
      <c r="CC21" s="369" t="e">
        <f t="shared" ca="1" si="475"/>
        <v>#REF!</v>
      </c>
      <c r="CD21" s="589" t="e">
        <f t="shared" ca="1" si="475"/>
        <v>#REF!</v>
      </c>
      <c r="CE21" s="452" t="e">
        <f t="shared" ca="1" si="475"/>
        <v>#REF!</v>
      </c>
      <c r="CF21" s="369" t="e">
        <f t="shared" ca="1" si="475"/>
        <v>#REF!</v>
      </c>
      <c r="CG21" s="589" t="e">
        <f t="shared" ref="CG21:ER21" ca="1" si="476">SUMIF($S5:$S19,$S21,CG5:CG19)</f>
        <v>#REF!</v>
      </c>
      <c r="CH21" s="452" t="e">
        <f t="shared" ca="1" si="476"/>
        <v>#REF!</v>
      </c>
      <c r="CI21" s="369" t="e">
        <f t="shared" ca="1" si="476"/>
        <v>#REF!</v>
      </c>
      <c r="CJ21" s="790" t="e">
        <f t="shared" ca="1" si="476"/>
        <v>#REF!</v>
      </c>
      <c r="CK21" s="589" t="e">
        <f t="shared" ca="1" si="476"/>
        <v>#REF!</v>
      </c>
      <c r="CL21" s="634" t="e">
        <f t="shared" ca="1" si="476"/>
        <v>#REF!</v>
      </c>
      <c r="CM21" s="369" t="e">
        <f t="shared" ca="1" si="476"/>
        <v>#REF!</v>
      </c>
      <c r="CN21" s="635" t="e">
        <f t="shared" ca="1" si="476"/>
        <v>#REF!</v>
      </c>
      <c r="CO21" s="634" t="e">
        <f t="shared" ca="1" si="476"/>
        <v>#REF!</v>
      </c>
      <c r="CP21" s="369" t="e">
        <f t="shared" ca="1" si="476"/>
        <v>#REF!</v>
      </c>
      <c r="CQ21" s="635" t="e">
        <f t="shared" ca="1" si="476"/>
        <v>#REF!</v>
      </c>
      <c r="CR21" s="634" t="e">
        <f t="shared" ca="1" si="476"/>
        <v>#REF!</v>
      </c>
      <c r="CS21" s="369" t="e">
        <f t="shared" ca="1" si="476"/>
        <v>#REF!</v>
      </c>
      <c r="CT21" s="790" t="e">
        <f t="shared" ca="1" si="476"/>
        <v>#REF!</v>
      </c>
      <c r="CU21" s="635" t="e">
        <f t="shared" ca="1" si="476"/>
        <v>#REF!</v>
      </c>
      <c r="CV21" s="634" t="e">
        <f t="shared" ca="1" si="476"/>
        <v>#REF!</v>
      </c>
      <c r="CW21" s="369" t="e">
        <f t="shared" ca="1" si="476"/>
        <v>#REF!</v>
      </c>
      <c r="CX21" s="635" t="e">
        <f t="shared" ca="1" si="476"/>
        <v>#REF!</v>
      </c>
      <c r="CY21" s="634" t="e">
        <f t="shared" ca="1" si="476"/>
        <v>#REF!</v>
      </c>
      <c r="CZ21" s="369" t="e">
        <f t="shared" ca="1" si="476"/>
        <v>#REF!</v>
      </c>
      <c r="DA21" s="635" t="e">
        <f t="shared" ca="1" si="476"/>
        <v>#REF!</v>
      </c>
      <c r="DB21" s="634" t="e">
        <f t="shared" ca="1" si="476"/>
        <v>#REF!</v>
      </c>
      <c r="DC21" s="369" t="e">
        <f t="shared" ca="1" si="476"/>
        <v>#REF!</v>
      </c>
      <c r="DD21" s="790" t="e">
        <f t="shared" ca="1" si="476"/>
        <v>#REF!</v>
      </c>
      <c r="DE21" s="635" t="e">
        <f t="shared" ca="1" si="476"/>
        <v>#REF!</v>
      </c>
      <c r="DF21" s="369" t="e">
        <f t="shared" ca="1" si="476"/>
        <v>#REF!</v>
      </c>
      <c r="DG21" s="369" t="e">
        <f t="shared" ca="1" si="476"/>
        <v>#REF!</v>
      </c>
      <c r="DH21" s="589" t="e">
        <f t="shared" ca="1" si="476"/>
        <v>#REF!</v>
      </c>
      <c r="DI21" s="452" t="e">
        <f t="shared" ca="1" si="476"/>
        <v>#REF!</v>
      </c>
      <c r="DJ21" s="369" t="e">
        <f t="shared" ca="1" si="476"/>
        <v>#REF!</v>
      </c>
      <c r="DK21" s="589" t="e">
        <f t="shared" ca="1" si="476"/>
        <v>#REF!</v>
      </c>
      <c r="DL21" s="452" t="e">
        <f t="shared" ca="1" si="476"/>
        <v>#REF!</v>
      </c>
      <c r="DM21" s="369" t="e">
        <f t="shared" ca="1" si="476"/>
        <v>#REF!</v>
      </c>
      <c r="DN21" s="790" t="e">
        <f t="shared" ca="1" si="476"/>
        <v>#REF!</v>
      </c>
      <c r="DO21" s="589" t="e">
        <f t="shared" ca="1" si="476"/>
        <v>#REF!</v>
      </c>
      <c r="DP21" s="452" t="e">
        <f t="shared" ca="1" si="476"/>
        <v>#REF!</v>
      </c>
      <c r="DQ21" s="369" t="e">
        <f t="shared" ca="1" si="476"/>
        <v>#REF!</v>
      </c>
      <c r="DR21" s="589" t="e">
        <f t="shared" ca="1" si="476"/>
        <v>#REF!</v>
      </c>
      <c r="DS21" s="452" t="e">
        <f t="shared" ca="1" si="476"/>
        <v>#REF!</v>
      </c>
      <c r="DT21" s="369" t="e">
        <f t="shared" ca="1" si="476"/>
        <v>#REF!</v>
      </c>
      <c r="DU21" s="589" t="e">
        <f t="shared" ca="1" si="476"/>
        <v>#REF!</v>
      </c>
      <c r="DV21" s="452" t="e">
        <f t="shared" ca="1" si="476"/>
        <v>#REF!</v>
      </c>
      <c r="DW21" s="369" t="e">
        <f t="shared" ca="1" si="476"/>
        <v>#REF!</v>
      </c>
      <c r="DX21" s="790" t="e">
        <f t="shared" ca="1" si="476"/>
        <v>#REF!</v>
      </c>
      <c r="DY21" s="589" t="e">
        <f t="shared" ca="1" si="476"/>
        <v>#REF!</v>
      </c>
      <c r="DZ21" s="452" t="e">
        <f t="shared" ca="1" si="476"/>
        <v>#REF!</v>
      </c>
      <c r="EA21" s="369" t="e">
        <f t="shared" ca="1" si="476"/>
        <v>#REF!</v>
      </c>
      <c r="EB21" s="589" t="e">
        <f t="shared" ca="1" si="476"/>
        <v>#REF!</v>
      </c>
      <c r="EC21" s="452" t="e">
        <f t="shared" ca="1" si="476"/>
        <v>#REF!</v>
      </c>
      <c r="ED21" s="369" t="e">
        <f t="shared" ca="1" si="476"/>
        <v>#REF!</v>
      </c>
      <c r="EE21" s="589" t="e">
        <f t="shared" ca="1" si="476"/>
        <v>#REF!</v>
      </c>
      <c r="EF21" s="452" t="e">
        <f t="shared" ca="1" si="476"/>
        <v>#REF!</v>
      </c>
      <c r="EG21" s="369" t="e">
        <f t="shared" ca="1" si="476"/>
        <v>#REF!</v>
      </c>
      <c r="EH21" s="790" t="e">
        <f t="shared" ca="1" si="476"/>
        <v>#REF!</v>
      </c>
      <c r="EI21" s="589" t="e">
        <f t="shared" ca="1" si="476"/>
        <v>#REF!</v>
      </c>
      <c r="EJ21" s="634" t="e">
        <f t="shared" ca="1" si="476"/>
        <v>#REF!</v>
      </c>
      <c r="EK21" s="369" t="e">
        <f t="shared" ca="1" si="476"/>
        <v>#REF!</v>
      </c>
      <c r="EL21" s="635" t="e">
        <f t="shared" ca="1" si="476"/>
        <v>#REF!</v>
      </c>
      <c r="EM21" s="634" t="e">
        <f t="shared" ca="1" si="476"/>
        <v>#REF!</v>
      </c>
      <c r="EN21" s="369" t="e">
        <f t="shared" ca="1" si="476"/>
        <v>#REF!</v>
      </c>
      <c r="EO21" s="635" t="e">
        <f t="shared" ca="1" si="476"/>
        <v>#REF!</v>
      </c>
      <c r="EP21" s="634" t="e">
        <f t="shared" ca="1" si="476"/>
        <v>#REF!</v>
      </c>
      <c r="EQ21" s="369" t="e">
        <f t="shared" ca="1" si="476"/>
        <v>#REF!</v>
      </c>
      <c r="ER21" s="790" t="e">
        <f t="shared" ca="1" si="476"/>
        <v>#REF!</v>
      </c>
      <c r="ES21" s="635" t="e">
        <f t="shared" ref="ES21:HA21" ca="1" si="477">SUMIF($S5:$S19,$S21,ES5:ES19)</f>
        <v>#REF!</v>
      </c>
      <c r="ET21" s="369" t="e">
        <f t="shared" ca="1" si="477"/>
        <v>#REF!</v>
      </c>
      <c r="EU21" s="369" t="e">
        <f t="shared" ca="1" si="477"/>
        <v>#REF!</v>
      </c>
      <c r="EV21" s="589" t="e">
        <f t="shared" ca="1" si="477"/>
        <v>#REF!</v>
      </c>
      <c r="EW21" s="452" t="e">
        <f t="shared" ca="1" si="477"/>
        <v>#REF!</v>
      </c>
      <c r="EX21" s="369" t="e">
        <f t="shared" ca="1" si="477"/>
        <v>#REF!</v>
      </c>
      <c r="EY21" s="589" t="e">
        <f t="shared" ca="1" si="477"/>
        <v>#REF!</v>
      </c>
      <c r="EZ21" s="452" t="e">
        <f t="shared" ca="1" si="477"/>
        <v>#REF!</v>
      </c>
      <c r="FA21" s="369" t="e">
        <f t="shared" ca="1" si="477"/>
        <v>#REF!</v>
      </c>
      <c r="FB21" s="790" t="e">
        <f t="shared" ca="1" si="477"/>
        <v>#REF!</v>
      </c>
      <c r="FC21" s="589" t="e">
        <f t="shared" ca="1" si="477"/>
        <v>#REF!</v>
      </c>
      <c r="FD21" s="452" t="e">
        <f t="shared" ca="1" si="477"/>
        <v>#REF!</v>
      </c>
      <c r="FE21" s="369" t="e">
        <f t="shared" ca="1" si="477"/>
        <v>#REF!</v>
      </c>
      <c r="FF21" s="589" t="e">
        <f t="shared" ca="1" si="477"/>
        <v>#REF!</v>
      </c>
      <c r="FG21" s="452" t="e">
        <f t="shared" ca="1" si="477"/>
        <v>#REF!</v>
      </c>
      <c r="FH21" s="369" t="e">
        <f t="shared" ca="1" si="477"/>
        <v>#REF!</v>
      </c>
      <c r="FI21" s="589" t="e">
        <f t="shared" ca="1" si="477"/>
        <v>#REF!</v>
      </c>
      <c r="FJ21" s="452" t="e">
        <f t="shared" ca="1" si="477"/>
        <v>#REF!</v>
      </c>
      <c r="FK21" s="369" t="e">
        <f t="shared" ca="1" si="477"/>
        <v>#REF!</v>
      </c>
      <c r="FL21" s="790" t="e">
        <f t="shared" ca="1" si="477"/>
        <v>#REF!</v>
      </c>
      <c r="FM21" s="589" t="e">
        <f t="shared" ca="1" si="477"/>
        <v>#REF!</v>
      </c>
      <c r="FN21" s="452" t="e">
        <f t="shared" ca="1" si="477"/>
        <v>#REF!</v>
      </c>
      <c r="FO21" s="369" t="e">
        <f t="shared" ca="1" si="477"/>
        <v>#REF!</v>
      </c>
      <c r="FP21" s="589" t="e">
        <f t="shared" ca="1" si="477"/>
        <v>#REF!</v>
      </c>
      <c r="FQ21" s="452" t="e">
        <f t="shared" ca="1" si="477"/>
        <v>#REF!</v>
      </c>
      <c r="FR21" s="369" t="e">
        <f t="shared" ca="1" si="477"/>
        <v>#REF!</v>
      </c>
      <c r="FS21" s="589" t="e">
        <f t="shared" ca="1" si="477"/>
        <v>#REF!</v>
      </c>
      <c r="FT21" s="452" t="e">
        <f t="shared" ca="1" si="477"/>
        <v>#REF!</v>
      </c>
      <c r="FU21" s="369" t="e">
        <f t="shared" ca="1" si="477"/>
        <v>#REF!</v>
      </c>
      <c r="FV21" s="790" t="e">
        <f t="shared" ca="1" si="477"/>
        <v>#REF!</v>
      </c>
      <c r="FW21" s="589" t="e">
        <f t="shared" ca="1" si="477"/>
        <v>#REF!</v>
      </c>
      <c r="FX21" s="634" t="e">
        <f t="shared" ca="1" si="477"/>
        <v>#REF!</v>
      </c>
      <c r="FY21" s="369" t="e">
        <f t="shared" ca="1" si="477"/>
        <v>#REF!</v>
      </c>
      <c r="FZ21" s="635" t="e">
        <f t="shared" ca="1" si="477"/>
        <v>#REF!</v>
      </c>
      <c r="GA21" s="634" t="e">
        <f t="shared" ca="1" si="477"/>
        <v>#REF!</v>
      </c>
      <c r="GB21" s="369" t="e">
        <f t="shared" ca="1" si="477"/>
        <v>#REF!</v>
      </c>
      <c r="GC21" s="635" t="e">
        <f t="shared" ca="1" si="477"/>
        <v>#REF!</v>
      </c>
      <c r="GD21" s="634" t="e">
        <f t="shared" ca="1" si="477"/>
        <v>#REF!</v>
      </c>
      <c r="GE21" s="369" t="e">
        <f t="shared" ca="1" si="477"/>
        <v>#REF!</v>
      </c>
      <c r="GF21" s="790" t="e">
        <f t="shared" ca="1" si="477"/>
        <v>#REF!</v>
      </c>
      <c r="GG21" s="635" t="e">
        <f t="shared" ca="1" si="477"/>
        <v>#REF!</v>
      </c>
      <c r="GH21" s="634" t="e">
        <f t="shared" ca="1" si="477"/>
        <v>#REF!</v>
      </c>
      <c r="GI21" s="369" t="e">
        <f t="shared" ca="1" si="477"/>
        <v>#REF!</v>
      </c>
      <c r="GJ21" s="635" t="e">
        <f t="shared" ca="1" si="477"/>
        <v>#REF!</v>
      </c>
      <c r="GK21" s="634" t="e">
        <f t="shared" ca="1" si="477"/>
        <v>#REF!</v>
      </c>
      <c r="GL21" s="369" t="e">
        <f t="shared" ca="1" si="477"/>
        <v>#REF!</v>
      </c>
      <c r="GM21" s="635" t="e">
        <f t="shared" ca="1" si="477"/>
        <v>#REF!</v>
      </c>
      <c r="GN21" s="634" t="e">
        <f t="shared" ca="1" si="477"/>
        <v>#REF!</v>
      </c>
      <c r="GO21" s="369" t="e">
        <f t="shared" ca="1" si="477"/>
        <v>#REF!</v>
      </c>
      <c r="GP21" s="790" t="e">
        <f t="shared" ca="1" si="477"/>
        <v>#REF!</v>
      </c>
      <c r="GQ21" s="635" t="e">
        <f t="shared" ca="1" si="477"/>
        <v>#REF!</v>
      </c>
      <c r="GR21" s="634" t="e">
        <f t="shared" ca="1" si="477"/>
        <v>#REF!</v>
      </c>
      <c r="GS21" s="369" t="e">
        <f t="shared" ca="1" si="477"/>
        <v>#REF!</v>
      </c>
      <c r="GT21" s="635" t="e">
        <f t="shared" ca="1" si="477"/>
        <v>#REF!</v>
      </c>
      <c r="GU21" s="634" t="e">
        <f t="shared" ca="1" si="477"/>
        <v>#REF!</v>
      </c>
      <c r="GV21" s="369" t="e">
        <f t="shared" ca="1" si="477"/>
        <v>#REF!</v>
      </c>
      <c r="GW21" s="635" t="e">
        <f t="shared" ca="1" si="477"/>
        <v>#REF!</v>
      </c>
      <c r="GX21" s="634" t="e">
        <f t="shared" ca="1" si="477"/>
        <v>#REF!</v>
      </c>
      <c r="GY21" s="369" t="e">
        <f t="shared" ca="1" si="477"/>
        <v>#REF!</v>
      </c>
      <c r="GZ21" s="790" t="e">
        <f t="shared" ca="1" si="477"/>
        <v>#REF!</v>
      </c>
      <c r="HA21" s="635" t="e">
        <f t="shared" ca="1" si="477"/>
        <v>#REF!</v>
      </c>
      <c r="HC21" s="537"/>
      <c r="HD21" s="538"/>
      <c r="HE21" s="537"/>
      <c r="HF21" s="537"/>
      <c r="HG21" s="537"/>
    </row>
    <row r="22" spans="1:215" s="536" customFormat="1" ht="20.25" thickBot="1" x14ac:dyDescent="0.3">
      <c r="A22" s="535"/>
      <c r="B22" s="1423"/>
      <c r="C22" s="371"/>
      <c r="D22" s="364"/>
      <c r="E22" s="370"/>
      <c r="F22" s="1296"/>
      <c r="G22" s="1296"/>
      <c r="H22" s="1296"/>
      <c r="I22" s="1424"/>
      <c r="J22" s="551"/>
      <c r="K22" s="1280"/>
      <c r="L22" s="1280"/>
      <c r="M22" s="1280"/>
      <c r="N22" s="1280"/>
      <c r="O22" s="1280"/>
      <c r="P22" s="1280"/>
      <c r="Q22" s="1280"/>
      <c r="R22" s="578"/>
      <c r="S22" s="371" t="s">
        <v>143</v>
      </c>
      <c r="T22" s="555" t="e">
        <f ca="1">IF(AND(T20&gt;0,T21&gt;0),ROUNDDOWN(T21/T20,4),"")</f>
        <v>#REF!</v>
      </c>
      <c r="U22" s="556" t="e">
        <f t="shared" ref="U22:V22" ca="1" si="478">IF(AND(U20&gt;0,U21&gt;0),ROUNDDOWN(U21/U20,4),"")</f>
        <v>#REF!</v>
      </c>
      <c r="V22" s="556" t="e">
        <f t="shared" ca="1" si="478"/>
        <v>#REF!</v>
      </c>
      <c r="W22" s="555" t="e">
        <f ca="1">IF(AND(W20&gt;0,W21&gt;0),ROUNDDOWN(W21/W20,4),"")</f>
        <v>#REF!</v>
      </c>
      <c r="X22" s="556" t="e">
        <f t="shared" ref="X22:Y22" ca="1" si="479">IF(AND(X20&gt;0,X21&gt;0),ROUNDDOWN(X21/X20,4),"")</f>
        <v>#REF!</v>
      </c>
      <c r="Y22" s="556" t="e">
        <f t="shared" ca="1" si="479"/>
        <v>#REF!</v>
      </c>
      <c r="Z22" s="555" t="e">
        <f ca="1">IF(AND(Z20&gt;0,Z21&gt;0),ROUNDDOWN(Z21/Z20,4),"")</f>
        <v>#REF!</v>
      </c>
      <c r="AA22" s="556" t="e">
        <f t="shared" ref="AA22:AC22" ca="1" si="480">IF(AND(AA20&gt;0,AA21&gt;0),ROUNDDOWN(AA21/AA20,4),"")</f>
        <v>#REF!</v>
      </c>
      <c r="AB22" s="557" t="e">
        <f ca="1">IF(AB21&gt;0,AB21/AB20,0)</f>
        <v>#REF!</v>
      </c>
      <c r="AC22" s="556" t="e">
        <f t="shared" ca="1" si="480"/>
        <v>#REF!</v>
      </c>
      <c r="AD22" s="555" t="e">
        <f ca="1">IF(AND(AD20&gt;0,AD21&gt;0),ROUNDDOWN(AD21/AD20,4),"")</f>
        <v>#REF!</v>
      </c>
      <c r="AE22" s="556" t="e">
        <f t="shared" ref="AE22:AF22" ca="1" si="481">IF(AND(AE20&gt;0,AE21&gt;0),ROUNDDOWN(AE21/AE20,4),"")</f>
        <v>#REF!</v>
      </c>
      <c r="AF22" s="556" t="e">
        <f t="shared" ca="1" si="481"/>
        <v>#REF!</v>
      </c>
      <c r="AG22" s="555" t="e">
        <f ca="1">IF(AND(AG20&gt;0,AG21&gt;0),ROUNDDOWN(AG21/AG20,4),"")</f>
        <v>#REF!</v>
      </c>
      <c r="AH22" s="556" t="e">
        <f t="shared" ref="AH22:AI22" ca="1" si="482">IF(AND(AH20&gt;0,AH21&gt;0),ROUNDDOWN(AH21/AH20,4),"")</f>
        <v>#REF!</v>
      </c>
      <c r="AI22" s="556" t="e">
        <f t="shared" ca="1" si="482"/>
        <v>#REF!</v>
      </c>
      <c r="AJ22" s="555" t="e">
        <f ca="1">IF(AND(AJ20&gt;0,AJ21&gt;0),ROUNDDOWN(AJ21/AJ20,4),"")</f>
        <v>#REF!</v>
      </c>
      <c r="AK22" s="556" t="e">
        <f t="shared" ref="AK22:AM22" ca="1" si="483">IF(AND(AK20&gt;0,AK21&gt;0),ROUNDDOWN(AK21/AK20,4),"")</f>
        <v>#REF!</v>
      </c>
      <c r="AL22" s="557" t="e">
        <f ca="1">IF(AL21&gt;0,AL21/AL20,0)</f>
        <v>#REF!</v>
      </c>
      <c r="AM22" s="556" t="e">
        <f t="shared" ca="1" si="483"/>
        <v>#REF!</v>
      </c>
      <c r="AN22" s="555" t="e">
        <f ca="1">IF(AND(AN20&gt;0,AN21&gt;0),ROUNDDOWN(AN21/AN20,4),"")</f>
        <v>#REF!</v>
      </c>
      <c r="AO22" s="556" t="e">
        <f t="shared" ref="AO22:AP22" ca="1" si="484">IF(AND(AO20&gt;0,AO21&gt;0),ROUNDDOWN(AO21/AO20,4),"")</f>
        <v>#REF!</v>
      </c>
      <c r="AP22" s="556" t="e">
        <f t="shared" ca="1" si="484"/>
        <v>#REF!</v>
      </c>
      <c r="AQ22" s="555" t="e">
        <f ca="1">IF(AND(AQ20&gt;0,AQ21&gt;0),ROUNDDOWN(AQ21/AQ20,4),"")</f>
        <v>#REF!</v>
      </c>
      <c r="AR22" s="556" t="e">
        <f t="shared" ref="AR22:AS22" ca="1" si="485">IF(AND(AR20&gt;0,AR21&gt;0),ROUNDDOWN(AR21/AR20,4),"")</f>
        <v>#REF!</v>
      </c>
      <c r="AS22" s="556" t="e">
        <f t="shared" ca="1" si="485"/>
        <v>#REF!</v>
      </c>
      <c r="AT22" s="555" t="e">
        <f ca="1">IF(AND(AT20&gt;0,AT21&gt;0),ROUNDDOWN(AT21/AT20,4),"")</f>
        <v>#REF!</v>
      </c>
      <c r="AU22" s="556" t="e">
        <f t="shared" ref="AU22:AW22" ca="1" si="486">IF(AND(AU20&gt;0,AU21&gt;0),ROUNDDOWN(AU21/AU20,4),"")</f>
        <v>#REF!</v>
      </c>
      <c r="AV22" s="557" t="e">
        <f ca="1">IF(AV21&gt;0,AV21/AV20,0)</f>
        <v>#REF!</v>
      </c>
      <c r="AW22" s="556" t="e">
        <f t="shared" ca="1" si="486"/>
        <v>#REF!</v>
      </c>
      <c r="AX22" s="636" t="e">
        <f ca="1">IF(AND(AX20&gt;0,AX21&gt;0),ROUNDDOWN(AX21/AX20,4),"")</f>
        <v>#REF!</v>
      </c>
      <c r="AY22" s="556" t="e">
        <f t="shared" ref="AY22" ca="1" si="487">IF(AND(AY20&gt;0,AY21&gt;0),ROUNDDOWN(AY21/AY20,4),"")</f>
        <v>#REF!</v>
      </c>
      <c r="AZ22" s="637" t="e">
        <f t="shared" ref="AZ22" ca="1" si="488">IF(AND(AZ20&gt;0,AZ21&gt;0),ROUNDDOWN(AZ21/AZ20,4),"")</f>
        <v>#REF!</v>
      </c>
      <c r="BA22" s="636" t="e">
        <f ca="1">IF(AND(BA20&gt;0,BA21&gt;0),ROUNDDOWN(BA21/BA20,4),"")</f>
        <v>#REF!</v>
      </c>
      <c r="BB22" s="556" t="e">
        <f t="shared" ref="BB22" ca="1" si="489">IF(AND(BB20&gt;0,BB21&gt;0),ROUNDDOWN(BB21/BB20,4),"")</f>
        <v>#REF!</v>
      </c>
      <c r="BC22" s="637" t="e">
        <f t="shared" ref="BC22" ca="1" si="490">IF(AND(BC20&gt;0,BC21&gt;0),ROUNDDOWN(BC21/BC20,4),"")</f>
        <v>#REF!</v>
      </c>
      <c r="BD22" s="636" t="e">
        <f ca="1">IF(AND(BD20&gt;0,BD21&gt;0),ROUNDDOWN(BD21/BD20,4),"")</f>
        <v>#REF!</v>
      </c>
      <c r="BE22" s="556" t="e">
        <f t="shared" ref="BE22:BG22" ca="1" si="491">IF(AND(BE20&gt;0,BE21&gt;0),ROUNDDOWN(BE21/BE20,4),"")</f>
        <v>#REF!</v>
      </c>
      <c r="BF22" s="557"/>
      <c r="BG22" s="637" t="e">
        <f t="shared" ca="1" si="491"/>
        <v>#REF!</v>
      </c>
      <c r="BH22" s="556" t="e">
        <f ca="1">IF(AND(BH20&gt;0,BH21&gt;0),ROUNDDOWN(BH21/BH20,4),"")</f>
        <v>#REF!</v>
      </c>
      <c r="BI22" s="556" t="e">
        <f t="shared" ref="BI22:BJ22" ca="1" si="492">IF(AND(BI20&gt;0,BI21&gt;0),ROUNDDOWN(BI21/BI20,4),"")</f>
        <v>#REF!</v>
      </c>
      <c r="BJ22" s="556" t="e">
        <f t="shared" ca="1" si="492"/>
        <v>#REF!</v>
      </c>
      <c r="BK22" s="555" t="e">
        <f ca="1">IF(AND(BK20&gt;0,BK21&gt;0),ROUNDDOWN(BK21/BK20,4),"")</f>
        <v>#REF!</v>
      </c>
      <c r="BL22" s="556" t="e">
        <f t="shared" ref="BL22:BM22" ca="1" si="493">IF(AND(BL20&gt;0,BL21&gt;0),ROUNDDOWN(BL21/BL20,4),"")</f>
        <v>#REF!</v>
      </c>
      <c r="BM22" s="556" t="e">
        <f t="shared" ca="1" si="493"/>
        <v>#REF!</v>
      </c>
      <c r="BN22" s="555" t="e">
        <f ca="1">IF(AND(BN20&gt;0,BN21&gt;0),ROUNDDOWN(BN21/BN20,4),"")</f>
        <v>#REF!</v>
      </c>
      <c r="BO22" s="556" t="e">
        <f t="shared" ref="BO22:BQ22" ca="1" si="494">IF(AND(BO20&gt;0,BO21&gt;0),ROUNDDOWN(BO21/BO20,4),"")</f>
        <v>#REF!</v>
      </c>
      <c r="BP22" s="557" t="e">
        <f ca="1">IF(BP21&gt;0,BP21/BP20,0)</f>
        <v>#REF!</v>
      </c>
      <c r="BQ22" s="556" t="e">
        <f t="shared" ca="1" si="494"/>
        <v>#REF!</v>
      </c>
      <c r="BR22" s="555" t="e">
        <f ca="1">IF(AND(BR20&gt;0,BR21&gt;0),ROUNDDOWN(BR21/BR20,4),"")</f>
        <v>#REF!</v>
      </c>
      <c r="BS22" s="556" t="e">
        <f t="shared" ref="BS22:BT22" ca="1" si="495">IF(AND(BS20&gt;0,BS21&gt;0),ROUNDDOWN(BS21/BS20,4),"")</f>
        <v>#REF!</v>
      </c>
      <c r="BT22" s="556" t="e">
        <f t="shared" ca="1" si="495"/>
        <v>#REF!</v>
      </c>
      <c r="BU22" s="555" t="e">
        <f ca="1">IF(AND(BU20&gt;0,BU21&gt;0),ROUNDDOWN(BU21/BU20,4),"")</f>
        <v>#REF!</v>
      </c>
      <c r="BV22" s="556" t="e">
        <f t="shared" ref="BV22:BW22" ca="1" si="496">IF(AND(BV20&gt;0,BV21&gt;0),ROUNDDOWN(BV21/BV20,4),"")</f>
        <v>#REF!</v>
      </c>
      <c r="BW22" s="556" t="e">
        <f t="shared" ca="1" si="496"/>
        <v>#REF!</v>
      </c>
      <c r="BX22" s="555" t="e">
        <f ca="1">IF(AND(BX20&gt;0,BX21&gt;0),ROUNDDOWN(BX21/BX20,4),"")</f>
        <v>#REF!</v>
      </c>
      <c r="BY22" s="556" t="e">
        <f t="shared" ref="BY22:CA22" ca="1" si="497">IF(AND(BY20&gt;0,BY21&gt;0),ROUNDDOWN(BY21/BY20,4),"")</f>
        <v>#REF!</v>
      </c>
      <c r="BZ22" s="557" t="e">
        <f ca="1">IF(BZ21&gt;0,BZ21/BZ20,0)</f>
        <v>#REF!</v>
      </c>
      <c r="CA22" s="556" t="e">
        <f t="shared" ca="1" si="497"/>
        <v>#REF!</v>
      </c>
      <c r="CB22" s="555" t="e">
        <f ca="1">IF(AND(CB20&gt;0,CB21&gt;0),ROUNDDOWN(CB21/CB20,4),"")</f>
        <v>#REF!</v>
      </c>
      <c r="CC22" s="556" t="e">
        <f t="shared" ref="CC22:CD22" ca="1" si="498">IF(AND(CC20&gt;0,CC21&gt;0),ROUNDDOWN(CC21/CC20,4),"")</f>
        <v>#REF!</v>
      </c>
      <c r="CD22" s="556" t="e">
        <f t="shared" ca="1" si="498"/>
        <v>#REF!</v>
      </c>
      <c r="CE22" s="555" t="e">
        <f ca="1">IF(AND(CE20&gt;0,CE21&gt;0),ROUNDDOWN(CE21/CE20,4),"")</f>
        <v>#REF!</v>
      </c>
      <c r="CF22" s="556" t="e">
        <f t="shared" ref="CF22:CG22" ca="1" si="499">IF(AND(CF20&gt;0,CF21&gt;0),ROUNDDOWN(CF21/CF20,4),"")</f>
        <v>#REF!</v>
      </c>
      <c r="CG22" s="556" t="e">
        <f t="shared" ca="1" si="499"/>
        <v>#REF!</v>
      </c>
      <c r="CH22" s="555" t="e">
        <f ca="1">IF(AND(CH20&gt;0,CH21&gt;0),ROUNDDOWN(CH21/CH20,4),"")</f>
        <v>#REF!</v>
      </c>
      <c r="CI22" s="556" t="e">
        <f t="shared" ref="CI22:CK22" ca="1" si="500">IF(AND(CI20&gt;0,CI21&gt;0),ROUNDDOWN(CI21/CI20,4),"")</f>
        <v>#REF!</v>
      </c>
      <c r="CJ22" s="557" t="e">
        <f ca="1">IF(CJ21&gt;0,CJ21/CJ20,0)</f>
        <v>#REF!</v>
      </c>
      <c r="CK22" s="556" t="e">
        <f t="shared" ca="1" si="500"/>
        <v>#REF!</v>
      </c>
      <c r="CL22" s="636" t="e">
        <f ca="1">IF(AND(CL20&gt;0,CL21&gt;0),ROUNDDOWN(CL21/CL20,4),"")</f>
        <v>#REF!</v>
      </c>
      <c r="CM22" s="556" t="e">
        <f t="shared" ref="CM22:CN22" ca="1" si="501">IF(AND(CM20&gt;0,CM21&gt;0),ROUNDDOWN(CM21/CM20,4),"")</f>
        <v>#REF!</v>
      </c>
      <c r="CN22" s="637" t="e">
        <f t="shared" ca="1" si="501"/>
        <v>#REF!</v>
      </c>
      <c r="CO22" s="636" t="e">
        <f ca="1">IF(AND(CO20&gt;0,CO21&gt;0),ROUNDDOWN(CO21/CO20,4),"")</f>
        <v>#REF!</v>
      </c>
      <c r="CP22" s="556" t="e">
        <f t="shared" ref="CP22:CQ22" ca="1" si="502">IF(AND(CP20&gt;0,CP21&gt;0),ROUNDDOWN(CP21/CP20,4),"")</f>
        <v>#REF!</v>
      </c>
      <c r="CQ22" s="637" t="e">
        <f t="shared" ca="1" si="502"/>
        <v>#REF!</v>
      </c>
      <c r="CR22" s="636" t="e">
        <f ca="1">IF(AND(CR20&gt;0,CR21&gt;0),ROUNDDOWN(CR21/CR20,4),"")</f>
        <v>#REF!</v>
      </c>
      <c r="CS22" s="556" t="e">
        <f t="shared" ref="CS22" ca="1" si="503">IF(AND(CS20&gt;0,CS21&gt;0),ROUNDDOWN(CS21/CS20,4),"")</f>
        <v>#REF!</v>
      </c>
      <c r="CT22" s="557"/>
      <c r="CU22" s="637" t="e">
        <f t="shared" ref="CU22" ca="1" si="504">IF(AND(CU20&gt;0,CU21&gt;0),ROUNDDOWN(CU21/CU20,4),"")</f>
        <v>#REF!</v>
      </c>
      <c r="CV22" s="636" t="e">
        <f ca="1">IF(AND(CV20&gt;0,CV21&gt;0),ROUNDDOWN(CV21/CV20,4),"")</f>
        <v>#REF!</v>
      </c>
      <c r="CW22" s="556" t="e">
        <f ca="1">IF(AND(CW20&gt;0,CW21&gt;0),ROUNDDOWN(CW21/CW20,4),"")</f>
        <v>#REF!</v>
      </c>
      <c r="CX22" s="637" t="e">
        <f ca="1">IF(AND(CX20&gt;0,CX21&gt;0),ROUNDDOWN(CX21/CX20,4),"")</f>
        <v>#REF!</v>
      </c>
      <c r="CY22" s="636" t="e">
        <f ca="1">IF(AND(CY20&gt;0,CY21&gt;0),ROUNDDOWN(CY21/CY20,4),"")</f>
        <v>#REF!</v>
      </c>
      <c r="CZ22" s="556" t="e">
        <f t="shared" ref="CZ22:DA22" ca="1" si="505">IF(AND(CZ20&gt;0,CZ21&gt;0),ROUNDDOWN(CZ21/CZ20,4),"")</f>
        <v>#REF!</v>
      </c>
      <c r="DA22" s="637" t="e">
        <f t="shared" ca="1" si="505"/>
        <v>#REF!</v>
      </c>
      <c r="DB22" s="636" t="e">
        <f ca="1">IF(AND(DB20&gt;0,DB21&gt;0),ROUNDDOWN(DB21/DB20,4),"")</f>
        <v>#REF!</v>
      </c>
      <c r="DC22" s="556" t="e">
        <f t="shared" ref="DC22:DE22" ca="1" si="506">IF(AND(DC20&gt;0,DC21&gt;0),ROUNDDOWN(DC21/DC20,4),"")</f>
        <v>#REF!</v>
      </c>
      <c r="DD22" s="557" t="e">
        <f t="shared" ref="DD22" ca="1" si="507">IF(AND(DD20&gt;0,DD21&gt;0),ROUNDDOWN(DD21/DD20,4),"")</f>
        <v>#REF!</v>
      </c>
      <c r="DE22" s="637" t="e">
        <f t="shared" ca="1" si="506"/>
        <v>#REF!</v>
      </c>
      <c r="DF22" s="556" t="e">
        <f ca="1">IF(AND(DF20&gt;0,DF21&gt;0),ROUNDDOWN(DF21/DF20,4),"")</f>
        <v>#REF!</v>
      </c>
      <c r="DG22" s="556" t="e">
        <f t="shared" ref="DG22:DH22" ca="1" si="508">IF(AND(DG20&gt;0,DG21&gt;0),ROUNDDOWN(DG21/DG20,4),"")</f>
        <v>#REF!</v>
      </c>
      <c r="DH22" s="556" t="e">
        <f t="shared" ca="1" si="508"/>
        <v>#REF!</v>
      </c>
      <c r="DI22" s="555" t="e">
        <f ca="1">IF(AND(DI20&gt;0,DI21&gt;0),ROUNDDOWN(DI21/DI20,4),"")</f>
        <v>#REF!</v>
      </c>
      <c r="DJ22" s="556" t="e">
        <f t="shared" ref="DJ22:DK22" ca="1" si="509">IF(AND(DJ20&gt;0,DJ21&gt;0),ROUNDDOWN(DJ21/DJ20,4),"")</f>
        <v>#REF!</v>
      </c>
      <c r="DK22" s="556" t="e">
        <f t="shared" ca="1" si="509"/>
        <v>#REF!</v>
      </c>
      <c r="DL22" s="555" t="e">
        <f ca="1">IF(AND(DL20&gt;0,DL21&gt;0),ROUNDDOWN(DL21/DL20,4),"")</f>
        <v>#REF!</v>
      </c>
      <c r="DM22" s="556" t="e">
        <f t="shared" ref="DM22:DO22" ca="1" si="510">IF(AND(DM20&gt;0,DM21&gt;0),ROUNDDOWN(DM21/DM20,4),"")</f>
        <v>#REF!</v>
      </c>
      <c r="DN22" s="557" t="e">
        <f ca="1">IF(DN21&gt;0,DN21/DN20,0)</f>
        <v>#REF!</v>
      </c>
      <c r="DO22" s="556" t="e">
        <f t="shared" ca="1" si="510"/>
        <v>#REF!</v>
      </c>
      <c r="DP22" s="555" t="e">
        <f ca="1">IF(AND(DP20&gt;0,DP21&gt;0),ROUNDDOWN(DP21/DP20,4),"")</f>
        <v>#REF!</v>
      </c>
      <c r="DQ22" s="556" t="e">
        <f t="shared" ref="DQ22:DR22" ca="1" si="511">IF(AND(DQ20&gt;0,DQ21&gt;0),ROUNDDOWN(DQ21/DQ20,4),"")</f>
        <v>#REF!</v>
      </c>
      <c r="DR22" s="556" t="e">
        <f t="shared" ca="1" si="511"/>
        <v>#REF!</v>
      </c>
      <c r="DS22" s="555" t="e">
        <f ca="1">IF(AND(DS20&gt;0,DS21&gt;0),ROUNDDOWN(DS21/DS20,4),"")</f>
        <v>#REF!</v>
      </c>
      <c r="DT22" s="556" t="e">
        <f t="shared" ref="DT22:DU22" ca="1" si="512">IF(AND(DT20&gt;0,DT21&gt;0),ROUNDDOWN(DT21/DT20,4),"")</f>
        <v>#REF!</v>
      </c>
      <c r="DU22" s="556" t="e">
        <f t="shared" ca="1" si="512"/>
        <v>#REF!</v>
      </c>
      <c r="DV22" s="555" t="e">
        <f ca="1">IF(AND(DV20&gt;0,DV21&gt;0),ROUNDDOWN(DV21/DV20,4),"")</f>
        <v>#REF!</v>
      </c>
      <c r="DW22" s="556" t="e">
        <f t="shared" ref="DW22:DY22" ca="1" si="513">IF(AND(DW20&gt;0,DW21&gt;0),ROUNDDOWN(DW21/DW20,4),"")</f>
        <v>#REF!</v>
      </c>
      <c r="DX22" s="557" t="e">
        <f ca="1">IF(DX21&gt;0,DX21/DX20,0)</f>
        <v>#REF!</v>
      </c>
      <c r="DY22" s="556" t="e">
        <f t="shared" ca="1" si="513"/>
        <v>#REF!</v>
      </c>
      <c r="DZ22" s="555" t="e">
        <f ca="1">IF(AND(DZ20&gt;0,DZ21&gt;0),ROUNDDOWN(DZ21/DZ20,4),"")</f>
        <v>#REF!</v>
      </c>
      <c r="EA22" s="556" t="e">
        <f t="shared" ref="EA22:EB22" ca="1" si="514">IF(AND(EA20&gt;0,EA21&gt;0),ROUNDDOWN(EA21/EA20,4),"")</f>
        <v>#REF!</v>
      </c>
      <c r="EB22" s="556" t="e">
        <f t="shared" ca="1" si="514"/>
        <v>#REF!</v>
      </c>
      <c r="EC22" s="555" t="e">
        <f ca="1">IF(AND(EC20&gt;0,EC21&gt;0),ROUNDDOWN(EC21/EC20,4),"")</f>
        <v>#REF!</v>
      </c>
      <c r="ED22" s="556" t="e">
        <f t="shared" ref="ED22:EE22" ca="1" si="515">IF(AND(ED20&gt;0,ED21&gt;0),ROUNDDOWN(ED21/ED20,4),"")</f>
        <v>#REF!</v>
      </c>
      <c r="EE22" s="556" t="e">
        <f t="shared" ca="1" si="515"/>
        <v>#REF!</v>
      </c>
      <c r="EF22" s="555" t="e">
        <f ca="1">IF(AND(EF20&gt;0,EF21&gt;0),ROUNDDOWN(EF21/EF20,4),"")</f>
        <v>#REF!</v>
      </c>
      <c r="EG22" s="556" t="e">
        <f t="shared" ref="EG22:EI22" ca="1" si="516">IF(AND(EG20&gt;0,EG21&gt;0),ROUNDDOWN(EG21/EG20,4),"")</f>
        <v>#REF!</v>
      </c>
      <c r="EH22" s="557" t="e">
        <f ca="1">IF(EH21&gt;0,EH21/EH20,0)</f>
        <v>#REF!</v>
      </c>
      <c r="EI22" s="556" t="e">
        <f t="shared" ca="1" si="516"/>
        <v>#REF!</v>
      </c>
      <c r="EJ22" s="636" t="e">
        <f ca="1">IF(AND(EJ20&gt;0,EJ21&gt;0),ROUNDDOWN(EJ21/EJ20,4),"")</f>
        <v>#REF!</v>
      </c>
      <c r="EK22" s="556" t="e">
        <f t="shared" ref="EK22:EL22" ca="1" si="517">IF(AND(EK20&gt;0,EK21&gt;0),ROUNDDOWN(EK21/EK20,4),"")</f>
        <v>#REF!</v>
      </c>
      <c r="EL22" s="637" t="e">
        <f t="shared" ca="1" si="517"/>
        <v>#REF!</v>
      </c>
      <c r="EM22" s="636" t="e">
        <f ca="1">IF(AND(EM20&gt;0,EM21&gt;0),ROUNDDOWN(EM21/EM20,4),"")</f>
        <v>#REF!</v>
      </c>
      <c r="EN22" s="556" t="e">
        <f t="shared" ref="EN22:EO22" ca="1" si="518">IF(AND(EN20&gt;0,EN21&gt;0),ROUNDDOWN(EN21/EN20,4),"")</f>
        <v>#REF!</v>
      </c>
      <c r="EO22" s="637" t="e">
        <f t="shared" ca="1" si="518"/>
        <v>#REF!</v>
      </c>
      <c r="EP22" s="636" t="e">
        <f ca="1">IF(AND(EP20&gt;0,EP21&gt;0),ROUNDDOWN(EP21/EP20,4),"")</f>
        <v>#REF!</v>
      </c>
      <c r="EQ22" s="556" t="e">
        <f t="shared" ref="EQ22" ca="1" si="519">IF(AND(EQ20&gt;0,EQ21&gt;0),ROUNDDOWN(EQ21/EQ20,4),"")</f>
        <v>#REF!</v>
      </c>
      <c r="ER22" s="557"/>
      <c r="ES22" s="637" t="e">
        <f t="shared" ref="ES22" ca="1" si="520">IF(AND(ES20&gt;0,ES21&gt;0),ROUNDDOWN(ES21/ES20,4),"")</f>
        <v>#REF!</v>
      </c>
      <c r="ET22" s="556" t="e">
        <f ca="1">IF(AND(ET20&gt;0,ET21&gt;0),ROUNDDOWN(ET21/ET20,4),"")</f>
        <v>#REF!</v>
      </c>
      <c r="EU22" s="556" t="e">
        <f t="shared" ref="EU22:EV22" ca="1" si="521">IF(AND(EU20&gt;0,EU21&gt;0),ROUNDDOWN(EU21/EU20,4),"")</f>
        <v>#REF!</v>
      </c>
      <c r="EV22" s="556" t="e">
        <f t="shared" ca="1" si="521"/>
        <v>#REF!</v>
      </c>
      <c r="EW22" s="555" t="e">
        <f ca="1">IF(AND(EW20&gt;0,EW21&gt;0),ROUNDDOWN(EW21/EW20,4),"")</f>
        <v>#REF!</v>
      </c>
      <c r="EX22" s="556" t="e">
        <f t="shared" ref="EX22:EY22" ca="1" si="522">IF(AND(EX20&gt;0,EX21&gt;0),ROUNDDOWN(EX21/EX20,4),"")</f>
        <v>#REF!</v>
      </c>
      <c r="EY22" s="556" t="e">
        <f t="shared" ca="1" si="522"/>
        <v>#REF!</v>
      </c>
      <c r="EZ22" s="555" t="e">
        <f ca="1">IF(AND(EZ20&gt;0,EZ21&gt;0),ROUNDDOWN(EZ21/EZ20,4),"")</f>
        <v>#REF!</v>
      </c>
      <c r="FA22" s="556" t="e">
        <f t="shared" ref="FA22:FC22" ca="1" si="523">IF(AND(FA20&gt;0,FA21&gt;0),ROUNDDOWN(FA21/FA20,4),"")</f>
        <v>#REF!</v>
      </c>
      <c r="FB22" s="557" t="e">
        <f ca="1">IF(FB21&gt;0,FB21/FB20,0)</f>
        <v>#REF!</v>
      </c>
      <c r="FC22" s="556" t="e">
        <f t="shared" ca="1" si="523"/>
        <v>#REF!</v>
      </c>
      <c r="FD22" s="555" t="e">
        <f ca="1">IF(AND(FD20&gt;0,FD21&gt;0),ROUNDDOWN(FD21/FD20,4),"")</f>
        <v>#REF!</v>
      </c>
      <c r="FE22" s="556" t="e">
        <f t="shared" ref="FE22:FF22" ca="1" si="524">IF(AND(FE20&gt;0,FE21&gt;0),ROUNDDOWN(FE21/FE20,4),"")</f>
        <v>#REF!</v>
      </c>
      <c r="FF22" s="556" t="e">
        <f t="shared" ca="1" si="524"/>
        <v>#REF!</v>
      </c>
      <c r="FG22" s="555" t="e">
        <f ca="1">IF(AND(FG20&gt;0,FG21&gt;0),ROUNDDOWN(FG21/FG20,4),"")</f>
        <v>#REF!</v>
      </c>
      <c r="FH22" s="556" t="e">
        <f t="shared" ref="FH22:FI22" ca="1" si="525">IF(AND(FH20&gt;0,FH21&gt;0),ROUNDDOWN(FH21/FH20,4),"")</f>
        <v>#REF!</v>
      </c>
      <c r="FI22" s="556" t="e">
        <f t="shared" ca="1" si="525"/>
        <v>#REF!</v>
      </c>
      <c r="FJ22" s="555" t="e">
        <f ca="1">IF(AND(FJ20&gt;0,FJ21&gt;0),ROUNDDOWN(FJ21/FJ20,4),"")</f>
        <v>#REF!</v>
      </c>
      <c r="FK22" s="556" t="e">
        <f t="shared" ref="FK22:FM22" ca="1" si="526">IF(AND(FK20&gt;0,FK21&gt;0),ROUNDDOWN(FK21/FK20,4),"")</f>
        <v>#REF!</v>
      </c>
      <c r="FL22" s="557" t="e">
        <f ca="1">IF(FL21&gt;0,FL21/FL20,0)</f>
        <v>#REF!</v>
      </c>
      <c r="FM22" s="556" t="e">
        <f t="shared" ca="1" si="526"/>
        <v>#REF!</v>
      </c>
      <c r="FN22" s="555" t="e">
        <f ca="1">IF(AND(FN20&gt;0,FN21&gt;0),ROUNDDOWN(FN21/FN20,4),"")</f>
        <v>#REF!</v>
      </c>
      <c r="FO22" s="556" t="e">
        <f t="shared" ref="FO22:FP22" ca="1" si="527">IF(AND(FO20&gt;0,FO21&gt;0),ROUNDDOWN(FO21/FO20,4),"")</f>
        <v>#REF!</v>
      </c>
      <c r="FP22" s="556" t="e">
        <f t="shared" ca="1" si="527"/>
        <v>#REF!</v>
      </c>
      <c r="FQ22" s="555" t="e">
        <f ca="1">IF(AND(FQ20&gt;0,FQ21&gt;0),ROUNDDOWN(FQ21/FQ20,4),"")</f>
        <v>#REF!</v>
      </c>
      <c r="FR22" s="556" t="e">
        <f t="shared" ref="FR22:FS22" ca="1" si="528">IF(AND(FR20&gt;0,FR21&gt;0),ROUNDDOWN(FR21/FR20,4),"")</f>
        <v>#REF!</v>
      </c>
      <c r="FS22" s="556" t="e">
        <f t="shared" ca="1" si="528"/>
        <v>#REF!</v>
      </c>
      <c r="FT22" s="555" t="e">
        <f ca="1">IF(AND(FT20&gt;0,FT21&gt;0),ROUNDDOWN(FT21/FT20,4),"")</f>
        <v>#REF!</v>
      </c>
      <c r="FU22" s="556" t="e">
        <f t="shared" ref="FU22:FW22" ca="1" si="529">IF(AND(FU20&gt;0,FU21&gt;0),ROUNDDOWN(FU21/FU20,4),"")</f>
        <v>#REF!</v>
      </c>
      <c r="FV22" s="557" t="e">
        <f ca="1">IF(FV21&gt;0,FV21/FV20,0)</f>
        <v>#REF!</v>
      </c>
      <c r="FW22" s="556" t="e">
        <f t="shared" ca="1" si="529"/>
        <v>#REF!</v>
      </c>
      <c r="FX22" s="636" t="e">
        <f ca="1">IF(AND(FX20&gt;0,FX21&gt;0),ROUNDDOWN(FX21/FX20,4),"")</f>
        <v>#REF!</v>
      </c>
      <c r="FY22" s="556" t="e">
        <f t="shared" ref="FY22:FZ22" ca="1" si="530">IF(AND(FY20&gt;0,FY21&gt;0),ROUNDDOWN(FY21/FY20,4),"")</f>
        <v>#REF!</v>
      </c>
      <c r="FZ22" s="637" t="e">
        <f t="shared" ca="1" si="530"/>
        <v>#REF!</v>
      </c>
      <c r="GA22" s="636" t="e">
        <f ca="1">IF(AND(GA20&gt;0,GA21&gt;0),ROUNDDOWN(GA21/GA20,4),"")</f>
        <v>#REF!</v>
      </c>
      <c r="GB22" s="556" t="e">
        <f t="shared" ref="GB22:GC22" ca="1" si="531">IF(AND(GB20&gt;0,GB21&gt;0),ROUNDDOWN(GB21/GB20,4),"")</f>
        <v>#REF!</v>
      </c>
      <c r="GC22" s="637" t="e">
        <f t="shared" ca="1" si="531"/>
        <v>#REF!</v>
      </c>
      <c r="GD22" s="636" t="e">
        <f ca="1">IF(AND(GD20&gt;0,GD21&gt;0),ROUNDDOWN(GD21/GD20,4),"")</f>
        <v>#REF!</v>
      </c>
      <c r="GE22" s="556" t="e">
        <f t="shared" ref="GE22" ca="1" si="532">IF(AND(GE20&gt;0,GE21&gt;0),ROUNDDOWN(GE21/GE20,4),"")</f>
        <v>#REF!</v>
      </c>
      <c r="GF22" s="557"/>
      <c r="GG22" s="637" t="e">
        <f t="shared" ref="GG22" ca="1" si="533">IF(AND(GG20&gt;0,GG21&gt;0),ROUNDDOWN(GG21/GG20,4),"")</f>
        <v>#REF!</v>
      </c>
      <c r="GH22" s="636" t="e">
        <f ca="1">IF(AND(GH20&gt;0,GH21&gt;0),ROUNDDOWN(GH21/GH20,4),"")</f>
        <v>#REF!</v>
      </c>
      <c r="GI22" s="556" t="e">
        <f ca="1">IF(AND(GI20&gt;0,GI21&gt;0),ROUNDDOWN(GI21/GI20,4),"")</f>
        <v>#REF!</v>
      </c>
      <c r="GJ22" s="637" t="e">
        <f ca="1">IF(AND(GJ20&gt;0,GJ21&gt;0),ROUNDDOWN(GJ21/GJ20,4),"")</f>
        <v>#REF!</v>
      </c>
      <c r="GK22" s="636" t="e">
        <f ca="1">IF(AND(GK20&gt;0,GK21&gt;0),ROUNDDOWN(GK21/GK20,4),"")</f>
        <v>#REF!</v>
      </c>
      <c r="GL22" s="556" t="e">
        <f t="shared" ref="GL22:GM22" ca="1" si="534">IF(AND(GL20&gt;0,GL21&gt;0),ROUNDDOWN(GL21/GL20,4),"")</f>
        <v>#REF!</v>
      </c>
      <c r="GM22" s="637" t="e">
        <f t="shared" ca="1" si="534"/>
        <v>#REF!</v>
      </c>
      <c r="GN22" s="636" t="e">
        <f ca="1">IF(AND(GN20&gt;0,GN21&gt;0),ROUNDDOWN(GN21/GN20,4),"")</f>
        <v>#REF!</v>
      </c>
      <c r="GO22" s="556" t="e">
        <f t="shared" ref="GO22:GQ22" ca="1" si="535">IF(AND(GO20&gt;0,GO21&gt;0),ROUNDDOWN(GO21/GO20,4),"")</f>
        <v>#REF!</v>
      </c>
      <c r="GP22" s="557" t="e">
        <f t="shared" ca="1" si="535"/>
        <v>#REF!</v>
      </c>
      <c r="GQ22" s="637" t="e">
        <f t="shared" ca="1" si="535"/>
        <v>#REF!</v>
      </c>
      <c r="GR22" s="636" t="e">
        <f ca="1">IF(AND(GR20&gt;0,GR21&gt;0),ROUNDDOWN(GR21/GR20,4),"")</f>
        <v>#REF!</v>
      </c>
      <c r="GS22" s="556" t="e">
        <f t="shared" ref="GS22:GT22" ca="1" si="536">IF(AND(GS20&gt;0,GS21&gt;0),ROUNDDOWN(GS21/GS20,4),"")</f>
        <v>#REF!</v>
      </c>
      <c r="GT22" s="637" t="e">
        <f t="shared" ca="1" si="536"/>
        <v>#REF!</v>
      </c>
      <c r="GU22" s="636" t="e">
        <f ca="1">IF(AND(GU20&gt;0,GU21&gt;0),ROUNDDOWN(GU21/GU20,4),"")</f>
        <v>#REF!</v>
      </c>
      <c r="GV22" s="556" t="e">
        <f t="shared" ref="GV22:GW22" ca="1" si="537">IF(AND(GV20&gt;0,GV21&gt;0),ROUNDDOWN(GV21/GV20,4),"")</f>
        <v>#REF!</v>
      </c>
      <c r="GW22" s="637" t="e">
        <f t="shared" ca="1" si="537"/>
        <v>#REF!</v>
      </c>
      <c r="GX22" s="636" t="e">
        <f ca="1">IF(AND(GX20&gt;0,GX21&gt;0),ROUNDDOWN(GX21/GX20,4),"")</f>
        <v>#REF!</v>
      </c>
      <c r="GY22" s="556" t="e">
        <f t="shared" ref="GY22:HA22" ca="1" si="538">IF(AND(GY20&gt;0,GY21&gt;0),ROUNDDOWN(GY21/GY20,4),"")</f>
        <v>#REF!</v>
      </c>
      <c r="GZ22" s="557" t="e">
        <f t="shared" ref="GZ22" ca="1" si="539">IF(AND(GZ20&gt;0,GZ21&gt;0),ROUNDDOWN(GZ21/GZ20,4),"")</f>
        <v>#REF!</v>
      </c>
      <c r="HA22" s="637" t="e">
        <f t="shared" ca="1" si="538"/>
        <v>#REF!</v>
      </c>
      <c r="HC22" s="537"/>
      <c r="HD22" s="538"/>
      <c r="HE22" s="537"/>
      <c r="HF22" s="537"/>
      <c r="HG22" s="537"/>
    </row>
    <row r="23" spans="1:215" outlineLevel="1" x14ac:dyDescent="0.25">
      <c r="A23" s="365"/>
      <c r="B23" s="507"/>
      <c r="C23" s="797" t="str">
        <f>_xlfn.XLOOKUP($D23,'214737'!$H:$H,'214737'!$G:$G,"",0)</f>
        <v>東京</v>
      </c>
      <c r="D23" s="798" t="s">
        <v>16</v>
      </c>
      <c r="E23" s="417">
        <v>10</v>
      </c>
      <c r="F23" s="1294" t="str">
        <f>_xlfn.XLOOKUP($D23,'214737'!$H:$H,'214737'!$I:$I,"",0)</f>
        <v>石田 直樹</v>
      </c>
      <c r="G23" s="1294" t="str">
        <f>_xlfn.XLOOKUP($D23,'214737'!$H:$H,'214737'!$J:$J,"",0)</f>
        <v>佐藤 宏幸</v>
      </c>
      <c r="H23" s="1294" t="str">
        <f>_xlfn.XLOOKUP($D23,'214737'!$H:$H,'214737'!$K:$K,"",0)</f>
        <v>nexthouse</v>
      </c>
      <c r="I23" s="799" t="str">
        <f>集計グループ2</f>
        <v>ネクストハウス</v>
      </c>
      <c r="J23" s="523"/>
      <c r="K23" s="1278">
        <f>_xlfn.XLOOKUP(実行度合表集計!$D23,'214737'!$H:$H,'214737'!$X:$X,0,0)</f>
        <v>3450</v>
      </c>
      <c r="L23" s="1278">
        <f>_xlfn.XLOOKUP(実行度合表集計!$D23,'214737'!$H:$H,'214737'!$Y:$Y,0,0)</f>
        <v>266</v>
      </c>
      <c r="M23" s="1278">
        <f>_xlfn.XLOOKUP(実行度合表集計!$D23,'214737'!$H:$H,'214737'!$S:$S,0,0)</f>
        <v>575</v>
      </c>
      <c r="N23" s="1278">
        <f>_xlfn.XLOOKUP(実行度合表集計!$D23,'214737'!$H:$H,'214737'!$T:$T,0,0)</f>
        <v>1025</v>
      </c>
      <c r="O23" s="1278">
        <f>_xlfn.XLOOKUP(実行度合表集計!$D23,'214737'!$H:$H,'214737'!$U:$U,0,0)</f>
        <v>292</v>
      </c>
      <c r="P23" s="1278">
        <f>_xlfn.XLOOKUP(実行度合表集計!$D23,'214737'!$H:$H,'214737'!$V:$V,0,0)</f>
        <v>5000</v>
      </c>
      <c r="Q23" s="1278">
        <f>SUM(K23:P23)</f>
        <v>10608</v>
      </c>
      <c r="R23" s="577" t="str">
        <f>D23</f>
        <v>ネクストハウス立川</v>
      </c>
      <c r="S23" s="355" t="s">
        <v>145</v>
      </c>
      <c r="T23" s="455" t="e" cm="1">
        <f t="array" aca="1" ref="T23" ca="1">INDEX(INDIRECT("'"&amp;実行度合表集計!$D23&amp;"_受着完'!R27C4:R28C95",FALSE),1,
MATCH(T$2,INDIRECT("'"&amp;実行度合表集計!$D23&amp;"_受着完'!R4",FALSE),0)-1)</f>
        <v>#REF!</v>
      </c>
      <c r="U23" s="356" t="e">
        <f ca="1">INDEX(INDIRECT("'"&amp;実行度合表集計!$D23&amp;"_受着完'!R27C4:R28C95",FALSE),1,
MATCH(T$2,INDIRECT("'"&amp;実行度合表集計!$D23&amp;"_受着完'!R4",FALSE),0))</f>
        <v>#REF!</v>
      </c>
      <c r="V23" s="587" t="e" cm="1">
        <f t="array" aca="1" ref="V23" ca="1">INDEX(INDIRECT("'"&amp;実行度合表集計!$D23&amp;"_受着完'!R27C4:R28C95",FALSE),1,
MATCH(T$2,INDIRECT("'"&amp;実行度合表集計!$D23&amp;"_受着完'!R4",FALSE),0)-3)</f>
        <v>#REF!</v>
      </c>
      <c r="W23" s="357" t="e" cm="1">
        <f t="array" aca="1" ref="W23" ca="1">INDEX(INDIRECT("'"&amp;実行度合表集計!$D23&amp;"_受着完'!R58C4:R59C95",FALSE),1,
MATCH(T$2,INDIRECT("'"&amp;実行度合表集計!$D23&amp;"_受着完'!R4",FALSE),0)-1)</f>
        <v>#REF!</v>
      </c>
      <c r="X23" s="356" t="e">
        <f ca="1">INDEX(INDIRECT("'"&amp;実行度合表集計!$D23&amp;"_受着完'!R58C4:R59C95",FALSE),1,
MATCH(T$2,INDIRECT("'"&amp;実行度合表集計!$D23&amp;"_受着完'!R4",FALSE),0))</f>
        <v>#REF!</v>
      </c>
      <c r="Y23" s="587" t="e" cm="1">
        <f t="array" aca="1" ref="Y23" ca="1">INDEX(INDIRECT("'"&amp;実行度合表集計!$D23&amp;"_受着完'!R58C4:R59C95",FALSE),1,
MATCH(T$2,INDIRECT("'"&amp;実行度合表集計!$D23&amp;"_受着完'!R4",FALSE),0)-3)</f>
        <v>#REF!</v>
      </c>
      <c r="Z23" s="358" t="e" cm="1">
        <f t="array" aca="1" ref="Z23" ca="1">INDEX(INDIRECT("'"&amp;実行度合表集計!$D23&amp;"_受着完'!R89C4:R90C95",FALSE),1,
MATCH(T$2,INDIRECT("'"&amp;実行度合表集計!$D23&amp;"_受着完'!R4",FALSE),0)-1)</f>
        <v>#REF!</v>
      </c>
      <c r="AA23" s="356" t="e">
        <f ca="1">INDEX(INDIRECT("'"&amp;実行度合表集計!$D23&amp;"_受着完'!R89C4:R90C95",FALSE),1,
MATCH(T$2,INDIRECT("'"&amp;実行度合表集計!$D23&amp;"_受着完'!R4",FALSE),0))</f>
        <v>#REF!</v>
      </c>
      <c r="AB23" s="384" t="e">
        <f ca="1">AA23-($Q23*1000)</f>
        <v>#REF!</v>
      </c>
      <c r="AC23" s="587" t="e" cm="1">
        <f t="array" aca="1" ref="AC23" ca="1">INDEX(INDIRECT("'"&amp;実行度合表集計!$D23&amp;"_受着完'!R89C4:R90C95",FALSE),1,
MATCH(T$2,INDIRECT("'"&amp;実行度合表集計!$D23&amp;"_受着完'!R4",FALSE),0)-3)</f>
        <v>#REF!</v>
      </c>
      <c r="AD23" s="455" t="e" cm="1">
        <f t="array" aca="1" ref="AD23" ca="1">INDEX(INDIRECT("'"&amp;実行度合表集計!$D23&amp;"_受着完'!R27C4:R28C95",FALSE),1,
MATCH(AD$2,INDIRECT("'"&amp;実行度合表集計!$D23&amp;"_受着完'!R4",FALSE),0)-1)</f>
        <v>#REF!</v>
      </c>
      <c r="AE23" s="356" t="e">
        <f ca="1">INDEX(INDIRECT("'"&amp;実行度合表集計!$D23&amp;"_受着完'!R27C4:R28C95",FALSE),1,
MATCH(AD$2,INDIRECT("'"&amp;実行度合表集計!$D23&amp;"_受着完'!R4",FALSE),0))</f>
        <v>#REF!</v>
      </c>
      <c r="AF23" s="587" t="e" cm="1">
        <f t="array" aca="1" ref="AF23" ca="1">INDEX(INDIRECT("'"&amp;実行度合表集計!$D23&amp;"_受着完'!R27C4:R28C95",FALSE),1,
MATCH(AD$2,INDIRECT("'"&amp;実行度合表集計!$D23&amp;"_受着完'!R4",FALSE),0)-3)</f>
        <v>#REF!</v>
      </c>
      <c r="AG23" s="357" t="e" cm="1">
        <f t="array" aca="1" ref="AG23" ca="1">INDEX(INDIRECT("'"&amp;実行度合表集計!$D23&amp;"_受着完'!R58C4:R59C95",FALSE),1,
MATCH(AD$2,INDIRECT("'"&amp;実行度合表集計!$D23&amp;"_受着完'!R4",FALSE),0)-1)</f>
        <v>#REF!</v>
      </c>
      <c r="AH23" s="356" t="e">
        <f ca="1">INDEX(INDIRECT("'"&amp;実行度合表集計!$D23&amp;"_受着完'!R58C4:R59C95",FALSE),1,
MATCH(AD$2,INDIRECT("'"&amp;実行度合表集計!$D23&amp;"_受着完'!R4",FALSE),0))</f>
        <v>#REF!</v>
      </c>
      <c r="AI23" s="587" t="e" cm="1">
        <f t="array" aca="1" ref="AI23" ca="1">INDEX(INDIRECT("'"&amp;実行度合表集計!$D23&amp;"_受着完'!R58C4:R59C95",FALSE),1,
MATCH(AD$2,INDIRECT("'"&amp;実行度合表集計!$D23&amp;"_受着完'!R4",FALSE),0)-3)</f>
        <v>#REF!</v>
      </c>
      <c r="AJ23" s="358" t="e" cm="1">
        <f t="array" aca="1" ref="AJ23" ca="1">INDEX(INDIRECT("'"&amp;実行度合表集計!$D23&amp;"_受着完'!R89C4:R90C95",FALSE),1,
MATCH(AD$2,INDIRECT("'"&amp;実行度合表集計!$D23&amp;"_受着完'!R4",FALSE),0)-1)</f>
        <v>#REF!</v>
      </c>
      <c r="AK23" s="356" t="e">
        <f ca="1">INDEX(INDIRECT("'"&amp;実行度合表集計!$D23&amp;"_受着完'!R89C4:R90C95",FALSE),1,
MATCH(AD$2,INDIRECT("'"&amp;実行度合表集計!$D23&amp;"_受着完'!R4",FALSE),0))</f>
        <v>#REF!</v>
      </c>
      <c r="AL23" s="384" t="e">
        <f ca="1">AK23-($Q23*1000)</f>
        <v>#REF!</v>
      </c>
      <c r="AM23" s="587" t="e" cm="1">
        <f t="array" aca="1" ref="AM23" ca="1">INDEX(INDIRECT("'"&amp;実行度合表集計!$D23&amp;"_受着完'!R89C4:R90C95",FALSE),1,
MATCH(AD$2,INDIRECT("'"&amp;実行度合表集計!$D23&amp;"_受着完'!R4",FALSE),0)-3)</f>
        <v>#REF!</v>
      </c>
      <c r="AN23" s="455" t="e" cm="1">
        <f t="array" aca="1" ref="AN23" ca="1">INDEX(INDIRECT("'"&amp;実行度合表集計!$D23&amp;"_受着完'!R27C4:R28C95",FALSE),1,
MATCH(AN$2,INDIRECT("'"&amp;実行度合表集計!$D23&amp;"_受着完'!R4",FALSE),0)-1)</f>
        <v>#REF!</v>
      </c>
      <c r="AO23" s="356" t="e">
        <f ca="1">INDEX(INDIRECT("'"&amp;実行度合表集計!$D23&amp;"_受着完'!R27C4:R28C95",FALSE),1,
MATCH(AN$2,INDIRECT("'"&amp;実行度合表集計!$D23&amp;"_受着完'!R4",FALSE),0))</f>
        <v>#REF!</v>
      </c>
      <c r="AP23" s="587" t="e" cm="1">
        <f t="array" aca="1" ref="AP23" ca="1">INDEX(INDIRECT("'"&amp;実行度合表集計!$D23&amp;"_受着完'!R27C4:R28C95",FALSE),1,
MATCH(AN$2,INDIRECT("'"&amp;実行度合表集計!$D23&amp;"_受着完'!R4",FALSE),0)-3)</f>
        <v>#REF!</v>
      </c>
      <c r="AQ23" s="357" t="e" cm="1">
        <f t="array" aca="1" ref="AQ23" ca="1">INDEX(INDIRECT("'"&amp;実行度合表集計!$D23&amp;"_受着完'!R58C4:R59C95",FALSE),1,
MATCH(AN$2,INDIRECT("'"&amp;実行度合表集計!$D23&amp;"_受着完'!R4",FALSE),0)-1)</f>
        <v>#REF!</v>
      </c>
      <c r="AR23" s="356" t="e">
        <f ca="1">INDEX(INDIRECT("'"&amp;実行度合表集計!$D23&amp;"_受着完'!R58C4:R59C95",FALSE),1,
MATCH(AN$2,INDIRECT("'"&amp;実行度合表集計!$D23&amp;"_受着完'!R4",FALSE),0))</f>
        <v>#REF!</v>
      </c>
      <c r="AS23" s="587" t="e" cm="1">
        <f t="array" aca="1" ref="AS23" ca="1">INDEX(INDIRECT("'"&amp;実行度合表集計!$D23&amp;"_受着完'!R58C4:R59C95",FALSE),1,
MATCH(AN$2,INDIRECT("'"&amp;実行度合表集計!$D23&amp;"_受着完'!R4",FALSE),0)-3)</f>
        <v>#REF!</v>
      </c>
      <c r="AT23" s="358" t="e" cm="1">
        <f t="array" aca="1" ref="AT23" ca="1">INDEX(INDIRECT("'"&amp;実行度合表集計!$D23&amp;"_受着完'!R89C4:R90C95",FALSE),1,
MATCH(AN$2,INDIRECT("'"&amp;実行度合表集計!$D23&amp;"_受着完'!R4",FALSE),0)-1)</f>
        <v>#REF!</v>
      </c>
      <c r="AU23" s="356" t="e">
        <f ca="1">INDEX(INDIRECT("'"&amp;実行度合表集計!$D23&amp;"_受着完'!R89C4:R90C95",FALSE),1,
MATCH(AN$2,INDIRECT("'"&amp;実行度合表集計!$D23&amp;"_受着完'!R4",FALSE),0))</f>
        <v>#REF!</v>
      </c>
      <c r="AV23" s="384" t="e">
        <f ca="1">AU23-($Q23*1000)</f>
        <v>#REF!</v>
      </c>
      <c r="AW23" s="587" t="e" cm="1">
        <f t="array" aca="1" ref="AW23" ca="1">INDEX(INDIRECT("'"&amp;実行度合表集計!$D23&amp;"_受着完'!R89C4:R90C95",FALSE),1,
MATCH(AN$2,INDIRECT("'"&amp;実行度合表集計!$D23&amp;"_受着完'!R4",FALSE),0)-3)</f>
        <v>#REF!</v>
      </c>
      <c r="AX23" s="627" t="e">
        <f t="shared" ref="AX23:BG23" ca="1" si="540">T23+AD23+AN23</f>
        <v>#REF!</v>
      </c>
      <c r="AY23" s="628" t="e">
        <f t="shared" ca="1" si="540"/>
        <v>#REF!</v>
      </c>
      <c r="AZ23" s="629" t="e">
        <f t="shared" ca="1" si="540"/>
        <v>#REF!</v>
      </c>
      <c r="BA23" s="648" t="e">
        <f t="shared" ca="1" si="540"/>
        <v>#REF!</v>
      </c>
      <c r="BB23" s="617" t="e">
        <f t="shared" ca="1" si="540"/>
        <v>#REF!</v>
      </c>
      <c r="BC23" s="649" t="e">
        <f t="shared" ca="1" si="540"/>
        <v>#REF!</v>
      </c>
      <c r="BD23" s="659" t="e">
        <f t="shared" ca="1" si="540"/>
        <v>#REF!</v>
      </c>
      <c r="BE23" s="619" t="e">
        <f t="shared" ca="1" si="540"/>
        <v>#REF!</v>
      </c>
      <c r="BF23" s="789" t="e">
        <f t="shared" ca="1" si="540"/>
        <v>#REF!</v>
      </c>
      <c r="BG23" s="660" t="e">
        <f t="shared" ca="1" si="540"/>
        <v>#REF!</v>
      </c>
      <c r="BH23" s="360" t="e" cm="1">
        <f t="array" aca="1" ref="BH23" ca="1">INDEX(INDIRECT("'"&amp;実行度合表集計!$D23&amp;"_受着完'!R27C4:R28C95",FALSE),1,
MATCH(BH$2,INDIRECT("'"&amp;実行度合表集計!$D23&amp;"_受着完'!R4",FALSE),0)-1)</f>
        <v>#REF!</v>
      </c>
      <c r="BI23" s="356" t="e">
        <f ca="1">INDEX(INDIRECT("'"&amp;実行度合表集計!$D23&amp;"_受着完'!R27C4:R28C95",FALSE),1,
MATCH(BH$2,INDIRECT("'"&amp;実行度合表集計!$D23&amp;"_受着完'!R4",FALSE),0))</f>
        <v>#REF!</v>
      </c>
      <c r="BJ23" s="587" t="e" cm="1">
        <f t="array" aca="1" ref="BJ23" ca="1">INDEX(INDIRECT("'"&amp;実行度合表集計!$D23&amp;"_受着完'!R27C4:R28C95",FALSE),1,
MATCH(BH$2,INDIRECT("'"&amp;実行度合表集計!$D23&amp;"_受着完'!R4",FALSE),0)-3)</f>
        <v>#REF!</v>
      </c>
      <c r="BK23" s="357" t="e" cm="1">
        <f t="array" aca="1" ref="BK23" ca="1">INDEX(INDIRECT("'"&amp;実行度合表集計!$D23&amp;"_受着完'!R58C4:R59C95",FALSE),1,
MATCH(BH$2,INDIRECT("'"&amp;実行度合表集計!$D23&amp;"_受着完'!R4",FALSE),0)-1)</f>
        <v>#REF!</v>
      </c>
      <c r="BL23" s="356" t="e">
        <f ca="1">INDEX(INDIRECT("'"&amp;実行度合表集計!$D23&amp;"_受着完'!R58C4:R59C95",FALSE),1,
MATCH(BH$2,INDIRECT("'"&amp;実行度合表集計!$D23&amp;"_受着完'!R4",FALSE),0))</f>
        <v>#REF!</v>
      </c>
      <c r="BM23" s="587" t="e" cm="1">
        <f t="array" aca="1" ref="BM23" ca="1">INDEX(INDIRECT("'"&amp;実行度合表集計!$D23&amp;"_受着完'!R58C4:R59C95",FALSE),1,
MATCH(BH$2,INDIRECT("'"&amp;実行度合表集計!$D23&amp;"_受着完'!R4",FALSE),0)-3)</f>
        <v>#REF!</v>
      </c>
      <c r="BN23" s="358" t="e" cm="1">
        <f t="array" aca="1" ref="BN23" ca="1">INDEX(INDIRECT("'"&amp;実行度合表集計!$D23&amp;"_受着完'!R89C4:R90C95",FALSE),1,
MATCH(BH$2,INDIRECT("'"&amp;実行度合表集計!$D23&amp;"_受着完'!R4",FALSE),0)-1)</f>
        <v>#REF!</v>
      </c>
      <c r="BO23" s="356" t="e">
        <f ca="1">INDEX(INDIRECT("'"&amp;実行度合表集計!$D23&amp;"_受着完'!R89C4:R90C95",FALSE),1,
MATCH(BH$2,INDIRECT("'"&amp;実行度合表集計!$D23&amp;"_受着完'!R4",FALSE),0))</f>
        <v>#REF!</v>
      </c>
      <c r="BP23" s="384" t="e">
        <f ca="1">BO23-($Q23*1000)</f>
        <v>#REF!</v>
      </c>
      <c r="BQ23" s="587" t="e" cm="1">
        <f t="array" aca="1" ref="BQ23" ca="1">INDEX(INDIRECT("'"&amp;実行度合表集計!$D23&amp;"_受着完'!R89C4:R90C95",FALSE),1,
MATCH(BH$2,INDIRECT("'"&amp;実行度合表集計!$D23&amp;"_受着完'!R4",FALSE),0)-3)</f>
        <v>#REF!</v>
      </c>
      <c r="BR23" s="455" t="e" cm="1">
        <f t="array" aca="1" ref="BR23" ca="1">INDEX(INDIRECT("'"&amp;実行度合表集計!$D23&amp;"_受着完'!R27C4:R28C95",FALSE),1,
MATCH(BR$2,INDIRECT("'"&amp;実行度合表集計!$D23&amp;"_受着完'!R4",FALSE),0)-1)</f>
        <v>#REF!</v>
      </c>
      <c r="BS23" s="356" t="e">
        <f ca="1">INDEX(INDIRECT("'"&amp;実行度合表集計!$D23&amp;"_受着完'!R27C4:R28C95",FALSE),1,
MATCH(BR$2,INDIRECT("'"&amp;実行度合表集計!$D23&amp;"_受着完'!R4",FALSE),0))</f>
        <v>#REF!</v>
      </c>
      <c r="BT23" s="587" t="e" cm="1">
        <f t="array" aca="1" ref="BT23" ca="1">INDEX(INDIRECT("'"&amp;実行度合表集計!$D23&amp;"_受着完'!R27C4:R28C95",FALSE),1,
MATCH(BR$2,INDIRECT("'"&amp;実行度合表集計!$D23&amp;"_受着完'!R4",FALSE),0)-3)</f>
        <v>#REF!</v>
      </c>
      <c r="BU23" s="357" t="e" cm="1">
        <f t="array" aca="1" ref="BU23" ca="1">INDEX(INDIRECT("'"&amp;実行度合表集計!$D23&amp;"_受着完'!R58C4:R59C95",FALSE),1,
MATCH(BR$2,INDIRECT("'"&amp;実行度合表集計!$D23&amp;"_受着完'!R4",FALSE),0)-1)</f>
        <v>#REF!</v>
      </c>
      <c r="BV23" s="356" t="e">
        <f ca="1">INDEX(INDIRECT("'"&amp;実行度合表集計!$D23&amp;"_受着完'!R58C4:R59C95",FALSE),1,
MATCH(BR$2,INDIRECT("'"&amp;実行度合表集計!$D23&amp;"_受着完'!R4",FALSE),0))</f>
        <v>#REF!</v>
      </c>
      <c r="BW23" s="587" t="e" cm="1">
        <f t="array" aca="1" ref="BW23" ca="1">INDEX(INDIRECT("'"&amp;実行度合表集計!$D23&amp;"_受着完'!R58C4:R59C95",FALSE),1,
MATCH(BR$2,INDIRECT("'"&amp;実行度合表集計!$D23&amp;"_受着完'!R4",FALSE),0)-3)</f>
        <v>#REF!</v>
      </c>
      <c r="BX23" s="358" t="e" cm="1">
        <f t="array" aca="1" ref="BX23" ca="1">INDEX(INDIRECT("'"&amp;実行度合表集計!$D23&amp;"_受着完'!R89C4:R90C95",FALSE),1,
MATCH(BR$2,INDIRECT("'"&amp;実行度合表集計!$D23&amp;"_受着完'!R4",FALSE),0)-1)</f>
        <v>#REF!</v>
      </c>
      <c r="BY23" s="356" t="e">
        <f ca="1">INDEX(INDIRECT("'"&amp;実行度合表集計!$D23&amp;"_受着完'!R89C4:R90C95",FALSE),1,
MATCH(BR$2,INDIRECT("'"&amp;実行度合表集計!$D23&amp;"_受着完'!R4",FALSE),0))</f>
        <v>#REF!</v>
      </c>
      <c r="BZ23" s="384" t="e">
        <f ca="1">BY23-($Q23*1000)</f>
        <v>#REF!</v>
      </c>
      <c r="CA23" s="587" t="e" cm="1">
        <f t="array" aca="1" ref="CA23" ca="1">INDEX(INDIRECT("'"&amp;実行度合表集計!$D23&amp;"_受着完'!R89C4:R90C95",FALSE),1,
MATCH(BR$2,INDIRECT("'"&amp;実行度合表集計!$D23&amp;"_受着完'!R4",FALSE),0)-3)</f>
        <v>#REF!</v>
      </c>
      <c r="CB23" s="455" t="e" cm="1">
        <f t="array" aca="1" ref="CB23" ca="1">INDEX(INDIRECT("'"&amp;実行度合表集計!$D23&amp;"_受着完'!R27C4:R28C95",FALSE),1,
MATCH(CB$2,INDIRECT("'"&amp;実行度合表集計!$D23&amp;"_受着完'!R4",FALSE),0)-1)</f>
        <v>#REF!</v>
      </c>
      <c r="CC23" s="356" t="e">
        <f ca="1">INDEX(INDIRECT("'"&amp;実行度合表集計!$D23&amp;"_受着完'!R27C4:R28C95",FALSE),1,
MATCH(CB$2,INDIRECT("'"&amp;実行度合表集計!$D23&amp;"_受着完'!R4",FALSE),0))</f>
        <v>#REF!</v>
      </c>
      <c r="CD23" s="587" t="e" cm="1">
        <f t="array" aca="1" ref="CD23" ca="1">INDEX(INDIRECT("'"&amp;実行度合表集計!$D23&amp;"_受着完'!R27C4:R28C95",FALSE),1,
MATCH(CB$2,INDIRECT("'"&amp;実行度合表集計!$D23&amp;"_受着完'!R4",FALSE),0)-3)</f>
        <v>#REF!</v>
      </c>
      <c r="CE23" s="357" t="e" cm="1">
        <f t="array" aca="1" ref="CE23" ca="1">INDEX(INDIRECT("'"&amp;実行度合表集計!$D23&amp;"_受着完'!R58C4:R59C95",FALSE),1,
MATCH(CB$2,INDIRECT("'"&amp;実行度合表集計!$D23&amp;"_受着完'!R4",FALSE),0)-1)</f>
        <v>#REF!</v>
      </c>
      <c r="CF23" s="356" t="e">
        <f ca="1">INDEX(INDIRECT("'"&amp;実行度合表集計!$D23&amp;"_受着完'!R58C4:R59C95",FALSE),1,
MATCH(CB$2,INDIRECT("'"&amp;実行度合表集計!$D23&amp;"_受着完'!R4",FALSE),0))</f>
        <v>#REF!</v>
      </c>
      <c r="CG23" s="587" t="e" cm="1">
        <f t="array" aca="1" ref="CG23" ca="1">INDEX(INDIRECT("'"&amp;実行度合表集計!$D23&amp;"_受着完'!R58C4:R59C95",FALSE),1,
MATCH(CB$2,INDIRECT("'"&amp;実行度合表集計!$D23&amp;"_受着完'!R4",FALSE),0)-3)</f>
        <v>#REF!</v>
      </c>
      <c r="CH23" s="358" t="e" cm="1">
        <f t="array" aca="1" ref="CH23" ca="1">INDEX(INDIRECT("'"&amp;実行度合表集計!$D23&amp;"_受着完'!R89C4:R90C95",FALSE),1,
MATCH(CB$2,INDIRECT("'"&amp;実行度合表集計!$D23&amp;"_受着完'!R4",FALSE),0)-1)</f>
        <v>#REF!</v>
      </c>
      <c r="CI23" s="356" t="e">
        <f ca="1">INDEX(INDIRECT("'"&amp;実行度合表集計!$D23&amp;"_受着完'!R89C4:R90C95",FALSE),1,
MATCH(CB$2,INDIRECT("'"&amp;実行度合表集計!$D23&amp;"_受着完'!R4",FALSE),0))</f>
        <v>#REF!</v>
      </c>
      <c r="CJ23" s="384" t="e">
        <f ca="1">CI23-($Q23*1000)</f>
        <v>#REF!</v>
      </c>
      <c r="CK23" s="587" t="e" cm="1">
        <f t="array" aca="1" ref="CK23" ca="1">INDEX(INDIRECT("'"&amp;実行度合表集計!$D23&amp;"_受着完'!R89C4:R90C95",FALSE),1,
MATCH(CB$2,INDIRECT("'"&amp;実行度合表集計!$D23&amp;"_受着完'!R4",FALSE),0)-3)</f>
        <v>#REF!</v>
      </c>
      <c r="CL23" s="627" t="e">
        <f t="shared" ref="CL23:CU23" ca="1" si="541">BH23+BR23+CB23</f>
        <v>#REF!</v>
      </c>
      <c r="CM23" s="628" t="e">
        <f t="shared" ca="1" si="541"/>
        <v>#REF!</v>
      </c>
      <c r="CN23" s="629" t="e">
        <f t="shared" ca="1" si="541"/>
        <v>#REF!</v>
      </c>
      <c r="CO23" s="648" t="e">
        <f t="shared" ca="1" si="541"/>
        <v>#REF!</v>
      </c>
      <c r="CP23" s="617" t="e">
        <f t="shared" ca="1" si="541"/>
        <v>#REF!</v>
      </c>
      <c r="CQ23" s="649" t="e">
        <f t="shared" ca="1" si="541"/>
        <v>#REF!</v>
      </c>
      <c r="CR23" s="659" t="e">
        <f t="shared" ca="1" si="541"/>
        <v>#REF!</v>
      </c>
      <c r="CS23" s="619" t="e">
        <f t="shared" ca="1" si="541"/>
        <v>#REF!</v>
      </c>
      <c r="CT23" s="789" t="e">
        <f t="shared" ca="1" si="541"/>
        <v>#REF!</v>
      </c>
      <c r="CU23" s="660" t="e">
        <f t="shared" ca="1" si="541"/>
        <v>#REF!</v>
      </c>
      <c r="CV23" s="670" t="e">
        <f t="shared" ref="CV23:DE24" ca="1" si="542">AX23+CL23</f>
        <v>#REF!</v>
      </c>
      <c r="CW23" s="620" t="e">
        <f t="shared" ca="1" si="542"/>
        <v>#REF!</v>
      </c>
      <c r="CX23" s="671" t="e">
        <f t="shared" ca="1" si="542"/>
        <v>#REF!</v>
      </c>
      <c r="CY23" s="681" t="e">
        <f t="shared" ca="1" si="542"/>
        <v>#REF!</v>
      </c>
      <c r="CZ23" s="622" t="e">
        <f t="shared" ca="1" si="542"/>
        <v>#REF!</v>
      </c>
      <c r="DA23" s="682" t="e">
        <f t="shared" ca="1" si="542"/>
        <v>#REF!</v>
      </c>
      <c r="DB23" s="692" t="e">
        <f t="shared" ca="1" si="542"/>
        <v>#REF!</v>
      </c>
      <c r="DC23" s="624" t="e">
        <f t="shared" ca="1" si="542"/>
        <v>#REF!</v>
      </c>
      <c r="DD23" s="791" t="e">
        <f t="shared" ca="1" si="542"/>
        <v>#REF!</v>
      </c>
      <c r="DE23" s="693" t="e">
        <f t="shared" ca="1" si="542"/>
        <v>#REF!</v>
      </c>
      <c r="DF23" s="360" t="e" cm="1">
        <f t="array" aca="1" ref="DF23" ca="1">INDEX(INDIRECT("'"&amp;実行度合表集計!$D23&amp;"_受着完'!R27C4:R28C95",FALSE),1,
MATCH(DF$2,INDIRECT("'"&amp;実行度合表集計!$D23&amp;"_受着完'!R4",FALSE),0)-1)</f>
        <v>#REF!</v>
      </c>
      <c r="DG23" s="356" t="e">
        <f ca="1">INDEX(INDIRECT("'"&amp;実行度合表集計!$D23&amp;"_受着完'!R27C4:R28C95",FALSE),1,
MATCH(DF$2,INDIRECT("'"&amp;実行度合表集計!$D23&amp;"_受着完'!R4",FALSE),0))</f>
        <v>#REF!</v>
      </c>
      <c r="DH23" s="587" t="e" cm="1">
        <f t="array" aca="1" ref="DH23" ca="1">INDEX(INDIRECT("'"&amp;実行度合表集計!$D23&amp;"_受着完'!R27C4:R28C95",FALSE),1,
MATCH(DF$2,INDIRECT("'"&amp;実行度合表集計!$D23&amp;"_受着完'!R4",FALSE),0)-3)</f>
        <v>#REF!</v>
      </c>
      <c r="DI23" s="357" t="e" cm="1">
        <f t="array" aca="1" ref="DI23" ca="1">INDEX(INDIRECT("'"&amp;実行度合表集計!$D23&amp;"_受着完'!R58C4:R59C95",FALSE),1,
MATCH(DF$2,INDIRECT("'"&amp;実行度合表集計!$D23&amp;"_受着完'!R4",FALSE),0)-1)</f>
        <v>#REF!</v>
      </c>
      <c r="DJ23" s="356" t="e">
        <f ca="1">INDEX(INDIRECT("'"&amp;実行度合表集計!$D23&amp;"_受着完'!R58C4:R59C95",FALSE),1,
MATCH(DF$2,INDIRECT("'"&amp;実行度合表集計!$D23&amp;"_受着完'!R4",FALSE),0))</f>
        <v>#REF!</v>
      </c>
      <c r="DK23" s="587" t="e" cm="1">
        <f t="array" aca="1" ref="DK23" ca="1">INDEX(INDIRECT("'"&amp;実行度合表集計!$D23&amp;"_受着完'!R58C4:R59C95",FALSE),1,
MATCH(DF$2,INDIRECT("'"&amp;実行度合表集計!$D23&amp;"_受着完'!R4",FALSE),0)-3)</f>
        <v>#REF!</v>
      </c>
      <c r="DL23" s="358" t="e" cm="1">
        <f t="array" aca="1" ref="DL23" ca="1">INDEX(INDIRECT("'"&amp;実行度合表集計!$D23&amp;"_受着完'!R89C4:R90C95",FALSE),1,
MATCH(DF$2,INDIRECT("'"&amp;実行度合表集計!$D23&amp;"_受着完'!R4",FALSE),0)-1)</f>
        <v>#REF!</v>
      </c>
      <c r="DM23" s="356" t="e">
        <f ca="1">INDEX(INDIRECT("'"&amp;実行度合表集計!$D23&amp;"_受着完'!R89C4:R90C95",FALSE),1,
MATCH(DF$2,INDIRECT("'"&amp;実行度合表集計!$D23&amp;"_受着完'!R4",FALSE),0))</f>
        <v>#REF!</v>
      </c>
      <c r="DN23" s="384" t="e">
        <f ca="1">DM23-($Q23*1000)</f>
        <v>#REF!</v>
      </c>
      <c r="DO23" s="587" t="e" cm="1">
        <f t="array" aca="1" ref="DO23" ca="1">INDEX(INDIRECT("'"&amp;実行度合表集計!$D23&amp;"_受着完'!R89C4:R90C95",FALSE),1,
MATCH(DF$2,INDIRECT("'"&amp;実行度合表集計!$D23&amp;"_受着完'!R4",FALSE),0)-3)</f>
        <v>#REF!</v>
      </c>
      <c r="DP23" s="455" t="e" cm="1">
        <f t="array" aca="1" ref="DP23" ca="1">INDEX(INDIRECT("'"&amp;実行度合表集計!$D23&amp;"_受着完'!R27C4:R28C95",FALSE),1,
MATCH(DP$2,INDIRECT("'"&amp;実行度合表集計!$D23&amp;"_受着完'!R4",FALSE),0)-1)</f>
        <v>#REF!</v>
      </c>
      <c r="DQ23" s="356" t="e">
        <f ca="1">INDEX(INDIRECT("'"&amp;実行度合表集計!$D23&amp;"_受着完'!R27C4:R28C95",FALSE),1,
MATCH(DP$2,INDIRECT("'"&amp;実行度合表集計!$D23&amp;"_受着完'!R4",FALSE),0))</f>
        <v>#REF!</v>
      </c>
      <c r="DR23" s="587" t="e" cm="1">
        <f t="array" aca="1" ref="DR23" ca="1">INDEX(INDIRECT("'"&amp;実行度合表集計!$D23&amp;"_受着完'!R27C4:R28C95",FALSE),1,
MATCH(DP$2,INDIRECT("'"&amp;実行度合表集計!$D23&amp;"_受着完'!R4",FALSE),0)-3)</f>
        <v>#REF!</v>
      </c>
      <c r="DS23" s="357" t="e" cm="1">
        <f t="array" aca="1" ref="DS23" ca="1">INDEX(INDIRECT("'"&amp;実行度合表集計!$D23&amp;"_受着完'!R58C4:R59C95",FALSE),1,
MATCH(DP$2,INDIRECT("'"&amp;実行度合表集計!$D23&amp;"_受着完'!R4",FALSE),0)-1)</f>
        <v>#REF!</v>
      </c>
      <c r="DT23" s="356" t="e">
        <f ca="1">INDEX(INDIRECT("'"&amp;実行度合表集計!$D23&amp;"_受着完'!R58C4:R59C95",FALSE),1,
MATCH(DP$2,INDIRECT("'"&amp;実行度合表集計!$D23&amp;"_受着完'!R4",FALSE),0))</f>
        <v>#REF!</v>
      </c>
      <c r="DU23" s="587" t="e" cm="1">
        <f t="array" aca="1" ref="DU23" ca="1">INDEX(INDIRECT("'"&amp;実行度合表集計!$D23&amp;"_受着完'!R58C4:R59C95",FALSE),1,
MATCH(DP$2,INDIRECT("'"&amp;実行度合表集計!$D23&amp;"_受着完'!R4",FALSE),0)-3)</f>
        <v>#REF!</v>
      </c>
      <c r="DV23" s="358" t="e" cm="1">
        <f t="array" aca="1" ref="DV23" ca="1">INDEX(INDIRECT("'"&amp;実行度合表集計!$D23&amp;"_受着完'!R89C4:R90C95",FALSE),1,
MATCH(DP$2,INDIRECT("'"&amp;実行度合表集計!$D23&amp;"_受着完'!R4",FALSE),0)-1)</f>
        <v>#REF!</v>
      </c>
      <c r="DW23" s="356" t="e">
        <f ca="1">INDEX(INDIRECT("'"&amp;実行度合表集計!$D23&amp;"_受着完'!R89C4:R90C95",FALSE),1,
MATCH(DP$2,INDIRECT("'"&amp;実行度合表集計!$D23&amp;"_受着完'!R4",FALSE),0))</f>
        <v>#REF!</v>
      </c>
      <c r="DX23" s="384" t="e">
        <f ca="1">DW23-($Q23*1000)</f>
        <v>#REF!</v>
      </c>
      <c r="DY23" s="587" t="e" cm="1">
        <f t="array" aca="1" ref="DY23" ca="1">INDEX(INDIRECT("'"&amp;実行度合表集計!$D23&amp;"_受着完'!R89C4:R90C95",FALSE),1,
MATCH(DP$2,INDIRECT("'"&amp;実行度合表集計!$D23&amp;"_受着完'!R4",FALSE),0)-3)</f>
        <v>#REF!</v>
      </c>
      <c r="DZ23" s="455" t="e" cm="1">
        <f t="array" aca="1" ref="DZ23" ca="1">INDEX(INDIRECT("'"&amp;実行度合表集計!$D23&amp;"_受着完'!R27C4:R28C95",FALSE),1,
MATCH(DZ$2,INDIRECT("'"&amp;実行度合表集計!$D23&amp;"_受着完'!R4",FALSE),0)-1)</f>
        <v>#REF!</v>
      </c>
      <c r="EA23" s="356" t="e">
        <f ca="1">INDEX(INDIRECT("'"&amp;実行度合表集計!$D23&amp;"_受着完'!R27C4:R28C95",FALSE),1,
MATCH(DZ$2,INDIRECT("'"&amp;実行度合表集計!$D23&amp;"_受着完'!R4",FALSE),0))</f>
        <v>#REF!</v>
      </c>
      <c r="EB23" s="587" t="e" cm="1">
        <f t="array" aca="1" ref="EB23" ca="1">INDEX(INDIRECT("'"&amp;実行度合表集計!$D23&amp;"_受着完'!R27C4:R28C95",FALSE),1,
MATCH(DZ$2,INDIRECT("'"&amp;実行度合表集計!$D23&amp;"_受着完'!R4",FALSE),0)-3)</f>
        <v>#REF!</v>
      </c>
      <c r="EC23" s="357" t="e" cm="1">
        <f t="array" aca="1" ref="EC23" ca="1">INDEX(INDIRECT("'"&amp;実行度合表集計!$D23&amp;"_受着完'!R58C4:R59C95",FALSE),1,
MATCH(DZ$2,INDIRECT("'"&amp;実行度合表集計!$D23&amp;"_受着完'!R4",FALSE),0)-1)</f>
        <v>#REF!</v>
      </c>
      <c r="ED23" s="356" t="e">
        <f ca="1">INDEX(INDIRECT("'"&amp;実行度合表集計!$D23&amp;"_受着完'!R58C4:R59C95",FALSE),1,
MATCH(DZ$2,INDIRECT("'"&amp;実行度合表集計!$D23&amp;"_受着完'!R4",FALSE),0))</f>
        <v>#REF!</v>
      </c>
      <c r="EE23" s="587" t="e" cm="1">
        <f t="array" aca="1" ref="EE23" ca="1">INDEX(INDIRECT("'"&amp;実行度合表集計!$D23&amp;"_受着完'!R58C4:R59C95",FALSE),1,
MATCH(DZ$2,INDIRECT("'"&amp;実行度合表集計!$D23&amp;"_受着完'!R4",FALSE),0)-3)</f>
        <v>#REF!</v>
      </c>
      <c r="EF23" s="358" t="e" cm="1">
        <f t="array" aca="1" ref="EF23" ca="1">INDEX(INDIRECT("'"&amp;実行度合表集計!$D23&amp;"_受着完'!R89C4:R90C95",FALSE),1,
MATCH(DZ$2,INDIRECT("'"&amp;実行度合表集計!$D23&amp;"_受着完'!R4",FALSE),0)-1)</f>
        <v>#REF!</v>
      </c>
      <c r="EG23" s="356" t="e">
        <f ca="1">INDEX(INDIRECT("'"&amp;実行度合表集計!$D23&amp;"_受着完'!R89C4:R90C95",FALSE),1,
MATCH(DZ$2,INDIRECT("'"&amp;実行度合表集計!$D23&amp;"_受着完'!R4",FALSE),0))</f>
        <v>#REF!</v>
      </c>
      <c r="EH23" s="384" t="e">
        <f ca="1">EG23-($Q23*1000)</f>
        <v>#REF!</v>
      </c>
      <c r="EI23" s="587" t="e" cm="1">
        <f t="array" aca="1" ref="EI23" ca="1">INDEX(INDIRECT("'"&amp;実行度合表集計!$D23&amp;"_受着完'!R89C4:R90C95",FALSE),1,
MATCH(DZ$2,INDIRECT("'"&amp;実行度合表集計!$D23&amp;"_受着完'!R4",FALSE),0)-3)</f>
        <v>#REF!</v>
      </c>
      <c r="EJ23" s="627" t="e">
        <f t="shared" ref="EJ23:ES23" ca="1" si="543">DF23+DP23+DZ23</f>
        <v>#REF!</v>
      </c>
      <c r="EK23" s="628" t="e">
        <f t="shared" ca="1" si="543"/>
        <v>#REF!</v>
      </c>
      <c r="EL23" s="629" t="e">
        <f t="shared" ca="1" si="543"/>
        <v>#REF!</v>
      </c>
      <c r="EM23" s="648" t="e">
        <f t="shared" ca="1" si="543"/>
        <v>#REF!</v>
      </c>
      <c r="EN23" s="617" t="e">
        <f t="shared" ca="1" si="543"/>
        <v>#REF!</v>
      </c>
      <c r="EO23" s="649" t="e">
        <f t="shared" ca="1" si="543"/>
        <v>#REF!</v>
      </c>
      <c r="EP23" s="659" t="e">
        <f t="shared" ca="1" si="543"/>
        <v>#REF!</v>
      </c>
      <c r="EQ23" s="619" t="e">
        <f t="shared" ca="1" si="543"/>
        <v>#REF!</v>
      </c>
      <c r="ER23" s="789" t="e">
        <f t="shared" ca="1" si="543"/>
        <v>#REF!</v>
      </c>
      <c r="ES23" s="660" t="e">
        <f t="shared" ca="1" si="543"/>
        <v>#REF!</v>
      </c>
      <c r="ET23" s="360" t="e" cm="1">
        <f t="array" aca="1" ref="ET23" ca="1">INDEX(INDIRECT("'"&amp;実行度合表集計!$D23&amp;"_受着完'!R27C4:R28C95",FALSE),1,
MATCH(ET$2,INDIRECT("'"&amp;実行度合表集計!$D23&amp;"_受着完'!R4",FALSE),0)-1)</f>
        <v>#REF!</v>
      </c>
      <c r="EU23" s="356" t="e">
        <f ca="1">INDEX(INDIRECT("'"&amp;実行度合表集計!$D23&amp;"_受着完'!R27C4:R28C95",FALSE),1,
MATCH(ET$2,INDIRECT("'"&amp;実行度合表集計!$D23&amp;"_受着完'!R4",FALSE),0))</f>
        <v>#REF!</v>
      </c>
      <c r="EV23" s="587" t="e" cm="1">
        <f t="array" aca="1" ref="EV23" ca="1">INDEX(INDIRECT("'"&amp;実行度合表集計!$D23&amp;"_受着完'!R27C4:R28C95",FALSE),1,
MATCH(ET$2,INDIRECT("'"&amp;実行度合表集計!$D23&amp;"_受着完'!R4",FALSE),0)-3)</f>
        <v>#REF!</v>
      </c>
      <c r="EW23" s="357" t="e" cm="1">
        <f t="array" aca="1" ref="EW23" ca="1">INDEX(INDIRECT("'"&amp;実行度合表集計!$D23&amp;"_受着完'!R58C4:R59C95",FALSE),1,
MATCH(ET$2,INDIRECT("'"&amp;実行度合表集計!$D23&amp;"_受着完'!R4",FALSE),0)-1)</f>
        <v>#REF!</v>
      </c>
      <c r="EX23" s="356" t="e">
        <f ca="1">INDEX(INDIRECT("'"&amp;実行度合表集計!$D23&amp;"_受着完'!R58C4:R59C95",FALSE),1,
MATCH(ET$2,INDIRECT("'"&amp;実行度合表集計!$D23&amp;"_受着完'!R4",FALSE),0))</f>
        <v>#REF!</v>
      </c>
      <c r="EY23" s="587" t="e" cm="1">
        <f t="array" aca="1" ref="EY23" ca="1">INDEX(INDIRECT("'"&amp;実行度合表集計!$D23&amp;"_受着完'!R58C4:R59C95",FALSE),1,
MATCH(ET$2,INDIRECT("'"&amp;実行度合表集計!$D23&amp;"_受着完'!R4",FALSE),0)-3)</f>
        <v>#REF!</v>
      </c>
      <c r="EZ23" s="358" t="e" cm="1">
        <f t="array" aca="1" ref="EZ23" ca="1">INDEX(INDIRECT("'"&amp;実行度合表集計!$D23&amp;"_受着完'!R89C4:R90C95",FALSE),1,
MATCH(ET$2,INDIRECT("'"&amp;実行度合表集計!$D23&amp;"_受着完'!R4",FALSE),0)-1)</f>
        <v>#REF!</v>
      </c>
      <c r="FA23" s="356" t="e">
        <f ca="1">INDEX(INDIRECT("'"&amp;実行度合表集計!$D23&amp;"_受着完'!R89C4:R90C95",FALSE),1,
MATCH(ET$2,INDIRECT("'"&amp;実行度合表集計!$D23&amp;"_受着完'!R4",FALSE),0))</f>
        <v>#REF!</v>
      </c>
      <c r="FB23" s="384" t="e">
        <f ca="1">FA23-($Q23*1000)</f>
        <v>#REF!</v>
      </c>
      <c r="FC23" s="587" t="e" cm="1">
        <f t="array" aca="1" ref="FC23" ca="1">INDEX(INDIRECT("'"&amp;実行度合表集計!$D23&amp;"_受着完'!R89C4:R90C95",FALSE),1,
MATCH(ET$2,INDIRECT("'"&amp;実行度合表集計!$D23&amp;"_受着完'!R4",FALSE),0)-3)</f>
        <v>#REF!</v>
      </c>
      <c r="FD23" s="455" t="e" cm="1">
        <f t="array" aca="1" ref="FD23" ca="1">INDEX(INDIRECT("'"&amp;実行度合表集計!$D23&amp;"_受着完'!R27C4:R28C95",FALSE),1,
MATCH(FD$2,INDIRECT("'"&amp;実行度合表集計!$D23&amp;"_受着完'!R4",FALSE),0)-1)</f>
        <v>#REF!</v>
      </c>
      <c r="FE23" s="356" t="e">
        <f ca="1">INDEX(INDIRECT("'"&amp;実行度合表集計!$D23&amp;"_受着完'!R27C4:R28C95",FALSE),1,
MATCH(FD$2,INDIRECT("'"&amp;実行度合表集計!$D23&amp;"_受着完'!R4",FALSE),0))</f>
        <v>#REF!</v>
      </c>
      <c r="FF23" s="587" t="e" cm="1">
        <f t="array" aca="1" ref="FF23" ca="1">INDEX(INDIRECT("'"&amp;実行度合表集計!$D23&amp;"_受着完'!R27C4:R28C95",FALSE),1,
MATCH(FD$2,INDIRECT("'"&amp;実行度合表集計!$D23&amp;"_受着完'!R4",FALSE),0)-3)</f>
        <v>#REF!</v>
      </c>
      <c r="FG23" s="357" t="e" cm="1">
        <f t="array" aca="1" ref="FG23" ca="1">INDEX(INDIRECT("'"&amp;実行度合表集計!$D23&amp;"_受着完'!R58C4:R59C95",FALSE),1,
MATCH(FD$2,INDIRECT("'"&amp;実行度合表集計!$D23&amp;"_受着完'!R4",FALSE),0)-1)</f>
        <v>#REF!</v>
      </c>
      <c r="FH23" s="356" t="e">
        <f ca="1">INDEX(INDIRECT("'"&amp;実行度合表集計!$D23&amp;"_受着完'!R58C4:R59C95",FALSE),1,
MATCH(FD$2,INDIRECT("'"&amp;実行度合表集計!$D23&amp;"_受着完'!R4",FALSE),0))</f>
        <v>#REF!</v>
      </c>
      <c r="FI23" s="587" t="e" cm="1">
        <f t="array" aca="1" ref="FI23" ca="1">INDEX(INDIRECT("'"&amp;実行度合表集計!$D23&amp;"_受着完'!R58C4:R59C95",FALSE),1,
MATCH(FD$2,INDIRECT("'"&amp;実行度合表集計!$D23&amp;"_受着完'!R4",FALSE),0)-3)</f>
        <v>#REF!</v>
      </c>
      <c r="FJ23" s="358" t="e" cm="1">
        <f t="array" aca="1" ref="FJ23" ca="1">INDEX(INDIRECT("'"&amp;実行度合表集計!$D23&amp;"_受着完'!R89C4:R90C95",FALSE),1,
MATCH(FD$2,INDIRECT("'"&amp;実行度合表集計!$D23&amp;"_受着完'!R4",FALSE),0)-1)</f>
        <v>#REF!</v>
      </c>
      <c r="FK23" s="356" t="e">
        <f ca="1">INDEX(INDIRECT("'"&amp;実行度合表集計!$D23&amp;"_受着完'!R89C4:R90C95",FALSE),1,
MATCH(FD$2,INDIRECT("'"&amp;実行度合表集計!$D23&amp;"_受着完'!R4",FALSE),0))</f>
        <v>#REF!</v>
      </c>
      <c r="FL23" s="384" t="e">
        <f ca="1">FK23-($Q23*1000)</f>
        <v>#REF!</v>
      </c>
      <c r="FM23" s="587" t="e" cm="1">
        <f t="array" aca="1" ref="FM23" ca="1">INDEX(INDIRECT("'"&amp;実行度合表集計!$D23&amp;"_受着完'!R89C4:R90C95",FALSE),1,
MATCH(FD$2,INDIRECT("'"&amp;実行度合表集計!$D23&amp;"_受着完'!R4",FALSE),0)-3)</f>
        <v>#REF!</v>
      </c>
      <c r="FN23" s="455" t="e" cm="1">
        <f t="array" aca="1" ref="FN23" ca="1">INDEX(INDIRECT("'"&amp;実行度合表集計!$D23&amp;"_受着完'!R27C4:R28C95",FALSE),1,
MATCH(FN$2,INDIRECT("'"&amp;実行度合表集計!$D23&amp;"_受着完'!R4",FALSE),0)-1)</f>
        <v>#REF!</v>
      </c>
      <c r="FO23" s="356" t="e">
        <f ca="1">INDEX(INDIRECT("'"&amp;実行度合表集計!$D23&amp;"_受着完'!R27C4:R28C95",FALSE),1,
MATCH(FN$2,INDIRECT("'"&amp;実行度合表集計!$D23&amp;"_受着完'!R4",FALSE),0))</f>
        <v>#REF!</v>
      </c>
      <c r="FP23" s="587" t="e" cm="1">
        <f t="array" aca="1" ref="FP23" ca="1">INDEX(INDIRECT("'"&amp;実行度合表集計!$D23&amp;"_受着完'!R27C4:R28C95",FALSE),1,
MATCH(FN$2,INDIRECT("'"&amp;実行度合表集計!$D23&amp;"_受着完'!R4",FALSE),0)-3)</f>
        <v>#REF!</v>
      </c>
      <c r="FQ23" s="357" t="e" cm="1">
        <f t="array" aca="1" ref="FQ23" ca="1">INDEX(INDIRECT("'"&amp;実行度合表集計!$D23&amp;"_受着完'!R58C4:R59C95",FALSE),1,
MATCH(FN$2,INDIRECT("'"&amp;実行度合表集計!$D23&amp;"_受着完'!R4",FALSE),0)-1)</f>
        <v>#REF!</v>
      </c>
      <c r="FR23" s="356" t="e">
        <f ca="1">INDEX(INDIRECT("'"&amp;実行度合表集計!$D23&amp;"_受着完'!R58C4:R59C95",FALSE),1,
MATCH(FN$2,INDIRECT("'"&amp;実行度合表集計!$D23&amp;"_受着完'!R4",FALSE),0))</f>
        <v>#REF!</v>
      </c>
      <c r="FS23" s="587" t="e" cm="1">
        <f t="array" aca="1" ref="FS23" ca="1">INDEX(INDIRECT("'"&amp;実行度合表集計!$D23&amp;"_受着完'!R58C4:R59C95",FALSE),1,
MATCH(FN$2,INDIRECT("'"&amp;実行度合表集計!$D23&amp;"_受着完'!R4",FALSE),0)-3)</f>
        <v>#REF!</v>
      </c>
      <c r="FT23" s="358" t="e" cm="1">
        <f t="array" aca="1" ref="FT23" ca="1">INDEX(INDIRECT("'"&amp;実行度合表集計!$D23&amp;"_受着完'!R89C4:R90C95",FALSE),1,
MATCH(FN$2,INDIRECT("'"&amp;実行度合表集計!$D23&amp;"_受着完'!R4",FALSE),0)-1)</f>
        <v>#REF!</v>
      </c>
      <c r="FU23" s="356" t="e">
        <f ca="1">INDEX(INDIRECT("'"&amp;実行度合表集計!$D23&amp;"_受着完'!R89C4:R90C95",FALSE),1,
MATCH(FN$2,INDIRECT("'"&amp;実行度合表集計!$D23&amp;"_受着完'!R4",FALSE),0))</f>
        <v>#REF!</v>
      </c>
      <c r="FV23" s="384" t="e">
        <f ca="1">FU23-($Q23*1000)</f>
        <v>#REF!</v>
      </c>
      <c r="FW23" s="587" t="e" cm="1">
        <f t="array" aca="1" ref="FW23" ca="1">INDEX(INDIRECT("'"&amp;実行度合表集計!$D23&amp;"_受着完'!R89C4:R90C95",FALSE),1,
MATCH(FN$2,INDIRECT("'"&amp;実行度合表集計!$D23&amp;"_受着完'!R4",FALSE),0)-3)</f>
        <v>#REF!</v>
      </c>
      <c r="FX23" s="627" t="e">
        <f t="shared" ref="FX23:GG23" ca="1" si="544">ET23+FD23+FN23</f>
        <v>#REF!</v>
      </c>
      <c r="FY23" s="628" t="e">
        <f t="shared" ca="1" si="544"/>
        <v>#REF!</v>
      </c>
      <c r="FZ23" s="629" t="e">
        <f t="shared" ca="1" si="544"/>
        <v>#REF!</v>
      </c>
      <c r="GA23" s="648" t="e">
        <f t="shared" ca="1" si="544"/>
        <v>#REF!</v>
      </c>
      <c r="GB23" s="617" t="e">
        <f t="shared" ca="1" si="544"/>
        <v>#REF!</v>
      </c>
      <c r="GC23" s="649" t="e">
        <f t="shared" ca="1" si="544"/>
        <v>#REF!</v>
      </c>
      <c r="GD23" s="659" t="e">
        <f t="shared" ca="1" si="544"/>
        <v>#REF!</v>
      </c>
      <c r="GE23" s="619" t="e">
        <f t="shared" ca="1" si="544"/>
        <v>#REF!</v>
      </c>
      <c r="GF23" s="789" t="e">
        <f t="shared" ca="1" si="544"/>
        <v>#REF!</v>
      </c>
      <c r="GG23" s="660" t="e">
        <f t="shared" ca="1" si="544"/>
        <v>#REF!</v>
      </c>
      <c r="GH23" s="670" t="e">
        <f t="shared" ref="GH23:GP24" ca="1" si="545">EJ23+FX23</f>
        <v>#REF!</v>
      </c>
      <c r="GI23" s="620" t="e">
        <f t="shared" ca="1" si="545"/>
        <v>#REF!</v>
      </c>
      <c r="GJ23" s="671" t="e">
        <f t="shared" ca="1" si="545"/>
        <v>#REF!</v>
      </c>
      <c r="GK23" s="681" t="e">
        <f t="shared" ca="1" si="545"/>
        <v>#REF!</v>
      </c>
      <c r="GL23" s="622" t="e">
        <f t="shared" ca="1" si="545"/>
        <v>#REF!</v>
      </c>
      <c r="GM23" s="682" t="e">
        <f t="shared" ca="1" si="545"/>
        <v>#REF!</v>
      </c>
      <c r="GN23" s="692" t="e">
        <f t="shared" ca="1" si="545"/>
        <v>#REF!</v>
      </c>
      <c r="GO23" s="624" t="e">
        <f t="shared" ca="1" si="545"/>
        <v>#REF!</v>
      </c>
      <c r="GP23" s="791" t="e">
        <f t="shared" ca="1" si="545"/>
        <v>#REF!</v>
      </c>
      <c r="GQ23" s="693" t="e">
        <f t="shared" ref="GQ23:GQ24" ca="1" si="546">ES23+GG23</f>
        <v>#REF!</v>
      </c>
      <c r="GR23" s="702" t="e">
        <f t="shared" ref="GR23:HA24" ca="1" si="547">CV23+GH23</f>
        <v>#REF!</v>
      </c>
      <c r="GS23" s="699" t="e">
        <f t="shared" ca="1" si="547"/>
        <v>#REF!</v>
      </c>
      <c r="GT23" s="703" t="e">
        <f t="shared" ca="1" si="547"/>
        <v>#REF!</v>
      </c>
      <c r="GU23" s="702" t="e">
        <f t="shared" ca="1" si="547"/>
        <v>#REF!</v>
      </c>
      <c r="GV23" s="699" t="e">
        <f t="shared" ca="1" si="547"/>
        <v>#REF!</v>
      </c>
      <c r="GW23" s="703" t="e">
        <f t="shared" ca="1" si="547"/>
        <v>#REF!</v>
      </c>
      <c r="GX23" s="702" t="e">
        <f t="shared" ca="1" si="547"/>
        <v>#REF!</v>
      </c>
      <c r="GY23" s="699" t="e">
        <f t="shared" ca="1" si="547"/>
        <v>#REF!</v>
      </c>
      <c r="GZ23" s="793" t="e">
        <f t="shared" ca="1" si="547"/>
        <v>#REF!</v>
      </c>
      <c r="HA23" s="703" t="e">
        <f t="shared" ca="1" si="547"/>
        <v>#REF!</v>
      </c>
      <c r="HC23" s="461" t="s">
        <v>145</v>
      </c>
      <c r="HE23" s="461" t="s">
        <v>236</v>
      </c>
      <c r="HF23" s="461" t="s">
        <v>276</v>
      </c>
      <c r="HG23" s="461" t="s">
        <v>277</v>
      </c>
    </row>
    <row r="24" spans="1:215" ht="19.5" outlineLevel="1" x14ac:dyDescent="0.25">
      <c r="A24" s="365"/>
      <c r="B24" s="504"/>
      <c r="C24" s="443" t="str">
        <f>_xlfn.XLOOKUP($D24,'214737'!$H:$H,'214737'!$G:$G,"",0)</f>
        <v/>
      </c>
      <c r="D24" s="431" t="str">
        <f>HYPERLINK("#'"&amp;D23&amp;"_受着完'!A1","▶受着完")</f>
        <v>▶受着完</v>
      </c>
      <c r="E24" s="413"/>
      <c r="F24" s="1294" t="str">
        <f>_xlfn.XLOOKUP($D24,'214737'!$H:$H,'214737'!$I:$I,"",0)</f>
        <v/>
      </c>
      <c r="G24" s="1294" t="str">
        <f>_xlfn.XLOOKUP($D24,'214737'!$H:$H,'214737'!$J:$J,"",0)</f>
        <v/>
      </c>
      <c r="H24" s="1294" t="str">
        <f>_xlfn.XLOOKUP($D24,'214737'!$H:$H,'214737'!$K:$K,"",0)</f>
        <v/>
      </c>
      <c r="I24" s="414" t="str">
        <f>集計グループ2</f>
        <v>ネクストハウス</v>
      </c>
      <c r="J24" s="523"/>
      <c r="K24" s="1278">
        <f>K23</f>
        <v>3450</v>
      </c>
      <c r="L24" s="1278">
        <f t="shared" ref="L24" si="548">L23</f>
        <v>266</v>
      </c>
      <c r="M24" s="1278">
        <f t="shared" ref="M24" si="549">M23</f>
        <v>575</v>
      </c>
      <c r="N24" s="1278">
        <f t="shared" ref="N24" si="550">N23</f>
        <v>1025</v>
      </c>
      <c r="O24" s="1278">
        <f t="shared" ref="O24" si="551">O23</f>
        <v>292</v>
      </c>
      <c r="P24" s="1278">
        <f t="shared" ref="P24" si="552">P23</f>
        <v>5000</v>
      </c>
      <c r="Q24" s="1278">
        <f>SUM(K24:P24)</f>
        <v>10608</v>
      </c>
      <c r="R24" s="577" t="str">
        <f>R23</f>
        <v>ネクストハウス立川</v>
      </c>
      <c r="S24" s="355" t="s">
        <v>146</v>
      </c>
      <c r="T24" s="455" t="e" cm="1">
        <f t="array" aca="1" ref="T24" ca="1">INDEX(INDIRECT("'"&amp;実行度合表集計!$D23&amp;"_受着完'!R27C4:R28C95",FALSE),2,
MATCH(T$2,INDIRECT("'"&amp;実行度合表集計!$D23&amp;"_受着完'!R4",FALSE),0)-1)</f>
        <v>#REF!</v>
      </c>
      <c r="U24" s="356" t="e">
        <f ca="1">INDEX(INDIRECT("'"&amp;実行度合表集計!$D23&amp;"_受着完'!R27C4:R28C95",FALSE),2,
MATCH(T$2,INDIRECT("'"&amp;実行度合表集計!$D23&amp;"_受着完'!R4",FALSE),0))</f>
        <v>#REF!</v>
      </c>
      <c r="V24" s="587" t="e" cm="1">
        <f t="array" aca="1" ref="V24" ca="1">INDEX(INDIRECT("'"&amp;実行度合表集計!$D23&amp;"_受着完'!R27C4:R28C95",FALSE),2,
MATCH(T$2,INDIRECT("'"&amp;実行度合表集計!$D23&amp;"_受着完'!R4",FALSE),0)-3)</f>
        <v>#REF!</v>
      </c>
      <c r="W24" s="357" t="e" cm="1">
        <f t="array" aca="1" ref="W24" ca="1">INDEX(INDIRECT("'"&amp;実行度合表集計!$D23&amp;"_受着完'!R58C4:R59C95",FALSE),2,
MATCH(T$2,INDIRECT("'"&amp;実行度合表集計!$D23&amp;"_受着完'!R4",FALSE),0)-1)</f>
        <v>#REF!</v>
      </c>
      <c r="X24" s="356" t="e">
        <f ca="1">INDEX(INDIRECT("'"&amp;実行度合表集計!$D23&amp;"_受着完'!R58C4:R59C95",FALSE),2,
MATCH(T$2,INDIRECT("'"&amp;実行度合表集計!$D23&amp;"_受着完'!R4",FALSE),0))</f>
        <v>#REF!</v>
      </c>
      <c r="Y24" s="587" t="e" cm="1">
        <f t="array" aca="1" ref="Y24" ca="1">INDEX(INDIRECT("'"&amp;実行度合表集計!$D23&amp;"_受着完'!R58C4:R59C95",FALSE),2,
MATCH(T$2,INDIRECT("'"&amp;実行度合表集計!$D23&amp;"_受着完'!R4",FALSE),0)-3)</f>
        <v>#REF!</v>
      </c>
      <c r="Z24" s="358" t="e" cm="1">
        <f t="array" aca="1" ref="Z24" ca="1">INDEX(INDIRECT("'"&amp;実行度合表集計!$D23&amp;"_受着完'!R89C4:R90C95",FALSE),2,
MATCH(T$2,INDIRECT("'"&amp;実行度合表集計!$D23&amp;"_受着完'!R4",FALSE),0)-1)</f>
        <v>#REF!</v>
      </c>
      <c r="AA24" s="356" t="e">
        <f ca="1">INDEX(INDIRECT("'"&amp;実行度合表集計!$D23&amp;"_受着完'!R89C4:R90C95",FALSE),2,
MATCH(T$2,INDIRECT("'"&amp;実行度合表集計!$D23&amp;"_受着完'!R4",FALSE),0))</f>
        <v>#REF!</v>
      </c>
      <c r="AB24" s="795" t="e">
        <f ca="1">AA24-($Q23*1000)</f>
        <v>#REF!</v>
      </c>
      <c r="AC24" s="587" t="e" cm="1">
        <f t="array" aca="1" ref="AC24" ca="1">INDEX(INDIRECT("'"&amp;実行度合表集計!$D23&amp;"_受着完'!R89C4:R90C95",FALSE),2,
MATCH(T$2,INDIRECT("'"&amp;実行度合表集計!$D23&amp;"_受着完'!R4",FALSE),0)-3)</f>
        <v>#REF!</v>
      </c>
      <c r="AD24" s="455" t="e" cm="1">
        <f t="array" aca="1" ref="AD24" ca="1">INDEX(INDIRECT("'"&amp;実行度合表集計!$D23&amp;"_受着完'!R27C4:R28C95",FALSE),2,
MATCH(AD$2,INDIRECT("'"&amp;実行度合表集計!$D23&amp;"_受着完'!R4",FALSE),0)-1)</f>
        <v>#REF!</v>
      </c>
      <c r="AE24" s="356" t="e">
        <f ca="1">INDEX(INDIRECT("'"&amp;実行度合表集計!$D23&amp;"_受着完'!R27C4:R28C95",FALSE),2,
MATCH(AD$2,INDIRECT("'"&amp;実行度合表集計!$D23&amp;"_受着完'!R4",FALSE),0))</f>
        <v>#REF!</v>
      </c>
      <c r="AF24" s="587" t="e" cm="1">
        <f t="array" aca="1" ref="AF24" ca="1">INDEX(INDIRECT("'"&amp;実行度合表集計!$D23&amp;"_受着完'!R27C4:R28C95",FALSE),2,
MATCH(AD$2,INDIRECT("'"&amp;実行度合表集計!$D23&amp;"_受着完'!R4",FALSE),0)-3)</f>
        <v>#REF!</v>
      </c>
      <c r="AG24" s="357" t="e" cm="1">
        <f t="array" aca="1" ref="AG24" ca="1">INDEX(INDIRECT("'"&amp;実行度合表集計!$D23&amp;"_受着完'!R58C4:R59C95",FALSE),2,
MATCH(AD$2,INDIRECT("'"&amp;実行度合表集計!$D23&amp;"_受着完'!R4",FALSE),0)-1)</f>
        <v>#REF!</v>
      </c>
      <c r="AH24" s="356" t="e">
        <f ca="1">INDEX(INDIRECT("'"&amp;実行度合表集計!$D23&amp;"_受着完'!R58C4:R59C95",FALSE),2,
MATCH(AD$2,INDIRECT("'"&amp;実行度合表集計!$D23&amp;"_受着完'!R4",FALSE),0))</f>
        <v>#REF!</v>
      </c>
      <c r="AI24" s="587" t="e" cm="1">
        <f t="array" aca="1" ref="AI24" ca="1">INDEX(INDIRECT("'"&amp;実行度合表集計!$D23&amp;"_受着完'!R58C4:R59C95",FALSE),2,
MATCH(AD$2,INDIRECT("'"&amp;実行度合表集計!$D23&amp;"_受着完'!R4",FALSE),0)-3)</f>
        <v>#REF!</v>
      </c>
      <c r="AJ24" s="358" t="e" cm="1">
        <f t="array" aca="1" ref="AJ24" ca="1">INDEX(INDIRECT("'"&amp;実行度合表集計!$D23&amp;"_受着完'!R89C4:R90C95",FALSE),2,
MATCH(AD$2,INDIRECT("'"&amp;実行度合表集計!$D23&amp;"_受着完'!R4",FALSE),0)-1)</f>
        <v>#REF!</v>
      </c>
      <c r="AK24" s="356" t="e">
        <f ca="1">INDEX(INDIRECT("'"&amp;実行度合表集計!$D23&amp;"_受着完'!R89C4:R90C95",FALSE),2,
MATCH(AD$2,INDIRECT("'"&amp;実行度合表集計!$D23&amp;"_受着完'!R4",FALSE),0))</f>
        <v>#REF!</v>
      </c>
      <c r="AL24" s="795" t="e">
        <f ca="1">AK24-($Q23*1000)</f>
        <v>#REF!</v>
      </c>
      <c r="AM24" s="587" t="e" cm="1">
        <f t="array" aca="1" ref="AM24" ca="1">INDEX(INDIRECT("'"&amp;実行度合表集計!$D23&amp;"_受着完'!R89C4:R90C95",FALSE),2,
MATCH(AD$2,INDIRECT("'"&amp;実行度合表集計!$D23&amp;"_受着完'!R4",FALSE),0)-3)</f>
        <v>#REF!</v>
      </c>
      <c r="AN24" s="455" t="e" cm="1">
        <f t="array" aca="1" ref="AN24" ca="1">INDEX(INDIRECT("'"&amp;実行度合表集計!$D23&amp;"_受着完'!R27C4:R28C95",FALSE),2,
MATCH(AN$2,INDIRECT("'"&amp;実行度合表集計!$D23&amp;"_受着完'!R4",FALSE),0)-1)</f>
        <v>#REF!</v>
      </c>
      <c r="AO24" s="356" t="e">
        <f ca="1">INDEX(INDIRECT("'"&amp;実行度合表集計!$D23&amp;"_受着完'!R27C4:R28C95",FALSE),2,
MATCH(AN$2,INDIRECT("'"&amp;実行度合表集計!$D23&amp;"_受着完'!R4",FALSE),0))</f>
        <v>#REF!</v>
      </c>
      <c r="AP24" s="587" t="e" cm="1">
        <f t="array" aca="1" ref="AP24" ca="1">INDEX(INDIRECT("'"&amp;実行度合表集計!$D23&amp;"_受着完'!R27C4:R28C95",FALSE),2,
MATCH(AN$2,INDIRECT("'"&amp;実行度合表集計!$D23&amp;"_受着完'!R4",FALSE),0)-3)</f>
        <v>#REF!</v>
      </c>
      <c r="AQ24" s="357" t="e" cm="1">
        <f t="array" aca="1" ref="AQ24" ca="1">INDEX(INDIRECT("'"&amp;実行度合表集計!$D23&amp;"_受着完'!R58C4:R59C95",FALSE),2,
MATCH(AN$2,INDIRECT("'"&amp;実行度合表集計!$D23&amp;"_受着完'!R4",FALSE),0)-1)</f>
        <v>#REF!</v>
      </c>
      <c r="AR24" s="356" t="e">
        <f ca="1">INDEX(INDIRECT("'"&amp;実行度合表集計!$D23&amp;"_受着完'!R58C4:R59C95",FALSE),2,
MATCH(AN$2,INDIRECT("'"&amp;実行度合表集計!$D23&amp;"_受着完'!R4",FALSE),0))</f>
        <v>#REF!</v>
      </c>
      <c r="AS24" s="587" t="e" cm="1">
        <f t="array" aca="1" ref="AS24" ca="1">INDEX(INDIRECT("'"&amp;実行度合表集計!$D23&amp;"_受着完'!R58C4:R59C95",FALSE),2,
MATCH(AN$2,INDIRECT("'"&amp;実行度合表集計!$D23&amp;"_受着完'!R4",FALSE),0)-3)</f>
        <v>#REF!</v>
      </c>
      <c r="AT24" s="358" t="e" cm="1">
        <f t="array" aca="1" ref="AT24" ca="1">INDEX(INDIRECT("'"&amp;実行度合表集計!$D23&amp;"_受着完'!R89C4:R90C95",FALSE),2,
MATCH(AN$2,INDIRECT("'"&amp;実行度合表集計!$D23&amp;"_受着完'!R4",FALSE),0)-1)</f>
        <v>#REF!</v>
      </c>
      <c r="AU24" s="356" t="e">
        <f ca="1">INDEX(INDIRECT("'"&amp;実行度合表集計!$D23&amp;"_受着完'!R89C4:R90C95",FALSE),2,
MATCH(AN$2,INDIRECT("'"&amp;実行度合表集計!$D23&amp;"_受着完'!R4",FALSE),0))</f>
        <v>#REF!</v>
      </c>
      <c r="AV24" s="795" t="e">
        <f ca="1">AU24-($Q23*1000)</f>
        <v>#REF!</v>
      </c>
      <c r="AW24" s="587" t="e" cm="1">
        <f t="array" aca="1" ref="AW24" ca="1">INDEX(INDIRECT("'"&amp;実行度合表集計!$D23&amp;"_受着完'!R89C4:R90C95",FALSE),2,
MATCH(AN$2,INDIRECT("'"&amp;実行度合表集計!$D23&amp;"_受着完'!R4",FALSE),0)-3)</f>
        <v>#REF!</v>
      </c>
      <c r="AX24" s="627" t="e">
        <f t="shared" ref="AX24" ca="1" si="553">T24+AD24+AN24</f>
        <v>#REF!</v>
      </c>
      <c r="AY24" s="628" t="e">
        <f t="shared" ref="AY24" ca="1" si="554">U24+AE24+AO24</f>
        <v>#REF!</v>
      </c>
      <c r="AZ24" s="629" t="e">
        <f t="shared" ref="AZ24" ca="1" si="555">V24+AF24+AP24</f>
        <v>#REF!</v>
      </c>
      <c r="BA24" s="648" t="e">
        <f t="shared" ref="BA24" ca="1" si="556">W24+AG24+AQ24</f>
        <v>#REF!</v>
      </c>
      <c r="BB24" s="617" t="e">
        <f t="shared" ref="BB24" ca="1" si="557">X24+AH24+AR24</f>
        <v>#REF!</v>
      </c>
      <c r="BC24" s="649" t="e">
        <f t="shared" ref="BC24" ca="1" si="558">Y24+AI24+AS24</f>
        <v>#REF!</v>
      </c>
      <c r="BD24" s="659" t="e">
        <f ca="1">Z24+AJ24+AT24</f>
        <v>#REF!</v>
      </c>
      <c r="BE24" s="619" t="e">
        <f ca="1">AA24+AK24+AU24</f>
        <v>#REF!</v>
      </c>
      <c r="BF24" s="790" t="e">
        <f ca="1">BE24*(1+BF25)-(($Q23*1000)*3)</f>
        <v>#REF!</v>
      </c>
      <c r="BG24" s="660" t="e">
        <f ca="1">AC24+AM24+AW24</f>
        <v>#REF!</v>
      </c>
      <c r="BH24" s="360" t="e" cm="1">
        <f t="array" aca="1" ref="BH24" ca="1">INDEX(INDIRECT("'"&amp;実行度合表集計!$D23&amp;"_受着完'!R27C4:R28C95",FALSE),2,
MATCH(BH$2,INDIRECT("'"&amp;実行度合表集計!$D23&amp;"_受着完'!R4",FALSE),0)-1)</f>
        <v>#REF!</v>
      </c>
      <c r="BI24" s="356" t="e">
        <f ca="1">INDEX(INDIRECT("'"&amp;実行度合表集計!$D23&amp;"_受着完'!R27C4:R28C95",FALSE),2,
MATCH(BH$2,INDIRECT("'"&amp;実行度合表集計!$D23&amp;"_受着完'!R4",FALSE),0))</f>
        <v>#REF!</v>
      </c>
      <c r="BJ24" s="587" t="e" cm="1">
        <f t="array" aca="1" ref="BJ24" ca="1">INDEX(INDIRECT("'"&amp;実行度合表集計!$D23&amp;"_受着完'!R27C4:R28C95",FALSE),2,
MATCH(BH$2,INDIRECT("'"&amp;実行度合表集計!$D23&amp;"_受着完'!R4",FALSE),0)-3)</f>
        <v>#REF!</v>
      </c>
      <c r="BK24" s="357" t="e" cm="1">
        <f t="array" aca="1" ref="BK24" ca="1">INDEX(INDIRECT("'"&amp;実行度合表集計!$D23&amp;"_受着完'!R58C4:R59C95",FALSE),2,
MATCH(BH$2,INDIRECT("'"&amp;実行度合表集計!$D23&amp;"_受着完'!R4",FALSE),0)-1)</f>
        <v>#REF!</v>
      </c>
      <c r="BL24" s="356" t="e">
        <f ca="1">INDEX(INDIRECT("'"&amp;実行度合表集計!$D23&amp;"_受着完'!R58C4:R59C95",FALSE),2,
MATCH(BH$2,INDIRECT("'"&amp;実行度合表集計!$D23&amp;"_受着完'!R4",FALSE),0))</f>
        <v>#REF!</v>
      </c>
      <c r="BM24" s="587" t="e" cm="1">
        <f t="array" aca="1" ref="BM24" ca="1">INDEX(INDIRECT("'"&amp;実行度合表集計!$D23&amp;"_受着完'!R58C4:R59C95",FALSE),2,
MATCH(BH$2,INDIRECT("'"&amp;実行度合表集計!$D23&amp;"_受着完'!R4",FALSE),0)-3)</f>
        <v>#REF!</v>
      </c>
      <c r="BN24" s="358" t="e" cm="1">
        <f t="array" aca="1" ref="BN24" ca="1">INDEX(INDIRECT("'"&amp;実行度合表集計!$D23&amp;"_受着完'!R89C4:R90C95",FALSE),2,
MATCH(BH$2,INDIRECT("'"&amp;実行度合表集計!$D23&amp;"_受着完'!R4",FALSE),0)-1)</f>
        <v>#REF!</v>
      </c>
      <c r="BO24" s="356" t="e">
        <f ca="1">INDEX(INDIRECT("'"&amp;実行度合表集計!$D23&amp;"_受着完'!R89C4:R90C95",FALSE),2,
MATCH(BH$2,INDIRECT("'"&amp;実行度合表集計!$D23&amp;"_受着完'!R4",FALSE),0))</f>
        <v>#REF!</v>
      </c>
      <c r="BP24" s="795" t="e">
        <f ca="1">BO24-($Q23*1000)</f>
        <v>#REF!</v>
      </c>
      <c r="BQ24" s="587" t="e" cm="1">
        <f t="array" aca="1" ref="BQ24" ca="1">INDEX(INDIRECT("'"&amp;実行度合表集計!$D23&amp;"_受着完'!R89C4:R90C95",FALSE),2,
MATCH(BH$2,INDIRECT("'"&amp;実行度合表集計!$D23&amp;"_受着完'!R4",FALSE),0)-3)</f>
        <v>#REF!</v>
      </c>
      <c r="BR24" s="455" t="e" cm="1">
        <f t="array" aca="1" ref="BR24" ca="1">INDEX(INDIRECT("'"&amp;実行度合表集計!$D23&amp;"_受着完'!R27C4:R28C95",FALSE),2,
MATCH(BR$2,INDIRECT("'"&amp;実行度合表集計!$D23&amp;"_受着完'!R4",FALSE),0)-1)</f>
        <v>#REF!</v>
      </c>
      <c r="BS24" s="356" t="e">
        <f ca="1">INDEX(INDIRECT("'"&amp;実行度合表集計!$D23&amp;"_受着完'!R27C4:R28C95",FALSE),2,
MATCH(BR$2,INDIRECT("'"&amp;実行度合表集計!$D23&amp;"_受着完'!R4",FALSE),0))</f>
        <v>#REF!</v>
      </c>
      <c r="BT24" s="587" t="e" cm="1">
        <f t="array" aca="1" ref="BT24" ca="1">INDEX(INDIRECT("'"&amp;実行度合表集計!$D23&amp;"_受着完'!R27C4:R28C95",FALSE),2,
MATCH(BR$2,INDIRECT("'"&amp;実行度合表集計!$D23&amp;"_受着完'!R4",FALSE),0)-3)</f>
        <v>#REF!</v>
      </c>
      <c r="BU24" s="357" t="e" cm="1">
        <f t="array" aca="1" ref="BU24" ca="1">INDEX(INDIRECT("'"&amp;実行度合表集計!$D23&amp;"_受着完'!R58C4:R59C95",FALSE),2,
MATCH(BR$2,INDIRECT("'"&amp;実行度合表集計!$D23&amp;"_受着完'!R4",FALSE),0)-1)</f>
        <v>#REF!</v>
      </c>
      <c r="BV24" s="356" t="e">
        <f ca="1">INDEX(INDIRECT("'"&amp;実行度合表集計!$D23&amp;"_受着完'!R58C4:R59C95",FALSE),2,
MATCH(BR$2,INDIRECT("'"&amp;実行度合表集計!$D23&amp;"_受着完'!R4",FALSE),0))</f>
        <v>#REF!</v>
      </c>
      <c r="BW24" s="587" t="e" cm="1">
        <f t="array" aca="1" ref="BW24" ca="1">INDEX(INDIRECT("'"&amp;実行度合表集計!$D23&amp;"_受着完'!R58C4:R59C95",FALSE),2,
MATCH(BR$2,INDIRECT("'"&amp;実行度合表集計!$D23&amp;"_受着完'!R4",FALSE),0)-3)</f>
        <v>#REF!</v>
      </c>
      <c r="BX24" s="358" t="e" cm="1">
        <f t="array" aca="1" ref="BX24" ca="1">INDEX(INDIRECT("'"&amp;実行度合表集計!$D23&amp;"_受着完'!R89C4:R90C95",FALSE),2,
MATCH(BR$2,INDIRECT("'"&amp;実行度合表集計!$D23&amp;"_受着完'!R4",FALSE),0)-1)</f>
        <v>#REF!</v>
      </c>
      <c r="BY24" s="356" t="e">
        <f ca="1">INDEX(INDIRECT("'"&amp;実行度合表集計!$D23&amp;"_受着完'!R89C4:R90C95",FALSE),2,
MATCH(BR$2,INDIRECT("'"&amp;実行度合表集計!$D23&amp;"_受着完'!R4",FALSE),0))</f>
        <v>#REF!</v>
      </c>
      <c r="BZ24" s="795" t="e">
        <f ca="1">BY24-($Q23*1000)</f>
        <v>#REF!</v>
      </c>
      <c r="CA24" s="587" t="e" cm="1">
        <f t="array" aca="1" ref="CA24" ca="1">INDEX(INDIRECT("'"&amp;実行度合表集計!$D23&amp;"_受着完'!R89C4:R90C95",FALSE),2,
MATCH(BR$2,INDIRECT("'"&amp;実行度合表集計!$D23&amp;"_受着完'!R4",FALSE),0)-3)</f>
        <v>#REF!</v>
      </c>
      <c r="CB24" s="455" t="e" cm="1">
        <f t="array" aca="1" ref="CB24" ca="1">INDEX(INDIRECT("'"&amp;実行度合表集計!$D23&amp;"_受着完'!R27C4:R28C95",FALSE),2,
MATCH(CB$2,INDIRECT("'"&amp;実行度合表集計!$D23&amp;"_受着完'!R4",FALSE),0)-1)</f>
        <v>#REF!</v>
      </c>
      <c r="CC24" s="356" t="e">
        <f ca="1">INDEX(INDIRECT("'"&amp;実行度合表集計!$D23&amp;"_受着完'!R27C4:R28C95",FALSE),2,
MATCH(CB$2,INDIRECT("'"&amp;実行度合表集計!$D23&amp;"_受着完'!R4",FALSE),0))</f>
        <v>#REF!</v>
      </c>
      <c r="CD24" s="587" t="e" cm="1">
        <f t="array" aca="1" ref="CD24" ca="1">INDEX(INDIRECT("'"&amp;実行度合表集計!$D23&amp;"_受着完'!R27C4:R28C95",FALSE),2,
MATCH(CB$2,INDIRECT("'"&amp;実行度合表集計!$D23&amp;"_受着完'!R4",FALSE),0)-3)</f>
        <v>#REF!</v>
      </c>
      <c r="CE24" s="357" t="e" cm="1">
        <f t="array" aca="1" ref="CE24" ca="1">INDEX(INDIRECT("'"&amp;実行度合表集計!$D23&amp;"_受着完'!R58C4:R59C95",FALSE),2,
MATCH(CB$2,INDIRECT("'"&amp;実行度合表集計!$D23&amp;"_受着完'!R4",FALSE),0)-1)</f>
        <v>#REF!</v>
      </c>
      <c r="CF24" s="356" t="e">
        <f ca="1">INDEX(INDIRECT("'"&amp;実行度合表集計!$D23&amp;"_受着完'!R58C4:R59C95",FALSE),2,
MATCH(CB$2,INDIRECT("'"&amp;実行度合表集計!$D23&amp;"_受着完'!R4",FALSE),0))</f>
        <v>#REF!</v>
      </c>
      <c r="CG24" s="587" t="e" cm="1">
        <f t="array" aca="1" ref="CG24" ca="1">INDEX(INDIRECT("'"&amp;実行度合表集計!$D23&amp;"_受着完'!R58C4:R59C95",FALSE),2,
MATCH(CB$2,INDIRECT("'"&amp;実行度合表集計!$D23&amp;"_受着完'!R4",FALSE),0)-3)</f>
        <v>#REF!</v>
      </c>
      <c r="CH24" s="358" t="e" cm="1">
        <f t="array" aca="1" ref="CH24" ca="1">INDEX(INDIRECT("'"&amp;実行度合表集計!$D23&amp;"_受着完'!R89C4:R90C95",FALSE),2,
MATCH(CB$2,INDIRECT("'"&amp;実行度合表集計!$D23&amp;"_受着完'!R4",FALSE),0)-1)</f>
        <v>#REF!</v>
      </c>
      <c r="CI24" s="356" t="e">
        <f ca="1">INDEX(INDIRECT("'"&amp;実行度合表集計!$D23&amp;"_受着完'!R89C4:R90C95",FALSE),2,
MATCH(CB$2,INDIRECT("'"&amp;実行度合表集計!$D23&amp;"_受着完'!R4",FALSE),0))</f>
        <v>#REF!</v>
      </c>
      <c r="CJ24" s="795" t="e">
        <f ca="1">CI24-($Q23*1000)</f>
        <v>#REF!</v>
      </c>
      <c r="CK24" s="587" t="e" cm="1">
        <f t="array" aca="1" ref="CK24" ca="1">INDEX(INDIRECT("'"&amp;実行度合表集計!$D23&amp;"_受着完'!R89C4:R90C95",FALSE),2,
MATCH(CB$2,INDIRECT("'"&amp;実行度合表集計!$D23&amp;"_受着完'!R4",FALSE),0)-3)</f>
        <v>#REF!</v>
      </c>
      <c r="CL24" s="627" t="e">
        <f t="shared" ref="CL24" ca="1" si="559">BH24+BR24+CB24</f>
        <v>#REF!</v>
      </c>
      <c r="CM24" s="628" t="e">
        <f t="shared" ref="CM24" ca="1" si="560">BI24+BS24+CC24</f>
        <v>#REF!</v>
      </c>
      <c r="CN24" s="629" t="e">
        <f t="shared" ref="CN24" ca="1" si="561">BJ24+BT24+CD24</f>
        <v>#REF!</v>
      </c>
      <c r="CO24" s="648" t="e">
        <f t="shared" ref="CO24" ca="1" si="562">BK24+BU24+CE24</f>
        <v>#REF!</v>
      </c>
      <c r="CP24" s="617" t="e">
        <f t="shared" ref="CP24" ca="1" si="563">BL24+BV24+CF24</f>
        <v>#REF!</v>
      </c>
      <c r="CQ24" s="649" t="e">
        <f t="shared" ref="CQ24" ca="1" si="564">BM24+BW24+CG24</f>
        <v>#REF!</v>
      </c>
      <c r="CR24" s="659" t="e">
        <f ca="1">BN24+BX24+CH24</f>
        <v>#REF!</v>
      </c>
      <c r="CS24" s="619" t="e">
        <f ca="1">BO24+BY24+CI24</f>
        <v>#REF!</v>
      </c>
      <c r="CT24" s="790" t="e">
        <f ca="1">CS24*(1+CT25)-(($Q23*1000)*3)</f>
        <v>#REF!</v>
      </c>
      <c r="CU24" s="660" t="e">
        <f ca="1">BQ24+CA24+CK24</f>
        <v>#REF!</v>
      </c>
      <c r="CV24" s="670" t="e">
        <f t="shared" ca="1" si="542"/>
        <v>#REF!</v>
      </c>
      <c r="CW24" s="620" t="e">
        <f t="shared" ca="1" si="542"/>
        <v>#REF!</v>
      </c>
      <c r="CX24" s="671" t="e">
        <f t="shared" ca="1" si="542"/>
        <v>#REF!</v>
      </c>
      <c r="CY24" s="681" t="e">
        <f t="shared" ca="1" si="542"/>
        <v>#REF!</v>
      </c>
      <c r="CZ24" s="622" t="e">
        <f t="shared" ca="1" si="542"/>
        <v>#REF!</v>
      </c>
      <c r="DA24" s="682" t="e">
        <f t="shared" ca="1" si="542"/>
        <v>#REF!</v>
      </c>
      <c r="DB24" s="692" t="e">
        <f t="shared" ca="1" si="542"/>
        <v>#REF!</v>
      </c>
      <c r="DC24" s="624" t="e">
        <f t="shared" ca="1" si="542"/>
        <v>#REF!</v>
      </c>
      <c r="DD24" s="790" t="e">
        <f t="shared" ca="1" si="542"/>
        <v>#REF!</v>
      </c>
      <c r="DE24" s="693" t="e">
        <f t="shared" ca="1" si="542"/>
        <v>#REF!</v>
      </c>
      <c r="DF24" s="360" t="e" cm="1">
        <f t="array" aca="1" ref="DF24" ca="1">INDEX(INDIRECT("'"&amp;実行度合表集計!$D23&amp;"_受着完'!R27C4:R28C95",FALSE),2,
MATCH(DF$2,INDIRECT("'"&amp;実行度合表集計!$D23&amp;"_受着完'!R4",FALSE),0)-1)</f>
        <v>#REF!</v>
      </c>
      <c r="DG24" s="356" t="e">
        <f ca="1">INDEX(INDIRECT("'"&amp;実行度合表集計!$D23&amp;"_受着完'!R27C4:R28C95",FALSE),2,
MATCH(DF$2,INDIRECT("'"&amp;実行度合表集計!$D23&amp;"_受着完'!R4",FALSE),0))</f>
        <v>#REF!</v>
      </c>
      <c r="DH24" s="587" t="e" cm="1">
        <f t="array" aca="1" ref="DH24" ca="1">INDEX(INDIRECT("'"&amp;実行度合表集計!$D23&amp;"_受着完'!R27C4:R28C95",FALSE),2,
MATCH(DF$2,INDIRECT("'"&amp;実行度合表集計!$D23&amp;"_受着完'!R4",FALSE),0)-3)</f>
        <v>#REF!</v>
      </c>
      <c r="DI24" s="357" t="e" cm="1">
        <f t="array" aca="1" ref="DI24" ca="1">INDEX(INDIRECT("'"&amp;実行度合表集計!$D23&amp;"_受着完'!R58C4:R59C95",FALSE),2,
MATCH(DF$2,INDIRECT("'"&amp;実行度合表集計!$D23&amp;"_受着完'!R4",FALSE),0)-1)</f>
        <v>#REF!</v>
      </c>
      <c r="DJ24" s="356" t="e">
        <f ca="1">INDEX(INDIRECT("'"&amp;実行度合表集計!$D23&amp;"_受着完'!R58C4:R59C95",FALSE),2,
MATCH(DF$2,INDIRECT("'"&amp;実行度合表集計!$D23&amp;"_受着完'!R4",FALSE),0))</f>
        <v>#REF!</v>
      </c>
      <c r="DK24" s="587" t="e" cm="1">
        <f t="array" aca="1" ref="DK24" ca="1">INDEX(INDIRECT("'"&amp;実行度合表集計!$D23&amp;"_受着完'!R58C4:R59C95",FALSE),2,
MATCH(DF$2,INDIRECT("'"&amp;実行度合表集計!$D23&amp;"_受着完'!R4",FALSE),0)-3)</f>
        <v>#REF!</v>
      </c>
      <c r="DL24" s="358" t="e" cm="1">
        <f t="array" aca="1" ref="DL24" ca="1">INDEX(INDIRECT("'"&amp;実行度合表集計!$D23&amp;"_受着完'!R89C4:R90C95",FALSE),2,
MATCH(DF$2,INDIRECT("'"&amp;実行度合表集計!$D23&amp;"_受着完'!R4",FALSE),0)-1)</f>
        <v>#REF!</v>
      </c>
      <c r="DM24" s="356" t="e">
        <f ca="1">INDEX(INDIRECT("'"&amp;実行度合表集計!$D23&amp;"_受着完'!R89C4:R90C95",FALSE),2,
MATCH(DF$2,INDIRECT("'"&amp;実行度合表集計!$D23&amp;"_受着完'!R4",FALSE),0))</f>
        <v>#REF!</v>
      </c>
      <c r="DN24" s="795" t="e">
        <f ca="1">DM24-($Q23*1000)</f>
        <v>#REF!</v>
      </c>
      <c r="DO24" s="587" t="e" cm="1">
        <f t="array" aca="1" ref="DO24" ca="1">INDEX(INDIRECT("'"&amp;実行度合表集計!$D23&amp;"_受着完'!R89C4:R90C95",FALSE),2,
MATCH(DF$2,INDIRECT("'"&amp;実行度合表集計!$D23&amp;"_受着完'!R4",FALSE),0)-3)</f>
        <v>#REF!</v>
      </c>
      <c r="DP24" s="455" t="e" cm="1">
        <f t="array" aca="1" ref="DP24" ca="1">INDEX(INDIRECT("'"&amp;実行度合表集計!$D23&amp;"_受着完'!R27C4:R28C95",FALSE),2,
MATCH(DP$2,INDIRECT("'"&amp;実行度合表集計!$D23&amp;"_受着完'!R4",FALSE),0)-1)</f>
        <v>#REF!</v>
      </c>
      <c r="DQ24" s="356" t="e">
        <f ca="1">INDEX(INDIRECT("'"&amp;実行度合表集計!$D23&amp;"_受着完'!R27C4:R28C95",FALSE),2,
MATCH(DP$2,INDIRECT("'"&amp;実行度合表集計!$D23&amp;"_受着完'!R4",FALSE),0))</f>
        <v>#REF!</v>
      </c>
      <c r="DR24" s="587" t="e" cm="1">
        <f t="array" aca="1" ref="DR24" ca="1">INDEX(INDIRECT("'"&amp;実行度合表集計!$D23&amp;"_受着完'!R27C4:R28C95",FALSE),2,
MATCH(DP$2,INDIRECT("'"&amp;実行度合表集計!$D23&amp;"_受着完'!R4",FALSE),0)-3)</f>
        <v>#REF!</v>
      </c>
      <c r="DS24" s="357" t="e" cm="1">
        <f t="array" aca="1" ref="DS24" ca="1">INDEX(INDIRECT("'"&amp;実行度合表集計!$D23&amp;"_受着完'!R58C4:R59C95",FALSE),2,
MATCH(DP$2,INDIRECT("'"&amp;実行度合表集計!$D23&amp;"_受着完'!R4",FALSE),0)-1)</f>
        <v>#REF!</v>
      </c>
      <c r="DT24" s="356" t="e">
        <f ca="1">INDEX(INDIRECT("'"&amp;実行度合表集計!$D23&amp;"_受着完'!R58C4:R59C95",FALSE),2,
MATCH(DP$2,INDIRECT("'"&amp;実行度合表集計!$D23&amp;"_受着完'!R4",FALSE),0))</f>
        <v>#REF!</v>
      </c>
      <c r="DU24" s="587" t="e" cm="1">
        <f t="array" aca="1" ref="DU24" ca="1">INDEX(INDIRECT("'"&amp;実行度合表集計!$D23&amp;"_受着完'!R58C4:R59C95",FALSE),2,
MATCH(DP$2,INDIRECT("'"&amp;実行度合表集計!$D23&amp;"_受着完'!R4",FALSE),0)-3)</f>
        <v>#REF!</v>
      </c>
      <c r="DV24" s="358" t="e" cm="1">
        <f t="array" aca="1" ref="DV24" ca="1">INDEX(INDIRECT("'"&amp;実行度合表集計!$D23&amp;"_受着完'!R89C4:R90C95",FALSE),2,
MATCH(DP$2,INDIRECT("'"&amp;実行度合表集計!$D23&amp;"_受着完'!R4",FALSE),0)-1)</f>
        <v>#REF!</v>
      </c>
      <c r="DW24" s="356" t="e">
        <f ca="1">INDEX(INDIRECT("'"&amp;実行度合表集計!$D23&amp;"_受着完'!R89C4:R90C95",FALSE),2,
MATCH(DP$2,INDIRECT("'"&amp;実行度合表集計!$D23&amp;"_受着完'!R4",FALSE),0))</f>
        <v>#REF!</v>
      </c>
      <c r="DX24" s="795" t="e">
        <f ca="1">DW24-($Q23*1000)</f>
        <v>#REF!</v>
      </c>
      <c r="DY24" s="587" t="e" cm="1">
        <f t="array" aca="1" ref="DY24" ca="1">INDEX(INDIRECT("'"&amp;実行度合表集計!$D23&amp;"_受着完'!R89C4:R90C95",FALSE),2,
MATCH(DP$2,INDIRECT("'"&amp;実行度合表集計!$D23&amp;"_受着完'!R4",FALSE),0)-3)</f>
        <v>#REF!</v>
      </c>
      <c r="DZ24" s="455" t="e" cm="1">
        <f t="array" aca="1" ref="DZ24" ca="1">INDEX(INDIRECT("'"&amp;実行度合表集計!$D23&amp;"_受着完'!R27C4:R28C95",FALSE),2,
MATCH(DZ$2,INDIRECT("'"&amp;実行度合表集計!$D23&amp;"_受着完'!R4",FALSE),0)-1)</f>
        <v>#REF!</v>
      </c>
      <c r="EA24" s="356" t="e">
        <f ca="1">INDEX(INDIRECT("'"&amp;実行度合表集計!$D23&amp;"_受着完'!R27C4:R28C95",FALSE),2,
MATCH(DZ$2,INDIRECT("'"&amp;実行度合表集計!$D23&amp;"_受着完'!R4",FALSE),0))</f>
        <v>#REF!</v>
      </c>
      <c r="EB24" s="587" t="e" cm="1">
        <f t="array" aca="1" ref="EB24" ca="1">INDEX(INDIRECT("'"&amp;実行度合表集計!$D23&amp;"_受着完'!R27C4:R28C95",FALSE),2,
MATCH(DZ$2,INDIRECT("'"&amp;実行度合表集計!$D23&amp;"_受着完'!R4",FALSE),0)-3)</f>
        <v>#REF!</v>
      </c>
      <c r="EC24" s="357" t="e" cm="1">
        <f t="array" aca="1" ref="EC24" ca="1">INDEX(INDIRECT("'"&amp;実行度合表集計!$D23&amp;"_受着完'!R58C4:R59C95",FALSE),2,
MATCH(DZ$2,INDIRECT("'"&amp;実行度合表集計!$D23&amp;"_受着完'!R4",FALSE),0)-1)</f>
        <v>#REF!</v>
      </c>
      <c r="ED24" s="356" t="e">
        <f ca="1">INDEX(INDIRECT("'"&amp;実行度合表集計!$D23&amp;"_受着完'!R58C4:R59C95",FALSE),2,
MATCH(DZ$2,INDIRECT("'"&amp;実行度合表集計!$D23&amp;"_受着完'!R4",FALSE),0))</f>
        <v>#REF!</v>
      </c>
      <c r="EE24" s="587" t="e" cm="1">
        <f t="array" aca="1" ref="EE24" ca="1">INDEX(INDIRECT("'"&amp;実行度合表集計!$D23&amp;"_受着完'!R58C4:R59C95",FALSE),2,
MATCH(DZ$2,INDIRECT("'"&amp;実行度合表集計!$D23&amp;"_受着完'!R4",FALSE),0)-3)</f>
        <v>#REF!</v>
      </c>
      <c r="EF24" s="358" t="e" cm="1">
        <f t="array" aca="1" ref="EF24" ca="1">INDEX(INDIRECT("'"&amp;実行度合表集計!$D23&amp;"_受着完'!R89C4:R90C95",FALSE),2,
MATCH(DZ$2,INDIRECT("'"&amp;実行度合表集計!$D23&amp;"_受着完'!R4",FALSE),0)-1)</f>
        <v>#REF!</v>
      </c>
      <c r="EG24" s="356" t="e">
        <f ca="1">INDEX(INDIRECT("'"&amp;実行度合表集計!$D23&amp;"_受着完'!R89C4:R90C95",FALSE),2,
MATCH(DZ$2,INDIRECT("'"&amp;実行度合表集計!$D23&amp;"_受着完'!R4",FALSE),0))</f>
        <v>#REF!</v>
      </c>
      <c r="EH24" s="795" t="e">
        <f ca="1">EG24-($Q23*1000)</f>
        <v>#REF!</v>
      </c>
      <c r="EI24" s="587" t="e" cm="1">
        <f t="array" aca="1" ref="EI24" ca="1">INDEX(INDIRECT("'"&amp;実行度合表集計!$D23&amp;"_受着完'!R89C4:R90C95",FALSE),2,
MATCH(DZ$2,INDIRECT("'"&amp;実行度合表集計!$D23&amp;"_受着完'!R4",FALSE),0)-3)</f>
        <v>#REF!</v>
      </c>
      <c r="EJ24" s="627" t="e">
        <f t="shared" ref="EJ24" ca="1" si="565">DF24+DP24+DZ24</f>
        <v>#REF!</v>
      </c>
      <c r="EK24" s="628" t="e">
        <f t="shared" ref="EK24" ca="1" si="566">DG24+DQ24+EA24</f>
        <v>#REF!</v>
      </c>
      <c r="EL24" s="629" t="e">
        <f t="shared" ref="EL24" ca="1" si="567">DH24+DR24+EB24</f>
        <v>#REF!</v>
      </c>
      <c r="EM24" s="648" t="e">
        <f t="shared" ref="EM24" ca="1" si="568">DI24+DS24+EC24</f>
        <v>#REF!</v>
      </c>
      <c r="EN24" s="617" t="e">
        <f t="shared" ref="EN24" ca="1" si="569">DJ24+DT24+ED24</f>
        <v>#REF!</v>
      </c>
      <c r="EO24" s="649" t="e">
        <f t="shared" ref="EO24" ca="1" si="570">DK24+DU24+EE24</f>
        <v>#REF!</v>
      </c>
      <c r="EP24" s="659" t="e">
        <f ca="1">DL24+DV24+EF24</f>
        <v>#REF!</v>
      </c>
      <c r="EQ24" s="619" t="e">
        <f ca="1">DM24+DW24+EG24</f>
        <v>#REF!</v>
      </c>
      <c r="ER24" s="790" t="e">
        <f ca="1">EQ24*(1+ER25)-(($Q23*1000)*3)</f>
        <v>#REF!</v>
      </c>
      <c r="ES24" s="660" t="e">
        <f ca="1">DO24+DY24+EI24</f>
        <v>#REF!</v>
      </c>
      <c r="ET24" s="360" t="e" cm="1">
        <f t="array" aca="1" ref="ET24" ca="1">INDEX(INDIRECT("'"&amp;実行度合表集計!$D23&amp;"_受着完'!R27C4:R28C95",FALSE),2,
MATCH(ET$2,INDIRECT("'"&amp;実行度合表集計!$D23&amp;"_受着完'!R4",FALSE),0)-1)</f>
        <v>#REF!</v>
      </c>
      <c r="EU24" s="356" t="e">
        <f ca="1">INDEX(INDIRECT("'"&amp;実行度合表集計!$D23&amp;"_受着完'!R27C4:R28C95",FALSE),2,
MATCH(ET$2,INDIRECT("'"&amp;実行度合表集計!$D23&amp;"_受着完'!R4",FALSE),0))</f>
        <v>#REF!</v>
      </c>
      <c r="EV24" s="587" t="e" cm="1">
        <f t="array" aca="1" ref="EV24" ca="1">INDEX(INDIRECT("'"&amp;実行度合表集計!$D23&amp;"_受着完'!R27C4:R28C95",FALSE),2,
MATCH(ET$2,INDIRECT("'"&amp;実行度合表集計!$D23&amp;"_受着完'!R4",FALSE),0)-3)</f>
        <v>#REF!</v>
      </c>
      <c r="EW24" s="357" t="e" cm="1">
        <f t="array" aca="1" ref="EW24" ca="1">INDEX(INDIRECT("'"&amp;実行度合表集計!$D23&amp;"_受着完'!R58C4:R59C95",FALSE),2,
MATCH(ET$2,INDIRECT("'"&amp;実行度合表集計!$D23&amp;"_受着完'!R4",FALSE),0)-1)</f>
        <v>#REF!</v>
      </c>
      <c r="EX24" s="356" t="e">
        <f ca="1">INDEX(INDIRECT("'"&amp;実行度合表集計!$D23&amp;"_受着完'!R58C4:R59C95",FALSE),2,
MATCH(ET$2,INDIRECT("'"&amp;実行度合表集計!$D23&amp;"_受着完'!R4",FALSE),0))</f>
        <v>#REF!</v>
      </c>
      <c r="EY24" s="587" t="e" cm="1">
        <f t="array" aca="1" ref="EY24" ca="1">INDEX(INDIRECT("'"&amp;実行度合表集計!$D23&amp;"_受着完'!R58C4:R59C95",FALSE),2,
MATCH(ET$2,INDIRECT("'"&amp;実行度合表集計!$D23&amp;"_受着完'!R4",FALSE),0)-3)</f>
        <v>#REF!</v>
      </c>
      <c r="EZ24" s="358" t="e" cm="1">
        <f t="array" aca="1" ref="EZ24" ca="1">INDEX(INDIRECT("'"&amp;実行度合表集計!$D23&amp;"_受着完'!R89C4:R90C95",FALSE),2,
MATCH(ET$2,INDIRECT("'"&amp;実行度合表集計!$D23&amp;"_受着完'!R4",FALSE),0)-1)</f>
        <v>#REF!</v>
      </c>
      <c r="FA24" s="356" t="e">
        <f ca="1">INDEX(INDIRECT("'"&amp;実行度合表集計!$D23&amp;"_受着完'!R89C4:R90C95",FALSE),2,
MATCH(ET$2,INDIRECT("'"&amp;実行度合表集計!$D23&amp;"_受着完'!R4",FALSE),0))</f>
        <v>#REF!</v>
      </c>
      <c r="FB24" s="795" t="e">
        <f ca="1">FA24-($Q23*1000)</f>
        <v>#REF!</v>
      </c>
      <c r="FC24" s="587" t="e" cm="1">
        <f t="array" aca="1" ref="FC24" ca="1">INDEX(INDIRECT("'"&amp;実行度合表集計!$D23&amp;"_受着完'!R89C4:R90C95",FALSE),2,
MATCH(ET$2,INDIRECT("'"&amp;実行度合表集計!$D23&amp;"_受着完'!R4",FALSE),0)-3)</f>
        <v>#REF!</v>
      </c>
      <c r="FD24" s="455" t="e" cm="1">
        <f t="array" aca="1" ref="FD24" ca="1">INDEX(INDIRECT("'"&amp;実行度合表集計!$D23&amp;"_受着完'!R27C4:R28C95",FALSE),2,
MATCH(FD$2,INDIRECT("'"&amp;実行度合表集計!$D23&amp;"_受着完'!R4",FALSE),0)-1)</f>
        <v>#REF!</v>
      </c>
      <c r="FE24" s="356" t="e">
        <f ca="1">INDEX(INDIRECT("'"&amp;実行度合表集計!$D23&amp;"_受着完'!R27C4:R28C95",FALSE),2,
MATCH(FD$2,INDIRECT("'"&amp;実行度合表集計!$D23&amp;"_受着完'!R4",FALSE),0))</f>
        <v>#REF!</v>
      </c>
      <c r="FF24" s="587" t="e" cm="1">
        <f t="array" aca="1" ref="FF24" ca="1">INDEX(INDIRECT("'"&amp;実行度合表集計!$D23&amp;"_受着完'!R27C4:R28C95",FALSE),2,
MATCH(FD$2,INDIRECT("'"&amp;実行度合表集計!$D23&amp;"_受着完'!R4",FALSE),0)-3)</f>
        <v>#REF!</v>
      </c>
      <c r="FG24" s="357" t="e" cm="1">
        <f t="array" aca="1" ref="FG24" ca="1">INDEX(INDIRECT("'"&amp;実行度合表集計!$D23&amp;"_受着完'!R58C4:R59C95",FALSE),2,
MATCH(FD$2,INDIRECT("'"&amp;実行度合表集計!$D23&amp;"_受着完'!R4",FALSE),0)-1)</f>
        <v>#REF!</v>
      </c>
      <c r="FH24" s="356" t="e">
        <f ca="1">INDEX(INDIRECT("'"&amp;実行度合表集計!$D23&amp;"_受着完'!R58C4:R59C95",FALSE),2,
MATCH(FD$2,INDIRECT("'"&amp;実行度合表集計!$D23&amp;"_受着完'!R4",FALSE),0))</f>
        <v>#REF!</v>
      </c>
      <c r="FI24" s="587" t="e" cm="1">
        <f t="array" aca="1" ref="FI24" ca="1">INDEX(INDIRECT("'"&amp;実行度合表集計!$D23&amp;"_受着完'!R58C4:R59C95",FALSE),2,
MATCH(FD$2,INDIRECT("'"&amp;実行度合表集計!$D23&amp;"_受着完'!R4",FALSE),0)-3)</f>
        <v>#REF!</v>
      </c>
      <c r="FJ24" s="358" t="e" cm="1">
        <f t="array" aca="1" ref="FJ24" ca="1">INDEX(INDIRECT("'"&amp;実行度合表集計!$D23&amp;"_受着完'!R89C4:R90C95",FALSE),2,
MATCH(FD$2,INDIRECT("'"&amp;実行度合表集計!$D23&amp;"_受着完'!R4",FALSE),0)-1)</f>
        <v>#REF!</v>
      </c>
      <c r="FK24" s="356" t="e">
        <f ca="1">INDEX(INDIRECT("'"&amp;実行度合表集計!$D23&amp;"_受着完'!R89C4:R90C95",FALSE),2,
MATCH(FD$2,INDIRECT("'"&amp;実行度合表集計!$D23&amp;"_受着完'!R4",FALSE),0))</f>
        <v>#REF!</v>
      </c>
      <c r="FL24" s="795" t="e">
        <f ca="1">FK24-($Q23*1000)</f>
        <v>#REF!</v>
      </c>
      <c r="FM24" s="587" t="e" cm="1">
        <f t="array" aca="1" ref="FM24" ca="1">INDEX(INDIRECT("'"&amp;実行度合表集計!$D23&amp;"_受着完'!R89C4:R90C95",FALSE),2,
MATCH(FD$2,INDIRECT("'"&amp;実行度合表集計!$D23&amp;"_受着完'!R4",FALSE),0)-3)</f>
        <v>#REF!</v>
      </c>
      <c r="FN24" s="455" t="e" cm="1">
        <f t="array" aca="1" ref="FN24" ca="1">INDEX(INDIRECT("'"&amp;実行度合表集計!$D23&amp;"_受着完'!R27C4:R28C95",FALSE),2,
MATCH(FN$2,INDIRECT("'"&amp;実行度合表集計!$D23&amp;"_受着完'!R4",FALSE),0)-1)</f>
        <v>#REF!</v>
      </c>
      <c r="FO24" s="356" t="e">
        <f ca="1">INDEX(INDIRECT("'"&amp;実行度合表集計!$D23&amp;"_受着完'!R27C4:R28C95",FALSE),2,
MATCH(FN$2,INDIRECT("'"&amp;実行度合表集計!$D23&amp;"_受着完'!R4",FALSE),0))</f>
        <v>#REF!</v>
      </c>
      <c r="FP24" s="587" t="e" cm="1">
        <f t="array" aca="1" ref="FP24" ca="1">INDEX(INDIRECT("'"&amp;実行度合表集計!$D23&amp;"_受着完'!R27C4:R28C95",FALSE),2,
MATCH(FN$2,INDIRECT("'"&amp;実行度合表集計!$D23&amp;"_受着完'!R4",FALSE),0)-3)</f>
        <v>#REF!</v>
      </c>
      <c r="FQ24" s="357" t="e" cm="1">
        <f t="array" aca="1" ref="FQ24" ca="1">INDEX(INDIRECT("'"&amp;実行度合表集計!$D23&amp;"_受着完'!R58C4:R59C95",FALSE),2,
MATCH(FN$2,INDIRECT("'"&amp;実行度合表集計!$D23&amp;"_受着完'!R4",FALSE),0)-1)</f>
        <v>#REF!</v>
      </c>
      <c r="FR24" s="356" t="e">
        <f ca="1">INDEX(INDIRECT("'"&amp;実行度合表集計!$D23&amp;"_受着完'!R58C4:R59C95",FALSE),2,
MATCH(FN$2,INDIRECT("'"&amp;実行度合表集計!$D23&amp;"_受着完'!R4",FALSE),0))</f>
        <v>#REF!</v>
      </c>
      <c r="FS24" s="587" t="e" cm="1">
        <f t="array" aca="1" ref="FS24" ca="1">INDEX(INDIRECT("'"&amp;実行度合表集計!$D23&amp;"_受着完'!R58C4:R59C95",FALSE),2,
MATCH(FN$2,INDIRECT("'"&amp;実行度合表集計!$D23&amp;"_受着完'!R4",FALSE),0)-3)</f>
        <v>#REF!</v>
      </c>
      <c r="FT24" s="358" t="e" cm="1">
        <f t="array" aca="1" ref="FT24" ca="1">INDEX(INDIRECT("'"&amp;実行度合表集計!$D23&amp;"_受着完'!R89C4:R90C95",FALSE),2,
MATCH(FN$2,INDIRECT("'"&amp;実行度合表集計!$D23&amp;"_受着完'!R4",FALSE),0)-1)</f>
        <v>#REF!</v>
      </c>
      <c r="FU24" s="356" t="e">
        <f ca="1">INDEX(INDIRECT("'"&amp;実行度合表集計!$D23&amp;"_受着完'!R89C4:R90C95",FALSE),2,
MATCH(FN$2,INDIRECT("'"&amp;実行度合表集計!$D23&amp;"_受着完'!R4",FALSE),0))</f>
        <v>#REF!</v>
      </c>
      <c r="FV24" s="795" t="e">
        <f ca="1">FU24-($Q23*1000)</f>
        <v>#REF!</v>
      </c>
      <c r="FW24" s="587" t="e" cm="1">
        <f t="array" aca="1" ref="FW24" ca="1">INDEX(INDIRECT("'"&amp;実行度合表集計!$D23&amp;"_受着完'!R89C4:R90C95",FALSE),2,
MATCH(FN$2,INDIRECT("'"&amp;実行度合表集計!$D23&amp;"_受着完'!R4",FALSE),0)-3)</f>
        <v>#REF!</v>
      </c>
      <c r="FX24" s="627" t="e">
        <f t="shared" ref="FX24" ca="1" si="571">ET24+FD24+FN24</f>
        <v>#REF!</v>
      </c>
      <c r="FY24" s="628" t="e">
        <f t="shared" ref="FY24" ca="1" si="572">EU24+FE24+FO24</f>
        <v>#REF!</v>
      </c>
      <c r="FZ24" s="629" t="e">
        <f t="shared" ref="FZ24" ca="1" si="573">EV24+FF24+FP24</f>
        <v>#REF!</v>
      </c>
      <c r="GA24" s="648" t="e">
        <f t="shared" ref="GA24" ca="1" si="574">EW24+FG24+FQ24</f>
        <v>#REF!</v>
      </c>
      <c r="GB24" s="617" t="e">
        <f t="shared" ref="GB24" ca="1" si="575">EX24+FH24+FR24</f>
        <v>#REF!</v>
      </c>
      <c r="GC24" s="649" t="e">
        <f t="shared" ref="GC24" ca="1" si="576">EY24+FI24+FS24</f>
        <v>#REF!</v>
      </c>
      <c r="GD24" s="659" t="e">
        <f ca="1">EZ24+FJ24+FT24</f>
        <v>#REF!</v>
      </c>
      <c r="GE24" s="619" t="e">
        <f ca="1">FA24+FK24+FU24</f>
        <v>#REF!</v>
      </c>
      <c r="GF24" s="790" t="e">
        <f ca="1">GE24*(1+GF25)-(($Q23*1000)*3)</f>
        <v>#REF!</v>
      </c>
      <c r="GG24" s="660" t="e">
        <f ca="1">FC24+FM24+FW24</f>
        <v>#REF!</v>
      </c>
      <c r="GH24" s="670" t="e">
        <f t="shared" ca="1" si="545"/>
        <v>#REF!</v>
      </c>
      <c r="GI24" s="620" t="e">
        <f t="shared" ca="1" si="545"/>
        <v>#REF!</v>
      </c>
      <c r="GJ24" s="671" t="e">
        <f t="shared" ca="1" si="545"/>
        <v>#REF!</v>
      </c>
      <c r="GK24" s="681" t="e">
        <f t="shared" ca="1" si="545"/>
        <v>#REF!</v>
      </c>
      <c r="GL24" s="622" t="e">
        <f t="shared" ca="1" si="545"/>
        <v>#REF!</v>
      </c>
      <c r="GM24" s="682" t="e">
        <f t="shared" ca="1" si="545"/>
        <v>#REF!</v>
      </c>
      <c r="GN24" s="692" t="e">
        <f t="shared" ca="1" si="545"/>
        <v>#REF!</v>
      </c>
      <c r="GO24" s="624" t="e">
        <f t="shared" ca="1" si="545"/>
        <v>#REF!</v>
      </c>
      <c r="GP24" s="790" t="e">
        <f t="shared" ca="1" si="545"/>
        <v>#REF!</v>
      </c>
      <c r="GQ24" s="693" t="e">
        <f t="shared" ca="1" si="546"/>
        <v>#REF!</v>
      </c>
      <c r="GR24" s="702" t="e">
        <f t="shared" ca="1" si="547"/>
        <v>#REF!</v>
      </c>
      <c r="GS24" s="699" t="e">
        <f t="shared" ca="1" si="547"/>
        <v>#REF!</v>
      </c>
      <c r="GT24" s="703" t="e">
        <f t="shared" ca="1" si="547"/>
        <v>#REF!</v>
      </c>
      <c r="GU24" s="702" t="e">
        <f t="shared" ca="1" si="547"/>
        <v>#REF!</v>
      </c>
      <c r="GV24" s="699" t="e">
        <f t="shared" ca="1" si="547"/>
        <v>#REF!</v>
      </c>
      <c r="GW24" s="703" t="e">
        <f t="shared" ca="1" si="547"/>
        <v>#REF!</v>
      </c>
      <c r="GX24" s="702" t="e">
        <f t="shared" ca="1" si="547"/>
        <v>#REF!</v>
      </c>
      <c r="GY24" s="699" t="e">
        <f t="shared" ca="1" si="547"/>
        <v>#REF!</v>
      </c>
      <c r="GZ24" s="790" t="e">
        <f t="shared" ca="1" si="547"/>
        <v>#REF!</v>
      </c>
      <c r="HA24" s="703" t="e">
        <f t="shared" ca="1" si="547"/>
        <v>#REF!</v>
      </c>
      <c r="HC24" s="461" t="s">
        <v>146</v>
      </c>
      <c r="HD24" s="460"/>
      <c r="HE24" s="461" t="s">
        <v>234</v>
      </c>
      <c r="HF24" s="461" t="s">
        <v>276</v>
      </c>
      <c r="HG24" s="461" t="s">
        <v>277</v>
      </c>
    </row>
    <row r="25" spans="1:215" ht="19.5" outlineLevel="1" x14ac:dyDescent="0.25">
      <c r="A25" s="365"/>
      <c r="B25" s="505"/>
      <c r="C25" s="444" t="str">
        <f>_xlfn.XLOOKUP($D25,'214737'!$H:$H,'214737'!$G:$G,"",0)</f>
        <v/>
      </c>
      <c r="D25" s="432" t="str">
        <f>HYPERLINK("#'"&amp;D23&amp;"_損益'!A1","▶損益")</f>
        <v>▶損益</v>
      </c>
      <c r="E25" s="407"/>
      <c r="F25" s="1295" t="str">
        <f>_xlfn.XLOOKUP($D25,'214737'!$H:$H,'214737'!$I:$I,"",0)</f>
        <v/>
      </c>
      <c r="G25" s="1295" t="str">
        <f>_xlfn.XLOOKUP($D25,'214737'!$H:$H,'214737'!$J:$J,"",0)</f>
        <v/>
      </c>
      <c r="H25" s="1295" t="str">
        <f>_xlfn.XLOOKUP($D25,'214737'!$H:$H,'214737'!$K:$K,"",0)</f>
        <v/>
      </c>
      <c r="I25" s="415"/>
      <c r="J25" s="547"/>
      <c r="K25" s="1279"/>
      <c r="L25" s="1279"/>
      <c r="M25" s="1279"/>
      <c r="N25" s="1279"/>
      <c r="O25" s="1279"/>
      <c r="P25" s="1279"/>
      <c r="Q25" s="1279"/>
      <c r="R25" s="579" t="str">
        <f>R23</f>
        <v>ネクストハウス立川</v>
      </c>
      <c r="S25" s="359" t="s">
        <v>143</v>
      </c>
      <c r="T25" s="558" t="e">
        <f ca="1">IF(AND(T23&gt;0,T24&gt;0),ROUNDDOWN(T24/T23,4),"")</f>
        <v>#REF!</v>
      </c>
      <c r="U25" s="559" t="e">
        <f t="shared" ref="U25:AC25" ca="1" si="577">IF(AND(U23&gt;0,U24&gt;0),ROUNDDOWN(U24/U23,4),"")</f>
        <v>#REF!</v>
      </c>
      <c r="V25" s="559" t="e">
        <f t="shared" ca="1" si="577"/>
        <v>#REF!</v>
      </c>
      <c r="W25" s="560" t="e">
        <f t="shared" ca="1" si="577"/>
        <v>#REF!</v>
      </c>
      <c r="X25" s="559" t="e">
        <f t="shared" ca="1" si="577"/>
        <v>#REF!</v>
      </c>
      <c r="Y25" s="559" t="e">
        <f t="shared" ca="1" si="577"/>
        <v>#REF!</v>
      </c>
      <c r="Z25" s="561" t="e">
        <f t="shared" ca="1" si="577"/>
        <v>#REF!</v>
      </c>
      <c r="AA25" s="559" t="e">
        <f t="shared" ca="1" si="577"/>
        <v>#REF!</v>
      </c>
      <c r="AB25" s="562" t="e">
        <f ca="1">IF(AB24&gt;0,AB24/AB23,0)</f>
        <v>#REF!</v>
      </c>
      <c r="AC25" s="559" t="e">
        <f t="shared" ca="1" si="577"/>
        <v>#REF!</v>
      </c>
      <c r="AD25" s="558" t="e">
        <f ca="1">IF(AND(AD23&gt;0,AD24&gt;0),ROUNDDOWN(AD24/AD23,4),"")</f>
        <v>#REF!</v>
      </c>
      <c r="AE25" s="559" t="e">
        <f t="shared" ref="AE25:AF25" ca="1" si="578">IF(AND(AE23&gt;0,AE24&gt;0),ROUNDDOWN(AE24/AE23,4),"")</f>
        <v>#REF!</v>
      </c>
      <c r="AF25" s="559" t="e">
        <f t="shared" ca="1" si="578"/>
        <v>#REF!</v>
      </c>
      <c r="AG25" s="560" t="e">
        <f ca="1">IF(AND(AG23&gt;0,AG24&gt;0),ROUNDDOWN(AG24/AG23,4),"")</f>
        <v>#REF!</v>
      </c>
      <c r="AH25" s="559" t="e">
        <f t="shared" ref="AH25:AM25" ca="1" si="579">IF(AND(AH23&gt;0,AH24&gt;0),ROUNDDOWN(AH24/AH23,4),"")</f>
        <v>#REF!</v>
      </c>
      <c r="AI25" s="559" t="e">
        <f t="shared" ca="1" si="579"/>
        <v>#REF!</v>
      </c>
      <c r="AJ25" s="561" t="e">
        <f t="shared" ca="1" si="579"/>
        <v>#REF!</v>
      </c>
      <c r="AK25" s="559" t="e">
        <f t="shared" ca="1" si="579"/>
        <v>#REF!</v>
      </c>
      <c r="AL25" s="562" t="e">
        <f ca="1">IF(AL24&gt;0,AL24/AL23,0)</f>
        <v>#REF!</v>
      </c>
      <c r="AM25" s="559" t="e">
        <f t="shared" ca="1" si="579"/>
        <v>#REF!</v>
      </c>
      <c r="AN25" s="558" t="e">
        <f ca="1">IF(AND(AN23&gt;0,AN24&gt;0),ROUNDDOWN(AN24/AN23,4),"")</f>
        <v>#REF!</v>
      </c>
      <c r="AO25" s="559" t="e">
        <f t="shared" ref="AO25:AP25" ca="1" si="580">IF(AND(AO23&gt;0,AO24&gt;0),ROUNDDOWN(AO24/AO23,4),"")</f>
        <v>#REF!</v>
      </c>
      <c r="AP25" s="559" t="e">
        <f t="shared" ca="1" si="580"/>
        <v>#REF!</v>
      </c>
      <c r="AQ25" s="560" t="e">
        <f ca="1">IF(AND(AQ23&gt;0,AQ24&gt;0),ROUNDDOWN(AQ24/AQ23,4),"")</f>
        <v>#REF!</v>
      </c>
      <c r="AR25" s="559" t="e">
        <f t="shared" ref="AR25:AW25" ca="1" si="581">IF(AND(AR23&gt;0,AR24&gt;0),ROUNDDOWN(AR24/AR23,4),"")</f>
        <v>#REF!</v>
      </c>
      <c r="AS25" s="559" t="e">
        <f t="shared" ca="1" si="581"/>
        <v>#REF!</v>
      </c>
      <c r="AT25" s="561" t="e">
        <f t="shared" ca="1" si="581"/>
        <v>#REF!</v>
      </c>
      <c r="AU25" s="559" t="e">
        <f t="shared" ca="1" si="581"/>
        <v>#REF!</v>
      </c>
      <c r="AV25" s="562" t="e">
        <f ca="1">IF(AV24&gt;0,AV24/AV23,0)</f>
        <v>#REF!</v>
      </c>
      <c r="AW25" s="559" t="e">
        <f t="shared" ca="1" si="581"/>
        <v>#REF!</v>
      </c>
      <c r="AX25" s="630" t="e">
        <f t="shared" ref="AX25:BE25" ca="1" si="582">IF(AND(AX23&gt;0,AX24&gt;0),ROUNDDOWN(AX24/AX23,4),"")</f>
        <v>#REF!</v>
      </c>
      <c r="AY25" s="563" t="e">
        <f t="shared" ca="1" si="582"/>
        <v>#REF!</v>
      </c>
      <c r="AZ25" s="631" t="e">
        <f t="shared" ca="1" si="582"/>
        <v>#REF!</v>
      </c>
      <c r="BA25" s="650" t="e">
        <f t="shared" ca="1" si="582"/>
        <v>#REF!</v>
      </c>
      <c r="BB25" s="564" t="e">
        <f t="shared" ca="1" si="582"/>
        <v>#REF!</v>
      </c>
      <c r="BC25" s="651" t="e">
        <f t="shared" ca="1" si="582"/>
        <v>#REF!</v>
      </c>
      <c r="BD25" s="661" t="e">
        <f t="shared" ca="1" si="582"/>
        <v>#REF!</v>
      </c>
      <c r="BE25" s="565" t="e">
        <f t="shared" ca="1" si="582"/>
        <v>#REF!</v>
      </c>
      <c r="BF25" s="796"/>
      <c r="BG25" s="662" t="e">
        <f ca="1">IF(AND(BG23&gt;0,BG24&gt;0),ROUNDDOWN(BG24/BG23,4),"")</f>
        <v>#REF!</v>
      </c>
      <c r="BH25" s="566" t="e">
        <f ca="1">IF(AND(BH23&gt;0,BH24&gt;0),ROUNDDOWN(BH24/BH23,4),"")</f>
        <v>#REF!</v>
      </c>
      <c r="BI25" s="559" t="e">
        <f t="shared" ref="BI25:BJ25" ca="1" si="583">IF(AND(BI23&gt;0,BI24&gt;0),ROUNDDOWN(BI24/BI23,4),"")</f>
        <v>#REF!</v>
      </c>
      <c r="BJ25" s="559" t="e">
        <f t="shared" ca="1" si="583"/>
        <v>#REF!</v>
      </c>
      <c r="BK25" s="560" t="e">
        <f ca="1">IF(AND(BK23&gt;0,BK24&gt;0),ROUNDDOWN(BK24/BK23,4),"")</f>
        <v>#REF!</v>
      </c>
      <c r="BL25" s="559" t="e">
        <f t="shared" ref="BL25:BQ25" ca="1" si="584">IF(AND(BL23&gt;0,BL24&gt;0),ROUNDDOWN(BL24/BL23,4),"")</f>
        <v>#REF!</v>
      </c>
      <c r="BM25" s="559" t="e">
        <f t="shared" ca="1" si="584"/>
        <v>#REF!</v>
      </c>
      <c r="BN25" s="561" t="e">
        <f t="shared" ca="1" si="584"/>
        <v>#REF!</v>
      </c>
      <c r="BO25" s="559" t="e">
        <f t="shared" ca="1" si="584"/>
        <v>#REF!</v>
      </c>
      <c r="BP25" s="562" t="e">
        <f ca="1">IF(BP24&gt;0,BP24/BP23,0)</f>
        <v>#REF!</v>
      </c>
      <c r="BQ25" s="559" t="e">
        <f t="shared" ca="1" si="584"/>
        <v>#REF!</v>
      </c>
      <c r="BR25" s="558" t="e">
        <f ca="1">IF(AND(BR23&gt;0,BR24&gt;0),ROUNDDOWN(BR24/BR23,4),"")</f>
        <v>#REF!</v>
      </c>
      <c r="BS25" s="559" t="e">
        <f t="shared" ref="BS25:BT25" ca="1" si="585">IF(AND(BS23&gt;0,BS24&gt;0),ROUNDDOWN(BS24/BS23,4),"")</f>
        <v>#REF!</v>
      </c>
      <c r="BT25" s="559" t="e">
        <f t="shared" ca="1" si="585"/>
        <v>#REF!</v>
      </c>
      <c r="BU25" s="560" t="e">
        <f ca="1">IF(AND(BU23&gt;0,BU24&gt;0),ROUNDDOWN(BU24/BU23,4),"")</f>
        <v>#REF!</v>
      </c>
      <c r="BV25" s="559" t="e">
        <f t="shared" ref="BV25:CA25" ca="1" si="586">IF(AND(BV23&gt;0,BV24&gt;0),ROUNDDOWN(BV24/BV23,4),"")</f>
        <v>#REF!</v>
      </c>
      <c r="BW25" s="559" t="e">
        <f t="shared" ca="1" si="586"/>
        <v>#REF!</v>
      </c>
      <c r="BX25" s="561" t="e">
        <f t="shared" ca="1" si="586"/>
        <v>#REF!</v>
      </c>
      <c r="BY25" s="559" t="e">
        <f t="shared" ca="1" si="586"/>
        <v>#REF!</v>
      </c>
      <c r="BZ25" s="562" t="e">
        <f ca="1">IF(BZ24&gt;0,BZ24/BZ23,0)</f>
        <v>#REF!</v>
      </c>
      <c r="CA25" s="559" t="e">
        <f t="shared" ca="1" si="586"/>
        <v>#REF!</v>
      </c>
      <c r="CB25" s="558" t="e">
        <f ca="1">IF(AND(CB23&gt;0,CB24&gt;0),ROUNDDOWN(CB24/CB23,4),"")</f>
        <v>#REF!</v>
      </c>
      <c r="CC25" s="559" t="e">
        <f t="shared" ref="CC25:CD25" ca="1" si="587">IF(AND(CC23&gt;0,CC24&gt;0),ROUNDDOWN(CC24/CC23,4),"")</f>
        <v>#REF!</v>
      </c>
      <c r="CD25" s="559" t="e">
        <f t="shared" ca="1" si="587"/>
        <v>#REF!</v>
      </c>
      <c r="CE25" s="560" t="e">
        <f ca="1">IF(AND(CE23&gt;0,CE24&gt;0),ROUNDDOWN(CE24/CE23,4),"")</f>
        <v>#REF!</v>
      </c>
      <c r="CF25" s="559" t="e">
        <f t="shared" ref="CF25:CK25" ca="1" si="588">IF(AND(CF23&gt;0,CF24&gt;0),ROUNDDOWN(CF24/CF23,4),"")</f>
        <v>#REF!</v>
      </c>
      <c r="CG25" s="559" t="e">
        <f t="shared" ca="1" si="588"/>
        <v>#REF!</v>
      </c>
      <c r="CH25" s="561" t="e">
        <f t="shared" ca="1" si="588"/>
        <v>#REF!</v>
      </c>
      <c r="CI25" s="559" t="e">
        <f t="shared" ca="1" si="588"/>
        <v>#REF!</v>
      </c>
      <c r="CJ25" s="562" t="e">
        <f ca="1">IF(CJ24&gt;0,CJ24/CJ23,0)</f>
        <v>#REF!</v>
      </c>
      <c r="CK25" s="559" t="e">
        <f t="shared" ca="1" si="588"/>
        <v>#REF!</v>
      </c>
      <c r="CL25" s="630" t="e">
        <f t="shared" ref="CL25:CS25" ca="1" si="589">IF(AND(CL23&gt;0,CL24&gt;0),ROUNDDOWN(CL24/CL23,4),"")</f>
        <v>#REF!</v>
      </c>
      <c r="CM25" s="563" t="e">
        <f t="shared" ca="1" si="589"/>
        <v>#REF!</v>
      </c>
      <c r="CN25" s="631" t="e">
        <f t="shared" ca="1" si="589"/>
        <v>#REF!</v>
      </c>
      <c r="CO25" s="650" t="e">
        <f t="shared" ca="1" si="589"/>
        <v>#REF!</v>
      </c>
      <c r="CP25" s="564" t="e">
        <f t="shared" ca="1" si="589"/>
        <v>#REF!</v>
      </c>
      <c r="CQ25" s="651" t="e">
        <f t="shared" ca="1" si="589"/>
        <v>#REF!</v>
      </c>
      <c r="CR25" s="661" t="e">
        <f t="shared" ca="1" si="589"/>
        <v>#REF!</v>
      </c>
      <c r="CS25" s="565" t="e">
        <f t="shared" ca="1" si="589"/>
        <v>#REF!</v>
      </c>
      <c r="CT25" s="796"/>
      <c r="CU25" s="662" t="e">
        <f ca="1">IF(AND(CU23&gt;0,CU24&gt;0),ROUNDDOWN(CU24/CU23,4),"")</f>
        <v>#REF!</v>
      </c>
      <c r="CV25" s="672" t="e">
        <f ca="1">IF(AND(CV23&gt;0,CV24&gt;0),ROUNDDOWN(CV24/CV23,4),"")</f>
        <v>#REF!</v>
      </c>
      <c r="CW25" s="567" t="e">
        <f t="shared" ref="CW25:CX25" ca="1" si="590">IF(AND(CW23&gt;0,CW24&gt;0),ROUNDDOWN(CW24/CW23,4),"")</f>
        <v>#REF!</v>
      </c>
      <c r="CX25" s="673" t="e">
        <f t="shared" ca="1" si="590"/>
        <v>#REF!</v>
      </c>
      <c r="CY25" s="683" t="e">
        <f ca="1">IF(AND(CY23&gt;0,CY24&gt;0),ROUNDDOWN(CY24/CY23,4),"")</f>
        <v>#REF!</v>
      </c>
      <c r="CZ25" s="568" t="e">
        <f ca="1">IF(AND(CZ23&gt;0,CZ24&gt;0),ROUNDDOWN(CZ24/CZ23,4),"")</f>
        <v>#REF!</v>
      </c>
      <c r="DA25" s="684" t="e">
        <f ca="1">IF(AND(DA23&gt;0,DA24&gt;0),ROUNDDOWN(DA24/DA23,4),"")</f>
        <v>#REF!</v>
      </c>
      <c r="DB25" s="694" t="e">
        <f t="shared" ref="DB25:DF25" ca="1" si="591">IF(AND(DB23&gt;0,DB24&gt;0),ROUNDDOWN(DB24/DB23,4),"")</f>
        <v>#REF!</v>
      </c>
      <c r="DC25" s="569" t="e">
        <f t="shared" ca="1" si="591"/>
        <v>#REF!</v>
      </c>
      <c r="DD25" s="792" t="e">
        <f t="shared" ref="DD25" ca="1" si="592">IF(AND(DD23&gt;0,DD24&gt;0),ROUNDDOWN(DD24/DD23,4),"")</f>
        <v>#REF!</v>
      </c>
      <c r="DE25" s="695" t="e">
        <f t="shared" ca="1" si="591"/>
        <v>#REF!</v>
      </c>
      <c r="DF25" s="566" t="e">
        <f t="shared" ca="1" si="591"/>
        <v>#REF!</v>
      </c>
      <c r="DG25" s="559" t="e">
        <f t="shared" ref="DG25:DH25" ca="1" si="593">IF(AND(DG23&gt;0,DG24&gt;0),ROUNDDOWN(DG24/DG23,4),"")</f>
        <v>#REF!</v>
      </c>
      <c r="DH25" s="559" t="e">
        <f t="shared" ca="1" si="593"/>
        <v>#REF!</v>
      </c>
      <c r="DI25" s="560" t="e">
        <f ca="1">IF(AND(DI23&gt;0,DI24&gt;0),ROUNDDOWN(DI24/DI23,4),"")</f>
        <v>#REF!</v>
      </c>
      <c r="DJ25" s="559" t="e">
        <f t="shared" ref="DJ25:DO25" ca="1" si="594">IF(AND(DJ23&gt;0,DJ24&gt;0),ROUNDDOWN(DJ24/DJ23,4),"")</f>
        <v>#REF!</v>
      </c>
      <c r="DK25" s="559" t="e">
        <f t="shared" ca="1" si="594"/>
        <v>#REF!</v>
      </c>
      <c r="DL25" s="561" t="e">
        <f t="shared" ca="1" si="594"/>
        <v>#REF!</v>
      </c>
      <c r="DM25" s="559" t="e">
        <f t="shared" ca="1" si="594"/>
        <v>#REF!</v>
      </c>
      <c r="DN25" s="562" t="e">
        <f ca="1">IF(DN24&gt;0,DN24/DN23,0)</f>
        <v>#REF!</v>
      </c>
      <c r="DO25" s="559" t="e">
        <f t="shared" ca="1" si="594"/>
        <v>#REF!</v>
      </c>
      <c r="DP25" s="558" t="e">
        <f ca="1">IF(AND(DP23&gt;0,DP24&gt;0),ROUNDDOWN(DP24/DP23,4),"")</f>
        <v>#REF!</v>
      </c>
      <c r="DQ25" s="559" t="e">
        <f t="shared" ref="DQ25:DR25" ca="1" si="595">IF(AND(DQ23&gt;0,DQ24&gt;0),ROUNDDOWN(DQ24/DQ23,4),"")</f>
        <v>#REF!</v>
      </c>
      <c r="DR25" s="559" t="e">
        <f t="shared" ca="1" si="595"/>
        <v>#REF!</v>
      </c>
      <c r="DS25" s="560" t="e">
        <f ca="1">IF(AND(DS23&gt;0,DS24&gt;0),ROUNDDOWN(DS24/DS23,4),"")</f>
        <v>#REF!</v>
      </c>
      <c r="DT25" s="559" t="e">
        <f t="shared" ref="DT25:DY25" ca="1" si="596">IF(AND(DT23&gt;0,DT24&gt;0),ROUNDDOWN(DT24/DT23,4),"")</f>
        <v>#REF!</v>
      </c>
      <c r="DU25" s="559" t="e">
        <f t="shared" ca="1" si="596"/>
        <v>#REF!</v>
      </c>
      <c r="DV25" s="561" t="e">
        <f t="shared" ca="1" si="596"/>
        <v>#REF!</v>
      </c>
      <c r="DW25" s="559" t="e">
        <f t="shared" ca="1" si="596"/>
        <v>#REF!</v>
      </c>
      <c r="DX25" s="562" t="e">
        <f ca="1">IF(DX24&gt;0,DX24/DX23,0)</f>
        <v>#REF!</v>
      </c>
      <c r="DY25" s="559" t="e">
        <f t="shared" ca="1" si="596"/>
        <v>#REF!</v>
      </c>
      <c r="DZ25" s="558" t="e">
        <f ca="1">IF(AND(DZ23&gt;0,DZ24&gt;0),ROUNDDOWN(DZ24/DZ23,4),"")</f>
        <v>#REF!</v>
      </c>
      <c r="EA25" s="559" t="e">
        <f t="shared" ref="EA25:EB25" ca="1" si="597">IF(AND(EA23&gt;0,EA24&gt;0),ROUNDDOWN(EA24/EA23,4),"")</f>
        <v>#REF!</v>
      </c>
      <c r="EB25" s="559" t="e">
        <f t="shared" ca="1" si="597"/>
        <v>#REF!</v>
      </c>
      <c r="EC25" s="560" t="e">
        <f ca="1">IF(AND(EC23&gt;0,EC24&gt;0),ROUNDDOWN(EC24/EC23,4),"")</f>
        <v>#REF!</v>
      </c>
      <c r="ED25" s="559" t="e">
        <f t="shared" ref="ED25:EI25" ca="1" si="598">IF(AND(ED23&gt;0,ED24&gt;0),ROUNDDOWN(ED24/ED23,4),"")</f>
        <v>#REF!</v>
      </c>
      <c r="EE25" s="559" t="e">
        <f t="shared" ca="1" si="598"/>
        <v>#REF!</v>
      </c>
      <c r="EF25" s="561" t="e">
        <f t="shared" ca="1" si="598"/>
        <v>#REF!</v>
      </c>
      <c r="EG25" s="559" t="e">
        <f t="shared" ca="1" si="598"/>
        <v>#REF!</v>
      </c>
      <c r="EH25" s="562" t="e">
        <f ca="1">IF(EH24&gt;0,EH24/EH23,0)</f>
        <v>#REF!</v>
      </c>
      <c r="EI25" s="559" t="e">
        <f t="shared" ca="1" si="598"/>
        <v>#REF!</v>
      </c>
      <c r="EJ25" s="630" t="e">
        <f t="shared" ref="EJ25:EQ25" ca="1" si="599">IF(AND(EJ23&gt;0,EJ24&gt;0),ROUNDDOWN(EJ24/EJ23,4),"")</f>
        <v>#REF!</v>
      </c>
      <c r="EK25" s="563" t="e">
        <f t="shared" ca="1" si="599"/>
        <v>#REF!</v>
      </c>
      <c r="EL25" s="631" t="e">
        <f t="shared" ca="1" si="599"/>
        <v>#REF!</v>
      </c>
      <c r="EM25" s="650" t="e">
        <f t="shared" ca="1" si="599"/>
        <v>#REF!</v>
      </c>
      <c r="EN25" s="564" t="e">
        <f t="shared" ca="1" si="599"/>
        <v>#REF!</v>
      </c>
      <c r="EO25" s="651" t="e">
        <f t="shared" ca="1" si="599"/>
        <v>#REF!</v>
      </c>
      <c r="EP25" s="661" t="e">
        <f t="shared" ca="1" si="599"/>
        <v>#REF!</v>
      </c>
      <c r="EQ25" s="565" t="e">
        <f t="shared" ca="1" si="599"/>
        <v>#REF!</v>
      </c>
      <c r="ER25" s="796"/>
      <c r="ES25" s="662" t="e">
        <f ca="1">IF(AND(ES23&gt;0,ES24&gt;0),ROUNDDOWN(ES24/ES23,4),"")</f>
        <v>#REF!</v>
      </c>
      <c r="ET25" s="566" t="e">
        <f ca="1">IF(AND(ET23&gt;0,ET24&gt;0),ROUNDDOWN(ET24/ET23,4),"")</f>
        <v>#REF!</v>
      </c>
      <c r="EU25" s="559" t="e">
        <f t="shared" ref="EU25:EV25" ca="1" si="600">IF(AND(EU23&gt;0,EU24&gt;0),ROUNDDOWN(EU24/EU23,4),"")</f>
        <v>#REF!</v>
      </c>
      <c r="EV25" s="559" t="e">
        <f t="shared" ca="1" si="600"/>
        <v>#REF!</v>
      </c>
      <c r="EW25" s="560" t="e">
        <f ca="1">IF(AND(EW23&gt;0,EW24&gt;0),ROUNDDOWN(EW24/EW23,4),"")</f>
        <v>#REF!</v>
      </c>
      <c r="EX25" s="559" t="e">
        <f t="shared" ref="EX25:FC25" ca="1" si="601">IF(AND(EX23&gt;0,EX24&gt;0),ROUNDDOWN(EX24/EX23,4),"")</f>
        <v>#REF!</v>
      </c>
      <c r="EY25" s="559" t="e">
        <f t="shared" ca="1" si="601"/>
        <v>#REF!</v>
      </c>
      <c r="EZ25" s="561" t="e">
        <f t="shared" ca="1" si="601"/>
        <v>#REF!</v>
      </c>
      <c r="FA25" s="559" t="e">
        <f t="shared" ca="1" si="601"/>
        <v>#REF!</v>
      </c>
      <c r="FB25" s="562" t="e">
        <f ca="1">IF(FB24&gt;0,FB24/FB23,0)</f>
        <v>#REF!</v>
      </c>
      <c r="FC25" s="559" t="e">
        <f t="shared" ca="1" si="601"/>
        <v>#REF!</v>
      </c>
      <c r="FD25" s="558" t="e">
        <f ca="1">IF(AND(FD23&gt;0,FD24&gt;0),ROUNDDOWN(FD24/FD23,4),"")</f>
        <v>#REF!</v>
      </c>
      <c r="FE25" s="559" t="e">
        <f t="shared" ref="FE25:FF25" ca="1" si="602">IF(AND(FE23&gt;0,FE24&gt;0),ROUNDDOWN(FE24/FE23,4),"")</f>
        <v>#REF!</v>
      </c>
      <c r="FF25" s="559" t="e">
        <f t="shared" ca="1" si="602"/>
        <v>#REF!</v>
      </c>
      <c r="FG25" s="560" t="e">
        <f ca="1">IF(AND(FG23&gt;0,FG24&gt;0),ROUNDDOWN(FG24/FG23,4),"")</f>
        <v>#REF!</v>
      </c>
      <c r="FH25" s="559" t="e">
        <f t="shared" ref="FH25:FM25" ca="1" si="603">IF(AND(FH23&gt;0,FH24&gt;0),ROUNDDOWN(FH24/FH23,4),"")</f>
        <v>#REF!</v>
      </c>
      <c r="FI25" s="559" t="e">
        <f t="shared" ca="1" si="603"/>
        <v>#REF!</v>
      </c>
      <c r="FJ25" s="561" t="e">
        <f t="shared" ca="1" si="603"/>
        <v>#REF!</v>
      </c>
      <c r="FK25" s="559" t="e">
        <f t="shared" ca="1" si="603"/>
        <v>#REF!</v>
      </c>
      <c r="FL25" s="562" t="e">
        <f ca="1">IF(FL24&gt;0,FL24/FL23,0)</f>
        <v>#REF!</v>
      </c>
      <c r="FM25" s="559" t="e">
        <f t="shared" ca="1" si="603"/>
        <v>#REF!</v>
      </c>
      <c r="FN25" s="558" t="e">
        <f ca="1">IF(AND(FN23&gt;0,FN24&gt;0),ROUNDDOWN(FN24/FN23,4),"")</f>
        <v>#REF!</v>
      </c>
      <c r="FO25" s="559" t="e">
        <f t="shared" ref="FO25:FP25" ca="1" si="604">IF(AND(FO23&gt;0,FO24&gt;0),ROUNDDOWN(FO24/FO23,4),"")</f>
        <v>#REF!</v>
      </c>
      <c r="FP25" s="559" t="e">
        <f t="shared" ca="1" si="604"/>
        <v>#REF!</v>
      </c>
      <c r="FQ25" s="560" t="e">
        <f ca="1">IF(AND(FQ23&gt;0,FQ24&gt;0),ROUNDDOWN(FQ24/FQ23,4),"")</f>
        <v>#REF!</v>
      </c>
      <c r="FR25" s="559" t="e">
        <f t="shared" ref="FR25:FW25" ca="1" si="605">IF(AND(FR23&gt;0,FR24&gt;0),ROUNDDOWN(FR24/FR23,4),"")</f>
        <v>#REF!</v>
      </c>
      <c r="FS25" s="559" t="e">
        <f t="shared" ca="1" si="605"/>
        <v>#REF!</v>
      </c>
      <c r="FT25" s="561" t="e">
        <f t="shared" ca="1" si="605"/>
        <v>#REF!</v>
      </c>
      <c r="FU25" s="559" t="e">
        <f t="shared" ca="1" si="605"/>
        <v>#REF!</v>
      </c>
      <c r="FV25" s="562" t="e">
        <f ca="1">IF(FV24&gt;0,FV24/FV23,0)</f>
        <v>#REF!</v>
      </c>
      <c r="FW25" s="559" t="e">
        <f t="shared" ca="1" si="605"/>
        <v>#REF!</v>
      </c>
      <c r="FX25" s="630" t="e">
        <f t="shared" ref="FX25:GE25" ca="1" si="606">IF(AND(FX23&gt;0,FX24&gt;0),ROUNDDOWN(FX24/FX23,4),"")</f>
        <v>#REF!</v>
      </c>
      <c r="FY25" s="563" t="e">
        <f t="shared" ca="1" si="606"/>
        <v>#REF!</v>
      </c>
      <c r="FZ25" s="631" t="e">
        <f t="shared" ca="1" si="606"/>
        <v>#REF!</v>
      </c>
      <c r="GA25" s="650" t="e">
        <f t="shared" ca="1" si="606"/>
        <v>#REF!</v>
      </c>
      <c r="GB25" s="564" t="e">
        <f t="shared" ca="1" si="606"/>
        <v>#REF!</v>
      </c>
      <c r="GC25" s="651" t="e">
        <f t="shared" ca="1" si="606"/>
        <v>#REF!</v>
      </c>
      <c r="GD25" s="661" t="e">
        <f t="shared" ca="1" si="606"/>
        <v>#REF!</v>
      </c>
      <c r="GE25" s="565" t="e">
        <f t="shared" ca="1" si="606"/>
        <v>#REF!</v>
      </c>
      <c r="GF25" s="796"/>
      <c r="GG25" s="662" t="e">
        <f ca="1">IF(AND(GG23&gt;0,GG24&gt;0),ROUNDDOWN(GG24/GG23,4),"")</f>
        <v>#REF!</v>
      </c>
      <c r="GH25" s="672" t="e">
        <f ca="1">IF(AND(GH23&gt;0,GH24&gt;0),ROUNDDOWN(GH24/GH23,4),"")</f>
        <v>#REF!</v>
      </c>
      <c r="GI25" s="567" t="e">
        <f t="shared" ref="GI25:GJ25" ca="1" si="607">IF(AND(GI23&gt;0,GI24&gt;0),ROUNDDOWN(GI24/GI23,4),"")</f>
        <v>#REF!</v>
      </c>
      <c r="GJ25" s="673" t="e">
        <f t="shared" ca="1" si="607"/>
        <v>#REF!</v>
      </c>
      <c r="GK25" s="683" t="e">
        <f ca="1">IF(AND(GK23&gt;0,GK24&gt;0),ROUNDDOWN(GK24/GK23,4),"")</f>
        <v>#REF!</v>
      </c>
      <c r="GL25" s="568" t="e">
        <f ca="1">IF(AND(GL23&gt;0,GL24&gt;0),ROUNDDOWN(GL24/GL23,4),"")</f>
        <v>#REF!</v>
      </c>
      <c r="GM25" s="684" t="e">
        <f ca="1">IF(AND(GM23&gt;0,GM24&gt;0),ROUNDDOWN(GM24/GM23,4),"")</f>
        <v>#REF!</v>
      </c>
      <c r="GN25" s="694" t="e">
        <f t="shared" ref="GN25:GW25" ca="1" si="608">IF(AND(GN23&gt;0,GN24&gt;0),ROUNDDOWN(GN24/GN23,4),"")</f>
        <v>#REF!</v>
      </c>
      <c r="GO25" s="569" t="e">
        <f t="shared" ca="1" si="608"/>
        <v>#REF!</v>
      </c>
      <c r="GP25" s="792" t="e">
        <f t="shared" ca="1" si="608"/>
        <v>#REF!</v>
      </c>
      <c r="GQ25" s="695" t="e">
        <f t="shared" ca="1" si="608"/>
        <v>#REF!</v>
      </c>
      <c r="GR25" s="704" t="e">
        <f t="shared" ca="1" si="608"/>
        <v>#REF!</v>
      </c>
      <c r="GS25" s="570" t="e">
        <f t="shared" ca="1" si="608"/>
        <v>#REF!</v>
      </c>
      <c r="GT25" s="705" t="e">
        <f t="shared" ca="1" si="608"/>
        <v>#REF!</v>
      </c>
      <c r="GU25" s="704" t="e">
        <f t="shared" ca="1" si="608"/>
        <v>#REF!</v>
      </c>
      <c r="GV25" s="570" t="e">
        <f t="shared" ca="1" si="608"/>
        <v>#REF!</v>
      </c>
      <c r="GW25" s="705" t="e">
        <f t="shared" ca="1" si="608"/>
        <v>#REF!</v>
      </c>
      <c r="GX25" s="704" t="e">
        <f t="shared" ref="GX25:HA25" ca="1" si="609">IF(AND(GX23&gt;0,GX24&gt;0),ROUNDDOWN(GX24/GX23,4),"")</f>
        <v>#REF!</v>
      </c>
      <c r="GY25" s="570" t="e">
        <f t="shared" ca="1" si="609"/>
        <v>#REF!</v>
      </c>
      <c r="GZ25" s="794" t="e">
        <f t="shared" ref="GZ25" ca="1" si="610">IF(AND(GZ23&gt;0,GZ24&gt;0),ROUNDDOWN(GZ24/GZ23,4),"")</f>
        <v>#REF!</v>
      </c>
      <c r="HA25" s="705" t="e">
        <f t="shared" ca="1" si="609"/>
        <v>#REF!</v>
      </c>
      <c r="HC25" s="461"/>
      <c r="HD25" s="460"/>
      <c r="HE25" s="461"/>
      <c r="HF25" s="461"/>
      <c r="HG25" s="461"/>
    </row>
    <row r="26" spans="1:215" outlineLevel="1" x14ac:dyDescent="0.25">
      <c r="A26" s="365"/>
      <c r="B26" s="507"/>
      <c r="C26" s="797" t="str">
        <f>_xlfn.XLOOKUP($D26,'214737'!$H:$H,'214737'!$G:$G,"",0)</f>
        <v>東京</v>
      </c>
      <c r="D26" s="798" t="s">
        <v>15</v>
      </c>
      <c r="E26" s="417">
        <v>11</v>
      </c>
      <c r="F26" s="1294" t="str">
        <f>_xlfn.XLOOKUP($D26,'214737'!$H:$H,'214737'!$I:$I,"",0)</f>
        <v>田中 大輔</v>
      </c>
      <c r="G26" s="1294" t="str">
        <f>_xlfn.XLOOKUP($D26,'214737'!$H:$H,'214737'!$J:$J,"",0)</f>
        <v>佐藤 宏幸</v>
      </c>
      <c r="H26" s="1294" t="str">
        <f>_xlfn.XLOOKUP($D26,'214737'!$H:$H,'214737'!$K:$K,"",0)</f>
        <v>nexthouse</v>
      </c>
      <c r="I26" s="799" t="str">
        <f>集計グループ2</f>
        <v>ネクストハウス</v>
      </c>
      <c r="J26" s="523"/>
      <c r="K26" s="1278">
        <f>_xlfn.XLOOKUP(実行度合表集計!$D26,'214737'!$H:$H,'214737'!$X:$X,0,0)</f>
        <v>1408</v>
      </c>
      <c r="L26" s="1278">
        <f>_xlfn.XLOOKUP(実行度合表集計!$D26,'214737'!$H:$H,'214737'!$Y:$Y,0,0)</f>
        <v>258</v>
      </c>
      <c r="M26" s="1278">
        <f>_xlfn.XLOOKUP(実行度合表集計!$D26,'214737'!$H:$H,'214737'!$S:$S,0,0)</f>
        <v>8</v>
      </c>
      <c r="N26" s="1278">
        <f>_xlfn.XLOOKUP(実行度合表集計!$D26,'214737'!$H:$H,'214737'!$T:$T,0,0)</f>
        <v>1350</v>
      </c>
      <c r="O26" s="1278">
        <f>_xlfn.XLOOKUP(実行度合表集計!$D26,'214737'!$H:$H,'214737'!$U:$U,0,0)</f>
        <v>250</v>
      </c>
      <c r="P26" s="1278">
        <f>_xlfn.XLOOKUP(実行度合表集計!$D26,'214737'!$H:$H,'214737'!$V:$V,0,0)</f>
        <v>2000</v>
      </c>
      <c r="Q26" s="1278">
        <f>SUM(K26:P26)</f>
        <v>5274</v>
      </c>
      <c r="R26" s="577" t="str">
        <f>D26</f>
        <v>ネクストハウス厚木</v>
      </c>
      <c r="S26" s="355" t="s">
        <v>145</v>
      </c>
      <c r="T26" s="455" t="e" cm="1">
        <f t="array" aca="1" ref="T26" ca="1">INDEX(INDIRECT("'"&amp;実行度合表集計!$D26&amp;"_受着完'!R27C4:R28C95",FALSE),1,
MATCH(T$2,INDIRECT("'"&amp;実行度合表集計!$D26&amp;"_受着完'!R4",FALSE),0)-1)</f>
        <v>#REF!</v>
      </c>
      <c r="U26" s="356" t="e">
        <f ca="1">INDEX(INDIRECT("'"&amp;実行度合表集計!$D26&amp;"_受着完'!R27C4:R28C95",FALSE),1,
MATCH(T$2,INDIRECT("'"&amp;実行度合表集計!$D26&amp;"_受着完'!R4",FALSE),0))</f>
        <v>#REF!</v>
      </c>
      <c r="V26" s="587" t="e" cm="1">
        <f t="array" aca="1" ref="V26" ca="1">INDEX(INDIRECT("'"&amp;実行度合表集計!$D26&amp;"_受着完'!R27C4:R28C95",FALSE),1,
MATCH(T$2,INDIRECT("'"&amp;実行度合表集計!$D26&amp;"_受着完'!R4",FALSE),0)-3)</f>
        <v>#REF!</v>
      </c>
      <c r="W26" s="357" t="e" cm="1">
        <f t="array" aca="1" ref="W26" ca="1">INDEX(INDIRECT("'"&amp;実行度合表集計!$D26&amp;"_受着完'!R58C4:R59C95",FALSE),1,
MATCH(T$2,INDIRECT("'"&amp;実行度合表集計!$D26&amp;"_受着完'!R4",FALSE),0)-1)</f>
        <v>#REF!</v>
      </c>
      <c r="X26" s="356" t="e">
        <f ca="1">INDEX(INDIRECT("'"&amp;実行度合表集計!$D26&amp;"_受着完'!R58C4:R59C95",FALSE),1,
MATCH(T$2,INDIRECT("'"&amp;実行度合表集計!$D26&amp;"_受着完'!R4",FALSE),0))</f>
        <v>#REF!</v>
      </c>
      <c r="Y26" s="587" t="e" cm="1">
        <f t="array" aca="1" ref="Y26" ca="1">INDEX(INDIRECT("'"&amp;実行度合表集計!$D26&amp;"_受着完'!R58C4:R59C95",FALSE),1,
MATCH(T$2,INDIRECT("'"&amp;実行度合表集計!$D26&amp;"_受着完'!R4",FALSE),0)-3)</f>
        <v>#REF!</v>
      </c>
      <c r="Z26" s="358" t="e" cm="1">
        <f t="array" aca="1" ref="Z26" ca="1">INDEX(INDIRECT("'"&amp;実行度合表集計!$D26&amp;"_受着完'!R89C4:R90C95",FALSE),1,
MATCH(T$2,INDIRECT("'"&amp;実行度合表集計!$D26&amp;"_受着完'!R4",FALSE),0)-1)</f>
        <v>#REF!</v>
      </c>
      <c r="AA26" s="356" t="e">
        <f ca="1">INDEX(INDIRECT("'"&amp;実行度合表集計!$D26&amp;"_受着完'!R89C4:R90C95",FALSE),1,
MATCH(T$2,INDIRECT("'"&amp;実行度合表集計!$D26&amp;"_受着完'!R4",FALSE),0))</f>
        <v>#REF!</v>
      </c>
      <c r="AB26" s="384" t="e">
        <f ca="1">AA26-($Q26*1000)</f>
        <v>#REF!</v>
      </c>
      <c r="AC26" s="587" t="e" cm="1">
        <f t="array" aca="1" ref="AC26" ca="1">INDEX(INDIRECT("'"&amp;実行度合表集計!$D26&amp;"_受着完'!R89C4:R90C95",FALSE),1,
MATCH(T$2,INDIRECT("'"&amp;実行度合表集計!$D26&amp;"_受着完'!R4",FALSE),0)-3)</f>
        <v>#REF!</v>
      </c>
      <c r="AD26" s="455" t="e" cm="1">
        <f t="array" aca="1" ref="AD26" ca="1">INDEX(INDIRECT("'"&amp;実行度合表集計!$D26&amp;"_受着完'!R27C4:R28C95",FALSE),1,
MATCH(AD$2,INDIRECT("'"&amp;実行度合表集計!$D26&amp;"_受着完'!R4",FALSE),0)-1)</f>
        <v>#REF!</v>
      </c>
      <c r="AE26" s="356" t="e">
        <f ca="1">INDEX(INDIRECT("'"&amp;実行度合表集計!$D26&amp;"_受着完'!R27C4:R28C95",FALSE),1,
MATCH(AD$2,INDIRECT("'"&amp;実行度合表集計!$D26&amp;"_受着完'!R4",FALSE),0))</f>
        <v>#REF!</v>
      </c>
      <c r="AF26" s="587" t="e" cm="1">
        <f t="array" aca="1" ref="AF26" ca="1">INDEX(INDIRECT("'"&amp;実行度合表集計!$D26&amp;"_受着完'!R27C4:R28C95",FALSE),1,
MATCH(AD$2,INDIRECT("'"&amp;実行度合表集計!$D26&amp;"_受着完'!R4",FALSE),0)-3)</f>
        <v>#REF!</v>
      </c>
      <c r="AG26" s="357" t="e" cm="1">
        <f t="array" aca="1" ref="AG26" ca="1">INDEX(INDIRECT("'"&amp;実行度合表集計!$D26&amp;"_受着完'!R58C4:R59C95",FALSE),1,
MATCH(AD$2,INDIRECT("'"&amp;実行度合表集計!$D26&amp;"_受着完'!R4",FALSE),0)-1)</f>
        <v>#REF!</v>
      </c>
      <c r="AH26" s="356" t="e">
        <f ca="1">INDEX(INDIRECT("'"&amp;実行度合表集計!$D26&amp;"_受着完'!R58C4:R59C95",FALSE),1,
MATCH(AD$2,INDIRECT("'"&amp;実行度合表集計!$D26&amp;"_受着完'!R4",FALSE),0))</f>
        <v>#REF!</v>
      </c>
      <c r="AI26" s="587" t="e" cm="1">
        <f t="array" aca="1" ref="AI26" ca="1">INDEX(INDIRECT("'"&amp;実行度合表集計!$D26&amp;"_受着完'!R58C4:R59C95",FALSE),1,
MATCH(AD$2,INDIRECT("'"&amp;実行度合表集計!$D26&amp;"_受着完'!R4",FALSE),0)-3)</f>
        <v>#REF!</v>
      </c>
      <c r="AJ26" s="358" t="e" cm="1">
        <f t="array" aca="1" ref="AJ26" ca="1">INDEX(INDIRECT("'"&amp;実行度合表集計!$D26&amp;"_受着完'!R89C4:R90C95",FALSE),1,
MATCH(AD$2,INDIRECT("'"&amp;実行度合表集計!$D26&amp;"_受着完'!R4",FALSE),0)-1)</f>
        <v>#REF!</v>
      </c>
      <c r="AK26" s="356" t="e">
        <f ca="1">INDEX(INDIRECT("'"&amp;実行度合表集計!$D26&amp;"_受着完'!R89C4:R90C95",FALSE),1,
MATCH(AD$2,INDIRECT("'"&amp;実行度合表集計!$D26&amp;"_受着完'!R4",FALSE),0))</f>
        <v>#REF!</v>
      </c>
      <c r="AL26" s="384" t="e">
        <f ca="1">AK26-($Q26*1000)</f>
        <v>#REF!</v>
      </c>
      <c r="AM26" s="587" t="e" cm="1">
        <f t="array" aca="1" ref="AM26" ca="1">INDEX(INDIRECT("'"&amp;実行度合表集計!$D26&amp;"_受着完'!R89C4:R90C95",FALSE),1,
MATCH(AD$2,INDIRECT("'"&amp;実行度合表集計!$D26&amp;"_受着完'!R4",FALSE),0)-3)</f>
        <v>#REF!</v>
      </c>
      <c r="AN26" s="455" t="e" cm="1">
        <f t="array" aca="1" ref="AN26" ca="1">INDEX(INDIRECT("'"&amp;実行度合表集計!$D26&amp;"_受着完'!R27C4:R28C95",FALSE),1,
MATCH(AN$2,INDIRECT("'"&amp;実行度合表集計!$D26&amp;"_受着完'!R4",FALSE),0)-1)</f>
        <v>#REF!</v>
      </c>
      <c r="AO26" s="356" t="e">
        <f ca="1">INDEX(INDIRECT("'"&amp;実行度合表集計!$D26&amp;"_受着完'!R27C4:R28C95",FALSE),1,
MATCH(AN$2,INDIRECT("'"&amp;実行度合表集計!$D26&amp;"_受着完'!R4",FALSE),0))</f>
        <v>#REF!</v>
      </c>
      <c r="AP26" s="587" t="e" cm="1">
        <f t="array" aca="1" ref="AP26" ca="1">INDEX(INDIRECT("'"&amp;実行度合表集計!$D26&amp;"_受着完'!R27C4:R28C95",FALSE),1,
MATCH(AN$2,INDIRECT("'"&amp;実行度合表集計!$D26&amp;"_受着完'!R4",FALSE),0)-3)</f>
        <v>#REF!</v>
      </c>
      <c r="AQ26" s="357" t="e" cm="1">
        <f t="array" aca="1" ref="AQ26" ca="1">INDEX(INDIRECT("'"&amp;実行度合表集計!$D26&amp;"_受着完'!R58C4:R59C95",FALSE),1,
MATCH(AN$2,INDIRECT("'"&amp;実行度合表集計!$D26&amp;"_受着完'!R4",FALSE),0)-1)</f>
        <v>#REF!</v>
      </c>
      <c r="AR26" s="356" t="e">
        <f ca="1">INDEX(INDIRECT("'"&amp;実行度合表集計!$D26&amp;"_受着完'!R58C4:R59C95",FALSE),1,
MATCH(AN$2,INDIRECT("'"&amp;実行度合表集計!$D26&amp;"_受着完'!R4",FALSE),0))</f>
        <v>#REF!</v>
      </c>
      <c r="AS26" s="587" t="e" cm="1">
        <f t="array" aca="1" ref="AS26" ca="1">INDEX(INDIRECT("'"&amp;実行度合表集計!$D26&amp;"_受着完'!R58C4:R59C95",FALSE),1,
MATCH(AN$2,INDIRECT("'"&amp;実行度合表集計!$D26&amp;"_受着完'!R4",FALSE),0)-3)</f>
        <v>#REF!</v>
      </c>
      <c r="AT26" s="358" t="e" cm="1">
        <f t="array" aca="1" ref="AT26" ca="1">INDEX(INDIRECT("'"&amp;実行度合表集計!$D26&amp;"_受着完'!R89C4:R90C95",FALSE),1,
MATCH(AN$2,INDIRECT("'"&amp;実行度合表集計!$D26&amp;"_受着完'!R4",FALSE),0)-1)</f>
        <v>#REF!</v>
      </c>
      <c r="AU26" s="356" t="e">
        <f ca="1">INDEX(INDIRECT("'"&amp;実行度合表集計!$D26&amp;"_受着完'!R89C4:R90C95",FALSE),1,
MATCH(AN$2,INDIRECT("'"&amp;実行度合表集計!$D26&amp;"_受着完'!R4",FALSE),0))</f>
        <v>#REF!</v>
      </c>
      <c r="AV26" s="384" t="e">
        <f ca="1">AU26-($Q26*1000)</f>
        <v>#REF!</v>
      </c>
      <c r="AW26" s="587" t="e" cm="1">
        <f t="array" aca="1" ref="AW26" ca="1">INDEX(INDIRECT("'"&amp;実行度合表集計!$D26&amp;"_受着完'!R89C4:R90C95",FALSE),1,
MATCH(AN$2,INDIRECT("'"&amp;実行度合表集計!$D26&amp;"_受着完'!R4",FALSE),0)-3)</f>
        <v>#REF!</v>
      </c>
      <c r="AX26" s="627" t="e">
        <f t="shared" ref="AX26:BG26" ca="1" si="611">T26+AD26+AN26</f>
        <v>#REF!</v>
      </c>
      <c r="AY26" s="628" t="e">
        <f t="shared" ca="1" si="611"/>
        <v>#REF!</v>
      </c>
      <c r="AZ26" s="629" t="e">
        <f t="shared" ca="1" si="611"/>
        <v>#REF!</v>
      </c>
      <c r="BA26" s="648" t="e">
        <f t="shared" ca="1" si="611"/>
        <v>#REF!</v>
      </c>
      <c r="BB26" s="617" t="e">
        <f t="shared" ca="1" si="611"/>
        <v>#REF!</v>
      </c>
      <c r="BC26" s="649" t="e">
        <f t="shared" ca="1" si="611"/>
        <v>#REF!</v>
      </c>
      <c r="BD26" s="659" t="e">
        <f t="shared" ca="1" si="611"/>
        <v>#REF!</v>
      </c>
      <c r="BE26" s="619" t="e">
        <f t="shared" ca="1" si="611"/>
        <v>#REF!</v>
      </c>
      <c r="BF26" s="789" t="e">
        <f t="shared" ca="1" si="611"/>
        <v>#REF!</v>
      </c>
      <c r="BG26" s="660" t="e">
        <f t="shared" ca="1" si="611"/>
        <v>#REF!</v>
      </c>
      <c r="BH26" s="360" t="e" cm="1">
        <f t="array" aca="1" ref="BH26" ca="1">INDEX(INDIRECT("'"&amp;実行度合表集計!$D26&amp;"_受着完'!R27C4:R28C95",FALSE),1,
MATCH(BH$2,INDIRECT("'"&amp;実行度合表集計!$D26&amp;"_受着完'!R4",FALSE),0)-1)</f>
        <v>#REF!</v>
      </c>
      <c r="BI26" s="356" t="e">
        <f ca="1">INDEX(INDIRECT("'"&amp;実行度合表集計!$D26&amp;"_受着完'!R27C4:R28C95",FALSE),1,
MATCH(BH$2,INDIRECT("'"&amp;実行度合表集計!$D26&amp;"_受着完'!R4",FALSE),0))</f>
        <v>#REF!</v>
      </c>
      <c r="BJ26" s="587" t="e" cm="1">
        <f t="array" aca="1" ref="BJ26" ca="1">INDEX(INDIRECT("'"&amp;実行度合表集計!$D26&amp;"_受着完'!R27C4:R28C95",FALSE),1,
MATCH(BH$2,INDIRECT("'"&amp;実行度合表集計!$D26&amp;"_受着完'!R4",FALSE),0)-3)</f>
        <v>#REF!</v>
      </c>
      <c r="BK26" s="357" t="e" cm="1">
        <f t="array" aca="1" ref="BK26" ca="1">INDEX(INDIRECT("'"&amp;実行度合表集計!$D26&amp;"_受着完'!R58C4:R59C95",FALSE),1,
MATCH(BH$2,INDIRECT("'"&amp;実行度合表集計!$D26&amp;"_受着完'!R4",FALSE),0)-1)</f>
        <v>#REF!</v>
      </c>
      <c r="BL26" s="356" t="e">
        <f ca="1">INDEX(INDIRECT("'"&amp;実行度合表集計!$D26&amp;"_受着完'!R58C4:R59C95",FALSE),1,
MATCH(BH$2,INDIRECT("'"&amp;実行度合表集計!$D26&amp;"_受着完'!R4",FALSE),0))</f>
        <v>#REF!</v>
      </c>
      <c r="BM26" s="587" t="e" cm="1">
        <f t="array" aca="1" ref="BM26" ca="1">INDEX(INDIRECT("'"&amp;実行度合表集計!$D26&amp;"_受着完'!R58C4:R59C95",FALSE),1,
MATCH(BH$2,INDIRECT("'"&amp;実行度合表集計!$D26&amp;"_受着完'!R4",FALSE),0)-3)</f>
        <v>#REF!</v>
      </c>
      <c r="BN26" s="358" t="e" cm="1">
        <f t="array" aca="1" ref="BN26" ca="1">INDEX(INDIRECT("'"&amp;実行度合表集計!$D26&amp;"_受着完'!R89C4:R90C95",FALSE),1,
MATCH(BH$2,INDIRECT("'"&amp;実行度合表集計!$D26&amp;"_受着完'!R4",FALSE),0)-1)</f>
        <v>#REF!</v>
      </c>
      <c r="BO26" s="356" t="e">
        <f ca="1">INDEX(INDIRECT("'"&amp;実行度合表集計!$D26&amp;"_受着完'!R89C4:R90C95",FALSE),1,
MATCH(BH$2,INDIRECT("'"&amp;実行度合表集計!$D26&amp;"_受着完'!R4",FALSE),0))</f>
        <v>#REF!</v>
      </c>
      <c r="BP26" s="384" t="e">
        <f ca="1">BO26-($Q26*1000)</f>
        <v>#REF!</v>
      </c>
      <c r="BQ26" s="587" t="e" cm="1">
        <f t="array" aca="1" ref="BQ26" ca="1">INDEX(INDIRECT("'"&amp;実行度合表集計!$D26&amp;"_受着完'!R89C4:R90C95",FALSE),1,
MATCH(BH$2,INDIRECT("'"&amp;実行度合表集計!$D26&amp;"_受着完'!R4",FALSE),0)-3)</f>
        <v>#REF!</v>
      </c>
      <c r="BR26" s="455" t="e" cm="1">
        <f t="array" aca="1" ref="BR26" ca="1">INDEX(INDIRECT("'"&amp;実行度合表集計!$D26&amp;"_受着完'!R27C4:R28C95",FALSE),1,
MATCH(BR$2,INDIRECT("'"&amp;実行度合表集計!$D26&amp;"_受着完'!R4",FALSE),0)-1)</f>
        <v>#REF!</v>
      </c>
      <c r="BS26" s="356" t="e">
        <f ca="1">INDEX(INDIRECT("'"&amp;実行度合表集計!$D26&amp;"_受着完'!R27C4:R28C95",FALSE),1,
MATCH(BR$2,INDIRECT("'"&amp;実行度合表集計!$D26&amp;"_受着完'!R4",FALSE),0))</f>
        <v>#REF!</v>
      </c>
      <c r="BT26" s="587" t="e" cm="1">
        <f t="array" aca="1" ref="BT26" ca="1">INDEX(INDIRECT("'"&amp;実行度合表集計!$D26&amp;"_受着完'!R27C4:R28C95",FALSE),1,
MATCH(BR$2,INDIRECT("'"&amp;実行度合表集計!$D26&amp;"_受着完'!R4",FALSE),0)-3)</f>
        <v>#REF!</v>
      </c>
      <c r="BU26" s="357" t="e" cm="1">
        <f t="array" aca="1" ref="BU26" ca="1">INDEX(INDIRECT("'"&amp;実行度合表集計!$D26&amp;"_受着完'!R58C4:R59C95",FALSE),1,
MATCH(BR$2,INDIRECT("'"&amp;実行度合表集計!$D26&amp;"_受着完'!R4",FALSE),0)-1)</f>
        <v>#REF!</v>
      </c>
      <c r="BV26" s="356" t="e">
        <f ca="1">INDEX(INDIRECT("'"&amp;実行度合表集計!$D26&amp;"_受着完'!R58C4:R59C95",FALSE),1,
MATCH(BR$2,INDIRECT("'"&amp;実行度合表集計!$D26&amp;"_受着完'!R4",FALSE),0))</f>
        <v>#REF!</v>
      </c>
      <c r="BW26" s="587" t="e" cm="1">
        <f t="array" aca="1" ref="BW26" ca="1">INDEX(INDIRECT("'"&amp;実行度合表集計!$D26&amp;"_受着完'!R58C4:R59C95",FALSE),1,
MATCH(BR$2,INDIRECT("'"&amp;実行度合表集計!$D26&amp;"_受着完'!R4",FALSE),0)-3)</f>
        <v>#REF!</v>
      </c>
      <c r="BX26" s="358" t="e" cm="1">
        <f t="array" aca="1" ref="BX26" ca="1">INDEX(INDIRECT("'"&amp;実行度合表集計!$D26&amp;"_受着完'!R89C4:R90C95",FALSE),1,
MATCH(BR$2,INDIRECT("'"&amp;実行度合表集計!$D26&amp;"_受着完'!R4",FALSE),0)-1)</f>
        <v>#REF!</v>
      </c>
      <c r="BY26" s="356" t="e">
        <f ca="1">INDEX(INDIRECT("'"&amp;実行度合表集計!$D26&amp;"_受着完'!R89C4:R90C95",FALSE),1,
MATCH(BR$2,INDIRECT("'"&amp;実行度合表集計!$D26&amp;"_受着完'!R4",FALSE),0))</f>
        <v>#REF!</v>
      </c>
      <c r="BZ26" s="384" t="e">
        <f ca="1">BY26-($Q26*1000)</f>
        <v>#REF!</v>
      </c>
      <c r="CA26" s="587" t="e" cm="1">
        <f t="array" aca="1" ref="CA26" ca="1">INDEX(INDIRECT("'"&amp;実行度合表集計!$D26&amp;"_受着完'!R89C4:R90C95",FALSE),1,
MATCH(BR$2,INDIRECT("'"&amp;実行度合表集計!$D26&amp;"_受着完'!R4",FALSE),0)-3)</f>
        <v>#REF!</v>
      </c>
      <c r="CB26" s="455" t="e" cm="1">
        <f t="array" aca="1" ref="CB26" ca="1">INDEX(INDIRECT("'"&amp;実行度合表集計!$D26&amp;"_受着完'!R27C4:R28C95",FALSE),1,
MATCH(CB$2,INDIRECT("'"&amp;実行度合表集計!$D26&amp;"_受着完'!R4",FALSE),0)-1)</f>
        <v>#REF!</v>
      </c>
      <c r="CC26" s="356" t="e">
        <f ca="1">INDEX(INDIRECT("'"&amp;実行度合表集計!$D26&amp;"_受着完'!R27C4:R28C95",FALSE),1,
MATCH(CB$2,INDIRECT("'"&amp;実行度合表集計!$D26&amp;"_受着完'!R4",FALSE),0))</f>
        <v>#REF!</v>
      </c>
      <c r="CD26" s="587" t="e" cm="1">
        <f t="array" aca="1" ref="CD26" ca="1">INDEX(INDIRECT("'"&amp;実行度合表集計!$D26&amp;"_受着完'!R27C4:R28C95",FALSE),1,
MATCH(CB$2,INDIRECT("'"&amp;実行度合表集計!$D26&amp;"_受着完'!R4",FALSE),0)-3)</f>
        <v>#REF!</v>
      </c>
      <c r="CE26" s="357" t="e" cm="1">
        <f t="array" aca="1" ref="CE26" ca="1">INDEX(INDIRECT("'"&amp;実行度合表集計!$D26&amp;"_受着完'!R58C4:R59C95",FALSE),1,
MATCH(CB$2,INDIRECT("'"&amp;実行度合表集計!$D26&amp;"_受着完'!R4",FALSE),0)-1)</f>
        <v>#REF!</v>
      </c>
      <c r="CF26" s="356" t="e">
        <f ca="1">INDEX(INDIRECT("'"&amp;実行度合表集計!$D26&amp;"_受着完'!R58C4:R59C95",FALSE),1,
MATCH(CB$2,INDIRECT("'"&amp;実行度合表集計!$D26&amp;"_受着完'!R4",FALSE),0))</f>
        <v>#REF!</v>
      </c>
      <c r="CG26" s="587" t="e" cm="1">
        <f t="array" aca="1" ref="CG26" ca="1">INDEX(INDIRECT("'"&amp;実行度合表集計!$D26&amp;"_受着完'!R58C4:R59C95",FALSE),1,
MATCH(CB$2,INDIRECT("'"&amp;実行度合表集計!$D26&amp;"_受着完'!R4",FALSE),0)-3)</f>
        <v>#REF!</v>
      </c>
      <c r="CH26" s="358" t="e" cm="1">
        <f t="array" aca="1" ref="CH26" ca="1">INDEX(INDIRECT("'"&amp;実行度合表集計!$D26&amp;"_受着完'!R89C4:R90C95",FALSE),1,
MATCH(CB$2,INDIRECT("'"&amp;実行度合表集計!$D26&amp;"_受着完'!R4",FALSE),0)-1)</f>
        <v>#REF!</v>
      </c>
      <c r="CI26" s="356" t="e">
        <f ca="1">INDEX(INDIRECT("'"&amp;実行度合表集計!$D26&amp;"_受着完'!R89C4:R90C95",FALSE),1,
MATCH(CB$2,INDIRECT("'"&amp;実行度合表集計!$D26&amp;"_受着完'!R4",FALSE),0))</f>
        <v>#REF!</v>
      </c>
      <c r="CJ26" s="384" t="e">
        <f ca="1">CI26-($Q26*1000)</f>
        <v>#REF!</v>
      </c>
      <c r="CK26" s="587" t="e" cm="1">
        <f t="array" aca="1" ref="CK26" ca="1">INDEX(INDIRECT("'"&amp;実行度合表集計!$D26&amp;"_受着完'!R89C4:R90C95",FALSE),1,
MATCH(CB$2,INDIRECT("'"&amp;実行度合表集計!$D26&amp;"_受着完'!R4",FALSE),0)-3)</f>
        <v>#REF!</v>
      </c>
      <c r="CL26" s="627" t="e">
        <f t="shared" ref="CL26:CU26" ca="1" si="612">BH26+BR26+CB26</f>
        <v>#REF!</v>
      </c>
      <c r="CM26" s="628" t="e">
        <f t="shared" ca="1" si="612"/>
        <v>#REF!</v>
      </c>
      <c r="CN26" s="629" t="e">
        <f t="shared" ca="1" si="612"/>
        <v>#REF!</v>
      </c>
      <c r="CO26" s="648" t="e">
        <f t="shared" ca="1" si="612"/>
        <v>#REF!</v>
      </c>
      <c r="CP26" s="617" t="e">
        <f t="shared" ca="1" si="612"/>
        <v>#REF!</v>
      </c>
      <c r="CQ26" s="649" t="e">
        <f t="shared" ca="1" si="612"/>
        <v>#REF!</v>
      </c>
      <c r="CR26" s="659" t="e">
        <f t="shared" ca="1" si="612"/>
        <v>#REF!</v>
      </c>
      <c r="CS26" s="619" t="e">
        <f t="shared" ca="1" si="612"/>
        <v>#REF!</v>
      </c>
      <c r="CT26" s="789" t="e">
        <f t="shared" ca="1" si="612"/>
        <v>#REF!</v>
      </c>
      <c r="CU26" s="660" t="e">
        <f t="shared" ca="1" si="612"/>
        <v>#REF!</v>
      </c>
      <c r="CV26" s="670" t="e">
        <f t="shared" ref="CV26:DE27" ca="1" si="613">AX26+CL26</f>
        <v>#REF!</v>
      </c>
      <c r="CW26" s="620" t="e">
        <f t="shared" ca="1" si="613"/>
        <v>#REF!</v>
      </c>
      <c r="CX26" s="671" t="e">
        <f t="shared" ca="1" si="613"/>
        <v>#REF!</v>
      </c>
      <c r="CY26" s="681" t="e">
        <f t="shared" ca="1" si="613"/>
        <v>#REF!</v>
      </c>
      <c r="CZ26" s="622" t="e">
        <f t="shared" ca="1" si="613"/>
        <v>#REF!</v>
      </c>
      <c r="DA26" s="682" t="e">
        <f t="shared" ca="1" si="613"/>
        <v>#REF!</v>
      </c>
      <c r="DB26" s="692" t="e">
        <f t="shared" ca="1" si="613"/>
        <v>#REF!</v>
      </c>
      <c r="DC26" s="624" t="e">
        <f t="shared" ca="1" si="613"/>
        <v>#REF!</v>
      </c>
      <c r="DD26" s="791" t="e">
        <f t="shared" ca="1" si="613"/>
        <v>#REF!</v>
      </c>
      <c r="DE26" s="693" t="e">
        <f t="shared" ca="1" si="613"/>
        <v>#REF!</v>
      </c>
      <c r="DF26" s="360" t="e" cm="1">
        <f t="array" aca="1" ref="DF26" ca="1">INDEX(INDIRECT("'"&amp;実行度合表集計!$D26&amp;"_受着完'!R27C4:R28C95",FALSE),1,
MATCH(DF$2,INDIRECT("'"&amp;実行度合表集計!$D26&amp;"_受着完'!R4",FALSE),0)-1)</f>
        <v>#REF!</v>
      </c>
      <c r="DG26" s="356" t="e">
        <f ca="1">INDEX(INDIRECT("'"&amp;実行度合表集計!$D26&amp;"_受着完'!R27C4:R28C95",FALSE),1,
MATCH(DF$2,INDIRECT("'"&amp;実行度合表集計!$D26&amp;"_受着完'!R4",FALSE),0))</f>
        <v>#REF!</v>
      </c>
      <c r="DH26" s="587" t="e" cm="1">
        <f t="array" aca="1" ref="DH26" ca="1">INDEX(INDIRECT("'"&amp;実行度合表集計!$D26&amp;"_受着完'!R27C4:R28C95",FALSE),1,
MATCH(DF$2,INDIRECT("'"&amp;実行度合表集計!$D26&amp;"_受着完'!R4",FALSE),0)-3)</f>
        <v>#REF!</v>
      </c>
      <c r="DI26" s="357" t="e" cm="1">
        <f t="array" aca="1" ref="DI26" ca="1">INDEX(INDIRECT("'"&amp;実行度合表集計!$D26&amp;"_受着完'!R58C4:R59C95",FALSE),1,
MATCH(DF$2,INDIRECT("'"&amp;実行度合表集計!$D26&amp;"_受着完'!R4",FALSE),0)-1)</f>
        <v>#REF!</v>
      </c>
      <c r="DJ26" s="356" t="e">
        <f ca="1">INDEX(INDIRECT("'"&amp;実行度合表集計!$D26&amp;"_受着完'!R58C4:R59C95",FALSE),1,
MATCH(DF$2,INDIRECT("'"&amp;実行度合表集計!$D26&amp;"_受着完'!R4",FALSE),0))</f>
        <v>#REF!</v>
      </c>
      <c r="DK26" s="587" t="e" cm="1">
        <f t="array" aca="1" ref="DK26" ca="1">INDEX(INDIRECT("'"&amp;実行度合表集計!$D26&amp;"_受着完'!R58C4:R59C95",FALSE),1,
MATCH(DF$2,INDIRECT("'"&amp;実行度合表集計!$D26&amp;"_受着完'!R4",FALSE),0)-3)</f>
        <v>#REF!</v>
      </c>
      <c r="DL26" s="358" t="e" cm="1">
        <f t="array" aca="1" ref="DL26" ca="1">INDEX(INDIRECT("'"&amp;実行度合表集計!$D26&amp;"_受着完'!R89C4:R90C95",FALSE),1,
MATCH(DF$2,INDIRECT("'"&amp;実行度合表集計!$D26&amp;"_受着完'!R4",FALSE),0)-1)</f>
        <v>#REF!</v>
      </c>
      <c r="DM26" s="356" t="e">
        <f ca="1">INDEX(INDIRECT("'"&amp;実行度合表集計!$D26&amp;"_受着完'!R89C4:R90C95",FALSE),1,
MATCH(DF$2,INDIRECT("'"&amp;実行度合表集計!$D26&amp;"_受着完'!R4",FALSE),0))</f>
        <v>#REF!</v>
      </c>
      <c r="DN26" s="384" t="e">
        <f ca="1">DM26-($Q26*1000)</f>
        <v>#REF!</v>
      </c>
      <c r="DO26" s="587" t="e" cm="1">
        <f t="array" aca="1" ref="DO26" ca="1">INDEX(INDIRECT("'"&amp;実行度合表集計!$D26&amp;"_受着完'!R89C4:R90C95",FALSE),1,
MATCH(DF$2,INDIRECT("'"&amp;実行度合表集計!$D26&amp;"_受着完'!R4",FALSE),0)-3)</f>
        <v>#REF!</v>
      </c>
      <c r="DP26" s="455" t="e" cm="1">
        <f t="array" aca="1" ref="DP26" ca="1">INDEX(INDIRECT("'"&amp;実行度合表集計!$D26&amp;"_受着完'!R27C4:R28C95",FALSE),1,
MATCH(DP$2,INDIRECT("'"&amp;実行度合表集計!$D26&amp;"_受着完'!R4",FALSE),0)-1)</f>
        <v>#REF!</v>
      </c>
      <c r="DQ26" s="356" t="e">
        <f ca="1">INDEX(INDIRECT("'"&amp;実行度合表集計!$D26&amp;"_受着完'!R27C4:R28C95",FALSE),1,
MATCH(DP$2,INDIRECT("'"&amp;実行度合表集計!$D26&amp;"_受着完'!R4",FALSE),0))</f>
        <v>#REF!</v>
      </c>
      <c r="DR26" s="587" t="e" cm="1">
        <f t="array" aca="1" ref="DR26" ca="1">INDEX(INDIRECT("'"&amp;実行度合表集計!$D26&amp;"_受着完'!R27C4:R28C95",FALSE),1,
MATCH(DP$2,INDIRECT("'"&amp;実行度合表集計!$D26&amp;"_受着完'!R4",FALSE),0)-3)</f>
        <v>#REF!</v>
      </c>
      <c r="DS26" s="357" t="e" cm="1">
        <f t="array" aca="1" ref="DS26" ca="1">INDEX(INDIRECT("'"&amp;実行度合表集計!$D26&amp;"_受着完'!R58C4:R59C95",FALSE),1,
MATCH(DP$2,INDIRECT("'"&amp;実行度合表集計!$D26&amp;"_受着完'!R4",FALSE),0)-1)</f>
        <v>#REF!</v>
      </c>
      <c r="DT26" s="356" t="e">
        <f ca="1">INDEX(INDIRECT("'"&amp;実行度合表集計!$D26&amp;"_受着完'!R58C4:R59C95",FALSE),1,
MATCH(DP$2,INDIRECT("'"&amp;実行度合表集計!$D26&amp;"_受着完'!R4",FALSE),0))</f>
        <v>#REF!</v>
      </c>
      <c r="DU26" s="587" t="e" cm="1">
        <f t="array" aca="1" ref="DU26" ca="1">INDEX(INDIRECT("'"&amp;実行度合表集計!$D26&amp;"_受着完'!R58C4:R59C95",FALSE),1,
MATCH(DP$2,INDIRECT("'"&amp;実行度合表集計!$D26&amp;"_受着完'!R4",FALSE),0)-3)</f>
        <v>#REF!</v>
      </c>
      <c r="DV26" s="358" t="e" cm="1">
        <f t="array" aca="1" ref="DV26" ca="1">INDEX(INDIRECT("'"&amp;実行度合表集計!$D26&amp;"_受着完'!R89C4:R90C95",FALSE),1,
MATCH(DP$2,INDIRECT("'"&amp;実行度合表集計!$D26&amp;"_受着完'!R4",FALSE),0)-1)</f>
        <v>#REF!</v>
      </c>
      <c r="DW26" s="356" t="e">
        <f ca="1">INDEX(INDIRECT("'"&amp;実行度合表集計!$D26&amp;"_受着完'!R89C4:R90C95",FALSE),1,
MATCH(DP$2,INDIRECT("'"&amp;実行度合表集計!$D26&amp;"_受着完'!R4",FALSE),0))</f>
        <v>#REF!</v>
      </c>
      <c r="DX26" s="384" t="e">
        <f ca="1">DW26-($Q26*1000)</f>
        <v>#REF!</v>
      </c>
      <c r="DY26" s="587" t="e" cm="1">
        <f t="array" aca="1" ref="DY26" ca="1">INDEX(INDIRECT("'"&amp;実行度合表集計!$D26&amp;"_受着完'!R89C4:R90C95",FALSE),1,
MATCH(DP$2,INDIRECT("'"&amp;実行度合表集計!$D26&amp;"_受着完'!R4",FALSE),0)-3)</f>
        <v>#REF!</v>
      </c>
      <c r="DZ26" s="455" t="e" cm="1">
        <f t="array" aca="1" ref="DZ26" ca="1">INDEX(INDIRECT("'"&amp;実行度合表集計!$D26&amp;"_受着完'!R27C4:R28C95",FALSE),1,
MATCH(DZ$2,INDIRECT("'"&amp;実行度合表集計!$D26&amp;"_受着完'!R4",FALSE),0)-1)</f>
        <v>#REF!</v>
      </c>
      <c r="EA26" s="356" t="e">
        <f ca="1">INDEX(INDIRECT("'"&amp;実行度合表集計!$D26&amp;"_受着完'!R27C4:R28C95",FALSE),1,
MATCH(DZ$2,INDIRECT("'"&amp;実行度合表集計!$D26&amp;"_受着完'!R4",FALSE),0))</f>
        <v>#REF!</v>
      </c>
      <c r="EB26" s="587" t="e" cm="1">
        <f t="array" aca="1" ref="EB26" ca="1">INDEX(INDIRECT("'"&amp;実行度合表集計!$D26&amp;"_受着完'!R27C4:R28C95",FALSE),1,
MATCH(DZ$2,INDIRECT("'"&amp;実行度合表集計!$D26&amp;"_受着完'!R4",FALSE),0)-3)</f>
        <v>#REF!</v>
      </c>
      <c r="EC26" s="357" t="e" cm="1">
        <f t="array" aca="1" ref="EC26" ca="1">INDEX(INDIRECT("'"&amp;実行度合表集計!$D26&amp;"_受着完'!R58C4:R59C95",FALSE),1,
MATCH(DZ$2,INDIRECT("'"&amp;実行度合表集計!$D26&amp;"_受着完'!R4",FALSE),0)-1)</f>
        <v>#REF!</v>
      </c>
      <c r="ED26" s="356" t="e">
        <f ca="1">INDEX(INDIRECT("'"&amp;実行度合表集計!$D26&amp;"_受着完'!R58C4:R59C95",FALSE),1,
MATCH(DZ$2,INDIRECT("'"&amp;実行度合表集計!$D26&amp;"_受着完'!R4",FALSE),0))</f>
        <v>#REF!</v>
      </c>
      <c r="EE26" s="587" t="e" cm="1">
        <f t="array" aca="1" ref="EE26" ca="1">INDEX(INDIRECT("'"&amp;実行度合表集計!$D26&amp;"_受着完'!R58C4:R59C95",FALSE),1,
MATCH(DZ$2,INDIRECT("'"&amp;実行度合表集計!$D26&amp;"_受着完'!R4",FALSE),0)-3)</f>
        <v>#REF!</v>
      </c>
      <c r="EF26" s="358" t="e" cm="1">
        <f t="array" aca="1" ref="EF26" ca="1">INDEX(INDIRECT("'"&amp;実行度合表集計!$D26&amp;"_受着完'!R89C4:R90C95",FALSE),1,
MATCH(DZ$2,INDIRECT("'"&amp;実行度合表集計!$D26&amp;"_受着完'!R4",FALSE),0)-1)</f>
        <v>#REF!</v>
      </c>
      <c r="EG26" s="356" t="e">
        <f ca="1">INDEX(INDIRECT("'"&amp;実行度合表集計!$D26&amp;"_受着完'!R89C4:R90C95",FALSE),1,
MATCH(DZ$2,INDIRECT("'"&amp;実行度合表集計!$D26&amp;"_受着完'!R4",FALSE),0))</f>
        <v>#REF!</v>
      </c>
      <c r="EH26" s="384" t="e">
        <f ca="1">EG26-($Q26*1000)</f>
        <v>#REF!</v>
      </c>
      <c r="EI26" s="587" t="e" cm="1">
        <f t="array" aca="1" ref="EI26" ca="1">INDEX(INDIRECT("'"&amp;実行度合表集計!$D26&amp;"_受着完'!R89C4:R90C95",FALSE),1,
MATCH(DZ$2,INDIRECT("'"&amp;実行度合表集計!$D26&amp;"_受着完'!R4",FALSE),0)-3)</f>
        <v>#REF!</v>
      </c>
      <c r="EJ26" s="627" t="e">
        <f t="shared" ref="EJ26:ES26" ca="1" si="614">DF26+DP26+DZ26</f>
        <v>#REF!</v>
      </c>
      <c r="EK26" s="628" t="e">
        <f t="shared" ca="1" si="614"/>
        <v>#REF!</v>
      </c>
      <c r="EL26" s="629" t="e">
        <f t="shared" ca="1" si="614"/>
        <v>#REF!</v>
      </c>
      <c r="EM26" s="648" t="e">
        <f t="shared" ca="1" si="614"/>
        <v>#REF!</v>
      </c>
      <c r="EN26" s="617" t="e">
        <f t="shared" ca="1" si="614"/>
        <v>#REF!</v>
      </c>
      <c r="EO26" s="649" t="e">
        <f t="shared" ca="1" si="614"/>
        <v>#REF!</v>
      </c>
      <c r="EP26" s="659" t="e">
        <f t="shared" ca="1" si="614"/>
        <v>#REF!</v>
      </c>
      <c r="EQ26" s="619" t="e">
        <f t="shared" ca="1" si="614"/>
        <v>#REF!</v>
      </c>
      <c r="ER26" s="789" t="e">
        <f t="shared" ca="1" si="614"/>
        <v>#REF!</v>
      </c>
      <c r="ES26" s="660" t="e">
        <f t="shared" ca="1" si="614"/>
        <v>#REF!</v>
      </c>
      <c r="ET26" s="360" t="e" cm="1">
        <f t="array" aca="1" ref="ET26" ca="1">INDEX(INDIRECT("'"&amp;実行度合表集計!$D26&amp;"_受着完'!R27C4:R28C95",FALSE),1,
MATCH(ET$2,INDIRECT("'"&amp;実行度合表集計!$D26&amp;"_受着完'!R4",FALSE),0)-1)</f>
        <v>#REF!</v>
      </c>
      <c r="EU26" s="356" t="e">
        <f ca="1">INDEX(INDIRECT("'"&amp;実行度合表集計!$D26&amp;"_受着完'!R27C4:R28C95",FALSE),1,
MATCH(ET$2,INDIRECT("'"&amp;実行度合表集計!$D26&amp;"_受着完'!R4",FALSE),0))</f>
        <v>#REF!</v>
      </c>
      <c r="EV26" s="587" t="e" cm="1">
        <f t="array" aca="1" ref="EV26" ca="1">INDEX(INDIRECT("'"&amp;実行度合表集計!$D26&amp;"_受着完'!R27C4:R28C95",FALSE),1,
MATCH(ET$2,INDIRECT("'"&amp;実行度合表集計!$D26&amp;"_受着完'!R4",FALSE),0)-3)</f>
        <v>#REF!</v>
      </c>
      <c r="EW26" s="357" t="e" cm="1">
        <f t="array" aca="1" ref="EW26" ca="1">INDEX(INDIRECT("'"&amp;実行度合表集計!$D26&amp;"_受着完'!R58C4:R59C95",FALSE),1,
MATCH(ET$2,INDIRECT("'"&amp;実行度合表集計!$D26&amp;"_受着完'!R4",FALSE),0)-1)</f>
        <v>#REF!</v>
      </c>
      <c r="EX26" s="356" t="e">
        <f ca="1">INDEX(INDIRECT("'"&amp;実行度合表集計!$D26&amp;"_受着完'!R58C4:R59C95",FALSE),1,
MATCH(ET$2,INDIRECT("'"&amp;実行度合表集計!$D26&amp;"_受着完'!R4",FALSE),0))</f>
        <v>#REF!</v>
      </c>
      <c r="EY26" s="587" t="e" cm="1">
        <f t="array" aca="1" ref="EY26" ca="1">INDEX(INDIRECT("'"&amp;実行度合表集計!$D26&amp;"_受着完'!R58C4:R59C95",FALSE),1,
MATCH(ET$2,INDIRECT("'"&amp;実行度合表集計!$D26&amp;"_受着完'!R4",FALSE),0)-3)</f>
        <v>#REF!</v>
      </c>
      <c r="EZ26" s="358" t="e" cm="1">
        <f t="array" aca="1" ref="EZ26" ca="1">INDEX(INDIRECT("'"&amp;実行度合表集計!$D26&amp;"_受着完'!R89C4:R90C95",FALSE),1,
MATCH(ET$2,INDIRECT("'"&amp;実行度合表集計!$D26&amp;"_受着完'!R4",FALSE),0)-1)</f>
        <v>#REF!</v>
      </c>
      <c r="FA26" s="356" t="e">
        <f ca="1">INDEX(INDIRECT("'"&amp;実行度合表集計!$D26&amp;"_受着完'!R89C4:R90C95",FALSE),1,
MATCH(ET$2,INDIRECT("'"&amp;実行度合表集計!$D26&amp;"_受着完'!R4",FALSE),0))</f>
        <v>#REF!</v>
      </c>
      <c r="FB26" s="384" t="e">
        <f ca="1">FA26-($Q26*1000)</f>
        <v>#REF!</v>
      </c>
      <c r="FC26" s="587" t="e" cm="1">
        <f t="array" aca="1" ref="FC26" ca="1">INDEX(INDIRECT("'"&amp;実行度合表集計!$D26&amp;"_受着完'!R89C4:R90C95",FALSE),1,
MATCH(ET$2,INDIRECT("'"&amp;実行度合表集計!$D26&amp;"_受着完'!R4",FALSE),0)-3)</f>
        <v>#REF!</v>
      </c>
      <c r="FD26" s="455" t="e" cm="1">
        <f t="array" aca="1" ref="FD26" ca="1">INDEX(INDIRECT("'"&amp;実行度合表集計!$D26&amp;"_受着完'!R27C4:R28C95",FALSE),1,
MATCH(FD$2,INDIRECT("'"&amp;実行度合表集計!$D26&amp;"_受着完'!R4",FALSE),0)-1)</f>
        <v>#REF!</v>
      </c>
      <c r="FE26" s="356" t="e">
        <f ca="1">INDEX(INDIRECT("'"&amp;実行度合表集計!$D26&amp;"_受着完'!R27C4:R28C95",FALSE),1,
MATCH(FD$2,INDIRECT("'"&amp;実行度合表集計!$D26&amp;"_受着完'!R4",FALSE),0))</f>
        <v>#REF!</v>
      </c>
      <c r="FF26" s="587" t="e" cm="1">
        <f t="array" aca="1" ref="FF26" ca="1">INDEX(INDIRECT("'"&amp;実行度合表集計!$D26&amp;"_受着完'!R27C4:R28C95",FALSE),1,
MATCH(FD$2,INDIRECT("'"&amp;実行度合表集計!$D26&amp;"_受着完'!R4",FALSE),0)-3)</f>
        <v>#REF!</v>
      </c>
      <c r="FG26" s="357" t="e" cm="1">
        <f t="array" aca="1" ref="FG26" ca="1">INDEX(INDIRECT("'"&amp;実行度合表集計!$D26&amp;"_受着完'!R58C4:R59C95",FALSE),1,
MATCH(FD$2,INDIRECT("'"&amp;実行度合表集計!$D26&amp;"_受着完'!R4",FALSE),0)-1)</f>
        <v>#REF!</v>
      </c>
      <c r="FH26" s="356" t="e">
        <f ca="1">INDEX(INDIRECT("'"&amp;実行度合表集計!$D26&amp;"_受着完'!R58C4:R59C95",FALSE),1,
MATCH(FD$2,INDIRECT("'"&amp;実行度合表集計!$D26&amp;"_受着完'!R4",FALSE),0))</f>
        <v>#REF!</v>
      </c>
      <c r="FI26" s="587" t="e" cm="1">
        <f t="array" aca="1" ref="FI26" ca="1">INDEX(INDIRECT("'"&amp;実行度合表集計!$D26&amp;"_受着完'!R58C4:R59C95",FALSE),1,
MATCH(FD$2,INDIRECT("'"&amp;実行度合表集計!$D26&amp;"_受着完'!R4",FALSE),0)-3)</f>
        <v>#REF!</v>
      </c>
      <c r="FJ26" s="358" t="e" cm="1">
        <f t="array" aca="1" ref="FJ26" ca="1">INDEX(INDIRECT("'"&amp;実行度合表集計!$D26&amp;"_受着完'!R89C4:R90C95",FALSE),1,
MATCH(FD$2,INDIRECT("'"&amp;実行度合表集計!$D26&amp;"_受着完'!R4",FALSE),0)-1)</f>
        <v>#REF!</v>
      </c>
      <c r="FK26" s="356" t="e">
        <f ca="1">INDEX(INDIRECT("'"&amp;実行度合表集計!$D26&amp;"_受着完'!R89C4:R90C95",FALSE),1,
MATCH(FD$2,INDIRECT("'"&amp;実行度合表集計!$D26&amp;"_受着完'!R4",FALSE),0))</f>
        <v>#REF!</v>
      </c>
      <c r="FL26" s="384" t="e">
        <f ca="1">FK26-($Q26*1000)</f>
        <v>#REF!</v>
      </c>
      <c r="FM26" s="587" t="e" cm="1">
        <f t="array" aca="1" ref="FM26" ca="1">INDEX(INDIRECT("'"&amp;実行度合表集計!$D26&amp;"_受着完'!R89C4:R90C95",FALSE),1,
MATCH(FD$2,INDIRECT("'"&amp;実行度合表集計!$D26&amp;"_受着完'!R4",FALSE),0)-3)</f>
        <v>#REF!</v>
      </c>
      <c r="FN26" s="455" t="e" cm="1">
        <f t="array" aca="1" ref="FN26" ca="1">INDEX(INDIRECT("'"&amp;実行度合表集計!$D26&amp;"_受着完'!R27C4:R28C95",FALSE),1,
MATCH(FN$2,INDIRECT("'"&amp;実行度合表集計!$D26&amp;"_受着完'!R4",FALSE),0)-1)</f>
        <v>#REF!</v>
      </c>
      <c r="FO26" s="356" t="e">
        <f ca="1">INDEX(INDIRECT("'"&amp;実行度合表集計!$D26&amp;"_受着完'!R27C4:R28C95",FALSE),1,
MATCH(FN$2,INDIRECT("'"&amp;実行度合表集計!$D26&amp;"_受着完'!R4",FALSE),0))</f>
        <v>#REF!</v>
      </c>
      <c r="FP26" s="587" t="e" cm="1">
        <f t="array" aca="1" ref="FP26" ca="1">INDEX(INDIRECT("'"&amp;実行度合表集計!$D26&amp;"_受着完'!R27C4:R28C95",FALSE),1,
MATCH(FN$2,INDIRECT("'"&amp;実行度合表集計!$D26&amp;"_受着完'!R4",FALSE),0)-3)</f>
        <v>#REF!</v>
      </c>
      <c r="FQ26" s="357" t="e" cm="1">
        <f t="array" aca="1" ref="FQ26" ca="1">INDEX(INDIRECT("'"&amp;実行度合表集計!$D26&amp;"_受着完'!R58C4:R59C95",FALSE),1,
MATCH(FN$2,INDIRECT("'"&amp;実行度合表集計!$D26&amp;"_受着完'!R4",FALSE),0)-1)</f>
        <v>#REF!</v>
      </c>
      <c r="FR26" s="356" t="e">
        <f ca="1">INDEX(INDIRECT("'"&amp;実行度合表集計!$D26&amp;"_受着完'!R58C4:R59C95",FALSE),1,
MATCH(FN$2,INDIRECT("'"&amp;実行度合表集計!$D26&amp;"_受着完'!R4",FALSE),0))</f>
        <v>#REF!</v>
      </c>
      <c r="FS26" s="587" t="e" cm="1">
        <f t="array" aca="1" ref="FS26" ca="1">INDEX(INDIRECT("'"&amp;実行度合表集計!$D26&amp;"_受着完'!R58C4:R59C95",FALSE),1,
MATCH(FN$2,INDIRECT("'"&amp;実行度合表集計!$D26&amp;"_受着完'!R4",FALSE),0)-3)</f>
        <v>#REF!</v>
      </c>
      <c r="FT26" s="358" t="e" cm="1">
        <f t="array" aca="1" ref="FT26" ca="1">INDEX(INDIRECT("'"&amp;実行度合表集計!$D26&amp;"_受着完'!R89C4:R90C95",FALSE),1,
MATCH(FN$2,INDIRECT("'"&amp;実行度合表集計!$D26&amp;"_受着完'!R4",FALSE),0)-1)</f>
        <v>#REF!</v>
      </c>
      <c r="FU26" s="356" t="e">
        <f ca="1">INDEX(INDIRECT("'"&amp;実行度合表集計!$D26&amp;"_受着完'!R89C4:R90C95",FALSE),1,
MATCH(FN$2,INDIRECT("'"&amp;実行度合表集計!$D26&amp;"_受着完'!R4",FALSE),0))</f>
        <v>#REF!</v>
      </c>
      <c r="FV26" s="384" t="e">
        <f ca="1">FU26-($Q26*1000)</f>
        <v>#REF!</v>
      </c>
      <c r="FW26" s="587" t="e" cm="1">
        <f t="array" aca="1" ref="FW26" ca="1">INDEX(INDIRECT("'"&amp;実行度合表集計!$D26&amp;"_受着完'!R89C4:R90C95",FALSE),1,
MATCH(FN$2,INDIRECT("'"&amp;実行度合表集計!$D26&amp;"_受着完'!R4",FALSE),0)-3)</f>
        <v>#REF!</v>
      </c>
      <c r="FX26" s="627" t="e">
        <f t="shared" ref="FX26:GG26" ca="1" si="615">ET26+FD26+FN26</f>
        <v>#REF!</v>
      </c>
      <c r="FY26" s="628" t="e">
        <f t="shared" ca="1" si="615"/>
        <v>#REF!</v>
      </c>
      <c r="FZ26" s="629" t="e">
        <f t="shared" ca="1" si="615"/>
        <v>#REF!</v>
      </c>
      <c r="GA26" s="648" t="e">
        <f t="shared" ca="1" si="615"/>
        <v>#REF!</v>
      </c>
      <c r="GB26" s="617" t="e">
        <f t="shared" ca="1" si="615"/>
        <v>#REF!</v>
      </c>
      <c r="GC26" s="649" t="e">
        <f t="shared" ca="1" si="615"/>
        <v>#REF!</v>
      </c>
      <c r="GD26" s="659" t="e">
        <f t="shared" ca="1" si="615"/>
        <v>#REF!</v>
      </c>
      <c r="GE26" s="619" t="e">
        <f t="shared" ca="1" si="615"/>
        <v>#REF!</v>
      </c>
      <c r="GF26" s="789" t="e">
        <f t="shared" ca="1" si="615"/>
        <v>#REF!</v>
      </c>
      <c r="GG26" s="660" t="e">
        <f t="shared" ca="1" si="615"/>
        <v>#REF!</v>
      </c>
      <c r="GH26" s="670" t="e">
        <f t="shared" ref="GH26:GP27" ca="1" si="616">EJ26+FX26</f>
        <v>#REF!</v>
      </c>
      <c r="GI26" s="620" t="e">
        <f t="shared" ca="1" si="616"/>
        <v>#REF!</v>
      </c>
      <c r="GJ26" s="671" t="e">
        <f t="shared" ca="1" si="616"/>
        <v>#REF!</v>
      </c>
      <c r="GK26" s="681" t="e">
        <f t="shared" ca="1" si="616"/>
        <v>#REF!</v>
      </c>
      <c r="GL26" s="622" t="e">
        <f t="shared" ca="1" si="616"/>
        <v>#REF!</v>
      </c>
      <c r="GM26" s="682" t="e">
        <f t="shared" ca="1" si="616"/>
        <v>#REF!</v>
      </c>
      <c r="GN26" s="692" t="e">
        <f t="shared" ca="1" si="616"/>
        <v>#REF!</v>
      </c>
      <c r="GO26" s="624" t="e">
        <f t="shared" ca="1" si="616"/>
        <v>#REF!</v>
      </c>
      <c r="GP26" s="791" t="e">
        <f t="shared" ca="1" si="616"/>
        <v>#REF!</v>
      </c>
      <c r="GQ26" s="693" t="e">
        <f t="shared" ref="GQ26:GQ27" ca="1" si="617">ES26+GG26</f>
        <v>#REF!</v>
      </c>
      <c r="GR26" s="702" t="e">
        <f t="shared" ref="GR26:HA27" ca="1" si="618">CV26+GH26</f>
        <v>#REF!</v>
      </c>
      <c r="GS26" s="699" t="e">
        <f t="shared" ca="1" si="618"/>
        <v>#REF!</v>
      </c>
      <c r="GT26" s="703" t="e">
        <f t="shared" ca="1" si="618"/>
        <v>#REF!</v>
      </c>
      <c r="GU26" s="702" t="e">
        <f t="shared" ca="1" si="618"/>
        <v>#REF!</v>
      </c>
      <c r="GV26" s="699" t="e">
        <f t="shared" ca="1" si="618"/>
        <v>#REF!</v>
      </c>
      <c r="GW26" s="703" t="e">
        <f t="shared" ca="1" si="618"/>
        <v>#REF!</v>
      </c>
      <c r="GX26" s="702" t="e">
        <f t="shared" ca="1" si="618"/>
        <v>#REF!</v>
      </c>
      <c r="GY26" s="699" t="e">
        <f t="shared" ca="1" si="618"/>
        <v>#REF!</v>
      </c>
      <c r="GZ26" s="793" t="e">
        <f t="shared" ca="1" si="618"/>
        <v>#REF!</v>
      </c>
      <c r="HA26" s="703" t="e">
        <f t="shared" ca="1" si="618"/>
        <v>#REF!</v>
      </c>
      <c r="HC26" s="461" t="s">
        <v>145</v>
      </c>
      <c r="HE26" s="461" t="s">
        <v>236</v>
      </c>
      <c r="HF26" s="461" t="s">
        <v>276</v>
      </c>
      <c r="HG26" s="461" t="s">
        <v>277</v>
      </c>
    </row>
    <row r="27" spans="1:215" ht="19.5" outlineLevel="1" x14ac:dyDescent="0.25">
      <c r="A27" s="365"/>
      <c r="B27" s="504"/>
      <c r="C27" s="443" t="str">
        <f>_xlfn.XLOOKUP($D27,'214737'!$H:$H,'214737'!$G:$G,"",0)</f>
        <v/>
      </c>
      <c r="D27" s="431" t="str">
        <f>HYPERLINK("#'"&amp;D26&amp;"_受着完'!A1","▶受着完")</f>
        <v>▶受着完</v>
      </c>
      <c r="E27" s="413"/>
      <c r="F27" s="1294" t="str">
        <f>_xlfn.XLOOKUP($D27,'214737'!$H:$H,'214737'!$I:$I,"",0)</f>
        <v/>
      </c>
      <c r="G27" s="1294" t="str">
        <f>_xlfn.XLOOKUP($D27,'214737'!$H:$H,'214737'!$J:$J,"",0)</f>
        <v/>
      </c>
      <c r="H27" s="1294" t="str">
        <f>_xlfn.XLOOKUP($D27,'214737'!$H:$H,'214737'!$K:$K,"",0)</f>
        <v/>
      </c>
      <c r="I27" s="414" t="str">
        <f>集計グループ2</f>
        <v>ネクストハウス</v>
      </c>
      <c r="J27" s="523"/>
      <c r="K27" s="1278">
        <f>K26</f>
        <v>1408</v>
      </c>
      <c r="L27" s="1278">
        <f t="shared" ref="L27" si="619">L26</f>
        <v>258</v>
      </c>
      <c r="M27" s="1278">
        <f t="shared" ref="M27" si="620">M26</f>
        <v>8</v>
      </c>
      <c r="N27" s="1278">
        <f t="shared" ref="N27" si="621">N26</f>
        <v>1350</v>
      </c>
      <c r="O27" s="1278">
        <f t="shared" ref="O27" si="622">O26</f>
        <v>250</v>
      </c>
      <c r="P27" s="1278">
        <f t="shared" ref="P27" si="623">P26</f>
        <v>2000</v>
      </c>
      <c r="Q27" s="1278">
        <f>SUM(K27:P27)</f>
        <v>5274</v>
      </c>
      <c r="R27" s="577" t="str">
        <f>R26</f>
        <v>ネクストハウス厚木</v>
      </c>
      <c r="S27" s="355" t="s">
        <v>146</v>
      </c>
      <c r="T27" s="455" t="e" cm="1">
        <f t="array" aca="1" ref="T27" ca="1">INDEX(INDIRECT("'"&amp;実行度合表集計!$D26&amp;"_受着完'!R27C4:R28C95",FALSE),2,
MATCH(T$2,INDIRECT("'"&amp;実行度合表集計!$D26&amp;"_受着完'!R4",FALSE),0)-1)</f>
        <v>#REF!</v>
      </c>
      <c r="U27" s="356" t="e">
        <f ca="1">INDEX(INDIRECT("'"&amp;実行度合表集計!$D26&amp;"_受着完'!R27C4:R28C95",FALSE),2,
MATCH(T$2,INDIRECT("'"&amp;実行度合表集計!$D26&amp;"_受着完'!R4",FALSE),0))</f>
        <v>#REF!</v>
      </c>
      <c r="V27" s="587" t="e" cm="1">
        <f t="array" aca="1" ref="V27" ca="1">INDEX(INDIRECT("'"&amp;実行度合表集計!$D26&amp;"_受着完'!R27C4:R28C95",FALSE),2,
MATCH(T$2,INDIRECT("'"&amp;実行度合表集計!$D26&amp;"_受着完'!R4",FALSE),0)-3)</f>
        <v>#REF!</v>
      </c>
      <c r="W27" s="357" t="e" cm="1">
        <f t="array" aca="1" ref="W27" ca="1">INDEX(INDIRECT("'"&amp;実行度合表集計!$D26&amp;"_受着完'!R58C4:R59C95",FALSE),2,
MATCH(T$2,INDIRECT("'"&amp;実行度合表集計!$D26&amp;"_受着完'!R4",FALSE),0)-1)</f>
        <v>#REF!</v>
      </c>
      <c r="X27" s="356" t="e">
        <f ca="1">INDEX(INDIRECT("'"&amp;実行度合表集計!$D26&amp;"_受着完'!R58C4:R59C95",FALSE),2,
MATCH(T$2,INDIRECT("'"&amp;実行度合表集計!$D26&amp;"_受着完'!R4",FALSE),0))</f>
        <v>#REF!</v>
      </c>
      <c r="Y27" s="587" t="e" cm="1">
        <f t="array" aca="1" ref="Y27" ca="1">INDEX(INDIRECT("'"&amp;実行度合表集計!$D26&amp;"_受着完'!R58C4:R59C95",FALSE),2,
MATCH(T$2,INDIRECT("'"&amp;実行度合表集計!$D26&amp;"_受着完'!R4",FALSE),0)-3)</f>
        <v>#REF!</v>
      </c>
      <c r="Z27" s="358" t="e" cm="1">
        <f t="array" aca="1" ref="Z27" ca="1">INDEX(INDIRECT("'"&amp;実行度合表集計!$D26&amp;"_受着完'!R89C4:R90C95",FALSE),2,
MATCH(T$2,INDIRECT("'"&amp;実行度合表集計!$D26&amp;"_受着完'!R4",FALSE),0)-1)</f>
        <v>#REF!</v>
      </c>
      <c r="AA27" s="356" t="e">
        <f ca="1">INDEX(INDIRECT("'"&amp;実行度合表集計!$D26&amp;"_受着完'!R89C4:R90C95",FALSE),2,
MATCH(T$2,INDIRECT("'"&amp;実行度合表集計!$D26&amp;"_受着完'!R4",FALSE),0))</f>
        <v>#REF!</v>
      </c>
      <c r="AB27" s="795" t="e">
        <f ca="1">AA27-($Q26*1000)</f>
        <v>#REF!</v>
      </c>
      <c r="AC27" s="587" t="e" cm="1">
        <f t="array" aca="1" ref="AC27" ca="1">INDEX(INDIRECT("'"&amp;実行度合表集計!$D26&amp;"_受着完'!R89C4:R90C95",FALSE),2,
MATCH(T$2,INDIRECT("'"&amp;実行度合表集計!$D26&amp;"_受着完'!R4",FALSE),0)-3)</f>
        <v>#REF!</v>
      </c>
      <c r="AD27" s="455" t="e" cm="1">
        <f t="array" aca="1" ref="AD27" ca="1">INDEX(INDIRECT("'"&amp;実行度合表集計!$D26&amp;"_受着完'!R27C4:R28C95",FALSE),2,
MATCH(AD$2,INDIRECT("'"&amp;実行度合表集計!$D26&amp;"_受着完'!R4",FALSE),0)-1)</f>
        <v>#REF!</v>
      </c>
      <c r="AE27" s="356" t="e">
        <f ca="1">INDEX(INDIRECT("'"&amp;実行度合表集計!$D26&amp;"_受着完'!R27C4:R28C95",FALSE),2,
MATCH(AD$2,INDIRECT("'"&amp;実行度合表集計!$D26&amp;"_受着完'!R4",FALSE),0))</f>
        <v>#REF!</v>
      </c>
      <c r="AF27" s="587" t="e" cm="1">
        <f t="array" aca="1" ref="AF27" ca="1">INDEX(INDIRECT("'"&amp;実行度合表集計!$D26&amp;"_受着完'!R27C4:R28C95",FALSE),2,
MATCH(AD$2,INDIRECT("'"&amp;実行度合表集計!$D26&amp;"_受着完'!R4",FALSE),0)-3)</f>
        <v>#REF!</v>
      </c>
      <c r="AG27" s="357" t="e" cm="1">
        <f t="array" aca="1" ref="AG27" ca="1">INDEX(INDIRECT("'"&amp;実行度合表集計!$D26&amp;"_受着完'!R58C4:R59C95",FALSE),2,
MATCH(AD$2,INDIRECT("'"&amp;実行度合表集計!$D26&amp;"_受着完'!R4",FALSE),0)-1)</f>
        <v>#REF!</v>
      </c>
      <c r="AH27" s="356" t="e">
        <f ca="1">INDEX(INDIRECT("'"&amp;実行度合表集計!$D26&amp;"_受着完'!R58C4:R59C95",FALSE),2,
MATCH(AD$2,INDIRECT("'"&amp;実行度合表集計!$D26&amp;"_受着完'!R4",FALSE),0))</f>
        <v>#REF!</v>
      </c>
      <c r="AI27" s="587" t="e" cm="1">
        <f t="array" aca="1" ref="AI27" ca="1">INDEX(INDIRECT("'"&amp;実行度合表集計!$D26&amp;"_受着完'!R58C4:R59C95",FALSE),2,
MATCH(AD$2,INDIRECT("'"&amp;実行度合表集計!$D26&amp;"_受着完'!R4",FALSE),0)-3)</f>
        <v>#REF!</v>
      </c>
      <c r="AJ27" s="358" t="e" cm="1">
        <f t="array" aca="1" ref="AJ27" ca="1">INDEX(INDIRECT("'"&amp;実行度合表集計!$D26&amp;"_受着完'!R89C4:R90C95",FALSE),2,
MATCH(AD$2,INDIRECT("'"&amp;実行度合表集計!$D26&amp;"_受着完'!R4",FALSE),0)-1)</f>
        <v>#REF!</v>
      </c>
      <c r="AK27" s="356" t="e">
        <f ca="1">INDEX(INDIRECT("'"&amp;実行度合表集計!$D26&amp;"_受着完'!R89C4:R90C95",FALSE),2,
MATCH(AD$2,INDIRECT("'"&amp;実行度合表集計!$D26&amp;"_受着完'!R4",FALSE),0))</f>
        <v>#REF!</v>
      </c>
      <c r="AL27" s="795" t="e">
        <f ca="1">AK27-($Q26*1000)</f>
        <v>#REF!</v>
      </c>
      <c r="AM27" s="587" t="e" cm="1">
        <f t="array" aca="1" ref="AM27" ca="1">INDEX(INDIRECT("'"&amp;実行度合表集計!$D26&amp;"_受着完'!R89C4:R90C95",FALSE),2,
MATCH(AD$2,INDIRECT("'"&amp;実行度合表集計!$D26&amp;"_受着完'!R4",FALSE),0)-3)</f>
        <v>#REF!</v>
      </c>
      <c r="AN27" s="455" t="e" cm="1">
        <f t="array" aca="1" ref="AN27" ca="1">INDEX(INDIRECT("'"&amp;実行度合表集計!$D26&amp;"_受着完'!R27C4:R28C95",FALSE),2,
MATCH(AN$2,INDIRECT("'"&amp;実行度合表集計!$D26&amp;"_受着完'!R4",FALSE),0)-1)</f>
        <v>#REF!</v>
      </c>
      <c r="AO27" s="356" t="e">
        <f ca="1">INDEX(INDIRECT("'"&amp;実行度合表集計!$D26&amp;"_受着完'!R27C4:R28C95",FALSE),2,
MATCH(AN$2,INDIRECT("'"&amp;実行度合表集計!$D26&amp;"_受着完'!R4",FALSE),0))</f>
        <v>#REF!</v>
      </c>
      <c r="AP27" s="587" t="e" cm="1">
        <f t="array" aca="1" ref="AP27" ca="1">INDEX(INDIRECT("'"&amp;実行度合表集計!$D26&amp;"_受着完'!R27C4:R28C95",FALSE),2,
MATCH(AN$2,INDIRECT("'"&amp;実行度合表集計!$D26&amp;"_受着完'!R4",FALSE),0)-3)</f>
        <v>#REF!</v>
      </c>
      <c r="AQ27" s="357" t="e" cm="1">
        <f t="array" aca="1" ref="AQ27" ca="1">INDEX(INDIRECT("'"&amp;実行度合表集計!$D26&amp;"_受着完'!R58C4:R59C95",FALSE),2,
MATCH(AN$2,INDIRECT("'"&amp;実行度合表集計!$D26&amp;"_受着完'!R4",FALSE),0)-1)</f>
        <v>#REF!</v>
      </c>
      <c r="AR27" s="356" t="e">
        <f ca="1">INDEX(INDIRECT("'"&amp;実行度合表集計!$D26&amp;"_受着完'!R58C4:R59C95",FALSE),2,
MATCH(AN$2,INDIRECT("'"&amp;実行度合表集計!$D26&amp;"_受着完'!R4",FALSE),0))</f>
        <v>#REF!</v>
      </c>
      <c r="AS27" s="587" t="e" cm="1">
        <f t="array" aca="1" ref="AS27" ca="1">INDEX(INDIRECT("'"&amp;実行度合表集計!$D26&amp;"_受着完'!R58C4:R59C95",FALSE),2,
MATCH(AN$2,INDIRECT("'"&amp;実行度合表集計!$D26&amp;"_受着完'!R4",FALSE),0)-3)</f>
        <v>#REF!</v>
      </c>
      <c r="AT27" s="358" t="e" cm="1">
        <f t="array" aca="1" ref="AT27" ca="1">INDEX(INDIRECT("'"&amp;実行度合表集計!$D26&amp;"_受着完'!R89C4:R90C95",FALSE),2,
MATCH(AN$2,INDIRECT("'"&amp;実行度合表集計!$D26&amp;"_受着完'!R4",FALSE),0)-1)</f>
        <v>#REF!</v>
      </c>
      <c r="AU27" s="356" t="e">
        <f ca="1">INDEX(INDIRECT("'"&amp;実行度合表集計!$D26&amp;"_受着完'!R89C4:R90C95",FALSE),2,
MATCH(AN$2,INDIRECT("'"&amp;実行度合表集計!$D26&amp;"_受着完'!R4",FALSE),0))</f>
        <v>#REF!</v>
      </c>
      <c r="AV27" s="795" t="e">
        <f ca="1">AU27-($Q26*1000)</f>
        <v>#REF!</v>
      </c>
      <c r="AW27" s="587" t="e" cm="1">
        <f t="array" aca="1" ref="AW27" ca="1">INDEX(INDIRECT("'"&amp;実行度合表集計!$D26&amp;"_受着完'!R89C4:R90C95",FALSE),2,
MATCH(AN$2,INDIRECT("'"&amp;実行度合表集計!$D26&amp;"_受着完'!R4",FALSE),0)-3)</f>
        <v>#REF!</v>
      </c>
      <c r="AX27" s="627" t="e">
        <f t="shared" ref="AX27" ca="1" si="624">T27+AD27+AN27</f>
        <v>#REF!</v>
      </c>
      <c r="AY27" s="628" t="e">
        <f t="shared" ref="AY27" ca="1" si="625">U27+AE27+AO27</f>
        <v>#REF!</v>
      </c>
      <c r="AZ27" s="629" t="e">
        <f t="shared" ref="AZ27" ca="1" si="626">V27+AF27+AP27</f>
        <v>#REF!</v>
      </c>
      <c r="BA27" s="648" t="e">
        <f t="shared" ref="BA27" ca="1" si="627">W27+AG27+AQ27</f>
        <v>#REF!</v>
      </c>
      <c r="BB27" s="617" t="e">
        <f t="shared" ref="BB27" ca="1" si="628">X27+AH27+AR27</f>
        <v>#REF!</v>
      </c>
      <c r="BC27" s="649" t="e">
        <f t="shared" ref="BC27" ca="1" si="629">Y27+AI27+AS27</f>
        <v>#REF!</v>
      </c>
      <c r="BD27" s="659" t="e">
        <f ca="1">Z27+AJ27+AT27</f>
        <v>#REF!</v>
      </c>
      <c r="BE27" s="619" t="e">
        <f ca="1">AA27+AK27+AU27</f>
        <v>#REF!</v>
      </c>
      <c r="BF27" s="790" t="e">
        <f ca="1">BE27*(1+BF28)-(($Q26*1000)*3)</f>
        <v>#REF!</v>
      </c>
      <c r="BG27" s="660" t="e">
        <f ca="1">AC27+AM27+AW27</f>
        <v>#REF!</v>
      </c>
      <c r="BH27" s="360" t="e" cm="1">
        <f t="array" aca="1" ref="BH27" ca="1">INDEX(INDIRECT("'"&amp;実行度合表集計!$D26&amp;"_受着完'!R27C4:R28C95",FALSE),2,
MATCH(BH$2,INDIRECT("'"&amp;実行度合表集計!$D26&amp;"_受着完'!R4",FALSE),0)-1)</f>
        <v>#REF!</v>
      </c>
      <c r="BI27" s="356" t="e">
        <f ca="1">INDEX(INDIRECT("'"&amp;実行度合表集計!$D26&amp;"_受着完'!R27C4:R28C95",FALSE),2,
MATCH(BH$2,INDIRECT("'"&amp;実行度合表集計!$D26&amp;"_受着完'!R4",FALSE),0))</f>
        <v>#REF!</v>
      </c>
      <c r="BJ27" s="587" t="e" cm="1">
        <f t="array" aca="1" ref="BJ27" ca="1">INDEX(INDIRECT("'"&amp;実行度合表集計!$D26&amp;"_受着完'!R27C4:R28C95",FALSE),2,
MATCH(BH$2,INDIRECT("'"&amp;実行度合表集計!$D26&amp;"_受着完'!R4",FALSE),0)-3)</f>
        <v>#REF!</v>
      </c>
      <c r="BK27" s="357" t="e" cm="1">
        <f t="array" aca="1" ref="BK27" ca="1">INDEX(INDIRECT("'"&amp;実行度合表集計!$D26&amp;"_受着完'!R58C4:R59C95",FALSE),2,
MATCH(BH$2,INDIRECT("'"&amp;実行度合表集計!$D26&amp;"_受着完'!R4",FALSE),0)-1)</f>
        <v>#REF!</v>
      </c>
      <c r="BL27" s="356" t="e">
        <f ca="1">INDEX(INDIRECT("'"&amp;実行度合表集計!$D26&amp;"_受着完'!R58C4:R59C95",FALSE),2,
MATCH(BH$2,INDIRECT("'"&amp;実行度合表集計!$D26&amp;"_受着完'!R4",FALSE),0))</f>
        <v>#REF!</v>
      </c>
      <c r="BM27" s="587" t="e" cm="1">
        <f t="array" aca="1" ref="BM27" ca="1">INDEX(INDIRECT("'"&amp;実行度合表集計!$D26&amp;"_受着完'!R58C4:R59C95",FALSE),2,
MATCH(BH$2,INDIRECT("'"&amp;実行度合表集計!$D26&amp;"_受着完'!R4",FALSE),0)-3)</f>
        <v>#REF!</v>
      </c>
      <c r="BN27" s="358" t="e" cm="1">
        <f t="array" aca="1" ref="BN27" ca="1">INDEX(INDIRECT("'"&amp;実行度合表集計!$D26&amp;"_受着完'!R89C4:R90C95",FALSE),2,
MATCH(BH$2,INDIRECT("'"&amp;実行度合表集計!$D26&amp;"_受着完'!R4",FALSE),0)-1)</f>
        <v>#REF!</v>
      </c>
      <c r="BO27" s="356" t="e">
        <f ca="1">INDEX(INDIRECT("'"&amp;実行度合表集計!$D26&amp;"_受着完'!R89C4:R90C95",FALSE),2,
MATCH(BH$2,INDIRECT("'"&amp;実行度合表集計!$D26&amp;"_受着完'!R4",FALSE),0))</f>
        <v>#REF!</v>
      </c>
      <c r="BP27" s="795" t="e">
        <f ca="1">BO27-($Q26*1000)</f>
        <v>#REF!</v>
      </c>
      <c r="BQ27" s="587" t="e" cm="1">
        <f t="array" aca="1" ref="BQ27" ca="1">INDEX(INDIRECT("'"&amp;実行度合表集計!$D26&amp;"_受着完'!R89C4:R90C95",FALSE),2,
MATCH(BH$2,INDIRECT("'"&amp;実行度合表集計!$D26&amp;"_受着完'!R4",FALSE),0)-3)</f>
        <v>#REF!</v>
      </c>
      <c r="BR27" s="455" t="e" cm="1">
        <f t="array" aca="1" ref="BR27" ca="1">INDEX(INDIRECT("'"&amp;実行度合表集計!$D26&amp;"_受着完'!R27C4:R28C95",FALSE),2,
MATCH(BR$2,INDIRECT("'"&amp;実行度合表集計!$D26&amp;"_受着完'!R4",FALSE),0)-1)</f>
        <v>#REF!</v>
      </c>
      <c r="BS27" s="356" t="e">
        <f ca="1">INDEX(INDIRECT("'"&amp;実行度合表集計!$D26&amp;"_受着完'!R27C4:R28C95",FALSE),2,
MATCH(BR$2,INDIRECT("'"&amp;実行度合表集計!$D26&amp;"_受着完'!R4",FALSE),0))</f>
        <v>#REF!</v>
      </c>
      <c r="BT27" s="587" t="e" cm="1">
        <f t="array" aca="1" ref="BT27" ca="1">INDEX(INDIRECT("'"&amp;実行度合表集計!$D26&amp;"_受着完'!R27C4:R28C95",FALSE),2,
MATCH(BR$2,INDIRECT("'"&amp;実行度合表集計!$D26&amp;"_受着完'!R4",FALSE),0)-3)</f>
        <v>#REF!</v>
      </c>
      <c r="BU27" s="357" t="e" cm="1">
        <f t="array" aca="1" ref="BU27" ca="1">INDEX(INDIRECT("'"&amp;実行度合表集計!$D26&amp;"_受着完'!R58C4:R59C95",FALSE),2,
MATCH(BR$2,INDIRECT("'"&amp;実行度合表集計!$D26&amp;"_受着完'!R4",FALSE),0)-1)</f>
        <v>#REF!</v>
      </c>
      <c r="BV27" s="356" t="e">
        <f ca="1">INDEX(INDIRECT("'"&amp;実行度合表集計!$D26&amp;"_受着完'!R58C4:R59C95",FALSE),2,
MATCH(BR$2,INDIRECT("'"&amp;実行度合表集計!$D26&amp;"_受着完'!R4",FALSE),0))</f>
        <v>#REF!</v>
      </c>
      <c r="BW27" s="587" t="e" cm="1">
        <f t="array" aca="1" ref="BW27" ca="1">INDEX(INDIRECT("'"&amp;実行度合表集計!$D26&amp;"_受着完'!R58C4:R59C95",FALSE),2,
MATCH(BR$2,INDIRECT("'"&amp;実行度合表集計!$D26&amp;"_受着完'!R4",FALSE),0)-3)</f>
        <v>#REF!</v>
      </c>
      <c r="BX27" s="358" t="e" cm="1">
        <f t="array" aca="1" ref="BX27" ca="1">INDEX(INDIRECT("'"&amp;実行度合表集計!$D26&amp;"_受着完'!R89C4:R90C95",FALSE),2,
MATCH(BR$2,INDIRECT("'"&amp;実行度合表集計!$D26&amp;"_受着完'!R4",FALSE),0)-1)</f>
        <v>#REF!</v>
      </c>
      <c r="BY27" s="356" t="e">
        <f ca="1">INDEX(INDIRECT("'"&amp;実行度合表集計!$D26&amp;"_受着完'!R89C4:R90C95",FALSE),2,
MATCH(BR$2,INDIRECT("'"&amp;実行度合表集計!$D26&amp;"_受着完'!R4",FALSE),0))</f>
        <v>#REF!</v>
      </c>
      <c r="BZ27" s="795" t="e">
        <f ca="1">BY27-($Q26*1000)</f>
        <v>#REF!</v>
      </c>
      <c r="CA27" s="587" t="e" cm="1">
        <f t="array" aca="1" ref="CA27" ca="1">INDEX(INDIRECT("'"&amp;実行度合表集計!$D26&amp;"_受着完'!R89C4:R90C95",FALSE),2,
MATCH(BR$2,INDIRECT("'"&amp;実行度合表集計!$D26&amp;"_受着完'!R4",FALSE),0)-3)</f>
        <v>#REF!</v>
      </c>
      <c r="CB27" s="455" t="e" cm="1">
        <f t="array" aca="1" ref="CB27" ca="1">INDEX(INDIRECT("'"&amp;実行度合表集計!$D26&amp;"_受着完'!R27C4:R28C95",FALSE),2,
MATCH(CB$2,INDIRECT("'"&amp;実行度合表集計!$D26&amp;"_受着完'!R4",FALSE),0)-1)</f>
        <v>#REF!</v>
      </c>
      <c r="CC27" s="356" t="e">
        <f ca="1">INDEX(INDIRECT("'"&amp;実行度合表集計!$D26&amp;"_受着完'!R27C4:R28C95",FALSE),2,
MATCH(CB$2,INDIRECT("'"&amp;実行度合表集計!$D26&amp;"_受着完'!R4",FALSE),0))</f>
        <v>#REF!</v>
      </c>
      <c r="CD27" s="587" t="e" cm="1">
        <f t="array" aca="1" ref="CD27" ca="1">INDEX(INDIRECT("'"&amp;実行度合表集計!$D26&amp;"_受着完'!R27C4:R28C95",FALSE),2,
MATCH(CB$2,INDIRECT("'"&amp;実行度合表集計!$D26&amp;"_受着完'!R4",FALSE),0)-3)</f>
        <v>#REF!</v>
      </c>
      <c r="CE27" s="357" t="e" cm="1">
        <f t="array" aca="1" ref="CE27" ca="1">INDEX(INDIRECT("'"&amp;実行度合表集計!$D26&amp;"_受着完'!R58C4:R59C95",FALSE),2,
MATCH(CB$2,INDIRECT("'"&amp;実行度合表集計!$D26&amp;"_受着完'!R4",FALSE),0)-1)</f>
        <v>#REF!</v>
      </c>
      <c r="CF27" s="356" t="e">
        <f ca="1">INDEX(INDIRECT("'"&amp;実行度合表集計!$D26&amp;"_受着完'!R58C4:R59C95",FALSE),2,
MATCH(CB$2,INDIRECT("'"&amp;実行度合表集計!$D26&amp;"_受着完'!R4",FALSE),0))</f>
        <v>#REF!</v>
      </c>
      <c r="CG27" s="587" t="e" cm="1">
        <f t="array" aca="1" ref="CG27" ca="1">INDEX(INDIRECT("'"&amp;実行度合表集計!$D26&amp;"_受着完'!R58C4:R59C95",FALSE),2,
MATCH(CB$2,INDIRECT("'"&amp;実行度合表集計!$D26&amp;"_受着完'!R4",FALSE),0)-3)</f>
        <v>#REF!</v>
      </c>
      <c r="CH27" s="358" t="e" cm="1">
        <f t="array" aca="1" ref="CH27" ca="1">INDEX(INDIRECT("'"&amp;実行度合表集計!$D26&amp;"_受着完'!R89C4:R90C95",FALSE),2,
MATCH(CB$2,INDIRECT("'"&amp;実行度合表集計!$D26&amp;"_受着完'!R4",FALSE),0)-1)</f>
        <v>#REF!</v>
      </c>
      <c r="CI27" s="356" t="e">
        <f ca="1">INDEX(INDIRECT("'"&amp;実行度合表集計!$D26&amp;"_受着完'!R89C4:R90C95",FALSE),2,
MATCH(CB$2,INDIRECT("'"&amp;実行度合表集計!$D26&amp;"_受着完'!R4",FALSE),0))</f>
        <v>#REF!</v>
      </c>
      <c r="CJ27" s="795" t="e">
        <f ca="1">CI27-($Q26*1000)</f>
        <v>#REF!</v>
      </c>
      <c r="CK27" s="587" t="e" cm="1">
        <f t="array" aca="1" ref="CK27" ca="1">INDEX(INDIRECT("'"&amp;実行度合表集計!$D26&amp;"_受着完'!R89C4:R90C95",FALSE),2,
MATCH(CB$2,INDIRECT("'"&amp;実行度合表集計!$D26&amp;"_受着完'!R4",FALSE),0)-3)</f>
        <v>#REF!</v>
      </c>
      <c r="CL27" s="627" t="e">
        <f t="shared" ref="CL27" ca="1" si="630">BH27+BR27+CB27</f>
        <v>#REF!</v>
      </c>
      <c r="CM27" s="628" t="e">
        <f t="shared" ref="CM27" ca="1" si="631">BI27+BS27+CC27</f>
        <v>#REF!</v>
      </c>
      <c r="CN27" s="629" t="e">
        <f t="shared" ref="CN27" ca="1" si="632">BJ27+BT27+CD27</f>
        <v>#REF!</v>
      </c>
      <c r="CO27" s="648" t="e">
        <f t="shared" ref="CO27" ca="1" si="633">BK27+BU27+CE27</f>
        <v>#REF!</v>
      </c>
      <c r="CP27" s="617" t="e">
        <f t="shared" ref="CP27" ca="1" si="634">BL27+BV27+CF27</f>
        <v>#REF!</v>
      </c>
      <c r="CQ27" s="649" t="e">
        <f t="shared" ref="CQ27" ca="1" si="635">BM27+BW27+CG27</f>
        <v>#REF!</v>
      </c>
      <c r="CR27" s="659" t="e">
        <f ca="1">BN27+BX27+CH27</f>
        <v>#REF!</v>
      </c>
      <c r="CS27" s="619" t="e">
        <f ca="1">BO27+BY27+CI27</f>
        <v>#REF!</v>
      </c>
      <c r="CT27" s="790" t="e">
        <f ca="1">CS27*(1+CT28)-(($Q26*1000)*3)</f>
        <v>#REF!</v>
      </c>
      <c r="CU27" s="660" t="e">
        <f ca="1">BQ27+CA27+CK27</f>
        <v>#REF!</v>
      </c>
      <c r="CV27" s="670" t="e">
        <f t="shared" ca="1" si="613"/>
        <v>#REF!</v>
      </c>
      <c r="CW27" s="620" t="e">
        <f t="shared" ca="1" si="613"/>
        <v>#REF!</v>
      </c>
      <c r="CX27" s="671" t="e">
        <f t="shared" ca="1" si="613"/>
        <v>#REF!</v>
      </c>
      <c r="CY27" s="681" t="e">
        <f t="shared" ca="1" si="613"/>
        <v>#REF!</v>
      </c>
      <c r="CZ27" s="622" t="e">
        <f t="shared" ca="1" si="613"/>
        <v>#REF!</v>
      </c>
      <c r="DA27" s="682" t="e">
        <f t="shared" ca="1" si="613"/>
        <v>#REF!</v>
      </c>
      <c r="DB27" s="692" t="e">
        <f t="shared" ca="1" si="613"/>
        <v>#REF!</v>
      </c>
      <c r="DC27" s="624" t="e">
        <f t="shared" ca="1" si="613"/>
        <v>#REF!</v>
      </c>
      <c r="DD27" s="790" t="e">
        <f t="shared" ca="1" si="613"/>
        <v>#REF!</v>
      </c>
      <c r="DE27" s="693" t="e">
        <f t="shared" ca="1" si="613"/>
        <v>#REF!</v>
      </c>
      <c r="DF27" s="360" t="e" cm="1">
        <f t="array" aca="1" ref="DF27" ca="1">INDEX(INDIRECT("'"&amp;実行度合表集計!$D26&amp;"_受着完'!R27C4:R28C95",FALSE),2,
MATCH(DF$2,INDIRECT("'"&amp;実行度合表集計!$D26&amp;"_受着完'!R4",FALSE),0)-1)</f>
        <v>#REF!</v>
      </c>
      <c r="DG27" s="356" t="e">
        <f ca="1">INDEX(INDIRECT("'"&amp;実行度合表集計!$D26&amp;"_受着完'!R27C4:R28C95",FALSE),2,
MATCH(DF$2,INDIRECT("'"&amp;実行度合表集計!$D26&amp;"_受着完'!R4",FALSE),0))</f>
        <v>#REF!</v>
      </c>
      <c r="DH27" s="587" t="e" cm="1">
        <f t="array" aca="1" ref="DH27" ca="1">INDEX(INDIRECT("'"&amp;実行度合表集計!$D26&amp;"_受着完'!R27C4:R28C95",FALSE),2,
MATCH(DF$2,INDIRECT("'"&amp;実行度合表集計!$D26&amp;"_受着完'!R4",FALSE),0)-3)</f>
        <v>#REF!</v>
      </c>
      <c r="DI27" s="357" t="e" cm="1">
        <f t="array" aca="1" ref="DI27" ca="1">INDEX(INDIRECT("'"&amp;実行度合表集計!$D26&amp;"_受着完'!R58C4:R59C95",FALSE),2,
MATCH(DF$2,INDIRECT("'"&amp;実行度合表集計!$D26&amp;"_受着完'!R4",FALSE),0)-1)</f>
        <v>#REF!</v>
      </c>
      <c r="DJ27" s="356" t="e">
        <f ca="1">INDEX(INDIRECT("'"&amp;実行度合表集計!$D26&amp;"_受着完'!R58C4:R59C95",FALSE),2,
MATCH(DF$2,INDIRECT("'"&amp;実行度合表集計!$D26&amp;"_受着完'!R4",FALSE),0))</f>
        <v>#REF!</v>
      </c>
      <c r="DK27" s="587" t="e" cm="1">
        <f t="array" aca="1" ref="DK27" ca="1">INDEX(INDIRECT("'"&amp;実行度合表集計!$D26&amp;"_受着完'!R58C4:R59C95",FALSE),2,
MATCH(DF$2,INDIRECT("'"&amp;実行度合表集計!$D26&amp;"_受着完'!R4",FALSE),0)-3)</f>
        <v>#REF!</v>
      </c>
      <c r="DL27" s="358" t="e" cm="1">
        <f t="array" aca="1" ref="DL27" ca="1">INDEX(INDIRECT("'"&amp;実行度合表集計!$D26&amp;"_受着完'!R89C4:R90C95",FALSE),2,
MATCH(DF$2,INDIRECT("'"&amp;実行度合表集計!$D26&amp;"_受着完'!R4",FALSE),0)-1)</f>
        <v>#REF!</v>
      </c>
      <c r="DM27" s="356" t="e">
        <f ca="1">INDEX(INDIRECT("'"&amp;実行度合表集計!$D26&amp;"_受着完'!R89C4:R90C95",FALSE),2,
MATCH(DF$2,INDIRECT("'"&amp;実行度合表集計!$D26&amp;"_受着完'!R4",FALSE),0))</f>
        <v>#REF!</v>
      </c>
      <c r="DN27" s="795" t="e">
        <f ca="1">DM27-($Q26*1000)</f>
        <v>#REF!</v>
      </c>
      <c r="DO27" s="587" t="e" cm="1">
        <f t="array" aca="1" ref="DO27" ca="1">INDEX(INDIRECT("'"&amp;実行度合表集計!$D26&amp;"_受着完'!R89C4:R90C95",FALSE),2,
MATCH(DF$2,INDIRECT("'"&amp;実行度合表集計!$D26&amp;"_受着完'!R4",FALSE),0)-3)</f>
        <v>#REF!</v>
      </c>
      <c r="DP27" s="455" t="e" cm="1">
        <f t="array" aca="1" ref="DP27" ca="1">INDEX(INDIRECT("'"&amp;実行度合表集計!$D26&amp;"_受着完'!R27C4:R28C95",FALSE),2,
MATCH(DP$2,INDIRECT("'"&amp;実行度合表集計!$D26&amp;"_受着完'!R4",FALSE),0)-1)</f>
        <v>#REF!</v>
      </c>
      <c r="DQ27" s="356" t="e">
        <f ca="1">INDEX(INDIRECT("'"&amp;実行度合表集計!$D26&amp;"_受着完'!R27C4:R28C95",FALSE),2,
MATCH(DP$2,INDIRECT("'"&amp;実行度合表集計!$D26&amp;"_受着完'!R4",FALSE),0))</f>
        <v>#REF!</v>
      </c>
      <c r="DR27" s="587" t="e" cm="1">
        <f t="array" aca="1" ref="DR27" ca="1">INDEX(INDIRECT("'"&amp;実行度合表集計!$D26&amp;"_受着完'!R27C4:R28C95",FALSE),2,
MATCH(DP$2,INDIRECT("'"&amp;実行度合表集計!$D26&amp;"_受着完'!R4",FALSE),0)-3)</f>
        <v>#REF!</v>
      </c>
      <c r="DS27" s="357" t="e" cm="1">
        <f t="array" aca="1" ref="DS27" ca="1">INDEX(INDIRECT("'"&amp;実行度合表集計!$D26&amp;"_受着完'!R58C4:R59C95",FALSE),2,
MATCH(DP$2,INDIRECT("'"&amp;実行度合表集計!$D26&amp;"_受着完'!R4",FALSE),0)-1)</f>
        <v>#REF!</v>
      </c>
      <c r="DT27" s="356" t="e">
        <f ca="1">INDEX(INDIRECT("'"&amp;実行度合表集計!$D26&amp;"_受着完'!R58C4:R59C95",FALSE),2,
MATCH(DP$2,INDIRECT("'"&amp;実行度合表集計!$D26&amp;"_受着完'!R4",FALSE),0))</f>
        <v>#REF!</v>
      </c>
      <c r="DU27" s="587" t="e" cm="1">
        <f t="array" aca="1" ref="DU27" ca="1">INDEX(INDIRECT("'"&amp;実行度合表集計!$D26&amp;"_受着完'!R58C4:R59C95",FALSE),2,
MATCH(DP$2,INDIRECT("'"&amp;実行度合表集計!$D26&amp;"_受着完'!R4",FALSE),0)-3)</f>
        <v>#REF!</v>
      </c>
      <c r="DV27" s="358" t="e" cm="1">
        <f t="array" aca="1" ref="DV27" ca="1">INDEX(INDIRECT("'"&amp;実行度合表集計!$D26&amp;"_受着完'!R89C4:R90C95",FALSE),2,
MATCH(DP$2,INDIRECT("'"&amp;実行度合表集計!$D26&amp;"_受着完'!R4",FALSE),0)-1)</f>
        <v>#REF!</v>
      </c>
      <c r="DW27" s="356" t="e">
        <f ca="1">INDEX(INDIRECT("'"&amp;実行度合表集計!$D26&amp;"_受着完'!R89C4:R90C95",FALSE),2,
MATCH(DP$2,INDIRECT("'"&amp;実行度合表集計!$D26&amp;"_受着完'!R4",FALSE),0))</f>
        <v>#REF!</v>
      </c>
      <c r="DX27" s="795" t="e">
        <f ca="1">DW27-($Q26*1000)</f>
        <v>#REF!</v>
      </c>
      <c r="DY27" s="587" t="e" cm="1">
        <f t="array" aca="1" ref="DY27" ca="1">INDEX(INDIRECT("'"&amp;実行度合表集計!$D26&amp;"_受着完'!R89C4:R90C95",FALSE),2,
MATCH(DP$2,INDIRECT("'"&amp;実行度合表集計!$D26&amp;"_受着完'!R4",FALSE),0)-3)</f>
        <v>#REF!</v>
      </c>
      <c r="DZ27" s="455" t="e" cm="1">
        <f t="array" aca="1" ref="DZ27" ca="1">INDEX(INDIRECT("'"&amp;実行度合表集計!$D26&amp;"_受着完'!R27C4:R28C95",FALSE),2,
MATCH(DZ$2,INDIRECT("'"&amp;実行度合表集計!$D26&amp;"_受着完'!R4",FALSE),0)-1)</f>
        <v>#REF!</v>
      </c>
      <c r="EA27" s="356" t="e">
        <f ca="1">INDEX(INDIRECT("'"&amp;実行度合表集計!$D26&amp;"_受着完'!R27C4:R28C95",FALSE),2,
MATCH(DZ$2,INDIRECT("'"&amp;実行度合表集計!$D26&amp;"_受着完'!R4",FALSE),0))</f>
        <v>#REF!</v>
      </c>
      <c r="EB27" s="587" t="e" cm="1">
        <f t="array" aca="1" ref="EB27" ca="1">INDEX(INDIRECT("'"&amp;実行度合表集計!$D26&amp;"_受着完'!R27C4:R28C95",FALSE),2,
MATCH(DZ$2,INDIRECT("'"&amp;実行度合表集計!$D26&amp;"_受着完'!R4",FALSE),0)-3)</f>
        <v>#REF!</v>
      </c>
      <c r="EC27" s="357" t="e" cm="1">
        <f t="array" aca="1" ref="EC27" ca="1">INDEX(INDIRECT("'"&amp;実行度合表集計!$D26&amp;"_受着完'!R58C4:R59C95",FALSE),2,
MATCH(DZ$2,INDIRECT("'"&amp;実行度合表集計!$D26&amp;"_受着完'!R4",FALSE),0)-1)</f>
        <v>#REF!</v>
      </c>
      <c r="ED27" s="356" t="e">
        <f ca="1">INDEX(INDIRECT("'"&amp;実行度合表集計!$D26&amp;"_受着完'!R58C4:R59C95",FALSE),2,
MATCH(DZ$2,INDIRECT("'"&amp;実行度合表集計!$D26&amp;"_受着完'!R4",FALSE),0))</f>
        <v>#REF!</v>
      </c>
      <c r="EE27" s="587" t="e" cm="1">
        <f t="array" aca="1" ref="EE27" ca="1">INDEX(INDIRECT("'"&amp;実行度合表集計!$D26&amp;"_受着完'!R58C4:R59C95",FALSE),2,
MATCH(DZ$2,INDIRECT("'"&amp;実行度合表集計!$D26&amp;"_受着完'!R4",FALSE),0)-3)</f>
        <v>#REF!</v>
      </c>
      <c r="EF27" s="358" t="e" cm="1">
        <f t="array" aca="1" ref="EF27" ca="1">INDEX(INDIRECT("'"&amp;実行度合表集計!$D26&amp;"_受着完'!R89C4:R90C95",FALSE),2,
MATCH(DZ$2,INDIRECT("'"&amp;実行度合表集計!$D26&amp;"_受着完'!R4",FALSE),0)-1)</f>
        <v>#REF!</v>
      </c>
      <c r="EG27" s="356" t="e">
        <f ca="1">INDEX(INDIRECT("'"&amp;実行度合表集計!$D26&amp;"_受着完'!R89C4:R90C95",FALSE),2,
MATCH(DZ$2,INDIRECT("'"&amp;実行度合表集計!$D26&amp;"_受着完'!R4",FALSE),0))</f>
        <v>#REF!</v>
      </c>
      <c r="EH27" s="795" t="e">
        <f ca="1">EG27-($Q26*1000)</f>
        <v>#REF!</v>
      </c>
      <c r="EI27" s="587" t="e" cm="1">
        <f t="array" aca="1" ref="EI27" ca="1">INDEX(INDIRECT("'"&amp;実行度合表集計!$D26&amp;"_受着完'!R89C4:R90C95",FALSE),2,
MATCH(DZ$2,INDIRECT("'"&amp;実行度合表集計!$D26&amp;"_受着完'!R4",FALSE),0)-3)</f>
        <v>#REF!</v>
      </c>
      <c r="EJ27" s="627" t="e">
        <f t="shared" ref="EJ27" ca="1" si="636">DF27+DP27+DZ27</f>
        <v>#REF!</v>
      </c>
      <c r="EK27" s="628" t="e">
        <f t="shared" ref="EK27" ca="1" si="637">DG27+DQ27+EA27</f>
        <v>#REF!</v>
      </c>
      <c r="EL27" s="629" t="e">
        <f t="shared" ref="EL27" ca="1" si="638">DH27+DR27+EB27</f>
        <v>#REF!</v>
      </c>
      <c r="EM27" s="648" t="e">
        <f t="shared" ref="EM27" ca="1" si="639">DI27+DS27+EC27</f>
        <v>#REF!</v>
      </c>
      <c r="EN27" s="617" t="e">
        <f t="shared" ref="EN27" ca="1" si="640">DJ27+DT27+ED27</f>
        <v>#REF!</v>
      </c>
      <c r="EO27" s="649" t="e">
        <f t="shared" ref="EO27" ca="1" si="641">DK27+DU27+EE27</f>
        <v>#REF!</v>
      </c>
      <c r="EP27" s="659" t="e">
        <f ca="1">DL27+DV27+EF27</f>
        <v>#REF!</v>
      </c>
      <c r="EQ27" s="619" t="e">
        <f ca="1">DM27+DW27+EG27</f>
        <v>#REF!</v>
      </c>
      <c r="ER27" s="790" t="e">
        <f ca="1">EQ27*(1+ER28)-(($Q26*1000)*3)</f>
        <v>#REF!</v>
      </c>
      <c r="ES27" s="660" t="e">
        <f ca="1">DO27+DY27+EI27</f>
        <v>#REF!</v>
      </c>
      <c r="ET27" s="360" t="e" cm="1">
        <f t="array" aca="1" ref="ET27" ca="1">INDEX(INDIRECT("'"&amp;実行度合表集計!$D26&amp;"_受着完'!R27C4:R28C95",FALSE),2,
MATCH(ET$2,INDIRECT("'"&amp;実行度合表集計!$D26&amp;"_受着完'!R4",FALSE),0)-1)</f>
        <v>#REF!</v>
      </c>
      <c r="EU27" s="356" t="e">
        <f ca="1">INDEX(INDIRECT("'"&amp;実行度合表集計!$D26&amp;"_受着完'!R27C4:R28C95",FALSE),2,
MATCH(ET$2,INDIRECT("'"&amp;実行度合表集計!$D26&amp;"_受着完'!R4",FALSE),0))</f>
        <v>#REF!</v>
      </c>
      <c r="EV27" s="587" t="e" cm="1">
        <f t="array" aca="1" ref="EV27" ca="1">INDEX(INDIRECT("'"&amp;実行度合表集計!$D26&amp;"_受着完'!R27C4:R28C95",FALSE),2,
MATCH(ET$2,INDIRECT("'"&amp;実行度合表集計!$D26&amp;"_受着完'!R4",FALSE),0)-3)</f>
        <v>#REF!</v>
      </c>
      <c r="EW27" s="357" t="e" cm="1">
        <f t="array" aca="1" ref="EW27" ca="1">INDEX(INDIRECT("'"&amp;実行度合表集計!$D26&amp;"_受着完'!R58C4:R59C95",FALSE),2,
MATCH(ET$2,INDIRECT("'"&amp;実行度合表集計!$D26&amp;"_受着完'!R4",FALSE),0)-1)</f>
        <v>#REF!</v>
      </c>
      <c r="EX27" s="356" t="e">
        <f ca="1">INDEX(INDIRECT("'"&amp;実行度合表集計!$D26&amp;"_受着完'!R58C4:R59C95",FALSE),2,
MATCH(ET$2,INDIRECT("'"&amp;実行度合表集計!$D26&amp;"_受着完'!R4",FALSE),0))</f>
        <v>#REF!</v>
      </c>
      <c r="EY27" s="587" t="e" cm="1">
        <f t="array" aca="1" ref="EY27" ca="1">INDEX(INDIRECT("'"&amp;実行度合表集計!$D26&amp;"_受着完'!R58C4:R59C95",FALSE),2,
MATCH(ET$2,INDIRECT("'"&amp;実行度合表集計!$D26&amp;"_受着完'!R4",FALSE),0)-3)</f>
        <v>#REF!</v>
      </c>
      <c r="EZ27" s="358" t="e" cm="1">
        <f t="array" aca="1" ref="EZ27" ca="1">INDEX(INDIRECT("'"&amp;実行度合表集計!$D26&amp;"_受着完'!R89C4:R90C95",FALSE),2,
MATCH(ET$2,INDIRECT("'"&amp;実行度合表集計!$D26&amp;"_受着完'!R4",FALSE),0)-1)</f>
        <v>#REF!</v>
      </c>
      <c r="FA27" s="356" t="e">
        <f ca="1">INDEX(INDIRECT("'"&amp;実行度合表集計!$D26&amp;"_受着完'!R89C4:R90C95",FALSE),2,
MATCH(ET$2,INDIRECT("'"&amp;実行度合表集計!$D26&amp;"_受着完'!R4",FALSE),0))</f>
        <v>#REF!</v>
      </c>
      <c r="FB27" s="795" t="e">
        <f ca="1">FA27-($Q26*1000)</f>
        <v>#REF!</v>
      </c>
      <c r="FC27" s="587" t="e" cm="1">
        <f t="array" aca="1" ref="FC27" ca="1">INDEX(INDIRECT("'"&amp;実行度合表集計!$D26&amp;"_受着完'!R89C4:R90C95",FALSE),2,
MATCH(ET$2,INDIRECT("'"&amp;実行度合表集計!$D26&amp;"_受着完'!R4",FALSE),0)-3)</f>
        <v>#REF!</v>
      </c>
      <c r="FD27" s="455" t="e" cm="1">
        <f t="array" aca="1" ref="FD27" ca="1">INDEX(INDIRECT("'"&amp;実行度合表集計!$D26&amp;"_受着完'!R27C4:R28C95",FALSE),2,
MATCH(FD$2,INDIRECT("'"&amp;実行度合表集計!$D26&amp;"_受着完'!R4",FALSE),0)-1)</f>
        <v>#REF!</v>
      </c>
      <c r="FE27" s="356" t="e">
        <f ca="1">INDEX(INDIRECT("'"&amp;実行度合表集計!$D26&amp;"_受着完'!R27C4:R28C95",FALSE),2,
MATCH(FD$2,INDIRECT("'"&amp;実行度合表集計!$D26&amp;"_受着完'!R4",FALSE),0))</f>
        <v>#REF!</v>
      </c>
      <c r="FF27" s="587" t="e" cm="1">
        <f t="array" aca="1" ref="FF27" ca="1">INDEX(INDIRECT("'"&amp;実行度合表集計!$D26&amp;"_受着完'!R27C4:R28C95",FALSE),2,
MATCH(FD$2,INDIRECT("'"&amp;実行度合表集計!$D26&amp;"_受着完'!R4",FALSE),0)-3)</f>
        <v>#REF!</v>
      </c>
      <c r="FG27" s="357" t="e" cm="1">
        <f t="array" aca="1" ref="FG27" ca="1">INDEX(INDIRECT("'"&amp;実行度合表集計!$D26&amp;"_受着完'!R58C4:R59C95",FALSE),2,
MATCH(FD$2,INDIRECT("'"&amp;実行度合表集計!$D26&amp;"_受着完'!R4",FALSE),0)-1)</f>
        <v>#REF!</v>
      </c>
      <c r="FH27" s="356" t="e">
        <f ca="1">INDEX(INDIRECT("'"&amp;実行度合表集計!$D26&amp;"_受着完'!R58C4:R59C95",FALSE),2,
MATCH(FD$2,INDIRECT("'"&amp;実行度合表集計!$D26&amp;"_受着完'!R4",FALSE),0))</f>
        <v>#REF!</v>
      </c>
      <c r="FI27" s="587" t="e" cm="1">
        <f t="array" aca="1" ref="FI27" ca="1">INDEX(INDIRECT("'"&amp;実行度合表集計!$D26&amp;"_受着完'!R58C4:R59C95",FALSE),2,
MATCH(FD$2,INDIRECT("'"&amp;実行度合表集計!$D26&amp;"_受着完'!R4",FALSE),0)-3)</f>
        <v>#REF!</v>
      </c>
      <c r="FJ27" s="358" t="e" cm="1">
        <f t="array" aca="1" ref="FJ27" ca="1">INDEX(INDIRECT("'"&amp;実行度合表集計!$D26&amp;"_受着完'!R89C4:R90C95",FALSE),2,
MATCH(FD$2,INDIRECT("'"&amp;実行度合表集計!$D26&amp;"_受着完'!R4",FALSE),0)-1)</f>
        <v>#REF!</v>
      </c>
      <c r="FK27" s="356" t="e">
        <f ca="1">INDEX(INDIRECT("'"&amp;実行度合表集計!$D26&amp;"_受着完'!R89C4:R90C95",FALSE),2,
MATCH(FD$2,INDIRECT("'"&amp;実行度合表集計!$D26&amp;"_受着完'!R4",FALSE),0))</f>
        <v>#REF!</v>
      </c>
      <c r="FL27" s="795" t="e">
        <f ca="1">FK27-($Q26*1000)</f>
        <v>#REF!</v>
      </c>
      <c r="FM27" s="587" t="e" cm="1">
        <f t="array" aca="1" ref="FM27" ca="1">INDEX(INDIRECT("'"&amp;実行度合表集計!$D26&amp;"_受着完'!R89C4:R90C95",FALSE),2,
MATCH(FD$2,INDIRECT("'"&amp;実行度合表集計!$D26&amp;"_受着完'!R4",FALSE),0)-3)</f>
        <v>#REF!</v>
      </c>
      <c r="FN27" s="455" t="e" cm="1">
        <f t="array" aca="1" ref="FN27" ca="1">INDEX(INDIRECT("'"&amp;実行度合表集計!$D26&amp;"_受着完'!R27C4:R28C95",FALSE),2,
MATCH(FN$2,INDIRECT("'"&amp;実行度合表集計!$D26&amp;"_受着完'!R4",FALSE),0)-1)</f>
        <v>#REF!</v>
      </c>
      <c r="FO27" s="356" t="e">
        <f ca="1">INDEX(INDIRECT("'"&amp;実行度合表集計!$D26&amp;"_受着完'!R27C4:R28C95",FALSE),2,
MATCH(FN$2,INDIRECT("'"&amp;実行度合表集計!$D26&amp;"_受着完'!R4",FALSE),0))</f>
        <v>#REF!</v>
      </c>
      <c r="FP27" s="587" t="e" cm="1">
        <f t="array" aca="1" ref="FP27" ca="1">INDEX(INDIRECT("'"&amp;実行度合表集計!$D26&amp;"_受着完'!R27C4:R28C95",FALSE),2,
MATCH(FN$2,INDIRECT("'"&amp;実行度合表集計!$D26&amp;"_受着完'!R4",FALSE),0)-3)</f>
        <v>#REF!</v>
      </c>
      <c r="FQ27" s="357" t="e" cm="1">
        <f t="array" aca="1" ref="FQ27" ca="1">INDEX(INDIRECT("'"&amp;実行度合表集計!$D26&amp;"_受着完'!R58C4:R59C95",FALSE),2,
MATCH(FN$2,INDIRECT("'"&amp;実行度合表集計!$D26&amp;"_受着完'!R4",FALSE),0)-1)</f>
        <v>#REF!</v>
      </c>
      <c r="FR27" s="356" t="e">
        <f ca="1">INDEX(INDIRECT("'"&amp;実行度合表集計!$D26&amp;"_受着完'!R58C4:R59C95",FALSE),2,
MATCH(FN$2,INDIRECT("'"&amp;実行度合表集計!$D26&amp;"_受着完'!R4",FALSE),0))</f>
        <v>#REF!</v>
      </c>
      <c r="FS27" s="587" t="e" cm="1">
        <f t="array" aca="1" ref="FS27" ca="1">INDEX(INDIRECT("'"&amp;実行度合表集計!$D26&amp;"_受着完'!R58C4:R59C95",FALSE),2,
MATCH(FN$2,INDIRECT("'"&amp;実行度合表集計!$D26&amp;"_受着完'!R4",FALSE),0)-3)</f>
        <v>#REF!</v>
      </c>
      <c r="FT27" s="358" t="e" cm="1">
        <f t="array" aca="1" ref="FT27" ca="1">INDEX(INDIRECT("'"&amp;実行度合表集計!$D26&amp;"_受着完'!R89C4:R90C95",FALSE),2,
MATCH(FN$2,INDIRECT("'"&amp;実行度合表集計!$D26&amp;"_受着完'!R4",FALSE),0)-1)</f>
        <v>#REF!</v>
      </c>
      <c r="FU27" s="356" t="e">
        <f ca="1">INDEX(INDIRECT("'"&amp;実行度合表集計!$D26&amp;"_受着完'!R89C4:R90C95",FALSE),2,
MATCH(FN$2,INDIRECT("'"&amp;実行度合表集計!$D26&amp;"_受着完'!R4",FALSE),0))</f>
        <v>#REF!</v>
      </c>
      <c r="FV27" s="795" t="e">
        <f ca="1">FU27-($Q26*1000)</f>
        <v>#REF!</v>
      </c>
      <c r="FW27" s="587" t="e" cm="1">
        <f t="array" aca="1" ref="FW27" ca="1">INDEX(INDIRECT("'"&amp;実行度合表集計!$D26&amp;"_受着完'!R89C4:R90C95",FALSE),2,
MATCH(FN$2,INDIRECT("'"&amp;実行度合表集計!$D26&amp;"_受着完'!R4",FALSE),0)-3)</f>
        <v>#REF!</v>
      </c>
      <c r="FX27" s="627" t="e">
        <f t="shared" ref="FX27" ca="1" si="642">ET27+FD27+FN27</f>
        <v>#REF!</v>
      </c>
      <c r="FY27" s="628" t="e">
        <f t="shared" ref="FY27" ca="1" si="643">EU27+FE27+FO27</f>
        <v>#REF!</v>
      </c>
      <c r="FZ27" s="629" t="e">
        <f t="shared" ref="FZ27" ca="1" si="644">EV27+FF27+FP27</f>
        <v>#REF!</v>
      </c>
      <c r="GA27" s="648" t="e">
        <f t="shared" ref="GA27" ca="1" si="645">EW27+FG27+FQ27</f>
        <v>#REF!</v>
      </c>
      <c r="GB27" s="617" t="e">
        <f t="shared" ref="GB27" ca="1" si="646">EX27+FH27+FR27</f>
        <v>#REF!</v>
      </c>
      <c r="GC27" s="649" t="e">
        <f t="shared" ref="GC27" ca="1" si="647">EY27+FI27+FS27</f>
        <v>#REF!</v>
      </c>
      <c r="GD27" s="659" t="e">
        <f ca="1">EZ27+FJ27+FT27</f>
        <v>#REF!</v>
      </c>
      <c r="GE27" s="619" t="e">
        <f ca="1">FA27+FK27+FU27</f>
        <v>#REF!</v>
      </c>
      <c r="GF27" s="790" t="e">
        <f ca="1">GE27*(1+GF28)-(($Q26*1000)*3)</f>
        <v>#REF!</v>
      </c>
      <c r="GG27" s="660" t="e">
        <f ca="1">FC27+FM27+FW27</f>
        <v>#REF!</v>
      </c>
      <c r="GH27" s="670" t="e">
        <f t="shared" ca="1" si="616"/>
        <v>#REF!</v>
      </c>
      <c r="GI27" s="620" t="e">
        <f t="shared" ca="1" si="616"/>
        <v>#REF!</v>
      </c>
      <c r="GJ27" s="671" t="e">
        <f t="shared" ca="1" si="616"/>
        <v>#REF!</v>
      </c>
      <c r="GK27" s="681" t="e">
        <f t="shared" ca="1" si="616"/>
        <v>#REF!</v>
      </c>
      <c r="GL27" s="622" t="e">
        <f t="shared" ca="1" si="616"/>
        <v>#REF!</v>
      </c>
      <c r="GM27" s="682" t="e">
        <f t="shared" ca="1" si="616"/>
        <v>#REF!</v>
      </c>
      <c r="GN27" s="692" t="e">
        <f t="shared" ca="1" si="616"/>
        <v>#REF!</v>
      </c>
      <c r="GO27" s="624" t="e">
        <f t="shared" ca="1" si="616"/>
        <v>#REF!</v>
      </c>
      <c r="GP27" s="790" t="e">
        <f t="shared" ca="1" si="616"/>
        <v>#REF!</v>
      </c>
      <c r="GQ27" s="693" t="e">
        <f t="shared" ca="1" si="617"/>
        <v>#REF!</v>
      </c>
      <c r="GR27" s="702" t="e">
        <f t="shared" ca="1" si="618"/>
        <v>#REF!</v>
      </c>
      <c r="GS27" s="699" t="e">
        <f t="shared" ca="1" si="618"/>
        <v>#REF!</v>
      </c>
      <c r="GT27" s="703" t="e">
        <f t="shared" ca="1" si="618"/>
        <v>#REF!</v>
      </c>
      <c r="GU27" s="702" t="e">
        <f t="shared" ca="1" si="618"/>
        <v>#REF!</v>
      </c>
      <c r="GV27" s="699" t="e">
        <f t="shared" ca="1" si="618"/>
        <v>#REF!</v>
      </c>
      <c r="GW27" s="703" t="e">
        <f t="shared" ca="1" si="618"/>
        <v>#REF!</v>
      </c>
      <c r="GX27" s="702" t="e">
        <f t="shared" ca="1" si="618"/>
        <v>#REF!</v>
      </c>
      <c r="GY27" s="699" t="e">
        <f t="shared" ca="1" si="618"/>
        <v>#REF!</v>
      </c>
      <c r="GZ27" s="790" t="e">
        <f t="shared" ca="1" si="618"/>
        <v>#REF!</v>
      </c>
      <c r="HA27" s="703" t="e">
        <f t="shared" ca="1" si="618"/>
        <v>#REF!</v>
      </c>
      <c r="HC27" s="461" t="s">
        <v>146</v>
      </c>
      <c r="HD27" s="460"/>
      <c r="HE27" s="461" t="s">
        <v>234</v>
      </c>
      <c r="HF27" s="461" t="s">
        <v>276</v>
      </c>
      <c r="HG27" s="461" t="s">
        <v>277</v>
      </c>
    </row>
    <row r="28" spans="1:215" ht="19.5" outlineLevel="1" x14ac:dyDescent="0.25">
      <c r="A28" s="365"/>
      <c r="B28" s="505"/>
      <c r="C28" s="444" t="str">
        <f>_xlfn.XLOOKUP($D28,'214737'!$H:$H,'214737'!$G:$G,"",0)</f>
        <v/>
      </c>
      <c r="D28" s="432" t="str">
        <f>HYPERLINK("#'"&amp;D26&amp;"_損益'!A1","▶損益")</f>
        <v>▶損益</v>
      </c>
      <c r="E28" s="407"/>
      <c r="F28" s="1295" t="str">
        <f>_xlfn.XLOOKUP($D28,'214737'!$H:$H,'214737'!$I:$I,"",0)</f>
        <v/>
      </c>
      <c r="G28" s="1295" t="str">
        <f>_xlfn.XLOOKUP($D28,'214737'!$H:$H,'214737'!$J:$J,"",0)</f>
        <v/>
      </c>
      <c r="H28" s="1295" t="str">
        <f>_xlfn.XLOOKUP($D28,'214737'!$H:$H,'214737'!$K:$K,"",0)</f>
        <v/>
      </c>
      <c r="I28" s="415"/>
      <c r="J28" s="547"/>
      <c r="K28" s="1279"/>
      <c r="L28" s="1279"/>
      <c r="M28" s="1279"/>
      <c r="N28" s="1279"/>
      <c r="O28" s="1279"/>
      <c r="P28" s="1279"/>
      <c r="Q28" s="1279"/>
      <c r="R28" s="579" t="str">
        <f>R26</f>
        <v>ネクストハウス厚木</v>
      </c>
      <c r="S28" s="359" t="s">
        <v>143</v>
      </c>
      <c r="T28" s="558" t="e">
        <f ca="1">IF(AND(T26&gt;0,T27&gt;0),ROUNDDOWN(T27/T26,4),"")</f>
        <v>#REF!</v>
      </c>
      <c r="U28" s="559" t="e">
        <f t="shared" ref="U28:AC28" ca="1" si="648">IF(AND(U26&gt;0,U27&gt;0),ROUNDDOWN(U27/U26,4),"")</f>
        <v>#REF!</v>
      </c>
      <c r="V28" s="559" t="e">
        <f t="shared" ca="1" si="648"/>
        <v>#REF!</v>
      </c>
      <c r="W28" s="560" t="e">
        <f t="shared" ca="1" si="648"/>
        <v>#REF!</v>
      </c>
      <c r="X28" s="559" t="e">
        <f t="shared" ca="1" si="648"/>
        <v>#REF!</v>
      </c>
      <c r="Y28" s="559" t="e">
        <f t="shared" ca="1" si="648"/>
        <v>#REF!</v>
      </c>
      <c r="Z28" s="561" t="e">
        <f t="shared" ca="1" si="648"/>
        <v>#REF!</v>
      </c>
      <c r="AA28" s="559" t="e">
        <f t="shared" ca="1" si="648"/>
        <v>#REF!</v>
      </c>
      <c r="AB28" s="562" t="e">
        <f ca="1">IF(AB27&gt;0,AB27/AB26,0)</f>
        <v>#REF!</v>
      </c>
      <c r="AC28" s="559" t="e">
        <f t="shared" ca="1" si="648"/>
        <v>#REF!</v>
      </c>
      <c r="AD28" s="558" t="e">
        <f ca="1">IF(AND(AD26&gt;0,AD27&gt;0),ROUNDDOWN(AD27/AD26,4),"")</f>
        <v>#REF!</v>
      </c>
      <c r="AE28" s="559" t="e">
        <f t="shared" ref="AE28:AF28" ca="1" si="649">IF(AND(AE26&gt;0,AE27&gt;0),ROUNDDOWN(AE27/AE26,4),"")</f>
        <v>#REF!</v>
      </c>
      <c r="AF28" s="559" t="e">
        <f t="shared" ca="1" si="649"/>
        <v>#REF!</v>
      </c>
      <c r="AG28" s="560" t="e">
        <f ca="1">IF(AND(AG26&gt;0,AG27&gt;0),ROUNDDOWN(AG27/AG26,4),"")</f>
        <v>#REF!</v>
      </c>
      <c r="AH28" s="559" t="e">
        <f t="shared" ref="AH28:AM28" ca="1" si="650">IF(AND(AH26&gt;0,AH27&gt;0),ROUNDDOWN(AH27/AH26,4),"")</f>
        <v>#REF!</v>
      </c>
      <c r="AI28" s="559" t="e">
        <f t="shared" ca="1" si="650"/>
        <v>#REF!</v>
      </c>
      <c r="AJ28" s="561" t="e">
        <f t="shared" ca="1" si="650"/>
        <v>#REF!</v>
      </c>
      <c r="AK28" s="559" t="e">
        <f t="shared" ca="1" si="650"/>
        <v>#REF!</v>
      </c>
      <c r="AL28" s="562" t="e">
        <f ca="1">IF(AL27&gt;0,AL27/AL26,0)</f>
        <v>#REF!</v>
      </c>
      <c r="AM28" s="559" t="e">
        <f t="shared" ca="1" si="650"/>
        <v>#REF!</v>
      </c>
      <c r="AN28" s="558" t="e">
        <f ca="1">IF(AND(AN26&gt;0,AN27&gt;0),ROUNDDOWN(AN27/AN26,4),"")</f>
        <v>#REF!</v>
      </c>
      <c r="AO28" s="559" t="e">
        <f t="shared" ref="AO28:AP28" ca="1" si="651">IF(AND(AO26&gt;0,AO27&gt;0),ROUNDDOWN(AO27/AO26,4),"")</f>
        <v>#REF!</v>
      </c>
      <c r="AP28" s="559" t="e">
        <f t="shared" ca="1" si="651"/>
        <v>#REF!</v>
      </c>
      <c r="AQ28" s="560" t="e">
        <f ca="1">IF(AND(AQ26&gt;0,AQ27&gt;0),ROUNDDOWN(AQ27/AQ26,4),"")</f>
        <v>#REF!</v>
      </c>
      <c r="AR28" s="559" t="e">
        <f t="shared" ref="AR28:AW28" ca="1" si="652">IF(AND(AR26&gt;0,AR27&gt;0),ROUNDDOWN(AR27/AR26,4),"")</f>
        <v>#REF!</v>
      </c>
      <c r="AS28" s="559" t="e">
        <f t="shared" ca="1" si="652"/>
        <v>#REF!</v>
      </c>
      <c r="AT28" s="561" t="e">
        <f t="shared" ca="1" si="652"/>
        <v>#REF!</v>
      </c>
      <c r="AU28" s="559" t="e">
        <f t="shared" ca="1" si="652"/>
        <v>#REF!</v>
      </c>
      <c r="AV28" s="562" t="e">
        <f ca="1">IF(AV27&gt;0,AV27/AV26,0)</f>
        <v>#REF!</v>
      </c>
      <c r="AW28" s="559" t="e">
        <f t="shared" ca="1" si="652"/>
        <v>#REF!</v>
      </c>
      <c r="AX28" s="630" t="e">
        <f t="shared" ref="AX28:BE28" ca="1" si="653">IF(AND(AX26&gt;0,AX27&gt;0),ROUNDDOWN(AX27/AX26,4),"")</f>
        <v>#REF!</v>
      </c>
      <c r="AY28" s="563" t="e">
        <f t="shared" ca="1" si="653"/>
        <v>#REF!</v>
      </c>
      <c r="AZ28" s="631" t="e">
        <f t="shared" ca="1" si="653"/>
        <v>#REF!</v>
      </c>
      <c r="BA28" s="650" t="e">
        <f t="shared" ca="1" si="653"/>
        <v>#REF!</v>
      </c>
      <c r="BB28" s="564" t="e">
        <f t="shared" ca="1" si="653"/>
        <v>#REF!</v>
      </c>
      <c r="BC28" s="651" t="e">
        <f t="shared" ca="1" si="653"/>
        <v>#REF!</v>
      </c>
      <c r="BD28" s="661" t="e">
        <f t="shared" ca="1" si="653"/>
        <v>#REF!</v>
      </c>
      <c r="BE28" s="565" t="e">
        <f t="shared" ca="1" si="653"/>
        <v>#REF!</v>
      </c>
      <c r="BF28" s="796"/>
      <c r="BG28" s="662" t="e">
        <f ca="1">IF(AND(BG26&gt;0,BG27&gt;0),ROUNDDOWN(BG27/BG26,4),"")</f>
        <v>#REF!</v>
      </c>
      <c r="BH28" s="566" t="e">
        <f ca="1">IF(AND(BH26&gt;0,BH27&gt;0),ROUNDDOWN(BH27/BH26,4),"")</f>
        <v>#REF!</v>
      </c>
      <c r="BI28" s="559" t="e">
        <f t="shared" ref="BI28:BJ28" ca="1" si="654">IF(AND(BI26&gt;0,BI27&gt;0),ROUNDDOWN(BI27/BI26,4),"")</f>
        <v>#REF!</v>
      </c>
      <c r="BJ28" s="559" t="e">
        <f t="shared" ca="1" si="654"/>
        <v>#REF!</v>
      </c>
      <c r="BK28" s="560" t="e">
        <f ca="1">IF(AND(BK26&gt;0,BK27&gt;0),ROUNDDOWN(BK27/BK26,4),"")</f>
        <v>#REF!</v>
      </c>
      <c r="BL28" s="559" t="e">
        <f t="shared" ref="BL28:BQ28" ca="1" si="655">IF(AND(BL26&gt;0,BL27&gt;0),ROUNDDOWN(BL27/BL26,4),"")</f>
        <v>#REF!</v>
      </c>
      <c r="BM28" s="559" t="e">
        <f t="shared" ca="1" si="655"/>
        <v>#REF!</v>
      </c>
      <c r="BN28" s="561" t="e">
        <f t="shared" ca="1" si="655"/>
        <v>#REF!</v>
      </c>
      <c r="BO28" s="559" t="e">
        <f t="shared" ca="1" si="655"/>
        <v>#REF!</v>
      </c>
      <c r="BP28" s="562" t="e">
        <f ca="1">IF(BP27&gt;0,BP27/BP26,0)</f>
        <v>#REF!</v>
      </c>
      <c r="BQ28" s="559" t="e">
        <f t="shared" ca="1" si="655"/>
        <v>#REF!</v>
      </c>
      <c r="BR28" s="558" t="e">
        <f ca="1">IF(AND(BR26&gt;0,BR27&gt;0),ROUNDDOWN(BR27/BR26,4),"")</f>
        <v>#REF!</v>
      </c>
      <c r="BS28" s="559" t="e">
        <f t="shared" ref="BS28:BT28" ca="1" si="656">IF(AND(BS26&gt;0,BS27&gt;0),ROUNDDOWN(BS27/BS26,4),"")</f>
        <v>#REF!</v>
      </c>
      <c r="BT28" s="559" t="e">
        <f t="shared" ca="1" si="656"/>
        <v>#REF!</v>
      </c>
      <c r="BU28" s="560" t="e">
        <f ca="1">IF(AND(BU26&gt;0,BU27&gt;0),ROUNDDOWN(BU27/BU26,4),"")</f>
        <v>#REF!</v>
      </c>
      <c r="BV28" s="559" t="e">
        <f t="shared" ref="BV28:CA28" ca="1" si="657">IF(AND(BV26&gt;0,BV27&gt;0),ROUNDDOWN(BV27/BV26,4),"")</f>
        <v>#REF!</v>
      </c>
      <c r="BW28" s="559" t="e">
        <f t="shared" ca="1" si="657"/>
        <v>#REF!</v>
      </c>
      <c r="BX28" s="561" t="e">
        <f t="shared" ca="1" si="657"/>
        <v>#REF!</v>
      </c>
      <c r="BY28" s="559" t="e">
        <f t="shared" ca="1" si="657"/>
        <v>#REF!</v>
      </c>
      <c r="BZ28" s="562" t="e">
        <f ca="1">IF(BZ27&gt;0,BZ27/BZ26,0)</f>
        <v>#REF!</v>
      </c>
      <c r="CA28" s="559" t="e">
        <f t="shared" ca="1" si="657"/>
        <v>#REF!</v>
      </c>
      <c r="CB28" s="558" t="e">
        <f ca="1">IF(AND(CB26&gt;0,CB27&gt;0),ROUNDDOWN(CB27/CB26,4),"")</f>
        <v>#REF!</v>
      </c>
      <c r="CC28" s="559" t="e">
        <f t="shared" ref="CC28:CD28" ca="1" si="658">IF(AND(CC26&gt;0,CC27&gt;0),ROUNDDOWN(CC27/CC26,4),"")</f>
        <v>#REF!</v>
      </c>
      <c r="CD28" s="559" t="e">
        <f t="shared" ca="1" si="658"/>
        <v>#REF!</v>
      </c>
      <c r="CE28" s="560" t="e">
        <f ca="1">IF(AND(CE26&gt;0,CE27&gt;0),ROUNDDOWN(CE27/CE26,4),"")</f>
        <v>#REF!</v>
      </c>
      <c r="CF28" s="559" t="e">
        <f t="shared" ref="CF28:CK28" ca="1" si="659">IF(AND(CF26&gt;0,CF27&gt;0),ROUNDDOWN(CF27/CF26,4),"")</f>
        <v>#REF!</v>
      </c>
      <c r="CG28" s="559" t="e">
        <f t="shared" ca="1" si="659"/>
        <v>#REF!</v>
      </c>
      <c r="CH28" s="561" t="e">
        <f t="shared" ca="1" si="659"/>
        <v>#REF!</v>
      </c>
      <c r="CI28" s="559" t="e">
        <f t="shared" ca="1" si="659"/>
        <v>#REF!</v>
      </c>
      <c r="CJ28" s="562" t="e">
        <f ca="1">IF(CJ27&gt;0,CJ27/CJ26,0)</f>
        <v>#REF!</v>
      </c>
      <c r="CK28" s="559" t="e">
        <f t="shared" ca="1" si="659"/>
        <v>#REF!</v>
      </c>
      <c r="CL28" s="630" t="e">
        <f t="shared" ref="CL28:CS28" ca="1" si="660">IF(AND(CL26&gt;0,CL27&gt;0),ROUNDDOWN(CL27/CL26,4),"")</f>
        <v>#REF!</v>
      </c>
      <c r="CM28" s="563" t="e">
        <f t="shared" ca="1" si="660"/>
        <v>#REF!</v>
      </c>
      <c r="CN28" s="631" t="e">
        <f t="shared" ca="1" si="660"/>
        <v>#REF!</v>
      </c>
      <c r="CO28" s="650" t="e">
        <f t="shared" ca="1" si="660"/>
        <v>#REF!</v>
      </c>
      <c r="CP28" s="564" t="e">
        <f t="shared" ca="1" si="660"/>
        <v>#REF!</v>
      </c>
      <c r="CQ28" s="651" t="e">
        <f t="shared" ca="1" si="660"/>
        <v>#REF!</v>
      </c>
      <c r="CR28" s="661" t="e">
        <f t="shared" ca="1" si="660"/>
        <v>#REF!</v>
      </c>
      <c r="CS28" s="565" t="e">
        <f t="shared" ca="1" si="660"/>
        <v>#REF!</v>
      </c>
      <c r="CT28" s="796"/>
      <c r="CU28" s="662" t="e">
        <f ca="1">IF(AND(CU26&gt;0,CU27&gt;0),ROUNDDOWN(CU27/CU26,4),"")</f>
        <v>#REF!</v>
      </c>
      <c r="CV28" s="672" t="e">
        <f ca="1">IF(AND(CV26&gt;0,CV27&gt;0),ROUNDDOWN(CV27/CV26,4),"")</f>
        <v>#REF!</v>
      </c>
      <c r="CW28" s="567" t="e">
        <f t="shared" ref="CW28:CX28" ca="1" si="661">IF(AND(CW26&gt;0,CW27&gt;0),ROUNDDOWN(CW27/CW26,4),"")</f>
        <v>#REF!</v>
      </c>
      <c r="CX28" s="673" t="e">
        <f t="shared" ca="1" si="661"/>
        <v>#REF!</v>
      </c>
      <c r="CY28" s="683" t="e">
        <f ca="1">IF(AND(CY26&gt;0,CY27&gt;0),ROUNDDOWN(CY27/CY26,4),"")</f>
        <v>#REF!</v>
      </c>
      <c r="CZ28" s="568" t="e">
        <f ca="1">IF(AND(CZ26&gt;0,CZ27&gt;0),ROUNDDOWN(CZ27/CZ26,4),"")</f>
        <v>#REF!</v>
      </c>
      <c r="DA28" s="684" t="e">
        <f ca="1">IF(AND(DA26&gt;0,DA27&gt;0),ROUNDDOWN(DA27/DA26,4),"")</f>
        <v>#REF!</v>
      </c>
      <c r="DB28" s="694" t="e">
        <f t="shared" ref="DB28:DF28" ca="1" si="662">IF(AND(DB26&gt;0,DB27&gt;0),ROUNDDOWN(DB27/DB26,4),"")</f>
        <v>#REF!</v>
      </c>
      <c r="DC28" s="569" t="e">
        <f t="shared" ca="1" si="662"/>
        <v>#REF!</v>
      </c>
      <c r="DD28" s="792" t="e">
        <f t="shared" ref="DD28" ca="1" si="663">IF(AND(DD26&gt;0,DD27&gt;0),ROUNDDOWN(DD27/DD26,4),"")</f>
        <v>#REF!</v>
      </c>
      <c r="DE28" s="695" t="e">
        <f t="shared" ca="1" si="662"/>
        <v>#REF!</v>
      </c>
      <c r="DF28" s="566" t="e">
        <f t="shared" ca="1" si="662"/>
        <v>#REF!</v>
      </c>
      <c r="DG28" s="559" t="e">
        <f t="shared" ref="DG28:DH28" ca="1" si="664">IF(AND(DG26&gt;0,DG27&gt;0),ROUNDDOWN(DG27/DG26,4),"")</f>
        <v>#REF!</v>
      </c>
      <c r="DH28" s="559" t="e">
        <f t="shared" ca="1" si="664"/>
        <v>#REF!</v>
      </c>
      <c r="DI28" s="560" t="e">
        <f ca="1">IF(AND(DI26&gt;0,DI27&gt;0),ROUNDDOWN(DI27/DI26,4),"")</f>
        <v>#REF!</v>
      </c>
      <c r="DJ28" s="559" t="e">
        <f t="shared" ref="DJ28:DO28" ca="1" si="665">IF(AND(DJ26&gt;0,DJ27&gt;0),ROUNDDOWN(DJ27/DJ26,4),"")</f>
        <v>#REF!</v>
      </c>
      <c r="DK28" s="559" t="e">
        <f t="shared" ca="1" si="665"/>
        <v>#REF!</v>
      </c>
      <c r="DL28" s="561" t="e">
        <f t="shared" ca="1" si="665"/>
        <v>#REF!</v>
      </c>
      <c r="DM28" s="559" t="e">
        <f t="shared" ca="1" si="665"/>
        <v>#REF!</v>
      </c>
      <c r="DN28" s="562" t="e">
        <f ca="1">IF(DN27&gt;0,DN27/DN26,0)</f>
        <v>#REF!</v>
      </c>
      <c r="DO28" s="559" t="e">
        <f t="shared" ca="1" si="665"/>
        <v>#REF!</v>
      </c>
      <c r="DP28" s="558" t="e">
        <f ca="1">IF(AND(DP26&gt;0,DP27&gt;0),ROUNDDOWN(DP27/DP26,4),"")</f>
        <v>#REF!</v>
      </c>
      <c r="DQ28" s="559" t="e">
        <f t="shared" ref="DQ28:DR28" ca="1" si="666">IF(AND(DQ26&gt;0,DQ27&gt;0),ROUNDDOWN(DQ27/DQ26,4),"")</f>
        <v>#REF!</v>
      </c>
      <c r="DR28" s="559" t="e">
        <f t="shared" ca="1" si="666"/>
        <v>#REF!</v>
      </c>
      <c r="DS28" s="560" t="e">
        <f ca="1">IF(AND(DS26&gt;0,DS27&gt;0),ROUNDDOWN(DS27/DS26,4),"")</f>
        <v>#REF!</v>
      </c>
      <c r="DT28" s="559" t="e">
        <f t="shared" ref="DT28:DY28" ca="1" si="667">IF(AND(DT26&gt;0,DT27&gt;0),ROUNDDOWN(DT27/DT26,4),"")</f>
        <v>#REF!</v>
      </c>
      <c r="DU28" s="559" t="e">
        <f t="shared" ca="1" si="667"/>
        <v>#REF!</v>
      </c>
      <c r="DV28" s="561" t="e">
        <f t="shared" ca="1" si="667"/>
        <v>#REF!</v>
      </c>
      <c r="DW28" s="559" t="e">
        <f t="shared" ca="1" si="667"/>
        <v>#REF!</v>
      </c>
      <c r="DX28" s="562" t="e">
        <f ca="1">IF(DX27&gt;0,DX27/DX26,0)</f>
        <v>#REF!</v>
      </c>
      <c r="DY28" s="559" t="e">
        <f t="shared" ca="1" si="667"/>
        <v>#REF!</v>
      </c>
      <c r="DZ28" s="558" t="e">
        <f ca="1">IF(AND(DZ26&gt;0,DZ27&gt;0),ROUNDDOWN(DZ27/DZ26,4),"")</f>
        <v>#REF!</v>
      </c>
      <c r="EA28" s="559" t="e">
        <f t="shared" ref="EA28:EB28" ca="1" si="668">IF(AND(EA26&gt;0,EA27&gt;0),ROUNDDOWN(EA27/EA26,4),"")</f>
        <v>#REF!</v>
      </c>
      <c r="EB28" s="559" t="e">
        <f t="shared" ca="1" si="668"/>
        <v>#REF!</v>
      </c>
      <c r="EC28" s="560" t="e">
        <f ca="1">IF(AND(EC26&gt;0,EC27&gt;0),ROUNDDOWN(EC27/EC26,4),"")</f>
        <v>#REF!</v>
      </c>
      <c r="ED28" s="559" t="e">
        <f t="shared" ref="ED28:EI28" ca="1" si="669">IF(AND(ED26&gt;0,ED27&gt;0),ROUNDDOWN(ED27/ED26,4),"")</f>
        <v>#REF!</v>
      </c>
      <c r="EE28" s="559" t="e">
        <f t="shared" ca="1" si="669"/>
        <v>#REF!</v>
      </c>
      <c r="EF28" s="561" t="e">
        <f t="shared" ca="1" si="669"/>
        <v>#REF!</v>
      </c>
      <c r="EG28" s="559" t="e">
        <f t="shared" ca="1" si="669"/>
        <v>#REF!</v>
      </c>
      <c r="EH28" s="562" t="e">
        <f ca="1">IF(EH27&gt;0,EH27/EH26,0)</f>
        <v>#REF!</v>
      </c>
      <c r="EI28" s="559" t="e">
        <f t="shared" ca="1" si="669"/>
        <v>#REF!</v>
      </c>
      <c r="EJ28" s="630" t="e">
        <f t="shared" ref="EJ28:EQ28" ca="1" si="670">IF(AND(EJ26&gt;0,EJ27&gt;0),ROUNDDOWN(EJ27/EJ26,4),"")</f>
        <v>#REF!</v>
      </c>
      <c r="EK28" s="563" t="e">
        <f t="shared" ca="1" si="670"/>
        <v>#REF!</v>
      </c>
      <c r="EL28" s="631" t="e">
        <f t="shared" ca="1" si="670"/>
        <v>#REF!</v>
      </c>
      <c r="EM28" s="650" t="e">
        <f t="shared" ca="1" si="670"/>
        <v>#REF!</v>
      </c>
      <c r="EN28" s="564" t="e">
        <f t="shared" ca="1" si="670"/>
        <v>#REF!</v>
      </c>
      <c r="EO28" s="651" t="e">
        <f t="shared" ca="1" si="670"/>
        <v>#REF!</v>
      </c>
      <c r="EP28" s="661" t="e">
        <f t="shared" ca="1" si="670"/>
        <v>#REF!</v>
      </c>
      <c r="EQ28" s="565" t="e">
        <f t="shared" ca="1" si="670"/>
        <v>#REF!</v>
      </c>
      <c r="ER28" s="796"/>
      <c r="ES28" s="662" t="e">
        <f ca="1">IF(AND(ES26&gt;0,ES27&gt;0),ROUNDDOWN(ES27/ES26,4),"")</f>
        <v>#REF!</v>
      </c>
      <c r="ET28" s="566" t="e">
        <f ca="1">IF(AND(ET26&gt;0,ET27&gt;0),ROUNDDOWN(ET27/ET26,4),"")</f>
        <v>#REF!</v>
      </c>
      <c r="EU28" s="559" t="e">
        <f t="shared" ref="EU28:EV28" ca="1" si="671">IF(AND(EU26&gt;0,EU27&gt;0),ROUNDDOWN(EU27/EU26,4),"")</f>
        <v>#REF!</v>
      </c>
      <c r="EV28" s="559" t="e">
        <f t="shared" ca="1" si="671"/>
        <v>#REF!</v>
      </c>
      <c r="EW28" s="560" t="e">
        <f ca="1">IF(AND(EW26&gt;0,EW27&gt;0),ROUNDDOWN(EW27/EW26,4),"")</f>
        <v>#REF!</v>
      </c>
      <c r="EX28" s="559" t="e">
        <f t="shared" ref="EX28:FC28" ca="1" si="672">IF(AND(EX26&gt;0,EX27&gt;0),ROUNDDOWN(EX27/EX26,4),"")</f>
        <v>#REF!</v>
      </c>
      <c r="EY28" s="559" t="e">
        <f t="shared" ca="1" si="672"/>
        <v>#REF!</v>
      </c>
      <c r="EZ28" s="561" t="e">
        <f t="shared" ca="1" si="672"/>
        <v>#REF!</v>
      </c>
      <c r="FA28" s="559" t="e">
        <f t="shared" ca="1" si="672"/>
        <v>#REF!</v>
      </c>
      <c r="FB28" s="562" t="e">
        <f ca="1">IF(FB27&gt;0,FB27/FB26,0)</f>
        <v>#REF!</v>
      </c>
      <c r="FC28" s="559" t="e">
        <f t="shared" ca="1" si="672"/>
        <v>#REF!</v>
      </c>
      <c r="FD28" s="558" t="e">
        <f ca="1">IF(AND(FD26&gt;0,FD27&gt;0),ROUNDDOWN(FD27/FD26,4),"")</f>
        <v>#REF!</v>
      </c>
      <c r="FE28" s="559" t="e">
        <f t="shared" ref="FE28:FF28" ca="1" si="673">IF(AND(FE26&gt;0,FE27&gt;0),ROUNDDOWN(FE27/FE26,4),"")</f>
        <v>#REF!</v>
      </c>
      <c r="FF28" s="559" t="e">
        <f t="shared" ca="1" si="673"/>
        <v>#REF!</v>
      </c>
      <c r="FG28" s="560" t="e">
        <f ca="1">IF(AND(FG26&gt;0,FG27&gt;0),ROUNDDOWN(FG27/FG26,4),"")</f>
        <v>#REF!</v>
      </c>
      <c r="FH28" s="559" t="e">
        <f t="shared" ref="FH28:FM28" ca="1" si="674">IF(AND(FH26&gt;0,FH27&gt;0),ROUNDDOWN(FH27/FH26,4),"")</f>
        <v>#REF!</v>
      </c>
      <c r="FI28" s="559" t="e">
        <f t="shared" ca="1" si="674"/>
        <v>#REF!</v>
      </c>
      <c r="FJ28" s="561" t="e">
        <f t="shared" ca="1" si="674"/>
        <v>#REF!</v>
      </c>
      <c r="FK28" s="559" t="e">
        <f t="shared" ca="1" si="674"/>
        <v>#REF!</v>
      </c>
      <c r="FL28" s="562" t="e">
        <f ca="1">IF(FL27&gt;0,FL27/FL26,0)</f>
        <v>#REF!</v>
      </c>
      <c r="FM28" s="559" t="e">
        <f t="shared" ca="1" si="674"/>
        <v>#REF!</v>
      </c>
      <c r="FN28" s="558" t="e">
        <f ca="1">IF(AND(FN26&gt;0,FN27&gt;0),ROUNDDOWN(FN27/FN26,4),"")</f>
        <v>#REF!</v>
      </c>
      <c r="FO28" s="559" t="e">
        <f t="shared" ref="FO28:FP28" ca="1" si="675">IF(AND(FO26&gt;0,FO27&gt;0),ROUNDDOWN(FO27/FO26,4),"")</f>
        <v>#REF!</v>
      </c>
      <c r="FP28" s="559" t="e">
        <f t="shared" ca="1" si="675"/>
        <v>#REF!</v>
      </c>
      <c r="FQ28" s="560" t="e">
        <f ca="1">IF(AND(FQ26&gt;0,FQ27&gt;0),ROUNDDOWN(FQ27/FQ26,4),"")</f>
        <v>#REF!</v>
      </c>
      <c r="FR28" s="559" t="e">
        <f t="shared" ref="FR28:FW28" ca="1" si="676">IF(AND(FR26&gt;0,FR27&gt;0),ROUNDDOWN(FR27/FR26,4),"")</f>
        <v>#REF!</v>
      </c>
      <c r="FS28" s="559" t="e">
        <f t="shared" ca="1" si="676"/>
        <v>#REF!</v>
      </c>
      <c r="FT28" s="561" t="e">
        <f t="shared" ca="1" si="676"/>
        <v>#REF!</v>
      </c>
      <c r="FU28" s="559" t="e">
        <f t="shared" ca="1" si="676"/>
        <v>#REF!</v>
      </c>
      <c r="FV28" s="562" t="e">
        <f ca="1">IF(FV27&gt;0,FV27/FV26,0)</f>
        <v>#REF!</v>
      </c>
      <c r="FW28" s="559" t="e">
        <f t="shared" ca="1" si="676"/>
        <v>#REF!</v>
      </c>
      <c r="FX28" s="630" t="e">
        <f t="shared" ref="FX28:GE28" ca="1" si="677">IF(AND(FX26&gt;0,FX27&gt;0),ROUNDDOWN(FX27/FX26,4),"")</f>
        <v>#REF!</v>
      </c>
      <c r="FY28" s="563" t="e">
        <f t="shared" ca="1" si="677"/>
        <v>#REF!</v>
      </c>
      <c r="FZ28" s="631" t="e">
        <f t="shared" ca="1" si="677"/>
        <v>#REF!</v>
      </c>
      <c r="GA28" s="650" t="e">
        <f t="shared" ca="1" si="677"/>
        <v>#REF!</v>
      </c>
      <c r="GB28" s="564" t="e">
        <f t="shared" ca="1" si="677"/>
        <v>#REF!</v>
      </c>
      <c r="GC28" s="651" t="e">
        <f t="shared" ca="1" si="677"/>
        <v>#REF!</v>
      </c>
      <c r="GD28" s="661" t="e">
        <f t="shared" ca="1" si="677"/>
        <v>#REF!</v>
      </c>
      <c r="GE28" s="565" t="e">
        <f t="shared" ca="1" si="677"/>
        <v>#REF!</v>
      </c>
      <c r="GF28" s="796"/>
      <c r="GG28" s="662" t="e">
        <f ca="1">IF(AND(GG26&gt;0,GG27&gt;0),ROUNDDOWN(GG27/GG26,4),"")</f>
        <v>#REF!</v>
      </c>
      <c r="GH28" s="672" t="e">
        <f ca="1">IF(AND(GH26&gt;0,GH27&gt;0),ROUNDDOWN(GH27/GH26,4),"")</f>
        <v>#REF!</v>
      </c>
      <c r="GI28" s="567" t="e">
        <f t="shared" ref="GI28:GJ28" ca="1" si="678">IF(AND(GI26&gt;0,GI27&gt;0),ROUNDDOWN(GI27/GI26,4),"")</f>
        <v>#REF!</v>
      </c>
      <c r="GJ28" s="673" t="e">
        <f t="shared" ca="1" si="678"/>
        <v>#REF!</v>
      </c>
      <c r="GK28" s="683" t="e">
        <f ca="1">IF(AND(GK26&gt;0,GK27&gt;0),ROUNDDOWN(GK27/GK26,4),"")</f>
        <v>#REF!</v>
      </c>
      <c r="GL28" s="568" t="e">
        <f ca="1">IF(AND(GL26&gt;0,GL27&gt;0),ROUNDDOWN(GL27/GL26,4),"")</f>
        <v>#REF!</v>
      </c>
      <c r="GM28" s="684" t="e">
        <f ca="1">IF(AND(GM26&gt;0,GM27&gt;0),ROUNDDOWN(GM27/GM26,4),"")</f>
        <v>#REF!</v>
      </c>
      <c r="GN28" s="694" t="e">
        <f t="shared" ref="GN28:GW28" ca="1" si="679">IF(AND(GN26&gt;0,GN27&gt;0),ROUNDDOWN(GN27/GN26,4),"")</f>
        <v>#REF!</v>
      </c>
      <c r="GO28" s="569" t="e">
        <f t="shared" ca="1" si="679"/>
        <v>#REF!</v>
      </c>
      <c r="GP28" s="792" t="e">
        <f t="shared" ca="1" si="679"/>
        <v>#REF!</v>
      </c>
      <c r="GQ28" s="695" t="e">
        <f t="shared" ca="1" si="679"/>
        <v>#REF!</v>
      </c>
      <c r="GR28" s="704" t="e">
        <f t="shared" ca="1" si="679"/>
        <v>#REF!</v>
      </c>
      <c r="GS28" s="570" t="e">
        <f t="shared" ca="1" si="679"/>
        <v>#REF!</v>
      </c>
      <c r="GT28" s="705" t="e">
        <f t="shared" ca="1" si="679"/>
        <v>#REF!</v>
      </c>
      <c r="GU28" s="704" t="e">
        <f t="shared" ca="1" si="679"/>
        <v>#REF!</v>
      </c>
      <c r="GV28" s="570" t="e">
        <f t="shared" ca="1" si="679"/>
        <v>#REF!</v>
      </c>
      <c r="GW28" s="705" t="e">
        <f t="shared" ca="1" si="679"/>
        <v>#REF!</v>
      </c>
      <c r="GX28" s="704" t="e">
        <f t="shared" ref="GX28:HA28" ca="1" si="680">IF(AND(GX26&gt;0,GX27&gt;0),ROUNDDOWN(GX27/GX26,4),"")</f>
        <v>#REF!</v>
      </c>
      <c r="GY28" s="570" t="e">
        <f t="shared" ca="1" si="680"/>
        <v>#REF!</v>
      </c>
      <c r="GZ28" s="794" t="e">
        <f t="shared" ref="GZ28" ca="1" si="681">IF(AND(GZ26&gt;0,GZ27&gt;0),ROUNDDOWN(GZ27/GZ26,4),"")</f>
        <v>#REF!</v>
      </c>
      <c r="HA28" s="705" t="e">
        <f t="shared" ca="1" si="680"/>
        <v>#REF!</v>
      </c>
      <c r="HC28" s="461"/>
      <c r="HD28" s="460"/>
      <c r="HE28" s="461"/>
      <c r="HF28" s="461"/>
      <c r="HG28" s="461"/>
    </row>
    <row r="29" spans="1:215" outlineLevel="1" x14ac:dyDescent="0.25">
      <c r="A29" s="365"/>
      <c r="B29" s="507"/>
      <c r="C29" s="797" t="str">
        <f>_xlfn.XLOOKUP($D29,'214737'!$H:$H,'214737'!$G:$G,"",0)</f>
        <v>愛知</v>
      </c>
      <c r="D29" s="798" t="s">
        <v>4</v>
      </c>
      <c r="E29" s="417">
        <v>12</v>
      </c>
      <c r="F29" s="1294" t="str">
        <f>_xlfn.XLOOKUP($D29,'214737'!$H:$H,'214737'!$I:$I,"",0)</f>
        <v>遠藤 晃太</v>
      </c>
      <c r="G29" s="1294" t="str">
        <f>_xlfn.XLOOKUP($D29,'214737'!$H:$H,'214737'!$J:$J,"",0)</f>
        <v>遠藤 晃太</v>
      </c>
      <c r="H29" s="1294" t="str">
        <f>_xlfn.XLOOKUP($D29,'214737'!$H:$H,'214737'!$K:$K,"",0)</f>
        <v>nexthouse</v>
      </c>
      <c r="I29" s="799" t="str">
        <f>集計グループ2</f>
        <v>ネクストハウス</v>
      </c>
      <c r="J29" s="523"/>
      <c r="K29" s="1278">
        <f>_xlfn.XLOOKUP(実行度合表集計!$D29,'214737'!$H:$H,'214737'!$X:$X,0,0)</f>
        <v>2000</v>
      </c>
      <c r="L29" s="1278">
        <f>_xlfn.XLOOKUP(実行度合表集計!$D29,'214737'!$H:$H,'214737'!$Y:$Y,0,0)</f>
        <v>567</v>
      </c>
      <c r="M29" s="1278">
        <f>_xlfn.XLOOKUP(実行度合表集計!$D29,'214737'!$H:$H,'214737'!$S:$S,0,0)</f>
        <v>492</v>
      </c>
      <c r="N29" s="1278">
        <f>_xlfn.XLOOKUP(実行度合表集計!$D29,'214737'!$H:$H,'214737'!$T:$T,0,0)</f>
        <v>1350</v>
      </c>
      <c r="O29" s="1278">
        <f>_xlfn.XLOOKUP(実行度合表集計!$D29,'214737'!$H:$H,'214737'!$U:$U,0,0)</f>
        <v>1000</v>
      </c>
      <c r="P29" s="1278">
        <f>_xlfn.XLOOKUP(実行度合表集計!$D29,'214737'!$H:$H,'214737'!$V:$V,0,0)</f>
        <v>2820</v>
      </c>
      <c r="Q29" s="1278">
        <f>SUM(K29:P29)</f>
        <v>8229</v>
      </c>
      <c r="R29" s="577" t="str">
        <f>D29</f>
        <v>ネクストハウス長久手</v>
      </c>
      <c r="S29" s="355" t="s">
        <v>145</v>
      </c>
      <c r="T29" s="455" t="e" cm="1">
        <f t="array" aca="1" ref="T29" ca="1">INDEX(INDIRECT("'"&amp;実行度合表集計!$D29&amp;"_受着完'!R27C4:R28C95",FALSE),1,
MATCH(T$2,INDIRECT("'"&amp;実行度合表集計!$D29&amp;"_受着完'!R4",FALSE),0)-1)</f>
        <v>#REF!</v>
      </c>
      <c r="U29" s="356" t="e">
        <f ca="1">INDEX(INDIRECT("'"&amp;実行度合表集計!$D29&amp;"_受着完'!R27C4:R28C95",FALSE),1,
MATCH(T$2,INDIRECT("'"&amp;実行度合表集計!$D29&amp;"_受着完'!R4",FALSE),0))</f>
        <v>#REF!</v>
      </c>
      <c r="V29" s="587" t="e" cm="1">
        <f t="array" aca="1" ref="V29" ca="1">INDEX(INDIRECT("'"&amp;実行度合表集計!$D29&amp;"_受着完'!R27C4:R28C95",FALSE),1,
MATCH(T$2,INDIRECT("'"&amp;実行度合表集計!$D29&amp;"_受着完'!R4",FALSE),0)-3)</f>
        <v>#REF!</v>
      </c>
      <c r="W29" s="357" t="e" cm="1">
        <f t="array" aca="1" ref="W29" ca="1">INDEX(INDIRECT("'"&amp;実行度合表集計!$D29&amp;"_受着完'!R58C4:R59C95",FALSE),1,
MATCH(T$2,INDIRECT("'"&amp;実行度合表集計!$D29&amp;"_受着完'!R4",FALSE),0)-1)</f>
        <v>#REF!</v>
      </c>
      <c r="X29" s="356" t="e">
        <f ca="1">INDEX(INDIRECT("'"&amp;実行度合表集計!$D29&amp;"_受着完'!R58C4:R59C95",FALSE),1,
MATCH(T$2,INDIRECT("'"&amp;実行度合表集計!$D29&amp;"_受着完'!R4",FALSE),0))</f>
        <v>#REF!</v>
      </c>
      <c r="Y29" s="587" t="e" cm="1">
        <f t="array" aca="1" ref="Y29" ca="1">INDEX(INDIRECT("'"&amp;実行度合表集計!$D29&amp;"_受着完'!R58C4:R59C95",FALSE),1,
MATCH(T$2,INDIRECT("'"&amp;実行度合表集計!$D29&amp;"_受着完'!R4",FALSE),0)-3)</f>
        <v>#REF!</v>
      </c>
      <c r="Z29" s="358" t="e" cm="1">
        <f t="array" aca="1" ref="Z29" ca="1">INDEX(INDIRECT("'"&amp;実行度合表集計!$D29&amp;"_受着完'!R89C4:R90C95",FALSE),1,
MATCH(T$2,INDIRECT("'"&amp;実行度合表集計!$D29&amp;"_受着完'!R4",FALSE),0)-1)</f>
        <v>#REF!</v>
      </c>
      <c r="AA29" s="356" t="e">
        <f ca="1">INDEX(INDIRECT("'"&amp;実行度合表集計!$D29&amp;"_受着完'!R89C4:R90C95",FALSE),1,
MATCH(T$2,INDIRECT("'"&amp;実行度合表集計!$D29&amp;"_受着完'!R4",FALSE),0))</f>
        <v>#REF!</v>
      </c>
      <c r="AB29" s="384" t="e">
        <f ca="1">AA29-($Q29*1000)</f>
        <v>#REF!</v>
      </c>
      <c r="AC29" s="587" t="e" cm="1">
        <f t="array" aca="1" ref="AC29" ca="1">INDEX(INDIRECT("'"&amp;実行度合表集計!$D29&amp;"_受着完'!R89C4:R90C95",FALSE),1,
MATCH(T$2,INDIRECT("'"&amp;実行度合表集計!$D29&amp;"_受着完'!R4",FALSE),0)-3)</f>
        <v>#REF!</v>
      </c>
      <c r="AD29" s="455" t="e" cm="1">
        <f t="array" aca="1" ref="AD29" ca="1">INDEX(INDIRECT("'"&amp;実行度合表集計!$D29&amp;"_受着完'!R27C4:R28C95",FALSE),1,
MATCH(AD$2,INDIRECT("'"&amp;実行度合表集計!$D29&amp;"_受着完'!R4",FALSE),0)-1)</f>
        <v>#REF!</v>
      </c>
      <c r="AE29" s="356" t="e">
        <f ca="1">INDEX(INDIRECT("'"&amp;実行度合表集計!$D29&amp;"_受着完'!R27C4:R28C95",FALSE),1,
MATCH(AD$2,INDIRECT("'"&amp;実行度合表集計!$D29&amp;"_受着完'!R4",FALSE),0))</f>
        <v>#REF!</v>
      </c>
      <c r="AF29" s="587" t="e" cm="1">
        <f t="array" aca="1" ref="AF29" ca="1">INDEX(INDIRECT("'"&amp;実行度合表集計!$D29&amp;"_受着完'!R27C4:R28C95",FALSE),1,
MATCH(AD$2,INDIRECT("'"&amp;実行度合表集計!$D29&amp;"_受着完'!R4",FALSE),0)-3)</f>
        <v>#REF!</v>
      </c>
      <c r="AG29" s="357" t="e" cm="1">
        <f t="array" aca="1" ref="AG29" ca="1">INDEX(INDIRECT("'"&amp;実行度合表集計!$D29&amp;"_受着完'!R58C4:R59C95",FALSE),1,
MATCH(AD$2,INDIRECT("'"&amp;実行度合表集計!$D29&amp;"_受着完'!R4",FALSE),0)-1)</f>
        <v>#REF!</v>
      </c>
      <c r="AH29" s="356" t="e">
        <f ca="1">INDEX(INDIRECT("'"&amp;実行度合表集計!$D29&amp;"_受着完'!R58C4:R59C95",FALSE),1,
MATCH(AD$2,INDIRECT("'"&amp;実行度合表集計!$D29&amp;"_受着完'!R4",FALSE),0))</f>
        <v>#REF!</v>
      </c>
      <c r="AI29" s="587" t="e" cm="1">
        <f t="array" aca="1" ref="AI29" ca="1">INDEX(INDIRECT("'"&amp;実行度合表集計!$D29&amp;"_受着完'!R58C4:R59C95",FALSE),1,
MATCH(AD$2,INDIRECT("'"&amp;実行度合表集計!$D29&amp;"_受着完'!R4",FALSE),0)-3)</f>
        <v>#REF!</v>
      </c>
      <c r="AJ29" s="358" t="e" cm="1">
        <f t="array" aca="1" ref="AJ29" ca="1">INDEX(INDIRECT("'"&amp;実行度合表集計!$D29&amp;"_受着完'!R89C4:R90C95",FALSE),1,
MATCH(AD$2,INDIRECT("'"&amp;実行度合表集計!$D29&amp;"_受着完'!R4",FALSE),0)-1)</f>
        <v>#REF!</v>
      </c>
      <c r="AK29" s="356" t="e">
        <f ca="1">INDEX(INDIRECT("'"&amp;実行度合表集計!$D29&amp;"_受着完'!R89C4:R90C95",FALSE),1,
MATCH(AD$2,INDIRECT("'"&amp;実行度合表集計!$D29&amp;"_受着完'!R4",FALSE),0))</f>
        <v>#REF!</v>
      </c>
      <c r="AL29" s="384" t="e">
        <f ca="1">AK29-($Q29*1000)</f>
        <v>#REF!</v>
      </c>
      <c r="AM29" s="587" t="e" cm="1">
        <f t="array" aca="1" ref="AM29" ca="1">INDEX(INDIRECT("'"&amp;実行度合表集計!$D29&amp;"_受着完'!R89C4:R90C95",FALSE),1,
MATCH(AD$2,INDIRECT("'"&amp;実行度合表集計!$D29&amp;"_受着完'!R4",FALSE),0)-3)</f>
        <v>#REF!</v>
      </c>
      <c r="AN29" s="455" t="e" cm="1">
        <f t="array" aca="1" ref="AN29" ca="1">INDEX(INDIRECT("'"&amp;実行度合表集計!$D29&amp;"_受着完'!R27C4:R28C95",FALSE),1,
MATCH(AN$2,INDIRECT("'"&amp;実行度合表集計!$D29&amp;"_受着完'!R4",FALSE),0)-1)</f>
        <v>#REF!</v>
      </c>
      <c r="AO29" s="356" t="e">
        <f ca="1">INDEX(INDIRECT("'"&amp;実行度合表集計!$D29&amp;"_受着完'!R27C4:R28C95",FALSE),1,
MATCH(AN$2,INDIRECT("'"&amp;実行度合表集計!$D29&amp;"_受着完'!R4",FALSE),0))</f>
        <v>#REF!</v>
      </c>
      <c r="AP29" s="587" t="e" cm="1">
        <f t="array" aca="1" ref="AP29" ca="1">INDEX(INDIRECT("'"&amp;実行度合表集計!$D29&amp;"_受着完'!R27C4:R28C95",FALSE),1,
MATCH(AN$2,INDIRECT("'"&amp;実行度合表集計!$D29&amp;"_受着完'!R4",FALSE),0)-3)</f>
        <v>#REF!</v>
      </c>
      <c r="AQ29" s="357" t="e" cm="1">
        <f t="array" aca="1" ref="AQ29" ca="1">INDEX(INDIRECT("'"&amp;実行度合表集計!$D29&amp;"_受着完'!R58C4:R59C95",FALSE),1,
MATCH(AN$2,INDIRECT("'"&amp;実行度合表集計!$D29&amp;"_受着完'!R4",FALSE),0)-1)</f>
        <v>#REF!</v>
      </c>
      <c r="AR29" s="356" t="e">
        <f ca="1">INDEX(INDIRECT("'"&amp;実行度合表集計!$D29&amp;"_受着完'!R58C4:R59C95",FALSE),1,
MATCH(AN$2,INDIRECT("'"&amp;実行度合表集計!$D29&amp;"_受着完'!R4",FALSE),0))</f>
        <v>#REF!</v>
      </c>
      <c r="AS29" s="587" t="e" cm="1">
        <f t="array" aca="1" ref="AS29" ca="1">INDEX(INDIRECT("'"&amp;実行度合表集計!$D29&amp;"_受着完'!R58C4:R59C95",FALSE),1,
MATCH(AN$2,INDIRECT("'"&amp;実行度合表集計!$D29&amp;"_受着完'!R4",FALSE),0)-3)</f>
        <v>#REF!</v>
      </c>
      <c r="AT29" s="358" t="e" cm="1">
        <f t="array" aca="1" ref="AT29" ca="1">INDEX(INDIRECT("'"&amp;実行度合表集計!$D29&amp;"_受着完'!R89C4:R90C95",FALSE),1,
MATCH(AN$2,INDIRECT("'"&amp;実行度合表集計!$D29&amp;"_受着完'!R4",FALSE),0)-1)</f>
        <v>#REF!</v>
      </c>
      <c r="AU29" s="356" t="e">
        <f ca="1">INDEX(INDIRECT("'"&amp;実行度合表集計!$D29&amp;"_受着完'!R89C4:R90C95",FALSE),1,
MATCH(AN$2,INDIRECT("'"&amp;実行度合表集計!$D29&amp;"_受着完'!R4",FALSE),0))</f>
        <v>#REF!</v>
      </c>
      <c r="AV29" s="384" t="e">
        <f ca="1">AU29-($Q29*1000)</f>
        <v>#REF!</v>
      </c>
      <c r="AW29" s="587" t="e" cm="1">
        <f t="array" aca="1" ref="AW29" ca="1">INDEX(INDIRECT("'"&amp;実行度合表集計!$D29&amp;"_受着完'!R89C4:R90C95",FALSE),1,
MATCH(AN$2,INDIRECT("'"&amp;実行度合表集計!$D29&amp;"_受着完'!R4",FALSE),0)-3)</f>
        <v>#REF!</v>
      </c>
      <c r="AX29" s="627" t="e">
        <f t="shared" ref="AX29:BG29" ca="1" si="682">T29+AD29+AN29</f>
        <v>#REF!</v>
      </c>
      <c r="AY29" s="628" t="e">
        <f t="shared" ca="1" si="682"/>
        <v>#REF!</v>
      </c>
      <c r="AZ29" s="629" t="e">
        <f t="shared" ca="1" si="682"/>
        <v>#REF!</v>
      </c>
      <c r="BA29" s="648" t="e">
        <f t="shared" ca="1" si="682"/>
        <v>#REF!</v>
      </c>
      <c r="BB29" s="617" t="e">
        <f t="shared" ca="1" si="682"/>
        <v>#REF!</v>
      </c>
      <c r="BC29" s="649" t="e">
        <f t="shared" ca="1" si="682"/>
        <v>#REF!</v>
      </c>
      <c r="BD29" s="659" t="e">
        <f t="shared" ca="1" si="682"/>
        <v>#REF!</v>
      </c>
      <c r="BE29" s="619" t="e">
        <f t="shared" ca="1" si="682"/>
        <v>#REF!</v>
      </c>
      <c r="BF29" s="789" t="e">
        <f t="shared" ca="1" si="682"/>
        <v>#REF!</v>
      </c>
      <c r="BG29" s="660" t="e">
        <f t="shared" ca="1" si="682"/>
        <v>#REF!</v>
      </c>
      <c r="BH29" s="360" t="e" cm="1">
        <f t="array" aca="1" ref="BH29" ca="1">INDEX(INDIRECT("'"&amp;実行度合表集計!$D29&amp;"_受着完'!R27C4:R28C95",FALSE),1,
MATCH(BH$2,INDIRECT("'"&amp;実行度合表集計!$D29&amp;"_受着完'!R4",FALSE),0)-1)</f>
        <v>#REF!</v>
      </c>
      <c r="BI29" s="356" t="e">
        <f ca="1">INDEX(INDIRECT("'"&amp;実行度合表集計!$D29&amp;"_受着完'!R27C4:R28C95",FALSE),1,
MATCH(BH$2,INDIRECT("'"&amp;実行度合表集計!$D29&amp;"_受着完'!R4",FALSE),0))</f>
        <v>#REF!</v>
      </c>
      <c r="BJ29" s="587" t="e" cm="1">
        <f t="array" aca="1" ref="BJ29" ca="1">INDEX(INDIRECT("'"&amp;実行度合表集計!$D29&amp;"_受着完'!R27C4:R28C95",FALSE),1,
MATCH(BH$2,INDIRECT("'"&amp;実行度合表集計!$D29&amp;"_受着完'!R4",FALSE),0)-3)</f>
        <v>#REF!</v>
      </c>
      <c r="BK29" s="357" t="e" cm="1">
        <f t="array" aca="1" ref="BK29" ca="1">INDEX(INDIRECT("'"&amp;実行度合表集計!$D29&amp;"_受着完'!R58C4:R59C95",FALSE),1,
MATCH(BH$2,INDIRECT("'"&amp;実行度合表集計!$D29&amp;"_受着完'!R4",FALSE),0)-1)</f>
        <v>#REF!</v>
      </c>
      <c r="BL29" s="356" t="e">
        <f ca="1">INDEX(INDIRECT("'"&amp;実行度合表集計!$D29&amp;"_受着完'!R58C4:R59C95",FALSE),1,
MATCH(BH$2,INDIRECT("'"&amp;実行度合表集計!$D29&amp;"_受着完'!R4",FALSE),0))</f>
        <v>#REF!</v>
      </c>
      <c r="BM29" s="587" t="e" cm="1">
        <f t="array" aca="1" ref="BM29" ca="1">INDEX(INDIRECT("'"&amp;実行度合表集計!$D29&amp;"_受着完'!R58C4:R59C95",FALSE),1,
MATCH(BH$2,INDIRECT("'"&amp;実行度合表集計!$D29&amp;"_受着完'!R4",FALSE),0)-3)</f>
        <v>#REF!</v>
      </c>
      <c r="BN29" s="358" t="e" cm="1">
        <f t="array" aca="1" ref="BN29" ca="1">INDEX(INDIRECT("'"&amp;実行度合表集計!$D29&amp;"_受着完'!R89C4:R90C95",FALSE),1,
MATCH(BH$2,INDIRECT("'"&amp;実行度合表集計!$D29&amp;"_受着完'!R4",FALSE),0)-1)</f>
        <v>#REF!</v>
      </c>
      <c r="BO29" s="356" t="e">
        <f ca="1">INDEX(INDIRECT("'"&amp;実行度合表集計!$D29&amp;"_受着完'!R89C4:R90C95",FALSE),1,
MATCH(BH$2,INDIRECT("'"&amp;実行度合表集計!$D29&amp;"_受着完'!R4",FALSE),0))</f>
        <v>#REF!</v>
      </c>
      <c r="BP29" s="384" t="e">
        <f ca="1">BO29-($Q29*1000)</f>
        <v>#REF!</v>
      </c>
      <c r="BQ29" s="587" t="e" cm="1">
        <f t="array" aca="1" ref="BQ29" ca="1">INDEX(INDIRECT("'"&amp;実行度合表集計!$D29&amp;"_受着完'!R89C4:R90C95",FALSE),1,
MATCH(BH$2,INDIRECT("'"&amp;実行度合表集計!$D29&amp;"_受着完'!R4",FALSE),0)-3)</f>
        <v>#REF!</v>
      </c>
      <c r="BR29" s="455" t="e" cm="1">
        <f t="array" aca="1" ref="BR29" ca="1">INDEX(INDIRECT("'"&amp;実行度合表集計!$D29&amp;"_受着完'!R27C4:R28C95",FALSE),1,
MATCH(BR$2,INDIRECT("'"&amp;実行度合表集計!$D29&amp;"_受着完'!R4",FALSE),0)-1)</f>
        <v>#REF!</v>
      </c>
      <c r="BS29" s="356" t="e">
        <f ca="1">INDEX(INDIRECT("'"&amp;実行度合表集計!$D29&amp;"_受着完'!R27C4:R28C95",FALSE),1,
MATCH(BR$2,INDIRECT("'"&amp;実行度合表集計!$D29&amp;"_受着完'!R4",FALSE),0))</f>
        <v>#REF!</v>
      </c>
      <c r="BT29" s="587" t="e" cm="1">
        <f t="array" aca="1" ref="BT29" ca="1">INDEX(INDIRECT("'"&amp;実行度合表集計!$D29&amp;"_受着完'!R27C4:R28C95",FALSE),1,
MATCH(BR$2,INDIRECT("'"&amp;実行度合表集計!$D29&amp;"_受着完'!R4",FALSE),0)-3)</f>
        <v>#REF!</v>
      </c>
      <c r="BU29" s="357" t="e" cm="1">
        <f t="array" aca="1" ref="BU29" ca="1">INDEX(INDIRECT("'"&amp;実行度合表集計!$D29&amp;"_受着完'!R58C4:R59C95",FALSE),1,
MATCH(BR$2,INDIRECT("'"&amp;実行度合表集計!$D29&amp;"_受着完'!R4",FALSE),0)-1)</f>
        <v>#REF!</v>
      </c>
      <c r="BV29" s="356" t="e">
        <f ca="1">INDEX(INDIRECT("'"&amp;実行度合表集計!$D29&amp;"_受着完'!R58C4:R59C95",FALSE),1,
MATCH(BR$2,INDIRECT("'"&amp;実行度合表集計!$D29&amp;"_受着完'!R4",FALSE),0))</f>
        <v>#REF!</v>
      </c>
      <c r="BW29" s="587" t="e" cm="1">
        <f t="array" aca="1" ref="BW29" ca="1">INDEX(INDIRECT("'"&amp;実行度合表集計!$D29&amp;"_受着完'!R58C4:R59C95",FALSE),1,
MATCH(BR$2,INDIRECT("'"&amp;実行度合表集計!$D29&amp;"_受着完'!R4",FALSE),0)-3)</f>
        <v>#REF!</v>
      </c>
      <c r="BX29" s="358" t="e" cm="1">
        <f t="array" aca="1" ref="BX29" ca="1">INDEX(INDIRECT("'"&amp;実行度合表集計!$D29&amp;"_受着完'!R89C4:R90C95",FALSE),1,
MATCH(BR$2,INDIRECT("'"&amp;実行度合表集計!$D29&amp;"_受着完'!R4",FALSE),0)-1)</f>
        <v>#REF!</v>
      </c>
      <c r="BY29" s="356" t="e">
        <f ca="1">INDEX(INDIRECT("'"&amp;実行度合表集計!$D29&amp;"_受着完'!R89C4:R90C95",FALSE),1,
MATCH(BR$2,INDIRECT("'"&amp;実行度合表集計!$D29&amp;"_受着完'!R4",FALSE),0))</f>
        <v>#REF!</v>
      </c>
      <c r="BZ29" s="384" t="e">
        <f ca="1">BY29-($Q29*1000)</f>
        <v>#REF!</v>
      </c>
      <c r="CA29" s="587" t="e" cm="1">
        <f t="array" aca="1" ref="CA29" ca="1">INDEX(INDIRECT("'"&amp;実行度合表集計!$D29&amp;"_受着完'!R89C4:R90C95",FALSE),1,
MATCH(BR$2,INDIRECT("'"&amp;実行度合表集計!$D29&amp;"_受着完'!R4",FALSE),0)-3)</f>
        <v>#REF!</v>
      </c>
      <c r="CB29" s="455" t="e" cm="1">
        <f t="array" aca="1" ref="CB29" ca="1">INDEX(INDIRECT("'"&amp;実行度合表集計!$D29&amp;"_受着完'!R27C4:R28C95",FALSE),1,
MATCH(CB$2,INDIRECT("'"&amp;実行度合表集計!$D29&amp;"_受着完'!R4",FALSE),0)-1)</f>
        <v>#REF!</v>
      </c>
      <c r="CC29" s="356" t="e">
        <f ca="1">INDEX(INDIRECT("'"&amp;実行度合表集計!$D29&amp;"_受着完'!R27C4:R28C95",FALSE),1,
MATCH(CB$2,INDIRECT("'"&amp;実行度合表集計!$D29&amp;"_受着完'!R4",FALSE),0))</f>
        <v>#REF!</v>
      </c>
      <c r="CD29" s="587" t="e" cm="1">
        <f t="array" aca="1" ref="CD29" ca="1">INDEX(INDIRECT("'"&amp;実行度合表集計!$D29&amp;"_受着完'!R27C4:R28C95",FALSE),1,
MATCH(CB$2,INDIRECT("'"&amp;実行度合表集計!$D29&amp;"_受着完'!R4",FALSE),0)-3)</f>
        <v>#REF!</v>
      </c>
      <c r="CE29" s="357" t="e" cm="1">
        <f t="array" aca="1" ref="CE29" ca="1">INDEX(INDIRECT("'"&amp;実行度合表集計!$D29&amp;"_受着完'!R58C4:R59C95",FALSE),1,
MATCH(CB$2,INDIRECT("'"&amp;実行度合表集計!$D29&amp;"_受着完'!R4",FALSE),0)-1)</f>
        <v>#REF!</v>
      </c>
      <c r="CF29" s="356" t="e">
        <f ca="1">INDEX(INDIRECT("'"&amp;実行度合表集計!$D29&amp;"_受着完'!R58C4:R59C95",FALSE),1,
MATCH(CB$2,INDIRECT("'"&amp;実行度合表集計!$D29&amp;"_受着完'!R4",FALSE),0))</f>
        <v>#REF!</v>
      </c>
      <c r="CG29" s="587" t="e" cm="1">
        <f t="array" aca="1" ref="CG29" ca="1">INDEX(INDIRECT("'"&amp;実行度合表集計!$D29&amp;"_受着完'!R58C4:R59C95",FALSE),1,
MATCH(CB$2,INDIRECT("'"&amp;実行度合表集計!$D29&amp;"_受着完'!R4",FALSE),0)-3)</f>
        <v>#REF!</v>
      </c>
      <c r="CH29" s="358" t="e" cm="1">
        <f t="array" aca="1" ref="CH29" ca="1">INDEX(INDIRECT("'"&amp;実行度合表集計!$D29&amp;"_受着完'!R89C4:R90C95",FALSE),1,
MATCH(CB$2,INDIRECT("'"&amp;実行度合表集計!$D29&amp;"_受着完'!R4",FALSE),0)-1)</f>
        <v>#REF!</v>
      </c>
      <c r="CI29" s="356" t="e">
        <f ca="1">INDEX(INDIRECT("'"&amp;実行度合表集計!$D29&amp;"_受着完'!R89C4:R90C95",FALSE),1,
MATCH(CB$2,INDIRECT("'"&amp;実行度合表集計!$D29&amp;"_受着完'!R4",FALSE),0))</f>
        <v>#REF!</v>
      </c>
      <c r="CJ29" s="384" t="e">
        <f ca="1">CI29-($Q29*1000)</f>
        <v>#REF!</v>
      </c>
      <c r="CK29" s="587" t="e" cm="1">
        <f t="array" aca="1" ref="CK29" ca="1">INDEX(INDIRECT("'"&amp;実行度合表集計!$D29&amp;"_受着完'!R89C4:R90C95",FALSE),1,
MATCH(CB$2,INDIRECT("'"&amp;実行度合表集計!$D29&amp;"_受着完'!R4",FALSE),0)-3)</f>
        <v>#REF!</v>
      </c>
      <c r="CL29" s="627" t="e">
        <f t="shared" ref="CL29:CU29" ca="1" si="683">BH29+BR29+CB29</f>
        <v>#REF!</v>
      </c>
      <c r="CM29" s="628" t="e">
        <f t="shared" ca="1" si="683"/>
        <v>#REF!</v>
      </c>
      <c r="CN29" s="629" t="e">
        <f t="shared" ca="1" si="683"/>
        <v>#REF!</v>
      </c>
      <c r="CO29" s="648" t="e">
        <f t="shared" ca="1" si="683"/>
        <v>#REF!</v>
      </c>
      <c r="CP29" s="617" t="e">
        <f t="shared" ca="1" si="683"/>
        <v>#REF!</v>
      </c>
      <c r="CQ29" s="649" t="e">
        <f t="shared" ca="1" si="683"/>
        <v>#REF!</v>
      </c>
      <c r="CR29" s="659" t="e">
        <f t="shared" ca="1" si="683"/>
        <v>#REF!</v>
      </c>
      <c r="CS29" s="619" t="e">
        <f t="shared" ca="1" si="683"/>
        <v>#REF!</v>
      </c>
      <c r="CT29" s="789" t="e">
        <f t="shared" ca="1" si="683"/>
        <v>#REF!</v>
      </c>
      <c r="CU29" s="660" t="e">
        <f t="shared" ca="1" si="683"/>
        <v>#REF!</v>
      </c>
      <c r="CV29" s="670" t="e">
        <f t="shared" ref="CV29:DE30" ca="1" si="684">AX29+CL29</f>
        <v>#REF!</v>
      </c>
      <c r="CW29" s="620" t="e">
        <f t="shared" ca="1" si="684"/>
        <v>#REF!</v>
      </c>
      <c r="CX29" s="671" t="e">
        <f t="shared" ca="1" si="684"/>
        <v>#REF!</v>
      </c>
      <c r="CY29" s="681" t="e">
        <f t="shared" ca="1" si="684"/>
        <v>#REF!</v>
      </c>
      <c r="CZ29" s="622" t="e">
        <f t="shared" ca="1" si="684"/>
        <v>#REF!</v>
      </c>
      <c r="DA29" s="682" t="e">
        <f t="shared" ca="1" si="684"/>
        <v>#REF!</v>
      </c>
      <c r="DB29" s="692" t="e">
        <f t="shared" ca="1" si="684"/>
        <v>#REF!</v>
      </c>
      <c r="DC29" s="624" t="e">
        <f t="shared" ca="1" si="684"/>
        <v>#REF!</v>
      </c>
      <c r="DD29" s="791" t="e">
        <f t="shared" ca="1" si="684"/>
        <v>#REF!</v>
      </c>
      <c r="DE29" s="693" t="e">
        <f t="shared" ca="1" si="684"/>
        <v>#REF!</v>
      </c>
      <c r="DF29" s="360" t="e" cm="1">
        <f t="array" aca="1" ref="DF29" ca="1">INDEX(INDIRECT("'"&amp;実行度合表集計!$D29&amp;"_受着完'!R27C4:R28C95",FALSE),1,
MATCH(DF$2,INDIRECT("'"&amp;実行度合表集計!$D29&amp;"_受着完'!R4",FALSE),0)-1)</f>
        <v>#REF!</v>
      </c>
      <c r="DG29" s="356" t="e">
        <f ca="1">INDEX(INDIRECT("'"&amp;実行度合表集計!$D29&amp;"_受着完'!R27C4:R28C95",FALSE),1,
MATCH(DF$2,INDIRECT("'"&amp;実行度合表集計!$D29&amp;"_受着完'!R4",FALSE),0))</f>
        <v>#REF!</v>
      </c>
      <c r="DH29" s="587" t="e" cm="1">
        <f t="array" aca="1" ref="DH29" ca="1">INDEX(INDIRECT("'"&amp;実行度合表集計!$D29&amp;"_受着完'!R27C4:R28C95",FALSE),1,
MATCH(DF$2,INDIRECT("'"&amp;実行度合表集計!$D29&amp;"_受着完'!R4",FALSE),0)-3)</f>
        <v>#REF!</v>
      </c>
      <c r="DI29" s="357" t="e" cm="1">
        <f t="array" aca="1" ref="DI29" ca="1">INDEX(INDIRECT("'"&amp;実行度合表集計!$D29&amp;"_受着完'!R58C4:R59C95",FALSE),1,
MATCH(DF$2,INDIRECT("'"&amp;実行度合表集計!$D29&amp;"_受着完'!R4",FALSE),0)-1)</f>
        <v>#REF!</v>
      </c>
      <c r="DJ29" s="356" t="e">
        <f ca="1">INDEX(INDIRECT("'"&amp;実行度合表集計!$D29&amp;"_受着完'!R58C4:R59C95",FALSE),1,
MATCH(DF$2,INDIRECT("'"&amp;実行度合表集計!$D29&amp;"_受着完'!R4",FALSE),0))</f>
        <v>#REF!</v>
      </c>
      <c r="DK29" s="587" t="e" cm="1">
        <f t="array" aca="1" ref="DK29" ca="1">INDEX(INDIRECT("'"&amp;実行度合表集計!$D29&amp;"_受着完'!R58C4:R59C95",FALSE),1,
MATCH(DF$2,INDIRECT("'"&amp;実行度合表集計!$D29&amp;"_受着完'!R4",FALSE),0)-3)</f>
        <v>#REF!</v>
      </c>
      <c r="DL29" s="358" t="e" cm="1">
        <f t="array" aca="1" ref="DL29" ca="1">INDEX(INDIRECT("'"&amp;実行度合表集計!$D29&amp;"_受着完'!R89C4:R90C95",FALSE),1,
MATCH(DF$2,INDIRECT("'"&amp;実行度合表集計!$D29&amp;"_受着完'!R4",FALSE),0)-1)</f>
        <v>#REF!</v>
      </c>
      <c r="DM29" s="356" t="e">
        <f ca="1">INDEX(INDIRECT("'"&amp;実行度合表集計!$D29&amp;"_受着完'!R89C4:R90C95",FALSE),1,
MATCH(DF$2,INDIRECT("'"&amp;実行度合表集計!$D29&amp;"_受着完'!R4",FALSE),0))</f>
        <v>#REF!</v>
      </c>
      <c r="DN29" s="384" t="e">
        <f ca="1">DM29-($Q29*1000)</f>
        <v>#REF!</v>
      </c>
      <c r="DO29" s="587" t="e" cm="1">
        <f t="array" aca="1" ref="DO29" ca="1">INDEX(INDIRECT("'"&amp;実行度合表集計!$D29&amp;"_受着完'!R89C4:R90C95",FALSE),1,
MATCH(DF$2,INDIRECT("'"&amp;実行度合表集計!$D29&amp;"_受着完'!R4",FALSE),0)-3)</f>
        <v>#REF!</v>
      </c>
      <c r="DP29" s="455" t="e" cm="1">
        <f t="array" aca="1" ref="DP29" ca="1">INDEX(INDIRECT("'"&amp;実行度合表集計!$D29&amp;"_受着完'!R27C4:R28C95",FALSE),1,
MATCH(DP$2,INDIRECT("'"&amp;実行度合表集計!$D29&amp;"_受着完'!R4",FALSE),0)-1)</f>
        <v>#REF!</v>
      </c>
      <c r="DQ29" s="356" t="e">
        <f ca="1">INDEX(INDIRECT("'"&amp;実行度合表集計!$D29&amp;"_受着完'!R27C4:R28C95",FALSE),1,
MATCH(DP$2,INDIRECT("'"&amp;実行度合表集計!$D29&amp;"_受着完'!R4",FALSE),0))</f>
        <v>#REF!</v>
      </c>
      <c r="DR29" s="587" t="e" cm="1">
        <f t="array" aca="1" ref="DR29" ca="1">INDEX(INDIRECT("'"&amp;実行度合表集計!$D29&amp;"_受着完'!R27C4:R28C95",FALSE),1,
MATCH(DP$2,INDIRECT("'"&amp;実行度合表集計!$D29&amp;"_受着完'!R4",FALSE),0)-3)</f>
        <v>#REF!</v>
      </c>
      <c r="DS29" s="357" t="e" cm="1">
        <f t="array" aca="1" ref="DS29" ca="1">INDEX(INDIRECT("'"&amp;実行度合表集計!$D29&amp;"_受着完'!R58C4:R59C95",FALSE),1,
MATCH(DP$2,INDIRECT("'"&amp;実行度合表集計!$D29&amp;"_受着完'!R4",FALSE),0)-1)</f>
        <v>#REF!</v>
      </c>
      <c r="DT29" s="356" t="e">
        <f ca="1">INDEX(INDIRECT("'"&amp;実行度合表集計!$D29&amp;"_受着完'!R58C4:R59C95",FALSE),1,
MATCH(DP$2,INDIRECT("'"&amp;実行度合表集計!$D29&amp;"_受着完'!R4",FALSE),0))</f>
        <v>#REF!</v>
      </c>
      <c r="DU29" s="587" t="e" cm="1">
        <f t="array" aca="1" ref="DU29" ca="1">INDEX(INDIRECT("'"&amp;実行度合表集計!$D29&amp;"_受着完'!R58C4:R59C95",FALSE),1,
MATCH(DP$2,INDIRECT("'"&amp;実行度合表集計!$D29&amp;"_受着完'!R4",FALSE),0)-3)</f>
        <v>#REF!</v>
      </c>
      <c r="DV29" s="358" t="e" cm="1">
        <f t="array" aca="1" ref="DV29" ca="1">INDEX(INDIRECT("'"&amp;実行度合表集計!$D29&amp;"_受着完'!R89C4:R90C95",FALSE),1,
MATCH(DP$2,INDIRECT("'"&amp;実行度合表集計!$D29&amp;"_受着完'!R4",FALSE),0)-1)</f>
        <v>#REF!</v>
      </c>
      <c r="DW29" s="356" t="e">
        <f ca="1">INDEX(INDIRECT("'"&amp;実行度合表集計!$D29&amp;"_受着完'!R89C4:R90C95",FALSE),1,
MATCH(DP$2,INDIRECT("'"&amp;実行度合表集計!$D29&amp;"_受着完'!R4",FALSE),0))</f>
        <v>#REF!</v>
      </c>
      <c r="DX29" s="384" t="e">
        <f ca="1">DW29-($Q29*1000)</f>
        <v>#REF!</v>
      </c>
      <c r="DY29" s="587" t="e" cm="1">
        <f t="array" aca="1" ref="DY29" ca="1">INDEX(INDIRECT("'"&amp;実行度合表集計!$D29&amp;"_受着完'!R89C4:R90C95",FALSE),1,
MATCH(DP$2,INDIRECT("'"&amp;実行度合表集計!$D29&amp;"_受着完'!R4",FALSE),0)-3)</f>
        <v>#REF!</v>
      </c>
      <c r="DZ29" s="455" t="e" cm="1">
        <f t="array" aca="1" ref="DZ29" ca="1">INDEX(INDIRECT("'"&amp;実行度合表集計!$D29&amp;"_受着完'!R27C4:R28C95",FALSE),1,
MATCH(DZ$2,INDIRECT("'"&amp;実行度合表集計!$D29&amp;"_受着完'!R4",FALSE),0)-1)</f>
        <v>#REF!</v>
      </c>
      <c r="EA29" s="356" t="e">
        <f ca="1">INDEX(INDIRECT("'"&amp;実行度合表集計!$D29&amp;"_受着完'!R27C4:R28C95",FALSE),1,
MATCH(DZ$2,INDIRECT("'"&amp;実行度合表集計!$D29&amp;"_受着完'!R4",FALSE),0))</f>
        <v>#REF!</v>
      </c>
      <c r="EB29" s="587" t="e" cm="1">
        <f t="array" aca="1" ref="EB29" ca="1">INDEX(INDIRECT("'"&amp;実行度合表集計!$D29&amp;"_受着完'!R27C4:R28C95",FALSE),1,
MATCH(DZ$2,INDIRECT("'"&amp;実行度合表集計!$D29&amp;"_受着完'!R4",FALSE),0)-3)</f>
        <v>#REF!</v>
      </c>
      <c r="EC29" s="357" t="e" cm="1">
        <f t="array" aca="1" ref="EC29" ca="1">INDEX(INDIRECT("'"&amp;実行度合表集計!$D29&amp;"_受着完'!R58C4:R59C95",FALSE),1,
MATCH(DZ$2,INDIRECT("'"&amp;実行度合表集計!$D29&amp;"_受着完'!R4",FALSE),0)-1)</f>
        <v>#REF!</v>
      </c>
      <c r="ED29" s="356" t="e">
        <f ca="1">INDEX(INDIRECT("'"&amp;実行度合表集計!$D29&amp;"_受着完'!R58C4:R59C95",FALSE),1,
MATCH(DZ$2,INDIRECT("'"&amp;実行度合表集計!$D29&amp;"_受着完'!R4",FALSE),0))</f>
        <v>#REF!</v>
      </c>
      <c r="EE29" s="587" t="e" cm="1">
        <f t="array" aca="1" ref="EE29" ca="1">INDEX(INDIRECT("'"&amp;実行度合表集計!$D29&amp;"_受着完'!R58C4:R59C95",FALSE),1,
MATCH(DZ$2,INDIRECT("'"&amp;実行度合表集計!$D29&amp;"_受着完'!R4",FALSE),0)-3)</f>
        <v>#REF!</v>
      </c>
      <c r="EF29" s="358" t="e" cm="1">
        <f t="array" aca="1" ref="EF29" ca="1">INDEX(INDIRECT("'"&amp;実行度合表集計!$D29&amp;"_受着完'!R89C4:R90C95",FALSE),1,
MATCH(DZ$2,INDIRECT("'"&amp;実行度合表集計!$D29&amp;"_受着完'!R4",FALSE),0)-1)</f>
        <v>#REF!</v>
      </c>
      <c r="EG29" s="356" t="e">
        <f ca="1">INDEX(INDIRECT("'"&amp;実行度合表集計!$D29&amp;"_受着完'!R89C4:R90C95",FALSE),1,
MATCH(DZ$2,INDIRECT("'"&amp;実行度合表集計!$D29&amp;"_受着完'!R4",FALSE),0))</f>
        <v>#REF!</v>
      </c>
      <c r="EH29" s="384" t="e">
        <f ca="1">EG29-($Q29*1000)</f>
        <v>#REF!</v>
      </c>
      <c r="EI29" s="587" t="e" cm="1">
        <f t="array" aca="1" ref="EI29" ca="1">INDEX(INDIRECT("'"&amp;実行度合表集計!$D29&amp;"_受着完'!R89C4:R90C95",FALSE),1,
MATCH(DZ$2,INDIRECT("'"&amp;実行度合表集計!$D29&amp;"_受着完'!R4",FALSE),0)-3)</f>
        <v>#REF!</v>
      </c>
      <c r="EJ29" s="627" t="e">
        <f t="shared" ref="EJ29:ES29" ca="1" si="685">DF29+DP29+DZ29</f>
        <v>#REF!</v>
      </c>
      <c r="EK29" s="628" t="e">
        <f t="shared" ca="1" si="685"/>
        <v>#REF!</v>
      </c>
      <c r="EL29" s="629" t="e">
        <f t="shared" ca="1" si="685"/>
        <v>#REF!</v>
      </c>
      <c r="EM29" s="648" t="e">
        <f t="shared" ca="1" si="685"/>
        <v>#REF!</v>
      </c>
      <c r="EN29" s="617" t="e">
        <f t="shared" ca="1" si="685"/>
        <v>#REF!</v>
      </c>
      <c r="EO29" s="649" t="e">
        <f t="shared" ca="1" si="685"/>
        <v>#REF!</v>
      </c>
      <c r="EP29" s="659" t="e">
        <f t="shared" ca="1" si="685"/>
        <v>#REF!</v>
      </c>
      <c r="EQ29" s="619" t="e">
        <f t="shared" ca="1" si="685"/>
        <v>#REF!</v>
      </c>
      <c r="ER29" s="789" t="e">
        <f t="shared" ca="1" si="685"/>
        <v>#REF!</v>
      </c>
      <c r="ES29" s="660" t="e">
        <f t="shared" ca="1" si="685"/>
        <v>#REF!</v>
      </c>
      <c r="ET29" s="360" t="e" cm="1">
        <f t="array" aca="1" ref="ET29" ca="1">INDEX(INDIRECT("'"&amp;実行度合表集計!$D29&amp;"_受着完'!R27C4:R28C95",FALSE),1,
MATCH(ET$2,INDIRECT("'"&amp;実行度合表集計!$D29&amp;"_受着完'!R4",FALSE),0)-1)</f>
        <v>#REF!</v>
      </c>
      <c r="EU29" s="356" t="e">
        <f ca="1">INDEX(INDIRECT("'"&amp;実行度合表集計!$D29&amp;"_受着完'!R27C4:R28C95",FALSE),1,
MATCH(ET$2,INDIRECT("'"&amp;実行度合表集計!$D29&amp;"_受着完'!R4",FALSE),0))</f>
        <v>#REF!</v>
      </c>
      <c r="EV29" s="587" t="e" cm="1">
        <f t="array" aca="1" ref="EV29" ca="1">INDEX(INDIRECT("'"&amp;実行度合表集計!$D29&amp;"_受着完'!R27C4:R28C95",FALSE),1,
MATCH(ET$2,INDIRECT("'"&amp;実行度合表集計!$D29&amp;"_受着完'!R4",FALSE),0)-3)</f>
        <v>#REF!</v>
      </c>
      <c r="EW29" s="357" t="e" cm="1">
        <f t="array" aca="1" ref="EW29" ca="1">INDEX(INDIRECT("'"&amp;実行度合表集計!$D29&amp;"_受着完'!R58C4:R59C95",FALSE),1,
MATCH(ET$2,INDIRECT("'"&amp;実行度合表集計!$D29&amp;"_受着完'!R4",FALSE),0)-1)</f>
        <v>#REF!</v>
      </c>
      <c r="EX29" s="356" t="e">
        <f ca="1">INDEX(INDIRECT("'"&amp;実行度合表集計!$D29&amp;"_受着完'!R58C4:R59C95",FALSE),1,
MATCH(ET$2,INDIRECT("'"&amp;実行度合表集計!$D29&amp;"_受着完'!R4",FALSE),0))</f>
        <v>#REF!</v>
      </c>
      <c r="EY29" s="587" t="e" cm="1">
        <f t="array" aca="1" ref="EY29" ca="1">INDEX(INDIRECT("'"&amp;実行度合表集計!$D29&amp;"_受着完'!R58C4:R59C95",FALSE),1,
MATCH(ET$2,INDIRECT("'"&amp;実行度合表集計!$D29&amp;"_受着完'!R4",FALSE),0)-3)</f>
        <v>#REF!</v>
      </c>
      <c r="EZ29" s="358" t="e" cm="1">
        <f t="array" aca="1" ref="EZ29" ca="1">INDEX(INDIRECT("'"&amp;実行度合表集計!$D29&amp;"_受着完'!R89C4:R90C95",FALSE),1,
MATCH(ET$2,INDIRECT("'"&amp;実行度合表集計!$D29&amp;"_受着完'!R4",FALSE),0)-1)</f>
        <v>#REF!</v>
      </c>
      <c r="FA29" s="356" t="e">
        <f ca="1">INDEX(INDIRECT("'"&amp;実行度合表集計!$D29&amp;"_受着完'!R89C4:R90C95",FALSE),1,
MATCH(ET$2,INDIRECT("'"&amp;実行度合表集計!$D29&amp;"_受着完'!R4",FALSE),0))</f>
        <v>#REF!</v>
      </c>
      <c r="FB29" s="384" t="e">
        <f ca="1">FA29-($Q29*1000)</f>
        <v>#REF!</v>
      </c>
      <c r="FC29" s="587" t="e" cm="1">
        <f t="array" aca="1" ref="FC29" ca="1">INDEX(INDIRECT("'"&amp;実行度合表集計!$D29&amp;"_受着完'!R89C4:R90C95",FALSE),1,
MATCH(ET$2,INDIRECT("'"&amp;実行度合表集計!$D29&amp;"_受着完'!R4",FALSE),0)-3)</f>
        <v>#REF!</v>
      </c>
      <c r="FD29" s="455" t="e" cm="1">
        <f t="array" aca="1" ref="FD29" ca="1">INDEX(INDIRECT("'"&amp;実行度合表集計!$D29&amp;"_受着完'!R27C4:R28C95",FALSE),1,
MATCH(FD$2,INDIRECT("'"&amp;実行度合表集計!$D29&amp;"_受着完'!R4",FALSE),0)-1)</f>
        <v>#REF!</v>
      </c>
      <c r="FE29" s="356" t="e">
        <f ca="1">INDEX(INDIRECT("'"&amp;実行度合表集計!$D29&amp;"_受着完'!R27C4:R28C95",FALSE),1,
MATCH(FD$2,INDIRECT("'"&amp;実行度合表集計!$D29&amp;"_受着完'!R4",FALSE),0))</f>
        <v>#REF!</v>
      </c>
      <c r="FF29" s="587" t="e" cm="1">
        <f t="array" aca="1" ref="FF29" ca="1">INDEX(INDIRECT("'"&amp;実行度合表集計!$D29&amp;"_受着完'!R27C4:R28C95",FALSE),1,
MATCH(FD$2,INDIRECT("'"&amp;実行度合表集計!$D29&amp;"_受着完'!R4",FALSE),0)-3)</f>
        <v>#REF!</v>
      </c>
      <c r="FG29" s="357" t="e" cm="1">
        <f t="array" aca="1" ref="FG29" ca="1">INDEX(INDIRECT("'"&amp;実行度合表集計!$D29&amp;"_受着完'!R58C4:R59C95",FALSE),1,
MATCH(FD$2,INDIRECT("'"&amp;実行度合表集計!$D29&amp;"_受着完'!R4",FALSE),0)-1)</f>
        <v>#REF!</v>
      </c>
      <c r="FH29" s="356" t="e">
        <f ca="1">INDEX(INDIRECT("'"&amp;実行度合表集計!$D29&amp;"_受着完'!R58C4:R59C95",FALSE),1,
MATCH(FD$2,INDIRECT("'"&amp;実行度合表集計!$D29&amp;"_受着完'!R4",FALSE),0))</f>
        <v>#REF!</v>
      </c>
      <c r="FI29" s="587" t="e" cm="1">
        <f t="array" aca="1" ref="FI29" ca="1">INDEX(INDIRECT("'"&amp;実行度合表集計!$D29&amp;"_受着完'!R58C4:R59C95",FALSE),1,
MATCH(FD$2,INDIRECT("'"&amp;実行度合表集計!$D29&amp;"_受着完'!R4",FALSE),0)-3)</f>
        <v>#REF!</v>
      </c>
      <c r="FJ29" s="358" t="e" cm="1">
        <f t="array" aca="1" ref="FJ29" ca="1">INDEX(INDIRECT("'"&amp;実行度合表集計!$D29&amp;"_受着完'!R89C4:R90C95",FALSE),1,
MATCH(FD$2,INDIRECT("'"&amp;実行度合表集計!$D29&amp;"_受着完'!R4",FALSE),0)-1)</f>
        <v>#REF!</v>
      </c>
      <c r="FK29" s="356" t="e">
        <f ca="1">INDEX(INDIRECT("'"&amp;実行度合表集計!$D29&amp;"_受着完'!R89C4:R90C95",FALSE),1,
MATCH(FD$2,INDIRECT("'"&amp;実行度合表集計!$D29&amp;"_受着完'!R4",FALSE),0))</f>
        <v>#REF!</v>
      </c>
      <c r="FL29" s="384" t="e">
        <f ca="1">FK29-($Q29*1000)</f>
        <v>#REF!</v>
      </c>
      <c r="FM29" s="587" t="e" cm="1">
        <f t="array" aca="1" ref="FM29" ca="1">INDEX(INDIRECT("'"&amp;実行度合表集計!$D29&amp;"_受着完'!R89C4:R90C95",FALSE),1,
MATCH(FD$2,INDIRECT("'"&amp;実行度合表集計!$D29&amp;"_受着完'!R4",FALSE),0)-3)</f>
        <v>#REF!</v>
      </c>
      <c r="FN29" s="455" t="e" cm="1">
        <f t="array" aca="1" ref="FN29" ca="1">INDEX(INDIRECT("'"&amp;実行度合表集計!$D29&amp;"_受着完'!R27C4:R28C95",FALSE),1,
MATCH(FN$2,INDIRECT("'"&amp;実行度合表集計!$D29&amp;"_受着完'!R4",FALSE),0)-1)</f>
        <v>#REF!</v>
      </c>
      <c r="FO29" s="356" t="e">
        <f ca="1">INDEX(INDIRECT("'"&amp;実行度合表集計!$D29&amp;"_受着完'!R27C4:R28C95",FALSE),1,
MATCH(FN$2,INDIRECT("'"&amp;実行度合表集計!$D29&amp;"_受着完'!R4",FALSE),0))</f>
        <v>#REF!</v>
      </c>
      <c r="FP29" s="587" t="e" cm="1">
        <f t="array" aca="1" ref="FP29" ca="1">INDEX(INDIRECT("'"&amp;実行度合表集計!$D29&amp;"_受着完'!R27C4:R28C95",FALSE),1,
MATCH(FN$2,INDIRECT("'"&amp;実行度合表集計!$D29&amp;"_受着完'!R4",FALSE),0)-3)</f>
        <v>#REF!</v>
      </c>
      <c r="FQ29" s="357" t="e" cm="1">
        <f t="array" aca="1" ref="FQ29" ca="1">INDEX(INDIRECT("'"&amp;実行度合表集計!$D29&amp;"_受着完'!R58C4:R59C95",FALSE),1,
MATCH(FN$2,INDIRECT("'"&amp;実行度合表集計!$D29&amp;"_受着完'!R4",FALSE),0)-1)</f>
        <v>#REF!</v>
      </c>
      <c r="FR29" s="356" t="e">
        <f ca="1">INDEX(INDIRECT("'"&amp;実行度合表集計!$D29&amp;"_受着完'!R58C4:R59C95",FALSE),1,
MATCH(FN$2,INDIRECT("'"&amp;実行度合表集計!$D29&amp;"_受着完'!R4",FALSE),0))</f>
        <v>#REF!</v>
      </c>
      <c r="FS29" s="587" t="e" cm="1">
        <f t="array" aca="1" ref="FS29" ca="1">INDEX(INDIRECT("'"&amp;実行度合表集計!$D29&amp;"_受着完'!R58C4:R59C95",FALSE),1,
MATCH(FN$2,INDIRECT("'"&amp;実行度合表集計!$D29&amp;"_受着完'!R4",FALSE),0)-3)</f>
        <v>#REF!</v>
      </c>
      <c r="FT29" s="358" t="e" cm="1">
        <f t="array" aca="1" ref="FT29" ca="1">INDEX(INDIRECT("'"&amp;実行度合表集計!$D29&amp;"_受着完'!R89C4:R90C95",FALSE),1,
MATCH(FN$2,INDIRECT("'"&amp;実行度合表集計!$D29&amp;"_受着完'!R4",FALSE),0)-1)</f>
        <v>#REF!</v>
      </c>
      <c r="FU29" s="356" t="e">
        <f ca="1">INDEX(INDIRECT("'"&amp;実行度合表集計!$D29&amp;"_受着完'!R89C4:R90C95",FALSE),1,
MATCH(FN$2,INDIRECT("'"&amp;実行度合表集計!$D29&amp;"_受着完'!R4",FALSE),0))</f>
        <v>#REF!</v>
      </c>
      <c r="FV29" s="384" t="e">
        <f ca="1">FU29-($Q29*1000)</f>
        <v>#REF!</v>
      </c>
      <c r="FW29" s="587" t="e" cm="1">
        <f t="array" aca="1" ref="FW29" ca="1">INDEX(INDIRECT("'"&amp;実行度合表集計!$D29&amp;"_受着完'!R89C4:R90C95",FALSE),1,
MATCH(FN$2,INDIRECT("'"&amp;実行度合表集計!$D29&amp;"_受着完'!R4",FALSE),0)-3)</f>
        <v>#REF!</v>
      </c>
      <c r="FX29" s="627" t="e">
        <f t="shared" ref="FX29:GG29" ca="1" si="686">ET29+FD29+FN29</f>
        <v>#REF!</v>
      </c>
      <c r="FY29" s="628" t="e">
        <f t="shared" ca="1" si="686"/>
        <v>#REF!</v>
      </c>
      <c r="FZ29" s="629" t="e">
        <f t="shared" ca="1" si="686"/>
        <v>#REF!</v>
      </c>
      <c r="GA29" s="648" t="e">
        <f t="shared" ca="1" si="686"/>
        <v>#REF!</v>
      </c>
      <c r="GB29" s="617" t="e">
        <f t="shared" ca="1" si="686"/>
        <v>#REF!</v>
      </c>
      <c r="GC29" s="649" t="e">
        <f t="shared" ca="1" si="686"/>
        <v>#REF!</v>
      </c>
      <c r="GD29" s="659" t="e">
        <f t="shared" ca="1" si="686"/>
        <v>#REF!</v>
      </c>
      <c r="GE29" s="619" t="e">
        <f t="shared" ca="1" si="686"/>
        <v>#REF!</v>
      </c>
      <c r="GF29" s="789" t="e">
        <f t="shared" ca="1" si="686"/>
        <v>#REF!</v>
      </c>
      <c r="GG29" s="660" t="e">
        <f t="shared" ca="1" si="686"/>
        <v>#REF!</v>
      </c>
      <c r="GH29" s="670" t="e">
        <f t="shared" ref="GH29:GM30" ca="1" si="687">EJ29+FX29</f>
        <v>#REF!</v>
      </c>
      <c r="GI29" s="620" t="e">
        <f t="shared" ca="1" si="687"/>
        <v>#REF!</v>
      </c>
      <c r="GJ29" s="671" t="e">
        <f t="shared" ca="1" si="687"/>
        <v>#REF!</v>
      </c>
      <c r="GK29" s="681" t="e">
        <f t="shared" ca="1" si="687"/>
        <v>#REF!</v>
      </c>
      <c r="GL29" s="622" t="e">
        <f t="shared" ca="1" si="687"/>
        <v>#REF!</v>
      </c>
      <c r="GM29" s="682" t="e">
        <f t="shared" ca="1" si="687"/>
        <v>#REF!</v>
      </c>
      <c r="GN29" s="692" t="e">
        <f t="shared" ref="GN29:GN30" ca="1" si="688">EP29+GD29</f>
        <v>#REF!</v>
      </c>
      <c r="GO29" s="624" t="e">
        <f t="shared" ref="GO29:GO30" ca="1" si="689">EQ29+GE29</f>
        <v>#REF!</v>
      </c>
      <c r="GP29" s="791" t="e">
        <f t="shared" ref="GP29:GP30" ca="1" si="690">ER29+GF29</f>
        <v>#REF!</v>
      </c>
      <c r="GQ29" s="693" t="e">
        <f t="shared" ref="GQ29:GQ30" ca="1" si="691">ES29+GG29</f>
        <v>#REF!</v>
      </c>
      <c r="GR29" s="702" t="e">
        <f t="shared" ref="GR29:HA30" ca="1" si="692">CV29+GH29</f>
        <v>#REF!</v>
      </c>
      <c r="GS29" s="699" t="e">
        <f t="shared" ca="1" si="692"/>
        <v>#REF!</v>
      </c>
      <c r="GT29" s="703" t="e">
        <f t="shared" ca="1" si="692"/>
        <v>#REF!</v>
      </c>
      <c r="GU29" s="702" t="e">
        <f t="shared" ca="1" si="692"/>
        <v>#REF!</v>
      </c>
      <c r="GV29" s="699" t="e">
        <f t="shared" ca="1" si="692"/>
        <v>#REF!</v>
      </c>
      <c r="GW29" s="703" t="e">
        <f t="shared" ca="1" si="692"/>
        <v>#REF!</v>
      </c>
      <c r="GX29" s="702" t="e">
        <f t="shared" ca="1" si="692"/>
        <v>#REF!</v>
      </c>
      <c r="GY29" s="699" t="e">
        <f t="shared" ca="1" si="692"/>
        <v>#REF!</v>
      </c>
      <c r="GZ29" s="793" t="e">
        <f t="shared" ca="1" si="692"/>
        <v>#REF!</v>
      </c>
      <c r="HA29" s="703" t="e">
        <f t="shared" ca="1" si="692"/>
        <v>#REF!</v>
      </c>
      <c r="HC29" s="461" t="s">
        <v>145</v>
      </c>
      <c r="HE29" s="461" t="s">
        <v>240</v>
      </c>
      <c r="HF29" s="461" t="s">
        <v>276</v>
      </c>
      <c r="HG29" s="461" t="s">
        <v>277</v>
      </c>
    </row>
    <row r="30" spans="1:215" ht="19.5" outlineLevel="1" x14ac:dyDescent="0.25">
      <c r="A30" s="365"/>
      <c r="B30" s="504"/>
      <c r="C30" s="443" t="str">
        <f>_xlfn.XLOOKUP($D30,'214737'!$H:$H,'214737'!$G:$G,"",0)</f>
        <v/>
      </c>
      <c r="D30" s="431" t="str">
        <f>HYPERLINK("#'"&amp;D29&amp;"_受着完'!A1","▶受着完")</f>
        <v>▶受着完</v>
      </c>
      <c r="E30" s="413"/>
      <c r="F30" s="1294" t="str">
        <f>_xlfn.XLOOKUP($D30,'214737'!$H:$H,'214737'!$I:$I,"",0)</f>
        <v/>
      </c>
      <c r="G30" s="1294" t="str">
        <f>_xlfn.XLOOKUP($D30,'214737'!$H:$H,'214737'!$J:$J,"",0)</f>
        <v/>
      </c>
      <c r="H30" s="1294" t="str">
        <f>_xlfn.XLOOKUP($D30,'214737'!$H:$H,'214737'!$K:$K,"",0)</f>
        <v/>
      </c>
      <c r="I30" s="414" t="str">
        <f>集計グループ2</f>
        <v>ネクストハウス</v>
      </c>
      <c r="J30" s="523"/>
      <c r="K30" s="1278">
        <f>K29</f>
        <v>2000</v>
      </c>
      <c r="L30" s="1278">
        <f t="shared" ref="L30" si="693">L29</f>
        <v>567</v>
      </c>
      <c r="M30" s="1278">
        <f t="shared" ref="M30" si="694">M29</f>
        <v>492</v>
      </c>
      <c r="N30" s="1278">
        <f t="shared" ref="N30" si="695">N29</f>
        <v>1350</v>
      </c>
      <c r="O30" s="1278">
        <f t="shared" ref="O30" si="696">O29</f>
        <v>1000</v>
      </c>
      <c r="P30" s="1278">
        <f t="shared" ref="P30" si="697">P29</f>
        <v>2820</v>
      </c>
      <c r="Q30" s="1278">
        <f>SUM(K30:P30)</f>
        <v>8229</v>
      </c>
      <c r="R30" s="577" t="str">
        <f>R29</f>
        <v>ネクストハウス長久手</v>
      </c>
      <c r="S30" s="355" t="s">
        <v>146</v>
      </c>
      <c r="T30" s="455" t="e" cm="1">
        <f t="array" aca="1" ref="T30" ca="1">INDEX(INDIRECT("'"&amp;実行度合表集計!$D29&amp;"_受着完'!R27C4:R28C95",FALSE),2,
MATCH(T$2,INDIRECT("'"&amp;実行度合表集計!$D29&amp;"_受着完'!R4",FALSE),0)-1)</f>
        <v>#REF!</v>
      </c>
      <c r="U30" s="356" t="e">
        <f ca="1">INDEX(INDIRECT("'"&amp;実行度合表集計!$D29&amp;"_受着完'!R27C4:R28C95",FALSE),2,
MATCH(T$2,INDIRECT("'"&amp;実行度合表集計!$D29&amp;"_受着完'!R4",FALSE),0))</f>
        <v>#REF!</v>
      </c>
      <c r="V30" s="587" t="e" cm="1">
        <f t="array" aca="1" ref="V30" ca="1">INDEX(INDIRECT("'"&amp;実行度合表集計!$D29&amp;"_受着完'!R27C4:R28C95",FALSE),2,
MATCH(T$2,INDIRECT("'"&amp;実行度合表集計!$D29&amp;"_受着完'!R4",FALSE),0)-3)</f>
        <v>#REF!</v>
      </c>
      <c r="W30" s="357" t="e" cm="1">
        <f t="array" aca="1" ref="W30" ca="1">INDEX(INDIRECT("'"&amp;実行度合表集計!$D29&amp;"_受着完'!R58C4:R59C95",FALSE),2,
MATCH(T$2,INDIRECT("'"&amp;実行度合表集計!$D29&amp;"_受着完'!R4",FALSE),0)-1)</f>
        <v>#REF!</v>
      </c>
      <c r="X30" s="356" t="e">
        <f ca="1">INDEX(INDIRECT("'"&amp;実行度合表集計!$D29&amp;"_受着完'!R58C4:R59C95",FALSE),2,
MATCH(T$2,INDIRECT("'"&amp;実行度合表集計!$D29&amp;"_受着完'!R4",FALSE),0))</f>
        <v>#REF!</v>
      </c>
      <c r="Y30" s="587" t="e" cm="1">
        <f t="array" aca="1" ref="Y30" ca="1">INDEX(INDIRECT("'"&amp;実行度合表集計!$D29&amp;"_受着完'!R58C4:R59C95",FALSE),2,
MATCH(T$2,INDIRECT("'"&amp;実行度合表集計!$D29&amp;"_受着完'!R4",FALSE),0)-3)</f>
        <v>#REF!</v>
      </c>
      <c r="Z30" s="358" t="e" cm="1">
        <f t="array" aca="1" ref="Z30" ca="1">INDEX(INDIRECT("'"&amp;実行度合表集計!$D29&amp;"_受着完'!R89C4:R90C95",FALSE),2,
MATCH(T$2,INDIRECT("'"&amp;実行度合表集計!$D29&amp;"_受着完'!R4",FALSE),0)-1)</f>
        <v>#REF!</v>
      </c>
      <c r="AA30" s="356" t="e">
        <f ca="1">INDEX(INDIRECT("'"&amp;実行度合表集計!$D29&amp;"_受着完'!R89C4:R90C95",FALSE),2,
MATCH(T$2,INDIRECT("'"&amp;実行度合表集計!$D29&amp;"_受着完'!R4",FALSE),0))</f>
        <v>#REF!</v>
      </c>
      <c r="AB30" s="795" t="e">
        <f ca="1">AA30-($Q29*1000)</f>
        <v>#REF!</v>
      </c>
      <c r="AC30" s="587" t="e" cm="1">
        <f t="array" aca="1" ref="AC30" ca="1">INDEX(INDIRECT("'"&amp;実行度合表集計!$D29&amp;"_受着完'!R89C4:R90C95",FALSE),2,
MATCH(T$2,INDIRECT("'"&amp;実行度合表集計!$D29&amp;"_受着完'!R4",FALSE),0)-3)</f>
        <v>#REF!</v>
      </c>
      <c r="AD30" s="455" t="e" cm="1">
        <f t="array" aca="1" ref="AD30" ca="1">INDEX(INDIRECT("'"&amp;実行度合表集計!$D29&amp;"_受着完'!R27C4:R28C95",FALSE),2,
MATCH(AD$2,INDIRECT("'"&amp;実行度合表集計!$D29&amp;"_受着完'!R4",FALSE),0)-1)</f>
        <v>#REF!</v>
      </c>
      <c r="AE30" s="356" t="e">
        <f ca="1">INDEX(INDIRECT("'"&amp;実行度合表集計!$D29&amp;"_受着完'!R27C4:R28C95",FALSE),2,
MATCH(AD$2,INDIRECT("'"&amp;実行度合表集計!$D29&amp;"_受着完'!R4",FALSE),0))</f>
        <v>#REF!</v>
      </c>
      <c r="AF30" s="587" t="e" cm="1">
        <f t="array" aca="1" ref="AF30" ca="1">INDEX(INDIRECT("'"&amp;実行度合表集計!$D29&amp;"_受着完'!R27C4:R28C95",FALSE),2,
MATCH(AD$2,INDIRECT("'"&amp;実行度合表集計!$D29&amp;"_受着完'!R4",FALSE),0)-3)</f>
        <v>#REF!</v>
      </c>
      <c r="AG30" s="357" t="e" cm="1">
        <f t="array" aca="1" ref="AG30" ca="1">INDEX(INDIRECT("'"&amp;実行度合表集計!$D29&amp;"_受着完'!R58C4:R59C95",FALSE),2,
MATCH(AD$2,INDIRECT("'"&amp;実行度合表集計!$D29&amp;"_受着完'!R4",FALSE),0)-1)</f>
        <v>#REF!</v>
      </c>
      <c r="AH30" s="356" t="e">
        <f ca="1">INDEX(INDIRECT("'"&amp;実行度合表集計!$D29&amp;"_受着完'!R58C4:R59C95",FALSE),2,
MATCH(AD$2,INDIRECT("'"&amp;実行度合表集計!$D29&amp;"_受着完'!R4",FALSE),0))</f>
        <v>#REF!</v>
      </c>
      <c r="AI30" s="587" t="e" cm="1">
        <f t="array" aca="1" ref="AI30" ca="1">INDEX(INDIRECT("'"&amp;実行度合表集計!$D29&amp;"_受着完'!R58C4:R59C95",FALSE),2,
MATCH(AD$2,INDIRECT("'"&amp;実行度合表集計!$D29&amp;"_受着完'!R4",FALSE),0)-3)</f>
        <v>#REF!</v>
      </c>
      <c r="AJ30" s="358" t="e" cm="1">
        <f t="array" aca="1" ref="AJ30" ca="1">INDEX(INDIRECT("'"&amp;実行度合表集計!$D29&amp;"_受着完'!R89C4:R90C95",FALSE),2,
MATCH(AD$2,INDIRECT("'"&amp;実行度合表集計!$D29&amp;"_受着完'!R4",FALSE),0)-1)</f>
        <v>#REF!</v>
      </c>
      <c r="AK30" s="356" t="e">
        <f ca="1">INDEX(INDIRECT("'"&amp;実行度合表集計!$D29&amp;"_受着完'!R89C4:R90C95",FALSE),2,
MATCH(AD$2,INDIRECT("'"&amp;実行度合表集計!$D29&amp;"_受着完'!R4",FALSE),0))</f>
        <v>#REF!</v>
      </c>
      <c r="AL30" s="795" t="e">
        <f ca="1">AK30-($Q29*1000)</f>
        <v>#REF!</v>
      </c>
      <c r="AM30" s="587" t="e" cm="1">
        <f t="array" aca="1" ref="AM30" ca="1">INDEX(INDIRECT("'"&amp;実行度合表集計!$D29&amp;"_受着完'!R89C4:R90C95",FALSE),2,
MATCH(AD$2,INDIRECT("'"&amp;実行度合表集計!$D29&amp;"_受着完'!R4",FALSE),0)-3)</f>
        <v>#REF!</v>
      </c>
      <c r="AN30" s="455" t="e" cm="1">
        <f t="array" aca="1" ref="AN30" ca="1">INDEX(INDIRECT("'"&amp;実行度合表集計!$D29&amp;"_受着完'!R27C4:R28C95",FALSE),2,
MATCH(AN$2,INDIRECT("'"&amp;実行度合表集計!$D29&amp;"_受着完'!R4",FALSE),0)-1)</f>
        <v>#REF!</v>
      </c>
      <c r="AO30" s="356" t="e">
        <f ca="1">INDEX(INDIRECT("'"&amp;実行度合表集計!$D29&amp;"_受着完'!R27C4:R28C95",FALSE),2,
MATCH(AN$2,INDIRECT("'"&amp;実行度合表集計!$D29&amp;"_受着完'!R4",FALSE),0))</f>
        <v>#REF!</v>
      </c>
      <c r="AP30" s="587" t="e" cm="1">
        <f t="array" aca="1" ref="AP30" ca="1">INDEX(INDIRECT("'"&amp;実行度合表集計!$D29&amp;"_受着完'!R27C4:R28C95",FALSE),2,
MATCH(AN$2,INDIRECT("'"&amp;実行度合表集計!$D29&amp;"_受着完'!R4",FALSE),0)-3)</f>
        <v>#REF!</v>
      </c>
      <c r="AQ30" s="357" t="e" cm="1">
        <f t="array" aca="1" ref="AQ30" ca="1">INDEX(INDIRECT("'"&amp;実行度合表集計!$D29&amp;"_受着完'!R58C4:R59C95",FALSE),2,
MATCH(AN$2,INDIRECT("'"&amp;実行度合表集計!$D29&amp;"_受着完'!R4",FALSE),0)-1)</f>
        <v>#REF!</v>
      </c>
      <c r="AR30" s="356" t="e">
        <f ca="1">INDEX(INDIRECT("'"&amp;実行度合表集計!$D29&amp;"_受着完'!R58C4:R59C95",FALSE),2,
MATCH(AN$2,INDIRECT("'"&amp;実行度合表集計!$D29&amp;"_受着完'!R4",FALSE),0))</f>
        <v>#REF!</v>
      </c>
      <c r="AS30" s="587" t="e" cm="1">
        <f t="array" aca="1" ref="AS30" ca="1">INDEX(INDIRECT("'"&amp;実行度合表集計!$D29&amp;"_受着完'!R58C4:R59C95",FALSE),2,
MATCH(AN$2,INDIRECT("'"&amp;実行度合表集計!$D29&amp;"_受着完'!R4",FALSE),0)-3)</f>
        <v>#REF!</v>
      </c>
      <c r="AT30" s="358" t="e" cm="1">
        <f t="array" aca="1" ref="AT30" ca="1">INDEX(INDIRECT("'"&amp;実行度合表集計!$D29&amp;"_受着完'!R89C4:R90C95",FALSE),2,
MATCH(AN$2,INDIRECT("'"&amp;実行度合表集計!$D29&amp;"_受着完'!R4",FALSE),0)-1)</f>
        <v>#REF!</v>
      </c>
      <c r="AU30" s="356" t="e">
        <f ca="1">INDEX(INDIRECT("'"&amp;実行度合表集計!$D29&amp;"_受着完'!R89C4:R90C95",FALSE),2,
MATCH(AN$2,INDIRECT("'"&amp;実行度合表集計!$D29&amp;"_受着完'!R4",FALSE),0))</f>
        <v>#REF!</v>
      </c>
      <c r="AV30" s="795" t="e">
        <f ca="1">AU30-($Q29*1000)</f>
        <v>#REF!</v>
      </c>
      <c r="AW30" s="587" t="e" cm="1">
        <f t="array" aca="1" ref="AW30" ca="1">INDEX(INDIRECT("'"&amp;実行度合表集計!$D29&amp;"_受着完'!R89C4:R90C95",FALSE),2,
MATCH(AN$2,INDIRECT("'"&amp;実行度合表集計!$D29&amp;"_受着完'!R4",FALSE),0)-3)</f>
        <v>#REF!</v>
      </c>
      <c r="AX30" s="627" t="e">
        <f t="shared" ref="AX30" ca="1" si="698">T30+AD30+AN30</f>
        <v>#REF!</v>
      </c>
      <c r="AY30" s="628" t="e">
        <f t="shared" ref="AY30" ca="1" si="699">U30+AE30+AO30</f>
        <v>#REF!</v>
      </c>
      <c r="AZ30" s="629" t="e">
        <f t="shared" ref="AZ30" ca="1" si="700">V30+AF30+AP30</f>
        <v>#REF!</v>
      </c>
      <c r="BA30" s="648" t="e">
        <f t="shared" ref="BA30" ca="1" si="701">W30+AG30+AQ30</f>
        <v>#REF!</v>
      </c>
      <c r="BB30" s="617" t="e">
        <f t="shared" ref="BB30" ca="1" si="702">X30+AH30+AR30</f>
        <v>#REF!</v>
      </c>
      <c r="BC30" s="649" t="e">
        <f t="shared" ref="BC30" ca="1" si="703">Y30+AI30+AS30</f>
        <v>#REF!</v>
      </c>
      <c r="BD30" s="659" t="e">
        <f ca="1">Z30+AJ30+AT30</f>
        <v>#REF!</v>
      </c>
      <c r="BE30" s="619" t="e">
        <f ca="1">AA30+AK30+AU30</f>
        <v>#REF!</v>
      </c>
      <c r="BF30" s="790" t="e">
        <f ca="1">BE30*(1+BF31)-(($Q29*1000)*3)</f>
        <v>#REF!</v>
      </c>
      <c r="BG30" s="660" t="e">
        <f ca="1">AC30+AM30+AW30</f>
        <v>#REF!</v>
      </c>
      <c r="BH30" s="360" t="e" cm="1">
        <f t="array" aca="1" ref="BH30" ca="1">INDEX(INDIRECT("'"&amp;実行度合表集計!$D29&amp;"_受着完'!R27C4:R28C95",FALSE),2,
MATCH(BH$2,INDIRECT("'"&amp;実行度合表集計!$D29&amp;"_受着完'!R4",FALSE),0)-1)</f>
        <v>#REF!</v>
      </c>
      <c r="BI30" s="356" t="e">
        <f ca="1">INDEX(INDIRECT("'"&amp;実行度合表集計!$D29&amp;"_受着完'!R27C4:R28C95",FALSE),2,
MATCH(BH$2,INDIRECT("'"&amp;実行度合表集計!$D29&amp;"_受着完'!R4",FALSE),0))</f>
        <v>#REF!</v>
      </c>
      <c r="BJ30" s="587" t="e" cm="1">
        <f t="array" aca="1" ref="BJ30" ca="1">INDEX(INDIRECT("'"&amp;実行度合表集計!$D29&amp;"_受着完'!R27C4:R28C95",FALSE),2,
MATCH(BH$2,INDIRECT("'"&amp;実行度合表集計!$D29&amp;"_受着完'!R4",FALSE),0)-3)</f>
        <v>#REF!</v>
      </c>
      <c r="BK30" s="357" t="e" cm="1">
        <f t="array" aca="1" ref="BK30" ca="1">INDEX(INDIRECT("'"&amp;実行度合表集計!$D29&amp;"_受着完'!R58C4:R59C95",FALSE),2,
MATCH(BH$2,INDIRECT("'"&amp;実行度合表集計!$D29&amp;"_受着完'!R4",FALSE),0)-1)</f>
        <v>#REF!</v>
      </c>
      <c r="BL30" s="356" t="e">
        <f ca="1">INDEX(INDIRECT("'"&amp;実行度合表集計!$D29&amp;"_受着完'!R58C4:R59C95",FALSE),2,
MATCH(BH$2,INDIRECT("'"&amp;実行度合表集計!$D29&amp;"_受着完'!R4",FALSE),0))</f>
        <v>#REF!</v>
      </c>
      <c r="BM30" s="587" t="e" cm="1">
        <f t="array" aca="1" ref="BM30" ca="1">INDEX(INDIRECT("'"&amp;実行度合表集計!$D29&amp;"_受着完'!R58C4:R59C95",FALSE),2,
MATCH(BH$2,INDIRECT("'"&amp;実行度合表集計!$D29&amp;"_受着完'!R4",FALSE),0)-3)</f>
        <v>#REF!</v>
      </c>
      <c r="BN30" s="358" t="e" cm="1">
        <f t="array" aca="1" ref="BN30" ca="1">INDEX(INDIRECT("'"&amp;実行度合表集計!$D29&amp;"_受着完'!R89C4:R90C95",FALSE),2,
MATCH(BH$2,INDIRECT("'"&amp;実行度合表集計!$D29&amp;"_受着完'!R4",FALSE),0)-1)</f>
        <v>#REF!</v>
      </c>
      <c r="BO30" s="356" t="e">
        <f ca="1">INDEX(INDIRECT("'"&amp;実行度合表集計!$D29&amp;"_受着完'!R89C4:R90C95",FALSE),2,
MATCH(BH$2,INDIRECT("'"&amp;実行度合表集計!$D29&amp;"_受着完'!R4",FALSE),0))</f>
        <v>#REF!</v>
      </c>
      <c r="BP30" s="795" t="e">
        <f ca="1">BO30-($Q29*1000)</f>
        <v>#REF!</v>
      </c>
      <c r="BQ30" s="587" t="e" cm="1">
        <f t="array" aca="1" ref="BQ30" ca="1">INDEX(INDIRECT("'"&amp;実行度合表集計!$D29&amp;"_受着完'!R89C4:R90C95",FALSE),2,
MATCH(BH$2,INDIRECT("'"&amp;実行度合表集計!$D29&amp;"_受着完'!R4",FALSE),0)-3)</f>
        <v>#REF!</v>
      </c>
      <c r="BR30" s="455" t="e" cm="1">
        <f t="array" aca="1" ref="BR30" ca="1">INDEX(INDIRECT("'"&amp;実行度合表集計!$D29&amp;"_受着完'!R27C4:R28C95",FALSE),2,
MATCH(BR$2,INDIRECT("'"&amp;実行度合表集計!$D29&amp;"_受着完'!R4",FALSE),0)-1)</f>
        <v>#REF!</v>
      </c>
      <c r="BS30" s="356" t="e">
        <f ca="1">INDEX(INDIRECT("'"&amp;実行度合表集計!$D29&amp;"_受着完'!R27C4:R28C95",FALSE),2,
MATCH(BR$2,INDIRECT("'"&amp;実行度合表集計!$D29&amp;"_受着完'!R4",FALSE),0))</f>
        <v>#REF!</v>
      </c>
      <c r="BT30" s="587" t="e" cm="1">
        <f t="array" aca="1" ref="BT30" ca="1">INDEX(INDIRECT("'"&amp;実行度合表集計!$D29&amp;"_受着完'!R27C4:R28C95",FALSE),2,
MATCH(BR$2,INDIRECT("'"&amp;実行度合表集計!$D29&amp;"_受着完'!R4",FALSE),0)-3)</f>
        <v>#REF!</v>
      </c>
      <c r="BU30" s="357" t="e" cm="1">
        <f t="array" aca="1" ref="BU30" ca="1">INDEX(INDIRECT("'"&amp;実行度合表集計!$D29&amp;"_受着完'!R58C4:R59C95",FALSE),2,
MATCH(BR$2,INDIRECT("'"&amp;実行度合表集計!$D29&amp;"_受着完'!R4",FALSE),0)-1)</f>
        <v>#REF!</v>
      </c>
      <c r="BV30" s="356" t="e">
        <f ca="1">INDEX(INDIRECT("'"&amp;実行度合表集計!$D29&amp;"_受着完'!R58C4:R59C95",FALSE),2,
MATCH(BR$2,INDIRECT("'"&amp;実行度合表集計!$D29&amp;"_受着完'!R4",FALSE),0))</f>
        <v>#REF!</v>
      </c>
      <c r="BW30" s="587" t="e" cm="1">
        <f t="array" aca="1" ref="BW30" ca="1">INDEX(INDIRECT("'"&amp;実行度合表集計!$D29&amp;"_受着完'!R58C4:R59C95",FALSE),2,
MATCH(BR$2,INDIRECT("'"&amp;実行度合表集計!$D29&amp;"_受着完'!R4",FALSE),0)-3)</f>
        <v>#REF!</v>
      </c>
      <c r="BX30" s="358" t="e" cm="1">
        <f t="array" aca="1" ref="BX30" ca="1">INDEX(INDIRECT("'"&amp;実行度合表集計!$D29&amp;"_受着完'!R89C4:R90C95",FALSE),2,
MATCH(BR$2,INDIRECT("'"&amp;実行度合表集計!$D29&amp;"_受着完'!R4",FALSE),0)-1)</f>
        <v>#REF!</v>
      </c>
      <c r="BY30" s="356" t="e">
        <f ca="1">INDEX(INDIRECT("'"&amp;実行度合表集計!$D29&amp;"_受着完'!R89C4:R90C95",FALSE),2,
MATCH(BR$2,INDIRECT("'"&amp;実行度合表集計!$D29&amp;"_受着完'!R4",FALSE),0))</f>
        <v>#REF!</v>
      </c>
      <c r="BZ30" s="795" t="e">
        <f ca="1">BY30-($Q29*1000)</f>
        <v>#REF!</v>
      </c>
      <c r="CA30" s="587" t="e" cm="1">
        <f t="array" aca="1" ref="CA30" ca="1">INDEX(INDIRECT("'"&amp;実行度合表集計!$D29&amp;"_受着完'!R89C4:R90C95",FALSE),2,
MATCH(BR$2,INDIRECT("'"&amp;実行度合表集計!$D29&amp;"_受着完'!R4",FALSE),0)-3)</f>
        <v>#REF!</v>
      </c>
      <c r="CB30" s="455" t="e" cm="1">
        <f t="array" aca="1" ref="CB30" ca="1">INDEX(INDIRECT("'"&amp;実行度合表集計!$D29&amp;"_受着完'!R27C4:R28C95",FALSE),2,
MATCH(CB$2,INDIRECT("'"&amp;実行度合表集計!$D29&amp;"_受着完'!R4",FALSE),0)-1)</f>
        <v>#REF!</v>
      </c>
      <c r="CC30" s="356" t="e">
        <f ca="1">INDEX(INDIRECT("'"&amp;実行度合表集計!$D29&amp;"_受着完'!R27C4:R28C95",FALSE),2,
MATCH(CB$2,INDIRECT("'"&amp;実行度合表集計!$D29&amp;"_受着完'!R4",FALSE),0))</f>
        <v>#REF!</v>
      </c>
      <c r="CD30" s="587" t="e" cm="1">
        <f t="array" aca="1" ref="CD30" ca="1">INDEX(INDIRECT("'"&amp;実行度合表集計!$D29&amp;"_受着完'!R27C4:R28C95",FALSE),2,
MATCH(CB$2,INDIRECT("'"&amp;実行度合表集計!$D29&amp;"_受着完'!R4",FALSE),0)-3)</f>
        <v>#REF!</v>
      </c>
      <c r="CE30" s="357" t="e" cm="1">
        <f t="array" aca="1" ref="CE30" ca="1">INDEX(INDIRECT("'"&amp;実行度合表集計!$D29&amp;"_受着完'!R58C4:R59C95",FALSE),2,
MATCH(CB$2,INDIRECT("'"&amp;実行度合表集計!$D29&amp;"_受着完'!R4",FALSE),0)-1)</f>
        <v>#REF!</v>
      </c>
      <c r="CF30" s="356" t="e">
        <f ca="1">INDEX(INDIRECT("'"&amp;実行度合表集計!$D29&amp;"_受着完'!R58C4:R59C95",FALSE),2,
MATCH(CB$2,INDIRECT("'"&amp;実行度合表集計!$D29&amp;"_受着完'!R4",FALSE),0))</f>
        <v>#REF!</v>
      </c>
      <c r="CG30" s="587" t="e" cm="1">
        <f t="array" aca="1" ref="CG30" ca="1">INDEX(INDIRECT("'"&amp;実行度合表集計!$D29&amp;"_受着完'!R58C4:R59C95",FALSE),2,
MATCH(CB$2,INDIRECT("'"&amp;実行度合表集計!$D29&amp;"_受着完'!R4",FALSE),0)-3)</f>
        <v>#REF!</v>
      </c>
      <c r="CH30" s="358" t="e" cm="1">
        <f t="array" aca="1" ref="CH30" ca="1">INDEX(INDIRECT("'"&amp;実行度合表集計!$D29&amp;"_受着完'!R89C4:R90C95",FALSE),2,
MATCH(CB$2,INDIRECT("'"&amp;実行度合表集計!$D29&amp;"_受着完'!R4",FALSE),0)-1)</f>
        <v>#REF!</v>
      </c>
      <c r="CI30" s="356" t="e">
        <f ca="1">INDEX(INDIRECT("'"&amp;実行度合表集計!$D29&amp;"_受着完'!R89C4:R90C95",FALSE),2,
MATCH(CB$2,INDIRECT("'"&amp;実行度合表集計!$D29&amp;"_受着完'!R4",FALSE),0))</f>
        <v>#REF!</v>
      </c>
      <c r="CJ30" s="795" t="e">
        <f ca="1">CI30-($Q29*1000)</f>
        <v>#REF!</v>
      </c>
      <c r="CK30" s="587" t="e" cm="1">
        <f t="array" aca="1" ref="CK30" ca="1">INDEX(INDIRECT("'"&amp;実行度合表集計!$D29&amp;"_受着完'!R89C4:R90C95",FALSE),2,
MATCH(CB$2,INDIRECT("'"&amp;実行度合表集計!$D29&amp;"_受着完'!R4",FALSE),0)-3)</f>
        <v>#REF!</v>
      </c>
      <c r="CL30" s="627" t="e">
        <f t="shared" ref="CL30" ca="1" si="704">BH30+BR30+CB30</f>
        <v>#REF!</v>
      </c>
      <c r="CM30" s="628" t="e">
        <f t="shared" ref="CM30" ca="1" si="705">BI30+BS30+CC30</f>
        <v>#REF!</v>
      </c>
      <c r="CN30" s="629" t="e">
        <f t="shared" ref="CN30" ca="1" si="706">BJ30+BT30+CD30</f>
        <v>#REF!</v>
      </c>
      <c r="CO30" s="648" t="e">
        <f t="shared" ref="CO30" ca="1" si="707">BK30+BU30+CE30</f>
        <v>#REF!</v>
      </c>
      <c r="CP30" s="617" t="e">
        <f t="shared" ref="CP30" ca="1" si="708">BL30+BV30+CF30</f>
        <v>#REF!</v>
      </c>
      <c r="CQ30" s="649" t="e">
        <f t="shared" ref="CQ30" ca="1" si="709">BM30+BW30+CG30</f>
        <v>#REF!</v>
      </c>
      <c r="CR30" s="659" t="e">
        <f ca="1">BN30+BX30+CH30</f>
        <v>#REF!</v>
      </c>
      <c r="CS30" s="619" t="e">
        <f ca="1">BO30+BY30+CI30</f>
        <v>#REF!</v>
      </c>
      <c r="CT30" s="790" t="e">
        <f ca="1">CS30*(1+CT31)-(($Q29*1000)*3)</f>
        <v>#REF!</v>
      </c>
      <c r="CU30" s="660" t="e">
        <f ca="1">BQ30+CA30+CK30</f>
        <v>#REF!</v>
      </c>
      <c r="CV30" s="670" t="e">
        <f t="shared" ca="1" si="684"/>
        <v>#REF!</v>
      </c>
      <c r="CW30" s="620" t="e">
        <f t="shared" ca="1" si="684"/>
        <v>#REF!</v>
      </c>
      <c r="CX30" s="671" t="e">
        <f t="shared" ca="1" si="684"/>
        <v>#REF!</v>
      </c>
      <c r="CY30" s="681" t="e">
        <f t="shared" ca="1" si="684"/>
        <v>#REF!</v>
      </c>
      <c r="CZ30" s="622" t="e">
        <f t="shared" ca="1" si="684"/>
        <v>#REF!</v>
      </c>
      <c r="DA30" s="682" t="e">
        <f t="shared" ca="1" si="684"/>
        <v>#REF!</v>
      </c>
      <c r="DB30" s="692" t="e">
        <f t="shared" ca="1" si="684"/>
        <v>#REF!</v>
      </c>
      <c r="DC30" s="624" t="e">
        <f t="shared" ca="1" si="684"/>
        <v>#REF!</v>
      </c>
      <c r="DD30" s="790" t="e">
        <f t="shared" ca="1" si="684"/>
        <v>#REF!</v>
      </c>
      <c r="DE30" s="693" t="e">
        <f t="shared" ca="1" si="684"/>
        <v>#REF!</v>
      </c>
      <c r="DF30" s="360" t="e" cm="1">
        <f t="array" aca="1" ref="DF30" ca="1">INDEX(INDIRECT("'"&amp;実行度合表集計!$D29&amp;"_受着完'!R27C4:R28C95",FALSE),2,
MATCH(DF$2,INDIRECT("'"&amp;実行度合表集計!$D29&amp;"_受着完'!R4",FALSE),0)-1)</f>
        <v>#REF!</v>
      </c>
      <c r="DG30" s="356" t="e">
        <f ca="1">INDEX(INDIRECT("'"&amp;実行度合表集計!$D29&amp;"_受着完'!R27C4:R28C95",FALSE),2,
MATCH(DF$2,INDIRECT("'"&amp;実行度合表集計!$D29&amp;"_受着完'!R4",FALSE),0))</f>
        <v>#REF!</v>
      </c>
      <c r="DH30" s="587" t="e" cm="1">
        <f t="array" aca="1" ref="DH30" ca="1">INDEX(INDIRECT("'"&amp;実行度合表集計!$D29&amp;"_受着完'!R27C4:R28C95",FALSE),2,
MATCH(DF$2,INDIRECT("'"&amp;実行度合表集計!$D29&amp;"_受着完'!R4",FALSE),0)-3)</f>
        <v>#REF!</v>
      </c>
      <c r="DI30" s="357" t="e" cm="1">
        <f t="array" aca="1" ref="DI30" ca="1">INDEX(INDIRECT("'"&amp;実行度合表集計!$D29&amp;"_受着完'!R58C4:R59C95",FALSE),2,
MATCH(DF$2,INDIRECT("'"&amp;実行度合表集計!$D29&amp;"_受着完'!R4",FALSE),0)-1)</f>
        <v>#REF!</v>
      </c>
      <c r="DJ30" s="356" t="e">
        <f ca="1">INDEX(INDIRECT("'"&amp;実行度合表集計!$D29&amp;"_受着完'!R58C4:R59C95",FALSE),2,
MATCH(DF$2,INDIRECT("'"&amp;実行度合表集計!$D29&amp;"_受着完'!R4",FALSE),0))</f>
        <v>#REF!</v>
      </c>
      <c r="DK30" s="587" t="e" cm="1">
        <f t="array" aca="1" ref="DK30" ca="1">INDEX(INDIRECT("'"&amp;実行度合表集計!$D29&amp;"_受着完'!R58C4:R59C95",FALSE),2,
MATCH(DF$2,INDIRECT("'"&amp;実行度合表集計!$D29&amp;"_受着完'!R4",FALSE),0)-3)</f>
        <v>#REF!</v>
      </c>
      <c r="DL30" s="358" t="e" cm="1">
        <f t="array" aca="1" ref="DL30" ca="1">INDEX(INDIRECT("'"&amp;実行度合表集計!$D29&amp;"_受着完'!R89C4:R90C95",FALSE),2,
MATCH(DF$2,INDIRECT("'"&amp;実行度合表集計!$D29&amp;"_受着完'!R4",FALSE),0)-1)</f>
        <v>#REF!</v>
      </c>
      <c r="DM30" s="356" t="e">
        <f ca="1">INDEX(INDIRECT("'"&amp;実行度合表集計!$D29&amp;"_受着完'!R89C4:R90C95",FALSE),2,
MATCH(DF$2,INDIRECT("'"&amp;実行度合表集計!$D29&amp;"_受着完'!R4",FALSE),0))</f>
        <v>#REF!</v>
      </c>
      <c r="DN30" s="795" t="e">
        <f ca="1">DM30-($Q29*1000)</f>
        <v>#REF!</v>
      </c>
      <c r="DO30" s="587" t="e" cm="1">
        <f t="array" aca="1" ref="DO30" ca="1">INDEX(INDIRECT("'"&amp;実行度合表集計!$D29&amp;"_受着完'!R89C4:R90C95",FALSE),2,
MATCH(DF$2,INDIRECT("'"&amp;実行度合表集計!$D29&amp;"_受着完'!R4",FALSE),0)-3)</f>
        <v>#REF!</v>
      </c>
      <c r="DP30" s="455" t="e" cm="1">
        <f t="array" aca="1" ref="DP30" ca="1">INDEX(INDIRECT("'"&amp;実行度合表集計!$D29&amp;"_受着完'!R27C4:R28C95",FALSE),2,
MATCH(DP$2,INDIRECT("'"&amp;実行度合表集計!$D29&amp;"_受着完'!R4",FALSE),0)-1)</f>
        <v>#REF!</v>
      </c>
      <c r="DQ30" s="356" t="e">
        <f ca="1">INDEX(INDIRECT("'"&amp;実行度合表集計!$D29&amp;"_受着完'!R27C4:R28C95",FALSE),2,
MATCH(DP$2,INDIRECT("'"&amp;実行度合表集計!$D29&amp;"_受着完'!R4",FALSE),0))</f>
        <v>#REF!</v>
      </c>
      <c r="DR30" s="587" t="e" cm="1">
        <f t="array" aca="1" ref="DR30" ca="1">INDEX(INDIRECT("'"&amp;実行度合表集計!$D29&amp;"_受着完'!R27C4:R28C95",FALSE),2,
MATCH(DP$2,INDIRECT("'"&amp;実行度合表集計!$D29&amp;"_受着完'!R4",FALSE),0)-3)</f>
        <v>#REF!</v>
      </c>
      <c r="DS30" s="357" t="e" cm="1">
        <f t="array" aca="1" ref="DS30" ca="1">INDEX(INDIRECT("'"&amp;実行度合表集計!$D29&amp;"_受着完'!R58C4:R59C95",FALSE),2,
MATCH(DP$2,INDIRECT("'"&amp;実行度合表集計!$D29&amp;"_受着完'!R4",FALSE),0)-1)</f>
        <v>#REF!</v>
      </c>
      <c r="DT30" s="356" t="e">
        <f ca="1">INDEX(INDIRECT("'"&amp;実行度合表集計!$D29&amp;"_受着完'!R58C4:R59C95",FALSE),2,
MATCH(DP$2,INDIRECT("'"&amp;実行度合表集計!$D29&amp;"_受着完'!R4",FALSE),0))</f>
        <v>#REF!</v>
      </c>
      <c r="DU30" s="587" t="e" cm="1">
        <f t="array" aca="1" ref="DU30" ca="1">INDEX(INDIRECT("'"&amp;実行度合表集計!$D29&amp;"_受着完'!R58C4:R59C95",FALSE),2,
MATCH(DP$2,INDIRECT("'"&amp;実行度合表集計!$D29&amp;"_受着完'!R4",FALSE),0)-3)</f>
        <v>#REF!</v>
      </c>
      <c r="DV30" s="358" t="e" cm="1">
        <f t="array" aca="1" ref="DV30" ca="1">INDEX(INDIRECT("'"&amp;実行度合表集計!$D29&amp;"_受着完'!R89C4:R90C95",FALSE),2,
MATCH(DP$2,INDIRECT("'"&amp;実行度合表集計!$D29&amp;"_受着完'!R4",FALSE),0)-1)</f>
        <v>#REF!</v>
      </c>
      <c r="DW30" s="356" t="e">
        <f ca="1">INDEX(INDIRECT("'"&amp;実行度合表集計!$D29&amp;"_受着完'!R89C4:R90C95",FALSE),2,
MATCH(DP$2,INDIRECT("'"&amp;実行度合表集計!$D29&amp;"_受着完'!R4",FALSE),0))</f>
        <v>#REF!</v>
      </c>
      <c r="DX30" s="795" t="e">
        <f ca="1">DW30-($Q29*1000)</f>
        <v>#REF!</v>
      </c>
      <c r="DY30" s="587" t="e" cm="1">
        <f t="array" aca="1" ref="DY30" ca="1">INDEX(INDIRECT("'"&amp;実行度合表集計!$D29&amp;"_受着完'!R89C4:R90C95",FALSE),2,
MATCH(DP$2,INDIRECT("'"&amp;実行度合表集計!$D29&amp;"_受着完'!R4",FALSE),0)-3)</f>
        <v>#REF!</v>
      </c>
      <c r="DZ30" s="455" t="e" cm="1">
        <f t="array" aca="1" ref="DZ30" ca="1">INDEX(INDIRECT("'"&amp;実行度合表集計!$D29&amp;"_受着完'!R27C4:R28C95",FALSE),2,
MATCH(DZ$2,INDIRECT("'"&amp;実行度合表集計!$D29&amp;"_受着完'!R4",FALSE),0)-1)</f>
        <v>#REF!</v>
      </c>
      <c r="EA30" s="356" t="e">
        <f ca="1">INDEX(INDIRECT("'"&amp;実行度合表集計!$D29&amp;"_受着完'!R27C4:R28C95",FALSE),2,
MATCH(DZ$2,INDIRECT("'"&amp;実行度合表集計!$D29&amp;"_受着完'!R4",FALSE),0))</f>
        <v>#REF!</v>
      </c>
      <c r="EB30" s="587" t="e" cm="1">
        <f t="array" aca="1" ref="EB30" ca="1">INDEX(INDIRECT("'"&amp;実行度合表集計!$D29&amp;"_受着完'!R27C4:R28C95",FALSE),2,
MATCH(DZ$2,INDIRECT("'"&amp;実行度合表集計!$D29&amp;"_受着完'!R4",FALSE),0)-3)</f>
        <v>#REF!</v>
      </c>
      <c r="EC30" s="357" t="e" cm="1">
        <f t="array" aca="1" ref="EC30" ca="1">INDEX(INDIRECT("'"&amp;実行度合表集計!$D29&amp;"_受着完'!R58C4:R59C95",FALSE),2,
MATCH(DZ$2,INDIRECT("'"&amp;実行度合表集計!$D29&amp;"_受着完'!R4",FALSE),0)-1)</f>
        <v>#REF!</v>
      </c>
      <c r="ED30" s="356" t="e">
        <f ca="1">INDEX(INDIRECT("'"&amp;実行度合表集計!$D29&amp;"_受着完'!R58C4:R59C95",FALSE),2,
MATCH(DZ$2,INDIRECT("'"&amp;実行度合表集計!$D29&amp;"_受着完'!R4",FALSE),0))</f>
        <v>#REF!</v>
      </c>
      <c r="EE30" s="587" t="e" cm="1">
        <f t="array" aca="1" ref="EE30" ca="1">INDEX(INDIRECT("'"&amp;実行度合表集計!$D29&amp;"_受着完'!R58C4:R59C95",FALSE),2,
MATCH(DZ$2,INDIRECT("'"&amp;実行度合表集計!$D29&amp;"_受着完'!R4",FALSE),0)-3)</f>
        <v>#REF!</v>
      </c>
      <c r="EF30" s="358" t="e" cm="1">
        <f t="array" aca="1" ref="EF30" ca="1">INDEX(INDIRECT("'"&amp;実行度合表集計!$D29&amp;"_受着完'!R89C4:R90C95",FALSE),2,
MATCH(DZ$2,INDIRECT("'"&amp;実行度合表集計!$D29&amp;"_受着完'!R4",FALSE),0)-1)</f>
        <v>#REF!</v>
      </c>
      <c r="EG30" s="356" t="e">
        <f ca="1">INDEX(INDIRECT("'"&amp;実行度合表集計!$D29&amp;"_受着完'!R89C4:R90C95",FALSE),2,
MATCH(DZ$2,INDIRECT("'"&amp;実行度合表集計!$D29&amp;"_受着完'!R4",FALSE),0))</f>
        <v>#REF!</v>
      </c>
      <c r="EH30" s="795" t="e">
        <f ca="1">EG30-($Q29*1000)</f>
        <v>#REF!</v>
      </c>
      <c r="EI30" s="587" t="e" cm="1">
        <f t="array" aca="1" ref="EI30" ca="1">INDEX(INDIRECT("'"&amp;実行度合表集計!$D29&amp;"_受着完'!R89C4:R90C95",FALSE),2,
MATCH(DZ$2,INDIRECT("'"&amp;実行度合表集計!$D29&amp;"_受着完'!R4",FALSE),0)-3)</f>
        <v>#REF!</v>
      </c>
      <c r="EJ30" s="627" t="e">
        <f t="shared" ref="EJ30" ca="1" si="710">DF30+DP30+DZ30</f>
        <v>#REF!</v>
      </c>
      <c r="EK30" s="628" t="e">
        <f t="shared" ref="EK30" ca="1" si="711">DG30+DQ30+EA30</f>
        <v>#REF!</v>
      </c>
      <c r="EL30" s="629" t="e">
        <f t="shared" ref="EL30" ca="1" si="712">DH30+DR30+EB30</f>
        <v>#REF!</v>
      </c>
      <c r="EM30" s="648" t="e">
        <f t="shared" ref="EM30" ca="1" si="713">DI30+DS30+EC30</f>
        <v>#REF!</v>
      </c>
      <c r="EN30" s="617" t="e">
        <f t="shared" ref="EN30" ca="1" si="714">DJ30+DT30+ED30</f>
        <v>#REF!</v>
      </c>
      <c r="EO30" s="649" t="e">
        <f t="shared" ref="EO30" ca="1" si="715">DK30+DU30+EE30</f>
        <v>#REF!</v>
      </c>
      <c r="EP30" s="659" t="e">
        <f ca="1">DL30+DV30+EF30</f>
        <v>#REF!</v>
      </c>
      <c r="EQ30" s="619" t="e">
        <f ca="1">DM30+DW30+EG30</f>
        <v>#REF!</v>
      </c>
      <c r="ER30" s="790" t="e">
        <f ca="1">EQ30*(1+ER31)-(($Q29*1000)*3)</f>
        <v>#REF!</v>
      </c>
      <c r="ES30" s="660" t="e">
        <f ca="1">DO30+DY30+EI30</f>
        <v>#REF!</v>
      </c>
      <c r="ET30" s="360" t="e" cm="1">
        <f t="array" aca="1" ref="ET30" ca="1">INDEX(INDIRECT("'"&amp;実行度合表集計!$D29&amp;"_受着完'!R27C4:R28C95",FALSE),2,
MATCH(ET$2,INDIRECT("'"&amp;実行度合表集計!$D29&amp;"_受着完'!R4",FALSE),0)-1)</f>
        <v>#REF!</v>
      </c>
      <c r="EU30" s="356" t="e">
        <f ca="1">INDEX(INDIRECT("'"&amp;実行度合表集計!$D29&amp;"_受着完'!R27C4:R28C95",FALSE),2,
MATCH(ET$2,INDIRECT("'"&amp;実行度合表集計!$D29&amp;"_受着完'!R4",FALSE),0))</f>
        <v>#REF!</v>
      </c>
      <c r="EV30" s="587" t="e" cm="1">
        <f t="array" aca="1" ref="EV30" ca="1">INDEX(INDIRECT("'"&amp;実行度合表集計!$D29&amp;"_受着完'!R27C4:R28C95",FALSE),2,
MATCH(ET$2,INDIRECT("'"&amp;実行度合表集計!$D29&amp;"_受着完'!R4",FALSE),0)-3)</f>
        <v>#REF!</v>
      </c>
      <c r="EW30" s="357" t="e" cm="1">
        <f t="array" aca="1" ref="EW30" ca="1">INDEX(INDIRECT("'"&amp;実行度合表集計!$D29&amp;"_受着完'!R58C4:R59C95",FALSE),2,
MATCH(ET$2,INDIRECT("'"&amp;実行度合表集計!$D29&amp;"_受着完'!R4",FALSE),0)-1)</f>
        <v>#REF!</v>
      </c>
      <c r="EX30" s="356" t="e">
        <f ca="1">INDEX(INDIRECT("'"&amp;実行度合表集計!$D29&amp;"_受着完'!R58C4:R59C95",FALSE),2,
MATCH(ET$2,INDIRECT("'"&amp;実行度合表集計!$D29&amp;"_受着完'!R4",FALSE),0))</f>
        <v>#REF!</v>
      </c>
      <c r="EY30" s="587" t="e" cm="1">
        <f t="array" aca="1" ref="EY30" ca="1">INDEX(INDIRECT("'"&amp;実行度合表集計!$D29&amp;"_受着完'!R58C4:R59C95",FALSE),2,
MATCH(ET$2,INDIRECT("'"&amp;実行度合表集計!$D29&amp;"_受着完'!R4",FALSE),0)-3)</f>
        <v>#REF!</v>
      </c>
      <c r="EZ30" s="358" t="e" cm="1">
        <f t="array" aca="1" ref="EZ30" ca="1">INDEX(INDIRECT("'"&amp;実行度合表集計!$D29&amp;"_受着完'!R89C4:R90C95",FALSE),2,
MATCH(ET$2,INDIRECT("'"&amp;実行度合表集計!$D29&amp;"_受着完'!R4",FALSE),0)-1)</f>
        <v>#REF!</v>
      </c>
      <c r="FA30" s="356" t="e">
        <f ca="1">INDEX(INDIRECT("'"&amp;実行度合表集計!$D29&amp;"_受着完'!R89C4:R90C95",FALSE),2,
MATCH(ET$2,INDIRECT("'"&amp;実行度合表集計!$D29&amp;"_受着完'!R4",FALSE),0))</f>
        <v>#REF!</v>
      </c>
      <c r="FB30" s="795" t="e">
        <f ca="1">FA30-($Q29*1000)</f>
        <v>#REF!</v>
      </c>
      <c r="FC30" s="587" t="e" cm="1">
        <f t="array" aca="1" ref="FC30" ca="1">INDEX(INDIRECT("'"&amp;実行度合表集計!$D29&amp;"_受着完'!R89C4:R90C95",FALSE),2,
MATCH(ET$2,INDIRECT("'"&amp;実行度合表集計!$D29&amp;"_受着完'!R4",FALSE),0)-3)</f>
        <v>#REF!</v>
      </c>
      <c r="FD30" s="455" t="e" cm="1">
        <f t="array" aca="1" ref="FD30" ca="1">INDEX(INDIRECT("'"&amp;実行度合表集計!$D29&amp;"_受着完'!R27C4:R28C95",FALSE),2,
MATCH(FD$2,INDIRECT("'"&amp;実行度合表集計!$D29&amp;"_受着完'!R4",FALSE),0)-1)</f>
        <v>#REF!</v>
      </c>
      <c r="FE30" s="356" t="e">
        <f ca="1">INDEX(INDIRECT("'"&amp;実行度合表集計!$D29&amp;"_受着完'!R27C4:R28C95",FALSE),2,
MATCH(FD$2,INDIRECT("'"&amp;実行度合表集計!$D29&amp;"_受着完'!R4",FALSE),0))</f>
        <v>#REF!</v>
      </c>
      <c r="FF30" s="587" t="e" cm="1">
        <f t="array" aca="1" ref="FF30" ca="1">INDEX(INDIRECT("'"&amp;実行度合表集計!$D29&amp;"_受着完'!R27C4:R28C95",FALSE),2,
MATCH(FD$2,INDIRECT("'"&amp;実行度合表集計!$D29&amp;"_受着完'!R4",FALSE),0)-3)</f>
        <v>#REF!</v>
      </c>
      <c r="FG30" s="357" t="e" cm="1">
        <f t="array" aca="1" ref="FG30" ca="1">INDEX(INDIRECT("'"&amp;実行度合表集計!$D29&amp;"_受着完'!R58C4:R59C95",FALSE),2,
MATCH(FD$2,INDIRECT("'"&amp;実行度合表集計!$D29&amp;"_受着完'!R4",FALSE),0)-1)</f>
        <v>#REF!</v>
      </c>
      <c r="FH30" s="356" t="e">
        <f ca="1">INDEX(INDIRECT("'"&amp;実行度合表集計!$D29&amp;"_受着完'!R58C4:R59C95",FALSE),2,
MATCH(FD$2,INDIRECT("'"&amp;実行度合表集計!$D29&amp;"_受着完'!R4",FALSE),0))</f>
        <v>#REF!</v>
      </c>
      <c r="FI30" s="587" t="e" cm="1">
        <f t="array" aca="1" ref="FI30" ca="1">INDEX(INDIRECT("'"&amp;実行度合表集計!$D29&amp;"_受着完'!R58C4:R59C95",FALSE),2,
MATCH(FD$2,INDIRECT("'"&amp;実行度合表集計!$D29&amp;"_受着完'!R4",FALSE),0)-3)</f>
        <v>#REF!</v>
      </c>
      <c r="FJ30" s="358" t="e" cm="1">
        <f t="array" aca="1" ref="FJ30" ca="1">INDEX(INDIRECT("'"&amp;実行度合表集計!$D29&amp;"_受着完'!R89C4:R90C95",FALSE),2,
MATCH(FD$2,INDIRECT("'"&amp;実行度合表集計!$D29&amp;"_受着完'!R4",FALSE),0)-1)</f>
        <v>#REF!</v>
      </c>
      <c r="FK30" s="356" t="e">
        <f ca="1">INDEX(INDIRECT("'"&amp;実行度合表集計!$D29&amp;"_受着完'!R89C4:R90C95",FALSE),2,
MATCH(FD$2,INDIRECT("'"&amp;実行度合表集計!$D29&amp;"_受着完'!R4",FALSE),0))</f>
        <v>#REF!</v>
      </c>
      <c r="FL30" s="795" t="e">
        <f ca="1">FK30-($Q29*1000)</f>
        <v>#REF!</v>
      </c>
      <c r="FM30" s="587" t="e" cm="1">
        <f t="array" aca="1" ref="FM30" ca="1">INDEX(INDIRECT("'"&amp;実行度合表集計!$D29&amp;"_受着完'!R89C4:R90C95",FALSE),2,
MATCH(FD$2,INDIRECT("'"&amp;実行度合表集計!$D29&amp;"_受着完'!R4",FALSE),0)-3)</f>
        <v>#REF!</v>
      </c>
      <c r="FN30" s="455" t="e" cm="1">
        <f t="array" aca="1" ref="FN30" ca="1">INDEX(INDIRECT("'"&amp;実行度合表集計!$D29&amp;"_受着完'!R27C4:R28C95",FALSE),2,
MATCH(FN$2,INDIRECT("'"&amp;実行度合表集計!$D29&amp;"_受着完'!R4",FALSE),0)-1)</f>
        <v>#REF!</v>
      </c>
      <c r="FO30" s="356" t="e">
        <f ca="1">INDEX(INDIRECT("'"&amp;実行度合表集計!$D29&amp;"_受着完'!R27C4:R28C95",FALSE),2,
MATCH(FN$2,INDIRECT("'"&amp;実行度合表集計!$D29&amp;"_受着完'!R4",FALSE),0))</f>
        <v>#REF!</v>
      </c>
      <c r="FP30" s="587" t="e" cm="1">
        <f t="array" aca="1" ref="FP30" ca="1">INDEX(INDIRECT("'"&amp;実行度合表集計!$D29&amp;"_受着完'!R27C4:R28C95",FALSE),2,
MATCH(FN$2,INDIRECT("'"&amp;実行度合表集計!$D29&amp;"_受着完'!R4",FALSE),0)-3)</f>
        <v>#REF!</v>
      </c>
      <c r="FQ30" s="357" t="e" cm="1">
        <f t="array" aca="1" ref="FQ30" ca="1">INDEX(INDIRECT("'"&amp;実行度合表集計!$D29&amp;"_受着完'!R58C4:R59C95",FALSE),2,
MATCH(FN$2,INDIRECT("'"&amp;実行度合表集計!$D29&amp;"_受着完'!R4",FALSE),0)-1)</f>
        <v>#REF!</v>
      </c>
      <c r="FR30" s="356" t="e">
        <f ca="1">INDEX(INDIRECT("'"&amp;実行度合表集計!$D29&amp;"_受着完'!R58C4:R59C95",FALSE),2,
MATCH(FN$2,INDIRECT("'"&amp;実行度合表集計!$D29&amp;"_受着完'!R4",FALSE),0))</f>
        <v>#REF!</v>
      </c>
      <c r="FS30" s="587" t="e" cm="1">
        <f t="array" aca="1" ref="FS30" ca="1">INDEX(INDIRECT("'"&amp;実行度合表集計!$D29&amp;"_受着完'!R58C4:R59C95",FALSE),2,
MATCH(FN$2,INDIRECT("'"&amp;実行度合表集計!$D29&amp;"_受着完'!R4",FALSE),0)-3)</f>
        <v>#REF!</v>
      </c>
      <c r="FT30" s="358" t="e" cm="1">
        <f t="array" aca="1" ref="FT30" ca="1">INDEX(INDIRECT("'"&amp;実行度合表集計!$D29&amp;"_受着完'!R89C4:R90C95",FALSE),2,
MATCH(FN$2,INDIRECT("'"&amp;実行度合表集計!$D29&amp;"_受着完'!R4",FALSE),0)-1)</f>
        <v>#REF!</v>
      </c>
      <c r="FU30" s="356" t="e">
        <f ca="1">INDEX(INDIRECT("'"&amp;実行度合表集計!$D29&amp;"_受着完'!R89C4:R90C95",FALSE),2,
MATCH(FN$2,INDIRECT("'"&amp;実行度合表集計!$D29&amp;"_受着完'!R4",FALSE),0))</f>
        <v>#REF!</v>
      </c>
      <c r="FV30" s="795" t="e">
        <f ca="1">FU30-($Q29*1000)</f>
        <v>#REF!</v>
      </c>
      <c r="FW30" s="587" t="e" cm="1">
        <f t="array" aca="1" ref="FW30" ca="1">INDEX(INDIRECT("'"&amp;実行度合表集計!$D29&amp;"_受着完'!R89C4:R90C95",FALSE),2,
MATCH(FN$2,INDIRECT("'"&amp;実行度合表集計!$D29&amp;"_受着完'!R4",FALSE),0)-3)</f>
        <v>#REF!</v>
      </c>
      <c r="FX30" s="627" t="e">
        <f t="shared" ref="FX30" ca="1" si="716">ET30+FD30+FN30</f>
        <v>#REF!</v>
      </c>
      <c r="FY30" s="628" t="e">
        <f t="shared" ref="FY30" ca="1" si="717">EU30+FE30+FO30</f>
        <v>#REF!</v>
      </c>
      <c r="FZ30" s="629" t="e">
        <f t="shared" ref="FZ30" ca="1" si="718">EV30+FF30+FP30</f>
        <v>#REF!</v>
      </c>
      <c r="GA30" s="648" t="e">
        <f t="shared" ref="GA30" ca="1" si="719">EW30+FG30+FQ30</f>
        <v>#REF!</v>
      </c>
      <c r="GB30" s="617" t="e">
        <f t="shared" ref="GB30" ca="1" si="720">EX30+FH30+FR30</f>
        <v>#REF!</v>
      </c>
      <c r="GC30" s="649" t="e">
        <f t="shared" ref="GC30" ca="1" si="721">EY30+FI30+FS30</f>
        <v>#REF!</v>
      </c>
      <c r="GD30" s="659" t="e">
        <f ca="1">EZ30+FJ30+FT30</f>
        <v>#REF!</v>
      </c>
      <c r="GE30" s="619" t="e">
        <f ca="1">FA30+FK30+FU30</f>
        <v>#REF!</v>
      </c>
      <c r="GF30" s="790" t="e">
        <f ca="1">GE30*(1+GF31)-(($Q29*1000)*3)</f>
        <v>#REF!</v>
      </c>
      <c r="GG30" s="660" t="e">
        <f ca="1">FC30+FM30+FW30</f>
        <v>#REF!</v>
      </c>
      <c r="GH30" s="670" t="e">
        <f t="shared" ca="1" si="687"/>
        <v>#REF!</v>
      </c>
      <c r="GI30" s="620" t="e">
        <f t="shared" ca="1" si="687"/>
        <v>#REF!</v>
      </c>
      <c r="GJ30" s="671" t="e">
        <f t="shared" ca="1" si="687"/>
        <v>#REF!</v>
      </c>
      <c r="GK30" s="681" t="e">
        <f t="shared" ca="1" si="687"/>
        <v>#REF!</v>
      </c>
      <c r="GL30" s="622" t="e">
        <f t="shared" ca="1" si="687"/>
        <v>#REF!</v>
      </c>
      <c r="GM30" s="682" t="e">
        <f t="shared" ca="1" si="687"/>
        <v>#REF!</v>
      </c>
      <c r="GN30" s="692" t="e">
        <f t="shared" ca="1" si="688"/>
        <v>#REF!</v>
      </c>
      <c r="GO30" s="624" t="e">
        <f t="shared" ca="1" si="689"/>
        <v>#REF!</v>
      </c>
      <c r="GP30" s="790" t="e">
        <f t="shared" ca="1" si="690"/>
        <v>#REF!</v>
      </c>
      <c r="GQ30" s="693" t="e">
        <f t="shared" ca="1" si="691"/>
        <v>#REF!</v>
      </c>
      <c r="GR30" s="702" t="e">
        <f t="shared" ca="1" si="692"/>
        <v>#REF!</v>
      </c>
      <c r="GS30" s="699" t="e">
        <f t="shared" ca="1" si="692"/>
        <v>#REF!</v>
      </c>
      <c r="GT30" s="703" t="e">
        <f t="shared" ca="1" si="692"/>
        <v>#REF!</v>
      </c>
      <c r="GU30" s="702" t="e">
        <f t="shared" ca="1" si="692"/>
        <v>#REF!</v>
      </c>
      <c r="GV30" s="699" t="e">
        <f t="shared" ca="1" si="692"/>
        <v>#REF!</v>
      </c>
      <c r="GW30" s="703" t="e">
        <f t="shared" ca="1" si="692"/>
        <v>#REF!</v>
      </c>
      <c r="GX30" s="702" t="e">
        <f t="shared" ca="1" si="692"/>
        <v>#REF!</v>
      </c>
      <c r="GY30" s="699" t="e">
        <f t="shared" ca="1" si="692"/>
        <v>#REF!</v>
      </c>
      <c r="GZ30" s="790" t="e">
        <f t="shared" ca="1" si="692"/>
        <v>#REF!</v>
      </c>
      <c r="HA30" s="703" t="e">
        <f t="shared" ca="1" si="692"/>
        <v>#REF!</v>
      </c>
      <c r="HC30" s="461" t="s">
        <v>146</v>
      </c>
      <c r="HD30" s="460"/>
      <c r="HE30" s="461" t="s">
        <v>240</v>
      </c>
      <c r="HF30" s="461" t="s">
        <v>276</v>
      </c>
      <c r="HG30" s="461" t="s">
        <v>277</v>
      </c>
    </row>
    <row r="31" spans="1:215" ht="19.5" outlineLevel="1" x14ac:dyDescent="0.25">
      <c r="A31" s="365"/>
      <c r="B31" s="505"/>
      <c r="C31" s="444" t="str">
        <f>_xlfn.XLOOKUP($D31,'214737'!$H:$H,'214737'!$G:$G,"",0)</f>
        <v/>
      </c>
      <c r="D31" s="432" t="str">
        <f>HYPERLINK("#'"&amp;D29&amp;"_損益'!A1","▶損益")</f>
        <v>▶損益</v>
      </c>
      <c r="E31" s="407"/>
      <c r="F31" s="1295" t="str">
        <f>_xlfn.XLOOKUP($D31,'214737'!$H:$H,'214737'!$I:$I,"",0)</f>
        <v/>
      </c>
      <c r="G31" s="1295" t="str">
        <f>_xlfn.XLOOKUP($D31,'214737'!$H:$H,'214737'!$J:$J,"",0)</f>
        <v/>
      </c>
      <c r="H31" s="1295" t="str">
        <f>_xlfn.XLOOKUP($D31,'214737'!$H:$H,'214737'!$K:$K,"",0)</f>
        <v/>
      </c>
      <c r="I31" s="415"/>
      <c r="J31" s="547"/>
      <c r="K31" s="1279"/>
      <c r="L31" s="1279"/>
      <c r="M31" s="1279"/>
      <c r="N31" s="1279"/>
      <c r="O31" s="1279"/>
      <c r="P31" s="1279"/>
      <c r="Q31" s="1279"/>
      <c r="R31" s="579" t="str">
        <f>R29</f>
        <v>ネクストハウス長久手</v>
      </c>
      <c r="S31" s="359" t="s">
        <v>143</v>
      </c>
      <c r="T31" s="558" t="e">
        <f t="shared" ref="T31:DF31" ca="1" si="722">IF(AND(T29&gt;0,T30&gt;0),ROUNDDOWN(T30/T29,4),"")</f>
        <v>#REF!</v>
      </c>
      <c r="U31" s="559" t="e">
        <f t="shared" ca="1" si="722"/>
        <v>#REF!</v>
      </c>
      <c r="V31" s="559" t="e">
        <f t="shared" ca="1" si="722"/>
        <v>#REF!</v>
      </c>
      <c r="W31" s="560" t="e">
        <f t="shared" ca="1" si="722"/>
        <v>#REF!</v>
      </c>
      <c r="X31" s="559" t="e">
        <f t="shared" ca="1" si="722"/>
        <v>#REF!</v>
      </c>
      <c r="Y31" s="559" t="e">
        <f t="shared" ca="1" si="722"/>
        <v>#REF!</v>
      </c>
      <c r="Z31" s="561" t="e">
        <f t="shared" ca="1" si="722"/>
        <v>#REF!</v>
      </c>
      <c r="AA31" s="559" t="e">
        <f t="shared" ca="1" si="722"/>
        <v>#REF!</v>
      </c>
      <c r="AB31" s="562" t="e">
        <f ca="1">IF(AB30&gt;0,AB30/AB29,0)</f>
        <v>#REF!</v>
      </c>
      <c r="AC31" s="559" t="e">
        <f t="shared" ca="1" si="722"/>
        <v>#REF!</v>
      </c>
      <c r="AD31" s="558" t="e">
        <f t="shared" ca="1" si="722"/>
        <v>#REF!</v>
      </c>
      <c r="AE31" s="559" t="e">
        <f t="shared" ca="1" si="722"/>
        <v>#REF!</v>
      </c>
      <c r="AF31" s="559" t="e">
        <f t="shared" ca="1" si="722"/>
        <v>#REF!</v>
      </c>
      <c r="AG31" s="560" t="e">
        <f t="shared" ca="1" si="722"/>
        <v>#REF!</v>
      </c>
      <c r="AH31" s="559" t="e">
        <f t="shared" ca="1" si="722"/>
        <v>#REF!</v>
      </c>
      <c r="AI31" s="559" t="e">
        <f t="shared" ca="1" si="722"/>
        <v>#REF!</v>
      </c>
      <c r="AJ31" s="561" t="e">
        <f t="shared" ca="1" si="722"/>
        <v>#REF!</v>
      </c>
      <c r="AK31" s="559" t="e">
        <f t="shared" ca="1" si="722"/>
        <v>#REF!</v>
      </c>
      <c r="AL31" s="562" t="e">
        <f ca="1">IF(AL30&gt;0,AL30/AL29,0)</f>
        <v>#REF!</v>
      </c>
      <c r="AM31" s="559" t="e">
        <f t="shared" ca="1" si="722"/>
        <v>#REF!</v>
      </c>
      <c r="AN31" s="558" t="e">
        <f t="shared" ca="1" si="722"/>
        <v>#REF!</v>
      </c>
      <c r="AO31" s="559" t="e">
        <f t="shared" ca="1" si="722"/>
        <v>#REF!</v>
      </c>
      <c r="AP31" s="559" t="e">
        <f t="shared" ca="1" si="722"/>
        <v>#REF!</v>
      </c>
      <c r="AQ31" s="560" t="e">
        <f t="shared" ca="1" si="722"/>
        <v>#REF!</v>
      </c>
      <c r="AR31" s="559" t="e">
        <f t="shared" ca="1" si="722"/>
        <v>#REF!</v>
      </c>
      <c r="AS31" s="559" t="e">
        <f t="shared" ca="1" si="722"/>
        <v>#REF!</v>
      </c>
      <c r="AT31" s="561" t="e">
        <f t="shared" ca="1" si="722"/>
        <v>#REF!</v>
      </c>
      <c r="AU31" s="559" t="e">
        <f t="shared" ca="1" si="722"/>
        <v>#REF!</v>
      </c>
      <c r="AV31" s="562" t="e">
        <f ca="1">IF(AV30&gt;0,AV30/AV29,0)</f>
        <v>#REF!</v>
      </c>
      <c r="AW31" s="559" t="e">
        <f t="shared" ca="1" si="722"/>
        <v>#REF!</v>
      </c>
      <c r="AX31" s="630" t="e">
        <f t="shared" ref="AX31:BE31" ca="1" si="723">IF(AND(AX29&gt;0,AX30&gt;0),ROUNDDOWN(AX30/AX29,4),"")</f>
        <v>#REF!</v>
      </c>
      <c r="AY31" s="563" t="e">
        <f t="shared" ca="1" si="723"/>
        <v>#REF!</v>
      </c>
      <c r="AZ31" s="631" t="e">
        <f t="shared" ca="1" si="723"/>
        <v>#REF!</v>
      </c>
      <c r="BA31" s="650" t="e">
        <f t="shared" ca="1" si="723"/>
        <v>#REF!</v>
      </c>
      <c r="BB31" s="564" t="e">
        <f t="shared" ca="1" si="723"/>
        <v>#REF!</v>
      </c>
      <c r="BC31" s="651" t="e">
        <f t="shared" ca="1" si="723"/>
        <v>#REF!</v>
      </c>
      <c r="BD31" s="661" t="e">
        <f t="shared" ca="1" si="723"/>
        <v>#REF!</v>
      </c>
      <c r="BE31" s="565" t="e">
        <f t="shared" ca="1" si="723"/>
        <v>#REF!</v>
      </c>
      <c r="BF31" s="796"/>
      <c r="BG31" s="662" t="e">
        <f ca="1">IF(AND(BG29&gt;0,BG30&gt;0),ROUNDDOWN(BG30/BG29,4),"")</f>
        <v>#REF!</v>
      </c>
      <c r="BH31" s="566" t="e">
        <f t="shared" ca="1" si="722"/>
        <v>#REF!</v>
      </c>
      <c r="BI31" s="559" t="e">
        <f t="shared" ca="1" si="722"/>
        <v>#REF!</v>
      </c>
      <c r="BJ31" s="559" t="e">
        <f t="shared" ca="1" si="722"/>
        <v>#REF!</v>
      </c>
      <c r="BK31" s="560" t="e">
        <f t="shared" ca="1" si="722"/>
        <v>#REF!</v>
      </c>
      <c r="BL31" s="559" t="e">
        <f t="shared" ca="1" si="722"/>
        <v>#REF!</v>
      </c>
      <c r="BM31" s="559" t="e">
        <f t="shared" ca="1" si="722"/>
        <v>#REF!</v>
      </c>
      <c r="BN31" s="561" t="e">
        <f t="shared" ca="1" si="722"/>
        <v>#REF!</v>
      </c>
      <c r="BO31" s="559" t="e">
        <f t="shared" ca="1" si="722"/>
        <v>#REF!</v>
      </c>
      <c r="BP31" s="562" t="e">
        <f ca="1">IF(BP30&gt;0,BP30/BP29,0)</f>
        <v>#REF!</v>
      </c>
      <c r="BQ31" s="559" t="e">
        <f t="shared" ca="1" si="722"/>
        <v>#REF!</v>
      </c>
      <c r="BR31" s="558" t="e">
        <f t="shared" ca="1" si="722"/>
        <v>#REF!</v>
      </c>
      <c r="BS31" s="559" t="e">
        <f t="shared" ca="1" si="722"/>
        <v>#REF!</v>
      </c>
      <c r="BT31" s="559" t="e">
        <f t="shared" ca="1" si="722"/>
        <v>#REF!</v>
      </c>
      <c r="BU31" s="560" t="e">
        <f t="shared" ca="1" si="722"/>
        <v>#REF!</v>
      </c>
      <c r="BV31" s="559" t="e">
        <f t="shared" ca="1" si="722"/>
        <v>#REF!</v>
      </c>
      <c r="BW31" s="559" t="e">
        <f t="shared" ca="1" si="722"/>
        <v>#REF!</v>
      </c>
      <c r="BX31" s="561" t="e">
        <f t="shared" ca="1" si="722"/>
        <v>#REF!</v>
      </c>
      <c r="BY31" s="559" t="e">
        <f t="shared" ca="1" si="722"/>
        <v>#REF!</v>
      </c>
      <c r="BZ31" s="562" t="e">
        <f ca="1">IF(BZ30&gt;0,BZ30/BZ29,0)</f>
        <v>#REF!</v>
      </c>
      <c r="CA31" s="559" t="e">
        <f t="shared" ca="1" si="722"/>
        <v>#REF!</v>
      </c>
      <c r="CB31" s="558" t="e">
        <f t="shared" ca="1" si="722"/>
        <v>#REF!</v>
      </c>
      <c r="CC31" s="559" t="e">
        <f t="shared" ca="1" si="722"/>
        <v>#REF!</v>
      </c>
      <c r="CD31" s="559" t="e">
        <f t="shared" ca="1" si="722"/>
        <v>#REF!</v>
      </c>
      <c r="CE31" s="560" t="e">
        <f t="shared" ca="1" si="722"/>
        <v>#REF!</v>
      </c>
      <c r="CF31" s="559" t="e">
        <f t="shared" ca="1" si="722"/>
        <v>#REF!</v>
      </c>
      <c r="CG31" s="559" t="e">
        <f t="shared" ca="1" si="722"/>
        <v>#REF!</v>
      </c>
      <c r="CH31" s="561" t="e">
        <f t="shared" ca="1" si="722"/>
        <v>#REF!</v>
      </c>
      <c r="CI31" s="559" t="e">
        <f t="shared" ca="1" si="722"/>
        <v>#REF!</v>
      </c>
      <c r="CJ31" s="562" t="e">
        <f ca="1">IF(CJ30&gt;0,CJ30/CJ29,0)</f>
        <v>#REF!</v>
      </c>
      <c r="CK31" s="559" t="e">
        <f t="shared" ca="1" si="722"/>
        <v>#REF!</v>
      </c>
      <c r="CL31" s="630" t="e">
        <f t="shared" ref="CL31:CS31" ca="1" si="724">IF(AND(CL29&gt;0,CL30&gt;0),ROUNDDOWN(CL30/CL29,4),"")</f>
        <v>#REF!</v>
      </c>
      <c r="CM31" s="563" t="e">
        <f t="shared" ca="1" si="724"/>
        <v>#REF!</v>
      </c>
      <c r="CN31" s="631" t="e">
        <f t="shared" ca="1" si="724"/>
        <v>#REF!</v>
      </c>
      <c r="CO31" s="650" t="e">
        <f t="shared" ca="1" si="724"/>
        <v>#REF!</v>
      </c>
      <c r="CP31" s="564" t="e">
        <f t="shared" ca="1" si="724"/>
        <v>#REF!</v>
      </c>
      <c r="CQ31" s="651" t="e">
        <f t="shared" ca="1" si="724"/>
        <v>#REF!</v>
      </c>
      <c r="CR31" s="661" t="e">
        <f t="shared" ca="1" si="724"/>
        <v>#REF!</v>
      </c>
      <c r="CS31" s="565" t="e">
        <f t="shared" ca="1" si="724"/>
        <v>#REF!</v>
      </c>
      <c r="CT31" s="796"/>
      <c r="CU31" s="662" t="e">
        <f ca="1">IF(AND(CU29&gt;0,CU30&gt;0),ROUNDDOWN(CU30/CU29,4),"")</f>
        <v>#REF!</v>
      </c>
      <c r="CV31" s="672" t="e">
        <f ca="1">IF(AND(CV29&gt;0,CV30&gt;0),ROUNDDOWN(CV30/CV29,4),"")</f>
        <v>#REF!</v>
      </c>
      <c r="CW31" s="567" t="e">
        <f t="shared" ref="CW31:CX31" ca="1" si="725">IF(AND(CW29&gt;0,CW30&gt;0),ROUNDDOWN(CW30/CW29,4),"")</f>
        <v>#REF!</v>
      </c>
      <c r="CX31" s="673" t="e">
        <f t="shared" ca="1" si="725"/>
        <v>#REF!</v>
      </c>
      <c r="CY31" s="683" t="e">
        <f ca="1">IF(AND(CY29&gt;0,CY30&gt;0),ROUNDDOWN(CY30/CY29,4),"")</f>
        <v>#REF!</v>
      </c>
      <c r="CZ31" s="568" t="e">
        <f ca="1">IF(AND(CZ29&gt;0,CZ30&gt;0),ROUNDDOWN(CZ30/CZ29,4),"")</f>
        <v>#REF!</v>
      </c>
      <c r="DA31" s="684" t="e">
        <f ca="1">IF(AND(DA29&gt;0,DA30&gt;0),ROUNDDOWN(DA30/DA29,4),"")</f>
        <v>#REF!</v>
      </c>
      <c r="DB31" s="694" t="e">
        <f t="shared" ca="1" si="722"/>
        <v>#REF!</v>
      </c>
      <c r="DC31" s="569" t="e">
        <f t="shared" ca="1" si="722"/>
        <v>#REF!</v>
      </c>
      <c r="DD31" s="792" t="e">
        <f t="shared" ref="DD31" ca="1" si="726">IF(AND(DD29&gt;0,DD30&gt;0),ROUNDDOWN(DD30/DD29,4),"")</f>
        <v>#REF!</v>
      </c>
      <c r="DE31" s="695" t="e">
        <f t="shared" ca="1" si="722"/>
        <v>#REF!</v>
      </c>
      <c r="DF31" s="566" t="e">
        <f t="shared" ca="1" si="722"/>
        <v>#REF!</v>
      </c>
      <c r="DG31" s="559" t="e">
        <f t="shared" ref="DG31:GY31" ca="1" si="727">IF(AND(DG29&gt;0,DG30&gt;0),ROUNDDOWN(DG30/DG29,4),"")</f>
        <v>#REF!</v>
      </c>
      <c r="DH31" s="559" t="e">
        <f t="shared" ca="1" si="727"/>
        <v>#REF!</v>
      </c>
      <c r="DI31" s="560" t="e">
        <f t="shared" ca="1" si="727"/>
        <v>#REF!</v>
      </c>
      <c r="DJ31" s="559" t="e">
        <f t="shared" ca="1" si="727"/>
        <v>#REF!</v>
      </c>
      <c r="DK31" s="559" t="e">
        <f t="shared" ca="1" si="727"/>
        <v>#REF!</v>
      </c>
      <c r="DL31" s="561" t="e">
        <f t="shared" ca="1" si="727"/>
        <v>#REF!</v>
      </c>
      <c r="DM31" s="559" t="e">
        <f t="shared" ca="1" si="727"/>
        <v>#REF!</v>
      </c>
      <c r="DN31" s="562" t="e">
        <f ca="1">IF(DN30&gt;0,DN30/DN29,0)</f>
        <v>#REF!</v>
      </c>
      <c r="DO31" s="559" t="e">
        <f t="shared" ca="1" si="727"/>
        <v>#REF!</v>
      </c>
      <c r="DP31" s="558" t="e">
        <f t="shared" ca="1" si="727"/>
        <v>#REF!</v>
      </c>
      <c r="DQ31" s="559" t="e">
        <f t="shared" ca="1" si="727"/>
        <v>#REF!</v>
      </c>
      <c r="DR31" s="559" t="e">
        <f t="shared" ca="1" si="727"/>
        <v>#REF!</v>
      </c>
      <c r="DS31" s="560" t="e">
        <f t="shared" ca="1" si="727"/>
        <v>#REF!</v>
      </c>
      <c r="DT31" s="559" t="e">
        <f t="shared" ca="1" si="727"/>
        <v>#REF!</v>
      </c>
      <c r="DU31" s="559" t="e">
        <f t="shared" ca="1" si="727"/>
        <v>#REF!</v>
      </c>
      <c r="DV31" s="561" t="e">
        <f t="shared" ca="1" si="727"/>
        <v>#REF!</v>
      </c>
      <c r="DW31" s="559" t="e">
        <f t="shared" ca="1" si="727"/>
        <v>#REF!</v>
      </c>
      <c r="DX31" s="562" t="e">
        <f ca="1">IF(DX30&gt;0,DX30/DX29,0)</f>
        <v>#REF!</v>
      </c>
      <c r="DY31" s="559" t="e">
        <f t="shared" ca="1" si="727"/>
        <v>#REF!</v>
      </c>
      <c r="DZ31" s="558" t="e">
        <f t="shared" ca="1" si="727"/>
        <v>#REF!</v>
      </c>
      <c r="EA31" s="559" t="e">
        <f t="shared" ca="1" si="727"/>
        <v>#REF!</v>
      </c>
      <c r="EB31" s="559" t="e">
        <f t="shared" ca="1" si="727"/>
        <v>#REF!</v>
      </c>
      <c r="EC31" s="560" t="e">
        <f t="shared" ca="1" si="727"/>
        <v>#REF!</v>
      </c>
      <c r="ED31" s="559" t="e">
        <f t="shared" ca="1" si="727"/>
        <v>#REF!</v>
      </c>
      <c r="EE31" s="559" t="e">
        <f t="shared" ca="1" si="727"/>
        <v>#REF!</v>
      </c>
      <c r="EF31" s="561" t="e">
        <f t="shared" ca="1" si="727"/>
        <v>#REF!</v>
      </c>
      <c r="EG31" s="559" t="e">
        <f t="shared" ca="1" si="727"/>
        <v>#REF!</v>
      </c>
      <c r="EH31" s="562" t="e">
        <f ca="1">IF(EH30&gt;0,EH30/EH29,0)</f>
        <v>#REF!</v>
      </c>
      <c r="EI31" s="559" t="e">
        <f t="shared" ca="1" si="727"/>
        <v>#REF!</v>
      </c>
      <c r="EJ31" s="630" t="e">
        <f t="shared" ref="EJ31:EQ31" ca="1" si="728">IF(AND(EJ29&gt;0,EJ30&gt;0),ROUNDDOWN(EJ30/EJ29,4),"")</f>
        <v>#REF!</v>
      </c>
      <c r="EK31" s="563" t="e">
        <f t="shared" ca="1" si="728"/>
        <v>#REF!</v>
      </c>
      <c r="EL31" s="631" t="e">
        <f t="shared" ca="1" si="728"/>
        <v>#REF!</v>
      </c>
      <c r="EM31" s="650" t="e">
        <f t="shared" ca="1" si="728"/>
        <v>#REF!</v>
      </c>
      <c r="EN31" s="564" t="e">
        <f t="shared" ca="1" si="728"/>
        <v>#REF!</v>
      </c>
      <c r="EO31" s="651" t="e">
        <f t="shared" ca="1" si="728"/>
        <v>#REF!</v>
      </c>
      <c r="EP31" s="661" t="e">
        <f t="shared" ca="1" si="728"/>
        <v>#REF!</v>
      </c>
      <c r="EQ31" s="565" t="e">
        <f t="shared" ca="1" si="728"/>
        <v>#REF!</v>
      </c>
      <c r="ER31" s="796"/>
      <c r="ES31" s="662" t="e">
        <f ca="1">IF(AND(ES29&gt;0,ES30&gt;0),ROUNDDOWN(ES30/ES29,4),"")</f>
        <v>#REF!</v>
      </c>
      <c r="ET31" s="566" t="e">
        <f t="shared" ca="1" si="727"/>
        <v>#REF!</v>
      </c>
      <c r="EU31" s="559" t="e">
        <f t="shared" ca="1" si="727"/>
        <v>#REF!</v>
      </c>
      <c r="EV31" s="559" t="e">
        <f t="shared" ca="1" si="727"/>
        <v>#REF!</v>
      </c>
      <c r="EW31" s="560" t="e">
        <f t="shared" ca="1" si="727"/>
        <v>#REF!</v>
      </c>
      <c r="EX31" s="559" t="e">
        <f t="shared" ca="1" si="727"/>
        <v>#REF!</v>
      </c>
      <c r="EY31" s="559" t="e">
        <f t="shared" ca="1" si="727"/>
        <v>#REF!</v>
      </c>
      <c r="EZ31" s="561" t="e">
        <f t="shared" ca="1" si="727"/>
        <v>#REF!</v>
      </c>
      <c r="FA31" s="559" t="e">
        <f t="shared" ca="1" si="727"/>
        <v>#REF!</v>
      </c>
      <c r="FB31" s="562" t="e">
        <f ca="1">IF(FB30&gt;0,FB30/FB29,0)</f>
        <v>#REF!</v>
      </c>
      <c r="FC31" s="559" t="e">
        <f t="shared" ca="1" si="727"/>
        <v>#REF!</v>
      </c>
      <c r="FD31" s="558" t="e">
        <f t="shared" ca="1" si="727"/>
        <v>#REF!</v>
      </c>
      <c r="FE31" s="559" t="e">
        <f t="shared" ca="1" si="727"/>
        <v>#REF!</v>
      </c>
      <c r="FF31" s="559" t="e">
        <f t="shared" ca="1" si="727"/>
        <v>#REF!</v>
      </c>
      <c r="FG31" s="560" t="e">
        <f t="shared" ca="1" si="727"/>
        <v>#REF!</v>
      </c>
      <c r="FH31" s="559" t="e">
        <f t="shared" ca="1" si="727"/>
        <v>#REF!</v>
      </c>
      <c r="FI31" s="559" t="e">
        <f t="shared" ca="1" si="727"/>
        <v>#REF!</v>
      </c>
      <c r="FJ31" s="561" t="e">
        <f t="shared" ca="1" si="727"/>
        <v>#REF!</v>
      </c>
      <c r="FK31" s="559" t="e">
        <f t="shared" ca="1" si="727"/>
        <v>#REF!</v>
      </c>
      <c r="FL31" s="562" t="e">
        <f ca="1">IF(FL30&gt;0,FL30/FL29,0)</f>
        <v>#REF!</v>
      </c>
      <c r="FM31" s="559" t="e">
        <f t="shared" ca="1" si="727"/>
        <v>#REF!</v>
      </c>
      <c r="FN31" s="558" t="e">
        <f t="shared" ca="1" si="727"/>
        <v>#REF!</v>
      </c>
      <c r="FO31" s="559" t="e">
        <f t="shared" ca="1" si="727"/>
        <v>#REF!</v>
      </c>
      <c r="FP31" s="559" t="e">
        <f t="shared" ca="1" si="727"/>
        <v>#REF!</v>
      </c>
      <c r="FQ31" s="560" t="e">
        <f t="shared" ca="1" si="727"/>
        <v>#REF!</v>
      </c>
      <c r="FR31" s="559" t="e">
        <f t="shared" ca="1" si="727"/>
        <v>#REF!</v>
      </c>
      <c r="FS31" s="559" t="e">
        <f t="shared" ca="1" si="727"/>
        <v>#REF!</v>
      </c>
      <c r="FT31" s="561" t="e">
        <f t="shared" ca="1" si="727"/>
        <v>#REF!</v>
      </c>
      <c r="FU31" s="559" t="e">
        <f t="shared" ca="1" si="727"/>
        <v>#REF!</v>
      </c>
      <c r="FV31" s="562" t="e">
        <f ca="1">IF(FV30&gt;0,FV30/FV29,0)</f>
        <v>#REF!</v>
      </c>
      <c r="FW31" s="559" t="e">
        <f t="shared" ca="1" si="727"/>
        <v>#REF!</v>
      </c>
      <c r="FX31" s="630" t="e">
        <f t="shared" ref="FX31:GE31" ca="1" si="729">IF(AND(FX29&gt;0,FX30&gt;0),ROUNDDOWN(FX30/FX29,4),"")</f>
        <v>#REF!</v>
      </c>
      <c r="FY31" s="563" t="e">
        <f t="shared" ca="1" si="729"/>
        <v>#REF!</v>
      </c>
      <c r="FZ31" s="631" t="e">
        <f t="shared" ca="1" si="729"/>
        <v>#REF!</v>
      </c>
      <c r="GA31" s="650" t="e">
        <f t="shared" ca="1" si="729"/>
        <v>#REF!</v>
      </c>
      <c r="GB31" s="564" t="e">
        <f t="shared" ca="1" si="729"/>
        <v>#REF!</v>
      </c>
      <c r="GC31" s="651" t="e">
        <f t="shared" ca="1" si="729"/>
        <v>#REF!</v>
      </c>
      <c r="GD31" s="661" t="e">
        <f t="shared" ca="1" si="729"/>
        <v>#REF!</v>
      </c>
      <c r="GE31" s="565" t="e">
        <f t="shared" ca="1" si="729"/>
        <v>#REF!</v>
      </c>
      <c r="GF31" s="796"/>
      <c r="GG31" s="662" t="e">
        <f ca="1">IF(AND(GG29&gt;0,GG30&gt;0),ROUNDDOWN(GG30/GG29,4),"")</f>
        <v>#REF!</v>
      </c>
      <c r="GH31" s="672" t="e">
        <f ca="1">IF(AND(GH29&gt;0,GH30&gt;0),ROUNDDOWN(GH30/GH29,4),"")</f>
        <v>#REF!</v>
      </c>
      <c r="GI31" s="567" t="e">
        <f t="shared" ref="GI31:GJ31" ca="1" si="730">IF(AND(GI29&gt;0,GI30&gt;0),ROUNDDOWN(GI30/GI29,4),"")</f>
        <v>#REF!</v>
      </c>
      <c r="GJ31" s="673" t="e">
        <f t="shared" ca="1" si="730"/>
        <v>#REF!</v>
      </c>
      <c r="GK31" s="683" t="e">
        <f ca="1">IF(AND(GK29&gt;0,GK30&gt;0),ROUNDDOWN(GK30/GK29,4),"")</f>
        <v>#REF!</v>
      </c>
      <c r="GL31" s="568" t="e">
        <f ca="1">IF(AND(GL29&gt;0,GL30&gt;0),ROUNDDOWN(GL30/GL29,4),"")</f>
        <v>#REF!</v>
      </c>
      <c r="GM31" s="684" t="e">
        <f ca="1">IF(AND(GM29&gt;0,GM30&gt;0),ROUNDDOWN(GM30/GM29,4),"")</f>
        <v>#REF!</v>
      </c>
      <c r="GN31" s="694" t="e">
        <f t="shared" ref="GN31:GW31" ca="1" si="731">IF(AND(GN29&gt;0,GN30&gt;0),ROUNDDOWN(GN30/GN29,4),"")</f>
        <v>#REF!</v>
      </c>
      <c r="GO31" s="569" t="e">
        <f t="shared" ca="1" si="731"/>
        <v>#REF!</v>
      </c>
      <c r="GP31" s="792" t="e">
        <f t="shared" ca="1" si="731"/>
        <v>#REF!</v>
      </c>
      <c r="GQ31" s="695" t="e">
        <f t="shared" ca="1" si="731"/>
        <v>#REF!</v>
      </c>
      <c r="GR31" s="704" t="e">
        <f t="shared" ca="1" si="731"/>
        <v>#REF!</v>
      </c>
      <c r="GS31" s="570" t="e">
        <f t="shared" ca="1" si="731"/>
        <v>#REF!</v>
      </c>
      <c r="GT31" s="705" t="e">
        <f t="shared" ca="1" si="731"/>
        <v>#REF!</v>
      </c>
      <c r="GU31" s="704" t="e">
        <f t="shared" ca="1" si="731"/>
        <v>#REF!</v>
      </c>
      <c r="GV31" s="570" t="e">
        <f t="shared" ca="1" si="731"/>
        <v>#REF!</v>
      </c>
      <c r="GW31" s="705" t="e">
        <f t="shared" ca="1" si="731"/>
        <v>#REF!</v>
      </c>
      <c r="GX31" s="704" t="e">
        <f t="shared" ca="1" si="727"/>
        <v>#REF!</v>
      </c>
      <c r="GY31" s="570" t="e">
        <f t="shared" ca="1" si="727"/>
        <v>#REF!</v>
      </c>
      <c r="GZ31" s="794" t="e">
        <f t="shared" ref="GZ31" ca="1" si="732">IF(AND(GZ29&gt;0,GZ30&gt;0),ROUNDDOWN(GZ30/GZ29,4),"")</f>
        <v>#REF!</v>
      </c>
      <c r="HA31" s="705" t="e">
        <f t="shared" ref="HA31" ca="1" si="733">IF(AND(HA29&gt;0,HA30&gt;0),ROUNDDOWN(HA30/HA29,4),"")</f>
        <v>#REF!</v>
      </c>
      <c r="HC31" s="461"/>
      <c r="HD31" s="460"/>
      <c r="HE31" s="461"/>
      <c r="HF31" s="461"/>
      <c r="HG31" s="461"/>
    </row>
    <row r="32" spans="1:215" outlineLevel="1" x14ac:dyDescent="0.25">
      <c r="A32" s="365"/>
      <c r="B32" s="507"/>
      <c r="C32" s="797" t="str">
        <f>_xlfn.XLOOKUP($D32,'214737'!$H:$H,'214737'!$G:$G,"",0)</f>
        <v>愛知</v>
      </c>
      <c r="D32" s="798" t="s">
        <v>2</v>
      </c>
      <c r="E32" s="417">
        <v>13</v>
      </c>
      <c r="F32" s="1294" t="str">
        <f>_xlfn.XLOOKUP($D32,'214737'!$H:$H,'214737'!$I:$I,"",0)</f>
        <v>田中 誠浩</v>
      </c>
      <c r="G32" s="1294" t="str">
        <f>_xlfn.XLOOKUP($D32,'214737'!$H:$H,'214737'!$J:$J,"",0)</f>
        <v>遠藤 晃太</v>
      </c>
      <c r="H32" s="1294" t="str">
        <f>_xlfn.XLOOKUP($D32,'214737'!$H:$H,'214737'!$K:$K,"",0)</f>
        <v>nexthouse</v>
      </c>
      <c r="I32" s="799" t="str">
        <f>集計グループ2</f>
        <v>ネクストハウス</v>
      </c>
      <c r="J32" s="523"/>
      <c r="K32" s="1278">
        <f>_xlfn.XLOOKUP(実行度合表集計!$D32,'214737'!$H:$H,'214737'!$X:$X,0,0)</f>
        <v>1908</v>
      </c>
      <c r="L32" s="1278">
        <f>_xlfn.XLOOKUP(実行度合表集計!$D32,'214737'!$H:$H,'214737'!$Y:$Y,0,0)</f>
        <v>595</v>
      </c>
      <c r="M32" s="1278">
        <f>_xlfn.XLOOKUP(実行度合表集計!$D32,'214737'!$H:$H,'214737'!$S:$S,0,0)</f>
        <v>517</v>
      </c>
      <c r="N32" s="1278">
        <f>_xlfn.XLOOKUP(実行度合表集計!$D32,'214737'!$H:$H,'214737'!$T:$T,0,0)</f>
        <v>1000</v>
      </c>
      <c r="O32" s="1278">
        <f>_xlfn.XLOOKUP(実行度合表集計!$D32,'214737'!$H:$H,'214737'!$U:$U,0,0)</f>
        <v>575</v>
      </c>
      <c r="P32" s="1278">
        <f>_xlfn.XLOOKUP(実行度合表集計!$D32,'214737'!$H:$H,'214737'!$V:$V,0,0)</f>
        <v>2520</v>
      </c>
      <c r="Q32" s="1278">
        <f>SUM(K32:P32)</f>
        <v>7115</v>
      </c>
      <c r="R32" s="577" t="str">
        <f>D32</f>
        <v>ネクストハウス各務原</v>
      </c>
      <c r="S32" s="355" t="s">
        <v>145</v>
      </c>
      <c r="T32" s="455" t="e" cm="1">
        <f t="array" aca="1" ref="T32" ca="1">INDEX(INDIRECT("'"&amp;実行度合表集計!$D32&amp;"_受着完'!R27C4:R28C95",FALSE),1,
MATCH(T$2,INDIRECT("'"&amp;実行度合表集計!$D32&amp;"_受着完'!R4",FALSE),0)-1)</f>
        <v>#REF!</v>
      </c>
      <c r="U32" s="356" t="e">
        <f ca="1">INDEX(INDIRECT("'"&amp;実行度合表集計!$D32&amp;"_受着完'!R27C4:R28C95",FALSE),1,
MATCH(T$2,INDIRECT("'"&amp;実行度合表集計!$D32&amp;"_受着完'!R4",FALSE),0))</f>
        <v>#REF!</v>
      </c>
      <c r="V32" s="587" t="e" cm="1">
        <f t="array" aca="1" ref="V32" ca="1">INDEX(INDIRECT("'"&amp;実行度合表集計!$D32&amp;"_受着完'!R27C4:R28C95",FALSE),1,
MATCH(T$2,INDIRECT("'"&amp;実行度合表集計!$D32&amp;"_受着完'!R4",FALSE),0)-3)</f>
        <v>#REF!</v>
      </c>
      <c r="W32" s="357" t="e" cm="1">
        <f t="array" aca="1" ref="W32" ca="1">INDEX(INDIRECT("'"&amp;実行度合表集計!$D32&amp;"_受着完'!R58C4:R59C95",FALSE),1,
MATCH(T$2,INDIRECT("'"&amp;実行度合表集計!$D32&amp;"_受着完'!R4",FALSE),0)-1)</f>
        <v>#REF!</v>
      </c>
      <c r="X32" s="356" t="e">
        <f ca="1">INDEX(INDIRECT("'"&amp;実行度合表集計!$D32&amp;"_受着完'!R58C4:R59C95",FALSE),1,
MATCH(T$2,INDIRECT("'"&amp;実行度合表集計!$D32&amp;"_受着完'!R4",FALSE),0))</f>
        <v>#REF!</v>
      </c>
      <c r="Y32" s="587" t="e" cm="1">
        <f t="array" aca="1" ref="Y32" ca="1">INDEX(INDIRECT("'"&amp;実行度合表集計!$D32&amp;"_受着完'!R58C4:R59C95",FALSE),1,
MATCH(T$2,INDIRECT("'"&amp;実行度合表集計!$D32&amp;"_受着完'!R4",FALSE),0)-3)</f>
        <v>#REF!</v>
      </c>
      <c r="Z32" s="358" t="e" cm="1">
        <f t="array" aca="1" ref="Z32" ca="1">INDEX(INDIRECT("'"&amp;実行度合表集計!$D32&amp;"_受着完'!R89C4:R90C95",FALSE),1,
MATCH(T$2,INDIRECT("'"&amp;実行度合表集計!$D32&amp;"_受着完'!R4",FALSE),0)-1)</f>
        <v>#REF!</v>
      </c>
      <c r="AA32" s="356" t="e">
        <f ca="1">INDEX(INDIRECT("'"&amp;実行度合表集計!$D32&amp;"_受着完'!R89C4:R90C95",FALSE),1,
MATCH(T$2,INDIRECT("'"&amp;実行度合表集計!$D32&amp;"_受着完'!R4",FALSE),0))</f>
        <v>#REF!</v>
      </c>
      <c r="AB32" s="384" t="e">
        <f ca="1">AA32-($Q32*1000)</f>
        <v>#REF!</v>
      </c>
      <c r="AC32" s="587" t="e" cm="1">
        <f t="array" aca="1" ref="AC32" ca="1">INDEX(INDIRECT("'"&amp;実行度合表集計!$D32&amp;"_受着完'!R89C4:R90C95",FALSE),1,
MATCH(T$2,INDIRECT("'"&amp;実行度合表集計!$D32&amp;"_受着完'!R4",FALSE),0)-3)</f>
        <v>#REF!</v>
      </c>
      <c r="AD32" s="455" t="e" cm="1">
        <f t="array" aca="1" ref="AD32" ca="1">INDEX(INDIRECT("'"&amp;実行度合表集計!$D32&amp;"_受着完'!R27C4:R28C95",FALSE),1,
MATCH(AD$2,INDIRECT("'"&amp;実行度合表集計!$D32&amp;"_受着完'!R4",FALSE),0)-1)</f>
        <v>#REF!</v>
      </c>
      <c r="AE32" s="356" t="e">
        <f ca="1">INDEX(INDIRECT("'"&amp;実行度合表集計!$D32&amp;"_受着完'!R27C4:R28C95",FALSE),1,
MATCH(AD$2,INDIRECT("'"&amp;実行度合表集計!$D32&amp;"_受着完'!R4",FALSE),0))</f>
        <v>#REF!</v>
      </c>
      <c r="AF32" s="587" t="e" cm="1">
        <f t="array" aca="1" ref="AF32" ca="1">INDEX(INDIRECT("'"&amp;実行度合表集計!$D32&amp;"_受着完'!R27C4:R28C95",FALSE),1,
MATCH(AD$2,INDIRECT("'"&amp;実行度合表集計!$D32&amp;"_受着完'!R4",FALSE),0)-3)</f>
        <v>#REF!</v>
      </c>
      <c r="AG32" s="357" t="e" cm="1">
        <f t="array" aca="1" ref="AG32" ca="1">INDEX(INDIRECT("'"&amp;実行度合表集計!$D32&amp;"_受着完'!R58C4:R59C95",FALSE),1,
MATCH(AD$2,INDIRECT("'"&amp;実行度合表集計!$D32&amp;"_受着完'!R4",FALSE),0)-1)</f>
        <v>#REF!</v>
      </c>
      <c r="AH32" s="356" t="e">
        <f ca="1">INDEX(INDIRECT("'"&amp;実行度合表集計!$D32&amp;"_受着完'!R58C4:R59C95",FALSE),1,
MATCH(AD$2,INDIRECT("'"&amp;実行度合表集計!$D32&amp;"_受着完'!R4",FALSE),0))</f>
        <v>#REF!</v>
      </c>
      <c r="AI32" s="587" t="e" cm="1">
        <f t="array" aca="1" ref="AI32" ca="1">INDEX(INDIRECT("'"&amp;実行度合表集計!$D32&amp;"_受着完'!R58C4:R59C95",FALSE),1,
MATCH(AD$2,INDIRECT("'"&amp;実行度合表集計!$D32&amp;"_受着完'!R4",FALSE),0)-3)</f>
        <v>#REF!</v>
      </c>
      <c r="AJ32" s="358" t="e" cm="1">
        <f t="array" aca="1" ref="AJ32" ca="1">INDEX(INDIRECT("'"&amp;実行度合表集計!$D32&amp;"_受着完'!R89C4:R90C95",FALSE),1,
MATCH(AD$2,INDIRECT("'"&amp;実行度合表集計!$D32&amp;"_受着完'!R4",FALSE),0)-1)</f>
        <v>#REF!</v>
      </c>
      <c r="AK32" s="356" t="e">
        <f ca="1">INDEX(INDIRECT("'"&amp;実行度合表集計!$D32&amp;"_受着完'!R89C4:R90C95",FALSE),1,
MATCH(AD$2,INDIRECT("'"&amp;実行度合表集計!$D32&amp;"_受着完'!R4",FALSE),0))</f>
        <v>#REF!</v>
      </c>
      <c r="AL32" s="384" t="e">
        <f ca="1">AK32-($Q32*1000)</f>
        <v>#REF!</v>
      </c>
      <c r="AM32" s="587" t="e" cm="1">
        <f t="array" aca="1" ref="AM32" ca="1">INDEX(INDIRECT("'"&amp;実行度合表集計!$D32&amp;"_受着完'!R89C4:R90C95",FALSE),1,
MATCH(AD$2,INDIRECT("'"&amp;実行度合表集計!$D32&amp;"_受着完'!R4",FALSE),0)-3)</f>
        <v>#REF!</v>
      </c>
      <c r="AN32" s="455" t="e" cm="1">
        <f t="array" aca="1" ref="AN32" ca="1">INDEX(INDIRECT("'"&amp;実行度合表集計!$D32&amp;"_受着完'!R27C4:R28C95",FALSE),1,
MATCH(AN$2,INDIRECT("'"&amp;実行度合表集計!$D32&amp;"_受着完'!R4",FALSE),0)-1)</f>
        <v>#REF!</v>
      </c>
      <c r="AO32" s="356" t="e">
        <f ca="1">INDEX(INDIRECT("'"&amp;実行度合表集計!$D32&amp;"_受着完'!R27C4:R28C95",FALSE),1,
MATCH(AN$2,INDIRECT("'"&amp;実行度合表集計!$D32&amp;"_受着完'!R4",FALSE),0))</f>
        <v>#REF!</v>
      </c>
      <c r="AP32" s="587" t="e" cm="1">
        <f t="array" aca="1" ref="AP32" ca="1">INDEX(INDIRECT("'"&amp;実行度合表集計!$D32&amp;"_受着完'!R27C4:R28C95",FALSE),1,
MATCH(AN$2,INDIRECT("'"&amp;実行度合表集計!$D32&amp;"_受着完'!R4",FALSE),0)-3)</f>
        <v>#REF!</v>
      </c>
      <c r="AQ32" s="357" t="e" cm="1">
        <f t="array" aca="1" ref="AQ32" ca="1">INDEX(INDIRECT("'"&amp;実行度合表集計!$D32&amp;"_受着完'!R58C4:R59C95",FALSE),1,
MATCH(AN$2,INDIRECT("'"&amp;実行度合表集計!$D32&amp;"_受着完'!R4",FALSE),0)-1)</f>
        <v>#REF!</v>
      </c>
      <c r="AR32" s="356" t="e">
        <f ca="1">INDEX(INDIRECT("'"&amp;実行度合表集計!$D32&amp;"_受着完'!R58C4:R59C95",FALSE),1,
MATCH(AN$2,INDIRECT("'"&amp;実行度合表集計!$D32&amp;"_受着完'!R4",FALSE),0))</f>
        <v>#REF!</v>
      </c>
      <c r="AS32" s="587" t="e" cm="1">
        <f t="array" aca="1" ref="AS32" ca="1">INDEX(INDIRECT("'"&amp;実行度合表集計!$D32&amp;"_受着完'!R58C4:R59C95",FALSE),1,
MATCH(AN$2,INDIRECT("'"&amp;実行度合表集計!$D32&amp;"_受着完'!R4",FALSE),0)-3)</f>
        <v>#REF!</v>
      </c>
      <c r="AT32" s="358" t="e" cm="1">
        <f t="array" aca="1" ref="AT32" ca="1">INDEX(INDIRECT("'"&amp;実行度合表集計!$D32&amp;"_受着完'!R89C4:R90C95",FALSE),1,
MATCH(AN$2,INDIRECT("'"&amp;実行度合表集計!$D32&amp;"_受着完'!R4",FALSE),0)-1)</f>
        <v>#REF!</v>
      </c>
      <c r="AU32" s="356" t="e">
        <f ca="1">INDEX(INDIRECT("'"&amp;実行度合表集計!$D32&amp;"_受着完'!R89C4:R90C95",FALSE),1,
MATCH(AN$2,INDIRECT("'"&amp;実行度合表集計!$D32&amp;"_受着完'!R4",FALSE),0))</f>
        <v>#REF!</v>
      </c>
      <c r="AV32" s="384" t="e">
        <f ca="1">AU32-($Q32*1000)</f>
        <v>#REF!</v>
      </c>
      <c r="AW32" s="587" t="e" cm="1">
        <f t="array" aca="1" ref="AW32" ca="1">INDEX(INDIRECT("'"&amp;実行度合表集計!$D32&amp;"_受着完'!R89C4:R90C95",FALSE),1,
MATCH(AN$2,INDIRECT("'"&amp;実行度合表集計!$D32&amp;"_受着完'!R4",FALSE),0)-3)</f>
        <v>#REF!</v>
      </c>
      <c r="AX32" s="627" t="e">
        <f t="shared" ref="AX32:BG32" ca="1" si="734">T32+AD32+AN32</f>
        <v>#REF!</v>
      </c>
      <c r="AY32" s="628" t="e">
        <f t="shared" ca="1" si="734"/>
        <v>#REF!</v>
      </c>
      <c r="AZ32" s="629" t="e">
        <f t="shared" ca="1" si="734"/>
        <v>#REF!</v>
      </c>
      <c r="BA32" s="648" t="e">
        <f t="shared" ca="1" si="734"/>
        <v>#REF!</v>
      </c>
      <c r="BB32" s="617" t="e">
        <f t="shared" ca="1" si="734"/>
        <v>#REF!</v>
      </c>
      <c r="BC32" s="649" t="e">
        <f t="shared" ca="1" si="734"/>
        <v>#REF!</v>
      </c>
      <c r="BD32" s="659" t="e">
        <f t="shared" ca="1" si="734"/>
        <v>#REF!</v>
      </c>
      <c r="BE32" s="619" t="e">
        <f t="shared" ca="1" si="734"/>
        <v>#REF!</v>
      </c>
      <c r="BF32" s="789" t="e">
        <f t="shared" ca="1" si="734"/>
        <v>#REF!</v>
      </c>
      <c r="BG32" s="660" t="e">
        <f t="shared" ca="1" si="734"/>
        <v>#REF!</v>
      </c>
      <c r="BH32" s="360" t="e" cm="1">
        <f t="array" aca="1" ref="BH32" ca="1">INDEX(INDIRECT("'"&amp;実行度合表集計!$D32&amp;"_受着完'!R27C4:R28C95",FALSE),1,
MATCH(BH$2,INDIRECT("'"&amp;実行度合表集計!$D32&amp;"_受着完'!R4",FALSE),0)-1)</f>
        <v>#REF!</v>
      </c>
      <c r="BI32" s="356" t="e">
        <f ca="1">INDEX(INDIRECT("'"&amp;実行度合表集計!$D32&amp;"_受着完'!R27C4:R28C95",FALSE),1,
MATCH(BH$2,INDIRECT("'"&amp;実行度合表集計!$D32&amp;"_受着完'!R4",FALSE),0))</f>
        <v>#REF!</v>
      </c>
      <c r="BJ32" s="587" t="e" cm="1">
        <f t="array" aca="1" ref="BJ32" ca="1">INDEX(INDIRECT("'"&amp;実行度合表集計!$D32&amp;"_受着完'!R27C4:R28C95",FALSE),1,
MATCH(BH$2,INDIRECT("'"&amp;実行度合表集計!$D32&amp;"_受着完'!R4",FALSE),0)-3)</f>
        <v>#REF!</v>
      </c>
      <c r="BK32" s="357" t="e" cm="1">
        <f t="array" aca="1" ref="BK32" ca="1">INDEX(INDIRECT("'"&amp;実行度合表集計!$D32&amp;"_受着完'!R58C4:R59C95",FALSE),1,
MATCH(BH$2,INDIRECT("'"&amp;実行度合表集計!$D32&amp;"_受着完'!R4",FALSE),0)-1)</f>
        <v>#REF!</v>
      </c>
      <c r="BL32" s="356" t="e">
        <f ca="1">INDEX(INDIRECT("'"&amp;実行度合表集計!$D32&amp;"_受着完'!R58C4:R59C95",FALSE),1,
MATCH(BH$2,INDIRECT("'"&amp;実行度合表集計!$D32&amp;"_受着完'!R4",FALSE),0))</f>
        <v>#REF!</v>
      </c>
      <c r="BM32" s="587" t="e" cm="1">
        <f t="array" aca="1" ref="BM32" ca="1">INDEX(INDIRECT("'"&amp;実行度合表集計!$D32&amp;"_受着完'!R58C4:R59C95",FALSE),1,
MATCH(BH$2,INDIRECT("'"&amp;実行度合表集計!$D32&amp;"_受着完'!R4",FALSE),0)-3)</f>
        <v>#REF!</v>
      </c>
      <c r="BN32" s="358" t="e" cm="1">
        <f t="array" aca="1" ref="BN32" ca="1">INDEX(INDIRECT("'"&amp;実行度合表集計!$D32&amp;"_受着完'!R89C4:R90C95",FALSE),1,
MATCH(BH$2,INDIRECT("'"&amp;実行度合表集計!$D32&amp;"_受着完'!R4",FALSE),0)-1)</f>
        <v>#REF!</v>
      </c>
      <c r="BO32" s="356" t="e">
        <f ca="1">INDEX(INDIRECT("'"&amp;実行度合表集計!$D32&amp;"_受着完'!R89C4:R90C95",FALSE),1,
MATCH(BH$2,INDIRECT("'"&amp;実行度合表集計!$D32&amp;"_受着完'!R4",FALSE),0))</f>
        <v>#REF!</v>
      </c>
      <c r="BP32" s="384" t="e">
        <f ca="1">BO32-($Q32*1000)</f>
        <v>#REF!</v>
      </c>
      <c r="BQ32" s="587" t="e" cm="1">
        <f t="array" aca="1" ref="BQ32" ca="1">INDEX(INDIRECT("'"&amp;実行度合表集計!$D32&amp;"_受着完'!R89C4:R90C95",FALSE),1,
MATCH(BH$2,INDIRECT("'"&amp;実行度合表集計!$D32&amp;"_受着完'!R4",FALSE),0)-3)</f>
        <v>#REF!</v>
      </c>
      <c r="BR32" s="455" t="e" cm="1">
        <f t="array" aca="1" ref="BR32" ca="1">INDEX(INDIRECT("'"&amp;実行度合表集計!$D32&amp;"_受着完'!R27C4:R28C95",FALSE),1,
MATCH(BR$2,INDIRECT("'"&amp;実行度合表集計!$D32&amp;"_受着完'!R4",FALSE),0)-1)</f>
        <v>#REF!</v>
      </c>
      <c r="BS32" s="356" t="e">
        <f ca="1">INDEX(INDIRECT("'"&amp;実行度合表集計!$D32&amp;"_受着完'!R27C4:R28C95",FALSE),1,
MATCH(BR$2,INDIRECT("'"&amp;実行度合表集計!$D32&amp;"_受着完'!R4",FALSE),0))</f>
        <v>#REF!</v>
      </c>
      <c r="BT32" s="587" t="e" cm="1">
        <f t="array" aca="1" ref="BT32" ca="1">INDEX(INDIRECT("'"&amp;実行度合表集計!$D32&amp;"_受着完'!R27C4:R28C95",FALSE),1,
MATCH(BR$2,INDIRECT("'"&amp;実行度合表集計!$D32&amp;"_受着完'!R4",FALSE),0)-3)</f>
        <v>#REF!</v>
      </c>
      <c r="BU32" s="357" t="e" cm="1">
        <f t="array" aca="1" ref="BU32" ca="1">INDEX(INDIRECT("'"&amp;実行度合表集計!$D32&amp;"_受着完'!R58C4:R59C95",FALSE),1,
MATCH(BR$2,INDIRECT("'"&amp;実行度合表集計!$D32&amp;"_受着完'!R4",FALSE),0)-1)</f>
        <v>#REF!</v>
      </c>
      <c r="BV32" s="356" t="e">
        <f ca="1">INDEX(INDIRECT("'"&amp;実行度合表集計!$D32&amp;"_受着完'!R58C4:R59C95",FALSE),1,
MATCH(BR$2,INDIRECT("'"&amp;実行度合表集計!$D32&amp;"_受着完'!R4",FALSE),0))</f>
        <v>#REF!</v>
      </c>
      <c r="BW32" s="587" t="e" cm="1">
        <f t="array" aca="1" ref="BW32" ca="1">INDEX(INDIRECT("'"&amp;実行度合表集計!$D32&amp;"_受着完'!R58C4:R59C95",FALSE),1,
MATCH(BR$2,INDIRECT("'"&amp;実行度合表集計!$D32&amp;"_受着完'!R4",FALSE),0)-3)</f>
        <v>#REF!</v>
      </c>
      <c r="BX32" s="358" t="e" cm="1">
        <f t="array" aca="1" ref="BX32" ca="1">INDEX(INDIRECT("'"&amp;実行度合表集計!$D32&amp;"_受着完'!R89C4:R90C95",FALSE),1,
MATCH(BR$2,INDIRECT("'"&amp;実行度合表集計!$D32&amp;"_受着完'!R4",FALSE),0)-1)</f>
        <v>#REF!</v>
      </c>
      <c r="BY32" s="356" t="e">
        <f ca="1">INDEX(INDIRECT("'"&amp;実行度合表集計!$D32&amp;"_受着完'!R89C4:R90C95",FALSE),1,
MATCH(BR$2,INDIRECT("'"&amp;実行度合表集計!$D32&amp;"_受着完'!R4",FALSE),0))</f>
        <v>#REF!</v>
      </c>
      <c r="BZ32" s="384" t="e">
        <f ca="1">BY32-($Q32*1000)</f>
        <v>#REF!</v>
      </c>
      <c r="CA32" s="587" t="e" cm="1">
        <f t="array" aca="1" ref="CA32" ca="1">INDEX(INDIRECT("'"&amp;実行度合表集計!$D32&amp;"_受着完'!R89C4:R90C95",FALSE),1,
MATCH(BR$2,INDIRECT("'"&amp;実行度合表集計!$D32&amp;"_受着完'!R4",FALSE),0)-3)</f>
        <v>#REF!</v>
      </c>
      <c r="CB32" s="455" t="e" cm="1">
        <f t="array" aca="1" ref="CB32" ca="1">INDEX(INDIRECT("'"&amp;実行度合表集計!$D32&amp;"_受着完'!R27C4:R28C95",FALSE),1,
MATCH(CB$2,INDIRECT("'"&amp;実行度合表集計!$D32&amp;"_受着完'!R4",FALSE),0)-1)</f>
        <v>#REF!</v>
      </c>
      <c r="CC32" s="356" t="e">
        <f ca="1">INDEX(INDIRECT("'"&amp;実行度合表集計!$D32&amp;"_受着完'!R27C4:R28C95",FALSE),1,
MATCH(CB$2,INDIRECT("'"&amp;実行度合表集計!$D32&amp;"_受着完'!R4",FALSE),0))</f>
        <v>#REF!</v>
      </c>
      <c r="CD32" s="587" t="e" cm="1">
        <f t="array" aca="1" ref="CD32" ca="1">INDEX(INDIRECT("'"&amp;実行度合表集計!$D32&amp;"_受着完'!R27C4:R28C95",FALSE),1,
MATCH(CB$2,INDIRECT("'"&amp;実行度合表集計!$D32&amp;"_受着完'!R4",FALSE),0)-3)</f>
        <v>#REF!</v>
      </c>
      <c r="CE32" s="357" t="e" cm="1">
        <f t="array" aca="1" ref="CE32" ca="1">INDEX(INDIRECT("'"&amp;実行度合表集計!$D32&amp;"_受着完'!R58C4:R59C95",FALSE),1,
MATCH(CB$2,INDIRECT("'"&amp;実行度合表集計!$D32&amp;"_受着完'!R4",FALSE),0)-1)</f>
        <v>#REF!</v>
      </c>
      <c r="CF32" s="356" t="e">
        <f ca="1">INDEX(INDIRECT("'"&amp;実行度合表集計!$D32&amp;"_受着完'!R58C4:R59C95",FALSE),1,
MATCH(CB$2,INDIRECT("'"&amp;実行度合表集計!$D32&amp;"_受着完'!R4",FALSE),0))</f>
        <v>#REF!</v>
      </c>
      <c r="CG32" s="587" t="e" cm="1">
        <f t="array" aca="1" ref="CG32" ca="1">INDEX(INDIRECT("'"&amp;実行度合表集計!$D32&amp;"_受着完'!R58C4:R59C95",FALSE),1,
MATCH(CB$2,INDIRECT("'"&amp;実行度合表集計!$D32&amp;"_受着完'!R4",FALSE),0)-3)</f>
        <v>#REF!</v>
      </c>
      <c r="CH32" s="358" t="e" cm="1">
        <f t="array" aca="1" ref="CH32" ca="1">INDEX(INDIRECT("'"&amp;実行度合表集計!$D32&amp;"_受着完'!R89C4:R90C95",FALSE),1,
MATCH(CB$2,INDIRECT("'"&amp;実行度合表集計!$D32&amp;"_受着完'!R4",FALSE),0)-1)</f>
        <v>#REF!</v>
      </c>
      <c r="CI32" s="356" t="e">
        <f ca="1">INDEX(INDIRECT("'"&amp;実行度合表集計!$D32&amp;"_受着完'!R89C4:R90C95",FALSE),1,
MATCH(CB$2,INDIRECT("'"&amp;実行度合表集計!$D32&amp;"_受着完'!R4",FALSE),0))</f>
        <v>#REF!</v>
      </c>
      <c r="CJ32" s="384" t="e">
        <f ca="1">CI32-($Q32*1000)</f>
        <v>#REF!</v>
      </c>
      <c r="CK32" s="587" t="e" cm="1">
        <f t="array" aca="1" ref="CK32" ca="1">INDEX(INDIRECT("'"&amp;実行度合表集計!$D32&amp;"_受着完'!R89C4:R90C95",FALSE),1,
MATCH(CB$2,INDIRECT("'"&amp;実行度合表集計!$D32&amp;"_受着完'!R4",FALSE),0)-3)</f>
        <v>#REF!</v>
      </c>
      <c r="CL32" s="627" t="e">
        <f t="shared" ref="CL32:CU32" ca="1" si="735">BH32+BR32+CB32</f>
        <v>#REF!</v>
      </c>
      <c r="CM32" s="628" t="e">
        <f t="shared" ca="1" si="735"/>
        <v>#REF!</v>
      </c>
      <c r="CN32" s="629" t="e">
        <f t="shared" ca="1" si="735"/>
        <v>#REF!</v>
      </c>
      <c r="CO32" s="648" t="e">
        <f t="shared" ca="1" si="735"/>
        <v>#REF!</v>
      </c>
      <c r="CP32" s="617" t="e">
        <f t="shared" ca="1" si="735"/>
        <v>#REF!</v>
      </c>
      <c r="CQ32" s="649" t="e">
        <f t="shared" ca="1" si="735"/>
        <v>#REF!</v>
      </c>
      <c r="CR32" s="659" t="e">
        <f t="shared" ca="1" si="735"/>
        <v>#REF!</v>
      </c>
      <c r="CS32" s="619" t="e">
        <f t="shared" ca="1" si="735"/>
        <v>#REF!</v>
      </c>
      <c r="CT32" s="789" t="e">
        <f t="shared" ca="1" si="735"/>
        <v>#REF!</v>
      </c>
      <c r="CU32" s="660" t="e">
        <f t="shared" ca="1" si="735"/>
        <v>#REF!</v>
      </c>
      <c r="CV32" s="670" t="e">
        <f t="shared" ref="CV32:DE33" ca="1" si="736">AX32+CL32</f>
        <v>#REF!</v>
      </c>
      <c r="CW32" s="620" t="e">
        <f t="shared" ca="1" si="736"/>
        <v>#REF!</v>
      </c>
      <c r="CX32" s="671" t="e">
        <f t="shared" ca="1" si="736"/>
        <v>#REF!</v>
      </c>
      <c r="CY32" s="681" t="e">
        <f t="shared" ca="1" si="736"/>
        <v>#REF!</v>
      </c>
      <c r="CZ32" s="622" t="e">
        <f t="shared" ca="1" si="736"/>
        <v>#REF!</v>
      </c>
      <c r="DA32" s="682" t="e">
        <f t="shared" ca="1" si="736"/>
        <v>#REF!</v>
      </c>
      <c r="DB32" s="692" t="e">
        <f t="shared" ca="1" si="736"/>
        <v>#REF!</v>
      </c>
      <c r="DC32" s="624" t="e">
        <f t="shared" ca="1" si="736"/>
        <v>#REF!</v>
      </c>
      <c r="DD32" s="791" t="e">
        <f t="shared" ca="1" si="736"/>
        <v>#REF!</v>
      </c>
      <c r="DE32" s="693" t="e">
        <f t="shared" ca="1" si="736"/>
        <v>#REF!</v>
      </c>
      <c r="DF32" s="360" t="e" cm="1">
        <f t="array" aca="1" ref="DF32" ca="1">INDEX(INDIRECT("'"&amp;実行度合表集計!$D32&amp;"_受着完'!R27C4:R28C95",FALSE),1,
MATCH(DF$2,INDIRECT("'"&amp;実行度合表集計!$D32&amp;"_受着完'!R4",FALSE),0)-1)</f>
        <v>#REF!</v>
      </c>
      <c r="DG32" s="356" t="e">
        <f ca="1">INDEX(INDIRECT("'"&amp;実行度合表集計!$D32&amp;"_受着完'!R27C4:R28C95",FALSE),1,
MATCH(DF$2,INDIRECT("'"&amp;実行度合表集計!$D32&amp;"_受着完'!R4",FALSE),0))</f>
        <v>#REF!</v>
      </c>
      <c r="DH32" s="587" t="e" cm="1">
        <f t="array" aca="1" ref="DH32" ca="1">INDEX(INDIRECT("'"&amp;実行度合表集計!$D32&amp;"_受着完'!R27C4:R28C95",FALSE),1,
MATCH(DF$2,INDIRECT("'"&amp;実行度合表集計!$D32&amp;"_受着完'!R4",FALSE),0)-3)</f>
        <v>#REF!</v>
      </c>
      <c r="DI32" s="357" t="e" cm="1">
        <f t="array" aca="1" ref="DI32" ca="1">INDEX(INDIRECT("'"&amp;実行度合表集計!$D32&amp;"_受着完'!R58C4:R59C95",FALSE),1,
MATCH(DF$2,INDIRECT("'"&amp;実行度合表集計!$D32&amp;"_受着完'!R4",FALSE),0)-1)</f>
        <v>#REF!</v>
      </c>
      <c r="DJ32" s="356" t="e">
        <f ca="1">INDEX(INDIRECT("'"&amp;実行度合表集計!$D32&amp;"_受着完'!R58C4:R59C95",FALSE),1,
MATCH(DF$2,INDIRECT("'"&amp;実行度合表集計!$D32&amp;"_受着完'!R4",FALSE),0))</f>
        <v>#REF!</v>
      </c>
      <c r="DK32" s="587" t="e" cm="1">
        <f t="array" aca="1" ref="DK32" ca="1">INDEX(INDIRECT("'"&amp;実行度合表集計!$D32&amp;"_受着完'!R58C4:R59C95",FALSE),1,
MATCH(DF$2,INDIRECT("'"&amp;実行度合表集計!$D32&amp;"_受着完'!R4",FALSE),0)-3)</f>
        <v>#REF!</v>
      </c>
      <c r="DL32" s="358" t="e" cm="1">
        <f t="array" aca="1" ref="DL32" ca="1">INDEX(INDIRECT("'"&amp;実行度合表集計!$D32&amp;"_受着完'!R89C4:R90C95",FALSE),1,
MATCH(DF$2,INDIRECT("'"&amp;実行度合表集計!$D32&amp;"_受着完'!R4",FALSE),0)-1)</f>
        <v>#REF!</v>
      </c>
      <c r="DM32" s="356" t="e">
        <f ca="1">INDEX(INDIRECT("'"&amp;実行度合表集計!$D32&amp;"_受着完'!R89C4:R90C95",FALSE),1,
MATCH(DF$2,INDIRECT("'"&amp;実行度合表集計!$D32&amp;"_受着完'!R4",FALSE),0))</f>
        <v>#REF!</v>
      </c>
      <c r="DN32" s="384" t="e">
        <f ca="1">DM32-($Q32*1000)</f>
        <v>#REF!</v>
      </c>
      <c r="DO32" s="587" t="e" cm="1">
        <f t="array" aca="1" ref="DO32" ca="1">INDEX(INDIRECT("'"&amp;実行度合表集計!$D32&amp;"_受着完'!R89C4:R90C95",FALSE),1,
MATCH(DF$2,INDIRECT("'"&amp;実行度合表集計!$D32&amp;"_受着完'!R4",FALSE),0)-3)</f>
        <v>#REF!</v>
      </c>
      <c r="DP32" s="455" t="e" cm="1">
        <f t="array" aca="1" ref="DP32" ca="1">INDEX(INDIRECT("'"&amp;実行度合表集計!$D32&amp;"_受着完'!R27C4:R28C95",FALSE),1,
MATCH(DP$2,INDIRECT("'"&amp;実行度合表集計!$D32&amp;"_受着完'!R4",FALSE),0)-1)</f>
        <v>#REF!</v>
      </c>
      <c r="DQ32" s="356" t="e">
        <f ca="1">INDEX(INDIRECT("'"&amp;実行度合表集計!$D32&amp;"_受着完'!R27C4:R28C95",FALSE),1,
MATCH(DP$2,INDIRECT("'"&amp;実行度合表集計!$D32&amp;"_受着完'!R4",FALSE),0))</f>
        <v>#REF!</v>
      </c>
      <c r="DR32" s="587" t="e" cm="1">
        <f t="array" aca="1" ref="DR32" ca="1">INDEX(INDIRECT("'"&amp;実行度合表集計!$D32&amp;"_受着完'!R27C4:R28C95",FALSE),1,
MATCH(DP$2,INDIRECT("'"&amp;実行度合表集計!$D32&amp;"_受着完'!R4",FALSE),0)-3)</f>
        <v>#REF!</v>
      </c>
      <c r="DS32" s="357" t="e" cm="1">
        <f t="array" aca="1" ref="DS32" ca="1">INDEX(INDIRECT("'"&amp;実行度合表集計!$D32&amp;"_受着完'!R58C4:R59C95",FALSE),1,
MATCH(DP$2,INDIRECT("'"&amp;実行度合表集計!$D32&amp;"_受着完'!R4",FALSE),0)-1)</f>
        <v>#REF!</v>
      </c>
      <c r="DT32" s="356" t="e">
        <f ca="1">INDEX(INDIRECT("'"&amp;実行度合表集計!$D32&amp;"_受着完'!R58C4:R59C95",FALSE),1,
MATCH(DP$2,INDIRECT("'"&amp;実行度合表集計!$D32&amp;"_受着完'!R4",FALSE),0))</f>
        <v>#REF!</v>
      </c>
      <c r="DU32" s="587" t="e" cm="1">
        <f t="array" aca="1" ref="DU32" ca="1">INDEX(INDIRECT("'"&amp;実行度合表集計!$D32&amp;"_受着完'!R58C4:R59C95",FALSE),1,
MATCH(DP$2,INDIRECT("'"&amp;実行度合表集計!$D32&amp;"_受着完'!R4",FALSE),0)-3)</f>
        <v>#REF!</v>
      </c>
      <c r="DV32" s="358" t="e" cm="1">
        <f t="array" aca="1" ref="DV32" ca="1">INDEX(INDIRECT("'"&amp;実行度合表集計!$D32&amp;"_受着完'!R89C4:R90C95",FALSE),1,
MATCH(DP$2,INDIRECT("'"&amp;実行度合表集計!$D32&amp;"_受着完'!R4",FALSE),0)-1)</f>
        <v>#REF!</v>
      </c>
      <c r="DW32" s="356" t="e">
        <f ca="1">INDEX(INDIRECT("'"&amp;実行度合表集計!$D32&amp;"_受着完'!R89C4:R90C95",FALSE),1,
MATCH(DP$2,INDIRECT("'"&amp;実行度合表集計!$D32&amp;"_受着完'!R4",FALSE),0))</f>
        <v>#REF!</v>
      </c>
      <c r="DX32" s="384" t="e">
        <f ca="1">DW32-($Q32*1000)</f>
        <v>#REF!</v>
      </c>
      <c r="DY32" s="587" t="e" cm="1">
        <f t="array" aca="1" ref="DY32" ca="1">INDEX(INDIRECT("'"&amp;実行度合表集計!$D32&amp;"_受着完'!R89C4:R90C95",FALSE),1,
MATCH(DP$2,INDIRECT("'"&amp;実行度合表集計!$D32&amp;"_受着完'!R4",FALSE),0)-3)</f>
        <v>#REF!</v>
      </c>
      <c r="DZ32" s="455" t="e" cm="1">
        <f t="array" aca="1" ref="DZ32" ca="1">INDEX(INDIRECT("'"&amp;実行度合表集計!$D32&amp;"_受着完'!R27C4:R28C95",FALSE),1,
MATCH(DZ$2,INDIRECT("'"&amp;実行度合表集計!$D32&amp;"_受着完'!R4",FALSE),0)-1)</f>
        <v>#REF!</v>
      </c>
      <c r="EA32" s="356" t="e">
        <f ca="1">INDEX(INDIRECT("'"&amp;実行度合表集計!$D32&amp;"_受着完'!R27C4:R28C95",FALSE),1,
MATCH(DZ$2,INDIRECT("'"&amp;実行度合表集計!$D32&amp;"_受着完'!R4",FALSE),0))</f>
        <v>#REF!</v>
      </c>
      <c r="EB32" s="587" t="e" cm="1">
        <f t="array" aca="1" ref="EB32" ca="1">INDEX(INDIRECT("'"&amp;実行度合表集計!$D32&amp;"_受着完'!R27C4:R28C95",FALSE),1,
MATCH(DZ$2,INDIRECT("'"&amp;実行度合表集計!$D32&amp;"_受着完'!R4",FALSE),0)-3)</f>
        <v>#REF!</v>
      </c>
      <c r="EC32" s="357" t="e" cm="1">
        <f t="array" aca="1" ref="EC32" ca="1">INDEX(INDIRECT("'"&amp;実行度合表集計!$D32&amp;"_受着完'!R58C4:R59C95",FALSE),1,
MATCH(DZ$2,INDIRECT("'"&amp;実行度合表集計!$D32&amp;"_受着完'!R4",FALSE),0)-1)</f>
        <v>#REF!</v>
      </c>
      <c r="ED32" s="356" t="e">
        <f ca="1">INDEX(INDIRECT("'"&amp;実行度合表集計!$D32&amp;"_受着完'!R58C4:R59C95",FALSE),1,
MATCH(DZ$2,INDIRECT("'"&amp;実行度合表集計!$D32&amp;"_受着完'!R4",FALSE),0))</f>
        <v>#REF!</v>
      </c>
      <c r="EE32" s="587" t="e" cm="1">
        <f t="array" aca="1" ref="EE32" ca="1">INDEX(INDIRECT("'"&amp;実行度合表集計!$D32&amp;"_受着完'!R58C4:R59C95",FALSE),1,
MATCH(DZ$2,INDIRECT("'"&amp;実行度合表集計!$D32&amp;"_受着完'!R4",FALSE),0)-3)</f>
        <v>#REF!</v>
      </c>
      <c r="EF32" s="358" t="e" cm="1">
        <f t="array" aca="1" ref="EF32" ca="1">INDEX(INDIRECT("'"&amp;実行度合表集計!$D32&amp;"_受着完'!R89C4:R90C95",FALSE),1,
MATCH(DZ$2,INDIRECT("'"&amp;実行度合表集計!$D32&amp;"_受着完'!R4",FALSE),0)-1)</f>
        <v>#REF!</v>
      </c>
      <c r="EG32" s="356" t="e">
        <f ca="1">INDEX(INDIRECT("'"&amp;実行度合表集計!$D32&amp;"_受着完'!R89C4:R90C95",FALSE),1,
MATCH(DZ$2,INDIRECT("'"&amp;実行度合表集計!$D32&amp;"_受着完'!R4",FALSE),0))</f>
        <v>#REF!</v>
      </c>
      <c r="EH32" s="384" t="e">
        <f ca="1">EG32-($Q32*1000)</f>
        <v>#REF!</v>
      </c>
      <c r="EI32" s="587" t="e" cm="1">
        <f t="array" aca="1" ref="EI32" ca="1">INDEX(INDIRECT("'"&amp;実行度合表集計!$D32&amp;"_受着完'!R89C4:R90C95",FALSE),1,
MATCH(DZ$2,INDIRECT("'"&amp;実行度合表集計!$D32&amp;"_受着完'!R4",FALSE),0)-3)</f>
        <v>#REF!</v>
      </c>
      <c r="EJ32" s="627" t="e">
        <f t="shared" ref="EJ32:ES32" ca="1" si="737">DF32+DP32+DZ32</f>
        <v>#REF!</v>
      </c>
      <c r="EK32" s="628" t="e">
        <f t="shared" ca="1" si="737"/>
        <v>#REF!</v>
      </c>
      <c r="EL32" s="629" t="e">
        <f t="shared" ca="1" si="737"/>
        <v>#REF!</v>
      </c>
      <c r="EM32" s="648" t="e">
        <f t="shared" ca="1" si="737"/>
        <v>#REF!</v>
      </c>
      <c r="EN32" s="617" t="e">
        <f t="shared" ca="1" si="737"/>
        <v>#REF!</v>
      </c>
      <c r="EO32" s="649" t="e">
        <f t="shared" ca="1" si="737"/>
        <v>#REF!</v>
      </c>
      <c r="EP32" s="659" t="e">
        <f t="shared" ca="1" si="737"/>
        <v>#REF!</v>
      </c>
      <c r="EQ32" s="619" t="e">
        <f t="shared" ca="1" si="737"/>
        <v>#REF!</v>
      </c>
      <c r="ER32" s="789" t="e">
        <f t="shared" ca="1" si="737"/>
        <v>#REF!</v>
      </c>
      <c r="ES32" s="660" t="e">
        <f t="shared" ca="1" si="737"/>
        <v>#REF!</v>
      </c>
      <c r="ET32" s="360" t="e" cm="1">
        <f t="array" aca="1" ref="ET32" ca="1">INDEX(INDIRECT("'"&amp;実行度合表集計!$D32&amp;"_受着完'!R27C4:R28C95",FALSE),1,
MATCH(ET$2,INDIRECT("'"&amp;実行度合表集計!$D32&amp;"_受着完'!R4",FALSE),0)-1)</f>
        <v>#REF!</v>
      </c>
      <c r="EU32" s="356" t="e">
        <f ca="1">INDEX(INDIRECT("'"&amp;実行度合表集計!$D32&amp;"_受着完'!R27C4:R28C95",FALSE),1,
MATCH(ET$2,INDIRECT("'"&amp;実行度合表集計!$D32&amp;"_受着完'!R4",FALSE),0))</f>
        <v>#REF!</v>
      </c>
      <c r="EV32" s="587" t="e" cm="1">
        <f t="array" aca="1" ref="EV32" ca="1">INDEX(INDIRECT("'"&amp;実行度合表集計!$D32&amp;"_受着完'!R27C4:R28C95",FALSE),1,
MATCH(ET$2,INDIRECT("'"&amp;実行度合表集計!$D32&amp;"_受着完'!R4",FALSE),0)-3)</f>
        <v>#REF!</v>
      </c>
      <c r="EW32" s="357" t="e" cm="1">
        <f t="array" aca="1" ref="EW32" ca="1">INDEX(INDIRECT("'"&amp;実行度合表集計!$D32&amp;"_受着完'!R58C4:R59C95",FALSE),1,
MATCH(ET$2,INDIRECT("'"&amp;実行度合表集計!$D32&amp;"_受着完'!R4",FALSE),0)-1)</f>
        <v>#REF!</v>
      </c>
      <c r="EX32" s="356" t="e">
        <f ca="1">INDEX(INDIRECT("'"&amp;実行度合表集計!$D32&amp;"_受着完'!R58C4:R59C95",FALSE),1,
MATCH(ET$2,INDIRECT("'"&amp;実行度合表集計!$D32&amp;"_受着完'!R4",FALSE),0))</f>
        <v>#REF!</v>
      </c>
      <c r="EY32" s="587" t="e" cm="1">
        <f t="array" aca="1" ref="EY32" ca="1">INDEX(INDIRECT("'"&amp;実行度合表集計!$D32&amp;"_受着完'!R58C4:R59C95",FALSE),1,
MATCH(ET$2,INDIRECT("'"&amp;実行度合表集計!$D32&amp;"_受着完'!R4",FALSE),0)-3)</f>
        <v>#REF!</v>
      </c>
      <c r="EZ32" s="358" t="e" cm="1">
        <f t="array" aca="1" ref="EZ32" ca="1">INDEX(INDIRECT("'"&amp;実行度合表集計!$D32&amp;"_受着完'!R89C4:R90C95",FALSE),1,
MATCH(ET$2,INDIRECT("'"&amp;実行度合表集計!$D32&amp;"_受着完'!R4",FALSE),0)-1)</f>
        <v>#REF!</v>
      </c>
      <c r="FA32" s="356" t="e">
        <f ca="1">INDEX(INDIRECT("'"&amp;実行度合表集計!$D32&amp;"_受着完'!R89C4:R90C95",FALSE),1,
MATCH(ET$2,INDIRECT("'"&amp;実行度合表集計!$D32&amp;"_受着完'!R4",FALSE),0))</f>
        <v>#REF!</v>
      </c>
      <c r="FB32" s="384" t="e">
        <f ca="1">FA32-($Q32*1000)</f>
        <v>#REF!</v>
      </c>
      <c r="FC32" s="587" t="e" cm="1">
        <f t="array" aca="1" ref="FC32" ca="1">INDEX(INDIRECT("'"&amp;実行度合表集計!$D32&amp;"_受着完'!R89C4:R90C95",FALSE),1,
MATCH(ET$2,INDIRECT("'"&amp;実行度合表集計!$D32&amp;"_受着完'!R4",FALSE),0)-3)</f>
        <v>#REF!</v>
      </c>
      <c r="FD32" s="455" t="e" cm="1">
        <f t="array" aca="1" ref="FD32" ca="1">INDEX(INDIRECT("'"&amp;実行度合表集計!$D32&amp;"_受着完'!R27C4:R28C95",FALSE),1,
MATCH(FD$2,INDIRECT("'"&amp;実行度合表集計!$D32&amp;"_受着完'!R4",FALSE),0)-1)</f>
        <v>#REF!</v>
      </c>
      <c r="FE32" s="356" t="e">
        <f ca="1">INDEX(INDIRECT("'"&amp;実行度合表集計!$D32&amp;"_受着完'!R27C4:R28C95",FALSE),1,
MATCH(FD$2,INDIRECT("'"&amp;実行度合表集計!$D32&amp;"_受着完'!R4",FALSE),0))</f>
        <v>#REF!</v>
      </c>
      <c r="FF32" s="587" t="e" cm="1">
        <f t="array" aca="1" ref="FF32" ca="1">INDEX(INDIRECT("'"&amp;実行度合表集計!$D32&amp;"_受着完'!R27C4:R28C95",FALSE),1,
MATCH(FD$2,INDIRECT("'"&amp;実行度合表集計!$D32&amp;"_受着完'!R4",FALSE),0)-3)</f>
        <v>#REF!</v>
      </c>
      <c r="FG32" s="357" t="e" cm="1">
        <f t="array" aca="1" ref="FG32" ca="1">INDEX(INDIRECT("'"&amp;実行度合表集計!$D32&amp;"_受着完'!R58C4:R59C95",FALSE),1,
MATCH(FD$2,INDIRECT("'"&amp;実行度合表集計!$D32&amp;"_受着完'!R4",FALSE),0)-1)</f>
        <v>#REF!</v>
      </c>
      <c r="FH32" s="356" t="e">
        <f ca="1">INDEX(INDIRECT("'"&amp;実行度合表集計!$D32&amp;"_受着完'!R58C4:R59C95",FALSE),1,
MATCH(FD$2,INDIRECT("'"&amp;実行度合表集計!$D32&amp;"_受着完'!R4",FALSE),0))</f>
        <v>#REF!</v>
      </c>
      <c r="FI32" s="587" t="e" cm="1">
        <f t="array" aca="1" ref="FI32" ca="1">INDEX(INDIRECT("'"&amp;実行度合表集計!$D32&amp;"_受着完'!R58C4:R59C95",FALSE),1,
MATCH(FD$2,INDIRECT("'"&amp;実行度合表集計!$D32&amp;"_受着完'!R4",FALSE),0)-3)</f>
        <v>#REF!</v>
      </c>
      <c r="FJ32" s="358" t="e" cm="1">
        <f t="array" aca="1" ref="FJ32" ca="1">INDEX(INDIRECT("'"&amp;実行度合表集計!$D32&amp;"_受着完'!R89C4:R90C95",FALSE),1,
MATCH(FD$2,INDIRECT("'"&amp;実行度合表集計!$D32&amp;"_受着完'!R4",FALSE),0)-1)</f>
        <v>#REF!</v>
      </c>
      <c r="FK32" s="356" t="e">
        <f ca="1">INDEX(INDIRECT("'"&amp;実行度合表集計!$D32&amp;"_受着完'!R89C4:R90C95",FALSE),1,
MATCH(FD$2,INDIRECT("'"&amp;実行度合表集計!$D32&amp;"_受着完'!R4",FALSE),0))</f>
        <v>#REF!</v>
      </c>
      <c r="FL32" s="384" t="e">
        <f ca="1">FK32-($Q32*1000)</f>
        <v>#REF!</v>
      </c>
      <c r="FM32" s="587" t="e" cm="1">
        <f t="array" aca="1" ref="FM32" ca="1">INDEX(INDIRECT("'"&amp;実行度合表集計!$D32&amp;"_受着完'!R89C4:R90C95",FALSE),1,
MATCH(FD$2,INDIRECT("'"&amp;実行度合表集計!$D32&amp;"_受着完'!R4",FALSE),0)-3)</f>
        <v>#REF!</v>
      </c>
      <c r="FN32" s="455" t="e" cm="1">
        <f t="array" aca="1" ref="FN32" ca="1">INDEX(INDIRECT("'"&amp;実行度合表集計!$D32&amp;"_受着完'!R27C4:R28C95",FALSE),1,
MATCH(FN$2,INDIRECT("'"&amp;実行度合表集計!$D32&amp;"_受着完'!R4",FALSE),0)-1)</f>
        <v>#REF!</v>
      </c>
      <c r="FO32" s="356" t="e">
        <f ca="1">INDEX(INDIRECT("'"&amp;実行度合表集計!$D32&amp;"_受着完'!R27C4:R28C95",FALSE),1,
MATCH(FN$2,INDIRECT("'"&amp;実行度合表集計!$D32&amp;"_受着完'!R4",FALSE),0))</f>
        <v>#REF!</v>
      </c>
      <c r="FP32" s="587" t="e" cm="1">
        <f t="array" aca="1" ref="FP32" ca="1">INDEX(INDIRECT("'"&amp;実行度合表集計!$D32&amp;"_受着完'!R27C4:R28C95",FALSE),1,
MATCH(FN$2,INDIRECT("'"&amp;実行度合表集計!$D32&amp;"_受着完'!R4",FALSE),0)-3)</f>
        <v>#REF!</v>
      </c>
      <c r="FQ32" s="357" t="e" cm="1">
        <f t="array" aca="1" ref="FQ32" ca="1">INDEX(INDIRECT("'"&amp;実行度合表集計!$D32&amp;"_受着完'!R58C4:R59C95",FALSE),1,
MATCH(FN$2,INDIRECT("'"&amp;実行度合表集計!$D32&amp;"_受着完'!R4",FALSE),0)-1)</f>
        <v>#REF!</v>
      </c>
      <c r="FR32" s="356" t="e">
        <f ca="1">INDEX(INDIRECT("'"&amp;実行度合表集計!$D32&amp;"_受着完'!R58C4:R59C95",FALSE),1,
MATCH(FN$2,INDIRECT("'"&amp;実行度合表集計!$D32&amp;"_受着完'!R4",FALSE),0))</f>
        <v>#REF!</v>
      </c>
      <c r="FS32" s="587" t="e" cm="1">
        <f t="array" aca="1" ref="FS32" ca="1">INDEX(INDIRECT("'"&amp;実行度合表集計!$D32&amp;"_受着完'!R58C4:R59C95",FALSE),1,
MATCH(FN$2,INDIRECT("'"&amp;実行度合表集計!$D32&amp;"_受着完'!R4",FALSE),0)-3)</f>
        <v>#REF!</v>
      </c>
      <c r="FT32" s="358" t="e" cm="1">
        <f t="array" aca="1" ref="FT32" ca="1">INDEX(INDIRECT("'"&amp;実行度合表集計!$D32&amp;"_受着完'!R89C4:R90C95",FALSE),1,
MATCH(FN$2,INDIRECT("'"&amp;実行度合表集計!$D32&amp;"_受着完'!R4",FALSE),0)-1)</f>
        <v>#REF!</v>
      </c>
      <c r="FU32" s="356" t="e">
        <f ca="1">INDEX(INDIRECT("'"&amp;実行度合表集計!$D32&amp;"_受着完'!R89C4:R90C95",FALSE),1,
MATCH(FN$2,INDIRECT("'"&amp;実行度合表集計!$D32&amp;"_受着完'!R4",FALSE),0))</f>
        <v>#REF!</v>
      </c>
      <c r="FV32" s="384" t="e">
        <f ca="1">FU32-($Q32*1000)</f>
        <v>#REF!</v>
      </c>
      <c r="FW32" s="587" t="e" cm="1">
        <f t="array" aca="1" ref="FW32" ca="1">INDEX(INDIRECT("'"&amp;実行度合表集計!$D32&amp;"_受着完'!R89C4:R90C95",FALSE),1,
MATCH(FN$2,INDIRECT("'"&amp;実行度合表集計!$D32&amp;"_受着完'!R4",FALSE),0)-3)</f>
        <v>#REF!</v>
      </c>
      <c r="FX32" s="627" t="e">
        <f t="shared" ref="FX32:GG32" ca="1" si="738">ET32+FD32+FN32</f>
        <v>#REF!</v>
      </c>
      <c r="FY32" s="628" t="e">
        <f t="shared" ca="1" si="738"/>
        <v>#REF!</v>
      </c>
      <c r="FZ32" s="629" t="e">
        <f t="shared" ca="1" si="738"/>
        <v>#REF!</v>
      </c>
      <c r="GA32" s="648" t="e">
        <f t="shared" ca="1" si="738"/>
        <v>#REF!</v>
      </c>
      <c r="GB32" s="617" t="e">
        <f t="shared" ca="1" si="738"/>
        <v>#REF!</v>
      </c>
      <c r="GC32" s="649" t="e">
        <f t="shared" ca="1" si="738"/>
        <v>#REF!</v>
      </c>
      <c r="GD32" s="659" t="e">
        <f t="shared" ca="1" si="738"/>
        <v>#REF!</v>
      </c>
      <c r="GE32" s="619" t="e">
        <f t="shared" ca="1" si="738"/>
        <v>#REF!</v>
      </c>
      <c r="GF32" s="789" t="e">
        <f t="shared" ca="1" si="738"/>
        <v>#REF!</v>
      </c>
      <c r="GG32" s="660" t="e">
        <f t="shared" ca="1" si="738"/>
        <v>#REF!</v>
      </c>
      <c r="GH32" s="670" t="e">
        <f t="shared" ref="GH32:GM33" ca="1" si="739">EJ32+FX32</f>
        <v>#REF!</v>
      </c>
      <c r="GI32" s="620" t="e">
        <f t="shared" ca="1" si="739"/>
        <v>#REF!</v>
      </c>
      <c r="GJ32" s="671" t="e">
        <f t="shared" ca="1" si="739"/>
        <v>#REF!</v>
      </c>
      <c r="GK32" s="681" t="e">
        <f t="shared" ca="1" si="739"/>
        <v>#REF!</v>
      </c>
      <c r="GL32" s="622" t="e">
        <f t="shared" ca="1" si="739"/>
        <v>#REF!</v>
      </c>
      <c r="GM32" s="682" t="e">
        <f t="shared" ca="1" si="739"/>
        <v>#REF!</v>
      </c>
      <c r="GN32" s="692" t="e">
        <f t="shared" ref="GN32:GN33" ca="1" si="740">EP32+GD32</f>
        <v>#REF!</v>
      </c>
      <c r="GO32" s="624" t="e">
        <f t="shared" ref="GO32:GO33" ca="1" si="741">EQ32+GE32</f>
        <v>#REF!</v>
      </c>
      <c r="GP32" s="791" t="e">
        <f t="shared" ref="GP32:GP33" ca="1" si="742">ER32+GF32</f>
        <v>#REF!</v>
      </c>
      <c r="GQ32" s="693" t="e">
        <f t="shared" ref="GQ32:GQ33" ca="1" si="743">ES32+GG32</f>
        <v>#REF!</v>
      </c>
      <c r="GR32" s="702" t="e">
        <f t="shared" ref="GR32:HA33" ca="1" si="744">CV32+GH32</f>
        <v>#REF!</v>
      </c>
      <c r="GS32" s="699" t="e">
        <f t="shared" ca="1" si="744"/>
        <v>#REF!</v>
      </c>
      <c r="GT32" s="703" t="e">
        <f t="shared" ca="1" si="744"/>
        <v>#REF!</v>
      </c>
      <c r="GU32" s="702" t="e">
        <f t="shared" ca="1" si="744"/>
        <v>#REF!</v>
      </c>
      <c r="GV32" s="699" t="e">
        <f t="shared" ca="1" si="744"/>
        <v>#REF!</v>
      </c>
      <c r="GW32" s="703" t="e">
        <f t="shared" ca="1" si="744"/>
        <v>#REF!</v>
      </c>
      <c r="GX32" s="702" t="e">
        <f t="shared" ca="1" si="744"/>
        <v>#REF!</v>
      </c>
      <c r="GY32" s="699" t="e">
        <f t="shared" ca="1" si="744"/>
        <v>#REF!</v>
      </c>
      <c r="GZ32" s="793" t="e">
        <f t="shared" ca="1" si="744"/>
        <v>#REF!</v>
      </c>
      <c r="HA32" s="703" t="e">
        <f t="shared" ca="1" si="744"/>
        <v>#REF!</v>
      </c>
      <c r="HC32" s="461" t="s">
        <v>145</v>
      </c>
      <c r="HE32" s="461" t="s">
        <v>240</v>
      </c>
      <c r="HF32" s="461" t="s">
        <v>276</v>
      </c>
      <c r="HG32" s="461" t="s">
        <v>277</v>
      </c>
    </row>
    <row r="33" spans="1:215" ht="19.5" outlineLevel="1" x14ac:dyDescent="0.25">
      <c r="A33" s="365"/>
      <c r="B33" s="504"/>
      <c r="C33" s="443" t="str">
        <f>_xlfn.XLOOKUP($D33,'214737'!$H:$H,'214737'!$G:$G,"",0)</f>
        <v/>
      </c>
      <c r="D33" s="431" t="str">
        <f>HYPERLINK("#'"&amp;D32&amp;"_受着完'!A1","▶受着完")</f>
        <v>▶受着完</v>
      </c>
      <c r="E33" s="413"/>
      <c r="F33" s="1294" t="str">
        <f>_xlfn.XLOOKUP($D33,'214737'!$H:$H,'214737'!$I:$I,"",0)</f>
        <v/>
      </c>
      <c r="G33" s="1294" t="str">
        <f>_xlfn.XLOOKUP($D33,'214737'!$H:$H,'214737'!$J:$J,"",0)</f>
        <v/>
      </c>
      <c r="H33" s="1294" t="str">
        <f>_xlfn.XLOOKUP($D33,'214737'!$H:$H,'214737'!$K:$K,"",0)</f>
        <v/>
      </c>
      <c r="I33" s="414" t="str">
        <f>集計グループ2</f>
        <v>ネクストハウス</v>
      </c>
      <c r="J33" s="523"/>
      <c r="K33" s="1278">
        <f>K32</f>
        <v>1908</v>
      </c>
      <c r="L33" s="1278">
        <f t="shared" ref="L33" si="745">L32</f>
        <v>595</v>
      </c>
      <c r="M33" s="1278">
        <f t="shared" ref="M33" si="746">M32</f>
        <v>517</v>
      </c>
      <c r="N33" s="1278">
        <f t="shared" ref="N33" si="747">N32</f>
        <v>1000</v>
      </c>
      <c r="O33" s="1278">
        <f t="shared" ref="O33" si="748">O32</f>
        <v>575</v>
      </c>
      <c r="P33" s="1278">
        <f t="shared" ref="P33" si="749">P32</f>
        <v>2520</v>
      </c>
      <c r="Q33" s="1278">
        <f>SUM(K33:P33)</f>
        <v>7115</v>
      </c>
      <c r="R33" s="577" t="str">
        <f>R32</f>
        <v>ネクストハウス各務原</v>
      </c>
      <c r="S33" s="355" t="s">
        <v>146</v>
      </c>
      <c r="T33" s="455" t="e" cm="1">
        <f t="array" aca="1" ref="T33" ca="1">INDEX(INDIRECT("'"&amp;実行度合表集計!$D32&amp;"_受着完'!R27C4:R28C95",FALSE),2,
MATCH(T$2,INDIRECT("'"&amp;実行度合表集計!$D32&amp;"_受着完'!R4",FALSE),0)-1)</f>
        <v>#REF!</v>
      </c>
      <c r="U33" s="356" t="e">
        <f ca="1">INDEX(INDIRECT("'"&amp;実行度合表集計!$D32&amp;"_受着完'!R27C4:R28C95",FALSE),2,
MATCH(T$2,INDIRECT("'"&amp;実行度合表集計!$D32&amp;"_受着完'!R4",FALSE),0))</f>
        <v>#REF!</v>
      </c>
      <c r="V33" s="587" t="e" cm="1">
        <f t="array" aca="1" ref="V33" ca="1">INDEX(INDIRECT("'"&amp;実行度合表集計!$D32&amp;"_受着完'!R27C4:R28C95",FALSE),2,
MATCH(T$2,INDIRECT("'"&amp;実行度合表集計!$D32&amp;"_受着完'!R4",FALSE),0)-3)</f>
        <v>#REF!</v>
      </c>
      <c r="W33" s="357" t="e" cm="1">
        <f t="array" aca="1" ref="W33" ca="1">INDEX(INDIRECT("'"&amp;実行度合表集計!$D32&amp;"_受着完'!R58C4:R59C95",FALSE),2,
MATCH(T$2,INDIRECT("'"&amp;実行度合表集計!$D32&amp;"_受着完'!R4",FALSE),0)-1)</f>
        <v>#REF!</v>
      </c>
      <c r="X33" s="356" t="e">
        <f ca="1">INDEX(INDIRECT("'"&amp;実行度合表集計!$D32&amp;"_受着完'!R58C4:R59C95",FALSE),2,
MATCH(T$2,INDIRECT("'"&amp;実行度合表集計!$D32&amp;"_受着完'!R4",FALSE),0))</f>
        <v>#REF!</v>
      </c>
      <c r="Y33" s="587" t="e" cm="1">
        <f t="array" aca="1" ref="Y33" ca="1">INDEX(INDIRECT("'"&amp;実行度合表集計!$D32&amp;"_受着完'!R58C4:R59C95",FALSE),2,
MATCH(T$2,INDIRECT("'"&amp;実行度合表集計!$D32&amp;"_受着完'!R4",FALSE),0)-3)</f>
        <v>#REF!</v>
      </c>
      <c r="Z33" s="358" t="e" cm="1">
        <f t="array" aca="1" ref="Z33" ca="1">INDEX(INDIRECT("'"&amp;実行度合表集計!$D32&amp;"_受着完'!R89C4:R90C95",FALSE),2,
MATCH(T$2,INDIRECT("'"&amp;実行度合表集計!$D32&amp;"_受着完'!R4",FALSE),0)-1)</f>
        <v>#REF!</v>
      </c>
      <c r="AA33" s="356" t="e">
        <f ca="1">INDEX(INDIRECT("'"&amp;実行度合表集計!$D32&amp;"_受着完'!R89C4:R90C95",FALSE),2,
MATCH(T$2,INDIRECT("'"&amp;実行度合表集計!$D32&amp;"_受着完'!R4",FALSE),0))</f>
        <v>#REF!</v>
      </c>
      <c r="AB33" s="795" t="e">
        <f ca="1">AA33-($Q32*1000)</f>
        <v>#REF!</v>
      </c>
      <c r="AC33" s="587" t="e" cm="1">
        <f t="array" aca="1" ref="AC33" ca="1">INDEX(INDIRECT("'"&amp;実行度合表集計!$D32&amp;"_受着完'!R89C4:R90C95",FALSE),2,
MATCH(T$2,INDIRECT("'"&amp;実行度合表集計!$D32&amp;"_受着完'!R4",FALSE),0)-3)</f>
        <v>#REF!</v>
      </c>
      <c r="AD33" s="455" t="e" cm="1">
        <f t="array" aca="1" ref="AD33" ca="1">INDEX(INDIRECT("'"&amp;実行度合表集計!$D32&amp;"_受着完'!R27C4:R28C95",FALSE),2,
MATCH(AD$2,INDIRECT("'"&amp;実行度合表集計!$D32&amp;"_受着完'!R4",FALSE),0)-1)</f>
        <v>#REF!</v>
      </c>
      <c r="AE33" s="356" t="e">
        <f ca="1">INDEX(INDIRECT("'"&amp;実行度合表集計!$D32&amp;"_受着完'!R27C4:R28C95",FALSE),2,
MATCH(AD$2,INDIRECT("'"&amp;実行度合表集計!$D32&amp;"_受着完'!R4",FALSE),0))</f>
        <v>#REF!</v>
      </c>
      <c r="AF33" s="587" t="e" cm="1">
        <f t="array" aca="1" ref="AF33" ca="1">INDEX(INDIRECT("'"&amp;実行度合表集計!$D32&amp;"_受着完'!R27C4:R28C95",FALSE),2,
MATCH(AD$2,INDIRECT("'"&amp;実行度合表集計!$D32&amp;"_受着完'!R4",FALSE),0)-3)</f>
        <v>#REF!</v>
      </c>
      <c r="AG33" s="357" t="e" cm="1">
        <f t="array" aca="1" ref="AG33" ca="1">INDEX(INDIRECT("'"&amp;実行度合表集計!$D32&amp;"_受着完'!R58C4:R59C95",FALSE),2,
MATCH(AD$2,INDIRECT("'"&amp;実行度合表集計!$D32&amp;"_受着完'!R4",FALSE),0)-1)</f>
        <v>#REF!</v>
      </c>
      <c r="AH33" s="356" t="e">
        <f ca="1">INDEX(INDIRECT("'"&amp;実行度合表集計!$D32&amp;"_受着完'!R58C4:R59C95",FALSE),2,
MATCH(AD$2,INDIRECT("'"&amp;実行度合表集計!$D32&amp;"_受着完'!R4",FALSE),0))</f>
        <v>#REF!</v>
      </c>
      <c r="AI33" s="587" t="e" cm="1">
        <f t="array" aca="1" ref="AI33" ca="1">INDEX(INDIRECT("'"&amp;実行度合表集計!$D32&amp;"_受着完'!R58C4:R59C95",FALSE),2,
MATCH(AD$2,INDIRECT("'"&amp;実行度合表集計!$D32&amp;"_受着完'!R4",FALSE),0)-3)</f>
        <v>#REF!</v>
      </c>
      <c r="AJ33" s="358" t="e" cm="1">
        <f t="array" aca="1" ref="AJ33" ca="1">INDEX(INDIRECT("'"&amp;実行度合表集計!$D32&amp;"_受着完'!R89C4:R90C95",FALSE),2,
MATCH(AD$2,INDIRECT("'"&amp;実行度合表集計!$D32&amp;"_受着完'!R4",FALSE),0)-1)</f>
        <v>#REF!</v>
      </c>
      <c r="AK33" s="356" t="e">
        <f ca="1">INDEX(INDIRECT("'"&amp;実行度合表集計!$D32&amp;"_受着完'!R89C4:R90C95",FALSE),2,
MATCH(AD$2,INDIRECT("'"&amp;実行度合表集計!$D32&amp;"_受着完'!R4",FALSE),0))</f>
        <v>#REF!</v>
      </c>
      <c r="AL33" s="795" t="e">
        <f ca="1">AK33-($Q32*1000)</f>
        <v>#REF!</v>
      </c>
      <c r="AM33" s="587" t="e" cm="1">
        <f t="array" aca="1" ref="AM33" ca="1">INDEX(INDIRECT("'"&amp;実行度合表集計!$D32&amp;"_受着完'!R89C4:R90C95",FALSE),2,
MATCH(AD$2,INDIRECT("'"&amp;実行度合表集計!$D32&amp;"_受着完'!R4",FALSE),0)-3)</f>
        <v>#REF!</v>
      </c>
      <c r="AN33" s="455" t="e" cm="1">
        <f t="array" aca="1" ref="AN33" ca="1">INDEX(INDIRECT("'"&amp;実行度合表集計!$D32&amp;"_受着完'!R27C4:R28C95",FALSE),2,
MATCH(AN$2,INDIRECT("'"&amp;実行度合表集計!$D32&amp;"_受着完'!R4",FALSE),0)-1)</f>
        <v>#REF!</v>
      </c>
      <c r="AO33" s="356" t="e">
        <f ca="1">INDEX(INDIRECT("'"&amp;実行度合表集計!$D32&amp;"_受着完'!R27C4:R28C95",FALSE),2,
MATCH(AN$2,INDIRECT("'"&amp;実行度合表集計!$D32&amp;"_受着完'!R4",FALSE),0))</f>
        <v>#REF!</v>
      </c>
      <c r="AP33" s="587" t="e" cm="1">
        <f t="array" aca="1" ref="AP33" ca="1">INDEX(INDIRECT("'"&amp;実行度合表集計!$D32&amp;"_受着完'!R27C4:R28C95",FALSE),2,
MATCH(AN$2,INDIRECT("'"&amp;実行度合表集計!$D32&amp;"_受着完'!R4",FALSE),0)-3)</f>
        <v>#REF!</v>
      </c>
      <c r="AQ33" s="357" t="e" cm="1">
        <f t="array" aca="1" ref="AQ33" ca="1">INDEX(INDIRECT("'"&amp;実行度合表集計!$D32&amp;"_受着完'!R58C4:R59C95",FALSE),2,
MATCH(AN$2,INDIRECT("'"&amp;実行度合表集計!$D32&amp;"_受着完'!R4",FALSE),0)-1)</f>
        <v>#REF!</v>
      </c>
      <c r="AR33" s="356" t="e">
        <f ca="1">INDEX(INDIRECT("'"&amp;実行度合表集計!$D32&amp;"_受着完'!R58C4:R59C95",FALSE),2,
MATCH(AN$2,INDIRECT("'"&amp;実行度合表集計!$D32&amp;"_受着完'!R4",FALSE),0))</f>
        <v>#REF!</v>
      </c>
      <c r="AS33" s="587" t="e" cm="1">
        <f t="array" aca="1" ref="AS33" ca="1">INDEX(INDIRECT("'"&amp;実行度合表集計!$D32&amp;"_受着完'!R58C4:R59C95",FALSE),2,
MATCH(AN$2,INDIRECT("'"&amp;実行度合表集計!$D32&amp;"_受着完'!R4",FALSE),0)-3)</f>
        <v>#REF!</v>
      </c>
      <c r="AT33" s="358" t="e" cm="1">
        <f t="array" aca="1" ref="AT33" ca="1">INDEX(INDIRECT("'"&amp;実行度合表集計!$D32&amp;"_受着完'!R89C4:R90C95",FALSE),2,
MATCH(AN$2,INDIRECT("'"&amp;実行度合表集計!$D32&amp;"_受着完'!R4",FALSE),0)-1)</f>
        <v>#REF!</v>
      </c>
      <c r="AU33" s="356" t="e">
        <f ca="1">INDEX(INDIRECT("'"&amp;実行度合表集計!$D32&amp;"_受着完'!R89C4:R90C95",FALSE),2,
MATCH(AN$2,INDIRECT("'"&amp;実行度合表集計!$D32&amp;"_受着完'!R4",FALSE),0))</f>
        <v>#REF!</v>
      </c>
      <c r="AV33" s="795" t="e">
        <f ca="1">AU33-($Q32*1000)</f>
        <v>#REF!</v>
      </c>
      <c r="AW33" s="587" t="e" cm="1">
        <f t="array" aca="1" ref="AW33" ca="1">INDEX(INDIRECT("'"&amp;実行度合表集計!$D32&amp;"_受着完'!R89C4:R90C95",FALSE),2,
MATCH(AN$2,INDIRECT("'"&amp;実行度合表集計!$D32&amp;"_受着完'!R4",FALSE),0)-3)</f>
        <v>#REF!</v>
      </c>
      <c r="AX33" s="627" t="e">
        <f t="shared" ref="AX33" ca="1" si="750">T33+AD33+AN33</f>
        <v>#REF!</v>
      </c>
      <c r="AY33" s="628" t="e">
        <f t="shared" ref="AY33" ca="1" si="751">U33+AE33+AO33</f>
        <v>#REF!</v>
      </c>
      <c r="AZ33" s="629" t="e">
        <f t="shared" ref="AZ33" ca="1" si="752">V33+AF33+AP33</f>
        <v>#REF!</v>
      </c>
      <c r="BA33" s="648" t="e">
        <f t="shared" ref="BA33" ca="1" si="753">W33+AG33+AQ33</f>
        <v>#REF!</v>
      </c>
      <c r="BB33" s="617" t="e">
        <f t="shared" ref="BB33" ca="1" si="754">X33+AH33+AR33</f>
        <v>#REF!</v>
      </c>
      <c r="BC33" s="649" t="e">
        <f t="shared" ref="BC33" ca="1" si="755">Y33+AI33+AS33</f>
        <v>#REF!</v>
      </c>
      <c r="BD33" s="659" t="e">
        <f ca="1">Z33+AJ33+AT33</f>
        <v>#REF!</v>
      </c>
      <c r="BE33" s="619" t="e">
        <f ca="1">AA33+AK33+AU33</f>
        <v>#REF!</v>
      </c>
      <c r="BF33" s="790" t="e">
        <f ca="1">BE33*(1+BF34)-(($Q32*1000)*3)</f>
        <v>#REF!</v>
      </c>
      <c r="BG33" s="660" t="e">
        <f ca="1">AC33+AM33+AW33</f>
        <v>#REF!</v>
      </c>
      <c r="BH33" s="360" t="e" cm="1">
        <f t="array" aca="1" ref="BH33" ca="1">INDEX(INDIRECT("'"&amp;実行度合表集計!$D32&amp;"_受着完'!R27C4:R28C95",FALSE),2,
MATCH(BH$2,INDIRECT("'"&amp;実行度合表集計!$D32&amp;"_受着完'!R4",FALSE),0)-1)</f>
        <v>#REF!</v>
      </c>
      <c r="BI33" s="356" t="e">
        <f ca="1">INDEX(INDIRECT("'"&amp;実行度合表集計!$D32&amp;"_受着完'!R27C4:R28C95",FALSE),2,
MATCH(BH$2,INDIRECT("'"&amp;実行度合表集計!$D32&amp;"_受着完'!R4",FALSE),0))</f>
        <v>#REF!</v>
      </c>
      <c r="BJ33" s="587" t="e" cm="1">
        <f t="array" aca="1" ref="BJ33" ca="1">INDEX(INDIRECT("'"&amp;実行度合表集計!$D32&amp;"_受着完'!R27C4:R28C95",FALSE),2,
MATCH(BH$2,INDIRECT("'"&amp;実行度合表集計!$D32&amp;"_受着完'!R4",FALSE),0)-3)</f>
        <v>#REF!</v>
      </c>
      <c r="BK33" s="357" t="e" cm="1">
        <f t="array" aca="1" ref="BK33" ca="1">INDEX(INDIRECT("'"&amp;実行度合表集計!$D32&amp;"_受着完'!R58C4:R59C95",FALSE),2,
MATCH(BH$2,INDIRECT("'"&amp;実行度合表集計!$D32&amp;"_受着完'!R4",FALSE),0)-1)</f>
        <v>#REF!</v>
      </c>
      <c r="BL33" s="356" t="e">
        <f ca="1">INDEX(INDIRECT("'"&amp;実行度合表集計!$D32&amp;"_受着完'!R58C4:R59C95",FALSE),2,
MATCH(BH$2,INDIRECT("'"&amp;実行度合表集計!$D32&amp;"_受着完'!R4",FALSE),0))</f>
        <v>#REF!</v>
      </c>
      <c r="BM33" s="587" t="e" cm="1">
        <f t="array" aca="1" ref="BM33" ca="1">INDEX(INDIRECT("'"&amp;実行度合表集計!$D32&amp;"_受着完'!R58C4:R59C95",FALSE),2,
MATCH(BH$2,INDIRECT("'"&amp;実行度合表集計!$D32&amp;"_受着完'!R4",FALSE),0)-3)</f>
        <v>#REF!</v>
      </c>
      <c r="BN33" s="358" t="e" cm="1">
        <f t="array" aca="1" ref="BN33" ca="1">INDEX(INDIRECT("'"&amp;実行度合表集計!$D32&amp;"_受着完'!R89C4:R90C95",FALSE),2,
MATCH(BH$2,INDIRECT("'"&amp;実行度合表集計!$D32&amp;"_受着完'!R4",FALSE),0)-1)</f>
        <v>#REF!</v>
      </c>
      <c r="BO33" s="356" t="e">
        <f ca="1">INDEX(INDIRECT("'"&amp;実行度合表集計!$D32&amp;"_受着完'!R89C4:R90C95",FALSE),2,
MATCH(BH$2,INDIRECT("'"&amp;実行度合表集計!$D32&amp;"_受着完'!R4",FALSE),0))</f>
        <v>#REF!</v>
      </c>
      <c r="BP33" s="795" t="e">
        <f ca="1">BO33-($Q32*1000)</f>
        <v>#REF!</v>
      </c>
      <c r="BQ33" s="587" t="e" cm="1">
        <f t="array" aca="1" ref="BQ33" ca="1">INDEX(INDIRECT("'"&amp;実行度合表集計!$D32&amp;"_受着完'!R89C4:R90C95",FALSE),2,
MATCH(BH$2,INDIRECT("'"&amp;実行度合表集計!$D32&amp;"_受着完'!R4",FALSE),0)-3)</f>
        <v>#REF!</v>
      </c>
      <c r="BR33" s="455" t="e" cm="1">
        <f t="array" aca="1" ref="BR33" ca="1">INDEX(INDIRECT("'"&amp;実行度合表集計!$D32&amp;"_受着完'!R27C4:R28C95",FALSE),2,
MATCH(BR$2,INDIRECT("'"&amp;実行度合表集計!$D32&amp;"_受着完'!R4",FALSE),0)-1)</f>
        <v>#REF!</v>
      </c>
      <c r="BS33" s="356" t="e">
        <f ca="1">INDEX(INDIRECT("'"&amp;実行度合表集計!$D32&amp;"_受着完'!R27C4:R28C95",FALSE),2,
MATCH(BR$2,INDIRECT("'"&amp;実行度合表集計!$D32&amp;"_受着完'!R4",FALSE),0))</f>
        <v>#REF!</v>
      </c>
      <c r="BT33" s="587" t="e" cm="1">
        <f t="array" aca="1" ref="BT33" ca="1">INDEX(INDIRECT("'"&amp;実行度合表集計!$D32&amp;"_受着完'!R27C4:R28C95",FALSE),2,
MATCH(BR$2,INDIRECT("'"&amp;実行度合表集計!$D32&amp;"_受着完'!R4",FALSE),0)-3)</f>
        <v>#REF!</v>
      </c>
      <c r="BU33" s="357" t="e" cm="1">
        <f t="array" aca="1" ref="BU33" ca="1">INDEX(INDIRECT("'"&amp;実行度合表集計!$D32&amp;"_受着完'!R58C4:R59C95",FALSE),2,
MATCH(BR$2,INDIRECT("'"&amp;実行度合表集計!$D32&amp;"_受着完'!R4",FALSE),0)-1)</f>
        <v>#REF!</v>
      </c>
      <c r="BV33" s="356" t="e">
        <f ca="1">INDEX(INDIRECT("'"&amp;実行度合表集計!$D32&amp;"_受着完'!R58C4:R59C95",FALSE),2,
MATCH(BR$2,INDIRECT("'"&amp;実行度合表集計!$D32&amp;"_受着完'!R4",FALSE),0))</f>
        <v>#REF!</v>
      </c>
      <c r="BW33" s="587" t="e" cm="1">
        <f t="array" aca="1" ref="BW33" ca="1">INDEX(INDIRECT("'"&amp;実行度合表集計!$D32&amp;"_受着完'!R58C4:R59C95",FALSE),2,
MATCH(BR$2,INDIRECT("'"&amp;実行度合表集計!$D32&amp;"_受着完'!R4",FALSE),0)-3)</f>
        <v>#REF!</v>
      </c>
      <c r="BX33" s="358" t="e" cm="1">
        <f t="array" aca="1" ref="BX33" ca="1">INDEX(INDIRECT("'"&amp;実行度合表集計!$D32&amp;"_受着完'!R89C4:R90C95",FALSE),2,
MATCH(BR$2,INDIRECT("'"&amp;実行度合表集計!$D32&amp;"_受着完'!R4",FALSE),0)-1)</f>
        <v>#REF!</v>
      </c>
      <c r="BY33" s="356" t="e">
        <f ca="1">INDEX(INDIRECT("'"&amp;実行度合表集計!$D32&amp;"_受着完'!R89C4:R90C95",FALSE),2,
MATCH(BR$2,INDIRECT("'"&amp;実行度合表集計!$D32&amp;"_受着完'!R4",FALSE),0))</f>
        <v>#REF!</v>
      </c>
      <c r="BZ33" s="795" t="e">
        <f ca="1">BY33-($Q32*1000)</f>
        <v>#REF!</v>
      </c>
      <c r="CA33" s="587" t="e" cm="1">
        <f t="array" aca="1" ref="CA33" ca="1">INDEX(INDIRECT("'"&amp;実行度合表集計!$D32&amp;"_受着完'!R89C4:R90C95",FALSE),2,
MATCH(BR$2,INDIRECT("'"&amp;実行度合表集計!$D32&amp;"_受着完'!R4",FALSE),0)-3)</f>
        <v>#REF!</v>
      </c>
      <c r="CB33" s="455" t="e" cm="1">
        <f t="array" aca="1" ref="CB33" ca="1">INDEX(INDIRECT("'"&amp;実行度合表集計!$D32&amp;"_受着完'!R27C4:R28C95",FALSE),2,
MATCH(CB$2,INDIRECT("'"&amp;実行度合表集計!$D32&amp;"_受着完'!R4",FALSE),0)-1)</f>
        <v>#REF!</v>
      </c>
      <c r="CC33" s="356" t="e">
        <f ca="1">INDEX(INDIRECT("'"&amp;実行度合表集計!$D32&amp;"_受着完'!R27C4:R28C95",FALSE),2,
MATCH(CB$2,INDIRECT("'"&amp;実行度合表集計!$D32&amp;"_受着完'!R4",FALSE),0))</f>
        <v>#REF!</v>
      </c>
      <c r="CD33" s="587" t="e" cm="1">
        <f t="array" aca="1" ref="CD33" ca="1">INDEX(INDIRECT("'"&amp;実行度合表集計!$D32&amp;"_受着完'!R27C4:R28C95",FALSE),2,
MATCH(CB$2,INDIRECT("'"&amp;実行度合表集計!$D32&amp;"_受着完'!R4",FALSE),0)-3)</f>
        <v>#REF!</v>
      </c>
      <c r="CE33" s="357" t="e" cm="1">
        <f t="array" aca="1" ref="CE33" ca="1">INDEX(INDIRECT("'"&amp;実行度合表集計!$D32&amp;"_受着完'!R58C4:R59C95",FALSE),2,
MATCH(CB$2,INDIRECT("'"&amp;実行度合表集計!$D32&amp;"_受着完'!R4",FALSE),0)-1)</f>
        <v>#REF!</v>
      </c>
      <c r="CF33" s="356" t="e">
        <f ca="1">INDEX(INDIRECT("'"&amp;実行度合表集計!$D32&amp;"_受着完'!R58C4:R59C95",FALSE),2,
MATCH(CB$2,INDIRECT("'"&amp;実行度合表集計!$D32&amp;"_受着完'!R4",FALSE),0))</f>
        <v>#REF!</v>
      </c>
      <c r="CG33" s="587" t="e" cm="1">
        <f t="array" aca="1" ref="CG33" ca="1">INDEX(INDIRECT("'"&amp;実行度合表集計!$D32&amp;"_受着完'!R58C4:R59C95",FALSE),2,
MATCH(CB$2,INDIRECT("'"&amp;実行度合表集計!$D32&amp;"_受着完'!R4",FALSE),0)-3)</f>
        <v>#REF!</v>
      </c>
      <c r="CH33" s="358" t="e" cm="1">
        <f t="array" aca="1" ref="CH33" ca="1">INDEX(INDIRECT("'"&amp;実行度合表集計!$D32&amp;"_受着完'!R89C4:R90C95",FALSE),2,
MATCH(CB$2,INDIRECT("'"&amp;実行度合表集計!$D32&amp;"_受着完'!R4",FALSE),0)-1)</f>
        <v>#REF!</v>
      </c>
      <c r="CI33" s="356" t="e">
        <f ca="1">INDEX(INDIRECT("'"&amp;実行度合表集計!$D32&amp;"_受着完'!R89C4:R90C95",FALSE),2,
MATCH(CB$2,INDIRECT("'"&amp;実行度合表集計!$D32&amp;"_受着完'!R4",FALSE),0))</f>
        <v>#REF!</v>
      </c>
      <c r="CJ33" s="795" t="e">
        <f ca="1">CI33-($Q32*1000)</f>
        <v>#REF!</v>
      </c>
      <c r="CK33" s="587" t="e" cm="1">
        <f t="array" aca="1" ref="CK33" ca="1">INDEX(INDIRECT("'"&amp;実行度合表集計!$D32&amp;"_受着完'!R89C4:R90C95",FALSE),2,
MATCH(CB$2,INDIRECT("'"&amp;実行度合表集計!$D32&amp;"_受着完'!R4",FALSE),0)-3)</f>
        <v>#REF!</v>
      </c>
      <c r="CL33" s="627" t="e">
        <f t="shared" ref="CL33" ca="1" si="756">BH33+BR33+CB33</f>
        <v>#REF!</v>
      </c>
      <c r="CM33" s="628" t="e">
        <f t="shared" ref="CM33" ca="1" si="757">BI33+BS33+CC33</f>
        <v>#REF!</v>
      </c>
      <c r="CN33" s="629" t="e">
        <f t="shared" ref="CN33" ca="1" si="758">BJ33+BT33+CD33</f>
        <v>#REF!</v>
      </c>
      <c r="CO33" s="648" t="e">
        <f t="shared" ref="CO33" ca="1" si="759">BK33+BU33+CE33</f>
        <v>#REF!</v>
      </c>
      <c r="CP33" s="617" t="e">
        <f t="shared" ref="CP33" ca="1" si="760">BL33+BV33+CF33</f>
        <v>#REF!</v>
      </c>
      <c r="CQ33" s="649" t="e">
        <f t="shared" ref="CQ33" ca="1" si="761">BM33+BW33+CG33</f>
        <v>#REF!</v>
      </c>
      <c r="CR33" s="659" t="e">
        <f ca="1">BN33+BX33+CH33</f>
        <v>#REF!</v>
      </c>
      <c r="CS33" s="619" t="e">
        <f ca="1">BO33+BY33+CI33</f>
        <v>#REF!</v>
      </c>
      <c r="CT33" s="790" t="e">
        <f ca="1">CS33*(1+CT34)-(($Q32*1000)*3)</f>
        <v>#REF!</v>
      </c>
      <c r="CU33" s="660" t="e">
        <f ca="1">BQ33+CA33+CK33</f>
        <v>#REF!</v>
      </c>
      <c r="CV33" s="670" t="e">
        <f t="shared" ca="1" si="736"/>
        <v>#REF!</v>
      </c>
      <c r="CW33" s="620" t="e">
        <f t="shared" ca="1" si="736"/>
        <v>#REF!</v>
      </c>
      <c r="CX33" s="671" t="e">
        <f t="shared" ca="1" si="736"/>
        <v>#REF!</v>
      </c>
      <c r="CY33" s="681" t="e">
        <f t="shared" ca="1" si="736"/>
        <v>#REF!</v>
      </c>
      <c r="CZ33" s="622" t="e">
        <f t="shared" ca="1" si="736"/>
        <v>#REF!</v>
      </c>
      <c r="DA33" s="682" t="e">
        <f t="shared" ca="1" si="736"/>
        <v>#REF!</v>
      </c>
      <c r="DB33" s="692" t="e">
        <f t="shared" ca="1" si="736"/>
        <v>#REF!</v>
      </c>
      <c r="DC33" s="624" t="e">
        <f t="shared" ca="1" si="736"/>
        <v>#REF!</v>
      </c>
      <c r="DD33" s="790" t="e">
        <f t="shared" ca="1" si="736"/>
        <v>#REF!</v>
      </c>
      <c r="DE33" s="693" t="e">
        <f t="shared" ca="1" si="736"/>
        <v>#REF!</v>
      </c>
      <c r="DF33" s="360" t="e" cm="1">
        <f t="array" aca="1" ref="DF33" ca="1">INDEX(INDIRECT("'"&amp;実行度合表集計!$D32&amp;"_受着完'!R27C4:R28C95",FALSE),2,
MATCH(DF$2,INDIRECT("'"&amp;実行度合表集計!$D32&amp;"_受着完'!R4",FALSE),0)-1)</f>
        <v>#REF!</v>
      </c>
      <c r="DG33" s="356" t="e">
        <f ca="1">INDEX(INDIRECT("'"&amp;実行度合表集計!$D32&amp;"_受着完'!R27C4:R28C95",FALSE),2,
MATCH(DF$2,INDIRECT("'"&amp;実行度合表集計!$D32&amp;"_受着完'!R4",FALSE),0))</f>
        <v>#REF!</v>
      </c>
      <c r="DH33" s="587" t="e" cm="1">
        <f t="array" aca="1" ref="DH33" ca="1">INDEX(INDIRECT("'"&amp;実行度合表集計!$D32&amp;"_受着完'!R27C4:R28C95",FALSE),2,
MATCH(DF$2,INDIRECT("'"&amp;実行度合表集計!$D32&amp;"_受着完'!R4",FALSE),0)-3)</f>
        <v>#REF!</v>
      </c>
      <c r="DI33" s="357" t="e" cm="1">
        <f t="array" aca="1" ref="DI33" ca="1">INDEX(INDIRECT("'"&amp;実行度合表集計!$D32&amp;"_受着完'!R58C4:R59C95",FALSE),2,
MATCH(DF$2,INDIRECT("'"&amp;実行度合表集計!$D32&amp;"_受着完'!R4",FALSE),0)-1)</f>
        <v>#REF!</v>
      </c>
      <c r="DJ33" s="356" t="e">
        <f ca="1">INDEX(INDIRECT("'"&amp;実行度合表集計!$D32&amp;"_受着完'!R58C4:R59C95",FALSE),2,
MATCH(DF$2,INDIRECT("'"&amp;実行度合表集計!$D32&amp;"_受着完'!R4",FALSE),0))</f>
        <v>#REF!</v>
      </c>
      <c r="DK33" s="587" t="e" cm="1">
        <f t="array" aca="1" ref="DK33" ca="1">INDEX(INDIRECT("'"&amp;実行度合表集計!$D32&amp;"_受着完'!R58C4:R59C95",FALSE),2,
MATCH(DF$2,INDIRECT("'"&amp;実行度合表集計!$D32&amp;"_受着完'!R4",FALSE),0)-3)</f>
        <v>#REF!</v>
      </c>
      <c r="DL33" s="358" t="e" cm="1">
        <f t="array" aca="1" ref="DL33" ca="1">INDEX(INDIRECT("'"&amp;実行度合表集計!$D32&amp;"_受着完'!R89C4:R90C95",FALSE),2,
MATCH(DF$2,INDIRECT("'"&amp;実行度合表集計!$D32&amp;"_受着完'!R4",FALSE),0)-1)</f>
        <v>#REF!</v>
      </c>
      <c r="DM33" s="356" t="e">
        <f ca="1">INDEX(INDIRECT("'"&amp;実行度合表集計!$D32&amp;"_受着完'!R89C4:R90C95",FALSE),2,
MATCH(DF$2,INDIRECT("'"&amp;実行度合表集計!$D32&amp;"_受着完'!R4",FALSE),0))</f>
        <v>#REF!</v>
      </c>
      <c r="DN33" s="795" t="e">
        <f ca="1">DM33-($Q32*1000)</f>
        <v>#REF!</v>
      </c>
      <c r="DO33" s="587" t="e" cm="1">
        <f t="array" aca="1" ref="DO33" ca="1">INDEX(INDIRECT("'"&amp;実行度合表集計!$D32&amp;"_受着完'!R89C4:R90C95",FALSE),2,
MATCH(DF$2,INDIRECT("'"&amp;実行度合表集計!$D32&amp;"_受着完'!R4",FALSE),0)-3)</f>
        <v>#REF!</v>
      </c>
      <c r="DP33" s="455" t="e" cm="1">
        <f t="array" aca="1" ref="DP33" ca="1">INDEX(INDIRECT("'"&amp;実行度合表集計!$D32&amp;"_受着完'!R27C4:R28C95",FALSE),2,
MATCH(DP$2,INDIRECT("'"&amp;実行度合表集計!$D32&amp;"_受着完'!R4",FALSE),0)-1)</f>
        <v>#REF!</v>
      </c>
      <c r="DQ33" s="356" t="e">
        <f ca="1">INDEX(INDIRECT("'"&amp;実行度合表集計!$D32&amp;"_受着完'!R27C4:R28C95",FALSE),2,
MATCH(DP$2,INDIRECT("'"&amp;実行度合表集計!$D32&amp;"_受着完'!R4",FALSE),0))</f>
        <v>#REF!</v>
      </c>
      <c r="DR33" s="587" t="e" cm="1">
        <f t="array" aca="1" ref="DR33" ca="1">INDEX(INDIRECT("'"&amp;実行度合表集計!$D32&amp;"_受着完'!R27C4:R28C95",FALSE),2,
MATCH(DP$2,INDIRECT("'"&amp;実行度合表集計!$D32&amp;"_受着完'!R4",FALSE),0)-3)</f>
        <v>#REF!</v>
      </c>
      <c r="DS33" s="357" t="e" cm="1">
        <f t="array" aca="1" ref="DS33" ca="1">INDEX(INDIRECT("'"&amp;実行度合表集計!$D32&amp;"_受着完'!R58C4:R59C95",FALSE),2,
MATCH(DP$2,INDIRECT("'"&amp;実行度合表集計!$D32&amp;"_受着完'!R4",FALSE),0)-1)</f>
        <v>#REF!</v>
      </c>
      <c r="DT33" s="356" t="e">
        <f ca="1">INDEX(INDIRECT("'"&amp;実行度合表集計!$D32&amp;"_受着完'!R58C4:R59C95",FALSE),2,
MATCH(DP$2,INDIRECT("'"&amp;実行度合表集計!$D32&amp;"_受着完'!R4",FALSE),0))</f>
        <v>#REF!</v>
      </c>
      <c r="DU33" s="587" t="e" cm="1">
        <f t="array" aca="1" ref="DU33" ca="1">INDEX(INDIRECT("'"&amp;実行度合表集計!$D32&amp;"_受着完'!R58C4:R59C95",FALSE),2,
MATCH(DP$2,INDIRECT("'"&amp;実行度合表集計!$D32&amp;"_受着完'!R4",FALSE),0)-3)</f>
        <v>#REF!</v>
      </c>
      <c r="DV33" s="358" t="e" cm="1">
        <f t="array" aca="1" ref="DV33" ca="1">INDEX(INDIRECT("'"&amp;実行度合表集計!$D32&amp;"_受着完'!R89C4:R90C95",FALSE),2,
MATCH(DP$2,INDIRECT("'"&amp;実行度合表集計!$D32&amp;"_受着完'!R4",FALSE),0)-1)</f>
        <v>#REF!</v>
      </c>
      <c r="DW33" s="356" t="e">
        <f ca="1">INDEX(INDIRECT("'"&amp;実行度合表集計!$D32&amp;"_受着完'!R89C4:R90C95",FALSE),2,
MATCH(DP$2,INDIRECT("'"&amp;実行度合表集計!$D32&amp;"_受着完'!R4",FALSE),0))</f>
        <v>#REF!</v>
      </c>
      <c r="DX33" s="795" t="e">
        <f ca="1">DW33-($Q32*1000)</f>
        <v>#REF!</v>
      </c>
      <c r="DY33" s="587" t="e" cm="1">
        <f t="array" aca="1" ref="DY33" ca="1">INDEX(INDIRECT("'"&amp;実行度合表集計!$D32&amp;"_受着完'!R89C4:R90C95",FALSE),2,
MATCH(DP$2,INDIRECT("'"&amp;実行度合表集計!$D32&amp;"_受着完'!R4",FALSE),0)-3)</f>
        <v>#REF!</v>
      </c>
      <c r="DZ33" s="455" t="e" cm="1">
        <f t="array" aca="1" ref="DZ33" ca="1">INDEX(INDIRECT("'"&amp;実行度合表集計!$D32&amp;"_受着完'!R27C4:R28C95",FALSE),2,
MATCH(DZ$2,INDIRECT("'"&amp;実行度合表集計!$D32&amp;"_受着完'!R4",FALSE),0)-1)</f>
        <v>#REF!</v>
      </c>
      <c r="EA33" s="356" t="e">
        <f ca="1">INDEX(INDIRECT("'"&amp;実行度合表集計!$D32&amp;"_受着完'!R27C4:R28C95",FALSE),2,
MATCH(DZ$2,INDIRECT("'"&amp;実行度合表集計!$D32&amp;"_受着完'!R4",FALSE),0))</f>
        <v>#REF!</v>
      </c>
      <c r="EB33" s="587" t="e" cm="1">
        <f t="array" aca="1" ref="EB33" ca="1">INDEX(INDIRECT("'"&amp;実行度合表集計!$D32&amp;"_受着完'!R27C4:R28C95",FALSE),2,
MATCH(DZ$2,INDIRECT("'"&amp;実行度合表集計!$D32&amp;"_受着完'!R4",FALSE),0)-3)</f>
        <v>#REF!</v>
      </c>
      <c r="EC33" s="357" t="e" cm="1">
        <f t="array" aca="1" ref="EC33" ca="1">INDEX(INDIRECT("'"&amp;実行度合表集計!$D32&amp;"_受着完'!R58C4:R59C95",FALSE),2,
MATCH(DZ$2,INDIRECT("'"&amp;実行度合表集計!$D32&amp;"_受着完'!R4",FALSE),0)-1)</f>
        <v>#REF!</v>
      </c>
      <c r="ED33" s="356" t="e">
        <f ca="1">INDEX(INDIRECT("'"&amp;実行度合表集計!$D32&amp;"_受着完'!R58C4:R59C95",FALSE),2,
MATCH(DZ$2,INDIRECT("'"&amp;実行度合表集計!$D32&amp;"_受着完'!R4",FALSE),0))</f>
        <v>#REF!</v>
      </c>
      <c r="EE33" s="587" t="e" cm="1">
        <f t="array" aca="1" ref="EE33" ca="1">INDEX(INDIRECT("'"&amp;実行度合表集計!$D32&amp;"_受着完'!R58C4:R59C95",FALSE),2,
MATCH(DZ$2,INDIRECT("'"&amp;実行度合表集計!$D32&amp;"_受着完'!R4",FALSE),0)-3)</f>
        <v>#REF!</v>
      </c>
      <c r="EF33" s="358" t="e" cm="1">
        <f t="array" aca="1" ref="EF33" ca="1">INDEX(INDIRECT("'"&amp;実行度合表集計!$D32&amp;"_受着完'!R89C4:R90C95",FALSE),2,
MATCH(DZ$2,INDIRECT("'"&amp;実行度合表集計!$D32&amp;"_受着完'!R4",FALSE),0)-1)</f>
        <v>#REF!</v>
      </c>
      <c r="EG33" s="356" t="e">
        <f ca="1">INDEX(INDIRECT("'"&amp;実行度合表集計!$D32&amp;"_受着完'!R89C4:R90C95",FALSE),2,
MATCH(DZ$2,INDIRECT("'"&amp;実行度合表集計!$D32&amp;"_受着完'!R4",FALSE),0))</f>
        <v>#REF!</v>
      </c>
      <c r="EH33" s="795" t="e">
        <f ca="1">EG33-($Q32*1000)</f>
        <v>#REF!</v>
      </c>
      <c r="EI33" s="587" t="e" cm="1">
        <f t="array" aca="1" ref="EI33" ca="1">INDEX(INDIRECT("'"&amp;実行度合表集計!$D32&amp;"_受着完'!R89C4:R90C95",FALSE),2,
MATCH(DZ$2,INDIRECT("'"&amp;実行度合表集計!$D32&amp;"_受着完'!R4",FALSE),0)-3)</f>
        <v>#REF!</v>
      </c>
      <c r="EJ33" s="627" t="e">
        <f t="shared" ref="EJ33" ca="1" si="762">DF33+DP33+DZ33</f>
        <v>#REF!</v>
      </c>
      <c r="EK33" s="628" t="e">
        <f t="shared" ref="EK33" ca="1" si="763">DG33+DQ33+EA33</f>
        <v>#REF!</v>
      </c>
      <c r="EL33" s="629" t="e">
        <f t="shared" ref="EL33" ca="1" si="764">DH33+DR33+EB33</f>
        <v>#REF!</v>
      </c>
      <c r="EM33" s="648" t="e">
        <f t="shared" ref="EM33" ca="1" si="765">DI33+DS33+EC33</f>
        <v>#REF!</v>
      </c>
      <c r="EN33" s="617" t="e">
        <f t="shared" ref="EN33" ca="1" si="766">DJ33+DT33+ED33</f>
        <v>#REF!</v>
      </c>
      <c r="EO33" s="649" t="e">
        <f t="shared" ref="EO33" ca="1" si="767">DK33+DU33+EE33</f>
        <v>#REF!</v>
      </c>
      <c r="EP33" s="659" t="e">
        <f ca="1">DL33+DV33+EF33</f>
        <v>#REF!</v>
      </c>
      <c r="EQ33" s="619" t="e">
        <f ca="1">DM33+DW33+EG33</f>
        <v>#REF!</v>
      </c>
      <c r="ER33" s="790" t="e">
        <f ca="1">EQ33*(1+ER34)-(($Q32*1000)*3)</f>
        <v>#REF!</v>
      </c>
      <c r="ES33" s="660" t="e">
        <f ca="1">DO33+DY33+EI33</f>
        <v>#REF!</v>
      </c>
      <c r="ET33" s="360" t="e" cm="1">
        <f t="array" aca="1" ref="ET33" ca="1">INDEX(INDIRECT("'"&amp;実行度合表集計!$D32&amp;"_受着完'!R27C4:R28C95",FALSE),2,
MATCH(ET$2,INDIRECT("'"&amp;実行度合表集計!$D32&amp;"_受着完'!R4",FALSE),0)-1)</f>
        <v>#REF!</v>
      </c>
      <c r="EU33" s="356" t="e">
        <f ca="1">INDEX(INDIRECT("'"&amp;実行度合表集計!$D32&amp;"_受着完'!R27C4:R28C95",FALSE),2,
MATCH(ET$2,INDIRECT("'"&amp;実行度合表集計!$D32&amp;"_受着完'!R4",FALSE),0))</f>
        <v>#REF!</v>
      </c>
      <c r="EV33" s="587" t="e" cm="1">
        <f t="array" aca="1" ref="EV33" ca="1">INDEX(INDIRECT("'"&amp;実行度合表集計!$D32&amp;"_受着完'!R27C4:R28C95",FALSE),2,
MATCH(ET$2,INDIRECT("'"&amp;実行度合表集計!$D32&amp;"_受着完'!R4",FALSE),0)-3)</f>
        <v>#REF!</v>
      </c>
      <c r="EW33" s="357" t="e" cm="1">
        <f t="array" aca="1" ref="EW33" ca="1">INDEX(INDIRECT("'"&amp;実行度合表集計!$D32&amp;"_受着完'!R58C4:R59C95",FALSE),2,
MATCH(ET$2,INDIRECT("'"&amp;実行度合表集計!$D32&amp;"_受着完'!R4",FALSE),0)-1)</f>
        <v>#REF!</v>
      </c>
      <c r="EX33" s="356" t="e">
        <f ca="1">INDEX(INDIRECT("'"&amp;実行度合表集計!$D32&amp;"_受着完'!R58C4:R59C95",FALSE),2,
MATCH(ET$2,INDIRECT("'"&amp;実行度合表集計!$D32&amp;"_受着完'!R4",FALSE),0))</f>
        <v>#REF!</v>
      </c>
      <c r="EY33" s="587" t="e" cm="1">
        <f t="array" aca="1" ref="EY33" ca="1">INDEX(INDIRECT("'"&amp;実行度合表集計!$D32&amp;"_受着完'!R58C4:R59C95",FALSE),2,
MATCH(ET$2,INDIRECT("'"&amp;実行度合表集計!$D32&amp;"_受着完'!R4",FALSE),0)-3)</f>
        <v>#REF!</v>
      </c>
      <c r="EZ33" s="358" t="e" cm="1">
        <f t="array" aca="1" ref="EZ33" ca="1">INDEX(INDIRECT("'"&amp;実行度合表集計!$D32&amp;"_受着完'!R89C4:R90C95",FALSE),2,
MATCH(ET$2,INDIRECT("'"&amp;実行度合表集計!$D32&amp;"_受着完'!R4",FALSE),0)-1)</f>
        <v>#REF!</v>
      </c>
      <c r="FA33" s="356" t="e">
        <f ca="1">INDEX(INDIRECT("'"&amp;実行度合表集計!$D32&amp;"_受着完'!R89C4:R90C95",FALSE),2,
MATCH(ET$2,INDIRECT("'"&amp;実行度合表集計!$D32&amp;"_受着完'!R4",FALSE),0))</f>
        <v>#REF!</v>
      </c>
      <c r="FB33" s="795" t="e">
        <f ca="1">FA33-($Q32*1000)</f>
        <v>#REF!</v>
      </c>
      <c r="FC33" s="587" t="e" cm="1">
        <f t="array" aca="1" ref="FC33" ca="1">INDEX(INDIRECT("'"&amp;実行度合表集計!$D32&amp;"_受着完'!R89C4:R90C95",FALSE),2,
MATCH(ET$2,INDIRECT("'"&amp;実行度合表集計!$D32&amp;"_受着完'!R4",FALSE),0)-3)</f>
        <v>#REF!</v>
      </c>
      <c r="FD33" s="455" t="e" cm="1">
        <f t="array" aca="1" ref="FD33" ca="1">INDEX(INDIRECT("'"&amp;実行度合表集計!$D32&amp;"_受着完'!R27C4:R28C95",FALSE),2,
MATCH(FD$2,INDIRECT("'"&amp;実行度合表集計!$D32&amp;"_受着完'!R4",FALSE),0)-1)</f>
        <v>#REF!</v>
      </c>
      <c r="FE33" s="356" t="e">
        <f ca="1">INDEX(INDIRECT("'"&amp;実行度合表集計!$D32&amp;"_受着完'!R27C4:R28C95",FALSE),2,
MATCH(FD$2,INDIRECT("'"&amp;実行度合表集計!$D32&amp;"_受着完'!R4",FALSE),0))</f>
        <v>#REF!</v>
      </c>
      <c r="FF33" s="587" t="e" cm="1">
        <f t="array" aca="1" ref="FF33" ca="1">INDEX(INDIRECT("'"&amp;実行度合表集計!$D32&amp;"_受着完'!R27C4:R28C95",FALSE),2,
MATCH(FD$2,INDIRECT("'"&amp;実行度合表集計!$D32&amp;"_受着完'!R4",FALSE),0)-3)</f>
        <v>#REF!</v>
      </c>
      <c r="FG33" s="357" t="e" cm="1">
        <f t="array" aca="1" ref="FG33" ca="1">INDEX(INDIRECT("'"&amp;実行度合表集計!$D32&amp;"_受着完'!R58C4:R59C95",FALSE),2,
MATCH(FD$2,INDIRECT("'"&amp;実行度合表集計!$D32&amp;"_受着完'!R4",FALSE),0)-1)</f>
        <v>#REF!</v>
      </c>
      <c r="FH33" s="356" t="e">
        <f ca="1">INDEX(INDIRECT("'"&amp;実行度合表集計!$D32&amp;"_受着完'!R58C4:R59C95",FALSE),2,
MATCH(FD$2,INDIRECT("'"&amp;実行度合表集計!$D32&amp;"_受着完'!R4",FALSE),0))</f>
        <v>#REF!</v>
      </c>
      <c r="FI33" s="587" t="e" cm="1">
        <f t="array" aca="1" ref="FI33" ca="1">INDEX(INDIRECT("'"&amp;実行度合表集計!$D32&amp;"_受着完'!R58C4:R59C95",FALSE),2,
MATCH(FD$2,INDIRECT("'"&amp;実行度合表集計!$D32&amp;"_受着完'!R4",FALSE),0)-3)</f>
        <v>#REF!</v>
      </c>
      <c r="FJ33" s="358" t="e" cm="1">
        <f t="array" aca="1" ref="FJ33" ca="1">INDEX(INDIRECT("'"&amp;実行度合表集計!$D32&amp;"_受着完'!R89C4:R90C95",FALSE),2,
MATCH(FD$2,INDIRECT("'"&amp;実行度合表集計!$D32&amp;"_受着完'!R4",FALSE),0)-1)</f>
        <v>#REF!</v>
      </c>
      <c r="FK33" s="356" t="e">
        <f ca="1">INDEX(INDIRECT("'"&amp;実行度合表集計!$D32&amp;"_受着完'!R89C4:R90C95",FALSE),2,
MATCH(FD$2,INDIRECT("'"&amp;実行度合表集計!$D32&amp;"_受着完'!R4",FALSE),0))</f>
        <v>#REF!</v>
      </c>
      <c r="FL33" s="795" t="e">
        <f ca="1">FK33-($Q32*1000)</f>
        <v>#REF!</v>
      </c>
      <c r="FM33" s="587" t="e" cm="1">
        <f t="array" aca="1" ref="FM33" ca="1">INDEX(INDIRECT("'"&amp;実行度合表集計!$D32&amp;"_受着完'!R89C4:R90C95",FALSE),2,
MATCH(FD$2,INDIRECT("'"&amp;実行度合表集計!$D32&amp;"_受着完'!R4",FALSE),0)-3)</f>
        <v>#REF!</v>
      </c>
      <c r="FN33" s="455" t="e" cm="1">
        <f t="array" aca="1" ref="FN33" ca="1">INDEX(INDIRECT("'"&amp;実行度合表集計!$D32&amp;"_受着完'!R27C4:R28C95",FALSE),2,
MATCH(FN$2,INDIRECT("'"&amp;実行度合表集計!$D32&amp;"_受着完'!R4",FALSE),0)-1)</f>
        <v>#REF!</v>
      </c>
      <c r="FO33" s="356" t="e">
        <f ca="1">INDEX(INDIRECT("'"&amp;実行度合表集計!$D32&amp;"_受着完'!R27C4:R28C95",FALSE),2,
MATCH(FN$2,INDIRECT("'"&amp;実行度合表集計!$D32&amp;"_受着完'!R4",FALSE),0))</f>
        <v>#REF!</v>
      </c>
      <c r="FP33" s="587" t="e" cm="1">
        <f t="array" aca="1" ref="FP33" ca="1">INDEX(INDIRECT("'"&amp;実行度合表集計!$D32&amp;"_受着完'!R27C4:R28C95",FALSE),2,
MATCH(FN$2,INDIRECT("'"&amp;実行度合表集計!$D32&amp;"_受着完'!R4",FALSE),0)-3)</f>
        <v>#REF!</v>
      </c>
      <c r="FQ33" s="357" t="e" cm="1">
        <f t="array" aca="1" ref="FQ33" ca="1">INDEX(INDIRECT("'"&amp;実行度合表集計!$D32&amp;"_受着完'!R58C4:R59C95",FALSE),2,
MATCH(FN$2,INDIRECT("'"&amp;実行度合表集計!$D32&amp;"_受着完'!R4",FALSE),0)-1)</f>
        <v>#REF!</v>
      </c>
      <c r="FR33" s="356" t="e">
        <f ca="1">INDEX(INDIRECT("'"&amp;実行度合表集計!$D32&amp;"_受着完'!R58C4:R59C95",FALSE),2,
MATCH(FN$2,INDIRECT("'"&amp;実行度合表集計!$D32&amp;"_受着完'!R4",FALSE),0))</f>
        <v>#REF!</v>
      </c>
      <c r="FS33" s="587" t="e" cm="1">
        <f t="array" aca="1" ref="FS33" ca="1">INDEX(INDIRECT("'"&amp;実行度合表集計!$D32&amp;"_受着完'!R58C4:R59C95",FALSE),2,
MATCH(FN$2,INDIRECT("'"&amp;実行度合表集計!$D32&amp;"_受着完'!R4",FALSE),0)-3)</f>
        <v>#REF!</v>
      </c>
      <c r="FT33" s="358" t="e" cm="1">
        <f t="array" aca="1" ref="FT33" ca="1">INDEX(INDIRECT("'"&amp;実行度合表集計!$D32&amp;"_受着完'!R89C4:R90C95",FALSE),2,
MATCH(FN$2,INDIRECT("'"&amp;実行度合表集計!$D32&amp;"_受着完'!R4",FALSE),0)-1)</f>
        <v>#REF!</v>
      </c>
      <c r="FU33" s="356" t="e">
        <f ca="1">INDEX(INDIRECT("'"&amp;実行度合表集計!$D32&amp;"_受着完'!R89C4:R90C95",FALSE),2,
MATCH(FN$2,INDIRECT("'"&amp;実行度合表集計!$D32&amp;"_受着完'!R4",FALSE),0))</f>
        <v>#REF!</v>
      </c>
      <c r="FV33" s="795" t="e">
        <f ca="1">FU33-($Q32*1000)</f>
        <v>#REF!</v>
      </c>
      <c r="FW33" s="587" t="e" cm="1">
        <f t="array" aca="1" ref="FW33" ca="1">INDEX(INDIRECT("'"&amp;実行度合表集計!$D32&amp;"_受着完'!R89C4:R90C95",FALSE),2,
MATCH(FN$2,INDIRECT("'"&amp;実行度合表集計!$D32&amp;"_受着完'!R4",FALSE),0)-3)</f>
        <v>#REF!</v>
      </c>
      <c r="FX33" s="627" t="e">
        <f t="shared" ref="FX33" ca="1" si="768">ET33+FD33+FN33</f>
        <v>#REF!</v>
      </c>
      <c r="FY33" s="628" t="e">
        <f t="shared" ref="FY33" ca="1" si="769">EU33+FE33+FO33</f>
        <v>#REF!</v>
      </c>
      <c r="FZ33" s="629" t="e">
        <f t="shared" ref="FZ33" ca="1" si="770">EV33+FF33+FP33</f>
        <v>#REF!</v>
      </c>
      <c r="GA33" s="648" t="e">
        <f t="shared" ref="GA33" ca="1" si="771">EW33+FG33+FQ33</f>
        <v>#REF!</v>
      </c>
      <c r="GB33" s="617" t="e">
        <f t="shared" ref="GB33" ca="1" si="772">EX33+FH33+FR33</f>
        <v>#REF!</v>
      </c>
      <c r="GC33" s="649" t="e">
        <f t="shared" ref="GC33" ca="1" si="773">EY33+FI33+FS33</f>
        <v>#REF!</v>
      </c>
      <c r="GD33" s="659" t="e">
        <f ca="1">EZ33+FJ33+FT33</f>
        <v>#REF!</v>
      </c>
      <c r="GE33" s="619" t="e">
        <f ca="1">FA33+FK33+FU33</f>
        <v>#REF!</v>
      </c>
      <c r="GF33" s="790" t="e">
        <f ca="1">GE33*(1+GF34)-(($Q32*1000)*3)</f>
        <v>#REF!</v>
      </c>
      <c r="GG33" s="660" t="e">
        <f ca="1">FC33+FM33+FW33</f>
        <v>#REF!</v>
      </c>
      <c r="GH33" s="670" t="e">
        <f t="shared" ca="1" si="739"/>
        <v>#REF!</v>
      </c>
      <c r="GI33" s="620" t="e">
        <f t="shared" ca="1" si="739"/>
        <v>#REF!</v>
      </c>
      <c r="GJ33" s="671" t="e">
        <f t="shared" ca="1" si="739"/>
        <v>#REF!</v>
      </c>
      <c r="GK33" s="681" t="e">
        <f t="shared" ca="1" si="739"/>
        <v>#REF!</v>
      </c>
      <c r="GL33" s="622" t="e">
        <f t="shared" ca="1" si="739"/>
        <v>#REF!</v>
      </c>
      <c r="GM33" s="682" t="e">
        <f t="shared" ca="1" si="739"/>
        <v>#REF!</v>
      </c>
      <c r="GN33" s="692" t="e">
        <f t="shared" ca="1" si="740"/>
        <v>#REF!</v>
      </c>
      <c r="GO33" s="624" t="e">
        <f t="shared" ca="1" si="741"/>
        <v>#REF!</v>
      </c>
      <c r="GP33" s="790" t="e">
        <f t="shared" ca="1" si="742"/>
        <v>#REF!</v>
      </c>
      <c r="GQ33" s="693" t="e">
        <f t="shared" ca="1" si="743"/>
        <v>#REF!</v>
      </c>
      <c r="GR33" s="702" t="e">
        <f t="shared" ca="1" si="744"/>
        <v>#REF!</v>
      </c>
      <c r="GS33" s="699" t="e">
        <f t="shared" ca="1" si="744"/>
        <v>#REF!</v>
      </c>
      <c r="GT33" s="703" t="e">
        <f t="shared" ca="1" si="744"/>
        <v>#REF!</v>
      </c>
      <c r="GU33" s="702" t="e">
        <f t="shared" ca="1" si="744"/>
        <v>#REF!</v>
      </c>
      <c r="GV33" s="699" t="e">
        <f t="shared" ca="1" si="744"/>
        <v>#REF!</v>
      </c>
      <c r="GW33" s="703" t="e">
        <f t="shared" ca="1" si="744"/>
        <v>#REF!</v>
      </c>
      <c r="GX33" s="702" t="e">
        <f t="shared" ca="1" si="744"/>
        <v>#REF!</v>
      </c>
      <c r="GY33" s="699" t="e">
        <f t="shared" ca="1" si="744"/>
        <v>#REF!</v>
      </c>
      <c r="GZ33" s="790" t="e">
        <f t="shared" ca="1" si="744"/>
        <v>#REF!</v>
      </c>
      <c r="HA33" s="703" t="e">
        <f t="shared" ca="1" si="744"/>
        <v>#REF!</v>
      </c>
      <c r="HC33" s="461" t="s">
        <v>146</v>
      </c>
      <c r="HD33" s="460"/>
      <c r="HE33" s="461" t="s">
        <v>240</v>
      </c>
      <c r="HF33" s="461" t="s">
        <v>276</v>
      </c>
      <c r="HG33" s="461" t="s">
        <v>277</v>
      </c>
    </row>
    <row r="34" spans="1:215" ht="19.5" outlineLevel="1" x14ac:dyDescent="0.25">
      <c r="A34" s="365"/>
      <c r="B34" s="505"/>
      <c r="C34" s="444" t="str">
        <f>_xlfn.XLOOKUP($D34,'214737'!$H:$H,'214737'!$G:$G,"",0)</f>
        <v/>
      </c>
      <c r="D34" s="432" t="str">
        <f>HYPERLINK("#'"&amp;D32&amp;"_損益'!A1","▶損益")</f>
        <v>▶損益</v>
      </c>
      <c r="E34" s="407"/>
      <c r="F34" s="1295" t="str">
        <f>_xlfn.XLOOKUP($D34,'214737'!$H:$H,'214737'!$I:$I,"",0)</f>
        <v/>
      </c>
      <c r="G34" s="1295" t="str">
        <f>_xlfn.XLOOKUP($D34,'214737'!$H:$H,'214737'!$J:$J,"",0)</f>
        <v/>
      </c>
      <c r="H34" s="1295" t="str">
        <f>_xlfn.XLOOKUP($D34,'214737'!$H:$H,'214737'!$K:$K,"",0)</f>
        <v/>
      </c>
      <c r="I34" s="415"/>
      <c r="J34" s="547"/>
      <c r="K34" s="1279"/>
      <c r="L34" s="1279"/>
      <c r="M34" s="1279"/>
      <c r="N34" s="1279"/>
      <c r="O34" s="1279"/>
      <c r="P34" s="1279"/>
      <c r="Q34" s="1279"/>
      <c r="R34" s="579" t="str">
        <f>R32</f>
        <v>ネクストハウス各務原</v>
      </c>
      <c r="S34" s="359" t="s">
        <v>143</v>
      </c>
      <c r="T34" s="558" t="e">
        <f t="shared" ref="T34:DF34" ca="1" si="774">IF(AND(T32&gt;0,T33&gt;0),ROUNDDOWN(T33/T32,4),"")</f>
        <v>#REF!</v>
      </c>
      <c r="U34" s="559" t="e">
        <f t="shared" ca="1" si="774"/>
        <v>#REF!</v>
      </c>
      <c r="V34" s="559" t="e">
        <f t="shared" ca="1" si="774"/>
        <v>#REF!</v>
      </c>
      <c r="W34" s="560" t="e">
        <f t="shared" ca="1" si="774"/>
        <v>#REF!</v>
      </c>
      <c r="X34" s="559" t="e">
        <f t="shared" ca="1" si="774"/>
        <v>#REF!</v>
      </c>
      <c r="Y34" s="559" t="e">
        <f t="shared" ca="1" si="774"/>
        <v>#REF!</v>
      </c>
      <c r="Z34" s="561" t="e">
        <f t="shared" ca="1" si="774"/>
        <v>#REF!</v>
      </c>
      <c r="AA34" s="559" t="e">
        <f t="shared" ca="1" si="774"/>
        <v>#REF!</v>
      </c>
      <c r="AB34" s="562" t="e">
        <f ca="1">IF(AB33&gt;0,AB33/AB32,0)</f>
        <v>#REF!</v>
      </c>
      <c r="AC34" s="559" t="e">
        <f t="shared" ca="1" si="774"/>
        <v>#REF!</v>
      </c>
      <c r="AD34" s="558" t="e">
        <f t="shared" ca="1" si="774"/>
        <v>#REF!</v>
      </c>
      <c r="AE34" s="559" t="e">
        <f t="shared" ca="1" si="774"/>
        <v>#REF!</v>
      </c>
      <c r="AF34" s="559" t="e">
        <f t="shared" ca="1" si="774"/>
        <v>#REF!</v>
      </c>
      <c r="AG34" s="560" t="e">
        <f t="shared" ca="1" si="774"/>
        <v>#REF!</v>
      </c>
      <c r="AH34" s="559" t="e">
        <f t="shared" ca="1" si="774"/>
        <v>#REF!</v>
      </c>
      <c r="AI34" s="559" t="e">
        <f t="shared" ca="1" si="774"/>
        <v>#REF!</v>
      </c>
      <c r="AJ34" s="561" t="e">
        <f t="shared" ca="1" si="774"/>
        <v>#REF!</v>
      </c>
      <c r="AK34" s="559" t="e">
        <f t="shared" ca="1" si="774"/>
        <v>#REF!</v>
      </c>
      <c r="AL34" s="562" t="e">
        <f ca="1">IF(AL33&gt;0,AL33/AL32,0)</f>
        <v>#REF!</v>
      </c>
      <c r="AM34" s="559" t="e">
        <f t="shared" ca="1" si="774"/>
        <v>#REF!</v>
      </c>
      <c r="AN34" s="558" t="e">
        <f t="shared" ca="1" si="774"/>
        <v>#REF!</v>
      </c>
      <c r="AO34" s="559" t="e">
        <f t="shared" ca="1" si="774"/>
        <v>#REF!</v>
      </c>
      <c r="AP34" s="559" t="e">
        <f t="shared" ca="1" si="774"/>
        <v>#REF!</v>
      </c>
      <c r="AQ34" s="560" t="e">
        <f t="shared" ca="1" si="774"/>
        <v>#REF!</v>
      </c>
      <c r="AR34" s="559" t="e">
        <f t="shared" ca="1" si="774"/>
        <v>#REF!</v>
      </c>
      <c r="AS34" s="559" t="e">
        <f t="shared" ca="1" si="774"/>
        <v>#REF!</v>
      </c>
      <c r="AT34" s="561" t="e">
        <f t="shared" ca="1" si="774"/>
        <v>#REF!</v>
      </c>
      <c r="AU34" s="559" t="e">
        <f t="shared" ca="1" si="774"/>
        <v>#REF!</v>
      </c>
      <c r="AV34" s="562" t="e">
        <f ca="1">IF(AV33&gt;0,AV33/AV32,0)</f>
        <v>#REF!</v>
      </c>
      <c r="AW34" s="559" t="e">
        <f t="shared" ca="1" si="774"/>
        <v>#REF!</v>
      </c>
      <c r="AX34" s="630" t="e">
        <f t="shared" ref="AX34:BE34" ca="1" si="775">IF(AND(AX32&gt;0,AX33&gt;0),ROUNDDOWN(AX33/AX32,4),"")</f>
        <v>#REF!</v>
      </c>
      <c r="AY34" s="563" t="e">
        <f t="shared" ca="1" si="775"/>
        <v>#REF!</v>
      </c>
      <c r="AZ34" s="631" t="e">
        <f t="shared" ca="1" si="775"/>
        <v>#REF!</v>
      </c>
      <c r="BA34" s="650" t="e">
        <f t="shared" ca="1" si="775"/>
        <v>#REF!</v>
      </c>
      <c r="BB34" s="564" t="e">
        <f t="shared" ca="1" si="775"/>
        <v>#REF!</v>
      </c>
      <c r="BC34" s="651" t="e">
        <f t="shared" ca="1" si="775"/>
        <v>#REF!</v>
      </c>
      <c r="BD34" s="661" t="e">
        <f t="shared" ca="1" si="775"/>
        <v>#REF!</v>
      </c>
      <c r="BE34" s="565" t="e">
        <f t="shared" ca="1" si="775"/>
        <v>#REF!</v>
      </c>
      <c r="BF34" s="796"/>
      <c r="BG34" s="662" t="e">
        <f ca="1">IF(AND(BG32&gt;0,BG33&gt;0),ROUNDDOWN(BG33/BG32,4),"")</f>
        <v>#REF!</v>
      </c>
      <c r="BH34" s="566" t="e">
        <f t="shared" ca="1" si="774"/>
        <v>#REF!</v>
      </c>
      <c r="BI34" s="559" t="e">
        <f t="shared" ca="1" si="774"/>
        <v>#REF!</v>
      </c>
      <c r="BJ34" s="559" t="e">
        <f t="shared" ca="1" si="774"/>
        <v>#REF!</v>
      </c>
      <c r="BK34" s="560" t="e">
        <f t="shared" ca="1" si="774"/>
        <v>#REF!</v>
      </c>
      <c r="BL34" s="559" t="e">
        <f t="shared" ca="1" si="774"/>
        <v>#REF!</v>
      </c>
      <c r="BM34" s="559" t="e">
        <f t="shared" ca="1" si="774"/>
        <v>#REF!</v>
      </c>
      <c r="BN34" s="561" t="e">
        <f t="shared" ca="1" si="774"/>
        <v>#REF!</v>
      </c>
      <c r="BO34" s="559" t="e">
        <f t="shared" ca="1" si="774"/>
        <v>#REF!</v>
      </c>
      <c r="BP34" s="562" t="e">
        <f ca="1">IF(BP33&gt;0,BP33/BP32,0)</f>
        <v>#REF!</v>
      </c>
      <c r="BQ34" s="559" t="e">
        <f t="shared" ca="1" si="774"/>
        <v>#REF!</v>
      </c>
      <c r="BR34" s="558" t="e">
        <f t="shared" ca="1" si="774"/>
        <v>#REF!</v>
      </c>
      <c r="BS34" s="559" t="e">
        <f t="shared" ca="1" si="774"/>
        <v>#REF!</v>
      </c>
      <c r="BT34" s="559" t="e">
        <f t="shared" ca="1" si="774"/>
        <v>#REF!</v>
      </c>
      <c r="BU34" s="560" t="e">
        <f t="shared" ca="1" si="774"/>
        <v>#REF!</v>
      </c>
      <c r="BV34" s="559" t="e">
        <f t="shared" ca="1" si="774"/>
        <v>#REF!</v>
      </c>
      <c r="BW34" s="559" t="e">
        <f t="shared" ca="1" si="774"/>
        <v>#REF!</v>
      </c>
      <c r="BX34" s="561" t="e">
        <f t="shared" ca="1" si="774"/>
        <v>#REF!</v>
      </c>
      <c r="BY34" s="559" t="e">
        <f t="shared" ca="1" si="774"/>
        <v>#REF!</v>
      </c>
      <c r="BZ34" s="562" t="e">
        <f ca="1">IF(BZ33&gt;0,BZ33/BZ32,0)</f>
        <v>#REF!</v>
      </c>
      <c r="CA34" s="559" t="e">
        <f t="shared" ca="1" si="774"/>
        <v>#REF!</v>
      </c>
      <c r="CB34" s="558" t="e">
        <f t="shared" ca="1" si="774"/>
        <v>#REF!</v>
      </c>
      <c r="CC34" s="559" t="e">
        <f t="shared" ca="1" si="774"/>
        <v>#REF!</v>
      </c>
      <c r="CD34" s="559" t="e">
        <f t="shared" ca="1" si="774"/>
        <v>#REF!</v>
      </c>
      <c r="CE34" s="560" t="e">
        <f t="shared" ca="1" si="774"/>
        <v>#REF!</v>
      </c>
      <c r="CF34" s="559" t="e">
        <f t="shared" ca="1" si="774"/>
        <v>#REF!</v>
      </c>
      <c r="CG34" s="559" t="e">
        <f t="shared" ca="1" si="774"/>
        <v>#REF!</v>
      </c>
      <c r="CH34" s="561" t="e">
        <f t="shared" ca="1" si="774"/>
        <v>#REF!</v>
      </c>
      <c r="CI34" s="559" t="e">
        <f t="shared" ca="1" si="774"/>
        <v>#REF!</v>
      </c>
      <c r="CJ34" s="562" t="e">
        <f ca="1">IF(CJ33&gt;0,CJ33/CJ32,0)</f>
        <v>#REF!</v>
      </c>
      <c r="CK34" s="559" t="e">
        <f t="shared" ca="1" si="774"/>
        <v>#REF!</v>
      </c>
      <c r="CL34" s="630" t="e">
        <f t="shared" ref="CL34:CS34" ca="1" si="776">IF(AND(CL32&gt;0,CL33&gt;0),ROUNDDOWN(CL33/CL32,4),"")</f>
        <v>#REF!</v>
      </c>
      <c r="CM34" s="563" t="e">
        <f t="shared" ca="1" si="776"/>
        <v>#REF!</v>
      </c>
      <c r="CN34" s="631" t="e">
        <f t="shared" ca="1" si="776"/>
        <v>#REF!</v>
      </c>
      <c r="CO34" s="650" t="e">
        <f t="shared" ca="1" si="776"/>
        <v>#REF!</v>
      </c>
      <c r="CP34" s="564" t="e">
        <f t="shared" ca="1" si="776"/>
        <v>#REF!</v>
      </c>
      <c r="CQ34" s="651" t="e">
        <f t="shared" ca="1" si="776"/>
        <v>#REF!</v>
      </c>
      <c r="CR34" s="661" t="e">
        <f t="shared" ca="1" si="776"/>
        <v>#REF!</v>
      </c>
      <c r="CS34" s="565" t="e">
        <f t="shared" ca="1" si="776"/>
        <v>#REF!</v>
      </c>
      <c r="CT34" s="796"/>
      <c r="CU34" s="662" t="e">
        <f ca="1">IF(AND(CU32&gt;0,CU33&gt;0),ROUNDDOWN(CU33/CU32,4),"")</f>
        <v>#REF!</v>
      </c>
      <c r="CV34" s="672" t="e">
        <f ca="1">IF(AND(CV32&gt;0,CV33&gt;0),ROUNDDOWN(CV33/CV32,4),"")</f>
        <v>#REF!</v>
      </c>
      <c r="CW34" s="567" t="e">
        <f t="shared" ref="CW34:CX34" ca="1" si="777">IF(AND(CW32&gt;0,CW33&gt;0),ROUNDDOWN(CW33/CW32,4),"")</f>
        <v>#REF!</v>
      </c>
      <c r="CX34" s="673" t="e">
        <f t="shared" ca="1" si="777"/>
        <v>#REF!</v>
      </c>
      <c r="CY34" s="683" t="e">
        <f ca="1">IF(AND(CY32&gt;0,CY33&gt;0),ROUNDDOWN(CY33/CY32,4),"")</f>
        <v>#REF!</v>
      </c>
      <c r="CZ34" s="568" t="e">
        <f ca="1">IF(AND(CZ32&gt;0,CZ33&gt;0),ROUNDDOWN(CZ33/CZ32,4),"")</f>
        <v>#REF!</v>
      </c>
      <c r="DA34" s="684" t="e">
        <f ca="1">IF(AND(DA32&gt;0,DA33&gt;0),ROUNDDOWN(DA33/DA32,4),"")</f>
        <v>#REF!</v>
      </c>
      <c r="DB34" s="694" t="e">
        <f t="shared" ca="1" si="774"/>
        <v>#REF!</v>
      </c>
      <c r="DC34" s="569" t="e">
        <f t="shared" ca="1" si="774"/>
        <v>#REF!</v>
      </c>
      <c r="DD34" s="792" t="e">
        <f t="shared" ref="DD34" ca="1" si="778">IF(AND(DD32&gt;0,DD33&gt;0),ROUNDDOWN(DD33/DD32,4),"")</f>
        <v>#REF!</v>
      </c>
      <c r="DE34" s="695" t="e">
        <f t="shared" ca="1" si="774"/>
        <v>#REF!</v>
      </c>
      <c r="DF34" s="566" t="e">
        <f t="shared" ca="1" si="774"/>
        <v>#REF!</v>
      </c>
      <c r="DG34" s="559" t="e">
        <f t="shared" ref="DG34:GY34" ca="1" si="779">IF(AND(DG32&gt;0,DG33&gt;0),ROUNDDOWN(DG33/DG32,4),"")</f>
        <v>#REF!</v>
      </c>
      <c r="DH34" s="559" t="e">
        <f t="shared" ca="1" si="779"/>
        <v>#REF!</v>
      </c>
      <c r="DI34" s="560" t="e">
        <f t="shared" ca="1" si="779"/>
        <v>#REF!</v>
      </c>
      <c r="DJ34" s="559" t="e">
        <f t="shared" ca="1" si="779"/>
        <v>#REF!</v>
      </c>
      <c r="DK34" s="559" t="e">
        <f t="shared" ca="1" si="779"/>
        <v>#REF!</v>
      </c>
      <c r="DL34" s="561" t="e">
        <f t="shared" ca="1" si="779"/>
        <v>#REF!</v>
      </c>
      <c r="DM34" s="559" t="e">
        <f t="shared" ca="1" si="779"/>
        <v>#REF!</v>
      </c>
      <c r="DN34" s="562" t="e">
        <f ca="1">IF(DN33&gt;0,DN33/DN32,0)</f>
        <v>#REF!</v>
      </c>
      <c r="DO34" s="559" t="e">
        <f t="shared" ca="1" si="779"/>
        <v>#REF!</v>
      </c>
      <c r="DP34" s="558" t="e">
        <f t="shared" ca="1" si="779"/>
        <v>#REF!</v>
      </c>
      <c r="DQ34" s="559" t="e">
        <f t="shared" ca="1" si="779"/>
        <v>#REF!</v>
      </c>
      <c r="DR34" s="559" t="e">
        <f t="shared" ca="1" si="779"/>
        <v>#REF!</v>
      </c>
      <c r="DS34" s="560" t="e">
        <f t="shared" ca="1" si="779"/>
        <v>#REF!</v>
      </c>
      <c r="DT34" s="559" t="e">
        <f t="shared" ca="1" si="779"/>
        <v>#REF!</v>
      </c>
      <c r="DU34" s="559" t="e">
        <f t="shared" ca="1" si="779"/>
        <v>#REF!</v>
      </c>
      <c r="DV34" s="561" t="e">
        <f t="shared" ca="1" si="779"/>
        <v>#REF!</v>
      </c>
      <c r="DW34" s="559" t="e">
        <f t="shared" ca="1" si="779"/>
        <v>#REF!</v>
      </c>
      <c r="DX34" s="562" t="e">
        <f ca="1">IF(DX33&gt;0,DX33/DX32,0)</f>
        <v>#REF!</v>
      </c>
      <c r="DY34" s="559" t="e">
        <f t="shared" ca="1" si="779"/>
        <v>#REF!</v>
      </c>
      <c r="DZ34" s="558" t="e">
        <f t="shared" ca="1" si="779"/>
        <v>#REF!</v>
      </c>
      <c r="EA34" s="559" t="e">
        <f t="shared" ca="1" si="779"/>
        <v>#REF!</v>
      </c>
      <c r="EB34" s="559" t="e">
        <f t="shared" ca="1" si="779"/>
        <v>#REF!</v>
      </c>
      <c r="EC34" s="560" t="e">
        <f t="shared" ca="1" si="779"/>
        <v>#REF!</v>
      </c>
      <c r="ED34" s="559" t="e">
        <f t="shared" ca="1" si="779"/>
        <v>#REF!</v>
      </c>
      <c r="EE34" s="559" t="e">
        <f t="shared" ca="1" si="779"/>
        <v>#REF!</v>
      </c>
      <c r="EF34" s="561" t="e">
        <f t="shared" ca="1" si="779"/>
        <v>#REF!</v>
      </c>
      <c r="EG34" s="559" t="e">
        <f t="shared" ca="1" si="779"/>
        <v>#REF!</v>
      </c>
      <c r="EH34" s="562" t="e">
        <f ca="1">IF(EH33&gt;0,EH33/EH32,0)</f>
        <v>#REF!</v>
      </c>
      <c r="EI34" s="559" t="e">
        <f t="shared" ca="1" si="779"/>
        <v>#REF!</v>
      </c>
      <c r="EJ34" s="630" t="e">
        <f t="shared" ref="EJ34:EQ34" ca="1" si="780">IF(AND(EJ32&gt;0,EJ33&gt;0),ROUNDDOWN(EJ33/EJ32,4),"")</f>
        <v>#REF!</v>
      </c>
      <c r="EK34" s="563" t="e">
        <f t="shared" ca="1" si="780"/>
        <v>#REF!</v>
      </c>
      <c r="EL34" s="631" t="e">
        <f t="shared" ca="1" si="780"/>
        <v>#REF!</v>
      </c>
      <c r="EM34" s="650" t="e">
        <f t="shared" ca="1" si="780"/>
        <v>#REF!</v>
      </c>
      <c r="EN34" s="564" t="e">
        <f t="shared" ca="1" si="780"/>
        <v>#REF!</v>
      </c>
      <c r="EO34" s="651" t="e">
        <f t="shared" ca="1" si="780"/>
        <v>#REF!</v>
      </c>
      <c r="EP34" s="661" t="e">
        <f t="shared" ca="1" si="780"/>
        <v>#REF!</v>
      </c>
      <c r="EQ34" s="565" t="e">
        <f t="shared" ca="1" si="780"/>
        <v>#REF!</v>
      </c>
      <c r="ER34" s="796"/>
      <c r="ES34" s="662" t="e">
        <f ca="1">IF(AND(ES32&gt;0,ES33&gt;0),ROUNDDOWN(ES33/ES32,4),"")</f>
        <v>#REF!</v>
      </c>
      <c r="ET34" s="566" t="e">
        <f t="shared" ca="1" si="779"/>
        <v>#REF!</v>
      </c>
      <c r="EU34" s="559" t="e">
        <f t="shared" ca="1" si="779"/>
        <v>#REF!</v>
      </c>
      <c r="EV34" s="559" t="e">
        <f t="shared" ca="1" si="779"/>
        <v>#REF!</v>
      </c>
      <c r="EW34" s="560" t="e">
        <f t="shared" ca="1" si="779"/>
        <v>#REF!</v>
      </c>
      <c r="EX34" s="559" t="e">
        <f t="shared" ca="1" si="779"/>
        <v>#REF!</v>
      </c>
      <c r="EY34" s="559" t="e">
        <f t="shared" ca="1" si="779"/>
        <v>#REF!</v>
      </c>
      <c r="EZ34" s="561" t="e">
        <f t="shared" ca="1" si="779"/>
        <v>#REF!</v>
      </c>
      <c r="FA34" s="559" t="e">
        <f t="shared" ca="1" si="779"/>
        <v>#REF!</v>
      </c>
      <c r="FB34" s="562" t="e">
        <f ca="1">IF(FB33&gt;0,FB33/FB32,0)</f>
        <v>#REF!</v>
      </c>
      <c r="FC34" s="559" t="e">
        <f t="shared" ca="1" si="779"/>
        <v>#REF!</v>
      </c>
      <c r="FD34" s="558" t="e">
        <f t="shared" ca="1" si="779"/>
        <v>#REF!</v>
      </c>
      <c r="FE34" s="559" t="e">
        <f t="shared" ca="1" si="779"/>
        <v>#REF!</v>
      </c>
      <c r="FF34" s="559" t="e">
        <f t="shared" ca="1" si="779"/>
        <v>#REF!</v>
      </c>
      <c r="FG34" s="560" t="e">
        <f t="shared" ca="1" si="779"/>
        <v>#REF!</v>
      </c>
      <c r="FH34" s="559" t="e">
        <f t="shared" ca="1" si="779"/>
        <v>#REF!</v>
      </c>
      <c r="FI34" s="559" t="e">
        <f t="shared" ca="1" si="779"/>
        <v>#REF!</v>
      </c>
      <c r="FJ34" s="561" t="e">
        <f t="shared" ca="1" si="779"/>
        <v>#REF!</v>
      </c>
      <c r="FK34" s="559" t="e">
        <f t="shared" ca="1" si="779"/>
        <v>#REF!</v>
      </c>
      <c r="FL34" s="562" t="e">
        <f ca="1">IF(FL33&gt;0,FL33/FL32,0)</f>
        <v>#REF!</v>
      </c>
      <c r="FM34" s="559" t="e">
        <f t="shared" ca="1" si="779"/>
        <v>#REF!</v>
      </c>
      <c r="FN34" s="558" t="e">
        <f t="shared" ca="1" si="779"/>
        <v>#REF!</v>
      </c>
      <c r="FO34" s="559" t="e">
        <f t="shared" ca="1" si="779"/>
        <v>#REF!</v>
      </c>
      <c r="FP34" s="559" t="e">
        <f t="shared" ca="1" si="779"/>
        <v>#REF!</v>
      </c>
      <c r="FQ34" s="560" t="e">
        <f t="shared" ca="1" si="779"/>
        <v>#REF!</v>
      </c>
      <c r="FR34" s="559" t="e">
        <f t="shared" ca="1" si="779"/>
        <v>#REF!</v>
      </c>
      <c r="FS34" s="559" t="e">
        <f t="shared" ca="1" si="779"/>
        <v>#REF!</v>
      </c>
      <c r="FT34" s="561" t="e">
        <f t="shared" ca="1" si="779"/>
        <v>#REF!</v>
      </c>
      <c r="FU34" s="559" t="e">
        <f t="shared" ca="1" si="779"/>
        <v>#REF!</v>
      </c>
      <c r="FV34" s="562" t="e">
        <f ca="1">IF(FV33&gt;0,FV33/FV32,0)</f>
        <v>#REF!</v>
      </c>
      <c r="FW34" s="559" t="e">
        <f t="shared" ca="1" si="779"/>
        <v>#REF!</v>
      </c>
      <c r="FX34" s="630" t="e">
        <f t="shared" ref="FX34:GE34" ca="1" si="781">IF(AND(FX32&gt;0,FX33&gt;0),ROUNDDOWN(FX33/FX32,4),"")</f>
        <v>#REF!</v>
      </c>
      <c r="FY34" s="563" t="e">
        <f t="shared" ca="1" si="781"/>
        <v>#REF!</v>
      </c>
      <c r="FZ34" s="631" t="e">
        <f t="shared" ca="1" si="781"/>
        <v>#REF!</v>
      </c>
      <c r="GA34" s="650" t="e">
        <f t="shared" ca="1" si="781"/>
        <v>#REF!</v>
      </c>
      <c r="GB34" s="564" t="e">
        <f t="shared" ca="1" si="781"/>
        <v>#REF!</v>
      </c>
      <c r="GC34" s="651" t="e">
        <f t="shared" ca="1" si="781"/>
        <v>#REF!</v>
      </c>
      <c r="GD34" s="661" t="e">
        <f t="shared" ca="1" si="781"/>
        <v>#REF!</v>
      </c>
      <c r="GE34" s="565" t="e">
        <f t="shared" ca="1" si="781"/>
        <v>#REF!</v>
      </c>
      <c r="GF34" s="796"/>
      <c r="GG34" s="662" t="e">
        <f ca="1">IF(AND(GG32&gt;0,GG33&gt;0),ROUNDDOWN(GG33/GG32,4),"")</f>
        <v>#REF!</v>
      </c>
      <c r="GH34" s="672" t="e">
        <f ca="1">IF(AND(GH32&gt;0,GH33&gt;0),ROUNDDOWN(GH33/GH32,4),"")</f>
        <v>#REF!</v>
      </c>
      <c r="GI34" s="567" t="e">
        <f t="shared" ref="GI34:GJ34" ca="1" si="782">IF(AND(GI32&gt;0,GI33&gt;0),ROUNDDOWN(GI33/GI32,4),"")</f>
        <v>#REF!</v>
      </c>
      <c r="GJ34" s="673" t="e">
        <f t="shared" ca="1" si="782"/>
        <v>#REF!</v>
      </c>
      <c r="GK34" s="683" t="e">
        <f ca="1">IF(AND(GK32&gt;0,GK33&gt;0),ROUNDDOWN(GK33/GK32,4),"")</f>
        <v>#REF!</v>
      </c>
      <c r="GL34" s="568" t="e">
        <f ca="1">IF(AND(GL32&gt;0,GL33&gt;0),ROUNDDOWN(GL33/GL32,4),"")</f>
        <v>#REF!</v>
      </c>
      <c r="GM34" s="684" t="e">
        <f ca="1">IF(AND(GM32&gt;0,GM33&gt;0),ROUNDDOWN(GM33/GM32,4),"")</f>
        <v>#REF!</v>
      </c>
      <c r="GN34" s="694" t="e">
        <f t="shared" ref="GN34:GW34" ca="1" si="783">IF(AND(GN32&gt;0,GN33&gt;0),ROUNDDOWN(GN33/GN32,4),"")</f>
        <v>#REF!</v>
      </c>
      <c r="GO34" s="569" t="e">
        <f t="shared" ca="1" si="783"/>
        <v>#REF!</v>
      </c>
      <c r="GP34" s="792" t="e">
        <f t="shared" ca="1" si="783"/>
        <v>#REF!</v>
      </c>
      <c r="GQ34" s="695" t="e">
        <f t="shared" ca="1" si="783"/>
        <v>#REF!</v>
      </c>
      <c r="GR34" s="704" t="e">
        <f t="shared" ca="1" si="783"/>
        <v>#REF!</v>
      </c>
      <c r="GS34" s="570" t="e">
        <f t="shared" ca="1" si="783"/>
        <v>#REF!</v>
      </c>
      <c r="GT34" s="705" t="e">
        <f t="shared" ca="1" si="783"/>
        <v>#REF!</v>
      </c>
      <c r="GU34" s="704" t="e">
        <f t="shared" ca="1" si="783"/>
        <v>#REF!</v>
      </c>
      <c r="GV34" s="570" t="e">
        <f t="shared" ca="1" si="783"/>
        <v>#REF!</v>
      </c>
      <c r="GW34" s="705" t="e">
        <f t="shared" ca="1" si="783"/>
        <v>#REF!</v>
      </c>
      <c r="GX34" s="704" t="e">
        <f t="shared" ca="1" si="779"/>
        <v>#REF!</v>
      </c>
      <c r="GY34" s="570" t="e">
        <f t="shared" ca="1" si="779"/>
        <v>#REF!</v>
      </c>
      <c r="GZ34" s="794" t="e">
        <f t="shared" ref="GZ34" ca="1" si="784">IF(AND(GZ32&gt;0,GZ33&gt;0),ROUNDDOWN(GZ33/GZ32,4),"")</f>
        <v>#REF!</v>
      </c>
      <c r="HA34" s="705" t="e">
        <f t="shared" ref="HA34" ca="1" si="785">IF(AND(HA32&gt;0,HA33&gt;0),ROUNDDOWN(HA33/HA32,4),"")</f>
        <v>#REF!</v>
      </c>
      <c r="HC34" s="461"/>
      <c r="HD34" s="460"/>
      <c r="HE34" s="461"/>
      <c r="HF34" s="461"/>
      <c r="HG34" s="461"/>
    </row>
    <row r="35" spans="1:215" outlineLevel="1" x14ac:dyDescent="0.25">
      <c r="A35" s="365"/>
      <c r="B35" s="507"/>
      <c r="C35" s="797" t="str">
        <f>_xlfn.XLOOKUP($D35,'214737'!$H:$H,'214737'!$G:$G,"",0)</f>
        <v>愛知</v>
      </c>
      <c r="D35" s="798" t="s">
        <v>3</v>
      </c>
      <c r="E35" s="417">
        <v>14</v>
      </c>
      <c r="F35" s="1294" t="str">
        <f>_xlfn.XLOOKUP($D35,'214737'!$H:$H,'214737'!$I:$I,"",0)</f>
        <v>遠藤 晃太</v>
      </c>
      <c r="G35" s="1294" t="str">
        <f>_xlfn.XLOOKUP($D35,'214737'!$H:$H,'214737'!$J:$J,"",0)</f>
        <v>遠藤 晃太</v>
      </c>
      <c r="H35" s="1294" t="str">
        <f>_xlfn.XLOOKUP($D35,'214737'!$H:$H,'214737'!$K:$K,"",0)</f>
        <v>nexthouse</v>
      </c>
      <c r="I35" s="799" t="str">
        <f>集計グループ2</f>
        <v>ネクストハウス</v>
      </c>
      <c r="J35" s="523"/>
      <c r="K35" s="1278">
        <f>_xlfn.XLOOKUP(実行度合表集計!$D35,'214737'!$H:$H,'214737'!$X:$X,0,0)</f>
        <v>683</v>
      </c>
      <c r="L35" s="1278">
        <f>_xlfn.XLOOKUP(実行度合表集計!$D35,'214737'!$H:$H,'214737'!$Y:$Y,0,0)</f>
        <v>338</v>
      </c>
      <c r="M35" s="1278">
        <f>_xlfn.XLOOKUP(実行度合表集計!$D35,'214737'!$H:$H,'214737'!$S:$S,0,0)</f>
        <v>425</v>
      </c>
      <c r="N35" s="1278">
        <f>_xlfn.XLOOKUP(実行度合表集計!$D35,'214737'!$H:$H,'214737'!$T:$T,0,0)</f>
        <v>575</v>
      </c>
      <c r="O35" s="1278">
        <f>_xlfn.XLOOKUP(実行度合表集計!$D35,'214737'!$H:$H,'214737'!$U:$U,0,0)</f>
        <v>625</v>
      </c>
      <c r="P35" s="1278">
        <f>_xlfn.XLOOKUP(実行度合表集計!$D35,'214737'!$H:$H,'214737'!$V:$V,0,0)</f>
        <v>1000</v>
      </c>
      <c r="Q35" s="1278">
        <f>SUM(K35:P35)</f>
        <v>3646</v>
      </c>
      <c r="R35" s="577" t="str">
        <f>D35</f>
        <v>ネクストハウス大府</v>
      </c>
      <c r="S35" s="355" t="s">
        <v>145</v>
      </c>
      <c r="T35" s="455" t="e" cm="1">
        <f t="array" aca="1" ref="T35" ca="1">INDEX(INDIRECT("'"&amp;実行度合表集計!$D35&amp;"_受着完'!R27C4:R28C95",FALSE),1,
MATCH(T$2,INDIRECT("'"&amp;実行度合表集計!$D35&amp;"_受着完'!R4",FALSE),0)-1)</f>
        <v>#REF!</v>
      </c>
      <c r="U35" s="356" t="e">
        <f ca="1">INDEX(INDIRECT("'"&amp;実行度合表集計!$D35&amp;"_受着完'!R27C4:R28C95",FALSE),1,
MATCH(T$2,INDIRECT("'"&amp;実行度合表集計!$D35&amp;"_受着完'!R4",FALSE),0))</f>
        <v>#REF!</v>
      </c>
      <c r="V35" s="587" t="e" cm="1">
        <f t="array" aca="1" ref="V35" ca="1">INDEX(INDIRECT("'"&amp;実行度合表集計!$D35&amp;"_受着完'!R27C4:R28C95",FALSE),1,
MATCH(T$2,INDIRECT("'"&amp;実行度合表集計!$D35&amp;"_受着完'!R4",FALSE),0)-3)</f>
        <v>#REF!</v>
      </c>
      <c r="W35" s="357" t="e" cm="1">
        <f t="array" aca="1" ref="W35" ca="1">INDEX(INDIRECT("'"&amp;実行度合表集計!$D35&amp;"_受着完'!R58C4:R59C95",FALSE),1,
MATCH(T$2,INDIRECT("'"&amp;実行度合表集計!$D35&amp;"_受着完'!R4",FALSE),0)-1)</f>
        <v>#REF!</v>
      </c>
      <c r="X35" s="356" t="e">
        <f ca="1">INDEX(INDIRECT("'"&amp;実行度合表集計!$D35&amp;"_受着完'!R58C4:R59C95",FALSE),1,
MATCH(T$2,INDIRECT("'"&amp;実行度合表集計!$D35&amp;"_受着完'!R4",FALSE),0))</f>
        <v>#REF!</v>
      </c>
      <c r="Y35" s="587" t="e" cm="1">
        <f t="array" aca="1" ref="Y35" ca="1">INDEX(INDIRECT("'"&amp;実行度合表集計!$D35&amp;"_受着完'!R58C4:R59C95",FALSE),1,
MATCH(T$2,INDIRECT("'"&amp;実行度合表集計!$D35&amp;"_受着完'!R4",FALSE),0)-3)</f>
        <v>#REF!</v>
      </c>
      <c r="Z35" s="358" t="e" cm="1">
        <f t="array" aca="1" ref="Z35" ca="1">INDEX(INDIRECT("'"&amp;実行度合表集計!$D35&amp;"_受着完'!R89C4:R90C95",FALSE),1,
MATCH(T$2,INDIRECT("'"&amp;実行度合表集計!$D35&amp;"_受着完'!R4",FALSE),0)-1)</f>
        <v>#REF!</v>
      </c>
      <c r="AA35" s="356" t="e">
        <f ca="1">INDEX(INDIRECT("'"&amp;実行度合表集計!$D35&amp;"_受着完'!R89C4:R90C95",FALSE),1,
MATCH(T$2,INDIRECT("'"&amp;実行度合表集計!$D35&amp;"_受着完'!R4",FALSE),0))</f>
        <v>#REF!</v>
      </c>
      <c r="AB35" s="384" t="e">
        <f ca="1">AA35-($Q35*1000)</f>
        <v>#REF!</v>
      </c>
      <c r="AC35" s="587" t="e" cm="1">
        <f t="array" aca="1" ref="AC35" ca="1">INDEX(INDIRECT("'"&amp;実行度合表集計!$D35&amp;"_受着完'!R89C4:R90C95",FALSE),1,
MATCH(T$2,INDIRECT("'"&amp;実行度合表集計!$D35&amp;"_受着完'!R4",FALSE),0)-3)</f>
        <v>#REF!</v>
      </c>
      <c r="AD35" s="455" t="e" cm="1">
        <f t="array" aca="1" ref="AD35" ca="1">INDEX(INDIRECT("'"&amp;実行度合表集計!$D35&amp;"_受着完'!R27C4:R28C95",FALSE),1,
MATCH(AD$2,INDIRECT("'"&amp;実行度合表集計!$D35&amp;"_受着完'!R4",FALSE),0)-1)</f>
        <v>#REF!</v>
      </c>
      <c r="AE35" s="356" t="e">
        <f ca="1">INDEX(INDIRECT("'"&amp;実行度合表集計!$D35&amp;"_受着完'!R27C4:R28C95",FALSE),1,
MATCH(AD$2,INDIRECT("'"&amp;実行度合表集計!$D35&amp;"_受着完'!R4",FALSE),0))</f>
        <v>#REF!</v>
      </c>
      <c r="AF35" s="587" t="e" cm="1">
        <f t="array" aca="1" ref="AF35" ca="1">INDEX(INDIRECT("'"&amp;実行度合表集計!$D35&amp;"_受着完'!R27C4:R28C95",FALSE),1,
MATCH(AD$2,INDIRECT("'"&amp;実行度合表集計!$D35&amp;"_受着完'!R4",FALSE),0)-3)</f>
        <v>#REF!</v>
      </c>
      <c r="AG35" s="357" t="e" cm="1">
        <f t="array" aca="1" ref="AG35" ca="1">INDEX(INDIRECT("'"&amp;実行度合表集計!$D35&amp;"_受着完'!R58C4:R59C95",FALSE),1,
MATCH(AD$2,INDIRECT("'"&amp;実行度合表集計!$D35&amp;"_受着完'!R4",FALSE),0)-1)</f>
        <v>#REF!</v>
      </c>
      <c r="AH35" s="356" t="e">
        <f ca="1">INDEX(INDIRECT("'"&amp;実行度合表集計!$D35&amp;"_受着完'!R58C4:R59C95",FALSE),1,
MATCH(AD$2,INDIRECT("'"&amp;実行度合表集計!$D35&amp;"_受着完'!R4",FALSE),0))</f>
        <v>#REF!</v>
      </c>
      <c r="AI35" s="587" t="e" cm="1">
        <f t="array" aca="1" ref="AI35" ca="1">INDEX(INDIRECT("'"&amp;実行度合表集計!$D35&amp;"_受着完'!R58C4:R59C95",FALSE),1,
MATCH(AD$2,INDIRECT("'"&amp;実行度合表集計!$D35&amp;"_受着完'!R4",FALSE),0)-3)</f>
        <v>#REF!</v>
      </c>
      <c r="AJ35" s="358" t="e" cm="1">
        <f t="array" aca="1" ref="AJ35" ca="1">INDEX(INDIRECT("'"&amp;実行度合表集計!$D35&amp;"_受着完'!R89C4:R90C95",FALSE),1,
MATCH(AD$2,INDIRECT("'"&amp;実行度合表集計!$D35&amp;"_受着完'!R4",FALSE),0)-1)</f>
        <v>#REF!</v>
      </c>
      <c r="AK35" s="356" t="e">
        <f ca="1">INDEX(INDIRECT("'"&amp;実行度合表集計!$D35&amp;"_受着完'!R89C4:R90C95",FALSE),1,
MATCH(AD$2,INDIRECT("'"&amp;実行度合表集計!$D35&amp;"_受着完'!R4",FALSE),0))</f>
        <v>#REF!</v>
      </c>
      <c r="AL35" s="384" t="e">
        <f ca="1">AK35-($Q35*1000)</f>
        <v>#REF!</v>
      </c>
      <c r="AM35" s="587" t="e" cm="1">
        <f t="array" aca="1" ref="AM35" ca="1">INDEX(INDIRECT("'"&amp;実行度合表集計!$D35&amp;"_受着完'!R89C4:R90C95",FALSE),1,
MATCH(AD$2,INDIRECT("'"&amp;実行度合表集計!$D35&amp;"_受着完'!R4",FALSE),0)-3)</f>
        <v>#REF!</v>
      </c>
      <c r="AN35" s="455" t="e" cm="1">
        <f t="array" aca="1" ref="AN35" ca="1">INDEX(INDIRECT("'"&amp;実行度合表集計!$D35&amp;"_受着完'!R27C4:R28C95",FALSE),1,
MATCH(AN$2,INDIRECT("'"&amp;実行度合表集計!$D35&amp;"_受着完'!R4",FALSE),0)-1)</f>
        <v>#REF!</v>
      </c>
      <c r="AO35" s="356" t="e">
        <f ca="1">INDEX(INDIRECT("'"&amp;実行度合表集計!$D35&amp;"_受着完'!R27C4:R28C95",FALSE),1,
MATCH(AN$2,INDIRECT("'"&amp;実行度合表集計!$D35&amp;"_受着完'!R4",FALSE),0))</f>
        <v>#REF!</v>
      </c>
      <c r="AP35" s="587" t="e" cm="1">
        <f t="array" aca="1" ref="AP35" ca="1">INDEX(INDIRECT("'"&amp;実行度合表集計!$D35&amp;"_受着完'!R27C4:R28C95",FALSE),1,
MATCH(AN$2,INDIRECT("'"&amp;実行度合表集計!$D35&amp;"_受着完'!R4",FALSE),0)-3)</f>
        <v>#REF!</v>
      </c>
      <c r="AQ35" s="357" t="e" cm="1">
        <f t="array" aca="1" ref="AQ35" ca="1">INDEX(INDIRECT("'"&amp;実行度合表集計!$D35&amp;"_受着完'!R58C4:R59C95",FALSE),1,
MATCH(AN$2,INDIRECT("'"&amp;実行度合表集計!$D35&amp;"_受着完'!R4",FALSE),0)-1)</f>
        <v>#REF!</v>
      </c>
      <c r="AR35" s="356" t="e">
        <f ca="1">INDEX(INDIRECT("'"&amp;実行度合表集計!$D35&amp;"_受着完'!R58C4:R59C95",FALSE),1,
MATCH(AN$2,INDIRECT("'"&amp;実行度合表集計!$D35&amp;"_受着完'!R4",FALSE),0))</f>
        <v>#REF!</v>
      </c>
      <c r="AS35" s="587" t="e" cm="1">
        <f t="array" aca="1" ref="AS35" ca="1">INDEX(INDIRECT("'"&amp;実行度合表集計!$D35&amp;"_受着完'!R58C4:R59C95",FALSE),1,
MATCH(AN$2,INDIRECT("'"&amp;実行度合表集計!$D35&amp;"_受着完'!R4",FALSE),0)-3)</f>
        <v>#REF!</v>
      </c>
      <c r="AT35" s="358" t="e" cm="1">
        <f t="array" aca="1" ref="AT35" ca="1">INDEX(INDIRECT("'"&amp;実行度合表集計!$D35&amp;"_受着完'!R89C4:R90C95",FALSE),1,
MATCH(AN$2,INDIRECT("'"&amp;実行度合表集計!$D35&amp;"_受着完'!R4",FALSE),0)-1)</f>
        <v>#REF!</v>
      </c>
      <c r="AU35" s="356" t="e">
        <f ca="1">INDEX(INDIRECT("'"&amp;実行度合表集計!$D35&amp;"_受着完'!R89C4:R90C95",FALSE),1,
MATCH(AN$2,INDIRECT("'"&amp;実行度合表集計!$D35&amp;"_受着完'!R4",FALSE),0))</f>
        <v>#REF!</v>
      </c>
      <c r="AV35" s="384" t="e">
        <f ca="1">AU35-($Q35*1000)</f>
        <v>#REF!</v>
      </c>
      <c r="AW35" s="587" t="e" cm="1">
        <f t="array" aca="1" ref="AW35" ca="1">INDEX(INDIRECT("'"&amp;実行度合表集計!$D35&amp;"_受着完'!R89C4:R90C95",FALSE),1,
MATCH(AN$2,INDIRECT("'"&amp;実行度合表集計!$D35&amp;"_受着完'!R4",FALSE),0)-3)</f>
        <v>#REF!</v>
      </c>
      <c r="AX35" s="627" t="e">
        <f t="shared" ref="AX35:BG35" ca="1" si="786">T35+AD35+AN35</f>
        <v>#REF!</v>
      </c>
      <c r="AY35" s="628" t="e">
        <f t="shared" ca="1" si="786"/>
        <v>#REF!</v>
      </c>
      <c r="AZ35" s="629" t="e">
        <f t="shared" ca="1" si="786"/>
        <v>#REF!</v>
      </c>
      <c r="BA35" s="648" t="e">
        <f t="shared" ca="1" si="786"/>
        <v>#REF!</v>
      </c>
      <c r="BB35" s="617" t="e">
        <f t="shared" ca="1" si="786"/>
        <v>#REF!</v>
      </c>
      <c r="BC35" s="649" t="e">
        <f t="shared" ca="1" si="786"/>
        <v>#REF!</v>
      </c>
      <c r="BD35" s="659" t="e">
        <f t="shared" ca="1" si="786"/>
        <v>#REF!</v>
      </c>
      <c r="BE35" s="619" t="e">
        <f t="shared" ca="1" si="786"/>
        <v>#REF!</v>
      </c>
      <c r="BF35" s="789" t="e">
        <f t="shared" ca="1" si="786"/>
        <v>#REF!</v>
      </c>
      <c r="BG35" s="660" t="e">
        <f t="shared" ca="1" si="786"/>
        <v>#REF!</v>
      </c>
      <c r="BH35" s="360" t="e" cm="1">
        <f t="array" aca="1" ref="BH35" ca="1">INDEX(INDIRECT("'"&amp;実行度合表集計!$D35&amp;"_受着完'!R27C4:R28C95",FALSE),1,
MATCH(BH$2,INDIRECT("'"&amp;実行度合表集計!$D35&amp;"_受着完'!R4",FALSE),0)-1)</f>
        <v>#REF!</v>
      </c>
      <c r="BI35" s="356" t="e">
        <f ca="1">INDEX(INDIRECT("'"&amp;実行度合表集計!$D35&amp;"_受着完'!R27C4:R28C95",FALSE),1,
MATCH(BH$2,INDIRECT("'"&amp;実行度合表集計!$D35&amp;"_受着完'!R4",FALSE),0))</f>
        <v>#REF!</v>
      </c>
      <c r="BJ35" s="587" t="e" cm="1">
        <f t="array" aca="1" ref="BJ35" ca="1">INDEX(INDIRECT("'"&amp;実行度合表集計!$D35&amp;"_受着完'!R27C4:R28C95",FALSE),1,
MATCH(BH$2,INDIRECT("'"&amp;実行度合表集計!$D35&amp;"_受着完'!R4",FALSE),0)-3)</f>
        <v>#REF!</v>
      </c>
      <c r="BK35" s="357" t="e" cm="1">
        <f t="array" aca="1" ref="BK35" ca="1">INDEX(INDIRECT("'"&amp;実行度合表集計!$D35&amp;"_受着完'!R58C4:R59C95",FALSE),1,
MATCH(BH$2,INDIRECT("'"&amp;実行度合表集計!$D35&amp;"_受着完'!R4",FALSE),0)-1)</f>
        <v>#REF!</v>
      </c>
      <c r="BL35" s="356" t="e">
        <f ca="1">INDEX(INDIRECT("'"&amp;実行度合表集計!$D35&amp;"_受着完'!R58C4:R59C95",FALSE),1,
MATCH(BH$2,INDIRECT("'"&amp;実行度合表集計!$D35&amp;"_受着完'!R4",FALSE),0))</f>
        <v>#REF!</v>
      </c>
      <c r="BM35" s="587" t="e" cm="1">
        <f t="array" aca="1" ref="BM35" ca="1">INDEX(INDIRECT("'"&amp;実行度合表集計!$D35&amp;"_受着完'!R58C4:R59C95",FALSE),1,
MATCH(BH$2,INDIRECT("'"&amp;実行度合表集計!$D35&amp;"_受着完'!R4",FALSE),0)-3)</f>
        <v>#REF!</v>
      </c>
      <c r="BN35" s="358" t="e" cm="1">
        <f t="array" aca="1" ref="BN35" ca="1">INDEX(INDIRECT("'"&amp;実行度合表集計!$D35&amp;"_受着完'!R89C4:R90C95",FALSE),1,
MATCH(BH$2,INDIRECT("'"&amp;実行度合表集計!$D35&amp;"_受着完'!R4",FALSE),0)-1)</f>
        <v>#REF!</v>
      </c>
      <c r="BO35" s="356" t="e">
        <f ca="1">INDEX(INDIRECT("'"&amp;実行度合表集計!$D35&amp;"_受着完'!R89C4:R90C95",FALSE),1,
MATCH(BH$2,INDIRECT("'"&amp;実行度合表集計!$D35&amp;"_受着完'!R4",FALSE),0))</f>
        <v>#REF!</v>
      </c>
      <c r="BP35" s="384" t="e">
        <f ca="1">BO35-($Q35*1000)</f>
        <v>#REF!</v>
      </c>
      <c r="BQ35" s="587" t="e" cm="1">
        <f t="array" aca="1" ref="BQ35" ca="1">INDEX(INDIRECT("'"&amp;実行度合表集計!$D35&amp;"_受着完'!R89C4:R90C95",FALSE),1,
MATCH(BH$2,INDIRECT("'"&amp;実行度合表集計!$D35&amp;"_受着完'!R4",FALSE),0)-3)</f>
        <v>#REF!</v>
      </c>
      <c r="BR35" s="455" t="e" cm="1">
        <f t="array" aca="1" ref="BR35" ca="1">INDEX(INDIRECT("'"&amp;実行度合表集計!$D35&amp;"_受着完'!R27C4:R28C95",FALSE),1,
MATCH(BR$2,INDIRECT("'"&amp;実行度合表集計!$D35&amp;"_受着完'!R4",FALSE),0)-1)</f>
        <v>#REF!</v>
      </c>
      <c r="BS35" s="356" t="e">
        <f ca="1">INDEX(INDIRECT("'"&amp;実行度合表集計!$D35&amp;"_受着完'!R27C4:R28C95",FALSE),1,
MATCH(BR$2,INDIRECT("'"&amp;実行度合表集計!$D35&amp;"_受着完'!R4",FALSE),0))</f>
        <v>#REF!</v>
      </c>
      <c r="BT35" s="587" t="e" cm="1">
        <f t="array" aca="1" ref="BT35" ca="1">INDEX(INDIRECT("'"&amp;実行度合表集計!$D35&amp;"_受着完'!R27C4:R28C95",FALSE),1,
MATCH(BR$2,INDIRECT("'"&amp;実行度合表集計!$D35&amp;"_受着完'!R4",FALSE),0)-3)</f>
        <v>#REF!</v>
      </c>
      <c r="BU35" s="357" t="e" cm="1">
        <f t="array" aca="1" ref="BU35" ca="1">INDEX(INDIRECT("'"&amp;実行度合表集計!$D35&amp;"_受着完'!R58C4:R59C95",FALSE),1,
MATCH(BR$2,INDIRECT("'"&amp;実行度合表集計!$D35&amp;"_受着完'!R4",FALSE),0)-1)</f>
        <v>#REF!</v>
      </c>
      <c r="BV35" s="356" t="e">
        <f ca="1">INDEX(INDIRECT("'"&amp;実行度合表集計!$D35&amp;"_受着完'!R58C4:R59C95",FALSE),1,
MATCH(BR$2,INDIRECT("'"&amp;実行度合表集計!$D35&amp;"_受着完'!R4",FALSE),0))</f>
        <v>#REF!</v>
      </c>
      <c r="BW35" s="587" t="e" cm="1">
        <f t="array" aca="1" ref="BW35" ca="1">INDEX(INDIRECT("'"&amp;実行度合表集計!$D35&amp;"_受着完'!R58C4:R59C95",FALSE),1,
MATCH(BR$2,INDIRECT("'"&amp;実行度合表集計!$D35&amp;"_受着完'!R4",FALSE),0)-3)</f>
        <v>#REF!</v>
      </c>
      <c r="BX35" s="358" t="e" cm="1">
        <f t="array" aca="1" ref="BX35" ca="1">INDEX(INDIRECT("'"&amp;実行度合表集計!$D35&amp;"_受着完'!R89C4:R90C95",FALSE),1,
MATCH(BR$2,INDIRECT("'"&amp;実行度合表集計!$D35&amp;"_受着完'!R4",FALSE),0)-1)</f>
        <v>#REF!</v>
      </c>
      <c r="BY35" s="356" t="e">
        <f ca="1">INDEX(INDIRECT("'"&amp;実行度合表集計!$D35&amp;"_受着完'!R89C4:R90C95",FALSE),1,
MATCH(BR$2,INDIRECT("'"&amp;実行度合表集計!$D35&amp;"_受着完'!R4",FALSE),0))</f>
        <v>#REF!</v>
      </c>
      <c r="BZ35" s="384" t="e">
        <f ca="1">BY35-($Q35*1000)</f>
        <v>#REF!</v>
      </c>
      <c r="CA35" s="587" t="e" cm="1">
        <f t="array" aca="1" ref="CA35" ca="1">INDEX(INDIRECT("'"&amp;実行度合表集計!$D35&amp;"_受着完'!R89C4:R90C95",FALSE),1,
MATCH(BR$2,INDIRECT("'"&amp;実行度合表集計!$D35&amp;"_受着完'!R4",FALSE),0)-3)</f>
        <v>#REF!</v>
      </c>
      <c r="CB35" s="455" t="e" cm="1">
        <f t="array" aca="1" ref="CB35" ca="1">INDEX(INDIRECT("'"&amp;実行度合表集計!$D35&amp;"_受着完'!R27C4:R28C95",FALSE),1,
MATCH(CB$2,INDIRECT("'"&amp;実行度合表集計!$D35&amp;"_受着完'!R4",FALSE),0)-1)</f>
        <v>#REF!</v>
      </c>
      <c r="CC35" s="356" t="e">
        <f ca="1">INDEX(INDIRECT("'"&amp;実行度合表集計!$D35&amp;"_受着完'!R27C4:R28C95",FALSE),1,
MATCH(CB$2,INDIRECT("'"&amp;実行度合表集計!$D35&amp;"_受着完'!R4",FALSE),0))</f>
        <v>#REF!</v>
      </c>
      <c r="CD35" s="587" t="e" cm="1">
        <f t="array" aca="1" ref="CD35" ca="1">INDEX(INDIRECT("'"&amp;実行度合表集計!$D35&amp;"_受着完'!R27C4:R28C95",FALSE),1,
MATCH(CB$2,INDIRECT("'"&amp;実行度合表集計!$D35&amp;"_受着完'!R4",FALSE),0)-3)</f>
        <v>#REF!</v>
      </c>
      <c r="CE35" s="357" t="e" cm="1">
        <f t="array" aca="1" ref="CE35" ca="1">INDEX(INDIRECT("'"&amp;実行度合表集計!$D35&amp;"_受着完'!R58C4:R59C95",FALSE),1,
MATCH(CB$2,INDIRECT("'"&amp;実行度合表集計!$D35&amp;"_受着完'!R4",FALSE),0)-1)</f>
        <v>#REF!</v>
      </c>
      <c r="CF35" s="356" t="e">
        <f ca="1">INDEX(INDIRECT("'"&amp;実行度合表集計!$D35&amp;"_受着完'!R58C4:R59C95",FALSE),1,
MATCH(CB$2,INDIRECT("'"&amp;実行度合表集計!$D35&amp;"_受着完'!R4",FALSE),0))</f>
        <v>#REF!</v>
      </c>
      <c r="CG35" s="587" t="e" cm="1">
        <f t="array" aca="1" ref="CG35" ca="1">INDEX(INDIRECT("'"&amp;実行度合表集計!$D35&amp;"_受着完'!R58C4:R59C95",FALSE),1,
MATCH(CB$2,INDIRECT("'"&amp;実行度合表集計!$D35&amp;"_受着完'!R4",FALSE),0)-3)</f>
        <v>#REF!</v>
      </c>
      <c r="CH35" s="358" t="e" cm="1">
        <f t="array" aca="1" ref="CH35" ca="1">INDEX(INDIRECT("'"&amp;実行度合表集計!$D35&amp;"_受着完'!R89C4:R90C95",FALSE),1,
MATCH(CB$2,INDIRECT("'"&amp;実行度合表集計!$D35&amp;"_受着完'!R4",FALSE),0)-1)</f>
        <v>#REF!</v>
      </c>
      <c r="CI35" s="356" t="e">
        <f ca="1">INDEX(INDIRECT("'"&amp;実行度合表集計!$D35&amp;"_受着完'!R89C4:R90C95",FALSE),1,
MATCH(CB$2,INDIRECT("'"&amp;実行度合表集計!$D35&amp;"_受着完'!R4",FALSE),0))</f>
        <v>#REF!</v>
      </c>
      <c r="CJ35" s="384" t="e">
        <f ca="1">CI35-($Q35*1000)</f>
        <v>#REF!</v>
      </c>
      <c r="CK35" s="587" t="e" cm="1">
        <f t="array" aca="1" ref="CK35" ca="1">INDEX(INDIRECT("'"&amp;実行度合表集計!$D35&amp;"_受着完'!R89C4:R90C95",FALSE),1,
MATCH(CB$2,INDIRECT("'"&amp;実行度合表集計!$D35&amp;"_受着完'!R4",FALSE),0)-3)</f>
        <v>#REF!</v>
      </c>
      <c r="CL35" s="627" t="e">
        <f t="shared" ref="CL35:CU35" ca="1" si="787">BH35+BR35+CB35</f>
        <v>#REF!</v>
      </c>
      <c r="CM35" s="628" t="e">
        <f t="shared" ca="1" si="787"/>
        <v>#REF!</v>
      </c>
      <c r="CN35" s="629" t="e">
        <f t="shared" ca="1" si="787"/>
        <v>#REF!</v>
      </c>
      <c r="CO35" s="648" t="e">
        <f t="shared" ca="1" si="787"/>
        <v>#REF!</v>
      </c>
      <c r="CP35" s="617" t="e">
        <f t="shared" ca="1" si="787"/>
        <v>#REF!</v>
      </c>
      <c r="CQ35" s="649" t="e">
        <f t="shared" ca="1" si="787"/>
        <v>#REF!</v>
      </c>
      <c r="CR35" s="659" t="e">
        <f t="shared" ca="1" si="787"/>
        <v>#REF!</v>
      </c>
      <c r="CS35" s="619" t="e">
        <f t="shared" ca="1" si="787"/>
        <v>#REF!</v>
      </c>
      <c r="CT35" s="789" t="e">
        <f t="shared" ca="1" si="787"/>
        <v>#REF!</v>
      </c>
      <c r="CU35" s="660" t="e">
        <f t="shared" ca="1" si="787"/>
        <v>#REF!</v>
      </c>
      <c r="CV35" s="670" t="e">
        <f t="shared" ref="CV35:DE36" ca="1" si="788">AX35+CL35</f>
        <v>#REF!</v>
      </c>
      <c r="CW35" s="620" t="e">
        <f t="shared" ca="1" si="788"/>
        <v>#REF!</v>
      </c>
      <c r="CX35" s="671" t="e">
        <f t="shared" ca="1" si="788"/>
        <v>#REF!</v>
      </c>
      <c r="CY35" s="681" t="e">
        <f t="shared" ca="1" si="788"/>
        <v>#REF!</v>
      </c>
      <c r="CZ35" s="622" t="e">
        <f t="shared" ca="1" si="788"/>
        <v>#REF!</v>
      </c>
      <c r="DA35" s="682" t="e">
        <f t="shared" ca="1" si="788"/>
        <v>#REF!</v>
      </c>
      <c r="DB35" s="692" t="e">
        <f t="shared" ca="1" si="788"/>
        <v>#REF!</v>
      </c>
      <c r="DC35" s="624" t="e">
        <f t="shared" ca="1" si="788"/>
        <v>#REF!</v>
      </c>
      <c r="DD35" s="791" t="e">
        <f t="shared" ca="1" si="788"/>
        <v>#REF!</v>
      </c>
      <c r="DE35" s="693" t="e">
        <f t="shared" ca="1" si="788"/>
        <v>#REF!</v>
      </c>
      <c r="DF35" s="360" t="e" cm="1">
        <f t="array" aca="1" ref="DF35" ca="1">INDEX(INDIRECT("'"&amp;実行度合表集計!$D35&amp;"_受着完'!R27C4:R28C95",FALSE),1,
MATCH(DF$2,INDIRECT("'"&amp;実行度合表集計!$D35&amp;"_受着完'!R4",FALSE),0)-1)</f>
        <v>#REF!</v>
      </c>
      <c r="DG35" s="356" t="e">
        <f ca="1">INDEX(INDIRECT("'"&amp;実行度合表集計!$D35&amp;"_受着完'!R27C4:R28C95",FALSE),1,
MATCH(DF$2,INDIRECT("'"&amp;実行度合表集計!$D35&amp;"_受着完'!R4",FALSE),0))</f>
        <v>#REF!</v>
      </c>
      <c r="DH35" s="587" t="e" cm="1">
        <f t="array" aca="1" ref="DH35" ca="1">INDEX(INDIRECT("'"&amp;実行度合表集計!$D35&amp;"_受着完'!R27C4:R28C95",FALSE),1,
MATCH(DF$2,INDIRECT("'"&amp;実行度合表集計!$D35&amp;"_受着完'!R4",FALSE),0)-3)</f>
        <v>#REF!</v>
      </c>
      <c r="DI35" s="357" t="e" cm="1">
        <f t="array" aca="1" ref="DI35" ca="1">INDEX(INDIRECT("'"&amp;実行度合表集計!$D35&amp;"_受着完'!R58C4:R59C95",FALSE),1,
MATCH(DF$2,INDIRECT("'"&amp;実行度合表集計!$D35&amp;"_受着完'!R4",FALSE),0)-1)</f>
        <v>#REF!</v>
      </c>
      <c r="DJ35" s="356" t="e">
        <f ca="1">INDEX(INDIRECT("'"&amp;実行度合表集計!$D35&amp;"_受着完'!R58C4:R59C95",FALSE),1,
MATCH(DF$2,INDIRECT("'"&amp;実行度合表集計!$D35&amp;"_受着完'!R4",FALSE),0))</f>
        <v>#REF!</v>
      </c>
      <c r="DK35" s="587" t="e" cm="1">
        <f t="array" aca="1" ref="DK35" ca="1">INDEX(INDIRECT("'"&amp;実行度合表集計!$D35&amp;"_受着完'!R58C4:R59C95",FALSE),1,
MATCH(DF$2,INDIRECT("'"&amp;実行度合表集計!$D35&amp;"_受着完'!R4",FALSE),0)-3)</f>
        <v>#REF!</v>
      </c>
      <c r="DL35" s="358" t="e" cm="1">
        <f t="array" aca="1" ref="DL35" ca="1">INDEX(INDIRECT("'"&amp;実行度合表集計!$D35&amp;"_受着完'!R89C4:R90C95",FALSE),1,
MATCH(DF$2,INDIRECT("'"&amp;実行度合表集計!$D35&amp;"_受着完'!R4",FALSE),0)-1)</f>
        <v>#REF!</v>
      </c>
      <c r="DM35" s="356" t="e">
        <f ca="1">INDEX(INDIRECT("'"&amp;実行度合表集計!$D35&amp;"_受着完'!R89C4:R90C95",FALSE),1,
MATCH(DF$2,INDIRECT("'"&amp;実行度合表集計!$D35&amp;"_受着完'!R4",FALSE),0))</f>
        <v>#REF!</v>
      </c>
      <c r="DN35" s="384" t="e">
        <f ca="1">DM35-($Q35*1000)</f>
        <v>#REF!</v>
      </c>
      <c r="DO35" s="587" t="e" cm="1">
        <f t="array" aca="1" ref="DO35" ca="1">INDEX(INDIRECT("'"&amp;実行度合表集計!$D35&amp;"_受着完'!R89C4:R90C95",FALSE),1,
MATCH(DF$2,INDIRECT("'"&amp;実行度合表集計!$D35&amp;"_受着完'!R4",FALSE),0)-3)</f>
        <v>#REF!</v>
      </c>
      <c r="DP35" s="455" t="e" cm="1">
        <f t="array" aca="1" ref="DP35" ca="1">INDEX(INDIRECT("'"&amp;実行度合表集計!$D35&amp;"_受着完'!R27C4:R28C95",FALSE),1,
MATCH(DP$2,INDIRECT("'"&amp;実行度合表集計!$D35&amp;"_受着完'!R4",FALSE),0)-1)</f>
        <v>#REF!</v>
      </c>
      <c r="DQ35" s="356" t="e">
        <f ca="1">INDEX(INDIRECT("'"&amp;実行度合表集計!$D35&amp;"_受着完'!R27C4:R28C95",FALSE),1,
MATCH(DP$2,INDIRECT("'"&amp;実行度合表集計!$D35&amp;"_受着完'!R4",FALSE),0))</f>
        <v>#REF!</v>
      </c>
      <c r="DR35" s="587" t="e" cm="1">
        <f t="array" aca="1" ref="DR35" ca="1">INDEX(INDIRECT("'"&amp;実行度合表集計!$D35&amp;"_受着完'!R27C4:R28C95",FALSE),1,
MATCH(DP$2,INDIRECT("'"&amp;実行度合表集計!$D35&amp;"_受着完'!R4",FALSE),0)-3)</f>
        <v>#REF!</v>
      </c>
      <c r="DS35" s="357" t="e" cm="1">
        <f t="array" aca="1" ref="DS35" ca="1">INDEX(INDIRECT("'"&amp;実行度合表集計!$D35&amp;"_受着完'!R58C4:R59C95",FALSE),1,
MATCH(DP$2,INDIRECT("'"&amp;実行度合表集計!$D35&amp;"_受着完'!R4",FALSE),0)-1)</f>
        <v>#REF!</v>
      </c>
      <c r="DT35" s="356" t="e">
        <f ca="1">INDEX(INDIRECT("'"&amp;実行度合表集計!$D35&amp;"_受着完'!R58C4:R59C95",FALSE),1,
MATCH(DP$2,INDIRECT("'"&amp;実行度合表集計!$D35&amp;"_受着完'!R4",FALSE),0))</f>
        <v>#REF!</v>
      </c>
      <c r="DU35" s="587" t="e" cm="1">
        <f t="array" aca="1" ref="DU35" ca="1">INDEX(INDIRECT("'"&amp;実行度合表集計!$D35&amp;"_受着完'!R58C4:R59C95",FALSE),1,
MATCH(DP$2,INDIRECT("'"&amp;実行度合表集計!$D35&amp;"_受着完'!R4",FALSE),0)-3)</f>
        <v>#REF!</v>
      </c>
      <c r="DV35" s="358" t="e" cm="1">
        <f t="array" aca="1" ref="DV35" ca="1">INDEX(INDIRECT("'"&amp;実行度合表集計!$D35&amp;"_受着完'!R89C4:R90C95",FALSE),1,
MATCH(DP$2,INDIRECT("'"&amp;実行度合表集計!$D35&amp;"_受着完'!R4",FALSE),0)-1)</f>
        <v>#REF!</v>
      </c>
      <c r="DW35" s="356" t="e">
        <f ca="1">INDEX(INDIRECT("'"&amp;実行度合表集計!$D35&amp;"_受着完'!R89C4:R90C95",FALSE),1,
MATCH(DP$2,INDIRECT("'"&amp;実行度合表集計!$D35&amp;"_受着完'!R4",FALSE),0))</f>
        <v>#REF!</v>
      </c>
      <c r="DX35" s="384" t="e">
        <f ca="1">DW35-($Q35*1000)</f>
        <v>#REF!</v>
      </c>
      <c r="DY35" s="587" t="e" cm="1">
        <f t="array" aca="1" ref="DY35" ca="1">INDEX(INDIRECT("'"&amp;実行度合表集計!$D35&amp;"_受着完'!R89C4:R90C95",FALSE),1,
MATCH(DP$2,INDIRECT("'"&amp;実行度合表集計!$D35&amp;"_受着完'!R4",FALSE),0)-3)</f>
        <v>#REF!</v>
      </c>
      <c r="DZ35" s="455" t="e" cm="1">
        <f t="array" aca="1" ref="DZ35" ca="1">INDEX(INDIRECT("'"&amp;実行度合表集計!$D35&amp;"_受着完'!R27C4:R28C95",FALSE),1,
MATCH(DZ$2,INDIRECT("'"&amp;実行度合表集計!$D35&amp;"_受着完'!R4",FALSE),0)-1)</f>
        <v>#REF!</v>
      </c>
      <c r="EA35" s="356" t="e">
        <f ca="1">INDEX(INDIRECT("'"&amp;実行度合表集計!$D35&amp;"_受着完'!R27C4:R28C95",FALSE),1,
MATCH(DZ$2,INDIRECT("'"&amp;実行度合表集計!$D35&amp;"_受着完'!R4",FALSE),0))</f>
        <v>#REF!</v>
      </c>
      <c r="EB35" s="587" t="e" cm="1">
        <f t="array" aca="1" ref="EB35" ca="1">INDEX(INDIRECT("'"&amp;実行度合表集計!$D35&amp;"_受着完'!R27C4:R28C95",FALSE),1,
MATCH(DZ$2,INDIRECT("'"&amp;実行度合表集計!$D35&amp;"_受着完'!R4",FALSE),0)-3)</f>
        <v>#REF!</v>
      </c>
      <c r="EC35" s="357" t="e" cm="1">
        <f t="array" aca="1" ref="EC35" ca="1">INDEX(INDIRECT("'"&amp;実行度合表集計!$D35&amp;"_受着完'!R58C4:R59C95",FALSE),1,
MATCH(DZ$2,INDIRECT("'"&amp;実行度合表集計!$D35&amp;"_受着完'!R4",FALSE),0)-1)</f>
        <v>#REF!</v>
      </c>
      <c r="ED35" s="356" t="e">
        <f ca="1">INDEX(INDIRECT("'"&amp;実行度合表集計!$D35&amp;"_受着完'!R58C4:R59C95",FALSE),1,
MATCH(DZ$2,INDIRECT("'"&amp;実行度合表集計!$D35&amp;"_受着完'!R4",FALSE),0))</f>
        <v>#REF!</v>
      </c>
      <c r="EE35" s="587" t="e" cm="1">
        <f t="array" aca="1" ref="EE35" ca="1">INDEX(INDIRECT("'"&amp;実行度合表集計!$D35&amp;"_受着完'!R58C4:R59C95",FALSE),1,
MATCH(DZ$2,INDIRECT("'"&amp;実行度合表集計!$D35&amp;"_受着完'!R4",FALSE),0)-3)</f>
        <v>#REF!</v>
      </c>
      <c r="EF35" s="358" t="e" cm="1">
        <f t="array" aca="1" ref="EF35" ca="1">INDEX(INDIRECT("'"&amp;実行度合表集計!$D35&amp;"_受着完'!R89C4:R90C95",FALSE),1,
MATCH(DZ$2,INDIRECT("'"&amp;実行度合表集計!$D35&amp;"_受着完'!R4",FALSE),0)-1)</f>
        <v>#REF!</v>
      </c>
      <c r="EG35" s="356" t="e">
        <f ca="1">INDEX(INDIRECT("'"&amp;実行度合表集計!$D35&amp;"_受着完'!R89C4:R90C95",FALSE),1,
MATCH(DZ$2,INDIRECT("'"&amp;実行度合表集計!$D35&amp;"_受着完'!R4",FALSE),0))</f>
        <v>#REF!</v>
      </c>
      <c r="EH35" s="384" t="e">
        <f ca="1">EG35-($Q35*1000)</f>
        <v>#REF!</v>
      </c>
      <c r="EI35" s="587" t="e" cm="1">
        <f t="array" aca="1" ref="EI35" ca="1">INDEX(INDIRECT("'"&amp;実行度合表集計!$D35&amp;"_受着完'!R89C4:R90C95",FALSE),1,
MATCH(DZ$2,INDIRECT("'"&amp;実行度合表集計!$D35&amp;"_受着完'!R4",FALSE),0)-3)</f>
        <v>#REF!</v>
      </c>
      <c r="EJ35" s="627" t="e">
        <f t="shared" ref="EJ35:ES35" ca="1" si="789">DF35+DP35+DZ35</f>
        <v>#REF!</v>
      </c>
      <c r="EK35" s="628" t="e">
        <f t="shared" ca="1" si="789"/>
        <v>#REF!</v>
      </c>
      <c r="EL35" s="629" t="e">
        <f t="shared" ca="1" si="789"/>
        <v>#REF!</v>
      </c>
      <c r="EM35" s="648" t="e">
        <f t="shared" ca="1" si="789"/>
        <v>#REF!</v>
      </c>
      <c r="EN35" s="617" t="e">
        <f t="shared" ca="1" si="789"/>
        <v>#REF!</v>
      </c>
      <c r="EO35" s="649" t="e">
        <f t="shared" ca="1" si="789"/>
        <v>#REF!</v>
      </c>
      <c r="EP35" s="659" t="e">
        <f t="shared" ca="1" si="789"/>
        <v>#REF!</v>
      </c>
      <c r="EQ35" s="619" t="e">
        <f t="shared" ca="1" si="789"/>
        <v>#REF!</v>
      </c>
      <c r="ER35" s="789" t="e">
        <f t="shared" ca="1" si="789"/>
        <v>#REF!</v>
      </c>
      <c r="ES35" s="660" t="e">
        <f t="shared" ca="1" si="789"/>
        <v>#REF!</v>
      </c>
      <c r="ET35" s="360" t="e" cm="1">
        <f t="array" aca="1" ref="ET35" ca="1">INDEX(INDIRECT("'"&amp;実行度合表集計!$D35&amp;"_受着完'!R27C4:R28C95",FALSE),1,
MATCH(ET$2,INDIRECT("'"&amp;実行度合表集計!$D35&amp;"_受着完'!R4",FALSE),0)-1)</f>
        <v>#REF!</v>
      </c>
      <c r="EU35" s="356" t="e">
        <f ca="1">INDEX(INDIRECT("'"&amp;実行度合表集計!$D35&amp;"_受着完'!R27C4:R28C95",FALSE),1,
MATCH(ET$2,INDIRECT("'"&amp;実行度合表集計!$D35&amp;"_受着完'!R4",FALSE),0))</f>
        <v>#REF!</v>
      </c>
      <c r="EV35" s="587" t="e" cm="1">
        <f t="array" aca="1" ref="EV35" ca="1">INDEX(INDIRECT("'"&amp;実行度合表集計!$D35&amp;"_受着完'!R27C4:R28C95",FALSE),1,
MATCH(ET$2,INDIRECT("'"&amp;実行度合表集計!$D35&amp;"_受着完'!R4",FALSE),0)-3)</f>
        <v>#REF!</v>
      </c>
      <c r="EW35" s="357" t="e" cm="1">
        <f t="array" aca="1" ref="EW35" ca="1">INDEX(INDIRECT("'"&amp;実行度合表集計!$D35&amp;"_受着完'!R58C4:R59C95",FALSE),1,
MATCH(ET$2,INDIRECT("'"&amp;実行度合表集計!$D35&amp;"_受着完'!R4",FALSE),0)-1)</f>
        <v>#REF!</v>
      </c>
      <c r="EX35" s="356" t="e">
        <f ca="1">INDEX(INDIRECT("'"&amp;実行度合表集計!$D35&amp;"_受着完'!R58C4:R59C95",FALSE),1,
MATCH(ET$2,INDIRECT("'"&amp;実行度合表集計!$D35&amp;"_受着完'!R4",FALSE),0))</f>
        <v>#REF!</v>
      </c>
      <c r="EY35" s="587" t="e" cm="1">
        <f t="array" aca="1" ref="EY35" ca="1">INDEX(INDIRECT("'"&amp;実行度合表集計!$D35&amp;"_受着完'!R58C4:R59C95",FALSE),1,
MATCH(ET$2,INDIRECT("'"&amp;実行度合表集計!$D35&amp;"_受着完'!R4",FALSE),0)-3)</f>
        <v>#REF!</v>
      </c>
      <c r="EZ35" s="358" t="e" cm="1">
        <f t="array" aca="1" ref="EZ35" ca="1">INDEX(INDIRECT("'"&amp;実行度合表集計!$D35&amp;"_受着完'!R89C4:R90C95",FALSE),1,
MATCH(ET$2,INDIRECT("'"&amp;実行度合表集計!$D35&amp;"_受着完'!R4",FALSE),0)-1)</f>
        <v>#REF!</v>
      </c>
      <c r="FA35" s="356" t="e">
        <f ca="1">INDEX(INDIRECT("'"&amp;実行度合表集計!$D35&amp;"_受着完'!R89C4:R90C95",FALSE),1,
MATCH(ET$2,INDIRECT("'"&amp;実行度合表集計!$D35&amp;"_受着完'!R4",FALSE),0))</f>
        <v>#REF!</v>
      </c>
      <c r="FB35" s="384" t="e">
        <f ca="1">FA35-($Q35*1000)</f>
        <v>#REF!</v>
      </c>
      <c r="FC35" s="587" t="e" cm="1">
        <f t="array" aca="1" ref="FC35" ca="1">INDEX(INDIRECT("'"&amp;実行度合表集計!$D35&amp;"_受着完'!R89C4:R90C95",FALSE),1,
MATCH(ET$2,INDIRECT("'"&amp;実行度合表集計!$D35&amp;"_受着完'!R4",FALSE),0)-3)</f>
        <v>#REF!</v>
      </c>
      <c r="FD35" s="455" t="e" cm="1">
        <f t="array" aca="1" ref="FD35" ca="1">INDEX(INDIRECT("'"&amp;実行度合表集計!$D35&amp;"_受着完'!R27C4:R28C95",FALSE),1,
MATCH(FD$2,INDIRECT("'"&amp;実行度合表集計!$D35&amp;"_受着完'!R4",FALSE),0)-1)</f>
        <v>#REF!</v>
      </c>
      <c r="FE35" s="356" t="e">
        <f ca="1">INDEX(INDIRECT("'"&amp;実行度合表集計!$D35&amp;"_受着完'!R27C4:R28C95",FALSE),1,
MATCH(FD$2,INDIRECT("'"&amp;実行度合表集計!$D35&amp;"_受着完'!R4",FALSE),0))</f>
        <v>#REF!</v>
      </c>
      <c r="FF35" s="587" t="e" cm="1">
        <f t="array" aca="1" ref="FF35" ca="1">INDEX(INDIRECT("'"&amp;実行度合表集計!$D35&amp;"_受着完'!R27C4:R28C95",FALSE),1,
MATCH(FD$2,INDIRECT("'"&amp;実行度合表集計!$D35&amp;"_受着完'!R4",FALSE),0)-3)</f>
        <v>#REF!</v>
      </c>
      <c r="FG35" s="357" t="e" cm="1">
        <f t="array" aca="1" ref="FG35" ca="1">INDEX(INDIRECT("'"&amp;実行度合表集計!$D35&amp;"_受着完'!R58C4:R59C95",FALSE),1,
MATCH(FD$2,INDIRECT("'"&amp;実行度合表集計!$D35&amp;"_受着完'!R4",FALSE),0)-1)</f>
        <v>#REF!</v>
      </c>
      <c r="FH35" s="356" t="e">
        <f ca="1">INDEX(INDIRECT("'"&amp;実行度合表集計!$D35&amp;"_受着完'!R58C4:R59C95",FALSE),1,
MATCH(FD$2,INDIRECT("'"&amp;実行度合表集計!$D35&amp;"_受着完'!R4",FALSE),0))</f>
        <v>#REF!</v>
      </c>
      <c r="FI35" s="587" t="e" cm="1">
        <f t="array" aca="1" ref="FI35" ca="1">INDEX(INDIRECT("'"&amp;実行度合表集計!$D35&amp;"_受着完'!R58C4:R59C95",FALSE),1,
MATCH(FD$2,INDIRECT("'"&amp;実行度合表集計!$D35&amp;"_受着完'!R4",FALSE),0)-3)</f>
        <v>#REF!</v>
      </c>
      <c r="FJ35" s="358" t="e" cm="1">
        <f t="array" aca="1" ref="FJ35" ca="1">INDEX(INDIRECT("'"&amp;実行度合表集計!$D35&amp;"_受着完'!R89C4:R90C95",FALSE),1,
MATCH(FD$2,INDIRECT("'"&amp;実行度合表集計!$D35&amp;"_受着完'!R4",FALSE),0)-1)</f>
        <v>#REF!</v>
      </c>
      <c r="FK35" s="356" t="e">
        <f ca="1">INDEX(INDIRECT("'"&amp;実行度合表集計!$D35&amp;"_受着完'!R89C4:R90C95",FALSE),1,
MATCH(FD$2,INDIRECT("'"&amp;実行度合表集計!$D35&amp;"_受着完'!R4",FALSE),0))</f>
        <v>#REF!</v>
      </c>
      <c r="FL35" s="384" t="e">
        <f ca="1">FK35-($Q35*1000)</f>
        <v>#REF!</v>
      </c>
      <c r="FM35" s="587" t="e" cm="1">
        <f t="array" aca="1" ref="FM35" ca="1">INDEX(INDIRECT("'"&amp;実行度合表集計!$D35&amp;"_受着完'!R89C4:R90C95",FALSE),1,
MATCH(FD$2,INDIRECT("'"&amp;実行度合表集計!$D35&amp;"_受着完'!R4",FALSE),0)-3)</f>
        <v>#REF!</v>
      </c>
      <c r="FN35" s="455" t="e" cm="1">
        <f t="array" aca="1" ref="FN35" ca="1">INDEX(INDIRECT("'"&amp;実行度合表集計!$D35&amp;"_受着完'!R27C4:R28C95",FALSE),1,
MATCH(FN$2,INDIRECT("'"&amp;実行度合表集計!$D35&amp;"_受着完'!R4",FALSE),0)-1)</f>
        <v>#REF!</v>
      </c>
      <c r="FO35" s="356" t="e">
        <f ca="1">INDEX(INDIRECT("'"&amp;実行度合表集計!$D35&amp;"_受着完'!R27C4:R28C95",FALSE),1,
MATCH(FN$2,INDIRECT("'"&amp;実行度合表集計!$D35&amp;"_受着完'!R4",FALSE),0))</f>
        <v>#REF!</v>
      </c>
      <c r="FP35" s="587" t="e" cm="1">
        <f t="array" aca="1" ref="FP35" ca="1">INDEX(INDIRECT("'"&amp;実行度合表集計!$D35&amp;"_受着完'!R27C4:R28C95",FALSE),1,
MATCH(FN$2,INDIRECT("'"&amp;実行度合表集計!$D35&amp;"_受着完'!R4",FALSE),0)-3)</f>
        <v>#REF!</v>
      </c>
      <c r="FQ35" s="357" t="e" cm="1">
        <f t="array" aca="1" ref="FQ35" ca="1">INDEX(INDIRECT("'"&amp;実行度合表集計!$D35&amp;"_受着完'!R58C4:R59C95",FALSE),1,
MATCH(FN$2,INDIRECT("'"&amp;実行度合表集計!$D35&amp;"_受着完'!R4",FALSE),0)-1)</f>
        <v>#REF!</v>
      </c>
      <c r="FR35" s="356" t="e">
        <f ca="1">INDEX(INDIRECT("'"&amp;実行度合表集計!$D35&amp;"_受着完'!R58C4:R59C95",FALSE),1,
MATCH(FN$2,INDIRECT("'"&amp;実行度合表集計!$D35&amp;"_受着完'!R4",FALSE),0))</f>
        <v>#REF!</v>
      </c>
      <c r="FS35" s="587" t="e" cm="1">
        <f t="array" aca="1" ref="FS35" ca="1">INDEX(INDIRECT("'"&amp;実行度合表集計!$D35&amp;"_受着完'!R58C4:R59C95",FALSE),1,
MATCH(FN$2,INDIRECT("'"&amp;実行度合表集計!$D35&amp;"_受着完'!R4",FALSE),0)-3)</f>
        <v>#REF!</v>
      </c>
      <c r="FT35" s="358" t="e" cm="1">
        <f t="array" aca="1" ref="FT35" ca="1">INDEX(INDIRECT("'"&amp;実行度合表集計!$D35&amp;"_受着完'!R89C4:R90C95",FALSE),1,
MATCH(FN$2,INDIRECT("'"&amp;実行度合表集計!$D35&amp;"_受着完'!R4",FALSE),0)-1)</f>
        <v>#REF!</v>
      </c>
      <c r="FU35" s="356" t="e">
        <f ca="1">INDEX(INDIRECT("'"&amp;実行度合表集計!$D35&amp;"_受着完'!R89C4:R90C95",FALSE),1,
MATCH(FN$2,INDIRECT("'"&amp;実行度合表集計!$D35&amp;"_受着完'!R4",FALSE),0))</f>
        <v>#REF!</v>
      </c>
      <c r="FV35" s="384" t="e">
        <f ca="1">FU35-($Q35*1000)</f>
        <v>#REF!</v>
      </c>
      <c r="FW35" s="587" t="e" cm="1">
        <f t="array" aca="1" ref="FW35" ca="1">INDEX(INDIRECT("'"&amp;実行度合表集計!$D35&amp;"_受着完'!R89C4:R90C95",FALSE),1,
MATCH(FN$2,INDIRECT("'"&amp;実行度合表集計!$D35&amp;"_受着完'!R4",FALSE),0)-3)</f>
        <v>#REF!</v>
      </c>
      <c r="FX35" s="627" t="e">
        <f t="shared" ref="FX35:GG35" ca="1" si="790">ET35+FD35+FN35</f>
        <v>#REF!</v>
      </c>
      <c r="FY35" s="628" t="e">
        <f t="shared" ca="1" si="790"/>
        <v>#REF!</v>
      </c>
      <c r="FZ35" s="629" t="e">
        <f t="shared" ca="1" si="790"/>
        <v>#REF!</v>
      </c>
      <c r="GA35" s="648" t="e">
        <f t="shared" ca="1" si="790"/>
        <v>#REF!</v>
      </c>
      <c r="GB35" s="617" t="e">
        <f t="shared" ca="1" si="790"/>
        <v>#REF!</v>
      </c>
      <c r="GC35" s="649" t="e">
        <f t="shared" ca="1" si="790"/>
        <v>#REF!</v>
      </c>
      <c r="GD35" s="659" t="e">
        <f t="shared" ca="1" si="790"/>
        <v>#REF!</v>
      </c>
      <c r="GE35" s="619" t="e">
        <f t="shared" ca="1" si="790"/>
        <v>#REF!</v>
      </c>
      <c r="GF35" s="789" t="e">
        <f t="shared" ca="1" si="790"/>
        <v>#REF!</v>
      </c>
      <c r="GG35" s="660" t="e">
        <f t="shared" ca="1" si="790"/>
        <v>#REF!</v>
      </c>
      <c r="GH35" s="670" t="e">
        <f t="shared" ref="GH35:GM36" ca="1" si="791">EJ35+FX35</f>
        <v>#REF!</v>
      </c>
      <c r="GI35" s="620" t="e">
        <f t="shared" ca="1" si="791"/>
        <v>#REF!</v>
      </c>
      <c r="GJ35" s="671" t="e">
        <f t="shared" ca="1" si="791"/>
        <v>#REF!</v>
      </c>
      <c r="GK35" s="681" t="e">
        <f t="shared" ca="1" si="791"/>
        <v>#REF!</v>
      </c>
      <c r="GL35" s="622" t="e">
        <f t="shared" ca="1" si="791"/>
        <v>#REF!</v>
      </c>
      <c r="GM35" s="682" t="e">
        <f t="shared" ca="1" si="791"/>
        <v>#REF!</v>
      </c>
      <c r="GN35" s="692" t="e">
        <f t="shared" ref="GN35:GN36" ca="1" si="792">EP35+GD35</f>
        <v>#REF!</v>
      </c>
      <c r="GO35" s="624" t="e">
        <f t="shared" ref="GO35:GO36" ca="1" si="793">EQ35+GE35</f>
        <v>#REF!</v>
      </c>
      <c r="GP35" s="791" t="e">
        <f t="shared" ref="GP35:GP36" ca="1" si="794">ER35+GF35</f>
        <v>#REF!</v>
      </c>
      <c r="GQ35" s="693" t="e">
        <f t="shared" ref="GQ35:GQ36" ca="1" si="795">ES35+GG35</f>
        <v>#REF!</v>
      </c>
      <c r="GR35" s="702" t="e">
        <f t="shared" ref="GR35:HA36" ca="1" si="796">CV35+GH35</f>
        <v>#REF!</v>
      </c>
      <c r="GS35" s="699" t="e">
        <f t="shared" ca="1" si="796"/>
        <v>#REF!</v>
      </c>
      <c r="GT35" s="703" t="e">
        <f t="shared" ca="1" si="796"/>
        <v>#REF!</v>
      </c>
      <c r="GU35" s="702" t="e">
        <f t="shared" ca="1" si="796"/>
        <v>#REF!</v>
      </c>
      <c r="GV35" s="699" t="e">
        <f t="shared" ca="1" si="796"/>
        <v>#REF!</v>
      </c>
      <c r="GW35" s="703" t="e">
        <f t="shared" ca="1" si="796"/>
        <v>#REF!</v>
      </c>
      <c r="GX35" s="702" t="e">
        <f t="shared" ca="1" si="796"/>
        <v>#REF!</v>
      </c>
      <c r="GY35" s="699" t="e">
        <f t="shared" ca="1" si="796"/>
        <v>#REF!</v>
      </c>
      <c r="GZ35" s="793" t="e">
        <f t="shared" ca="1" si="796"/>
        <v>#REF!</v>
      </c>
      <c r="HA35" s="703" t="e">
        <f t="shared" ca="1" si="796"/>
        <v>#REF!</v>
      </c>
      <c r="HC35" s="461" t="s">
        <v>145</v>
      </c>
      <c r="HE35" s="461" t="s">
        <v>240</v>
      </c>
      <c r="HF35" s="461" t="s">
        <v>276</v>
      </c>
      <c r="HG35" s="461" t="s">
        <v>277</v>
      </c>
    </row>
    <row r="36" spans="1:215" ht="19.5" outlineLevel="1" x14ac:dyDescent="0.25">
      <c r="A36" s="365"/>
      <c r="B36" s="504"/>
      <c r="C36" s="443" t="str">
        <f>_xlfn.XLOOKUP($D36,'214737'!$H:$H,'214737'!$G:$G,"",0)</f>
        <v/>
      </c>
      <c r="D36" s="431" t="str">
        <f>HYPERLINK("#'"&amp;D35&amp;"_受着完'!A1","▶受着完")</f>
        <v>▶受着完</v>
      </c>
      <c r="E36" s="413"/>
      <c r="F36" s="1294" t="str">
        <f>_xlfn.XLOOKUP($D36,'214737'!$H:$H,'214737'!$I:$I,"",0)</f>
        <v/>
      </c>
      <c r="G36" s="1294" t="str">
        <f>_xlfn.XLOOKUP($D36,'214737'!$H:$H,'214737'!$J:$J,"",0)</f>
        <v/>
      </c>
      <c r="H36" s="1294" t="str">
        <f>_xlfn.XLOOKUP($D36,'214737'!$H:$H,'214737'!$K:$K,"",0)</f>
        <v/>
      </c>
      <c r="I36" s="414" t="str">
        <f>集計グループ2</f>
        <v>ネクストハウス</v>
      </c>
      <c r="J36" s="523"/>
      <c r="K36" s="1278">
        <f>K35</f>
        <v>683</v>
      </c>
      <c r="L36" s="1278">
        <f t="shared" ref="L36" si="797">L35</f>
        <v>338</v>
      </c>
      <c r="M36" s="1278">
        <f t="shared" ref="M36" si="798">M35</f>
        <v>425</v>
      </c>
      <c r="N36" s="1278">
        <f t="shared" ref="N36" si="799">N35</f>
        <v>575</v>
      </c>
      <c r="O36" s="1278">
        <f t="shared" ref="O36" si="800">O35</f>
        <v>625</v>
      </c>
      <c r="P36" s="1278">
        <f t="shared" ref="P36" si="801">P35</f>
        <v>1000</v>
      </c>
      <c r="Q36" s="1278">
        <f>SUM(K36:P36)</f>
        <v>3646</v>
      </c>
      <c r="R36" s="577" t="str">
        <f>R35</f>
        <v>ネクストハウス大府</v>
      </c>
      <c r="S36" s="355" t="s">
        <v>146</v>
      </c>
      <c r="T36" s="455" t="e" cm="1">
        <f t="array" aca="1" ref="T36" ca="1">INDEX(INDIRECT("'"&amp;実行度合表集計!$D35&amp;"_受着完'!R27C4:R28C95",FALSE),2,
MATCH(T$2,INDIRECT("'"&amp;実行度合表集計!$D35&amp;"_受着完'!R4",FALSE),0)-1)</f>
        <v>#REF!</v>
      </c>
      <c r="U36" s="356" t="e">
        <f ca="1">INDEX(INDIRECT("'"&amp;実行度合表集計!$D35&amp;"_受着完'!R27C4:R28C95",FALSE),2,
MATCH(T$2,INDIRECT("'"&amp;実行度合表集計!$D35&amp;"_受着完'!R4",FALSE),0))</f>
        <v>#REF!</v>
      </c>
      <c r="V36" s="587" t="e" cm="1">
        <f t="array" aca="1" ref="V36" ca="1">INDEX(INDIRECT("'"&amp;実行度合表集計!$D35&amp;"_受着完'!R27C4:R28C95",FALSE),2,
MATCH(T$2,INDIRECT("'"&amp;実行度合表集計!$D35&amp;"_受着完'!R4",FALSE),0)-3)</f>
        <v>#REF!</v>
      </c>
      <c r="W36" s="357" t="e" cm="1">
        <f t="array" aca="1" ref="W36" ca="1">INDEX(INDIRECT("'"&amp;実行度合表集計!$D35&amp;"_受着完'!R58C4:R59C95",FALSE),2,
MATCH(T$2,INDIRECT("'"&amp;実行度合表集計!$D35&amp;"_受着完'!R4",FALSE),0)-1)</f>
        <v>#REF!</v>
      </c>
      <c r="X36" s="356" t="e">
        <f ca="1">INDEX(INDIRECT("'"&amp;実行度合表集計!$D35&amp;"_受着完'!R58C4:R59C95",FALSE),2,
MATCH(T$2,INDIRECT("'"&amp;実行度合表集計!$D35&amp;"_受着完'!R4",FALSE),0))</f>
        <v>#REF!</v>
      </c>
      <c r="Y36" s="587" t="e" cm="1">
        <f t="array" aca="1" ref="Y36" ca="1">INDEX(INDIRECT("'"&amp;実行度合表集計!$D35&amp;"_受着完'!R58C4:R59C95",FALSE),2,
MATCH(T$2,INDIRECT("'"&amp;実行度合表集計!$D35&amp;"_受着完'!R4",FALSE),0)-3)</f>
        <v>#REF!</v>
      </c>
      <c r="Z36" s="358" t="e" cm="1">
        <f t="array" aca="1" ref="Z36" ca="1">INDEX(INDIRECT("'"&amp;実行度合表集計!$D35&amp;"_受着完'!R89C4:R90C95",FALSE),2,
MATCH(T$2,INDIRECT("'"&amp;実行度合表集計!$D35&amp;"_受着完'!R4",FALSE),0)-1)</f>
        <v>#REF!</v>
      </c>
      <c r="AA36" s="356" t="e">
        <f ca="1">INDEX(INDIRECT("'"&amp;実行度合表集計!$D35&amp;"_受着完'!R89C4:R90C95",FALSE),2,
MATCH(T$2,INDIRECT("'"&amp;実行度合表集計!$D35&amp;"_受着完'!R4",FALSE),0))</f>
        <v>#REF!</v>
      </c>
      <c r="AB36" s="795" t="e">
        <f ca="1">AA36-($Q35*1000)</f>
        <v>#REF!</v>
      </c>
      <c r="AC36" s="587" t="e" cm="1">
        <f t="array" aca="1" ref="AC36" ca="1">INDEX(INDIRECT("'"&amp;実行度合表集計!$D35&amp;"_受着完'!R89C4:R90C95",FALSE),2,
MATCH(T$2,INDIRECT("'"&amp;実行度合表集計!$D35&amp;"_受着完'!R4",FALSE),0)-3)</f>
        <v>#REF!</v>
      </c>
      <c r="AD36" s="455" t="e" cm="1">
        <f t="array" aca="1" ref="AD36" ca="1">INDEX(INDIRECT("'"&amp;実行度合表集計!$D35&amp;"_受着完'!R27C4:R28C95",FALSE),2,
MATCH(AD$2,INDIRECT("'"&amp;実行度合表集計!$D35&amp;"_受着完'!R4",FALSE),0)-1)</f>
        <v>#REF!</v>
      </c>
      <c r="AE36" s="356" t="e">
        <f ca="1">INDEX(INDIRECT("'"&amp;実行度合表集計!$D35&amp;"_受着完'!R27C4:R28C95",FALSE),2,
MATCH(AD$2,INDIRECT("'"&amp;実行度合表集計!$D35&amp;"_受着完'!R4",FALSE),0))</f>
        <v>#REF!</v>
      </c>
      <c r="AF36" s="587" t="e" cm="1">
        <f t="array" aca="1" ref="AF36" ca="1">INDEX(INDIRECT("'"&amp;実行度合表集計!$D35&amp;"_受着完'!R27C4:R28C95",FALSE),2,
MATCH(AD$2,INDIRECT("'"&amp;実行度合表集計!$D35&amp;"_受着完'!R4",FALSE),0)-3)</f>
        <v>#REF!</v>
      </c>
      <c r="AG36" s="357" t="e" cm="1">
        <f t="array" aca="1" ref="AG36" ca="1">INDEX(INDIRECT("'"&amp;実行度合表集計!$D35&amp;"_受着完'!R58C4:R59C95",FALSE),2,
MATCH(AD$2,INDIRECT("'"&amp;実行度合表集計!$D35&amp;"_受着完'!R4",FALSE),0)-1)</f>
        <v>#REF!</v>
      </c>
      <c r="AH36" s="356" t="e">
        <f ca="1">INDEX(INDIRECT("'"&amp;実行度合表集計!$D35&amp;"_受着完'!R58C4:R59C95",FALSE),2,
MATCH(AD$2,INDIRECT("'"&amp;実行度合表集計!$D35&amp;"_受着完'!R4",FALSE),0))</f>
        <v>#REF!</v>
      </c>
      <c r="AI36" s="587" t="e" cm="1">
        <f t="array" aca="1" ref="AI36" ca="1">INDEX(INDIRECT("'"&amp;実行度合表集計!$D35&amp;"_受着完'!R58C4:R59C95",FALSE),2,
MATCH(AD$2,INDIRECT("'"&amp;実行度合表集計!$D35&amp;"_受着完'!R4",FALSE),0)-3)</f>
        <v>#REF!</v>
      </c>
      <c r="AJ36" s="358" t="e" cm="1">
        <f t="array" aca="1" ref="AJ36" ca="1">INDEX(INDIRECT("'"&amp;実行度合表集計!$D35&amp;"_受着完'!R89C4:R90C95",FALSE),2,
MATCH(AD$2,INDIRECT("'"&amp;実行度合表集計!$D35&amp;"_受着完'!R4",FALSE),0)-1)</f>
        <v>#REF!</v>
      </c>
      <c r="AK36" s="356" t="e">
        <f ca="1">INDEX(INDIRECT("'"&amp;実行度合表集計!$D35&amp;"_受着完'!R89C4:R90C95",FALSE),2,
MATCH(AD$2,INDIRECT("'"&amp;実行度合表集計!$D35&amp;"_受着完'!R4",FALSE),0))</f>
        <v>#REF!</v>
      </c>
      <c r="AL36" s="795" t="e">
        <f ca="1">AK36-($Q35*1000)</f>
        <v>#REF!</v>
      </c>
      <c r="AM36" s="587" t="e" cm="1">
        <f t="array" aca="1" ref="AM36" ca="1">INDEX(INDIRECT("'"&amp;実行度合表集計!$D35&amp;"_受着完'!R89C4:R90C95",FALSE),2,
MATCH(AD$2,INDIRECT("'"&amp;実行度合表集計!$D35&amp;"_受着完'!R4",FALSE),0)-3)</f>
        <v>#REF!</v>
      </c>
      <c r="AN36" s="455" t="e" cm="1">
        <f t="array" aca="1" ref="AN36" ca="1">INDEX(INDIRECT("'"&amp;実行度合表集計!$D35&amp;"_受着完'!R27C4:R28C95",FALSE),2,
MATCH(AN$2,INDIRECT("'"&amp;実行度合表集計!$D35&amp;"_受着完'!R4",FALSE),0)-1)</f>
        <v>#REF!</v>
      </c>
      <c r="AO36" s="356" t="e">
        <f ca="1">INDEX(INDIRECT("'"&amp;実行度合表集計!$D35&amp;"_受着完'!R27C4:R28C95",FALSE),2,
MATCH(AN$2,INDIRECT("'"&amp;実行度合表集計!$D35&amp;"_受着完'!R4",FALSE),0))</f>
        <v>#REF!</v>
      </c>
      <c r="AP36" s="587" t="e" cm="1">
        <f t="array" aca="1" ref="AP36" ca="1">INDEX(INDIRECT("'"&amp;実行度合表集計!$D35&amp;"_受着完'!R27C4:R28C95",FALSE),2,
MATCH(AN$2,INDIRECT("'"&amp;実行度合表集計!$D35&amp;"_受着完'!R4",FALSE),0)-3)</f>
        <v>#REF!</v>
      </c>
      <c r="AQ36" s="357" t="e" cm="1">
        <f t="array" aca="1" ref="AQ36" ca="1">INDEX(INDIRECT("'"&amp;実行度合表集計!$D35&amp;"_受着完'!R58C4:R59C95",FALSE),2,
MATCH(AN$2,INDIRECT("'"&amp;実行度合表集計!$D35&amp;"_受着完'!R4",FALSE),0)-1)</f>
        <v>#REF!</v>
      </c>
      <c r="AR36" s="356" t="e">
        <f ca="1">INDEX(INDIRECT("'"&amp;実行度合表集計!$D35&amp;"_受着完'!R58C4:R59C95",FALSE),2,
MATCH(AN$2,INDIRECT("'"&amp;実行度合表集計!$D35&amp;"_受着完'!R4",FALSE),0))</f>
        <v>#REF!</v>
      </c>
      <c r="AS36" s="587" t="e" cm="1">
        <f t="array" aca="1" ref="AS36" ca="1">INDEX(INDIRECT("'"&amp;実行度合表集計!$D35&amp;"_受着完'!R58C4:R59C95",FALSE),2,
MATCH(AN$2,INDIRECT("'"&amp;実行度合表集計!$D35&amp;"_受着完'!R4",FALSE),0)-3)</f>
        <v>#REF!</v>
      </c>
      <c r="AT36" s="358" t="e" cm="1">
        <f t="array" aca="1" ref="AT36" ca="1">INDEX(INDIRECT("'"&amp;実行度合表集計!$D35&amp;"_受着完'!R89C4:R90C95",FALSE),2,
MATCH(AN$2,INDIRECT("'"&amp;実行度合表集計!$D35&amp;"_受着完'!R4",FALSE),0)-1)</f>
        <v>#REF!</v>
      </c>
      <c r="AU36" s="356" t="e">
        <f ca="1">INDEX(INDIRECT("'"&amp;実行度合表集計!$D35&amp;"_受着完'!R89C4:R90C95",FALSE),2,
MATCH(AN$2,INDIRECT("'"&amp;実行度合表集計!$D35&amp;"_受着完'!R4",FALSE),0))</f>
        <v>#REF!</v>
      </c>
      <c r="AV36" s="795" t="e">
        <f ca="1">AU36-($Q35*1000)</f>
        <v>#REF!</v>
      </c>
      <c r="AW36" s="587" t="e" cm="1">
        <f t="array" aca="1" ref="AW36" ca="1">INDEX(INDIRECT("'"&amp;実行度合表集計!$D35&amp;"_受着完'!R89C4:R90C95",FALSE),2,
MATCH(AN$2,INDIRECT("'"&amp;実行度合表集計!$D35&amp;"_受着完'!R4",FALSE),0)-3)</f>
        <v>#REF!</v>
      </c>
      <c r="AX36" s="627" t="e">
        <f t="shared" ref="AX36" ca="1" si="802">T36+AD36+AN36</f>
        <v>#REF!</v>
      </c>
      <c r="AY36" s="628" t="e">
        <f t="shared" ref="AY36" ca="1" si="803">U36+AE36+AO36</f>
        <v>#REF!</v>
      </c>
      <c r="AZ36" s="629" t="e">
        <f t="shared" ref="AZ36" ca="1" si="804">V36+AF36+AP36</f>
        <v>#REF!</v>
      </c>
      <c r="BA36" s="648" t="e">
        <f t="shared" ref="BA36" ca="1" si="805">W36+AG36+AQ36</f>
        <v>#REF!</v>
      </c>
      <c r="BB36" s="617" t="e">
        <f t="shared" ref="BB36" ca="1" si="806">X36+AH36+AR36</f>
        <v>#REF!</v>
      </c>
      <c r="BC36" s="649" t="e">
        <f t="shared" ref="BC36" ca="1" si="807">Y36+AI36+AS36</f>
        <v>#REF!</v>
      </c>
      <c r="BD36" s="659" t="e">
        <f ca="1">Z36+AJ36+AT36</f>
        <v>#REF!</v>
      </c>
      <c r="BE36" s="619" t="e">
        <f ca="1">AA36+AK36+AU36</f>
        <v>#REF!</v>
      </c>
      <c r="BF36" s="790" t="e">
        <f ca="1">BE36*(1+BF37)-(($Q35*1000)*3)</f>
        <v>#REF!</v>
      </c>
      <c r="BG36" s="660" t="e">
        <f ca="1">AC36+AM36+AW36</f>
        <v>#REF!</v>
      </c>
      <c r="BH36" s="360" t="e" cm="1">
        <f t="array" aca="1" ref="BH36" ca="1">INDEX(INDIRECT("'"&amp;実行度合表集計!$D35&amp;"_受着完'!R27C4:R28C95",FALSE),2,
MATCH(BH$2,INDIRECT("'"&amp;実行度合表集計!$D35&amp;"_受着完'!R4",FALSE),0)-1)</f>
        <v>#REF!</v>
      </c>
      <c r="BI36" s="356" t="e">
        <f ca="1">INDEX(INDIRECT("'"&amp;実行度合表集計!$D35&amp;"_受着完'!R27C4:R28C95",FALSE),2,
MATCH(BH$2,INDIRECT("'"&amp;実行度合表集計!$D35&amp;"_受着完'!R4",FALSE),0))</f>
        <v>#REF!</v>
      </c>
      <c r="BJ36" s="587" t="e" cm="1">
        <f t="array" aca="1" ref="BJ36" ca="1">INDEX(INDIRECT("'"&amp;実行度合表集計!$D35&amp;"_受着完'!R27C4:R28C95",FALSE),2,
MATCH(BH$2,INDIRECT("'"&amp;実行度合表集計!$D35&amp;"_受着完'!R4",FALSE),0)-3)</f>
        <v>#REF!</v>
      </c>
      <c r="BK36" s="357" t="e" cm="1">
        <f t="array" aca="1" ref="BK36" ca="1">INDEX(INDIRECT("'"&amp;実行度合表集計!$D35&amp;"_受着完'!R58C4:R59C95",FALSE),2,
MATCH(BH$2,INDIRECT("'"&amp;実行度合表集計!$D35&amp;"_受着完'!R4",FALSE),0)-1)</f>
        <v>#REF!</v>
      </c>
      <c r="BL36" s="356" t="e">
        <f ca="1">INDEX(INDIRECT("'"&amp;実行度合表集計!$D35&amp;"_受着完'!R58C4:R59C95",FALSE),2,
MATCH(BH$2,INDIRECT("'"&amp;実行度合表集計!$D35&amp;"_受着完'!R4",FALSE),0))</f>
        <v>#REF!</v>
      </c>
      <c r="BM36" s="587" t="e" cm="1">
        <f t="array" aca="1" ref="BM36" ca="1">INDEX(INDIRECT("'"&amp;実行度合表集計!$D35&amp;"_受着完'!R58C4:R59C95",FALSE),2,
MATCH(BH$2,INDIRECT("'"&amp;実行度合表集計!$D35&amp;"_受着完'!R4",FALSE),0)-3)</f>
        <v>#REF!</v>
      </c>
      <c r="BN36" s="358" t="e" cm="1">
        <f t="array" aca="1" ref="BN36" ca="1">INDEX(INDIRECT("'"&amp;実行度合表集計!$D35&amp;"_受着完'!R89C4:R90C95",FALSE),2,
MATCH(BH$2,INDIRECT("'"&amp;実行度合表集計!$D35&amp;"_受着完'!R4",FALSE),0)-1)</f>
        <v>#REF!</v>
      </c>
      <c r="BO36" s="356" t="e">
        <f ca="1">INDEX(INDIRECT("'"&amp;実行度合表集計!$D35&amp;"_受着完'!R89C4:R90C95",FALSE),2,
MATCH(BH$2,INDIRECT("'"&amp;実行度合表集計!$D35&amp;"_受着完'!R4",FALSE),0))</f>
        <v>#REF!</v>
      </c>
      <c r="BP36" s="795" t="e">
        <f ca="1">BO36-($Q35*1000)</f>
        <v>#REF!</v>
      </c>
      <c r="BQ36" s="587" t="e" cm="1">
        <f t="array" aca="1" ref="BQ36" ca="1">INDEX(INDIRECT("'"&amp;実行度合表集計!$D35&amp;"_受着完'!R89C4:R90C95",FALSE),2,
MATCH(BH$2,INDIRECT("'"&amp;実行度合表集計!$D35&amp;"_受着完'!R4",FALSE),0)-3)</f>
        <v>#REF!</v>
      </c>
      <c r="BR36" s="455" t="e" cm="1">
        <f t="array" aca="1" ref="BR36" ca="1">INDEX(INDIRECT("'"&amp;実行度合表集計!$D35&amp;"_受着完'!R27C4:R28C95",FALSE),2,
MATCH(BR$2,INDIRECT("'"&amp;実行度合表集計!$D35&amp;"_受着完'!R4",FALSE),0)-1)</f>
        <v>#REF!</v>
      </c>
      <c r="BS36" s="356" t="e">
        <f ca="1">INDEX(INDIRECT("'"&amp;実行度合表集計!$D35&amp;"_受着完'!R27C4:R28C95",FALSE),2,
MATCH(BR$2,INDIRECT("'"&amp;実行度合表集計!$D35&amp;"_受着完'!R4",FALSE),0))</f>
        <v>#REF!</v>
      </c>
      <c r="BT36" s="587" t="e" cm="1">
        <f t="array" aca="1" ref="BT36" ca="1">INDEX(INDIRECT("'"&amp;実行度合表集計!$D35&amp;"_受着完'!R27C4:R28C95",FALSE),2,
MATCH(BR$2,INDIRECT("'"&amp;実行度合表集計!$D35&amp;"_受着完'!R4",FALSE),0)-3)</f>
        <v>#REF!</v>
      </c>
      <c r="BU36" s="357" t="e" cm="1">
        <f t="array" aca="1" ref="BU36" ca="1">INDEX(INDIRECT("'"&amp;実行度合表集計!$D35&amp;"_受着完'!R58C4:R59C95",FALSE),2,
MATCH(BR$2,INDIRECT("'"&amp;実行度合表集計!$D35&amp;"_受着完'!R4",FALSE),0)-1)</f>
        <v>#REF!</v>
      </c>
      <c r="BV36" s="356" t="e">
        <f ca="1">INDEX(INDIRECT("'"&amp;実行度合表集計!$D35&amp;"_受着完'!R58C4:R59C95",FALSE),2,
MATCH(BR$2,INDIRECT("'"&amp;実行度合表集計!$D35&amp;"_受着完'!R4",FALSE),0))</f>
        <v>#REF!</v>
      </c>
      <c r="BW36" s="587" t="e" cm="1">
        <f t="array" aca="1" ref="BW36" ca="1">INDEX(INDIRECT("'"&amp;実行度合表集計!$D35&amp;"_受着完'!R58C4:R59C95",FALSE),2,
MATCH(BR$2,INDIRECT("'"&amp;実行度合表集計!$D35&amp;"_受着完'!R4",FALSE),0)-3)</f>
        <v>#REF!</v>
      </c>
      <c r="BX36" s="358" t="e" cm="1">
        <f t="array" aca="1" ref="BX36" ca="1">INDEX(INDIRECT("'"&amp;実行度合表集計!$D35&amp;"_受着完'!R89C4:R90C95",FALSE),2,
MATCH(BR$2,INDIRECT("'"&amp;実行度合表集計!$D35&amp;"_受着完'!R4",FALSE),0)-1)</f>
        <v>#REF!</v>
      </c>
      <c r="BY36" s="356" t="e">
        <f ca="1">INDEX(INDIRECT("'"&amp;実行度合表集計!$D35&amp;"_受着完'!R89C4:R90C95",FALSE),2,
MATCH(BR$2,INDIRECT("'"&amp;実行度合表集計!$D35&amp;"_受着完'!R4",FALSE),0))</f>
        <v>#REF!</v>
      </c>
      <c r="BZ36" s="795" t="e">
        <f ca="1">BY36-($Q35*1000)</f>
        <v>#REF!</v>
      </c>
      <c r="CA36" s="587" t="e" cm="1">
        <f t="array" aca="1" ref="CA36" ca="1">INDEX(INDIRECT("'"&amp;実行度合表集計!$D35&amp;"_受着完'!R89C4:R90C95",FALSE),2,
MATCH(BR$2,INDIRECT("'"&amp;実行度合表集計!$D35&amp;"_受着完'!R4",FALSE),0)-3)</f>
        <v>#REF!</v>
      </c>
      <c r="CB36" s="455" t="e" cm="1">
        <f t="array" aca="1" ref="CB36" ca="1">INDEX(INDIRECT("'"&amp;実行度合表集計!$D35&amp;"_受着完'!R27C4:R28C95",FALSE),2,
MATCH(CB$2,INDIRECT("'"&amp;実行度合表集計!$D35&amp;"_受着完'!R4",FALSE),0)-1)</f>
        <v>#REF!</v>
      </c>
      <c r="CC36" s="356" t="e">
        <f ca="1">INDEX(INDIRECT("'"&amp;実行度合表集計!$D35&amp;"_受着完'!R27C4:R28C95",FALSE),2,
MATCH(CB$2,INDIRECT("'"&amp;実行度合表集計!$D35&amp;"_受着完'!R4",FALSE),0))</f>
        <v>#REF!</v>
      </c>
      <c r="CD36" s="587" t="e" cm="1">
        <f t="array" aca="1" ref="CD36" ca="1">INDEX(INDIRECT("'"&amp;実行度合表集計!$D35&amp;"_受着完'!R27C4:R28C95",FALSE),2,
MATCH(CB$2,INDIRECT("'"&amp;実行度合表集計!$D35&amp;"_受着完'!R4",FALSE),0)-3)</f>
        <v>#REF!</v>
      </c>
      <c r="CE36" s="357" t="e" cm="1">
        <f t="array" aca="1" ref="CE36" ca="1">INDEX(INDIRECT("'"&amp;実行度合表集計!$D35&amp;"_受着完'!R58C4:R59C95",FALSE),2,
MATCH(CB$2,INDIRECT("'"&amp;実行度合表集計!$D35&amp;"_受着完'!R4",FALSE),0)-1)</f>
        <v>#REF!</v>
      </c>
      <c r="CF36" s="356" t="e">
        <f ca="1">INDEX(INDIRECT("'"&amp;実行度合表集計!$D35&amp;"_受着完'!R58C4:R59C95",FALSE),2,
MATCH(CB$2,INDIRECT("'"&amp;実行度合表集計!$D35&amp;"_受着完'!R4",FALSE),0))</f>
        <v>#REF!</v>
      </c>
      <c r="CG36" s="587" t="e" cm="1">
        <f t="array" aca="1" ref="CG36" ca="1">INDEX(INDIRECT("'"&amp;実行度合表集計!$D35&amp;"_受着完'!R58C4:R59C95",FALSE),2,
MATCH(CB$2,INDIRECT("'"&amp;実行度合表集計!$D35&amp;"_受着完'!R4",FALSE),0)-3)</f>
        <v>#REF!</v>
      </c>
      <c r="CH36" s="358" t="e" cm="1">
        <f t="array" aca="1" ref="CH36" ca="1">INDEX(INDIRECT("'"&amp;実行度合表集計!$D35&amp;"_受着完'!R89C4:R90C95",FALSE),2,
MATCH(CB$2,INDIRECT("'"&amp;実行度合表集計!$D35&amp;"_受着完'!R4",FALSE),0)-1)</f>
        <v>#REF!</v>
      </c>
      <c r="CI36" s="356" t="e">
        <f ca="1">INDEX(INDIRECT("'"&amp;実行度合表集計!$D35&amp;"_受着完'!R89C4:R90C95",FALSE),2,
MATCH(CB$2,INDIRECT("'"&amp;実行度合表集計!$D35&amp;"_受着完'!R4",FALSE),0))</f>
        <v>#REF!</v>
      </c>
      <c r="CJ36" s="795" t="e">
        <f ca="1">CI36-($Q35*1000)</f>
        <v>#REF!</v>
      </c>
      <c r="CK36" s="587" t="e" cm="1">
        <f t="array" aca="1" ref="CK36" ca="1">INDEX(INDIRECT("'"&amp;実行度合表集計!$D35&amp;"_受着完'!R89C4:R90C95",FALSE),2,
MATCH(CB$2,INDIRECT("'"&amp;実行度合表集計!$D35&amp;"_受着完'!R4",FALSE),0)-3)</f>
        <v>#REF!</v>
      </c>
      <c r="CL36" s="627" t="e">
        <f t="shared" ref="CL36" ca="1" si="808">BH36+BR36+CB36</f>
        <v>#REF!</v>
      </c>
      <c r="CM36" s="628" t="e">
        <f t="shared" ref="CM36" ca="1" si="809">BI36+BS36+CC36</f>
        <v>#REF!</v>
      </c>
      <c r="CN36" s="629" t="e">
        <f t="shared" ref="CN36" ca="1" si="810">BJ36+BT36+CD36</f>
        <v>#REF!</v>
      </c>
      <c r="CO36" s="648" t="e">
        <f t="shared" ref="CO36" ca="1" si="811">BK36+BU36+CE36</f>
        <v>#REF!</v>
      </c>
      <c r="CP36" s="617" t="e">
        <f t="shared" ref="CP36" ca="1" si="812">BL36+BV36+CF36</f>
        <v>#REF!</v>
      </c>
      <c r="CQ36" s="649" t="e">
        <f t="shared" ref="CQ36" ca="1" si="813">BM36+BW36+CG36</f>
        <v>#REF!</v>
      </c>
      <c r="CR36" s="659" t="e">
        <f ca="1">BN36+BX36+CH36</f>
        <v>#REF!</v>
      </c>
      <c r="CS36" s="619" t="e">
        <f ca="1">BO36+BY36+CI36</f>
        <v>#REF!</v>
      </c>
      <c r="CT36" s="790" t="e">
        <f ca="1">CS36*(1+CT37)-(($Q35*1000)*3)</f>
        <v>#REF!</v>
      </c>
      <c r="CU36" s="660" t="e">
        <f ca="1">BQ36+CA36+CK36</f>
        <v>#REF!</v>
      </c>
      <c r="CV36" s="670" t="e">
        <f t="shared" ca="1" si="788"/>
        <v>#REF!</v>
      </c>
      <c r="CW36" s="620" t="e">
        <f t="shared" ca="1" si="788"/>
        <v>#REF!</v>
      </c>
      <c r="CX36" s="671" t="e">
        <f t="shared" ca="1" si="788"/>
        <v>#REF!</v>
      </c>
      <c r="CY36" s="681" t="e">
        <f t="shared" ca="1" si="788"/>
        <v>#REF!</v>
      </c>
      <c r="CZ36" s="622" t="e">
        <f t="shared" ca="1" si="788"/>
        <v>#REF!</v>
      </c>
      <c r="DA36" s="682" t="e">
        <f t="shared" ca="1" si="788"/>
        <v>#REF!</v>
      </c>
      <c r="DB36" s="692" t="e">
        <f t="shared" ca="1" si="788"/>
        <v>#REF!</v>
      </c>
      <c r="DC36" s="624" t="e">
        <f t="shared" ca="1" si="788"/>
        <v>#REF!</v>
      </c>
      <c r="DD36" s="790" t="e">
        <f t="shared" ca="1" si="788"/>
        <v>#REF!</v>
      </c>
      <c r="DE36" s="693" t="e">
        <f t="shared" ca="1" si="788"/>
        <v>#REF!</v>
      </c>
      <c r="DF36" s="360" t="e" cm="1">
        <f t="array" aca="1" ref="DF36" ca="1">INDEX(INDIRECT("'"&amp;実行度合表集計!$D35&amp;"_受着完'!R27C4:R28C95",FALSE),2,
MATCH(DF$2,INDIRECT("'"&amp;実行度合表集計!$D35&amp;"_受着完'!R4",FALSE),0)-1)</f>
        <v>#REF!</v>
      </c>
      <c r="DG36" s="356" t="e">
        <f ca="1">INDEX(INDIRECT("'"&amp;実行度合表集計!$D35&amp;"_受着完'!R27C4:R28C95",FALSE),2,
MATCH(DF$2,INDIRECT("'"&amp;実行度合表集計!$D35&amp;"_受着完'!R4",FALSE),0))</f>
        <v>#REF!</v>
      </c>
      <c r="DH36" s="587" t="e" cm="1">
        <f t="array" aca="1" ref="DH36" ca="1">INDEX(INDIRECT("'"&amp;実行度合表集計!$D35&amp;"_受着完'!R27C4:R28C95",FALSE),2,
MATCH(DF$2,INDIRECT("'"&amp;実行度合表集計!$D35&amp;"_受着完'!R4",FALSE),0)-3)</f>
        <v>#REF!</v>
      </c>
      <c r="DI36" s="357" t="e" cm="1">
        <f t="array" aca="1" ref="DI36" ca="1">INDEX(INDIRECT("'"&amp;実行度合表集計!$D35&amp;"_受着完'!R58C4:R59C95",FALSE),2,
MATCH(DF$2,INDIRECT("'"&amp;実行度合表集計!$D35&amp;"_受着完'!R4",FALSE),0)-1)</f>
        <v>#REF!</v>
      </c>
      <c r="DJ36" s="356" t="e">
        <f ca="1">INDEX(INDIRECT("'"&amp;実行度合表集計!$D35&amp;"_受着完'!R58C4:R59C95",FALSE),2,
MATCH(DF$2,INDIRECT("'"&amp;実行度合表集計!$D35&amp;"_受着完'!R4",FALSE),0))</f>
        <v>#REF!</v>
      </c>
      <c r="DK36" s="587" t="e" cm="1">
        <f t="array" aca="1" ref="DK36" ca="1">INDEX(INDIRECT("'"&amp;実行度合表集計!$D35&amp;"_受着完'!R58C4:R59C95",FALSE),2,
MATCH(DF$2,INDIRECT("'"&amp;実行度合表集計!$D35&amp;"_受着完'!R4",FALSE),0)-3)</f>
        <v>#REF!</v>
      </c>
      <c r="DL36" s="358" t="e" cm="1">
        <f t="array" aca="1" ref="DL36" ca="1">INDEX(INDIRECT("'"&amp;実行度合表集計!$D35&amp;"_受着完'!R89C4:R90C95",FALSE),2,
MATCH(DF$2,INDIRECT("'"&amp;実行度合表集計!$D35&amp;"_受着完'!R4",FALSE),0)-1)</f>
        <v>#REF!</v>
      </c>
      <c r="DM36" s="356" t="e">
        <f ca="1">INDEX(INDIRECT("'"&amp;実行度合表集計!$D35&amp;"_受着完'!R89C4:R90C95",FALSE),2,
MATCH(DF$2,INDIRECT("'"&amp;実行度合表集計!$D35&amp;"_受着完'!R4",FALSE),0))</f>
        <v>#REF!</v>
      </c>
      <c r="DN36" s="795" t="e">
        <f ca="1">DM36-($Q35*1000)</f>
        <v>#REF!</v>
      </c>
      <c r="DO36" s="587" t="e" cm="1">
        <f t="array" aca="1" ref="DO36" ca="1">INDEX(INDIRECT("'"&amp;実行度合表集計!$D35&amp;"_受着完'!R89C4:R90C95",FALSE),2,
MATCH(DF$2,INDIRECT("'"&amp;実行度合表集計!$D35&amp;"_受着完'!R4",FALSE),0)-3)</f>
        <v>#REF!</v>
      </c>
      <c r="DP36" s="455" t="e" cm="1">
        <f t="array" aca="1" ref="DP36" ca="1">INDEX(INDIRECT("'"&amp;実行度合表集計!$D35&amp;"_受着完'!R27C4:R28C95",FALSE),2,
MATCH(DP$2,INDIRECT("'"&amp;実行度合表集計!$D35&amp;"_受着完'!R4",FALSE),0)-1)</f>
        <v>#REF!</v>
      </c>
      <c r="DQ36" s="356" t="e">
        <f ca="1">INDEX(INDIRECT("'"&amp;実行度合表集計!$D35&amp;"_受着完'!R27C4:R28C95",FALSE),2,
MATCH(DP$2,INDIRECT("'"&amp;実行度合表集計!$D35&amp;"_受着完'!R4",FALSE),0))</f>
        <v>#REF!</v>
      </c>
      <c r="DR36" s="587" t="e" cm="1">
        <f t="array" aca="1" ref="DR36" ca="1">INDEX(INDIRECT("'"&amp;実行度合表集計!$D35&amp;"_受着完'!R27C4:R28C95",FALSE),2,
MATCH(DP$2,INDIRECT("'"&amp;実行度合表集計!$D35&amp;"_受着完'!R4",FALSE),0)-3)</f>
        <v>#REF!</v>
      </c>
      <c r="DS36" s="357" t="e" cm="1">
        <f t="array" aca="1" ref="DS36" ca="1">INDEX(INDIRECT("'"&amp;実行度合表集計!$D35&amp;"_受着完'!R58C4:R59C95",FALSE),2,
MATCH(DP$2,INDIRECT("'"&amp;実行度合表集計!$D35&amp;"_受着完'!R4",FALSE),0)-1)</f>
        <v>#REF!</v>
      </c>
      <c r="DT36" s="356" t="e">
        <f ca="1">INDEX(INDIRECT("'"&amp;実行度合表集計!$D35&amp;"_受着完'!R58C4:R59C95",FALSE),2,
MATCH(DP$2,INDIRECT("'"&amp;実行度合表集計!$D35&amp;"_受着完'!R4",FALSE),0))</f>
        <v>#REF!</v>
      </c>
      <c r="DU36" s="587" t="e" cm="1">
        <f t="array" aca="1" ref="DU36" ca="1">INDEX(INDIRECT("'"&amp;実行度合表集計!$D35&amp;"_受着完'!R58C4:R59C95",FALSE),2,
MATCH(DP$2,INDIRECT("'"&amp;実行度合表集計!$D35&amp;"_受着完'!R4",FALSE),0)-3)</f>
        <v>#REF!</v>
      </c>
      <c r="DV36" s="358" t="e" cm="1">
        <f t="array" aca="1" ref="DV36" ca="1">INDEX(INDIRECT("'"&amp;実行度合表集計!$D35&amp;"_受着完'!R89C4:R90C95",FALSE),2,
MATCH(DP$2,INDIRECT("'"&amp;実行度合表集計!$D35&amp;"_受着完'!R4",FALSE),0)-1)</f>
        <v>#REF!</v>
      </c>
      <c r="DW36" s="356" t="e">
        <f ca="1">INDEX(INDIRECT("'"&amp;実行度合表集計!$D35&amp;"_受着完'!R89C4:R90C95",FALSE),2,
MATCH(DP$2,INDIRECT("'"&amp;実行度合表集計!$D35&amp;"_受着完'!R4",FALSE),0))</f>
        <v>#REF!</v>
      </c>
      <c r="DX36" s="795" t="e">
        <f ca="1">DW36-($Q35*1000)</f>
        <v>#REF!</v>
      </c>
      <c r="DY36" s="587" t="e" cm="1">
        <f t="array" aca="1" ref="DY36" ca="1">INDEX(INDIRECT("'"&amp;実行度合表集計!$D35&amp;"_受着完'!R89C4:R90C95",FALSE),2,
MATCH(DP$2,INDIRECT("'"&amp;実行度合表集計!$D35&amp;"_受着完'!R4",FALSE),0)-3)</f>
        <v>#REF!</v>
      </c>
      <c r="DZ36" s="455" t="e" cm="1">
        <f t="array" aca="1" ref="DZ36" ca="1">INDEX(INDIRECT("'"&amp;実行度合表集計!$D35&amp;"_受着完'!R27C4:R28C95",FALSE),2,
MATCH(DZ$2,INDIRECT("'"&amp;実行度合表集計!$D35&amp;"_受着完'!R4",FALSE),0)-1)</f>
        <v>#REF!</v>
      </c>
      <c r="EA36" s="356" t="e">
        <f ca="1">INDEX(INDIRECT("'"&amp;実行度合表集計!$D35&amp;"_受着完'!R27C4:R28C95",FALSE),2,
MATCH(DZ$2,INDIRECT("'"&amp;実行度合表集計!$D35&amp;"_受着完'!R4",FALSE),0))</f>
        <v>#REF!</v>
      </c>
      <c r="EB36" s="587" t="e" cm="1">
        <f t="array" aca="1" ref="EB36" ca="1">INDEX(INDIRECT("'"&amp;実行度合表集計!$D35&amp;"_受着完'!R27C4:R28C95",FALSE),2,
MATCH(DZ$2,INDIRECT("'"&amp;実行度合表集計!$D35&amp;"_受着完'!R4",FALSE),0)-3)</f>
        <v>#REF!</v>
      </c>
      <c r="EC36" s="357" t="e" cm="1">
        <f t="array" aca="1" ref="EC36" ca="1">INDEX(INDIRECT("'"&amp;実行度合表集計!$D35&amp;"_受着完'!R58C4:R59C95",FALSE),2,
MATCH(DZ$2,INDIRECT("'"&amp;実行度合表集計!$D35&amp;"_受着完'!R4",FALSE),0)-1)</f>
        <v>#REF!</v>
      </c>
      <c r="ED36" s="356" t="e">
        <f ca="1">INDEX(INDIRECT("'"&amp;実行度合表集計!$D35&amp;"_受着完'!R58C4:R59C95",FALSE),2,
MATCH(DZ$2,INDIRECT("'"&amp;実行度合表集計!$D35&amp;"_受着完'!R4",FALSE),0))</f>
        <v>#REF!</v>
      </c>
      <c r="EE36" s="587" t="e" cm="1">
        <f t="array" aca="1" ref="EE36" ca="1">INDEX(INDIRECT("'"&amp;実行度合表集計!$D35&amp;"_受着完'!R58C4:R59C95",FALSE),2,
MATCH(DZ$2,INDIRECT("'"&amp;実行度合表集計!$D35&amp;"_受着完'!R4",FALSE),0)-3)</f>
        <v>#REF!</v>
      </c>
      <c r="EF36" s="358" t="e" cm="1">
        <f t="array" aca="1" ref="EF36" ca="1">INDEX(INDIRECT("'"&amp;実行度合表集計!$D35&amp;"_受着完'!R89C4:R90C95",FALSE),2,
MATCH(DZ$2,INDIRECT("'"&amp;実行度合表集計!$D35&amp;"_受着完'!R4",FALSE),0)-1)</f>
        <v>#REF!</v>
      </c>
      <c r="EG36" s="356" t="e">
        <f ca="1">INDEX(INDIRECT("'"&amp;実行度合表集計!$D35&amp;"_受着完'!R89C4:R90C95",FALSE),2,
MATCH(DZ$2,INDIRECT("'"&amp;実行度合表集計!$D35&amp;"_受着完'!R4",FALSE),0))</f>
        <v>#REF!</v>
      </c>
      <c r="EH36" s="795" t="e">
        <f ca="1">EG36-($Q35*1000)</f>
        <v>#REF!</v>
      </c>
      <c r="EI36" s="587" t="e" cm="1">
        <f t="array" aca="1" ref="EI36" ca="1">INDEX(INDIRECT("'"&amp;実行度合表集計!$D35&amp;"_受着完'!R89C4:R90C95",FALSE),2,
MATCH(DZ$2,INDIRECT("'"&amp;実行度合表集計!$D35&amp;"_受着完'!R4",FALSE),0)-3)</f>
        <v>#REF!</v>
      </c>
      <c r="EJ36" s="627" t="e">
        <f t="shared" ref="EJ36" ca="1" si="814">DF36+DP36+DZ36</f>
        <v>#REF!</v>
      </c>
      <c r="EK36" s="628" t="e">
        <f t="shared" ref="EK36" ca="1" si="815">DG36+DQ36+EA36</f>
        <v>#REF!</v>
      </c>
      <c r="EL36" s="629" t="e">
        <f t="shared" ref="EL36" ca="1" si="816">DH36+DR36+EB36</f>
        <v>#REF!</v>
      </c>
      <c r="EM36" s="648" t="e">
        <f t="shared" ref="EM36" ca="1" si="817">DI36+DS36+EC36</f>
        <v>#REF!</v>
      </c>
      <c r="EN36" s="617" t="e">
        <f t="shared" ref="EN36" ca="1" si="818">DJ36+DT36+ED36</f>
        <v>#REF!</v>
      </c>
      <c r="EO36" s="649" t="e">
        <f t="shared" ref="EO36" ca="1" si="819">DK36+DU36+EE36</f>
        <v>#REF!</v>
      </c>
      <c r="EP36" s="659" t="e">
        <f ca="1">DL36+DV36+EF36</f>
        <v>#REF!</v>
      </c>
      <c r="EQ36" s="619" t="e">
        <f ca="1">DM36+DW36+EG36</f>
        <v>#REF!</v>
      </c>
      <c r="ER36" s="790" t="e">
        <f ca="1">EQ36*(1+ER37)-(($Q35*1000)*3)</f>
        <v>#REF!</v>
      </c>
      <c r="ES36" s="660" t="e">
        <f ca="1">DO36+DY36+EI36</f>
        <v>#REF!</v>
      </c>
      <c r="ET36" s="360" t="e" cm="1">
        <f t="array" aca="1" ref="ET36" ca="1">INDEX(INDIRECT("'"&amp;実行度合表集計!$D35&amp;"_受着完'!R27C4:R28C95",FALSE),2,
MATCH(ET$2,INDIRECT("'"&amp;実行度合表集計!$D35&amp;"_受着完'!R4",FALSE),0)-1)</f>
        <v>#REF!</v>
      </c>
      <c r="EU36" s="356" t="e">
        <f ca="1">INDEX(INDIRECT("'"&amp;実行度合表集計!$D35&amp;"_受着完'!R27C4:R28C95",FALSE),2,
MATCH(ET$2,INDIRECT("'"&amp;実行度合表集計!$D35&amp;"_受着完'!R4",FALSE),0))</f>
        <v>#REF!</v>
      </c>
      <c r="EV36" s="587" t="e" cm="1">
        <f t="array" aca="1" ref="EV36" ca="1">INDEX(INDIRECT("'"&amp;実行度合表集計!$D35&amp;"_受着完'!R27C4:R28C95",FALSE),2,
MATCH(ET$2,INDIRECT("'"&amp;実行度合表集計!$D35&amp;"_受着完'!R4",FALSE),0)-3)</f>
        <v>#REF!</v>
      </c>
      <c r="EW36" s="357" t="e" cm="1">
        <f t="array" aca="1" ref="EW36" ca="1">INDEX(INDIRECT("'"&amp;実行度合表集計!$D35&amp;"_受着完'!R58C4:R59C95",FALSE),2,
MATCH(ET$2,INDIRECT("'"&amp;実行度合表集計!$D35&amp;"_受着完'!R4",FALSE),0)-1)</f>
        <v>#REF!</v>
      </c>
      <c r="EX36" s="356" t="e">
        <f ca="1">INDEX(INDIRECT("'"&amp;実行度合表集計!$D35&amp;"_受着完'!R58C4:R59C95",FALSE),2,
MATCH(ET$2,INDIRECT("'"&amp;実行度合表集計!$D35&amp;"_受着完'!R4",FALSE),0))</f>
        <v>#REF!</v>
      </c>
      <c r="EY36" s="587" t="e" cm="1">
        <f t="array" aca="1" ref="EY36" ca="1">INDEX(INDIRECT("'"&amp;実行度合表集計!$D35&amp;"_受着完'!R58C4:R59C95",FALSE),2,
MATCH(ET$2,INDIRECT("'"&amp;実行度合表集計!$D35&amp;"_受着完'!R4",FALSE),0)-3)</f>
        <v>#REF!</v>
      </c>
      <c r="EZ36" s="358" t="e" cm="1">
        <f t="array" aca="1" ref="EZ36" ca="1">INDEX(INDIRECT("'"&amp;実行度合表集計!$D35&amp;"_受着完'!R89C4:R90C95",FALSE),2,
MATCH(ET$2,INDIRECT("'"&amp;実行度合表集計!$D35&amp;"_受着完'!R4",FALSE),0)-1)</f>
        <v>#REF!</v>
      </c>
      <c r="FA36" s="356" t="e">
        <f ca="1">INDEX(INDIRECT("'"&amp;実行度合表集計!$D35&amp;"_受着完'!R89C4:R90C95",FALSE),2,
MATCH(ET$2,INDIRECT("'"&amp;実行度合表集計!$D35&amp;"_受着完'!R4",FALSE),0))</f>
        <v>#REF!</v>
      </c>
      <c r="FB36" s="795" t="e">
        <f ca="1">FA36-($Q35*1000)</f>
        <v>#REF!</v>
      </c>
      <c r="FC36" s="587" t="e" cm="1">
        <f t="array" aca="1" ref="FC36" ca="1">INDEX(INDIRECT("'"&amp;実行度合表集計!$D35&amp;"_受着完'!R89C4:R90C95",FALSE),2,
MATCH(ET$2,INDIRECT("'"&amp;実行度合表集計!$D35&amp;"_受着完'!R4",FALSE),0)-3)</f>
        <v>#REF!</v>
      </c>
      <c r="FD36" s="455" t="e" cm="1">
        <f t="array" aca="1" ref="FD36" ca="1">INDEX(INDIRECT("'"&amp;実行度合表集計!$D35&amp;"_受着完'!R27C4:R28C95",FALSE),2,
MATCH(FD$2,INDIRECT("'"&amp;実行度合表集計!$D35&amp;"_受着完'!R4",FALSE),0)-1)</f>
        <v>#REF!</v>
      </c>
      <c r="FE36" s="356" t="e">
        <f ca="1">INDEX(INDIRECT("'"&amp;実行度合表集計!$D35&amp;"_受着完'!R27C4:R28C95",FALSE),2,
MATCH(FD$2,INDIRECT("'"&amp;実行度合表集計!$D35&amp;"_受着完'!R4",FALSE),0))</f>
        <v>#REF!</v>
      </c>
      <c r="FF36" s="587" t="e" cm="1">
        <f t="array" aca="1" ref="FF36" ca="1">INDEX(INDIRECT("'"&amp;実行度合表集計!$D35&amp;"_受着完'!R27C4:R28C95",FALSE),2,
MATCH(FD$2,INDIRECT("'"&amp;実行度合表集計!$D35&amp;"_受着完'!R4",FALSE),0)-3)</f>
        <v>#REF!</v>
      </c>
      <c r="FG36" s="357" t="e" cm="1">
        <f t="array" aca="1" ref="FG36" ca="1">INDEX(INDIRECT("'"&amp;実行度合表集計!$D35&amp;"_受着完'!R58C4:R59C95",FALSE),2,
MATCH(FD$2,INDIRECT("'"&amp;実行度合表集計!$D35&amp;"_受着完'!R4",FALSE),0)-1)</f>
        <v>#REF!</v>
      </c>
      <c r="FH36" s="356" t="e">
        <f ca="1">INDEX(INDIRECT("'"&amp;実行度合表集計!$D35&amp;"_受着完'!R58C4:R59C95",FALSE),2,
MATCH(FD$2,INDIRECT("'"&amp;実行度合表集計!$D35&amp;"_受着完'!R4",FALSE),0))</f>
        <v>#REF!</v>
      </c>
      <c r="FI36" s="587" t="e" cm="1">
        <f t="array" aca="1" ref="FI36" ca="1">INDEX(INDIRECT("'"&amp;実行度合表集計!$D35&amp;"_受着完'!R58C4:R59C95",FALSE),2,
MATCH(FD$2,INDIRECT("'"&amp;実行度合表集計!$D35&amp;"_受着完'!R4",FALSE),0)-3)</f>
        <v>#REF!</v>
      </c>
      <c r="FJ36" s="358" t="e" cm="1">
        <f t="array" aca="1" ref="FJ36" ca="1">INDEX(INDIRECT("'"&amp;実行度合表集計!$D35&amp;"_受着完'!R89C4:R90C95",FALSE),2,
MATCH(FD$2,INDIRECT("'"&amp;実行度合表集計!$D35&amp;"_受着完'!R4",FALSE),0)-1)</f>
        <v>#REF!</v>
      </c>
      <c r="FK36" s="356" t="e">
        <f ca="1">INDEX(INDIRECT("'"&amp;実行度合表集計!$D35&amp;"_受着完'!R89C4:R90C95",FALSE),2,
MATCH(FD$2,INDIRECT("'"&amp;実行度合表集計!$D35&amp;"_受着完'!R4",FALSE),0))</f>
        <v>#REF!</v>
      </c>
      <c r="FL36" s="795" t="e">
        <f ca="1">FK36-($Q35*1000)</f>
        <v>#REF!</v>
      </c>
      <c r="FM36" s="587" t="e" cm="1">
        <f t="array" aca="1" ref="FM36" ca="1">INDEX(INDIRECT("'"&amp;実行度合表集計!$D35&amp;"_受着完'!R89C4:R90C95",FALSE),2,
MATCH(FD$2,INDIRECT("'"&amp;実行度合表集計!$D35&amp;"_受着完'!R4",FALSE),0)-3)</f>
        <v>#REF!</v>
      </c>
      <c r="FN36" s="455" t="e" cm="1">
        <f t="array" aca="1" ref="FN36" ca="1">INDEX(INDIRECT("'"&amp;実行度合表集計!$D35&amp;"_受着完'!R27C4:R28C95",FALSE),2,
MATCH(FN$2,INDIRECT("'"&amp;実行度合表集計!$D35&amp;"_受着完'!R4",FALSE),0)-1)</f>
        <v>#REF!</v>
      </c>
      <c r="FO36" s="356" t="e">
        <f ca="1">INDEX(INDIRECT("'"&amp;実行度合表集計!$D35&amp;"_受着完'!R27C4:R28C95",FALSE),2,
MATCH(FN$2,INDIRECT("'"&amp;実行度合表集計!$D35&amp;"_受着完'!R4",FALSE),0))</f>
        <v>#REF!</v>
      </c>
      <c r="FP36" s="587" t="e" cm="1">
        <f t="array" aca="1" ref="FP36" ca="1">INDEX(INDIRECT("'"&amp;実行度合表集計!$D35&amp;"_受着完'!R27C4:R28C95",FALSE),2,
MATCH(FN$2,INDIRECT("'"&amp;実行度合表集計!$D35&amp;"_受着完'!R4",FALSE),0)-3)</f>
        <v>#REF!</v>
      </c>
      <c r="FQ36" s="357" t="e" cm="1">
        <f t="array" aca="1" ref="FQ36" ca="1">INDEX(INDIRECT("'"&amp;実行度合表集計!$D35&amp;"_受着完'!R58C4:R59C95",FALSE),2,
MATCH(FN$2,INDIRECT("'"&amp;実行度合表集計!$D35&amp;"_受着完'!R4",FALSE),0)-1)</f>
        <v>#REF!</v>
      </c>
      <c r="FR36" s="356" t="e">
        <f ca="1">INDEX(INDIRECT("'"&amp;実行度合表集計!$D35&amp;"_受着完'!R58C4:R59C95",FALSE),2,
MATCH(FN$2,INDIRECT("'"&amp;実行度合表集計!$D35&amp;"_受着完'!R4",FALSE),0))</f>
        <v>#REF!</v>
      </c>
      <c r="FS36" s="587" t="e" cm="1">
        <f t="array" aca="1" ref="FS36" ca="1">INDEX(INDIRECT("'"&amp;実行度合表集計!$D35&amp;"_受着完'!R58C4:R59C95",FALSE),2,
MATCH(FN$2,INDIRECT("'"&amp;実行度合表集計!$D35&amp;"_受着完'!R4",FALSE),0)-3)</f>
        <v>#REF!</v>
      </c>
      <c r="FT36" s="358" t="e" cm="1">
        <f t="array" aca="1" ref="FT36" ca="1">INDEX(INDIRECT("'"&amp;実行度合表集計!$D35&amp;"_受着完'!R89C4:R90C95",FALSE),2,
MATCH(FN$2,INDIRECT("'"&amp;実行度合表集計!$D35&amp;"_受着完'!R4",FALSE),0)-1)</f>
        <v>#REF!</v>
      </c>
      <c r="FU36" s="356" t="e">
        <f ca="1">INDEX(INDIRECT("'"&amp;実行度合表集計!$D35&amp;"_受着完'!R89C4:R90C95",FALSE),2,
MATCH(FN$2,INDIRECT("'"&amp;実行度合表集計!$D35&amp;"_受着完'!R4",FALSE),0))</f>
        <v>#REF!</v>
      </c>
      <c r="FV36" s="795" t="e">
        <f ca="1">FU36-($Q35*1000)</f>
        <v>#REF!</v>
      </c>
      <c r="FW36" s="587" t="e" cm="1">
        <f t="array" aca="1" ref="FW36" ca="1">INDEX(INDIRECT("'"&amp;実行度合表集計!$D35&amp;"_受着完'!R89C4:R90C95",FALSE),2,
MATCH(FN$2,INDIRECT("'"&amp;実行度合表集計!$D35&amp;"_受着完'!R4",FALSE),0)-3)</f>
        <v>#REF!</v>
      </c>
      <c r="FX36" s="627" t="e">
        <f t="shared" ref="FX36" ca="1" si="820">ET36+FD36+FN36</f>
        <v>#REF!</v>
      </c>
      <c r="FY36" s="628" t="e">
        <f t="shared" ref="FY36" ca="1" si="821">EU36+FE36+FO36</f>
        <v>#REF!</v>
      </c>
      <c r="FZ36" s="629" t="e">
        <f t="shared" ref="FZ36" ca="1" si="822">EV36+FF36+FP36</f>
        <v>#REF!</v>
      </c>
      <c r="GA36" s="648" t="e">
        <f t="shared" ref="GA36" ca="1" si="823">EW36+FG36+FQ36</f>
        <v>#REF!</v>
      </c>
      <c r="GB36" s="617" t="e">
        <f t="shared" ref="GB36" ca="1" si="824">EX36+FH36+FR36</f>
        <v>#REF!</v>
      </c>
      <c r="GC36" s="649" t="e">
        <f t="shared" ref="GC36" ca="1" si="825">EY36+FI36+FS36</f>
        <v>#REF!</v>
      </c>
      <c r="GD36" s="659" t="e">
        <f ca="1">EZ36+FJ36+FT36</f>
        <v>#REF!</v>
      </c>
      <c r="GE36" s="619" t="e">
        <f ca="1">FA36+FK36+FU36</f>
        <v>#REF!</v>
      </c>
      <c r="GF36" s="790" t="e">
        <f ca="1">GE36*(1+GF37)-(($Q35*1000)*3)</f>
        <v>#REF!</v>
      </c>
      <c r="GG36" s="660" t="e">
        <f ca="1">FC36+FM36+FW36</f>
        <v>#REF!</v>
      </c>
      <c r="GH36" s="670" t="e">
        <f t="shared" ca="1" si="791"/>
        <v>#REF!</v>
      </c>
      <c r="GI36" s="620" t="e">
        <f t="shared" ca="1" si="791"/>
        <v>#REF!</v>
      </c>
      <c r="GJ36" s="671" t="e">
        <f t="shared" ca="1" si="791"/>
        <v>#REF!</v>
      </c>
      <c r="GK36" s="681" t="e">
        <f t="shared" ca="1" si="791"/>
        <v>#REF!</v>
      </c>
      <c r="GL36" s="622" t="e">
        <f t="shared" ca="1" si="791"/>
        <v>#REF!</v>
      </c>
      <c r="GM36" s="682" t="e">
        <f t="shared" ca="1" si="791"/>
        <v>#REF!</v>
      </c>
      <c r="GN36" s="692" t="e">
        <f t="shared" ca="1" si="792"/>
        <v>#REF!</v>
      </c>
      <c r="GO36" s="624" t="e">
        <f t="shared" ca="1" si="793"/>
        <v>#REF!</v>
      </c>
      <c r="GP36" s="790" t="e">
        <f t="shared" ca="1" si="794"/>
        <v>#REF!</v>
      </c>
      <c r="GQ36" s="693" t="e">
        <f t="shared" ca="1" si="795"/>
        <v>#REF!</v>
      </c>
      <c r="GR36" s="702" t="e">
        <f t="shared" ca="1" si="796"/>
        <v>#REF!</v>
      </c>
      <c r="GS36" s="699" t="e">
        <f t="shared" ca="1" si="796"/>
        <v>#REF!</v>
      </c>
      <c r="GT36" s="703" t="e">
        <f t="shared" ca="1" si="796"/>
        <v>#REF!</v>
      </c>
      <c r="GU36" s="702" t="e">
        <f t="shared" ca="1" si="796"/>
        <v>#REF!</v>
      </c>
      <c r="GV36" s="699" t="e">
        <f t="shared" ca="1" si="796"/>
        <v>#REF!</v>
      </c>
      <c r="GW36" s="703" t="e">
        <f t="shared" ca="1" si="796"/>
        <v>#REF!</v>
      </c>
      <c r="GX36" s="702" t="e">
        <f t="shared" ca="1" si="796"/>
        <v>#REF!</v>
      </c>
      <c r="GY36" s="699" t="e">
        <f t="shared" ca="1" si="796"/>
        <v>#REF!</v>
      </c>
      <c r="GZ36" s="790" t="e">
        <f t="shared" ca="1" si="796"/>
        <v>#REF!</v>
      </c>
      <c r="HA36" s="703" t="e">
        <f t="shared" ca="1" si="796"/>
        <v>#REF!</v>
      </c>
      <c r="HC36" s="461" t="s">
        <v>146</v>
      </c>
      <c r="HD36" s="460"/>
      <c r="HE36" s="461" t="s">
        <v>240</v>
      </c>
      <c r="HF36" s="461" t="s">
        <v>276</v>
      </c>
      <c r="HG36" s="461" t="s">
        <v>277</v>
      </c>
    </row>
    <row r="37" spans="1:215" ht="20.25" outlineLevel="1" thickBot="1" x14ac:dyDescent="0.3">
      <c r="A37" s="365"/>
      <c r="B37" s="506"/>
      <c r="C37" s="445" t="str">
        <f>_xlfn.XLOOKUP($D37,'214737'!$H:$H,'214737'!$G:$G,"",0)</f>
        <v/>
      </c>
      <c r="D37" s="432" t="str">
        <f>HYPERLINK("#'"&amp;D35&amp;"_損益'!A1","▶損益")</f>
        <v>▶損益</v>
      </c>
      <c r="E37" s="408"/>
      <c r="F37" s="1296" t="str">
        <f>_xlfn.XLOOKUP($D37,'214737'!$H:$H,'214737'!$I:$I,"",0)</f>
        <v/>
      </c>
      <c r="G37" s="1296" t="str">
        <f>_xlfn.XLOOKUP($D37,'214737'!$H:$H,'214737'!$J:$J,"",0)</f>
        <v/>
      </c>
      <c r="H37" s="1296" t="str">
        <f>_xlfn.XLOOKUP($D37,'214737'!$H:$H,'214737'!$K:$K,"",0)</f>
        <v/>
      </c>
      <c r="I37" s="416"/>
      <c r="J37" s="548"/>
      <c r="K37" s="1280"/>
      <c r="L37" s="1280"/>
      <c r="M37" s="1280"/>
      <c r="N37" s="1280"/>
      <c r="O37" s="1280"/>
      <c r="P37" s="1280"/>
      <c r="Q37" s="1280"/>
      <c r="R37" s="579" t="str">
        <f>R35</f>
        <v>ネクストハウス大府</v>
      </c>
      <c r="S37" s="363" t="s">
        <v>143</v>
      </c>
      <c r="T37" s="558" t="e">
        <f t="shared" ref="T37:DF37" ca="1" si="826">IF(AND(T35&gt;0,T36&gt;0),ROUNDDOWN(T36/T35,4),"")</f>
        <v>#REF!</v>
      </c>
      <c r="U37" s="559" t="e">
        <f t="shared" ca="1" si="826"/>
        <v>#REF!</v>
      </c>
      <c r="V37" s="559" t="e">
        <f t="shared" ca="1" si="826"/>
        <v>#REF!</v>
      </c>
      <c r="W37" s="560" t="e">
        <f t="shared" ca="1" si="826"/>
        <v>#REF!</v>
      </c>
      <c r="X37" s="559" t="e">
        <f t="shared" ca="1" si="826"/>
        <v>#REF!</v>
      </c>
      <c r="Y37" s="559" t="e">
        <f t="shared" ca="1" si="826"/>
        <v>#REF!</v>
      </c>
      <c r="Z37" s="561" t="e">
        <f t="shared" ca="1" si="826"/>
        <v>#REF!</v>
      </c>
      <c r="AA37" s="559" t="e">
        <f t="shared" ca="1" si="826"/>
        <v>#REF!</v>
      </c>
      <c r="AB37" s="562" t="e">
        <f ca="1">IF(AB36&gt;0,AB36/AB35,0)</f>
        <v>#REF!</v>
      </c>
      <c r="AC37" s="559" t="e">
        <f t="shared" ca="1" si="826"/>
        <v>#REF!</v>
      </c>
      <c r="AD37" s="558" t="e">
        <f t="shared" ca="1" si="826"/>
        <v>#REF!</v>
      </c>
      <c r="AE37" s="559" t="e">
        <f t="shared" ca="1" si="826"/>
        <v>#REF!</v>
      </c>
      <c r="AF37" s="559" t="e">
        <f t="shared" ca="1" si="826"/>
        <v>#REF!</v>
      </c>
      <c r="AG37" s="560" t="e">
        <f t="shared" ca="1" si="826"/>
        <v>#REF!</v>
      </c>
      <c r="AH37" s="559" t="e">
        <f t="shared" ca="1" si="826"/>
        <v>#REF!</v>
      </c>
      <c r="AI37" s="559" t="e">
        <f t="shared" ca="1" si="826"/>
        <v>#REF!</v>
      </c>
      <c r="AJ37" s="561" t="e">
        <f t="shared" ca="1" si="826"/>
        <v>#REF!</v>
      </c>
      <c r="AK37" s="559" t="e">
        <f t="shared" ca="1" si="826"/>
        <v>#REF!</v>
      </c>
      <c r="AL37" s="562" t="e">
        <f ca="1">IF(AL36&gt;0,AL36/AL35,0)</f>
        <v>#REF!</v>
      </c>
      <c r="AM37" s="559" t="e">
        <f t="shared" ca="1" si="826"/>
        <v>#REF!</v>
      </c>
      <c r="AN37" s="558" t="e">
        <f t="shared" ca="1" si="826"/>
        <v>#REF!</v>
      </c>
      <c r="AO37" s="559" t="e">
        <f t="shared" ca="1" si="826"/>
        <v>#REF!</v>
      </c>
      <c r="AP37" s="559" t="e">
        <f t="shared" ca="1" si="826"/>
        <v>#REF!</v>
      </c>
      <c r="AQ37" s="560" t="e">
        <f t="shared" ca="1" si="826"/>
        <v>#REF!</v>
      </c>
      <c r="AR37" s="559" t="e">
        <f t="shared" ca="1" si="826"/>
        <v>#REF!</v>
      </c>
      <c r="AS37" s="559" t="e">
        <f t="shared" ca="1" si="826"/>
        <v>#REF!</v>
      </c>
      <c r="AT37" s="561" t="e">
        <f t="shared" ca="1" si="826"/>
        <v>#REF!</v>
      </c>
      <c r="AU37" s="559" t="e">
        <f t="shared" ca="1" si="826"/>
        <v>#REF!</v>
      </c>
      <c r="AV37" s="562" t="e">
        <f ca="1">IF(AV36&gt;0,AV36/AV35,0)</f>
        <v>#REF!</v>
      </c>
      <c r="AW37" s="559" t="e">
        <f t="shared" ca="1" si="826"/>
        <v>#REF!</v>
      </c>
      <c r="AX37" s="630" t="e">
        <f t="shared" ref="AX37:BE37" ca="1" si="827">IF(AND(AX35&gt;0,AX36&gt;0),ROUNDDOWN(AX36/AX35,4),"")</f>
        <v>#REF!</v>
      </c>
      <c r="AY37" s="563" t="e">
        <f t="shared" ca="1" si="827"/>
        <v>#REF!</v>
      </c>
      <c r="AZ37" s="631" t="e">
        <f t="shared" ca="1" si="827"/>
        <v>#REF!</v>
      </c>
      <c r="BA37" s="650" t="e">
        <f t="shared" ca="1" si="827"/>
        <v>#REF!</v>
      </c>
      <c r="BB37" s="564" t="e">
        <f t="shared" ca="1" si="827"/>
        <v>#REF!</v>
      </c>
      <c r="BC37" s="651" t="e">
        <f t="shared" ca="1" si="827"/>
        <v>#REF!</v>
      </c>
      <c r="BD37" s="661" t="e">
        <f t="shared" ca="1" si="827"/>
        <v>#REF!</v>
      </c>
      <c r="BE37" s="565" t="e">
        <f t="shared" ca="1" si="827"/>
        <v>#REF!</v>
      </c>
      <c r="BF37" s="796"/>
      <c r="BG37" s="662" t="e">
        <f ca="1">IF(AND(BG35&gt;0,BG36&gt;0),ROUNDDOWN(BG36/BG35,4),"")</f>
        <v>#REF!</v>
      </c>
      <c r="BH37" s="566" t="e">
        <f t="shared" ca="1" si="826"/>
        <v>#REF!</v>
      </c>
      <c r="BI37" s="559" t="e">
        <f t="shared" ca="1" si="826"/>
        <v>#REF!</v>
      </c>
      <c r="BJ37" s="559" t="e">
        <f t="shared" ca="1" si="826"/>
        <v>#REF!</v>
      </c>
      <c r="BK37" s="560" t="e">
        <f t="shared" ca="1" si="826"/>
        <v>#REF!</v>
      </c>
      <c r="BL37" s="559" t="e">
        <f t="shared" ca="1" si="826"/>
        <v>#REF!</v>
      </c>
      <c r="BM37" s="559" t="e">
        <f t="shared" ca="1" si="826"/>
        <v>#REF!</v>
      </c>
      <c r="BN37" s="561" t="e">
        <f t="shared" ca="1" si="826"/>
        <v>#REF!</v>
      </c>
      <c r="BO37" s="559" t="e">
        <f t="shared" ca="1" si="826"/>
        <v>#REF!</v>
      </c>
      <c r="BP37" s="562" t="e">
        <f ca="1">IF(BP36&gt;0,BP36/BP35,0)</f>
        <v>#REF!</v>
      </c>
      <c r="BQ37" s="559" t="e">
        <f t="shared" ca="1" si="826"/>
        <v>#REF!</v>
      </c>
      <c r="BR37" s="558" t="e">
        <f t="shared" ca="1" si="826"/>
        <v>#REF!</v>
      </c>
      <c r="BS37" s="559" t="e">
        <f t="shared" ca="1" si="826"/>
        <v>#REF!</v>
      </c>
      <c r="BT37" s="559" t="e">
        <f t="shared" ca="1" si="826"/>
        <v>#REF!</v>
      </c>
      <c r="BU37" s="560" t="e">
        <f t="shared" ca="1" si="826"/>
        <v>#REF!</v>
      </c>
      <c r="BV37" s="559" t="e">
        <f t="shared" ca="1" si="826"/>
        <v>#REF!</v>
      </c>
      <c r="BW37" s="559" t="e">
        <f t="shared" ca="1" si="826"/>
        <v>#REF!</v>
      </c>
      <c r="BX37" s="561" t="e">
        <f t="shared" ca="1" si="826"/>
        <v>#REF!</v>
      </c>
      <c r="BY37" s="559" t="e">
        <f t="shared" ca="1" si="826"/>
        <v>#REF!</v>
      </c>
      <c r="BZ37" s="562" t="e">
        <f ca="1">IF(BZ36&gt;0,BZ36/BZ35,0)</f>
        <v>#REF!</v>
      </c>
      <c r="CA37" s="559" t="e">
        <f t="shared" ca="1" si="826"/>
        <v>#REF!</v>
      </c>
      <c r="CB37" s="558" t="e">
        <f t="shared" ca="1" si="826"/>
        <v>#REF!</v>
      </c>
      <c r="CC37" s="559" t="e">
        <f t="shared" ca="1" si="826"/>
        <v>#REF!</v>
      </c>
      <c r="CD37" s="559" t="e">
        <f t="shared" ca="1" si="826"/>
        <v>#REF!</v>
      </c>
      <c r="CE37" s="560" t="e">
        <f t="shared" ca="1" si="826"/>
        <v>#REF!</v>
      </c>
      <c r="CF37" s="559" t="e">
        <f t="shared" ca="1" si="826"/>
        <v>#REF!</v>
      </c>
      <c r="CG37" s="559" t="e">
        <f t="shared" ca="1" si="826"/>
        <v>#REF!</v>
      </c>
      <c r="CH37" s="561" t="e">
        <f t="shared" ca="1" si="826"/>
        <v>#REF!</v>
      </c>
      <c r="CI37" s="559" t="e">
        <f t="shared" ca="1" si="826"/>
        <v>#REF!</v>
      </c>
      <c r="CJ37" s="562" t="e">
        <f ca="1">IF(CJ36&gt;0,CJ36/CJ35,0)</f>
        <v>#REF!</v>
      </c>
      <c r="CK37" s="559" t="e">
        <f t="shared" ca="1" si="826"/>
        <v>#REF!</v>
      </c>
      <c r="CL37" s="630" t="e">
        <f t="shared" ref="CL37:CS37" ca="1" si="828">IF(AND(CL35&gt;0,CL36&gt;0),ROUNDDOWN(CL36/CL35,4),"")</f>
        <v>#REF!</v>
      </c>
      <c r="CM37" s="563" t="e">
        <f t="shared" ca="1" si="828"/>
        <v>#REF!</v>
      </c>
      <c r="CN37" s="631" t="e">
        <f t="shared" ca="1" si="828"/>
        <v>#REF!</v>
      </c>
      <c r="CO37" s="650" t="e">
        <f t="shared" ca="1" si="828"/>
        <v>#REF!</v>
      </c>
      <c r="CP37" s="564" t="e">
        <f t="shared" ca="1" si="828"/>
        <v>#REF!</v>
      </c>
      <c r="CQ37" s="651" t="e">
        <f t="shared" ca="1" si="828"/>
        <v>#REF!</v>
      </c>
      <c r="CR37" s="661" t="e">
        <f t="shared" ca="1" si="828"/>
        <v>#REF!</v>
      </c>
      <c r="CS37" s="565" t="e">
        <f t="shared" ca="1" si="828"/>
        <v>#REF!</v>
      </c>
      <c r="CT37" s="796"/>
      <c r="CU37" s="662" t="e">
        <f ca="1">IF(AND(CU35&gt;0,CU36&gt;0),ROUNDDOWN(CU36/CU35,4),"")</f>
        <v>#REF!</v>
      </c>
      <c r="CV37" s="672" t="e">
        <f ca="1">IF(AND(CV35&gt;0,CV36&gt;0),ROUNDDOWN(CV36/CV35,4),"")</f>
        <v>#REF!</v>
      </c>
      <c r="CW37" s="567" t="e">
        <f t="shared" ref="CW37:CX37" ca="1" si="829">IF(AND(CW35&gt;0,CW36&gt;0),ROUNDDOWN(CW36/CW35,4),"")</f>
        <v>#REF!</v>
      </c>
      <c r="CX37" s="673" t="e">
        <f t="shared" ca="1" si="829"/>
        <v>#REF!</v>
      </c>
      <c r="CY37" s="683" t="e">
        <f ca="1">IF(AND(CY35&gt;0,CY36&gt;0),ROUNDDOWN(CY36/CY35,4),"")</f>
        <v>#REF!</v>
      </c>
      <c r="CZ37" s="568" t="e">
        <f ca="1">IF(AND(CZ35&gt;0,CZ36&gt;0),ROUNDDOWN(CZ36/CZ35,4),"")</f>
        <v>#REF!</v>
      </c>
      <c r="DA37" s="684" t="e">
        <f ca="1">IF(AND(DA35&gt;0,DA36&gt;0),ROUNDDOWN(DA36/DA35,4),"")</f>
        <v>#REF!</v>
      </c>
      <c r="DB37" s="694" t="e">
        <f t="shared" ca="1" si="826"/>
        <v>#REF!</v>
      </c>
      <c r="DC37" s="569" t="e">
        <f t="shared" ca="1" si="826"/>
        <v>#REF!</v>
      </c>
      <c r="DD37" s="792" t="e">
        <f t="shared" ref="DD37" ca="1" si="830">IF(AND(DD35&gt;0,DD36&gt;0),ROUNDDOWN(DD36/DD35,4),"")</f>
        <v>#REF!</v>
      </c>
      <c r="DE37" s="695" t="e">
        <f t="shared" ca="1" si="826"/>
        <v>#REF!</v>
      </c>
      <c r="DF37" s="566" t="e">
        <f t="shared" ca="1" si="826"/>
        <v>#REF!</v>
      </c>
      <c r="DG37" s="559" t="e">
        <f t="shared" ref="DG37:GY37" ca="1" si="831">IF(AND(DG35&gt;0,DG36&gt;0),ROUNDDOWN(DG36/DG35,4),"")</f>
        <v>#REF!</v>
      </c>
      <c r="DH37" s="559" t="e">
        <f t="shared" ca="1" si="831"/>
        <v>#REF!</v>
      </c>
      <c r="DI37" s="560" t="e">
        <f t="shared" ca="1" si="831"/>
        <v>#REF!</v>
      </c>
      <c r="DJ37" s="559" t="e">
        <f t="shared" ca="1" si="831"/>
        <v>#REF!</v>
      </c>
      <c r="DK37" s="559" t="e">
        <f t="shared" ca="1" si="831"/>
        <v>#REF!</v>
      </c>
      <c r="DL37" s="561" t="e">
        <f t="shared" ca="1" si="831"/>
        <v>#REF!</v>
      </c>
      <c r="DM37" s="559" t="e">
        <f t="shared" ca="1" si="831"/>
        <v>#REF!</v>
      </c>
      <c r="DN37" s="562" t="e">
        <f ca="1">IF(DN36&gt;0,DN36/DN35,0)</f>
        <v>#REF!</v>
      </c>
      <c r="DO37" s="559" t="e">
        <f t="shared" ca="1" si="831"/>
        <v>#REF!</v>
      </c>
      <c r="DP37" s="558" t="e">
        <f t="shared" ca="1" si="831"/>
        <v>#REF!</v>
      </c>
      <c r="DQ37" s="559" t="e">
        <f t="shared" ca="1" si="831"/>
        <v>#REF!</v>
      </c>
      <c r="DR37" s="559" t="e">
        <f t="shared" ca="1" si="831"/>
        <v>#REF!</v>
      </c>
      <c r="DS37" s="560" t="e">
        <f t="shared" ca="1" si="831"/>
        <v>#REF!</v>
      </c>
      <c r="DT37" s="559" t="e">
        <f t="shared" ca="1" si="831"/>
        <v>#REF!</v>
      </c>
      <c r="DU37" s="559" t="e">
        <f t="shared" ca="1" si="831"/>
        <v>#REF!</v>
      </c>
      <c r="DV37" s="561" t="e">
        <f t="shared" ca="1" si="831"/>
        <v>#REF!</v>
      </c>
      <c r="DW37" s="559" t="e">
        <f t="shared" ca="1" si="831"/>
        <v>#REF!</v>
      </c>
      <c r="DX37" s="562" t="e">
        <f ca="1">IF(DX36&gt;0,DX36/DX35,0)</f>
        <v>#REF!</v>
      </c>
      <c r="DY37" s="559" t="e">
        <f t="shared" ca="1" si="831"/>
        <v>#REF!</v>
      </c>
      <c r="DZ37" s="558" t="e">
        <f t="shared" ca="1" si="831"/>
        <v>#REF!</v>
      </c>
      <c r="EA37" s="559" t="e">
        <f t="shared" ca="1" si="831"/>
        <v>#REF!</v>
      </c>
      <c r="EB37" s="559" t="e">
        <f t="shared" ca="1" si="831"/>
        <v>#REF!</v>
      </c>
      <c r="EC37" s="560" t="e">
        <f t="shared" ca="1" si="831"/>
        <v>#REF!</v>
      </c>
      <c r="ED37" s="559" t="e">
        <f t="shared" ca="1" si="831"/>
        <v>#REF!</v>
      </c>
      <c r="EE37" s="559" t="e">
        <f t="shared" ca="1" si="831"/>
        <v>#REF!</v>
      </c>
      <c r="EF37" s="561" t="e">
        <f t="shared" ca="1" si="831"/>
        <v>#REF!</v>
      </c>
      <c r="EG37" s="559" t="e">
        <f t="shared" ca="1" si="831"/>
        <v>#REF!</v>
      </c>
      <c r="EH37" s="562" t="e">
        <f ca="1">IF(EH36&gt;0,EH36/EH35,0)</f>
        <v>#REF!</v>
      </c>
      <c r="EI37" s="559" t="e">
        <f t="shared" ca="1" si="831"/>
        <v>#REF!</v>
      </c>
      <c r="EJ37" s="630" t="e">
        <f t="shared" ref="EJ37:EQ37" ca="1" si="832">IF(AND(EJ35&gt;0,EJ36&gt;0),ROUNDDOWN(EJ36/EJ35,4),"")</f>
        <v>#REF!</v>
      </c>
      <c r="EK37" s="563" t="e">
        <f t="shared" ca="1" si="832"/>
        <v>#REF!</v>
      </c>
      <c r="EL37" s="631" t="e">
        <f t="shared" ca="1" si="832"/>
        <v>#REF!</v>
      </c>
      <c r="EM37" s="650" t="e">
        <f t="shared" ca="1" si="832"/>
        <v>#REF!</v>
      </c>
      <c r="EN37" s="564" t="e">
        <f t="shared" ca="1" si="832"/>
        <v>#REF!</v>
      </c>
      <c r="EO37" s="651" t="e">
        <f t="shared" ca="1" si="832"/>
        <v>#REF!</v>
      </c>
      <c r="EP37" s="661" t="e">
        <f t="shared" ca="1" si="832"/>
        <v>#REF!</v>
      </c>
      <c r="EQ37" s="565" t="e">
        <f t="shared" ca="1" si="832"/>
        <v>#REF!</v>
      </c>
      <c r="ER37" s="796"/>
      <c r="ES37" s="662" t="e">
        <f ca="1">IF(AND(ES35&gt;0,ES36&gt;0),ROUNDDOWN(ES36/ES35,4),"")</f>
        <v>#REF!</v>
      </c>
      <c r="ET37" s="566" t="e">
        <f t="shared" ca="1" si="831"/>
        <v>#REF!</v>
      </c>
      <c r="EU37" s="559" t="e">
        <f t="shared" ca="1" si="831"/>
        <v>#REF!</v>
      </c>
      <c r="EV37" s="559" t="e">
        <f t="shared" ca="1" si="831"/>
        <v>#REF!</v>
      </c>
      <c r="EW37" s="560" t="e">
        <f t="shared" ca="1" si="831"/>
        <v>#REF!</v>
      </c>
      <c r="EX37" s="559" t="e">
        <f t="shared" ca="1" si="831"/>
        <v>#REF!</v>
      </c>
      <c r="EY37" s="559" t="e">
        <f t="shared" ca="1" si="831"/>
        <v>#REF!</v>
      </c>
      <c r="EZ37" s="561" t="e">
        <f t="shared" ca="1" si="831"/>
        <v>#REF!</v>
      </c>
      <c r="FA37" s="559" t="e">
        <f t="shared" ca="1" si="831"/>
        <v>#REF!</v>
      </c>
      <c r="FB37" s="562" t="e">
        <f ca="1">IF(FB36&gt;0,FB36/FB35,0)</f>
        <v>#REF!</v>
      </c>
      <c r="FC37" s="559" t="e">
        <f t="shared" ca="1" si="831"/>
        <v>#REF!</v>
      </c>
      <c r="FD37" s="558" t="e">
        <f t="shared" ca="1" si="831"/>
        <v>#REF!</v>
      </c>
      <c r="FE37" s="559" t="e">
        <f t="shared" ca="1" si="831"/>
        <v>#REF!</v>
      </c>
      <c r="FF37" s="559" t="e">
        <f t="shared" ca="1" si="831"/>
        <v>#REF!</v>
      </c>
      <c r="FG37" s="560" t="e">
        <f t="shared" ca="1" si="831"/>
        <v>#REF!</v>
      </c>
      <c r="FH37" s="559" t="e">
        <f t="shared" ca="1" si="831"/>
        <v>#REF!</v>
      </c>
      <c r="FI37" s="559" t="e">
        <f t="shared" ca="1" si="831"/>
        <v>#REF!</v>
      </c>
      <c r="FJ37" s="561" t="e">
        <f t="shared" ca="1" si="831"/>
        <v>#REF!</v>
      </c>
      <c r="FK37" s="559" t="e">
        <f t="shared" ca="1" si="831"/>
        <v>#REF!</v>
      </c>
      <c r="FL37" s="562" t="e">
        <f ca="1">IF(FL36&gt;0,FL36/FL35,0)</f>
        <v>#REF!</v>
      </c>
      <c r="FM37" s="559" t="e">
        <f t="shared" ca="1" si="831"/>
        <v>#REF!</v>
      </c>
      <c r="FN37" s="558" t="e">
        <f t="shared" ca="1" si="831"/>
        <v>#REF!</v>
      </c>
      <c r="FO37" s="559" t="e">
        <f t="shared" ca="1" si="831"/>
        <v>#REF!</v>
      </c>
      <c r="FP37" s="559" t="e">
        <f t="shared" ca="1" si="831"/>
        <v>#REF!</v>
      </c>
      <c r="FQ37" s="560" t="e">
        <f t="shared" ca="1" si="831"/>
        <v>#REF!</v>
      </c>
      <c r="FR37" s="559" t="e">
        <f t="shared" ca="1" si="831"/>
        <v>#REF!</v>
      </c>
      <c r="FS37" s="559" t="e">
        <f t="shared" ca="1" si="831"/>
        <v>#REF!</v>
      </c>
      <c r="FT37" s="561" t="e">
        <f t="shared" ca="1" si="831"/>
        <v>#REF!</v>
      </c>
      <c r="FU37" s="559" t="e">
        <f t="shared" ca="1" si="831"/>
        <v>#REF!</v>
      </c>
      <c r="FV37" s="562" t="e">
        <f ca="1">IF(FV36&gt;0,FV36/FV35,0)</f>
        <v>#REF!</v>
      </c>
      <c r="FW37" s="559" t="e">
        <f t="shared" ca="1" si="831"/>
        <v>#REF!</v>
      </c>
      <c r="FX37" s="630" t="e">
        <f t="shared" ref="FX37:GE37" ca="1" si="833">IF(AND(FX35&gt;0,FX36&gt;0),ROUNDDOWN(FX36/FX35,4),"")</f>
        <v>#REF!</v>
      </c>
      <c r="FY37" s="563" t="e">
        <f t="shared" ca="1" si="833"/>
        <v>#REF!</v>
      </c>
      <c r="FZ37" s="631" t="e">
        <f t="shared" ca="1" si="833"/>
        <v>#REF!</v>
      </c>
      <c r="GA37" s="650" t="e">
        <f t="shared" ca="1" si="833"/>
        <v>#REF!</v>
      </c>
      <c r="GB37" s="564" t="e">
        <f t="shared" ca="1" si="833"/>
        <v>#REF!</v>
      </c>
      <c r="GC37" s="651" t="e">
        <f t="shared" ca="1" si="833"/>
        <v>#REF!</v>
      </c>
      <c r="GD37" s="661" t="e">
        <f t="shared" ca="1" si="833"/>
        <v>#REF!</v>
      </c>
      <c r="GE37" s="565" t="e">
        <f t="shared" ca="1" si="833"/>
        <v>#REF!</v>
      </c>
      <c r="GF37" s="796"/>
      <c r="GG37" s="662" t="e">
        <f ca="1">IF(AND(GG35&gt;0,GG36&gt;0),ROUNDDOWN(GG36/GG35,4),"")</f>
        <v>#REF!</v>
      </c>
      <c r="GH37" s="672" t="e">
        <f ca="1">IF(AND(GH35&gt;0,GH36&gt;0),ROUNDDOWN(GH36/GH35,4),"")</f>
        <v>#REF!</v>
      </c>
      <c r="GI37" s="567" t="e">
        <f t="shared" ref="GI37:GJ37" ca="1" si="834">IF(AND(GI35&gt;0,GI36&gt;0),ROUNDDOWN(GI36/GI35,4),"")</f>
        <v>#REF!</v>
      </c>
      <c r="GJ37" s="673" t="e">
        <f t="shared" ca="1" si="834"/>
        <v>#REF!</v>
      </c>
      <c r="GK37" s="683" t="e">
        <f ca="1">IF(AND(GK35&gt;0,GK36&gt;0),ROUNDDOWN(GK36/GK35,4),"")</f>
        <v>#REF!</v>
      </c>
      <c r="GL37" s="568" t="e">
        <f ca="1">IF(AND(GL35&gt;0,GL36&gt;0),ROUNDDOWN(GL36/GL35,4),"")</f>
        <v>#REF!</v>
      </c>
      <c r="GM37" s="684" t="e">
        <f ca="1">IF(AND(GM35&gt;0,GM36&gt;0),ROUNDDOWN(GM36/GM35,4),"")</f>
        <v>#REF!</v>
      </c>
      <c r="GN37" s="694" t="e">
        <f t="shared" ref="GN37:GW37" ca="1" si="835">IF(AND(GN35&gt;0,GN36&gt;0),ROUNDDOWN(GN36/GN35,4),"")</f>
        <v>#REF!</v>
      </c>
      <c r="GO37" s="569" t="e">
        <f t="shared" ca="1" si="835"/>
        <v>#REF!</v>
      </c>
      <c r="GP37" s="792" t="e">
        <f t="shared" ca="1" si="835"/>
        <v>#REF!</v>
      </c>
      <c r="GQ37" s="695" t="e">
        <f t="shared" ca="1" si="835"/>
        <v>#REF!</v>
      </c>
      <c r="GR37" s="704" t="e">
        <f t="shared" ca="1" si="835"/>
        <v>#REF!</v>
      </c>
      <c r="GS37" s="570" t="e">
        <f t="shared" ca="1" si="835"/>
        <v>#REF!</v>
      </c>
      <c r="GT37" s="705" t="e">
        <f t="shared" ca="1" si="835"/>
        <v>#REF!</v>
      </c>
      <c r="GU37" s="704" t="e">
        <f t="shared" ca="1" si="835"/>
        <v>#REF!</v>
      </c>
      <c r="GV37" s="570" t="e">
        <f t="shared" ca="1" si="835"/>
        <v>#REF!</v>
      </c>
      <c r="GW37" s="705" t="e">
        <f t="shared" ca="1" si="835"/>
        <v>#REF!</v>
      </c>
      <c r="GX37" s="704" t="e">
        <f t="shared" ca="1" si="831"/>
        <v>#REF!</v>
      </c>
      <c r="GY37" s="570" t="e">
        <f t="shared" ca="1" si="831"/>
        <v>#REF!</v>
      </c>
      <c r="GZ37" s="794" t="e">
        <f t="shared" ref="GZ37" ca="1" si="836">IF(AND(GZ35&gt;0,GZ36&gt;0),ROUNDDOWN(GZ36/GZ35,4),"")</f>
        <v>#REF!</v>
      </c>
      <c r="HA37" s="705" t="e">
        <f t="shared" ref="HA37" ca="1" si="837">IF(AND(HA35&gt;0,HA36&gt;0),ROUNDDOWN(HA36/HA35,4),"")</f>
        <v>#REF!</v>
      </c>
      <c r="HC37" s="461"/>
      <c r="HD37" s="460"/>
      <c r="HE37" s="461"/>
      <c r="HF37" s="461"/>
      <c r="HG37" s="461"/>
    </row>
    <row r="38" spans="1:215" s="536" customFormat="1" outlineLevel="1" x14ac:dyDescent="0.25">
      <c r="A38" s="365"/>
      <c r="B38" s="1419"/>
      <c r="C38" s="374"/>
      <c r="D38" s="372"/>
      <c r="E38" s="373"/>
      <c r="F38" s="1297"/>
      <c r="G38" s="1297"/>
      <c r="H38" s="1297"/>
      <c r="I38" s="1420" t="str">
        <f>集計グループ2</f>
        <v>ネクストハウス</v>
      </c>
      <c r="J38" s="549"/>
      <c r="K38" s="1281"/>
      <c r="L38" s="1281"/>
      <c r="M38" s="1281"/>
      <c r="N38" s="1281"/>
      <c r="O38" s="1281"/>
      <c r="P38" s="1281"/>
      <c r="Q38" s="1281"/>
      <c r="R38" s="576"/>
      <c r="S38" s="374" t="s">
        <v>145</v>
      </c>
      <c r="T38" s="451" t="e">
        <f t="shared" ref="T38:AK38" ca="1" si="838">SUMIF($S23:$S37,$S38,T23:T37)</f>
        <v>#REF!</v>
      </c>
      <c r="U38" s="368" t="e">
        <f t="shared" ca="1" si="838"/>
        <v>#REF!</v>
      </c>
      <c r="V38" s="588" t="e">
        <f t="shared" ca="1" si="838"/>
        <v>#REF!</v>
      </c>
      <c r="W38" s="451" t="e">
        <f t="shared" ca="1" si="838"/>
        <v>#REF!</v>
      </c>
      <c r="X38" s="368" t="e">
        <f t="shared" ca="1" si="838"/>
        <v>#REF!</v>
      </c>
      <c r="Y38" s="588" t="e">
        <f t="shared" ca="1" si="838"/>
        <v>#REF!</v>
      </c>
      <c r="Z38" s="451" t="e">
        <f t="shared" ca="1" si="838"/>
        <v>#REF!</v>
      </c>
      <c r="AA38" s="368" t="e">
        <f t="shared" ca="1" si="838"/>
        <v>#REF!</v>
      </c>
      <c r="AB38" s="385" t="e">
        <f ca="1">SUMIF($S23:$S37,$S38,AB23:AB37)</f>
        <v>#REF!</v>
      </c>
      <c r="AC38" s="588" t="e">
        <f t="shared" ca="1" si="838"/>
        <v>#REF!</v>
      </c>
      <c r="AD38" s="451" t="e">
        <f t="shared" ca="1" si="838"/>
        <v>#REF!</v>
      </c>
      <c r="AE38" s="368" t="e">
        <f t="shared" ca="1" si="838"/>
        <v>#REF!</v>
      </c>
      <c r="AF38" s="588" t="e">
        <f t="shared" ca="1" si="838"/>
        <v>#REF!</v>
      </c>
      <c r="AG38" s="451" t="e">
        <f t="shared" ca="1" si="838"/>
        <v>#REF!</v>
      </c>
      <c r="AH38" s="368" t="e">
        <f t="shared" ca="1" si="838"/>
        <v>#REF!</v>
      </c>
      <c r="AI38" s="588" t="e">
        <f t="shared" ca="1" si="838"/>
        <v>#REF!</v>
      </c>
      <c r="AJ38" s="451" t="e">
        <f t="shared" ca="1" si="838"/>
        <v>#REF!</v>
      </c>
      <c r="AK38" s="368" t="e">
        <f t="shared" ca="1" si="838"/>
        <v>#REF!</v>
      </c>
      <c r="AL38" s="385" t="e">
        <f ca="1">SUMIF($S23:$S37,$S38,AL23:AL37)</f>
        <v>#REF!</v>
      </c>
      <c r="AM38" s="588" t="e">
        <f t="shared" ref="AM38:CB38" ca="1" si="839">SUMIF($S23:$S37,$S38,AM23:AM37)</f>
        <v>#REF!</v>
      </c>
      <c r="AN38" s="451" t="e">
        <f t="shared" ca="1" si="839"/>
        <v>#REF!</v>
      </c>
      <c r="AO38" s="368" t="e">
        <f t="shared" ca="1" si="839"/>
        <v>#REF!</v>
      </c>
      <c r="AP38" s="588" t="e">
        <f t="shared" ca="1" si="839"/>
        <v>#REF!</v>
      </c>
      <c r="AQ38" s="451" t="e">
        <f t="shared" ca="1" si="839"/>
        <v>#REF!</v>
      </c>
      <c r="AR38" s="368" t="e">
        <f t="shared" ca="1" si="839"/>
        <v>#REF!</v>
      </c>
      <c r="AS38" s="588" t="e">
        <f t="shared" ca="1" si="839"/>
        <v>#REF!</v>
      </c>
      <c r="AT38" s="451" t="e">
        <f t="shared" ca="1" si="839"/>
        <v>#REF!</v>
      </c>
      <c r="AU38" s="368" t="e">
        <f t="shared" ca="1" si="839"/>
        <v>#REF!</v>
      </c>
      <c r="AV38" s="385" t="e">
        <f ca="1">SUMIF($S23:$S37,$S38,AV23:AV37)</f>
        <v>#REF!</v>
      </c>
      <c r="AW38" s="588" t="e">
        <f t="shared" ca="1" si="839"/>
        <v>#REF!</v>
      </c>
      <c r="AX38" s="632" t="e">
        <f ca="1">SUMIF($S26:$S37,$S38,AX26:AX37)</f>
        <v>#REF!</v>
      </c>
      <c r="AY38" s="368" t="e">
        <f t="shared" ref="AY38:AZ38" ca="1" si="840">SUMIF($S26:$S37,$S38,AY26:AY37)</f>
        <v>#REF!</v>
      </c>
      <c r="AZ38" s="633" t="e">
        <f t="shared" ca="1" si="840"/>
        <v>#REF!</v>
      </c>
      <c r="BA38" s="632" t="e">
        <f ca="1">SUMIF($S26:$S37,$S38,BA26:BA37)</f>
        <v>#REF!</v>
      </c>
      <c r="BB38" s="368" t="e">
        <f t="shared" ref="BB38:BC38" ca="1" si="841">SUMIF($S26:$S37,$S38,BB26:BB37)</f>
        <v>#REF!</v>
      </c>
      <c r="BC38" s="633" t="e">
        <f t="shared" ca="1" si="841"/>
        <v>#REF!</v>
      </c>
      <c r="BD38" s="632" t="e">
        <f ca="1">SUMIF($S26:$S37,$S38,BD26:BD37)</f>
        <v>#REF!</v>
      </c>
      <c r="BE38" s="368" t="e">
        <f t="shared" ref="BE38:BG38" ca="1" si="842">SUMIF($S26:$S37,$S38,BE26:BE37)</f>
        <v>#REF!</v>
      </c>
      <c r="BF38" s="385" t="e">
        <f t="shared" ca="1" si="842"/>
        <v>#REF!</v>
      </c>
      <c r="BG38" s="633" t="e">
        <f t="shared" ca="1" si="842"/>
        <v>#REF!</v>
      </c>
      <c r="BH38" s="368" t="e">
        <f t="shared" ca="1" si="839"/>
        <v>#REF!</v>
      </c>
      <c r="BI38" s="368" t="e">
        <f t="shared" ca="1" si="839"/>
        <v>#REF!</v>
      </c>
      <c r="BJ38" s="588" t="e">
        <f t="shared" ca="1" si="839"/>
        <v>#REF!</v>
      </c>
      <c r="BK38" s="451" t="e">
        <f t="shared" ca="1" si="839"/>
        <v>#REF!</v>
      </c>
      <c r="BL38" s="368" t="e">
        <f t="shared" ca="1" si="839"/>
        <v>#REF!</v>
      </c>
      <c r="BM38" s="588" t="e">
        <f t="shared" ca="1" si="839"/>
        <v>#REF!</v>
      </c>
      <c r="BN38" s="451" t="e">
        <f t="shared" ca="1" si="839"/>
        <v>#REF!</v>
      </c>
      <c r="BO38" s="368" t="e">
        <f t="shared" ca="1" si="839"/>
        <v>#REF!</v>
      </c>
      <c r="BP38" s="385" t="e">
        <f ca="1">SUMIF($S23:$S37,$S38,BP23:BP37)</f>
        <v>#REF!</v>
      </c>
      <c r="BQ38" s="588" t="e">
        <f t="shared" ca="1" si="839"/>
        <v>#REF!</v>
      </c>
      <c r="BR38" s="451" t="e">
        <f t="shared" ca="1" si="839"/>
        <v>#REF!</v>
      </c>
      <c r="BS38" s="368" t="e">
        <f t="shared" ca="1" si="839"/>
        <v>#REF!</v>
      </c>
      <c r="BT38" s="588" t="e">
        <f t="shared" ca="1" si="839"/>
        <v>#REF!</v>
      </c>
      <c r="BU38" s="451" t="e">
        <f t="shared" ca="1" si="839"/>
        <v>#REF!</v>
      </c>
      <c r="BV38" s="368" t="e">
        <f t="shared" ca="1" si="839"/>
        <v>#REF!</v>
      </c>
      <c r="BW38" s="588" t="e">
        <f t="shared" ca="1" si="839"/>
        <v>#REF!</v>
      </c>
      <c r="BX38" s="451" t="e">
        <f t="shared" ca="1" si="839"/>
        <v>#REF!</v>
      </c>
      <c r="BY38" s="368" t="e">
        <f t="shared" ca="1" si="839"/>
        <v>#REF!</v>
      </c>
      <c r="BZ38" s="385" t="e">
        <f ca="1">SUMIF($S23:$S37,$S38,BZ23:BZ37)</f>
        <v>#REF!</v>
      </c>
      <c r="CA38" s="588" t="e">
        <f t="shared" ca="1" si="839"/>
        <v>#REF!</v>
      </c>
      <c r="CB38" s="451" t="e">
        <f t="shared" ca="1" si="839"/>
        <v>#REF!</v>
      </c>
      <c r="CC38" s="368" t="e">
        <f t="shared" ref="CC38:DY38" ca="1" si="843">SUMIF($S23:$S37,$S38,CC23:CC37)</f>
        <v>#REF!</v>
      </c>
      <c r="CD38" s="588" t="e">
        <f t="shared" ca="1" si="843"/>
        <v>#REF!</v>
      </c>
      <c r="CE38" s="451" t="e">
        <f t="shared" ca="1" si="843"/>
        <v>#REF!</v>
      </c>
      <c r="CF38" s="368" t="e">
        <f t="shared" ca="1" si="843"/>
        <v>#REF!</v>
      </c>
      <c r="CG38" s="588" t="e">
        <f t="shared" ca="1" si="843"/>
        <v>#REF!</v>
      </c>
      <c r="CH38" s="451" t="e">
        <f t="shared" ca="1" si="843"/>
        <v>#REF!</v>
      </c>
      <c r="CI38" s="368" t="e">
        <f t="shared" ca="1" si="843"/>
        <v>#REF!</v>
      </c>
      <c r="CJ38" s="385" t="e">
        <f ca="1">SUMIF($S23:$S37,$S38,CJ23:CJ37)</f>
        <v>#REF!</v>
      </c>
      <c r="CK38" s="588" t="e">
        <f t="shared" ca="1" si="843"/>
        <v>#REF!</v>
      </c>
      <c r="CL38" s="632" t="e">
        <f ca="1">SUMIF($S26:$S37,$S38,CL26:CL37)</f>
        <v>#REF!</v>
      </c>
      <c r="CM38" s="368" t="e">
        <f t="shared" ref="CM38:CN38" ca="1" si="844">SUMIF($S26:$S37,$S38,CM26:CM37)</f>
        <v>#REF!</v>
      </c>
      <c r="CN38" s="633" t="e">
        <f t="shared" ca="1" si="844"/>
        <v>#REF!</v>
      </c>
      <c r="CO38" s="632" t="e">
        <f ca="1">SUMIF($S26:$S37,$S38,CO26:CO37)</f>
        <v>#REF!</v>
      </c>
      <c r="CP38" s="368" t="e">
        <f t="shared" ref="CP38:CQ38" ca="1" si="845">SUMIF($S26:$S37,$S38,CP26:CP37)</f>
        <v>#REF!</v>
      </c>
      <c r="CQ38" s="633" t="e">
        <f t="shared" ca="1" si="845"/>
        <v>#REF!</v>
      </c>
      <c r="CR38" s="632" t="e">
        <f ca="1">SUMIF($S26:$S37,$S38,CR26:CR37)</f>
        <v>#REF!</v>
      </c>
      <c r="CS38" s="368" t="e">
        <f t="shared" ref="CS38:CU38" ca="1" si="846">SUMIF($S26:$S37,$S38,CS26:CS37)</f>
        <v>#REF!</v>
      </c>
      <c r="CT38" s="385" t="e">
        <f t="shared" ca="1" si="846"/>
        <v>#REF!</v>
      </c>
      <c r="CU38" s="633" t="e">
        <f t="shared" ca="1" si="846"/>
        <v>#REF!</v>
      </c>
      <c r="CV38" s="632" t="e">
        <f t="shared" ref="CV38:CX38" ca="1" si="847">SUMIF($S23:$S37,$S38,CV23:CV37)</f>
        <v>#REF!</v>
      </c>
      <c r="CW38" s="368" t="e">
        <f t="shared" ca="1" si="847"/>
        <v>#REF!</v>
      </c>
      <c r="CX38" s="633" t="e">
        <f t="shared" ca="1" si="847"/>
        <v>#REF!</v>
      </c>
      <c r="CY38" s="632" t="e">
        <f t="shared" ref="CY38:DA38" ca="1" si="848">SUMIF($S23:$S37,$S38,CY23:CY37)</f>
        <v>#REF!</v>
      </c>
      <c r="CZ38" s="368" t="e">
        <f t="shared" ca="1" si="848"/>
        <v>#REF!</v>
      </c>
      <c r="DA38" s="633" t="e">
        <f t="shared" ca="1" si="848"/>
        <v>#REF!</v>
      </c>
      <c r="DB38" s="632" t="e">
        <f t="shared" ca="1" si="843"/>
        <v>#REF!</v>
      </c>
      <c r="DC38" s="368" t="e">
        <f t="shared" ca="1" si="843"/>
        <v>#REF!</v>
      </c>
      <c r="DD38" s="385" t="e">
        <f t="shared" ref="DD38" ca="1" si="849">SUMIF($S23:$S37,$S38,DD23:DD37)</f>
        <v>#REF!</v>
      </c>
      <c r="DE38" s="633" t="e">
        <f t="shared" ca="1" si="843"/>
        <v>#REF!</v>
      </c>
      <c r="DF38" s="368" t="e">
        <f t="shared" ca="1" si="843"/>
        <v>#REF!</v>
      </c>
      <c r="DG38" s="368" t="e">
        <f t="shared" ca="1" si="843"/>
        <v>#REF!</v>
      </c>
      <c r="DH38" s="588" t="e">
        <f t="shared" ca="1" si="843"/>
        <v>#REF!</v>
      </c>
      <c r="DI38" s="451" t="e">
        <f t="shared" ca="1" si="843"/>
        <v>#REF!</v>
      </c>
      <c r="DJ38" s="368" t="e">
        <f t="shared" ca="1" si="843"/>
        <v>#REF!</v>
      </c>
      <c r="DK38" s="588" t="e">
        <f t="shared" ca="1" si="843"/>
        <v>#REF!</v>
      </c>
      <c r="DL38" s="451" t="e">
        <f t="shared" ca="1" si="843"/>
        <v>#REF!</v>
      </c>
      <c r="DM38" s="368" t="e">
        <f t="shared" ca="1" si="843"/>
        <v>#REF!</v>
      </c>
      <c r="DN38" s="385" t="e">
        <f ca="1">SUMIF($S23:$S37,$S38,DN23:DN37)</f>
        <v>#REF!</v>
      </c>
      <c r="DO38" s="588" t="e">
        <f t="shared" ca="1" si="843"/>
        <v>#REF!</v>
      </c>
      <c r="DP38" s="451" t="e">
        <f t="shared" ca="1" si="843"/>
        <v>#REF!</v>
      </c>
      <c r="DQ38" s="368" t="e">
        <f t="shared" ca="1" si="843"/>
        <v>#REF!</v>
      </c>
      <c r="DR38" s="588" t="e">
        <f t="shared" ca="1" si="843"/>
        <v>#REF!</v>
      </c>
      <c r="DS38" s="451" t="e">
        <f t="shared" ca="1" si="843"/>
        <v>#REF!</v>
      </c>
      <c r="DT38" s="368" t="e">
        <f t="shared" ca="1" si="843"/>
        <v>#REF!</v>
      </c>
      <c r="DU38" s="588" t="e">
        <f t="shared" ca="1" si="843"/>
        <v>#REF!</v>
      </c>
      <c r="DV38" s="451" t="e">
        <f t="shared" ca="1" si="843"/>
        <v>#REF!</v>
      </c>
      <c r="DW38" s="368" t="e">
        <f t="shared" ca="1" si="843"/>
        <v>#REF!</v>
      </c>
      <c r="DX38" s="385" t="e">
        <f ca="1">SUMIF($S23:$S37,$S38,DX23:DX37)</f>
        <v>#REF!</v>
      </c>
      <c r="DY38" s="588" t="e">
        <f t="shared" ca="1" si="843"/>
        <v>#REF!</v>
      </c>
      <c r="DZ38" s="451" t="e">
        <f t="shared" ref="DZ38:FO38" ca="1" si="850">SUMIF($S23:$S37,$S38,DZ23:DZ37)</f>
        <v>#REF!</v>
      </c>
      <c r="EA38" s="368" t="e">
        <f t="shared" ca="1" si="850"/>
        <v>#REF!</v>
      </c>
      <c r="EB38" s="588" t="e">
        <f t="shared" ca="1" si="850"/>
        <v>#REF!</v>
      </c>
      <c r="EC38" s="451" t="e">
        <f t="shared" ca="1" si="850"/>
        <v>#REF!</v>
      </c>
      <c r="ED38" s="368" t="e">
        <f t="shared" ca="1" si="850"/>
        <v>#REF!</v>
      </c>
      <c r="EE38" s="588" t="e">
        <f t="shared" ca="1" si="850"/>
        <v>#REF!</v>
      </c>
      <c r="EF38" s="451" t="e">
        <f t="shared" ca="1" si="850"/>
        <v>#REF!</v>
      </c>
      <c r="EG38" s="368" t="e">
        <f t="shared" ca="1" si="850"/>
        <v>#REF!</v>
      </c>
      <c r="EH38" s="385" t="e">
        <f ca="1">SUMIF($S23:$S37,$S38,EH23:EH37)</f>
        <v>#REF!</v>
      </c>
      <c r="EI38" s="588" t="e">
        <f t="shared" ca="1" si="850"/>
        <v>#REF!</v>
      </c>
      <c r="EJ38" s="632" t="e">
        <f ca="1">SUMIF($S26:$S37,$S38,EJ26:EJ37)</f>
        <v>#REF!</v>
      </c>
      <c r="EK38" s="368" t="e">
        <f t="shared" ref="EK38:EL38" ca="1" si="851">SUMIF($S26:$S37,$S38,EK26:EK37)</f>
        <v>#REF!</v>
      </c>
      <c r="EL38" s="633" t="e">
        <f t="shared" ca="1" si="851"/>
        <v>#REF!</v>
      </c>
      <c r="EM38" s="632" t="e">
        <f ca="1">SUMIF($S26:$S37,$S38,EM26:EM37)</f>
        <v>#REF!</v>
      </c>
      <c r="EN38" s="368" t="e">
        <f t="shared" ref="EN38:EO38" ca="1" si="852">SUMIF($S26:$S37,$S38,EN26:EN37)</f>
        <v>#REF!</v>
      </c>
      <c r="EO38" s="633" t="e">
        <f t="shared" ca="1" si="852"/>
        <v>#REF!</v>
      </c>
      <c r="EP38" s="632" t="e">
        <f ca="1">SUMIF($S26:$S37,$S38,EP26:EP37)</f>
        <v>#REF!</v>
      </c>
      <c r="EQ38" s="368" t="e">
        <f t="shared" ref="EQ38:ES38" ca="1" si="853">SUMIF($S26:$S37,$S38,EQ26:EQ37)</f>
        <v>#REF!</v>
      </c>
      <c r="ER38" s="385" t="e">
        <f t="shared" ca="1" si="853"/>
        <v>#REF!</v>
      </c>
      <c r="ES38" s="633" t="e">
        <f t="shared" ca="1" si="853"/>
        <v>#REF!</v>
      </c>
      <c r="ET38" s="368" t="e">
        <f t="shared" ca="1" si="850"/>
        <v>#REF!</v>
      </c>
      <c r="EU38" s="368" t="e">
        <f t="shared" ca="1" si="850"/>
        <v>#REF!</v>
      </c>
      <c r="EV38" s="588" t="e">
        <f t="shared" ca="1" si="850"/>
        <v>#REF!</v>
      </c>
      <c r="EW38" s="451" t="e">
        <f t="shared" ca="1" si="850"/>
        <v>#REF!</v>
      </c>
      <c r="EX38" s="368" t="e">
        <f t="shared" ca="1" si="850"/>
        <v>#REF!</v>
      </c>
      <c r="EY38" s="588" t="e">
        <f t="shared" ca="1" si="850"/>
        <v>#REF!</v>
      </c>
      <c r="EZ38" s="451" t="e">
        <f t="shared" ca="1" si="850"/>
        <v>#REF!</v>
      </c>
      <c r="FA38" s="368" t="e">
        <f t="shared" ca="1" si="850"/>
        <v>#REF!</v>
      </c>
      <c r="FB38" s="385" t="e">
        <f ca="1">SUMIF($S23:$S37,$S38,FB23:FB37)</f>
        <v>#REF!</v>
      </c>
      <c r="FC38" s="588" t="e">
        <f t="shared" ca="1" si="850"/>
        <v>#REF!</v>
      </c>
      <c r="FD38" s="451" t="e">
        <f t="shared" ca="1" si="850"/>
        <v>#REF!</v>
      </c>
      <c r="FE38" s="368" t="e">
        <f t="shared" ca="1" si="850"/>
        <v>#REF!</v>
      </c>
      <c r="FF38" s="588" t="e">
        <f t="shared" ca="1" si="850"/>
        <v>#REF!</v>
      </c>
      <c r="FG38" s="451" t="e">
        <f t="shared" ca="1" si="850"/>
        <v>#REF!</v>
      </c>
      <c r="FH38" s="368" t="e">
        <f t="shared" ca="1" si="850"/>
        <v>#REF!</v>
      </c>
      <c r="FI38" s="588" t="e">
        <f t="shared" ca="1" si="850"/>
        <v>#REF!</v>
      </c>
      <c r="FJ38" s="451" t="e">
        <f t="shared" ca="1" si="850"/>
        <v>#REF!</v>
      </c>
      <c r="FK38" s="368" t="e">
        <f t="shared" ca="1" si="850"/>
        <v>#REF!</v>
      </c>
      <c r="FL38" s="385" t="e">
        <f ca="1">SUMIF($S23:$S37,$S38,FL23:FL37)</f>
        <v>#REF!</v>
      </c>
      <c r="FM38" s="588" t="e">
        <f t="shared" ca="1" si="850"/>
        <v>#REF!</v>
      </c>
      <c r="FN38" s="451" t="e">
        <f t="shared" ca="1" si="850"/>
        <v>#REF!</v>
      </c>
      <c r="FO38" s="368" t="e">
        <f t="shared" ca="1" si="850"/>
        <v>#REF!</v>
      </c>
      <c r="FP38" s="588" t="e">
        <f t="shared" ref="FP38:HA38" ca="1" si="854">SUMIF($S23:$S37,$S38,FP23:FP37)</f>
        <v>#REF!</v>
      </c>
      <c r="FQ38" s="451" t="e">
        <f t="shared" ca="1" si="854"/>
        <v>#REF!</v>
      </c>
      <c r="FR38" s="368" t="e">
        <f t="shared" ca="1" si="854"/>
        <v>#REF!</v>
      </c>
      <c r="FS38" s="588" t="e">
        <f t="shared" ca="1" si="854"/>
        <v>#REF!</v>
      </c>
      <c r="FT38" s="451" t="e">
        <f t="shared" ca="1" si="854"/>
        <v>#REF!</v>
      </c>
      <c r="FU38" s="368" t="e">
        <f t="shared" ca="1" si="854"/>
        <v>#REF!</v>
      </c>
      <c r="FV38" s="385" t="e">
        <f ca="1">SUMIF($S23:$S37,$S38,FV23:FV37)</f>
        <v>#REF!</v>
      </c>
      <c r="FW38" s="588" t="e">
        <f t="shared" ca="1" si="854"/>
        <v>#REF!</v>
      </c>
      <c r="FX38" s="632" t="e">
        <f ca="1">SUMIF($S26:$S37,$S38,FX26:FX37)</f>
        <v>#REF!</v>
      </c>
      <c r="FY38" s="368" t="e">
        <f t="shared" ref="FY38:FZ38" ca="1" si="855">SUMIF($S26:$S37,$S38,FY26:FY37)</f>
        <v>#REF!</v>
      </c>
      <c r="FZ38" s="633" t="e">
        <f t="shared" ca="1" si="855"/>
        <v>#REF!</v>
      </c>
      <c r="GA38" s="632" t="e">
        <f ca="1">SUMIF($S26:$S37,$S38,GA26:GA37)</f>
        <v>#REF!</v>
      </c>
      <c r="GB38" s="368" t="e">
        <f t="shared" ref="GB38:GC38" ca="1" si="856">SUMIF($S26:$S37,$S38,GB26:GB37)</f>
        <v>#REF!</v>
      </c>
      <c r="GC38" s="633" t="e">
        <f t="shared" ca="1" si="856"/>
        <v>#REF!</v>
      </c>
      <c r="GD38" s="632" t="e">
        <f ca="1">SUMIF($S26:$S37,$S38,GD26:GD37)</f>
        <v>#REF!</v>
      </c>
      <c r="GE38" s="368" t="e">
        <f t="shared" ref="GE38:GG38" ca="1" si="857">SUMIF($S26:$S37,$S38,GE26:GE37)</f>
        <v>#REF!</v>
      </c>
      <c r="GF38" s="385" t="e">
        <f t="shared" ca="1" si="857"/>
        <v>#REF!</v>
      </c>
      <c r="GG38" s="633" t="e">
        <f t="shared" ca="1" si="857"/>
        <v>#REF!</v>
      </c>
      <c r="GH38" s="632" t="e">
        <f t="shared" ref="GH38:GM38" ca="1" si="858">SUMIF($S23:$S37,$S38,GH23:GH37)</f>
        <v>#REF!</v>
      </c>
      <c r="GI38" s="368" t="e">
        <f t="shared" ca="1" si="858"/>
        <v>#REF!</v>
      </c>
      <c r="GJ38" s="633" t="e">
        <f t="shared" ca="1" si="858"/>
        <v>#REF!</v>
      </c>
      <c r="GK38" s="632" t="e">
        <f t="shared" ca="1" si="858"/>
        <v>#REF!</v>
      </c>
      <c r="GL38" s="368" t="e">
        <f t="shared" ca="1" si="858"/>
        <v>#REF!</v>
      </c>
      <c r="GM38" s="633" t="e">
        <f t="shared" ca="1" si="858"/>
        <v>#REF!</v>
      </c>
      <c r="GN38" s="632" t="e">
        <f t="shared" ref="GN38:GW38" ca="1" si="859">SUMIF($S23:$S37,$S38,GN23:GN37)</f>
        <v>#REF!</v>
      </c>
      <c r="GO38" s="368" t="e">
        <f t="shared" ca="1" si="859"/>
        <v>#REF!</v>
      </c>
      <c r="GP38" s="385" t="e">
        <f t="shared" ca="1" si="859"/>
        <v>#REF!</v>
      </c>
      <c r="GQ38" s="633" t="e">
        <f t="shared" ca="1" si="859"/>
        <v>#REF!</v>
      </c>
      <c r="GR38" s="632" t="e">
        <f t="shared" ref="GR38:GT38" ca="1" si="860">SUMIF($S23:$S37,$S38,GR23:GR37)</f>
        <v>#REF!</v>
      </c>
      <c r="GS38" s="368" t="e">
        <f t="shared" ca="1" si="860"/>
        <v>#REF!</v>
      </c>
      <c r="GT38" s="633" t="e">
        <f t="shared" ca="1" si="860"/>
        <v>#REF!</v>
      </c>
      <c r="GU38" s="632" t="e">
        <f t="shared" ca="1" si="859"/>
        <v>#REF!</v>
      </c>
      <c r="GV38" s="368" t="e">
        <f t="shared" ca="1" si="859"/>
        <v>#REF!</v>
      </c>
      <c r="GW38" s="633" t="e">
        <f t="shared" ca="1" si="859"/>
        <v>#REF!</v>
      </c>
      <c r="GX38" s="632" t="e">
        <f t="shared" ca="1" si="854"/>
        <v>#REF!</v>
      </c>
      <c r="GY38" s="368" t="e">
        <f t="shared" ca="1" si="854"/>
        <v>#REF!</v>
      </c>
      <c r="GZ38" s="385" t="e">
        <f t="shared" ref="GZ38" ca="1" si="861">SUMIF($S23:$S37,$S38,GZ23:GZ37)</f>
        <v>#REF!</v>
      </c>
      <c r="HA38" s="633" t="e">
        <f t="shared" ca="1" si="854"/>
        <v>#REF!</v>
      </c>
      <c r="HC38" s="537"/>
      <c r="HD38" s="814"/>
      <c r="HE38" s="537"/>
      <c r="HF38" s="537"/>
      <c r="HG38" s="537"/>
    </row>
    <row r="39" spans="1:215" s="536" customFormat="1" ht="19.5" outlineLevel="1" x14ac:dyDescent="0.25">
      <c r="A39" s="365"/>
      <c r="B39" s="1421"/>
      <c r="C39" s="367"/>
      <c r="D39" s="1417"/>
      <c r="E39" s="1418"/>
      <c r="F39" s="1294"/>
      <c r="G39" s="1294"/>
      <c r="H39" s="1294"/>
      <c r="I39" s="1422" t="str">
        <f>集計グループ2</f>
        <v>ネクストハウス</v>
      </c>
      <c r="J39" s="550"/>
      <c r="K39" s="1282"/>
      <c r="L39" s="1282"/>
      <c r="M39" s="1282"/>
      <c r="N39" s="1282"/>
      <c r="O39" s="1282"/>
      <c r="P39" s="1282"/>
      <c r="Q39" s="1282"/>
      <c r="R39" s="577"/>
      <c r="S39" s="367" t="s">
        <v>146</v>
      </c>
      <c r="T39" s="452" t="e">
        <f t="shared" ref="T39:AK39" ca="1" si="862">SUMIF($S23:$S37,$S39,T23:T37)</f>
        <v>#REF!</v>
      </c>
      <c r="U39" s="369" t="e">
        <f t="shared" ca="1" si="862"/>
        <v>#REF!</v>
      </c>
      <c r="V39" s="589" t="e">
        <f t="shared" ca="1" si="862"/>
        <v>#REF!</v>
      </c>
      <c r="W39" s="452" t="e">
        <f t="shared" ca="1" si="862"/>
        <v>#REF!</v>
      </c>
      <c r="X39" s="369" t="e">
        <f t="shared" ca="1" si="862"/>
        <v>#REF!</v>
      </c>
      <c r="Y39" s="589" t="e">
        <f t="shared" ca="1" si="862"/>
        <v>#REF!</v>
      </c>
      <c r="Z39" s="452" t="e">
        <f t="shared" ca="1" si="862"/>
        <v>#REF!</v>
      </c>
      <c r="AA39" s="369" t="e">
        <f t="shared" ca="1" si="862"/>
        <v>#REF!</v>
      </c>
      <c r="AB39" s="790" t="e">
        <f t="shared" ca="1" si="862"/>
        <v>#REF!</v>
      </c>
      <c r="AC39" s="589" t="e">
        <f t="shared" ca="1" si="862"/>
        <v>#REF!</v>
      </c>
      <c r="AD39" s="452" t="e">
        <f t="shared" ca="1" si="862"/>
        <v>#REF!</v>
      </c>
      <c r="AE39" s="369" t="e">
        <f t="shared" ca="1" si="862"/>
        <v>#REF!</v>
      </c>
      <c r="AF39" s="589" t="e">
        <f t="shared" ca="1" si="862"/>
        <v>#REF!</v>
      </c>
      <c r="AG39" s="452" t="e">
        <f t="shared" ca="1" si="862"/>
        <v>#REF!</v>
      </c>
      <c r="AH39" s="369" t="e">
        <f t="shared" ca="1" si="862"/>
        <v>#REF!</v>
      </c>
      <c r="AI39" s="589" t="e">
        <f t="shared" ca="1" si="862"/>
        <v>#REF!</v>
      </c>
      <c r="AJ39" s="452" t="e">
        <f t="shared" ca="1" si="862"/>
        <v>#REF!</v>
      </c>
      <c r="AK39" s="369" t="e">
        <f t="shared" ca="1" si="862"/>
        <v>#REF!</v>
      </c>
      <c r="AL39" s="790" t="e">
        <f t="shared" ref="AL39" ca="1" si="863">SUMIF($S23:$S37,$S39,AL23:AL37)</f>
        <v>#REF!</v>
      </c>
      <c r="AM39" s="589" t="e">
        <f t="shared" ref="AM39:CB39" ca="1" si="864">SUMIF($S23:$S37,$S39,AM23:AM37)</f>
        <v>#REF!</v>
      </c>
      <c r="AN39" s="452" t="e">
        <f t="shared" ca="1" si="864"/>
        <v>#REF!</v>
      </c>
      <c r="AO39" s="369" t="e">
        <f t="shared" ca="1" si="864"/>
        <v>#REF!</v>
      </c>
      <c r="AP39" s="589" t="e">
        <f t="shared" ca="1" si="864"/>
        <v>#REF!</v>
      </c>
      <c r="AQ39" s="452" t="e">
        <f t="shared" ca="1" si="864"/>
        <v>#REF!</v>
      </c>
      <c r="AR39" s="369" t="e">
        <f t="shared" ca="1" si="864"/>
        <v>#REF!</v>
      </c>
      <c r="AS39" s="589" t="e">
        <f t="shared" ca="1" si="864"/>
        <v>#REF!</v>
      </c>
      <c r="AT39" s="452" t="e">
        <f t="shared" ca="1" si="864"/>
        <v>#REF!</v>
      </c>
      <c r="AU39" s="369" t="e">
        <f t="shared" ca="1" si="864"/>
        <v>#REF!</v>
      </c>
      <c r="AV39" s="790" t="e">
        <f t="shared" ca="1" si="864"/>
        <v>#REF!</v>
      </c>
      <c r="AW39" s="589" t="e">
        <f t="shared" ca="1" si="864"/>
        <v>#REF!</v>
      </c>
      <c r="AX39" s="634" t="e">
        <f t="shared" ref="AX39:AZ39" ca="1" si="865">SUMIF($S26:$S37,$S39,AX26:AX37)</f>
        <v>#REF!</v>
      </c>
      <c r="AY39" s="369" t="e">
        <f t="shared" ca="1" si="865"/>
        <v>#REF!</v>
      </c>
      <c r="AZ39" s="635" t="e">
        <f t="shared" ca="1" si="865"/>
        <v>#REF!</v>
      </c>
      <c r="BA39" s="634" t="e">
        <f t="shared" ref="BA39:BC39" ca="1" si="866">SUMIF($S26:$S37,$S39,BA26:BA37)</f>
        <v>#REF!</v>
      </c>
      <c r="BB39" s="369" t="e">
        <f t="shared" ca="1" si="866"/>
        <v>#REF!</v>
      </c>
      <c r="BC39" s="635" t="e">
        <f t="shared" ca="1" si="866"/>
        <v>#REF!</v>
      </c>
      <c r="BD39" s="634" t="e">
        <f t="shared" ref="BD39:BG39" ca="1" si="867">SUMIF($S26:$S37,$S39,BD26:BD37)</f>
        <v>#REF!</v>
      </c>
      <c r="BE39" s="369" t="e">
        <f t="shared" ca="1" si="867"/>
        <v>#REF!</v>
      </c>
      <c r="BF39" s="790" t="e">
        <f t="shared" ca="1" si="867"/>
        <v>#REF!</v>
      </c>
      <c r="BG39" s="635" t="e">
        <f t="shared" ca="1" si="867"/>
        <v>#REF!</v>
      </c>
      <c r="BH39" s="369" t="e">
        <f t="shared" ca="1" si="864"/>
        <v>#REF!</v>
      </c>
      <c r="BI39" s="369" t="e">
        <f t="shared" ca="1" si="864"/>
        <v>#REF!</v>
      </c>
      <c r="BJ39" s="589" t="e">
        <f t="shared" ca="1" si="864"/>
        <v>#REF!</v>
      </c>
      <c r="BK39" s="452" t="e">
        <f t="shared" ca="1" si="864"/>
        <v>#REF!</v>
      </c>
      <c r="BL39" s="369" t="e">
        <f t="shared" ca="1" si="864"/>
        <v>#REF!</v>
      </c>
      <c r="BM39" s="589" t="e">
        <f t="shared" ca="1" si="864"/>
        <v>#REF!</v>
      </c>
      <c r="BN39" s="452" t="e">
        <f t="shared" ca="1" si="864"/>
        <v>#REF!</v>
      </c>
      <c r="BO39" s="369" t="e">
        <f t="shared" ca="1" si="864"/>
        <v>#REF!</v>
      </c>
      <c r="BP39" s="790" t="e">
        <f t="shared" ref="BP39" ca="1" si="868">SUMIF($S23:$S37,$S39,BP23:BP37)</f>
        <v>#REF!</v>
      </c>
      <c r="BQ39" s="589" t="e">
        <f t="shared" ca="1" si="864"/>
        <v>#REF!</v>
      </c>
      <c r="BR39" s="452" t="e">
        <f t="shared" ca="1" si="864"/>
        <v>#REF!</v>
      </c>
      <c r="BS39" s="369" t="e">
        <f t="shared" ca="1" si="864"/>
        <v>#REF!</v>
      </c>
      <c r="BT39" s="589" t="e">
        <f t="shared" ca="1" si="864"/>
        <v>#REF!</v>
      </c>
      <c r="BU39" s="452" t="e">
        <f t="shared" ca="1" si="864"/>
        <v>#REF!</v>
      </c>
      <c r="BV39" s="369" t="e">
        <f t="shared" ca="1" si="864"/>
        <v>#REF!</v>
      </c>
      <c r="BW39" s="589" t="e">
        <f t="shared" ca="1" si="864"/>
        <v>#REF!</v>
      </c>
      <c r="BX39" s="452" t="e">
        <f t="shared" ca="1" si="864"/>
        <v>#REF!</v>
      </c>
      <c r="BY39" s="369" t="e">
        <f t="shared" ca="1" si="864"/>
        <v>#REF!</v>
      </c>
      <c r="BZ39" s="790" t="e">
        <f t="shared" ca="1" si="864"/>
        <v>#REF!</v>
      </c>
      <c r="CA39" s="589" t="e">
        <f t="shared" ca="1" si="864"/>
        <v>#REF!</v>
      </c>
      <c r="CB39" s="452" t="e">
        <f t="shared" ca="1" si="864"/>
        <v>#REF!</v>
      </c>
      <c r="CC39" s="369" t="e">
        <f t="shared" ref="CC39:DY39" ca="1" si="869">SUMIF($S23:$S37,$S39,CC23:CC37)</f>
        <v>#REF!</v>
      </c>
      <c r="CD39" s="589" t="e">
        <f t="shared" ca="1" si="869"/>
        <v>#REF!</v>
      </c>
      <c r="CE39" s="452" t="e">
        <f t="shared" ca="1" si="869"/>
        <v>#REF!</v>
      </c>
      <c r="CF39" s="369" t="e">
        <f t="shared" ca="1" si="869"/>
        <v>#REF!</v>
      </c>
      <c r="CG39" s="589" t="e">
        <f t="shared" ca="1" si="869"/>
        <v>#REF!</v>
      </c>
      <c r="CH39" s="452" t="e">
        <f t="shared" ca="1" si="869"/>
        <v>#REF!</v>
      </c>
      <c r="CI39" s="369" t="e">
        <f t="shared" ca="1" si="869"/>
        <v>#REF!</v>
      </c>
      <c r="CJ39" s="790" t="e">
        <f t="shared" ca="1" si="869"/>
        <v>#REF!</v>
      </c>
      <c r="CK39" s="589" t="e">
        <f t="shared" ca="1" si="869"/>
        <v>#REF!</v>
      </c>
      <c r="CL39" s="634" t="e">
        <f t="shared" ref="CL39:CQ39" ca="1" si="870">SUMIF($S26:$S37,$S39,CL26:CL37)</f>
        <v>#REF!</v>
      </c>
      <c r="CM39" s="369" t="e">
        <f t="shared" ca="1" si="870"/>
        <v>#REF!</v>
      </c>
      <c r="CN39" s="635" t="e">
        <f t="shared" ca="1" si="870"/>
        <v>#REF!</v>
      </c>
      <c r="CO39" s="634" t="e">
        <f t="shared" ca="1" si="870"/>
        <v>#REF!</v>
      </c>
      <c r="CP39" s="369" t="e">
        <f t="shared" ca="1" si="870"/>
        <v>#REF!</v>
      </c>
      <c r="CQ39" s="635" t="e">
        <f t="shared" ca="1" si="870"/>
        <v>#REF!</v>
      </c>
      <c r="CR39" s="634" t="e">
        <f t="shared" ref="CR39:CU39" ca="1" si="871">SUMIF($S26:$S37,$S39,CR26:CR37)</f>
        <v>#REF!</v>
      </c>
      <c r="CS39" s="369" t="e">
        <f t="shared" ca="1" si="871"/>
        <v>#REF!</v>
      </c>
      <c r="CT39" s="790" t="e">
        <f t="shared" ca="1" si="871"/>
        <v>#REF!</v>
      </c>
      <c r="CU39" s="635" t="e">
        <f t="shared" ca="1" si="871"/>
        <v>#REF!</v>
      </c>
      <c r="CV39" s="634" t="e">
        <f t="shared" ref="CV39:CX39" ca="1" si="872">SUMIF($S23:$S37,$S39,CV23:CV37)</f>
        <v>#REF!</v>
      </c>
      <c r="CW39" s="369" t="e">
        <f t="shared" ca="1" si="872"/>
        <v>#REF!</v>
      </c>
      <c r="CX39" s="635" t="e">
        <f t="shared" ca="1" si="872"/>
        <v>#REF!</v>
      </c>
      <c r="CY39" s="634" t="e">
        <f t="shared" ref="CY39:DA39" ca="1" si="873">SUMIF($S23:$S37,$S39,CY23:CY37)</f>
        <v>#REF!</v>
      </c>
      <c r="CZ39" s="369" t="e">
        <f t="shared" ca="1" si="873"/>
        <v>#REF!</v>
      </c>
      <c r="DA39" s="635" t="e">
        <f t="shared" ca="1" si="873"/>
        <v>#REF!</v>
      </c>
      <c r="DB39" s="634" t="e">
        <f t="shared" ca="1" si="869"/>
        <v>#REF!</v>
      </c>
      <c r="DC39" s="369" t="e">
        <f t="shared" ca="1" si="869"/>
        <v>#REF!</v>
      </c>
      <c r="DD39" s="790" t="e">
        <f t="shared" ref="DD39" ca="1" si="874">SUMIF($S23:$S37,$S39,DD23:DD37)</f>
        <v>#REF!</v>
      </c>
      <c r="DE39" s="635" t="e">
        <f t="shared" ca="1" si="869"/>
        <v>#REF!</v>
      </c>
      <c r="DF39" s="369" t="e">
        <f t="shared" ca="1" si="869"/>
        <v>#REF!</v>
      </c>
      <c r="DG39" s="369" t="e">
        <f t="shared" ca="1" si="869"/>
        <v>#REF!</v>
      </c>
      <c r="DH39" s="589" t="e">
        <f t="shared" ca="1" si="869"/>
        <v>#REF!</v>
      </c>
      <c r="DI39" s="452" t="e">
        <f t="shared" ca="1" si="869"/>
        <v>#REF!</v>
      </c>
      <c r="DJ39" s="369" t="e">
        <f t="shared" ca="1" si="869"/>
        <v>#REF!</v>
      </c>
      <c r="DK39" s="589" t="e">
        <f t="shared" ca="1" si="869"/>
        <v>#REF!</v>
      </c>
      <c r="DL39" s="452" t="e">
        <f t="shared" ca="1" si="869"/>
        <v>#REF!</v>
      </c>
      <c r="DM39" s="369" t="e">
        <f t="shared" ca="1" si="869"/>
        <v>#REF!</v>
      </c>
      <c r="DN39" s="790" t="e">
        <f t="shared" ref="DN39" ca="1" si="875">SUMIF($S23:$S37,$S39,DN23:DN37)</f>
        <v>#REF!</v>
      </c>
      <c r="DO39" s="589" t="e">
        <f t="shared" ca="1" si="869"/>
        <v>#REF!</v>
      </c>
      <c r="DP39" s="452" t="e">
        <f t="shared" ca="1" si="869"/>
        <v>#REF!</v>
      </c>
      <c r="DQ39" s="369" t="e">
        <f t="shared" ca="1" si="869"/>
        <v>#REF!</v>
      </c>
      <c r="DR39" s="589" t="e">
        <f t="shared" ca="1" si="869"/>
        <v>#REF!</v>
      </c>
      <c r="DS39" s="452" t="e">
        <f t="shared" ca="1" si="869"/>
        <v>#REF!</v>
      </c>
      <c r="DT39" s="369" t="e">
        <f t="shared" ca="1" si="869"/>
        <v>#REF!</v>
      </c>
      <c r="DU39" s="589" t="e">
        <f t="shared" ca="1" si="869"/>
        <v>#REF!</v>
      </c>
      <c r="DV39" s="452" t="e">
        <f t="shared" ca="1" si="869"/>
        <v>#REF!</v>
      </c>
      <c r="DW39" s="369" t="e">
        <f t="shared" ca="1" si="869"/>
        <v>#REF!</v>
      </c>
      <c r="DX39" s="790" t="e">
        <f t="shared" ca="1" si="869"/>
        <v>#REF!</v>
      </c>
      <c r="DY39" s="589" t="e">
        <f t="shared" ca="1" si="869"/>
        <v>#REF!</v>
      </c>
      <c r="DZ39" s="452" t="e">
        <f t="shared" ref="DZ39:FO39" ca="1" si="876">SUMIF($S23:$S37,$S39,DZ23:DZ37)</f>
        <v>#REF!</v>
      </c>
      <c r="EA39" s="369" t="e">
        <f t="shared" ca="1" si="876"/>
        <v>#REF!</v>
      </c>
      <c r="EB39" s="589" t="e">
        <f t="shared" ca="1" si="876"/>
        <v>#REF!</v>
      </c>
      <c r="EC39" s="452" t="e">
        <f t="shared" ca="1" si="876"/>
        <v>#REF!</v>
      </c>
      <c r="ED39" s="369" t="e">
        <f t="shared" ca="1" si="876"/>
        <v>#REF!</v>
      </c>
      <c r="EE39" s="589" t="e">
        <f t="shared" ca="1" si="876"/>
        <v>#REF!</v>
      </c>
      <c r="EF39" s="452" t="e">
        <f t="shared" ca="1" si="876"/>
        <v>#REF!</v>
      </c>
      <c r="EG39" s="369" t="e">
        <f t="shared" ca="1" si="876"/>
        <v>#REF!</v>
      </c>
      <c r="EH39" s="790" t="e">
        <f t="shared" ca="1" si="876"/>
        <v>#REF!</v>
      </c>
      <c r="EI39" s="589" t="e">
        <f t="shared" ca="1" si="876"/>
        <v>#REF!</v>
      </c>
      <c r="EJ39" s="634" t="e">
        <f t="shared" ref="EJ39:EO39" ca="1" si="877">SUMIF($S26:$S37,$S39,EJ26:EJ37)</f>
        <v>#REF!</v>
      </c>
      <c r="EK39" s="369" t="e">
        <f t="shared" ca="1" si="877"/>
        <v>#REF!</v>
      </c>
      <c r="EL39" s="635" t="e">
        <f t="shared" ca="1" si="877"/>
        <v>#REF!</v>
      </c>
      <c r="EM39" s="634" t="e">
        <f t="shared" ca="1" si="877"/>
        <v>#REF!</v>
      </c>
      <c r="EN39" s="369" t="e">
        <f t="shared" ca="1" si="877"/>
        <v>#REF!</v>
      </c>
      <c r="EO39" s="635" t="e">
        <f t="shared" ca="1" si="877"/>
        <v>#REF!</v>
      </c>
      <c r="EP39" s="634" t="e">
        <f t="shared" ref="EP39:ES39" ca="1" si="878">SUMIF($S26:$S37,$S39,EP26:EP37)</f>
        <v>#REF!</v>
      </c>
      <c r="EQ39" s="369" t="e">
        <f t="shared" ca="1" si="878"/>
        <v>#REF!</v>
      </c>
      <c r="ER39" s="790" t="e">
        <f t="shared" ca="1" si="878"/>
        <v>#REF!</v>
      </c>
      <c r="ES39" s="635" t="e">
        <f t="shared" ca="1" si="878"/>
        <v>#REF!</v>
      </c>
      <c r="ET39" s="369" t="e">
        <f t="shared" ca="1" si="876"/>
        <v>#REF!</v>
      </c>
      <c r="EU39" s="369" t="e">
        <f t="shared" ca="1" si="876"/>
        <v>#REF!</v>
      </c>
      <c r="EV39" s="589" t="e">
        <f t="shared" ca="1" si="876"/>
        <v>#REF!</v>
      </c>
      <c r="EW39" s="452" t="e">
        <f t="shared" ca="1" si="876"/>
        <v>#REF!</v>
      </c>
      <c r="EX39" s="369" t="e">
        <f t="shared" ca="1" si="876"/>
        <v>#REF!</v>
      </c>
      <c r="EY39" s="589" t="e">
        <f t="shared" ca="1" si="876"/>
        <v>#REF!</v>
      </c>
      <c r="EZ39" s="452" t="e">
        <f t="shared" ca="1" si="876"/>
        <v>#REF!</v>
      </c>
      <c r="FA39" s="369" t="e">
        <f t="shared" ca="1" si="876"/>
        <v>#REF!</v>
      </c>
      <c r="FB39" s="790" t="e">
        <f t="shared" ref="FB39" ca="1" si="879">SUMIF($S23:$S37,$S39,FB23:FB37)</f>
        <v>#REF!</v>
      </c>
      <c r="FC39" s="589" t="e">
        <f t="shared" ca="1" si="876"/>
        <v>#REF!</v>
      </c>
      <c r="FD39" s="452" t="e">
        <f t="shared" ca="1" si="876"/>
        <v>#REF!</v>
      </c>
      <c r="FE39" s="369" t="e">
        <f t="shared" ca="1" si="876"/>
        <v>#REF!</v>
      </c>
      <c r="FF39" s="589" t="e">
        <f t="shared" ca="1" si="876"/>
        <v>#REF!</v>
      </c>
      <c r="FG39" s="452" t="e">
        <f t="shared" ca="1" si="876"/>
        <v>#REF!</v>
      </c>
      <c r="FH39" s="369" t="e">
        <f t="shared" ca="1" si="876"/>
        <v>#REF!</v>
      </c>
      <c r="FI39" s="589" t="e">
        <f t="shared" ca="1" si="876"/>
        <v>#REF!</v>
      </c>
      <c r="FJ39" s="452" t="e">
        <f t="shared" ca="1" si="876"/>
        <v>#REF!</v>
      </c>
      <c r="FK39" s="369" t="e">
        <f t="shared" ca="1" si="876"/>
        <v>#REF!</v>
      </c>
      <c r="FL39" s="790" t="e">
        <f t="shared" ca="1" si="876"/>
        <v>#REF!</v>
      </c>
      <c r="FM39" s="589" t="e">
        <f t="shared" ca="1" si="876"/>
        <v>#REF!</v>
      </c>
      <c r="FN39" s="452" t="e">
        <f t="shared" ca="1" si="876"/>
        <v>#REF!</v>
      </c>
      <c r="FO39" s="369" t="e">
        <f t="shared" ca="1" si="876"/>
        <v>#REF!</v>
      </c>
      <c r="FP39" s="589" t="e">
        <f t="shared" ref="FP39:HA39" ca="1" si="880">SUMIF($S23:$S37,$S39,FP23:FP37)</f>
        <v>#REF!</v>
      </c>
      <c r="FQ39" s="452" t="e">
        <f t="shared" ca="1" si="880"/>
        <v>#REF!</v>
      </c>
      <c r="FR39" s="369" t="e">
        <f t="shared" ca="1" si="880"/>
        <v>#REF!</v>
      </c>
      <c r="FS39" s="589" t="e">
        <f t="shared" ca="1" si="880"/>
        <v>#REF!</v>
      </c>
      <c r="FT39" s="452" t="e">
        <f t="shared" ca="1" si="880"/>
        <v>#REF!</v>
      </c>
      <c r="FU39" s="369" t="e">
        <f t="shared" ca="1" si="880"/>
        <v>#REF!</v>
      </c>
      <c r="FV39" s="790" t="e">
        <f t="shared" ca="1" si="880"/>
        <v>#REF!</v>
      </c>
      <c r="FW39" s="589" t="e">
        <f t="shared" ca="1" si="880"/>
        <v>#REF!</v>
      </c>
      <c r="FX39" s="634" t="e">
        <f t="shared" ref="FX39:GC39" ca="1" si="881">SUMIF($S26:$S37,$S39,FX26:FX37)</f>
        <v>#REF!</v>
      </c>
      <c r="FY39" s="369" t="e">
        <f t="shared" ca="1" si="881"/>
        <v>#REF!</v>
      </c>
      <c r="FZ39" s="635" t="e">
        <f t="shared" ca="1" si="881"/>
        <v>#REF!</v>
      </c>
      <c r="GA39" s="634" t="e">
        <f t="shared" ca="1" si="881"/>
        <v>#REF!</v>
      </c>
      <c r="GB39" s="369" t="e">
        <f t="shared" ca="1" si="881"/>
        <v>#REF!</v>
      </c>
      <c r="GC39" s="635" t="e">
        <f t="shared" ca="1" si="881"/>
        <v>#REF!</v>
      </c>
      <c r="GD39" s="634" t="e">
        <f t="shared" ref="GD39:GG39" ca="1" si="882">SUMIF($S26:$S37,$S39,GD26:GD37)</f>
        <v>#REF!</v>
      </c>
      <c r="GE39" s="369" t="e">
        <f t="shared" ca="1" si="882"/>
        <v>#REF!</v>
      </c>
      <c r="GF39" s="790" t="e">
        <f t="shared" ca="1" si="882"/>
        <v>#REF!</v>
      </c>
      <c r="GG39" s="635" t="e">
        <f t="shared" ca="1" si="882"/>
        <v>#REF!</v>
      </c>
      <c r="GH39" s="634" t="e">
        <f t="shared" ref="GH39:GM39" ca="1" si="883">SUMIF($S23:$S37,$S39,GH23:GH37)</f>
        <v>#REF!</v>
      </c>
      <c r="GI39" s="369" t="e">
        <f t="shared" ca="1" si="883"/>
        <v>#REF!</v>
      </c>
      <c r="GJ39" s="635" t="e">
        <f t="shared" ca="1" si="883"/>
        <v>#REF!</v>
      </c>
      <c r="GK39" s="634" t="e">
        <f t="shared" ca="1" si="883"/>
        <v>#REF!</v>
      </c>
      <c r="GL39" s="369" t="e">
        <f t="shared" ca="1" si="883"/>
        <v>#REF!</v>
      </c>
      <c r="GM39" s="635" t="e">
        <f t="shared" ca="1" si="883"/>
        <v>#REF!</v>
      </c>
      <c r="GN39" s="634" t="e">
        <f t="shared" ref="GN39:GW39" ca="1" si="884">SUMIF($S23:$S37,$S39,GN23:GN37)</f>
        <v>#REF!</v>
      </c>
      <c r="GO39" s="369" t="e">
        <f t="shared" ca="1" si="884"/>
        <v>#REF!</v>
      </c>
      <c r="GP39" s="790" t="e">
        <f t="shared" ca="1" si="884"/>
        <v>#REF!</v>
      </c>
      <c r="GQ39" s="635" t="e">
        <f t="shared" ca="1" si="884"/>
        <v>#REF!</v>
      </c>
      <c r="GR39" s="634" t="e">
        <f t="shared" ref="GR39:GT39" ca="1" si="885">SUMIF($S23:$S37,$S39,GR23:GR37)</f>
        <v>#REF!</v>
      </c>
      <c r="GS39" s="369" t="e">
        <f t="shared" ca="1" si="885"/>
        <v>#REF!</v>
      </c>
      <c r="GT39" s="635" t="e">
        <f t="shared" ca="1" si="885"/>
        <v>#REF!</v>
      </c>
      <c r="GU39" s="634" t="e">
        <f t="shared" ca="1" si="884"/>
        <v>#REF!</v>
      </c>
      <c r="GV39" s="369" t="e">
        <f t="shared" ca="1" si="884"/>
        <v>#REF!</v>
      </c>
      <c r="GW39" s="635" t="e">
        <f t="shared" ca="1" si="884"/>
        <v>#REF!</v>
      </c>
      <c r="GX39" s="634" t="e">
        <f t="shared" ca="1" si="880"/>
        <v>#REF!</v>
      </c>
      <c r="GY39" s="369" t="e">
        <f t="shared" ca="1" si="880"/>
        <v>#REF!</v>
      </c>
      <c r="GZ39" s="790" t="e">
        <f t="shared" ref="GZ39" ca="1" si="886">SUMIF($S23:$S37,$S39,GZ23:GZ37)</f>
        <v>#REF!</v>
      </c>
      <c r="HA39" s="635" t="e">
        <f t="shared" ca="1" si="880"/>
        <v>#REF!</v>
      </c>
      <c r="HC39" s="537"/>
      <c r="HD39" s="538"/>
      <c r="HE39" s="537"/>
      <c r="HF39" s="537"/>
      <c r="HG39" s="537"/>
    </row>
    <row r="40" spans="1:215" s="536" customFormat="1" ht="20.25" thickBot="1" x14ac:dyDescent="0.3">
      <c r="A40" s="365"/>
      <c r="B40" s="1423"/>
      <c r="C40" s="371"/>
      <c r="D40" s="364"/>
      <c r="E40" s="370"/>
      <c r="F40" s="1296"/>
      <c r="G40" s="1296"/>
      <c r="H40" s="1296"/>
      <c r="I40" s="1424"/>
      <c r="J40" s="551"/>
      <c r="K40" s="1280"/>
      <c r="L40" s="1280"/>
      <c r="M40" s="1280"/>
      <c r="N40" s="1280"/>
      <c r="O40" s="1280"/>
      <c r="P40" s="1280"/>
      <c r="Q40" s="1280"/>
      <c r="R40" s="578"/>
      <c r="S40" s="371" t="s">
        <v>143</v>
      </c>
      <c r="T40" s="555" t="e">
        <f t="shared" ref="T40:AA40" ca="1" si="887">IF(AND(T38&gt;0,T39&gt;0),ROUNDDOWN(T39/T38,4),"")</f>
        <v>#REF!</v>
      </c>
      <c r="U40" s="556" t="e">
        <f t="shared" ca="1" si="887"/>
        <v>#REF!</v>
      </c>
      <c r="V40" s="556" t="e">
        <f t="shared" ca="1" si="887"/>
        <v>#REF!</v>
      </c>
      <c r="W40" s="555" t="e">
        <f t="shared" ca="1" si="887"/>
        <v>#REF!</v>
      </c>
      <c r="X40" s="556" t="e">
        <f t="shared" ca="1" si="887"/>
        <v>#REF!</v>
      </c>
      <c r="Y40" s="556" t="e">
        <f t="shared" ca="1" si="887"/>
        <v>#REF!</v>
      </c>
      <c r="Z40" s="555" t="e">
        <f t="shared" ca="1" si="887"/>
        <v>#REF!</v>
      </c>
      <c r="AA40" s="556" t="e">
        <f t="shared" ca="1" si="887"/>
        <v>#REF!</v>
      </c>
      <c r="AB40" s="557" t="e">
        <f ca="1">IF(AB39&gt;0,AB39/AB38,0)</f>
        <v>#REF!</v>
      </c>
      <c r="AC40" s="556" t="e">
        <f t="shared" ref="AC40:AK40" ca="1" si="888">IF(AND(AC38&gt;0,AC39&gt;0),ROUNDDOWN(AC39/AC38,4),"")</f>
        <v>#REF!</v>
      </c>
      <c r="AD40" s="555" t="e">
        <f t="shared" ca="1" si="888"/>
        <v>#REF!</v>
      </c>
      <c r="AE40" s="556" t="e">
        <f t="shared" ca="1" si="888"/>
        <v>#REF!</v>
      </c>
      <c r="AF40" s="556" t="e">
        <f t="shared" ca="1" si="888"/>
        <v>#REF!</v>
      </c>
      <c r="AG40" s="555" t="e">
        <f t="shared" ca="1" si="888"/>
        <v>#REF!</v>
      </c>
      <c r="AH40" s="556" t="e">
        <f t="shared" ca="1" si="888"/>
        <v>#REF!</v>
      </c>
      <c r="AI40" s="556" t="e">
        <f t="shared" ca="1" si="888"/>
        <v>#REF!</v>
      </c>
      <c r="AJ40" s="555" t="e">
        <f t="shared" ca="1" si="888"/>
        <v>#REF!</v>
      </c>
      <c r="AK40" s="556" t="e">
        <f t="shared" ca="1" si="888"/>
        <v>#REF!</v>
      </c>
      <c r="AL40" s="557" t="e">
        <f ca="1">IF(AL39&gt;0,AL39/AL38,0)</f>
        <v>#REF!</v>
      </c>
      <c r="AM40" s="556" t="e">
        <f t="shared" ref="AM40:CB40" ca="1" si="889">IF(AND(AM38&gt;0,AM39&gt;0),ROUNDDOWN(AM39/AM38,4),"")</f>
        <v>#REF!</v>
      </c>
      <c r="AN40" s="555" t="e">
        <f t="shared" ca="1" si="889"/>
        <v>#REF!</v>
      </c>
      <c r="AO40" s="556" t="e">
        <f t="shared" ca="1" si="889"/>
        <v>#REF!</v>
      </c>
      <c r="AP40" s="556" t="e">
        <f t="shared" ca="1" si="889"/>
        <v>#REF!</v>
      </c>
      <c r="AQ40" s="555" t="e">
        <f t="shared" ca="1" si="889"/>
        <v>#REF!</v>
      </c>
      <c r="AR40" s="556" t="e">
        <f t="shared" ca="1" si="889"/>
        <v>#REF!</v>
      </c>
      <c r="AS40" s="556" t="e">
        <f t="shared" ca="1" si="889"/>
        <v>#REF!</v>
      </c>
      <c r="AT40" s="555" t="e">
        <f t="shared" ca="1" si="889"/>
        <v>#REF!</v>
      </c>
      <c r="AU40" s="556" t="e">
        <f t="shared" ca="1" si="889"/>
        <v>#REF!</v>
      </c>
      <c r="AV40" s="557" t="e">
        <f ca="1">IF(AV39&gt;0,AV39/AV38,0)</f>
        <v>#REF!</v>
      </c>
      <c r="AW40" s="556" t="e">
        <f t="shared" ca="1" si="889"/>
        <v>#REF!</v>
      </c>
      <c r="AX40" s="636" t="e">
        <f ca="1">IF(AND(AX38&gt;0,AX39&gt;0),ROUNDDOWN(AX39/AX38,4),"")</f>
        <v>#REF!</v>
      </c>
      <c r="AY40" s="556" t="e">
        <f t="shared" ref="AY40" ca="1" si="890">IF(AND(AY38&gt;0,AY39&gt;0),ROUNDDOWN(AY39/AY38,4),"")</f>
        <v>#REF!</v>
      </c>
      <c r="AZ40" s="637" t="e">
        <f t="shared" ref="AZ40" ca="1" si="891">IF(AND(AZ38&gt;0,AZ39&gt;0),ROUNDDOWN(AZ39/AZ38,4),"")</f>
        <v>#REF!</v>
      </c>
      <c r="BA40" s="636" t="e">
        <f ca="1">IF(AND(BA38&gt;0,BA39&gt;0),ROUNDDOWN(BA39/BA38,4),"")</f>
        <v>#REF!</v>
      </c>
      <c r="BB40" s="556" t="e">
        <f t="shared" ref="BB40" ca="1" si="892">IF(AND(BB38&gt;0,BB39&gt;0),ROUNDDOWN(BB39/BB38,4),"")</f>
        <v>#REF!</v>
      </c>
      <c r="BC40" s="637" t="e">
        <f t="shared" ref="BC40" ca="1" si="893">IF(AND(BC38&gt;0,BC39&gt;0),ROUNDDOWN(BC39/BC38,4),"")</f>
        <v>#REF!</v>
      </c>
      <c r="BD40" s="636" t="e">
        <f ca="1">IF(AND(BD38&gt;0,BD39&gt;0),ROUNDDOWN(BD39/BD38,4),"")</f>
        <v>#REF!</v>
      </c>
      <c r="BE40" s="556" t="e">
        <f t="shared" ref="BE40" ca="1" si="894">IF(AND(BE38&gt;0,BE39&gt;0),ROUNDDOWN(BE39/BE38,4),"")</f>
        <v>#REF!</v>
      </c>
      <c r="BF40" s="557"/>
      <c r="BG40" s="637" t="e">
        <f t="shared" ref="BG40" ca="1" si="895">IF(AND(BG38&gt;0,BG39&gt;0),ROUNDDOWN(BG39/BG38,4),"")</f>
        <v>#REF!</v>
      </c>
      <c r="BH40" s="556" t="e">
        <f t="shared" ca="1" si="889"/>
        <v>#REF!</v>
      </c>
      <c r="BI40" s="556" t="e">
        <f t="shared" ca="1" si="889"/>
        <v>#REF!</v>
      </c>
      <c r="BJ40" s="556" t="e">
        <f t="shared" ca="1" si="889"/>
        <v>#REF!</v>
      </c>
      <c r="BK40" s="555" t="e">
        <f t="shared" ca="1" si="889"/>
        <v>#REF!</v>
      </c>
      <c r="BL40" s="556" t="e">
        <f t="shared" ca="1" si="889"/>
        <v>#REF!</v>
      </c>
      <c r="BM40" s="556" t="e">
        <f t="shared" ca="1" si="889"/>
        <v>#REF!</v>
      </c>
      <c r="BN40" s="555" t="e">
        <f t="shared" ca="1" si="889"/>
        <v>#REF!</v>
      </c>
      <c r="BO40" s="556" t="e">
        <f t="shared" ca="1" si="889"/>
        <v>#REF!</v>
      </c>
      <c r="BP40" s="557" t="e">
        <f ca="1">IF(BP39&gt;0,BP39/BP38,0)</f>
        <v>#REF!</v>
      </c>
      <c r="BQ40" s="556" t="e">
        <f t="shared" ca="1" si="889"/>
        <v>#REF!</v>
      </c>
      <c r="BR40" s="555" t="e">
        <f t="shared" ca="1" si="889"/>
        <v>#REF!</v>
      </c>
      <c r="BS40" s="556" t="e">
        <f t="shared" ca="1" si="889"/>
        <v>#REF!</v>
      </c>
      <c r="BT40" s="556" t="e">
        <f t="shared" ca="1" si="889"/>
        <v>#REF!</v>
      </c>
      <c r="BU40" s="555" t="e">
        <f t="shared" ca="1" si="889"/>
        <v>#REF!</v>
      </c>
      <c r="BV40" s="556" t="e">
        <f t="shared" ca="1" si="889"/>
        <v>#REF!</v>
      </c>
      <c r="BW40" s="556" t="e">
        <f t="shared" ca="1" si="889"/>
        <v>#REF!</v>
      </c>
      <c r="BX40" s="555" t="e">
        <f t="shared" ca="1" si="889"/>
        <v>#REF!</v>
      </c>
      <c r="BY40" s="556" t="e">
        <f t="shared" ca="1" si="889"/>
        <v>#REF!</v>
      </c>
      <c r="BZ40" s="557" t="e">
        <f ca="1">IF(BZ39&gt;0,BZ39/BZ38,0)</f>
        <v>#REF!</v>
      </c>
      <c r="CA40" s="556" t="e">
        <f t="shared" ca="1" si="889"/>
        <v>#REF!</v>
      </c>
      <c r="CB40" s="555" t="e">
        <f t="shared" ca="1" si="889"/>
        <v>#REF!</v>
      </c>
      <c r="CC40" s="556" t="e">
        <f t="shared" ref="CC40:DY40" ca="1" si="896">IF(AND(CC38&gt;0,CC39&gt;0),ROUNDDOWN(CC39/CC38,4),"")</f>
        <v>#REF!</v>
      </c>
      <c r="CD40" s="556" t="e">
        <f t="shared" ca="1" si="896"/>
        <v>#REF!</v>
      </c>
      <c r="CE40" s="555" t="e">
        <f t="shared" ca="1" si="896"/>
        <v>#REF!</v>
      </c>
      <c r="CF40" s="556" t="e">
        <f t="shared" ca="1" si="896"/>
        <v>#REF!</v>
      </c>
      <c r="CG40" s="556" t="e">
        <f t="shared" ca="1" si="896"/>
        <v>#REF!</v>
      </c>
      <c r="CH40" s="555" t="e">
        <f t="shared" ca="1" si="896"/>
        <v>#REF!</v>
      </c>
      <c r="CI40" s="556" t="e">
        <f t="shared" ca="1" si="896"/>
        <v>#REF!</v>
      </c>
      <c r="CJ40" s="557" t="e">
        <f ca="1">IF(CJ39&gt;0,CJ39/CJ38,0)</f>
        <v>#REF!</v>
      </c>
      <c r="CK40" s="556" t="e">
        <f t="shared" ca="1" si="896"/>
        <v>#REF!</v>
      </c>
      <c r="CL40" s="636" t="e">
        <f ca="1">IF(AND(CL38&gt;0,CL39&gt;0),ROUNDDOWN(CL39/CL38,4),"")</f>
        <v>#REF!</v>
      </c>
      <c r="CM40" s="556" t="e">
        <f t="shared" ref="CM40:CN40" ca="1" si="897">IF(AND(CM38&gt;0,CM39&gt;0),ROUNDDOWN(CM39/CM38,4),"")</f>
        <v>#REF!</v>
      </c>
      <c r="CN40" s="637" t="e">
        <f t="shared" ca="1" si="897"/>
        <v>#REF!</v>
      </c>
      <c r="CO40" s="636" t="e">
        <f ca="1">IF(AND(CO38&gt;0,CO39&gt;0),ROUNDDOWN(CO39/CO38,4),"")</f>
        <v>#REF!</v>
      </c>
      <c r="CP40" s="556" t="e">
        <f t="shared" ref="CP40:CQ40" ca="1" si="898">IF(AND(CP38&gt;0,CP39&gt;0),ROUNDDOWN(CP39/CP38,4),"")</f>
        <v>#REF!</v>
      </c>
      <c r="CQ40" s="637" t="e">
        <f t="shared" ca="1" si="898"/>
        <v>#REF!</v>
      </c>
      <c r="CR40" s="636" t="e">
        <f ca="1">IF(AND(CR38&gt;0,CR39&gt;0),ROUNDDOWN(CR39/CR38,4),"")</f>
        <v>#REF!</v>
      </c>
      <c r="CS40" s="556" t="e">
        <f t="shared" ref="CS40" ca="1" si="899">IF(AND(CS38&gt;0,CS39&gt;0),ROUNDDOWN(CS39/CS38,4),"")</f>
        <v>#REF!</v>
      </c>
      <c r="CT40" s="557"/>
      <c r="CU40" s="637" t="e">
        <f t="shared" ref="CU40:DA40" ca="1" si="900">IF(AND(CU38&gt;0,CU39&gt;0),ROUNDDOWN(CU39/CU38,4),"")</f>
        <v>#REF!</v>
      </c>
      <c r="CV40" s="636" t="e">
        <f t="shared" ref="CV40:CX40" ca="1" si="901">IF(AND(CV38&gt;0,CV39&gt;0),ROUNDDOWN(CV39/CV38,4),"")</f>
        <v>#REF!</v>
      </c>
      <c r="CW40" s="556" t="e">
        <f t="shared" ca="1" si="901"/>
        <v>#REF!</v>
      </c>
      <c r="CX40" s="637" t="e">
        <f t="shared" ca="1" si="901"/>
        <v>#REF!</v>
      </c>
      <c r="CY40" s="636" t="e">
        <f t="shared" ca="1" si="900"/>
        <v>#REF!</v>
      </c>
      <c r="CZ40" s="556" t="e">
        <f t="shared" ca="1" si="900"/>
        <v>#REF!</v>
      </c>
      <c r="DA40" s="637" t="e">
        <f t="shared" ca="1" si="900"/>
        <v>#REF!</v>
      </c>
      <c r="DB40" s="636" t="e">
        <f t="shared" ca="1" si="896"/>
        <v>#REF!</v>
      </c>
      <c r="DC40" s="556" t="e">
        <f t="shared" ca="1" si="896"/>
        <v>#REF!</v>
      </c>
      <c r="DD40" s="557" t="e">
        <f t="shared" ref="DD40" ca="1" si="902">IF(AND(DD38&gt;0,DD39&gt;0),ROUNDDOWN(DD39/DD38,4),"")</f>
        <v>#REF!</v>
      </c>
      <c r="DE40" s="637" t="e">
        <f t="shared" ca="1" si="896"/>
        <v>#REF!</v>
      </c>
      <c r="DF40" s="556" t="e">
        <f t="shared" ca="1" si="896"/>
        <v>#REF!</v>
      </c>
      <c r="DG40" s="556" t="e">
        <f t="shared" ca="1" si="896"/>
        <v>#REF!</v>
      </c>
      <c r="DH40" s="556" t="e">
        <f t="shared" ca="1" si="896"/>
        <v>#REF!</v>
      </c>
      <c r="DI40" s="555" t="e">
        <f t="shared" ca="1" si="896"/>
        <v>#REF!</v>
      </c>
      <c r="DJ40" s="556" t="e">
        <f t="shared" ca="1" si="896"/>
        <v>#REF!</v>
      </c>
      <c r="DK40" s="556" t="e">
        <f t="shared" ca="1" si="896"/>
        <v>#REF!</v>
      </c>
      <c r="DL40" s="555" t="e">
        <f t="shared" ca="1" si="896"/>
        <v>#REF!</v>
      </c>
      <c r="DM40" s="556" t="e">
        <f t="shared" ca="1" si="896"/>
        <v>#REF!</v>
      </c>
      <c r="DN40" s="557" t="e">
        <f ca="1">IF(DN39&gt;0,DN39/DN38,0)</f>
        <v>#REF!</v>
      </c>
      <c r="DO40" s="556" t="e">
        <f t="shared" ca="1" si="896"/>
        <v>#REF!</v>
      </c>
      <c r="DP40" s="555" t="e">
        <f t="shared" ca="1" si="896"/>
        <v>#REF!</v>
      </c>
      <c r="DQ40" s="556" t="e">
        <f t="shared" ca="1" si="896"/>
        <v>#REF!</v>
      </c>
      <c r="DR40" s="556" t="e">
        <f t="shared" ca="1" si="896"/>
        <v>#REF!</v>
      </c>
      <c r="DS40" s="555" t="e">
        <f t="shared" ca="1" si="896"/>
        <v>#REF!</v>
      </c>
      <c r="DT40" s="556" t="e">
        <f t="shared" ca="1" si="896"/>
        <v>#REF!</v>
      </c>
      <c r="DU40" s="556" t="e">
        <f t="shared" ca="1" si="896"/>
        <v>#REF!</v>
      </c>
      <c r="DV40" s="555" t="e">
        <f t="shared" ca="1" si="896"/>
        <v>#REF!</v>
      </c>
      <c r="DW40" s="556" t="e">
        <f t="shared" ca="1" si="896"/>
        <v>#REF!</v>
      </c>
      <c r="DX40" s="557" t="e">
        <f ca="1">IF(DX39&gt;0,DX39/DX38,0)</f>
        <v>#REF!</v>
      </c>
      <c r="DY40" s="556" t="e">
        <f t="shared" ca="1" si="896"/>
        <v>#REF!</v>
      </c>
      <c r="DZ40" s="555" t="e">
        <f t="shared" ref="DZ40:FO40" ca="1" si="903">IF(AND(DZ38&gt;0,DZ39&gt;0),ROUNDDOWN(DZ39/DZ38,4),"")</f>
        <v>#REF!</v>
      </c>
      <c r="EA40" s="556" t="e">
        <f t="shared" ca="1" si="903"/>
        <v>#REF!</v>
      </c>
      <c r="EB40" s="556" t="e">
        <f t="shared" ca="1" si="903"/>
        <v>#REF!</v>
      </c>
      <c r="EC40" s="555" t="e">
        <f t="shared" ca="1" si="903"/>
        <v>#REF!</v>
      </c>
      <c r="ED40" s="556" t="e">
        <f t="shared" ca="1" si="903"/>
        <v>#REF!</v>
      </c>
      <c r="EE40" s="556" t="e">
        <f t="shared" ca="1" si="903"/>
        <v>#REF!</v>
      </c>
      <c r="EF40" s="555" t="e">
        <f t="shared" ca="1" si="903"/>
        <v>#REF!</v>
      </c>
      <c r="EG40" s="556" t="e">
        <f t="shared" ca="1" si="903"/>
        <v>#REF!</v>
      </c>
      <c r="EH40" s="557" t="e">
        <f ca="1">IF(EH39&gt;0,EH39/EH38,0)</f>
        <v>#REF!</v>
      </c>
      <c r="EI40" s="556" t="e">
        <f t="shared" ca="1" si="903"/>
        <v>#REF!</v>
      </c>
      <c r="EJ40" s="636" t="e">
        <f ca="1">IF(AND(EJ38&gt;0,EJ39&gt;0),ROUNDDOWN(EJ39/EJ38,4),"")</f>
        <v>#REF!</v>
      </c>
      <c r="EK40" s="556" t="e">
        <f t="shared" ref="EK40:EL40" ca="1" si="904">IF(AND(EK38&gt;0,EK39&gt;0),ROUNDDOWN(EK39/EK38,4),"")</f>
        <v>#REF!</v>
      </c>
      <c r="EL40" s="637" t="e">
        <f t="shared" ca="1" si="904"/>
        <v>#REF!</v>
      </c>
      <c r="EM40" s="636" t="e">
        <f ca="1">IF(AND(EM38&gt;0,EM39&gt;0),ROUNDDOWN(EM39/EM38,4),"")</f>
        <v>#REF!</v>
      </c>
      <c r="EN40" s="556" t="e">
        <f t="shared" ref="EN40:EO40" ca="1" si="905">IF(AND(EN38&gt;0,EN39&gt;0),ROUNDDOWN(EN39/EN38,4),"")</f>
        <v>#REF!</v>
      </c>
      <c r="EO40" s="637" t="e">
        <f t="shared" ca="1" si="905"/>
        <v>#REF!</v>
      </c>
      <c r="EP40" s="636" t="e">
        <f ca="1">IF(AND(EP38&gt;0,EP39&gt;0),ROUNDDOWN(EP39/EP38,4),"")</f>
        <v>#REF!</v>
      </c>
      <c r="EQ40" s="556" t="e">
        <f t="shared" ref="EQ40" ca="1" si="906">IF(AND(EQ38&gt;0,EQ39&gt;0),ROUNDDOWN(EQ39/EQ38,4),"")</f>
        <v>#REF!</v>
      </c>
      <c r="ER40" s="557"/>
      <c r="ES40" s="637" t="e">
        <f t="shared" ref="ES40" ca="1" si="907">IF(AND(ES38&gt;0,ES39&gt;0),ROUNDDOWN(ES39/ES38,4),"")</f>
        <v>#REF!</v>
      </c>
      <c r="ET40" s="556" t="e">
        <f t="shared" ca="1" si="903"/>
        <v>#REF!</v>
      </c>
      <c r="EU40" s="556" t="e">
        <f t="shared" ca="1" si="903"/>
        <v>#REF!</v>
      </c>
      <c r="EV40" s="556" t="e">
        <f t="shared" ca="1" si="903"/>
        <v>#REF!</v>
      </c>
      <c r="EW40" s="555" t="e">
        <f t="shared" ca="1" si="903"/>
        <v>#REF!</v>
      </c>
      <c r="EX40" s="556" t="e">
        <f t="shared" ca="1" si="903"/>
        <v>#REF!</v>
      </c>
      <c r="EY40" s="556" t="e">
        <f t="shared" ca="1" si="903"/>
        <v>#REF!</v>
      </c>
      <c r="EZ40" s="555" t="e">
        <f t="shared" ca="1" si="903"/>
        <v>#REF!</v>
      </c>
      <c r="FA40" s="556" t="e">
        <f t="shared" ca="1" si="903"/>
        <v>#REF!</v>
      </c>
      <c r="FB40" s="557" t="e">
        <f ca="1">IF(FB39&gt;0,FB39/FB38,0)</f>
        <v>#REF!</v>
      </c>
      <c r="FC40" s="556" t="e">
        <f t="shared" ca="1" si="903"/>
        <v>#REF!</v>
      </c>
      <c r="FD40" s="555" t="e">
        <f t="shared" ca="1" si="903"/>
        <v>#REF!</v>
      </c>
      <c r="FE40" s="556" t="e">
        <f t="shared" ca="1" si="903"/>
        <v>#REF!</v>
      </c>
      <c r="FF40" s="556" t="e">
        <f t="shared" ca="1" si="903"/>
        <v>#REF!</v>
      </c>
      <c r="FG40" s="555" t="e">
        <f t="shared" ca="1" si="903"/>
        <v>#REF!</v>
      </c>
      <c r="FH40" s="556" t="e">
        <f t="shared" ca="1" si="903"/>
        <v>#REF!</v>
      </c>
      <c r="FI40" s="556" t="e">
        <f t="shared" ca="1" si="903"/>
        <v>#REF!</v>
      </c>
      <c r="FJ40" s="555" t="e">
        <f t="shared" ca="1" si="903"/>
        <v>#REF!</v>
      </c>
      <c r="FK40" s="556" t="e">
        <f t="shared" ca="1" si="903"/>
        <v>#REF!</v>
      </c>
      <c r="FL40" s="557" t="e">
        <f ca="1">IF(FL39&gt;0,FL39/FL38,0)</f>
        <v>#REF!</v>
      </c>
      <c r="FM40" s="556" t="e">
        <f t="shared" ca="1" si="903"/>
        <v>#REF!</v>
      </c>
      <c r="FN40" s="555" t="e">
        <f t="shared" ca="1" si="903"/>
        <v>#REF!</v>
      </c>
      <c r="FO40" s="556" t="e">
        <f t="shared" ca="1" si="903"/>
        <v>#REF!</v>
      </c>
      <c r="FP40" s="556" t="e">
        <f t="shared" ref="FP40:HA40" ca="1" si="908">IF(AND(FP38&gt;0,FP39&gt;0),ROUNDDOWN(FP39/FP38,4),"")</f>
        <v>#REF!</v>
      </c>
      <c r="FQ40" s="555" t="e">
        <f t="shared" ca="1" si="908"/>
        <v>#REF!</v>
      </c>
      <c r="FR40" s="556" t="e">
        <f t="shared" ca="1" si="908"/>
        <v>#REF!</v>
      </c>
      <c r="FS40" s="556" t="e">
        <f t="shared" ca="1" si="908"/>
        <v>#REF!</v>
      </c>
      <c r="FT40" s="555" t="e">
        <f t="shared" ca="1" si="908"/>
        <v>#REF!</v>
      </c>
      <c r="FU40" s="556" t="e">
        <f t="shared" ca="1" si="908"/>
        <v>#REF!</v>
      </c>
      <c r="FV40" s="557" t="e">
        <f ca="1">IF(FV39&gt;0,FV39/FV38,0)</f>
        <v>#REF!</v>
      </c>
      <c r="FW40" s="556" t="e">
        <f t="shared" ca="1" si="908"/>
        <v>#REF!</v>
      </c>
      <c r="FX40" s="636" t="e">
        <f ca="1">IF(AND(FX38&gt;0,FX39&gt;0),ROUNDDOWN(FX39/FX38,4),"")</f>
        <v>#REF!</v>
      </c>
      <c r="FY40" s="556" t="e">
        <f t="shared" ref="FY40:FZ40" ca="1" si="909">IF(AND(FY38&gt;0,FY39&gt;0),ROUNDDOWN(FY39/FY38,4),"")</f>
        <v>#REF!</v>
      </c>
      <c r="FZ40" s="637" t="e">
        <f t="shared" ca="1" si="909"/>
        <v>#REF!</v>
      </c>
      <c r="GA40" s="636" t="e">
        <f ca="1">IF(AND(GA38&gt;0,GA39&gt;0),ROUNDDOWN(GA39/GA38,4),"")</f>
        <v>#REF!</v>
      </c>
      <c r="GB40" s="556" t="e">
        <f t="shared" ref="GB40:GC40" ca="1" si="910">IF(AND(GB38&gt;0,GB39&gt;0),ROUNDDOWN(GB39/GB38,4),"")</f>
        <v>#REF!</v>
      </c>
      <c r="GC40" s="637" t="e">
        <f t="shared" ca="1" si="910"/>
        <v>#REF!</v>
      </c>
      <c r="GD40" s="636" t="e">
        <f ca="1">IF(AND(GD38&gt;0,GD39&gt;0),ROUNDDOWN(GD39/GD38,4),"")</f>
        <v>#REF!</v>
      </c>
      <c r="GE40" s="556" t="e">
        <f t="shared" ref="GE40" ca="1" si="911">IF(AND(GE38&gt;0,GE39&gt;0),ROUNDDOWN(GE39/GE38,4),"")</f>
        <v>#REF!</v>
      </c>
      <c r="GF40" s="557"/>
      <c r="GG40" s="637" t="e">
        <f t="shared" ref="GG40:GW40" ca="1" si="912">IF(AND(GG38&gt;0,GG39&gt;0),ROUNDDOWN(GG39/GG38,4),"")</f>
        <v>#REF!</v>
      </c>
      <c r="GH40" s="636" t="e">
        <f t="shared" ca="1" si="912"/>
        <v>#REF!</v>
      </c>
      <c r="GI40" s="556" t="e">
        <f t="shared" ca="1" si="912"/>
        <v>#REF!</v>
      </c>
      <c r="GJ40" s="637" t="e">
        <f t="shared" ca="1" si="912"/>
        <v>#REF!</v>
      </c>
      <c r="GK40" s="636" t="e">
        <f t="shared" ca="1" si="912"/>
        <v>#REF!</v>
      </c>
      <c r="GL40" s="556" t="e">
        <f t="shared" ca="1" si="912"/>
        <v>#REF!</v>
      </c>
      <c r="GM40" s="637" t="e">
        <f t="shared" ca="1" si="912"/>
        <v>#REF!</v>
      </c>
      <c r="GN40" s="636" t="e">
        <f t="shared" ca="1" si="912"/>
        <v>#REF!</v>
      </c>
      <c r="GO40" s="556" t="e">
        <f t="shared" ca="1" si="912"/>
        <v>#REF!</v>
      </c>
      <c r="GP40" s="557" t="e">
        <f t="shared" ca="1" si="912"/>
        <v>#REF!</v>
      </c>
      <c r="GQ40" s="637" t="e">
        <f t="shared" ca="1" si="912"/>
        <v>#REF!</v>
      </c>
      <c r="GR40" s="636" t="e">
        <f t="shared" ref="GR40:GT40" ca="1" si="913">IF(AND(GR38&gt;0,GR39&gt;0),ROUNDDOWN(GR39/GR38,4),"")</f>
        <v>#REF!</v>
      </c>
      <c r="GS40" s="556" t="e">
        <f t="shared" ca="1" si="913"/>
        <v>#REF!</v>
      </c>
      <c r="GT40" s="637" t="e">
        <f t="shared" ca="1" si="913"/>
        <v>#REF!</v>
      </c>
      <c r="GU40" s="636" t="e">
        <f t="shared" ca="1" si="912"/>
        <v>#REF!</v>
      </c>
      <c r="GV40" s="556" t="e">
        <f t="shared" ca="1" si="912"/>
        <v>#REF!</v>
      </c>
      <c r="GW40" s="637" t="e">
        <f t="shared" ca="1" si="912"/>
        <v>#REF!</v>
      </c>
      <c r="GX40" s="636" t="e">
        <f t="shared" ca="1" si="908"/>
        <v>#REF!</v>
      </c>
      <c r="GY40" s="556" t="e">
        <f t="shared" ca="1" si="908"/>
        <v>#REF!</v>
      </c>
      <c r="GZ40" s="557" t="e">
        <f t="shared" ref="GZ40" ca="1" si="914">IF(AND(GZ38&gt;0,GZ39&gt;0),ROUNDDOWN(GZ39/GZ38,4),"")</f>
        <v>#REF!</v>
      </c>
      <c r="HA40" s="637" t="e">
        <f t="shared" ca="1" si="908"/>
        <v>#REF!</v>
      </c>
      <c r="HC40" s="537"/>
      <c r="HD40" s="538"/>
      <c r="HE40" s="537"/>
      <c r="HF40" s="537"/>
      <c r="HG40" s="537"/>
    </row>
    <row r="41" spans="1:215" s="533" customFormat="1" ht="33.75" thickBot="1" x14ac:dyDescent="0.3">
      <c r="A41" s="365"/>
      <c r="B41" s="525"/>
      <c r="C41" s="526"/>
      <c r="D41" s="527"/>
      <c r="E41" s="528"/>
      <c r="F41" s="1298"/>
      <c r="G41" s="1298"/>
      <c r="H41" s="1298"/>
      <c r="I41" s="529"/>
      <c r="J41" s="524"/>
      <c r="K41" s="1283"/>
      <c r="L41" s="1283"/>
      <c r="M41" s="1283"/>
      <c r="N41" s="1283"/>
      <c r="O41" s="1283"/>
      <c r="P41" s="1283"/>
      <c r="Q41" s="1283"/>
      <c r="R41" s="580"/>
      <c r="S41" s="530"/>
      <c r="T41" s="531"/>
      <c r="U41" s="524"/>
      <c r="V41" s="590"/>
      <c r="W41" s="531"/>
      <c r="X41" s="524"/>
      <c r="Y41" s="590"/>
      <c r="Z41" s="531"/>
      <c r="AA41" s="524"/>
      <c r="AB41" s="532"/>
      <c r="AC41" s="590"/>
      <c r="AD41" s="531"/>
      <c r="AE41" s="524"/>
      <c r="AF41" s="590"/>
      <c r="AG41" s="531"/>
      <c r="AH41" s="524"/>
      <c r="AI41" s="590"/>
      <c r="AJ41" s="531"/>
      <c r="AK41" s="524"/>
      <c r="AL41" s="532"/>
      <c r="AM41" s="590"/>
      <c r="AN41" s="531"/>
      <c r="AO41" s="524"/>
      <c r="AP41" s="590"/>
      <c r="AQ41" s="531"/>
      <c r="AR41" s="524"/>
      <c r="AS41" s="590"/>
      <c r="AT41" s="531"/>
      <c r="AU41" s="524"/>
      <c r="AV41" s="532"/>
      <c r="AW41" s="590"/>
      <c r="AX41" s="638"/>
      <c r="AY41" s="524"/>
      <c r="AZ41" s="639"/>
      <c r="BA41" s="638"/>
      <c r="BB41" s="524"/>
      <c r="BC41" s="639"/>
      <c r="BD41" s="638"/>
      <c r="BE41" s="524"/>
      <c r="BF41" s="532"/>
      <c r="BG41" s="639"/>
      <c r="BH41" s="524"/>
      <c r="BI41" s="524"/>
      <c r="BJ41" s="590"/>
      <c r="BK41" s="531"/>
      <c r="BL41" s="524"/>
      <c r="BM41" s="590"/>
      <c r="BN41" s="531"/>
      <c r="BO41" s="524"/>
      <c r="BP41" s="532"/>
      <c r="BQ41" s="590"/>
      <c r="BR41" s="531"/>
      <c r="BS41" s="524"/>
      <c r="BT41" s="590"/>
      <c r="BU41" s="531"/>
      <c r="BV41" s="524"/>
      <c r="BW41" s="590"/>
      <c r="BX41" s="531"/>
      <c r="BY41" s="524"/>
      <c r="BZ41" s="532"/>
      <c r="CA41" s="590"/>
      <c r="CB41" s="531"/>
      <c r="CC41" s="524"/>
      <c r="CD41" s="590"/>
      <c r="CE41" s="531"/>
      <c r="CF41" s="524"/>
      <c r="CG41" s="590"/>
      <c r="CH41" s="531"/>
      <c r="CI41" s="524"/>
      <c r="CJ41" s="532"/>
      <c r="CK41" s="590"/>
      <c r="CL41" s="638"/>
      <c r="CM41" s="524"/>
      <c r="CN41" s="639"/>
      <c r="CO41" s="638"/>
      <c r="CP41" s="524"/>
      <c r="CQ41" s="639"/>
      <c r="CR41" s="638"/>
      <c r="CS41" s="524"/>
      <c r="CT41" s="532"/>
      <c r="CU41" s="639"/>
      <c r="CV41" s="638"/>
      <c r="CW41" s="524"/>
      <c r="CX41" s="639"/>
      <c r="CY41" s="638"/>
      <c r="CZ41" s="524"/>
      <c r="DA41" s="639"/>
      <c r="DB41" s="638"/>
      <c r="DC41" s="524"/>
      <c r="DD41" s="532"/>
      <c r="DE41" s="639"/>
      <c r="DF41" s="524"/>
      <c r="DG41" s="524"/>
      <c r="DH41" s="590"/>
      <c r="DI41" s="531"/>
      <c r="DJ41" s="524"/>
      <c r="DK41" s="590"/>
      <c r="DL41" s="531"/>
      <c r="DM41" s="524"/>
      <c r="DN41" s="532"/>
      <c r="DO41" s="590"/>
      <c r="DP41" s="531"/>
      <c r="DQ41" s="524"/>
      <c r="DR41" s="590"/>
      <c r="DS41" s="531"/>
      <c r="DT41" s="524"/>
      <c r="DU41" s="590"/>
      <c r="DV41" s="531"/>
      <c r="DW41" s="524"/>
      <c r="DX41" s="532"/>
      <c r="DY41" s="590"/>
      <c r="DZ41" s="531"/>
      <c r="EA41" s="524"/>
      <c r="EB41" s="590"/>
      <c r="EC41" s="531"/>
      <c r="ED41" s="524"/>
      <c r="EE41" s="590"/>
      <c r="EF41" s="531"/>
      <c r="EG41" s="524"/>
      <c r="EH41" s="532"/>
      <c r="EI41" s="590"/>
      <c r="EJ41" s="638"/>
      <c r="EK41" s="524"/>
      <c r="EL41" s="639"/>
      <c r="EM41" s="638"/>
      <c r="EN41" s="524"/>
      <c r="EO41" s="639"/>
      <c r="EP41" s="638"/>
      <c r="EQ41" s="524"/>
      <c r="ER41" s="532"/>
      <c r="ES41" s="639"/>
      <c r="ET41" s="524"/>
      <c r="EU41" s="524"/>
      <c r="EV41" s="590"/>
      <c r="EW41" s="531"/>
      <c r="EX41" s="524"/>
      <c r="EY41" s="590"/>
      <c r="EZ41" s="531"/>
      <c r="FA41" s="524"/>
      <c r="FB41" s="532"/>
      <c r="FC41" s="590"/>
      <c r="FD41" s="531"/>
      <c r="FE41" s="524"/>
      <c r="FF41" s="590"/>
      <c r="FG41" s="531"/>
      <c r="FH41" s="524"/>
      <c r="FI41" s="590"/>
      <c r="FJ41" s="531"/>
      <c r="FK41" s="524"/>
      <c r="FL41" s="532"/>
      <c r="FM41" s="590"/>
      <c r="FN41" s="531"/>
      <c r="FO41" s="524"/>
      <c r="FP41" s="590"/>
      <c r="FQ41" s="531"/>
      <c r="FR41" s="524"/>
      <c r="FS41" s="590"/>
      <c r="FT41" s="531"/>
      <c r="FU41" s="524"/>
      <c r="FV41" s="532"/>
      <c r="FW41" s="590"/>
      <c r="FX41" s="638"/>
      <c r="FY41" s="524"/>
      <c r="FZ41" s="639"/>
      <c r="GA41" s="638"/>
      <c r="GB41" s="524"/>
      <c r="GC41" s="639"/>
      <c r="GD41" s="638"/>
      <c r="GE41" s="524"/>
      <c r="GF41" s="532"/>
      <c r="GG41" s="639"/>
      <c r="GH41" s="638"/>
      <c r="GI41" s="524"/>
      <c r="GJ41" s="639"/>
      <c r="GK41" s="638"/>
      <c r="GL41" s="524"/>
      <c r="GM41" s="639"/>
      <c r="GN41" s="638"/>
      <c r="GO41" s="524"/>
      <c r="GP41" s="532"/>
      <c r="GQ41" s="639"/>
      <c r="GR41" s="638"/>
      <c r="GS41" s="524"/>
      <c r="GT41" s="639"/>
      <c r="GU41" s="638"/>
      <c r="GV41" s="524"/>
      <c r="GW41" s="639"/>
      <c r="GX41" s="638"/>
      <c r="GY41" s="524"/>
      <c r="GZ41" s="532"/>
      <c r="HA41" s="639"/>
      <c r="HC41" s="534"/>
      <c r="HD41" s="815"/>
      <c r="HE41" s="534"/>
      <c r="HF41" s="534"/>
      <c r="HG41" s="534"/>
    </row>
    <row r="42" spans="1:215" outlineLevel="1" x14ac:dyDescent="0.25">
      <c r="A42" s="365"/>
      <c r="B42" s="508"/>
      <c r="C42" s="446" t="str">
        <f>_xlfn.XLOOKUP($D42,'214737'!$H:$H,'214737'!$G:$G,"",0)</f>
        <v>愛知</v>
      </c>
      <c r="D42" s="420" t="s">
        <v>461</v>
      </c>
      <c r="E42" s="419">
        <v>31</v>
      </c>
      <c r="F42" s="1294" t="str">
        <f>_xlfn.XLOOKUP($D42,'214737'!$H:$H,'214737'!$I:$I,"",0)</f>
        <v>遠藤 晃太</v>
      </c>
      <c r="G42" s="1294" t="str">
        <f>_xlfn.XLOOKUP($D42,'214737'!$H:$H,'214737'!$J:$J,"",0)</f>
        <v>遠藤 晃太</v>
      </c>
      <c r="H42" s="1294" t="str">
        <f>_xlfn.XLOOKUP($D42,'214737'!$H:$H,'214737'!$K:$K,"",0)</f>
        <v>アクティブハウス</v>
      </c>
      <c r="I42" s="421" t="str">
        <f>集計グループ3</f>
        <v>アクティブハウス</v>
      </c>
      <c r="J42" s="523"/>
      <c r="K42" s="1278">
        <f>_xlfn.XLOOKUP(実行度合表集計!$D42,'214737'!$H:$H,'214737'!$X:$X,0,0)</f>
        <v>592</v>
      </c>
      <c r="L42" s="1278">
        <f>_xlfn.XLOOKUP(実行度合表集計!$D42,'214737'!$H:$H,'214737'!$Y:$Y,0,0)</f>
        <v>500</v>
      </c>
      <c r="M42" s="1278">
        <f>_xlfn.XLOOKUP(実行度合表集計!$D42,'214737'!$H:$H,'214737'!$S:$S,0,0)</f>
        <v>0</v>
      </c>
      <c r="N42" s="1278">
        <f>_xlfn.XLOOKUP(実行度合表集計!$D42,'214737'!$H:$H,'214737'!$T:$T,0,0)</f>
        <v>0</v>
      </c>
      <c r="O42" s="1278">
        <f>_xlfn.XLOOKUP(実行度合表集計!$D42,'214737'!$H:$H,'214737'!$U:$U,0,0)</f>
        <v>467</v>
      </c>
      <c r="P42" s="1278">
        <f>_xlfn.XLOOKUP(実行度合表集計!$D42,'214737'!$H:$H,'214737'!$V:$V,0,0)</f>
        <v>400</v>
      </c>
      <c r="Q42" s="1278">
        <f>SUM(K42:P42)</f>
        <v>1959</v>
      </c>
      <c r="R42" s="577" t="str">
        <f>D42</f>
        <v>アクティブハウスみよし</v>
      </c>
      <c r="S42" s="355" t="s">
        <v>145</v>
      </c>
      <c r="T42" s="455" t="e" cm="1">
        <f t="array" aca="1" ref="T42" ca="1">INDEX(INDIRECT("'"&amp;実行度合表集計!$D42&amp;"_受着完'!R27C4:R28C95",FALSE),1,
MATCH(T$2,INDIRECT("'"&amp;実行度合表集計!$D42&amp;"_受着完'!R4",FALSE),0)-1)</f>
        <v>#REF!</v>
      </c>
      <c r="U42" s="356" t="e">
        <f ca="1">INDEX(INDIRECT("'"&amp;実行度合表集計!$D42&amp;"_受着完'!R27C4:R28C95",FALSE),1,
MATCH(T$2,INDIRECT("'"&amp;実行度合表集計!$D42&amp;"_受着完'!R4",FALSE),0))</f>
        <v>#REF!</v>
      </c>
      <c r="V42" s="587" t="e" cm="1">
        <f t="array" aca="1" ref="V42" ca="1">INDEX(INDIRECT("'"&amp;実行度合表集計!$D42&amp;"_受着完'!R27C4:R28C95",FALSE),1,
MATCH(T$2,INDIRECT("'"&amp;実行度合表集計!$D42&amp;"_受着完'!R4",FALSE),0)-3)</f>
        <v>#REF!</v>
      </c>
      <c r="W42" s="357" t="e" cm="1">
        <f t="array" aca="1" ref="W42" ca="1">INDEX(INDIRECT("'"&amp;実行度合表集計!$D42&amp;"_受着完'!R58C4:R59C95",FALSE),1,
MATCH(T$2,INDIRECT("'"&amp;実行度合表集計!$D42&amp;"_受着完'!R4",FALSE),0)-1)</f>
        <v>#REF!</v>
      </c>
      <c r="X42" s="356" t="e">
        <f ca="1">INDEX(INDIRECT("'"&amp;実行度合表集計!$D42&amp;"_受着完'!R58C4:R59C95",FALSE),1,
MATCH(T$2,INDIRECT("'"&amp;実行度合表集計!$D42&amp;"_受着完'!R4",FALSE),0))</f>
        <v>#REF!</v>
      </c>
      <c r="Y42" s="587" t="e" cm="1">
        <f t="array" aca="1" ref="Y42" ca="1">INDEX(INDIRECT("'"&amp;実行度合表集計!$D42&amp;"_受着完'!R58C4:R59C95",FALSE),1,
MATCH(T$2,INDIRECT("'"&amp;実行度合表集計!$D42&amp;"_受着完'!R4",FALSE),0)-3)</f>
        <v>#REF!</v>
      </c>
      <c r="Z42" s="358" t="e" cm="1">
        <f t="array" aca="1" ref="Z42" ca="1">INDEX(INDIRECT("'"&amp;実行度合表集計!$D42&amp;"_受着完'!R89C4:R90C95",FALSE),1,
MATCH(T$2,INDIRECT("'"&amp;実行度合表集計!$D42&amp;"_受着完'!R4",FALSE),0)-1)</f>
        <v>#REF!</v>
      </c>
      <c r="AA42" s="356" t="e">
        <f ca="1">INDEX(INDIRECT("'"&amp;実行度合表集計!$D42&amp;"_受着完'!R89C4:R90C95",FALSE),1,
MATCH(T$2,INDIRECT("'"&amp;実行度合表集計!$D42&amp;"_受着完'!R4",FALSE),0))</f>
        <v>#REF!</v>
      </c>
      <c r="AB42" s="384" t="e">
        <f ca="1">AA42-($Q42*1000)</f>
        <v>#REF!</v>
      </c>
      <c r="AC42" s="587" t="e" cm="1">
        <f t="array" aca="1" ref="AC42" ca="1">INDEX(INDIRECT("'"&amp;実行度合表集計!$D42&amp;"_受着完'!R89C4:R90C95",FALSE),1,
MATCH(T$2,INDIRECT("'"&amp;実行度合表集計!$D42&amp;"_受着完'!R4",FALSE),0)-3)</f>
        <v>#REF!</v>
      </c>
      <c r="AD42" s="455" t="e" cm="1">
        <f t="array" aca="1" ref="AD42" ca="1">INDEX(INDIRECT("'"&amp;実行度合表集計!$D42&amp;"_受着完'!R27C4:R28C95",FALSE),1,
MATCH(AD$2,INDIRECT("'"&amp;実行度合表集計!$D42&amp;"_受着完'!R4",FALSE),0)-1)</f>
        <v>#REF!</v>
      </c>
      <c r="AE42" s="356" t="e">
        <f ca="1">INDEX(INDIRECT("'"&amp;実行度合表集計!$D42&amp;"_受着完'!R27C4:R28C95",FALSE),1,
MATCH(AD$2,INDIRECT("'"&amp;実行度合表集計!$D42&amp;"_受着完'!R4",FALSE),0))</f>
        <v>#REF!</v>
      </c>
      <c r="AF42" s="587" t="e" cm="1">
        <f t="array" aca="1" ref="AF42" ca="1">INDEX(INDIRECT("'"&amp;実行度合表集計!$D42&amp;"_受着完'!R27C4:R28C95",FALSE),1,
MATCH(AD$2,INDIRECT("'"&amp;実行度合表集計!$D42&amp;"_受着完'!R4",FALSE),0)-3)</f>
        <v>#REF!</v>
      </c>
      <c r="AG42" s="357" t="e" cm="1">
        <f t="array" aca="1" ref="AG42" ca="1">INDEX(INDIRECT("'"&amp;実行度合表集計!$D42&amp;"_受着完'!R58C4:R59C95",FALSE),1,
MATCH(AD$2,INDIRECT("'"&amp;実行度合表集計!$D42&amp;"_受着完'!R4",FALSE),0)-1)</f>
        <v>#REF!</v>
      </c>
      <c r="AH42" s="356" t="e">
        <f ca="1">INDEX(INDIRECT("'"&amp;実行度合表集計!$D42&amp;"_受着完'!R58C4:R59C95",FALSE),1,
MATCH(AD$2,INDIRECT("'"&amp;実行度合表集計!$D42&amp;"_受着完'!R4",FALSE),0))</f>
        <v>#REF!</v>
      </c>
      <c r="AI42" s="587" t="e" cm="1">
        <f t="array" aca="1" ref="AI42" ca="1">INDEX(INDIRECT("'"&amp;実行度合表集計!$D42&amp;"_受着完'!R58C4:R59C95",FALSE),1,
MATCH(AD$2,INDIRECT("'"&amp;実行度合表集計!$D42&amp;"_受着完'!R4",FALSE),0)-3)</f>
        <v>#REF!</v>
      </c>
      <c r="AJ42" s="358" t="e" cm="1">
        <f t="array" aca="1" ref="AJ42" ca="1">INDEX(INDIRECT("'"&amp;実行度合表集計!$D42&amp;"_受着完'!R89C4:R90C95",FALSE),1,
MATCH(AD$2,INDIRECT("'"&amp;実行度合表集計!$D42&amp;"_受着完'!R4",FALSE),0)-1)</f>
        <v>#REF!</v>
      </c>
      <c r="AK42" s="356" t="e">
        <f ca="1">INDEX(INDIRECT("'"&amp;実行度合表集計!$D42&amp;"_受着完'!R89C4:R90C95",FALSE),1,
MATCH(AD$2,INDIRECT("'"&amp;実行度合表集計!$D42&amp;"_受着完'!R4",FALSE),0))</f>
        <v>#REF!</v>
      </c>
      <c r="AL42" s="384" t="e">
        <f ca="1">AK42-($Q42*1000)</f>
        <v>#REF!</v>
      </c>
      <c r="AM42" s="587" t="e" cm="1">
        <f t="array" aca="1" ref="AM42" ca="1">INDEX(INDIRECT("'"&amp;実行度合表集計!$D42&amp;"_受着完'!R89C4:R90C95",FALSE),1,
MATCH(AD$2,INDIRECT("'"&amp;実行度合表集計!$D42&amp;"_受着完'!R4",FALSE),0)-3)</f>
        <v>#REF!</v>
      </c>
      <c r="AN42" s="455" t="e" cm="1">
        <f t="array" aca="1" ref="AN42" ca="1">INDEX(INDIRECT("'"&amp;実行度合表集計!$D42&amp;"_受着完'!R27C4:R28C95",FALSE),1,
MATCH(AN$2,INDIRECT("'"&amp;実行度合表集計!$D42&amp;"_受着完'!R4",FALSE),0)-1)</f>
        <v>#REF!</v>
      </c>
      <c r="AO42" s="356" t="e">
        <f ca="1">INDEX(INDIRECT("'"&amp;実行度合表集計!$D42&amp;"_受着完'!R27C4:R28C95",FALSE),1,
MATCH(AN$2,INDIRECT("'"&amp;実行度合表集計!$D42&amp;"_受着完'!R4",FALSE),0))</f>
        <v>#REF!</v>
      </c>
      <c r="AP42" s="587" t="e" cm="1">
        <f t="array" aca="1" ref="AP42" ca="1">INDEX(INDIRECT("'"&amp;実行度合表集計!$D42&amp;"_受着完'!R27C4:R28C95",FALSE),1,
MATCH(AN$2,INDIRECT("'"&amp;実行度合表集計!$D42&amp;"_受着完'!R4",FALSE),0)-3)</f>
        <v>#REF!</v>
      </c>
      <c r="AQ42" s="357" t="e" cm="1">
        <f t="array" aca="1" ref="AQ42" ca="1">INDEX(INDIRECT("'"&amp;実行度合表集計!$D42&amp;"_受着完'!R58C4:R59C95",FALSE),1,
MATCH(AN$2,INDIRECT("'"&amp;実行度合表集計!$D42&amp;"_受着完'!R4",FALSE),0)-1)</f>
        <v>#REF!</v>
      </c>
      <c r="AR42" s="356" t="e">
        <f ca="1">INDEX(INDIRECT("'"&amp;実行度合表集計!$D42&amp;"_受着完'!R58C4:R59C95",FALSE),1,
MATCH(AN$2,INDIRECT("'"&amp;実行度合表集計!$D42&amp;"_受着完'!R4",FALSE),0))</f>
        <v>#REF!</v>
      </c>
      <c r="AS42" s="587" t="e" cm="1">
        <f t="array" aca="1" ref="AS42" ca="1">INDEX(INDIRECT("'"&amp;実行度合表集計!$D42&amp;"_受着完'!R58C4:R59C95",FALSE),1,
MATCH(AN$2,INDIRECT("'"&amp;実行度合表集計!$D42&amp;"_受着完'!R4",FALSE),0)-3)</f>
        <v>#REF!</v>
      </c>
      <c r="AT42" s="358" t="e" cm="1">
        <f t="array" aca="1" ref="AT42" ca="1">INDEX(INDIRECT("'"&amp;実行度合表集計!$D42&amp;"_受着完'!R89C4:R90C95",FALSE),1,
MATCH(AN$2,INDIRECT("'"&amp;実行度合表集計!$D42&amp;"_受着完'!R4",FALSE),0)-1)</f>
        <v>#REF!</v>
      </c>
      <c r="AU42" s="356" t="e">
        <f ca="1">INDEX(INDIRECT("'"&amp;実行度合表集計!$D42&amp;"_受着完'!R89C4:R90C95",FALSE),1,
MATCH(AN$2,INDIRECT("'"&amp;実行度合表集計!$D42&amp;"_受着完'!R4",FALSE),0))</f>
        <v>#REF!</v>
      </c>
      <c r="AV42" s="384" t="e">
        <f ca="1">AU42-($Q42*1000)</f>
        <v>#REF!</v>
      </c>
      <c r="AW42" s="587" t="e" cm="1">
        <f t="array" aca="1" ref="AW42" ca="1">INDEX(INDIRECT("'"&amp;実行度合表集計!$D42&amp;"_受着完'!R89C4:R90C95",FALSE),1,
MATCH(AN$2,INDIRECT("'"&amp;実行度合表集計!$D42&amp;"_受着完'!R4",FALSE),0)-3)</f>
        <v>#REF!</v>
      </c>
      <c r="AX42" s="627" t="e">
        <f t="shared" ref="AX42:BG42" ca="1" si="915">T42+AD42+AN42</f>
        <v>#REF!</v>
      </c>
      <c r="AY42" s="628" t="e">
        <f t="shared" ca="1" si="915"/>
        <v>#REF!</v>
      </c>
      <c r="AZ42" s="629" t="e">
        <f t="shared" ca="1" si="915"/>
        <v>#REF!</v>
      </c>
      <c r="BA42" s="648" t="e">
        <f t="shared" ca="1" si="915"/>
        <v>#REF!</v>
      </c>
      <c r="BB42" s="617" t="e">
        <f t="shared" ca="1" si="915"/>
        <v>#REF!</v>
      </c>
      <c r="BC42" s="649" t="e">
        <f t="shared" ca="1" si="915"/>
        <v>#REF!</v>
      </c>
      <c r="BD42" s="659" t="e">
        <f t="shared" ca="1" si="915"/>
        <v>#REF!</v>
      </c>
      <c r="BE42" s="619" t="e">
        <f t="shared" ca="1" si="915"/>
        <v>#REF!</v>
      </c>
      <c r="BF42" s="789" t="e">
        <f t="shared" ca="1" si="915"/>
        <v>#REF!</v>
      </c>
      <c r="BG42" s="660" t="e">
        <f t="shared" ca="1" si="915"/>
        <v>#REF!</v>
      </c>
      <c r="BH42" s="360" t="e" cm="1">
        <f t="array" aca="1" ref="BH42" ca="1">INDEX(INDIRECT("'"&amp;実行度合表集計!$D42&amp;"_受着完'!R27C4:R28C95",FALSE),1,
MATCH(BH$2,INDIRECT("'"&amp;実行度合表集計!$D42&amp;"_受着完'!R4",FALSE),0)-1)</f>
        <v>#REF!</v>
      </c>
      <c r="BI42" s="356" t="e">
        <f ca="1">INDEX(INDIRECT("'"&amp;実行度合表集計!$D42&amp;"_受着完'!R27C4:R28C95",FALSE),1,
MATCH(BH$2,INDIRECT("'"&amp;実行度合表集計!$D42&amp;"_受着完'!R4",FALSE),0))</f>
        <v>#REF!</v>
      </c>
      <c r="BJ42" s="587" t="e" cm="1">
        <f t="array" aca="1" ref="BJ42" ca="1">INDEX(INDIRECT("'"&amp;実行度合表集計!$D42&amp;"_受着完'!R27C4:R28C95",FALSE),1,
MATCH(BH$2,INDIRECT("'"&amp;実行度合表集計!$D42&amp;"_受着完'!R4",FALSE),0)-3)</f>
        <v>#REF!</v>
      </c>
      <c r="BK42" s="357" t="e" cm="1">
        <f t="array" aca="1" ref="BK42" ca="1">INDEX(INDIRECT("'"&amp;実行度合表集計!$D42&amp;"_受着完'!R58C4:R59C95",FALSE),1,
MATCH(BH$2,INDIRECT("'"&amp;実行度合表集計!$D42&amp;"_受着完'!R4",FALSE),0)-1)</f>
        <v>#REF!</v>
      </c>
      <c r="BL42" s="356" t="e">
        <f ca="1">INDEX(INDIRECT("'"&amp;実行度合表集計!$D42&amp;"_受着完'!R58C4:R59C95",FALSE),1,
MATCH(BH$2,INDIRECT("'"&amp;実行度合表集計!$D42&amp;"_受着完'!R4",FALSE),0))</f>
        <v>#REF!</v>
      </c>
      <c r="BM42" s="587" t="e" cm="1">
        <f t="array" aca="1" ref="BM42" ca="1">INDEX(INDIRECT("'"&amp;実行度合表集計!$D42&amp;"_受着完'!R58C4:R59C95",FALSE),1,
MATCH(BH$2,INDIRECT("'"&amp;実行度合表集計!$D42&amp;"_受着完'!R4",FALSE),0)-3)</f>
        <v>#REF!</v>
      </c>
      <c r="BN42" s="358" t="e" cm="1">
        <f t="array" aca="1" ref="BN42" ca="1">INDEX(INDIRECT("'"&amp;実行度合表集計!$D42&amp;"_受着完'!R89C4:R90C95",FALSE),1,
MATCH(BH$2,INDIRECT("'"&amp;実行度合表集計!$D42&amp;"_受着完'!R4",FALSE),0)-1)</f>
        <v>#REF!</v>
      </c>
      <c r="BO42" s="356" t="e">
        <f ca="1">INDEX(INDIRECT("'"&amp;実行度合表集計!$D42&amp;"_受着完'!R89C4:R90C95",FALSE),1,
MATCH(BH$2,INDIRECT("'"&amp;実行度合表集計!$D42&amp;"_受着完'!R4",FALSE),0))</f>
        <v>#REF!</v>
      </c>
      <c r="BP42" s="384" t="e">
        <f ca="1">BO42-($Q42*1000)</f>
        <v>#REF!</v>
      </c>
      <c r="BQ42" s="587" t="e" cm="1">
        <f t="array" aca="1" ref="BQ42" ca="1">INDEX(INDIRECT("'"&amp;実行度合表集計!$D42&amp;"_受着完'!R89C4:R90C95",FALSE),1,
MATCH(BH$2,INDIRECT("'"&amp;実行度合表集計!$D42&amp;"_受着完'!R4",FALSE),0)-3)</f>
        <v>#REF!</v>
      </c>
      <c r="BR42" s="455" t="e" cm="1">
        <f t="array" aca="1" ref="BR42" ca="1">INDEX(INDIRECT("'"&amp;実行度合表集計!$D42&amp;"_受着完'!R27C4:R28C95",FALSE),1,
MATCH(BR$2,INDIRECT("'"&amp;実行度合表集計!$D42&amp;"_受着完'!R4",FALSE),0)-1)</f>
        <v>#REF!</v>
      </c>
      <c r="BS42" s="356" t="e">
        <f ca="1">INDEX(INDIRECT("'"&amp;実行度合表集計!$D42&amp;"_受着完'!R27C4:R28C95",FALSE),1,
MATCH(BR$2,INDIRECT("'"&amp;実行度合表集計!$D42&amp;"_受着完'!R4",FALSE),0))</f>
        <v>#REF!</v>
      </c>
      <c r="BT42" s="587" t="e" cm="1">
        <f t="array" aca="1" ref="BT42" ca="1">INDEX(INDIRECT("'"&amp;実行度合表集計!$D42&amp;"_受着完'!R27C4:R28C95",FALSE),1,
MATCH(BR$2,INDIRECT("'"&amp;実行度合表集計!$D42&amp;"_受着完'!R4",FALSE),0)-3)</f>
        <v>#REF!</v>
      </c>
      <c r="BU42" s="357" t="e" cm="1">
        <f t="array" aca="1" ref="BU42" ca="1">INDEX(INDIRECT("'"&amp;実行度合表集計!$D42&amp;"_受着完'!R58C4:R59C95",FALSE),1,
MATCH(BR$2,INDIRECT("'"&amp;実行度合表集計!$D42&amp;"_受着完'!R4",FALSE),0)-1)</f>
        <v>#REF!</v>
      </c>
      <c r="BV42" s="356" t="e">
        <f ca="1">INDEX(INDIRECT("'"&amp;実行度合表集計!$D42&amp;"_受着完'!R58C4:R59C95",FALSE),1,
MATCH(BR$2,INDIRECT("'"&amp;実行度合表集計!$D42&amp;"_受着完'!R4",FALSE),0))</f>
        <v>#REF!</v>
      </c>
      <c r="BW42" s="587" t="e" cm="1">
        <f t="array" aca="1" ref="BW42" ca="1">INDEX(INDIRECT("'"&amp;実行度合表集計!$D42&amp;"_受着完'!R58C4:R59C95",FALSE),1,
MATCH(BR$2,INDIRECT("'"&amp;実行度合表集計!$D42&amp;"_受着完'!R4",FALSE),0)-3)</f>
        <v>#REF!</v>
      </c>
      <c r="BX42" s="358" t="e" cm="1">
        <f t="array" aca="1" ref="BX42" ca="1">INDEX(INDIRECT("'"&amp;実行度合表集計!$D42&amp;"_受着完'!R89C4:R90C95",FALSE),1,
MATCH(BR$2,INDIRECT("'"&amp;実行度合表集計!$D42&amp;"_受着完'!R4",FALSE),0)-1)</f>
        <v>#REF!</v>
      </c>
      <c r="BY42" s="356" t="e">
        <f ca="1">INDEX(INDIRECT("'"&amp;実行度合表集計!$D42&amp;"_受着完'!R89C4:R90C95",FALSE),1,
MATCH(BR$2,INDIRECT("'"&amp;実行度合表集計!$D42&amp;"_受着完'!R4",FALSE),0))</f>
        <v>#REF!</v>
      </c>
      <c r="BZ42" s="384" t="e">
        <f ca="1">BY42-($Q42*1000)</f>
        <v>#REF!</v>
      </c>
      <c r="CA42" s="587" t="e" cm="1">
        <f t="array" aca="1" ref="CA42" ca="1">INDEX(INDIRECT("'"&amp;実行度合表集計!$D42&amp;"_受着完'!R89C4:R90C95",FALSE),1,
MATCH(BR$2,INDIRECT("'"&amp;実行度合表集計!$D42&amp;"_受着完'!R4",FALSE),0)-3)</f>
        <v>#REF!</v>
      </c>
      <c r="CB42" s="455" t="e" cm="1">
        <f t="array" aca="1" ref="CB42" ca="1">INDEX(INDIRECT("'"&amp;実行度合表集計!$D42&amp;"_受着完'!R27C4:R28C95",FALSE),1,
MATCH(CB$2,INDIRECT("'"&amp;実行度合表集計!$D42&amp;"_受着完'!R4",FALSE),0)-1)</f>
        <v>#REF!</v>
      </c>
      <c r="CC42" s="356" t="e">
        <f ca="1">INDEX(INDIRECT("'"&amp;実行度合表集計!$D42&amp;"_受着完'!R27C4:R28C95",FALSE),1,
MATCH(CB$2,INDIRECT("'"&amp;実行度合表集計!$D42&amp;"_受着完'!R4",FALSE),0))</f>
        <v>#REF!</v>
      </c>
      <c r="CD42" s="587" t="e" cm="1">
        <f t="array" aca="1" ref="CD42" ca="1">INDEX(INDIRECT("'"&amp;実行度合表集計!$D42&amp;"_受着完'!R27C4:R28C95",FALSE),1,
MATCH(CB$2,INDIRECT("'"&amp;実行度合表集計!$D42&amp;"_受着完'!R4",FALSE),0)-3)</f>
        <v>#REF!</v>
      </c>
      <c r="CE42" s="357" t="e" cm="1">
        <f t="array" aca="1" ref="CE42" ca="1">INDEX(INDIRECT("'"&amp;実行度合表集計!$D42&amp;"_受着完'!R58C4:R59C95",FALSE),1,
MATCH(CB$2,INDIRECT("'"&amp;実行度合表集計!$D42&amp;"_受着完'!R4",FALSE),0)-1)</f>
        <v>#REF!</v>
      </c>
      <c r="CF42" s="356" t="e">
        <f ca="1">INDEX(INDIRECT("'"&amp;実行度合表集計!$D42&amp;"_受着完'!R58C4:R59C95",FALSE),1,
MATCH(CB$2,INDIRECT("'"&amp;実行度合表集計!$D42&amp;"_受着完'!R4",FALSE),0))</f>
        <v>#REF!</v>
      </c>
      <c r="CG42" s="587" t="e" cm="1">
        <f t="array" aca="1" ref="CG42" ca="1">INDEX(INDIRECT("'"&amp;実行度合表集計!$D42&amp;"_受着完'!R58C4:R59C95",FALSE),1,
MATCH(CB$2,INDIRECT("'"&amp;実行度合表集計!$D42&amp;"_受着完'!R4",FALSE),0)-3)</f>
        <v>#REF!</v>
      </c>
      <c r="CH42" s="358" t="e" cm="1">
        <f t="array" aca="1" ref="CH42" ca="1">INDEX(INDIRECT("'"&amp;実行度合表集計!$D42&amp;"_受着完'!R89C4:R90C95",FALSE),1,
MATCH(CB$2,INDIRECT("'"&amp;実行度合表集計!$D42&amp;"_受着完'!R4",FALSE),0)-1)</f>
        <v>#REF!</v>
      </c>
      <c r="CI42" s="356" t="e">
        <f ca="1">INDEX(INDIRECT("'"&amp;実行度合表集計!$D42&amp;"_受着完'!R89C4:R90C95",FALSE),1,
MATCH(CB$2,INDIRECT("'"&amp;実行度合表集計!$D42&amp;"_受着完'!R4",FALSE),0))</f>
        <v>#REF!</v>
      </c>
      <c r="CJ42" s="384" t="e">
        <f ca="1">CI42-($Q42*1000)</f>
        <v>#REF!</v>
      </c>
      <c r="CK42" s="587" t="e" cm="1">
        <f t="array" aca="1" ref="CK42" ca="1">INDEX(INDIRECT("'"&amp;実行度合表集計!$D42&amp;"_受着完'!R89C4:R90C95",FALSE),1,
MATCH(CB$2,INDIRECT("'"&amp;実行度合表集計!$D42&amp;"_受着完'!R4",FALSE),0)-3)</f>
        <v>#REF!</v>
      </c>
      <c r="CL42" s="627" t="e">
        <f t="shared" ref="CL42:CU42" ca="1" si="916">BH42+BR42+CB42</f>
        <v>#REF!</v>
      </c>
      <c r="CM42" s="628" t="e">
        <f t="shared" ca="1" si="916"/>
        <v>#REF!</v>
      </c>
      <c r="CN42" s="629" t="e">
        <f t="shared" ca="1" si="916"/>
        <v>#REF!</v>
      </c>
      <c r="CO42" s="648" t="e">
        <f t="shared" ca="1" si="916"/>
        <v>#REF!</v>
      </c>
      <c r="CP42" s="617" t="e">
        <f t="shared" ca="1" si="916"/>
        <v>#REF!</v>
      </c>
      <c r="CQ42" s="649" t="e">
        <f t="shared" ca="1" si="916"/>
        <v>#REF!</v>
      </c>
      <c r="CR42" s="659" t="e">
        <f t="shared" ca="1" si="916"/>
        <v>#REF!</v>
      </c>
      <c r="CS42" s="619" t="e">
        <f t="shared" ca="1" si="916"/>
        <v>#REF!</v>
      </c>
      <c r="CT42" s="789" t="e">
        <f t="shared" ca="1" si="916"/>
        <v>#REF!</v>
      </c>
      <c r="CU42" s="660" t="e">
        <f t="shared" ca="1" si="916"/>
        <v>#REF!</v>
      </c>
      <c r="CV42" s="670" t="e">
        <f t="shared" ref="CV42:DE43" ca="1" si="917">AX42+CL42</f>
        <v>#REF!</v>
      </c>
      <c r="CW42" s="620" t="e">
        <f t="shared" ca="1" si="917"/>
        <v>#REF!</v>
      </c>
      <c r="CX42" s="671" t="e">
        <f t="shared" ca="1" si="917"/>
        <v>#REF!</v>
      </c>
      <c r="CY42" s="681" t="e">
        <f t="shared" ca="1" si="917"/>
        <v>#REF!</v>
      </c>
      <c r="CZ42" s="622" t="e">
        <f t="shared" ca="1" si="917"/>
        <v>#REF!</v>
      </c>
      <c r="DA42" s="682" t="e">
        <f t="shared" ca="1" si="917"/>
        <v>#REF!</v>
      </c>
      <c r="DB42" s="692" t="e">
        <f t="shared" ca="1" si="917"/>
        <v>#REF!</v>
      </c>
      <c r="DC42" s="624" t="e">
        <f t="shared" ca="1" si="917"/>
        <v>#REF!</v>
      </c>
      <c r="DD42" s="791" t="e">
        <f t="shared" ca="1" si="917"/>
        <v>#REF!</v>
      </c>
      <c r="DE42" s="693" t="e">
        <f t="shared" ca="1" si="917"/>
        <v>#REF!</v>
      </c>
      <c r="DF42" s="360" t="e" cm="1">
        <f t="array" aca="1" ref="DF42" ca="1">INDEX(INDIRECT("'"&amp;実行度合表集計!$D42&amp;"_受着完'!R27C4:R28C95",FALSE),1,
MATCH(DF$2,INDIRECT("'"&amp;実行度合表集計!$D42&amp;"_受着完'!R4",FALSE),0)-1)</f>
        <v>#REF!</v>
      </c>
      <c r="DG42" s="356" t="e">
        <f ca="1">INDEX(INDIRECT("'"&amp;実行度合表集計!$D42&amp;"_受着完'!R27C4:R28C95",FALSE),1,
MATCH(DF$2,INDIRECT("'"&amp;実行度合表集計!$D42&amp;"_受着完'!R4",FALSE),0))</f>
        <v>#REF!</v>
      </c>
      <c r="DH42" s="587" t="e" cm="1">
        <f t="array" aca="1" ref="DH42" ca="1">INDEX(INDIRECT("'"&amp;実行度合表集計!$D42&amp;"_受着完'!R27C4:R28C95",FALSE),1,
MATCH(DF$2,INDIRECT("'"&amp;実行度合表集計!$D42&amp;"_受着完'!R4",FALSE),0)-3)</f>
        <v>#REF!</v>
      </c>
      <c r="DI42" s="357" t="e" cm="1">
        <f t="array" aca="1" ref="DI42" ca="1">INDEX(INDIRECT("'"&amp;実行度合表集計!$D42&amp;"_受着完'!R58C4:R59C95",FALSE),1,
MATCH(DF$2,INDIRECT("'"&amp;実行度合表集計!$D42&amp;"_受着完'!R4",FALSE),0)-1)</f>
        <v>#REF!</v>
      </c>
      <c r="DJ42" s="356" t="e">
        <f ca="1">INDEX(INDIRECT("'"&amp;実行度合表集計!$D42&amp;"_受着完'!R58C4:R59C95",FALSE),1,
MATCH(DF$2,INDIRECT("'"&amp;実行度合表集計!$D42&amp;"_受着完'!R4",FALSE),0))</f>
        <v>#REF!</v>
      </c>
      <c r="DK42" s="587" t="e" cm="1">
        <f t="array" aca="1" ref="DK42" ca="1">INDEX(INDIRECT("'"&amp;実行度合表集計!$D42&amp;"_受着完'!R58C4:R59C95",FALSE),1,
MATCH(DF$2,INDIRECT("'"&amp;実行度合表集計!$D42&amp;"_受着完'!R4",FALSE),0)-3)</f>
        <v>#REF!</v>
      </c>
      <c r="DL42" s="358" t="e" cm="1">
        <f t="array" aca="1" ref="DL42" ca="1">INDEX(INDIRECT("'"&amp;実行度合表集計!$D42&amp;"_受着完'!R89C4:R90C95",FALSE),1,
MATCH(DF$2,INDIRECT("'"&amp;実行度合表集計!$D42&amp;"_受着完'!R4",FALSE),0)-1)</f>
        <v>#REF!</v>
      </c>
      <c r="DM42" s="356" t="e">
        <f ca="1">INDEX(INDIRECT("'"&amp;実行度合表集計!$D42&amp;"_受着完'!R89C4:R90C95",FALSE),1,
MATCH(DF$2,INDIRECT("'"&amp;実行度合表集計!$D42&amp;"_受着完'!R4",FALSE),0))</f>
        <v>#REF!</v>
      </c>
      <c r="DN42" s="384" t="e">
        <f ca="1">DM42-($Q42*1000)</f>
        <v>#REF!</v>
      </c>
      <c r="DO42" s="587" t="e" cm="1">
        <f t="array" aca="1" ref="DO42" ca="1">INDEX(INDIRECT("'"&amp;実行度合表集計!$D42&amp;"_受着完'!R89C4:R90C95",FALSE),1,
MATCH(DF$2,INDIRECT("'"&amp;実行度合表集計!$D42&amp;"_受着完'!R4",FALSE),0)-3)</f>
        <v>#REF!</v>
      </c>
      <c r="DP42" s="455" t="e" cm="1">
        <f t="array" aca="1" ref="DP42" ca="1">INDEX(INDIRECT("'"&amp;実行度合表集計!$D42&amp;"_受着完'!R27C4:R28C95",FALSE),1,
MATCH(DP$2,INDIRECT("'"&amp;実行度合表集計!$D42&amp;"_受着完'!R4",FALSE),0)-1)</f>
        <v>#REF!</v>
      </c>
      <c r="DQ42" s="356" t="e">
        <f ca="1">INDEX(INDIRECT("'"&amp;実行度合表集計!$D42&amp;"_受着完'!R27C4:R28C95",FALSE),1,
MATCH(DP$2,INDIRECT("'"&amp;実行度合表集計!$D42&amp;"_受着完'!R4",FALSE),0))</f>
        <v>#REF!</v>
      </c>
      <c r="DR42" s="587" t="e" cm="1">
        <f t="array" aca="1" ref="DR42" ca="1">INDEX(INDIRECT("'"&amp;実行度合表集計!$D42&amp;"_受着完'!R27C4:R28C95",FALSE),1,
MATCH(DP$2,INDIRECT("'"&amp;実行度合表集計!$D42&amp;"_受着完'!R4",FALSE),0)-3)</f>
        <v>#REF!</v>
      </c>
      <c r="DS42" s="357" t="e" cm="1">
        <f t="array" aca="1" ref="DS42" ca="1">INDEX(INDIRECT("'"&amp;実行度合表集計!$D42&amp;"_受着完'!R58C4:R59C95",FALSE),1,
MATCH(DP$2,INDIRECT("'"&amp;実行度合表集計!$D42&amp;"_受着完'!R4",FALSE),0)-1)</f>
        <v>#REF!</v>
      </c>
      <c r="DT42" s="356" t="e">
        <f ca="1">INDEX(INDIRECT("'"&amp;実行度合表集計!$D42&amp;"_受着完'!R58C4:R59C95",FALSE),1,
MATCH(DP$2,INDIRECT("'"&amp;実行度合表集計!$D42&amp;"_受着完'!R4",FALSE),0))</f>
        <v>#REF!</v>
      </c>
      <c r="DU42" s="587" t="e" cm="1">
        <f t="array" aca="1" ref="DU42" ca="1">INDEX(INDIRECT("'"&amp;実行度合表集計!$D42&amp;"_受着完'!R58C4:R59C95",FALSE),1,
MATCH(DP$2,INDIRECT("'"&amp;実行度合表集計!$D42&amp;"_受着完'!R4",FALSE),0)-3)</f>
        <v>#REF!</v>
      </c>
      <c r="DV42" s="358" t="e" cm="1">
        <f t="array" aca="1" ref="DV42" ca="1">INDEX(INDIRECT("'"&amp;実行度合表集計!$D42&amp;"_受着完'!R89C4:R90C95",FALSE),1,
MATCH(DP$2,INDIRECT("'"&amp;実行度合表集計!$D42&amp;"_受着完'!R4",FALSE),0)-1)</f>
        <v>#REF!</v>
      </c>
      <c r="DW42" s="356" t="e">
        <f ca="1">INDEX(INDIRECT("'"&amp;実行度合表集計!$D42&amp;"_受着完'!R89C4:R90C95",FALSE),1,
MATCH(DP$2,INDIRECT("'"&amp;実行度合表集計!$D42&amp;"_受着完'!R4",FALSE),0))</f>
        <v>#REF!</v>
      </c>
      <c r="DX42" s="384" t="e">
        <f ca="1">DW42-($Q42*1000)</f>
        <v>#REF!</v>
      </c>
      <c r="DY42" s="587" t="e" cm="1">
        <f t="array" aca="1" ref="DY42" ca="1">INDEX(INDIRECT("'"&amp;実行度合表集計!$D42&amp;"_受着完'!R89C4:R90C95",FALSE),1,
MATCH(DP$2,INDIRECT("'"&amp;実行度合表集計!$D42&amp;"_受着完'!R4",FALSE),0)-3)</f>
        <v>#REF!</v>
      </c>
      <c r="DZ42" s="455" t="e" cm="1">
        <f t="array" aca="1" ref="DZ42" ca="1">INDEX(INDIRECT("'"&amp;実行度合表集計!$D42&amp;"_受着完'!R27C4:R28C95",FALSE),1,
MATCH(DZ$2,INDIRECT("'"&amp;実行度合表集計!$D42&amp;"_受着完'!R4",FALSE),0)-1)</f>
        <v>#REF!</v>
      </c>
      <c r="EA42" s="356" t="e">
        <f ca="1">INDEX(INDIRECT("'"&amp;実行度合表集計!$D42&amp;"_受着完'!R27C4:R28C95",FALSE),1,
MATCH(DZ$2,INDIRECT("'"&amp;実行度合表集計!$D42&amp;"_受着完'!R4",FALSE),0))</f>
        <v>#REF!</v>
      </c>
      <c r="EB42" s="587" t="e" cm="1">
        <f t="array" aca="1" ref="EB42" ca="1">INDEX(INDIRECT("'"&amp;実行度合表集計!$D42&amp;"_受着完'!R27C4:R28C95",FALSE),1,
MATCH(DZ$2,INDIRECT("'"&amp;実行度合表集計!$D42&amp;"_受着完'!R4",FALSE),0)-3)</f>
        <v>#REF!</v>
      </c>
      <c r="EC42" s="357" t="e" cm="1">
        <f t="array" aca="1" ref="EC42" ca="1">INDEX(INDIRECT("'"&amp;実行度合表集計!$D42&amp;"_受着完'!R58C4:R59C95",FALSE),1,
MATCH(DZ$2,INDIRECT("'"&amp;実行度合表集計!$D42&amp;"_受着完'!R4",FALSE),0)-1)</f>
        <v>#REF!</v>
      </c>
      <c r="ED42" s="356" t="e">
        <f ca="1">INDEX(INDIRECT("'"&amp;実行度合表集計!$D42&amp;"_受着完'!R58C4:R59C95",FALSE),1,
MATCH(DZ$2,INDIRECT("'"&amp;実行度合表集計!$D42&amp;"_受着完'!R4",FALSE),0))</f>
        <v>#REF!</v>
      </c>
      <c r="EE42" s="587" t="e" cm="1">
        <f t="array" aca="1" ref="EE42" ca="1">INDEX(INDIRECT("'"&amp;実行度合表集計!$D42&amp;"_受着完'!R58C4:R59C95",FALSE),1,
MATCH(DZ$2,INDIRECT("'"&amp;実行度合表集計!$D42&amp;"_受着完'!R4",FALSE),0)-3)</f>
        <v>#REF!</v>
      </c>
      <c r="EF42" s="358" t="e" cm="1">
        <f t="array" aca="1" ref="EF42" ca="1">INDEX(INDIRECT("'"&amp;実行度合表集計!$D42&amp;"_受着完'!R89C4:R90C95",FALSE),1,
MATCH(DZ$2,INDIRECT("'"&amp;実行度合表集計!$D42&amp;"_受着完'!R4",FALSE),0)-1)</f>
        <v>#REF!</v>
      </c>
      <c r="EG42" s="356" t="e">
        <f ca="1">INDEX(INDIRECT("'"&amp;実行度合表集計!$D42&amp;"_受着完'!R89C4:R90C95",FALSE),1,
MATCH(DZ$2,INDIRECT("'"&amp;実行度合表集計!$D42&amp;"_受着完'!R4",FALSE),0))</f>
        <v>#REF!</v>
      </c>
      <c r="EH42" s="384" t="e">
        <f ca="1">EG42-($Q42*1000)</f>
        <v>#REF!</v>
      </c>
      <c r="EI42" s="587" t="e" cm="1">
        <f t="array" aca="1" ref="EI42" ca="1">INDEX(INDIRECT("'"&amp;実行度合表集計!$D42&amp;"_受着完'!R89C4:R90C95",FALSE),1,
MATCH(DZ$2,INDIRECT("'"&amp;実行度合表集計!$D42&amp;"_受着完'!R4",FALSE),0)-3)</f>
        <v>#REF!</v>
      </c>
      <c r="EJ42" s="627" t="e">
        <f t="shared" ref="EJ42:ES42" ca="1" si="918">DF42+DP42+DZ42</f>
        <v>#REF!</v>
      </c>
      <c r="EK42" s="628" t="e">
        <f t="shared" ca="1" si="918"/>
        <v>#REF!</v>
      </c>
      <c r="EL42" s="629" t="e">
        <f t="shared" ca="1" si="918"/>
        <v>#REF!</v>
      </c>
      <c r="EM42" s="648" t="e">
        <f t="shared" ca="1" si="918"/>
        <v>#REF!</v>
      </c>
      <c r="EN42" s="617" t="e">
        <f t="shared" ca="1" si="918"/>
        <v>#REF!</v>
      </c>
      <c r="EO42" s="649" t="e">
        <f t="shared" ca="1" si="918"/>
        <v>#REF!</v>
      </c>
      <c r="EP42" s="659" t="e">
        <f t="shared" ca="1" si="918"/>
        <v>#REF!</v>
      </c>
      <c r="EQ42" s="619" t="e">
        <f t="shared" ca="1" si="918"/>
        <v>#REF!</v>
      </c>
      <c r="ER42" s="789" t="e">
        <f t="shared" ca="1" si="918"/>
        <v>#REF!</v>
      </c>
      <c r="ES42" s="660" t="e">
        <f t="shared" ca="1" si="918"/>
        <v>#REF!</v>
      </c>
      <c r="ET42" s="360" t="e" cm="1">
        <f t="array" aca="1" ref="ET42" ca="1">INDEX(INDIRECT("'"&amp;実行度合表集計!$D42&amp;"_受着完'!R27C4:R28C95",FALSE),1,
MATCH(ET$2,INDIRECT("'"&amp;実行度合表集計!$D42&amp;"_受着完'!R4",FALSE),0)-1)</f>
        <v>#REF!</v>
      </c>
      <c r="EU42" s="356" t="e">
        <f ca="1">INDEX(INDIRECT("'"&amp;実行度合表集計!$D42&amp;"_受着完'!R27C4:R28C95",FALSE),1,
MATCH(ET$2,INDIRECT("'"&amp;実行度合表集計!$D42&amp;"_受着完'!R4",FALSE),0))</f>
        <v>#REF!</v>
      </c>
      <c r="EV42" s="587" t="e" cm="1">
        <f t="array" aca="1" ref="EV42" ca="1">INDEX(INDIRECT("'"&amp;実行度合表集計!$D42&amp;"_受着完'!R27C4:R28C95",FALSE),1,
MATCH(ET$2,INDIRECT("'"&amp;実行度合表集計!$D42&amp;"_受着完'!R4",FALSE),0)-3)</f>
        <v>#REF!</v>
      </c>
      <c r="EW42" s="357" t="e" cm="1">
        <f t="array" aca="1" ref="EW42" ca="1">INDEX(INDIRECT("'"&amp;実行度合表集計!$D42&amp;"_受着完'!R58C4:R59C95",FALSE),1,
MATCH(ET$2,INDIRECT("'"&amp;実行度合表集計!$D42&amp;"_受着完'!R4",FALSE),0)-1)</f>
        <v>#REF!</v>
      </c>
      <c r="EX42" s="356" t="e">
        <f ca="1">INDEX(INDIRECT("'"&amp;実行度合表集計!$D42&amp;"_受着完'!R58C4:R59C95",FALSE),1,
MATCH(ET$2,INDIRECT("'"&amp;実行度合表集計!$D42&amp;"_受着完'!R4",FALSE),0))</f>
        <v>#REF!</v>
      </c>
      <c r="EY42" s="587" t="e" cm="1">
        <f t="array" aca="1" ref="EY42" ca="1">INDEX(INDIRECT("'"&amp;実行度合表集計!$D42&amp;"_受着完'!R58C4:R59C95",FALSE),1,
MATCH(ET$2,INDIRECT("'"&amp;実行度合表集計!$D42&amp;"_受着完'!R4",FALSE),0)-3)</f>
        <v>#REF!</v>
      </c>
      <c r="EZ42" s="358" t="e" cm="1">
        <f t="array" aca="1" ref="EZ42" ca="1">INDEX(INDIRECT("'"&amp;実行度合表集計!$D42&amp;"_受着完'!R89C4:R90C95",FALSE),1,
MATCH(ET$2,INDIRECT("'"&amp;実行度合表集計!$D42&amp;"_受着完'!R4",FALSE),0)-1)</f>
        <v>#REF!</v>
      </c>
      <c r="FA42" s="356" t="e">
        <f ca="1">INDEX(INDIRECT("'"&amp;実行度合表集計!$D42&amp;"_受着完'!R89C4:R90C95",FALSE),1,
MATCH(ET$2,INDIRECT("'"&amp;実行度合表集計!$D42&amp;"_受着完'!R4",FALSE),0))</f>
        <v>#REF!</v>
      </c>
      <c r="FB42" s="384" t="e">
        <f ca="1">FA42-($Q42*1000)</f>
        <v>#REF!</v>
      </c>
      <c r="FC42" s="587" t="e" cm="1">
        <f t="array" aca="1" ref="FC42" ca="1">INDEX(INDIRECT("'"&amp;実行度合表集計!$D42&amp;"_受着完'!R89C4:R90C95",FALSE),1,
MATCH(ET$2,INDIRECT("'"&amp;実行度合表集計!$D42&amp;"_受着完'!R4",FALSE),0)-3)</f>
        <v>#REF!</v>
      </c>
      <c r="FD42" s="455" t="e" cm="1">
        <f t="array" aca="1" ref="FD42" ca="1">INDEX(INDIRECT("'"&amp;実行度合表集計!$D42&amp;"_受着完'!R27C4:R28C95",FALSE),1,
MATCH(FD$2,INDIRECT("'"&amp;実行度合表集計!$D42&amp;"_受着完'!R4",FALSE),0)-1)</f>
        <v>#REF!</v>
      </c>
      <c r="FE42" s="356" t="e">
        <f ca="1">INDEX(INDIRECT("'"&amp;実行度合表集計!$D42&amp;"_受着完'!R27C4:R28C95",FALSE),1,
MATCH(FD$2,INDIRECT("'"&amp;実行度合表集計!$D42&amp;"_受着完'!R4",FALSE),0))</f>
        <v>#REF!</v>
      </c>
      <c r="FF42" s="587" t="e" cm="1">
        <f t="array" aca="1" ref="FF42" ca="1">INDEX(INDIRECT("'"&amp;実行度合表集計!$D42&amp;"_受着完'!R27C4:R28C95",FALSE),1,
MATCH(FD$2,INDIRECT("'"&amp;実行度合表集計!$D42&amp;"_受着完'!R4",FALSE),0)-3)</f>
        <v>#REF!</v>
      </c>
      <c r="FG42" s="357" t="e" cm="1">
        <f t="array" aca="1" ref="FG42" ca="1">INDEX(INDIRECT("'"&amp;実行度合表集計!$D42&amp;"_受着完'!R58C4:R59C95",FALSE),1,
MATCH(FD$2,INDIRECT("'"&amp;実行度合表集計!$D42&amp;"_受着完'!R4",FALSE),0)-1)</f>
        <v>#REF!</v>
      </c>
      <c r="FH42" s="356" t="e">
        <f ca="1">INDEX(INDIRECT("'"&amp;実行度合表集計!$D42&amp;"_受着完'!R58C4:R59C95",FALSE),1,
MATCH(FD$2,INDIRECT("'"&amp;実行度合表集計!$D42&amp;"_受着完'!R4",FALSE),0))</f>
        <v>#REF!</v>
      </c>
      <c r="FI42" s="587" t="e" cm="1">
        <f t="array" aca="1" ref="FI42" ca="1">INDEX(INDIRECT("'"&amp;実行度合表集計!$D42&amp;"_受着完'!R58C4:R59C95",FALSE),1,
MATCH(FD$2,INDIRECT("'"&amp;実行度合表集計!$D42&amp;"_受着完'!R4",FALSE),0)-3)</f>
        <v>#REF!</v>
      </c>
      <c r="FJ42" s="358" t="e" cm="1">
        <f t="array" aca="1" ref="FJ42" ca="1">INDEX(INDIRECT("'"&amp;実行度合表集計!$D42&amp;"_受着完'!R89C4:R90C95",FALSE),1,
MATCH(FD$2,INDIRECT("'"&amp;実行度合表集計!$D42&amp;"_受着完'!R4",FALSE),0)-1)</f>
        <v>#REF!</v>
      </c>
      <c r="FK42" s="356" t="e">
        <f ca="1">INDEX(INDIRECT("'"&amp;実行度合表集計!$D42&amp;"_受着完'!R89C4:R90C95",FALSE),1,
MATCH(FD$2,INDIRECT("'"&amp;実行度合表集計!$D42&amp;"_受着完'!R4",FALSE),0))</f>
        <v>#REF!</v>
      </c>
      <c r="FL42" s="384" t="e">
        <f ca="1">FK42-($Q42*1000)</f>
        <v>#REF!</v>
      </c>
      <c r="FM42" s="587" t="e" cm="1">
        <f t="array" aca="1" ref="FM42" ca="1">INDEX(INDIRECT("'"&amp;実行度合表集計!$D42&amp;"_受着完'!R89C4:R90C95",FALSE),1,
MATCH(FD$2,INDIRECT("'"&amp;実行度合表集計!$D42&amp;"_受着完'!R4",FALSE),0)-3)</f>
        <v>#REF!</v>
      </c>
      <c r="FN42" s="455" t="e" cm="1">
        <f t="array" aca="1" ref="FN42" ca="1">INDEX(INDIRECT("'"&amp;実行度合表集計!$D42&amp;"_受着完'!R27C4:R28C95",FALSE),1,
MATCH(FN$2,INDIRECT("'"&amp;実行度合表集計!$D42&amp;"_受着完'!R4",FALSE),0)-1)</f>
        <v>#REF!</v>
      </c>
      <c r="FO42" s="356" t="e">
        <f ca="1">INDEX(INDIRECT("'"&amp;実行度合表集計!$D42&amp;"_受着完'!R27C4:R28C95",FALSE),1,
MATCH(FN$2,INDIRECT("'"&amp;実行度合表集計!$D42&amp;"_受着完'!R4",FALSE),0))</f>
        <v>#REF!</v>
      </c>
      <c r="FP42" s="587" t="e" cm="1">
        <f t="array" aca="1" ref="FP42" ca="1">INDEX(INDIRECT("'"&amp;実行度合表集計!$D42&amp;"_受着完'!R27C4:R28C95",FALSE),1,
MATCH(FN$2,INDIRECT("'"&amp;実行度合表集計!$D42&amp;"_受着完'!R4",FALSE),0)-3)</f>
        <v>#REF!</v>
      </c>
      <c r="FQ42" s="357" t="e" cm="1">
        <f t="array" aca="1" ref="FQ42" ca="1">INDEX(INDIRECT("'"&amp;実行度合表集計!$D42&amp;"_受着完'!R58C4:R59C95",FALSE),1,
MATCH(FN$2,INDIRECT("'"&amp;実行度合表集計!$D42&amp;"_受着完'!R4",FALSE),0)-1)</f>
        <v>#REF!</v>
      </c>
      <c r="FR42" s="356" t="e">
        <f ca="1">INDEX(INDIRECT("'"&amp;実行度合表集計!$D42&amp;"_受着完'!R58C4:R59C95",FALSE),1,
MATCH(FN$2,INDIRECT("'"&amp;実行度合表集計!$D42&amp;"_受着完'!R4",FALSE),0))</f>
        <v>#REF!</v>
      </c>
      <c r="FS42" s="587" t="e" cm="1">
        <f t="array" aca="1" ref="FS42" ca="1">INDEX(INDIRECT("'"&amp;実行度合表集計!$D42&amp;"_受着完'!R58C4:R59C95",FALSE),1,
MATCH(FN$2,INDIRECT("'"&amp;実行度合表集計!$D42&amp;"_受着完'!R4",FALSE),0)-3)</f>
        <v>#REF!</v>
      </c>
      <c r="FT42" s="358" t="e" cm="1">
        <f t="array" aca="1" ref="FT42" ca="1">INDEX(INDIRECT("'"&amp;実行度合表集計!$D42&amp;"_受着完'!R89C4:R90C95",FALSE),1,
MATCH(FN$2,INDIRECT("'"&amp;実行度合表集計!$D42&amp;"_受着完'!R4",FALSE),0)-1)</f>
        <v>#REF!</v>
      </c>
      <c r="FU42" s="356" t="e">
        <f ca="1">INDEX(INDIRECT("'"&amp;実行度合表集計!$D42&amp;"_受着完'!R89C4:R90C95",FALSE),1,
MATCH(FN$2,INDIRECT("'"&amp;実行度合表集計!$D42&amp;"_受着完'!R4",FALSE),0))</f>
        <v>#REF!</v>
      </c>
      <c r="FV42" s="384" t="e">
        <f ca="1">FU42-($Q42*1000)</f>
        <v>#REF!</v>
      </c>
      <c r="FW42" s="587" t="e" cm="1">
        <f t="array" aca="1" ref="FW42" ca="1">INDEX(INDIRECT("'"&amp;実行度合表集計!$D42&amp;"_受着完'!R89C4:R90C95",FALSE),1,
MATCH(FN$2,INDIRECT("'"&amp;実行度合表集計!$D42&amp;"_受着完'!R4",FALSE),0)-3)</f>
        <v>#REF!</v>
      </c>
      <c r="FX42" s="627" t="e">
        <f t="shared" ref="FX42:GG42" ca="1" si="919">ET42+FD42+FN42</f>
        <v>#REF!</v>
      </c>
      <c r="FY42" s="628" t="e">
        <f t="shared" ca="1" si="919"/>
        <v>#REF!</v>
      </c>
      <c r="FZ42" s="629" t="e">
        <f t="shared" ca="1" si="919"/>
        <v>#REF!</v>
      </c>
      <c r="GA42" s="648" t="e">
        <f t="shared" ca="1" si="919"/>
        <v>#REF!</v>
      </c>
      <c r="GB42" s="617" t="e">
        <f t="shared" ca="1" si="919"/>
        <v>#REF!</v>
      </c>
      <c r="GC42" s="649" t="e">
        <f t="shared" ca="1" si="919"/>
        <v>#REF!</v>
      </c>
      <c r="GD42" s="659" t="e">
        <f t="shared" ca="1" si="919"/>
        <v>#REF!</v>
      </c>
      <c r="GE42" s="619" t="e">
        <f t="shared" ca="1" si="919"/>
        <v>#REF!</v>
      </c>
      <c r="GF42" s="789" t="e">
        <f t="shared" ca="1" si="919"/>
        <v>#REF!</v>
      </c>
      <c r="GG42" s="660" t="e">
        <f t="shared" ca="1" si="919"/>
        <v>#REF!</v>
      </c>
      <c r="GH42" s="670" t="e">
        <f t="shared" ref="GH42:GM43" ca="1" si="920">EJ42+FX42</f>
        <v>#REF!</v>
      </c>
      <c r="GI42" s="620" t="e">
        <f t="shared" ca="1" si="920"/>
        <v>#REF!</v>
      </c>
      <c r="GJ42" s="671" t="e">
        <f t="shared" ca="1" si="920"/>
        <v>#REF!</v>
      </c>
      <c r="GK42" s="681" t="e">
        <f t="shared" ca="1" si="920"/>
        <v>#REF!</v>
      </c>
      <c r="GL42" s="622" t="e">
        <f t="shared" ca="1" si="920"/>
        <v>#REF!</v>
      </c>
      <c r="GM42" s="682" t="e">
        <f t="shared" ca="1" si="920"/>
        <v>#REF!</v>
      </c>
      <c r="GN42" s="692" t="e">
        <f t="shared" ref="GN42:GN43" ca="1" si="921">EP42+GD42</f>
        <v>#REF!</v>
      </c>
      <c r="GO42" s="624" t="e">
        <f t="shared" ref="GO42:GO43" ca="1" si="922">EQ42+GE42</f>
        <v>#REF!</v>
      </c>
      <c r="GP42" s="791" t="e">
        <f t="shared" ref="GP42:GP43" ca="1" si="923">ER42+GF42</f>
        <v>#REF!</v>
      </c>
      <c r="GQ42" s="693" t="e">
        <f t="shared" ref="GQ42:GQ43" ca="1" si="924">ES42+GG42</f>
        <v>#REF!</v>
      </c>
      <c r="GR42" s="702" t="e">
        <f t="shared" ref="GR42:HA43" ca="1" si="925">CV42+GH42</f>
        <v>#REF!</v>
      </c>
      <c r="GS42" s="699" t="e">
        <f t="shared" ca="1" si="925"/>
        <v>#REF!</v>
      </c>
      <c r="GT42" s="703" t="e">
        <f t="shared" ca="1" si="925"/>
        <v>#REF!</v>
      </c>
      <c r="GU42" s="702" t="e">
        <f t="shared" ca="1" si="925"/>
        <v>#REF!</v>
      </c>
      <c r="GV42" s="699" t="e">
        <f t="shared" ca="1" si="925"/>
        <v>#REF!</v>
      </c>
      <c r="GW42" s="703" t="e">
        <f t="shared" ca="1" si="925"/>
        <v>#REF!</v>
      </c>
      <c r="GX42" s="702" t="e">
        <f t="shared" ca="1" si="925"/>
        <v>#REF!</v>
      </c>
      <c r="GY42" s="699" t="e">
        <f t="shared" ca="1" si="925"/>
        <v>#REF!</v>
      </c>
      <c r="GZ42" s="793" t="e">
        <f t="shared" ca="1" si="925"/>
        <v>#REF!</v>
      </c>
      <c r="HA42" s="703" t="e">
        <f t="shared" ca="1" si="925"/>
        <v>#REF!</v>
      </c>
      <c r="HC42" s="461" t="s">
        <v>145</v>
      </c>
      <c r="HE42" s="461" t="s">
        <v>240</v>
      </c>
      <c r="HF42" s="461" t="s">
        <v>276</v>
      </c>
      <c r="HG42" s="461" t="s">
        <v>277</v>
      </c>
    </row>
    <row r="43" spans="1:215" ht="19.5" outlineLevel="1" x14ac:dyDescent="0.25">
      <c r="A43" s="365"/>
      <c r="B43" s="504"/>
      <c r="C43" s="443" t="str">
        <f>_xlfn.XLOOKUP($D43,'214737'!$H:$H,'214737'!$G:$G,"",0)</f>
        <v/>
      </c>
      <c r="D43" s="431" t="str">
        <f>HYPERLINK("#'"&amp;D42&amp;"_受着完'!A1","▶受着完")</f>
        <v>▶受着完</v>
      </c>
      <c r="E43" s="413"/>
      <c r="F43" s="1294" t="str">
        <f>_xlfn.XLOOKUP($D43,'214737'!$H:$H,'214737'!$I:$I,"",0)</f>
        <v/>
      </c>
      <c r="G43" s="1294" t="str">
        <f>_xlfn.XLOOKUP($D43,'214737'!$H:$H,'214737'!$J:$J,"",0)</f>
        <v/>
      </c>
      <c r="H43" s="1294" t="str">
        <f>_xlfn.XLOOKUP($D43,'214737'!$H:$H,'214737'!$K:$K,"",0)</f>
        <v/>
      </c>
      <c r="I43" s="414" t="str">
        <f>集計グループ3</f>
        <v>アクティブハウス</v>
      </c>
      <c r="J43" s="523"/>
      <c r="K43" s="1278">
        <f>K42</f>
        <v>592</v>
      </c>
      <c r="L43" s="1278">
        <f t="shared" ref="L43" si="926">L42</f>
        <v>500</v>
      </c>
      <c r="M43" s="1278">
        <f t="shared" ref="M43" si="927">M42</f>
        <v>0</v>
      </c>
      <c r="N43" s="1278">
        <f t="shared" ref="N43" si="928">N42</f>
        <v>0</v>
      </c>
      <c r="O43" s="1278">
        <f t="shared" ref="O43" si="929">O42</f>
        <v>467</v>
      </c>
      <c r="P43" s="1278">
        <f t="shared" ref="P43" si="930">P42</f>
        <v>400</v>
      </c>
      <c r="Q43" s="1278">
        <f>SUM(K43:P43)</f>
        <v>1959</v>
      </c>
      <c r="R43" s="577" t="str">
        <f>R42</f>
        <v>アクティブハウスみよし</v>
      </c>
      <c r="S43" s="355" t="s">
        <v>146</v>
      </c>
      <c r="T43" s="455" t="e" cm="1">
        <f t="array" aca="1" ref="T43" ca="1">INDEX(INDIRECT("'"&amp;実行度合表集計!$D42&amp;"_受着完'!R27C4:R28C95",FALSE),2,
MATCH(T$2,INDIRECT("'"&amp;実行度合表集計!$D42&amp;"_受着完'!R4",FALSE),0)-1)</f>
        <v>#REF!</v>
      </c>
      <c r="U43" s="356" t="e">
        <f ca="1">INDEX(INDIRECT("'"&amp;実行度合表集計!$D42&amp;"_受着完'!R27C4:R28C95",FALSE),2,
MATCH(T$2,INDIRECT("'"&amp;実行度合表集計!$D42&amp;"_受着完'!R4",FALSE),0))</f>
        <v>#REF!</v>
      </c>
      <c r="V43" s="587" t="e" cm="1">
        <f t="array" aca="1" ref="V43" ca="1">INDEX(INDIRECT("'"&amp;実行度合表集計!$D42&amp;"_受着完'!R27C4:R28C95",FALSE),2,
MATCH(T$2,INDIRECT("'"&amp;実行度合表集計!$D42&amp;"_受着完'!R4",FALSE),0)-3)</f>
        <v>#REF!</v>
      </c>
      <c r="W43" s="357" t="e" cm="1">
        <f t="array" aca="1" ref="W43" ca="1">INDEX(INDIRECT("'"&amp;実行度合表集計!$D42&amp;"_受着完'!R58C4:R59C95",FALSE),2,
MATCH(T$2,INDIRECT("'"&amp;実行度合表集計!$D42&amp;"_受着完'!R4",FALSE),0)-1)</f>
        <v>#REF!</v>
      </c>
      <c r="X43" s="356" t="e">
        <f ca="1">INDEX(INDIRECT("'"&amp;実行度合表集計!$D42&amp;"_受着完'!R58C4:R59C95",FALSE),2,
MATCH(T$2,INDIRECT("'"&amp;実行度合表集計!$D42&amp;"_受着完'!R4",FALSE),0))</f>
        <v>#REF!</v>
      </c>
      <c r="Y43" s="587" t="e" cm="1">
        <f t="array" aca="1" ref="Y43" ca="1">INDEX(INDIRECT("'"&amp;実行度合表集計!$D42&amp;"_受着完'!R58C4:R59C95",FALSE),2,
MATCH(T$2,INDIRECT("'"&amp;実行度合表集計!$D42&amp;"_受着完'!R4",FALSE),0)-3)</f>
        <v>#REF!</v>
      </c>
      <c r="Z43" s="358" t="e" cm="1">
        <f t="array" aca="1" ref="Z43" ca="1">INDEX(INDIRECT("'"&amp;実行度合表集計!$D42&amp;"_受着完'!R89C4:R90C95",FALSE),2,
MATCH(T$2,INDIRECT("'"&amp;実行度合表集計!$D42&amp;"_受着完'!R4",FALSE),0)-1)</f>
        <v>#REF!</v>
      </c>
      <c r="AA43" s="356" t="e">
        <f ca="1">INDEX(INDIRECT("'"&amp;実行度合表集計!$D42&amp;"_受着完'!R89C4:R90C95",FALSE),2,
MATCH(T$2,INDIRECT("'"&amp;実行度合表集計!$D42&amp;"_受着完'!R4",FALSE),0))</f>
        <v>#REF!</v>
      </c>
      <c r="AB43" s="795" t="e">
        <f ca="1">AA43-($Q42*1000)</f>
        <v>#REF!</v>
      </c>
      <c r="AC43" s="587" t="e" cm="1">
        <f t="array" aca="1" ref="AC43" ca="1">INDEX(INDIRECT("'"&amp;実行度合表集計!$D42&amp;"_受着完'!R89C4:R90C95",FALSE),2,
MATCH(T$2,INDIRECT("'"&amp;実行度合表集計!$D42&amp;"_受着完'!R4",FALSE),0)-3)</f>
        <v>#REF!</v>
      </c>
      <c r="AD43" s="455" t="e" cm="1">
        <f t="array" aca="1" ref="AD43" ca="1">INDEX(INDIRECT("'"&amp;実行度合表集計!$D42&amp;"_受着完'!R27C4:R28C95",FALSE),2,
MATCH(AD$2,INDIRECT("'"&amp;実行度合表集計!$D42&amp;"_受着完'!R4",FALSE),0)-1)</f>
        <v>#REF!</v>
      </c>
      <c r="AE43" s="356" t="e">
        <f ca="1">INDEX(INDIRECT("'"&amp;実行度合表集計!$D42&amp;"_受着完'!R27C4:R28C95",FALSE),2,
MATCH(AD$2,INDIRECT("'"&amp;実行度合表集計!$D42&amp;"_受着完'!R4",FALSE),0))</f>
        <v>#REF!</v>
      </c>
      <c r="AF43" s="587" t="e" cm="1">
        <f t="array" aca="1" ref="AF43" ca="1">INDEX(INDIRECT("'"&amp;実行度合表集計!$D42&amp;"_受着完'!R27C4:R28C95",FALSE),2,
MATCH(AD$2,INDIRECT("'"&amp;実行度合表集計!$D42&amp;"_受着完'!R4",FALSE),0)-3)</f>
        <v>#REF!</v>
      </c>
      <c r="AG43" s="357" t="e" cm="1">
        <f t="array" aca="1" ref="AG43" ca="1">INDEX(INDIRECT("'"&amp;実行度合表集計!$D42&amp;"_受着完'!R58C4:R59C95",FALSE),2,
MATCH(AD$2,INDIRECT("'"&amp;実行度合表集計!$D42&amp;"_受着完'!R4",FALSE),0)-1)</f>
        <v>#REF!</v>
      </c>
      <c r="AH43" s="356" t="e">
        <f ca="1">INDEX(INDIRECT("'"&amp;実行度合表集計!$D42&amp;"_受着完'!R58C4:R59C95",FALSE),2,
MATCH(AD$2,INDIRECT("'"&amp;実行度合表集計!$D42&amp;"_受着完'!R4",FALSE),0))</f>
        <v>#REF!</v>
      </c>
      <c r="AI43" s="587" t="e" cm="1">
        <f t="array" aca="1" ref="AI43" ca="1">INDEX(INDIRECT("'"&amp;実行度合表集計!$D42&amp;"_受着完'!R58C4:R59C95",FALSE),2,
MATCH(AD$2,INDIRECT("'"&amp;実行度合表集計!$D42&amp;"_受着完'!R4",FALSE),0)-3)</f>
        <v>#REF!</v>
      </c>
      <c r="AJ43" s="358" t="e" cm="1">
        <f t="array" aca="1" ref="AJ43" ca="1">INDEX(INDIRECT("'"&amp;実行度合表集計!$D42&amp;"_受着完'!R89C4:R90C95",FALSE),2,
MATCH(AD$2,INDIRECT("'"&amp;実行度合表集計!$D42&amp;"_受着完'!R4",FALSE),0)-1)</f>
        <v>#REF!</v>
      </c>
      <c r="AK43" s="356" t="e">
        <f ca="1">INDEX(INDIRECT("'"&amp;実行度合表集計!$D42&amp;"_受着完'!R89C4:R90C95",FALSE),2,
MATCH(AD$2,INDIRECT("'"&amp;実行度合表集計!$D42&amp;"_受着完'!R4",FALSE),0))</f>
        <v>#REF!</v>
      </c>
      <c r="AL43" s="795" t="e">
        <f ca="1">AK43-($Q42*1000)</f>
        <v>#REF!</v>
      </c>
      <c r="AM43" s="587" t="e" cm="1">
        <f t="array" aca="1" ref="AM43" ca="1">INDEX(INDIRECT("'"&amp;実行度合表集計!$D42&amp;"_受着完'!R89C4:R90C95",FALSE),2,
MATCH(AD$2,INDIRECT("'"&amp;実行度合表集計!$D42&amp;"_受着完'!R4",FALSE),0)-3)</f>
        <v>#REF!</v>
      </c>
      <c r="AN43" s="455" t="e" cm="1">
        <f t="array" aca="1" ref="AN43" ca="1">INDEX(INDIRECT("'"&amp;実行度合表集計!$D42&amp;"_受着完'!R27C4:R28C95",FALSE),2,
MATCH(AN$2,INDIRECT("'"&amp;実行度合表集計!$D42&amp;"_受着完'!R4",FALSE),0)-1)</f>
        <v>#REF!</v>
      </c>
      <c r="AO43" s="356" t="e">
        <f ca="1">INDEX(INDIRECT("'"&amp;実行度合表集計!$D42&amp;"_受着完'!R27C4:R28C95",FALSE),2,
MATCH(AN$2,INDIRECT("'"&amp;実行度合表集計!$D42&amp;"_受着完'!R4",FALSE),0))</f>
        <v>#REF!</v>
      </c>
      <c r="AP43" s="587" t="e" cm="1">
        <f t="array" aca="1" ref="AP43" ca="1">INDEX(INDIRECT("'"&amp;実行度合表集計!$D42&amp;"_受着完'!R27C4:R28C95",FALSE),2,
MATCH(AN$2,INDIRECT("'"&amp;実行度合表集計!$D42&amp;"_受着完'!R4",FALSE),0)-3)</f>
        <v>#REF!</v>
      </c>
      <c r="AQ43" s="357" t="e" cm="1">
        <f t="array" aca="1" ref="AQ43" ca="1">INDEX(INDIRECT("'"&amp;実行度合表集計!$D42&amp;"_受着完'!R58C4:R59C95",FALSE),2,
MATCH(AN$2,INDIRECT("'"&amp;実行度合表集計!$D42&amp;"_受着完'!R4",FALSE),0)-1)</f>
        <v>#REF!</v>
      </c>
      <c r="AR43" s="356" t="e">
        <f ca="1">INDEX(INDIRECT("'"&amp;実行度合表集計!$D42&amp;"_受着完'!R58C4:R59C95",FALSE),2,
MATCH(AN$2,INDIRECT("'"&amp;実行度合表集計!$D42&amp;"_受着完'!R4",FALSE),0))</f>
        <v>#REF!</v>
      </c>
      <c r="AS43" s="587" t="e" cm="1">
        <f t="array" aca="1" ref="AS43" ca="1">INDEX(INDIRECT("'"&amp;実行度合表集計!$D42&amp;"_受着完'!R58C4:R59C95",FALSE),2,
MATCH(AN$2,INDIRECT("'"&amp;実行度合表集計!$D42&amp;"_受着完'!R4",FALSE),0)-3)</f>
        <v>#REF!</v>
      </c>
      <c r="AT43" s="358" t="e" cm="1">
        <f t="array" aca="1" ref="AT43" ca="1">INDEX(INDIRECT("'"&amp;実行度合表集計!$D42&amp;"_受着完'!R89C4:R90C95",FALSE),2,
MATCH(AN$2,INDIRECT("'"&amp;実行度合表集計!$D42&amp;"_受着完'!R4",FALSE),0)-1)</f>
        <v>#REF!</v>
      </c>
      <c r="AU43" s="356" t="e">
        <f ca="1">INDEX(INDIRECT("'"&amp;実行度合表集計!$D42&amp;"_受着完'!R89C4:R90C95",FALSE),2,
MATCH(AN$2,INDIRECT("'"&amp;実行度合表集計!$D42&amp;"_受着完'!R4",FALSE),0))</f>
        <v>#REF!</v>
      </c>
      <c r="AV43" s="795" t="e">
        <f ca="1">AU43-($Q42*1000)</f>
        <v>#REF!</v>
      </c>
      <c r="AW43" s="587" t="e" cm="1">
        <f t="array" aca="1" ref="AW43" ca="1">INDEX(INDIRECT("'"&amp;実行度合表集計!$D42&amp;"_受着完'!R89C4:R90C95",FALSE),2,
MATCH(AN$2,INDIRECT("'"&amp;実行度合表集計!$D42&amp;"_受着完'!R4",FALSE),0)-3)</f>
        <v>#REF!</v>
      </c>
      <c r="AX43" s="627" t="e">
        <f t="shared" ref="AX43" ca="1" si="931">T43+AD43+AN43</f>
        <v>#REF!</v>
      </c>
      <c r="AY43" s="628" t="e">
        <f t="shared" ref="AY43" ca="1" si="932">U43+AE43+AO43</f>
        <v>#REF!</v>
      </c>
      <c r="AZ43" s="629" t="e">
        <f t="shared" ref="AZ43" ca="1" si="933">V43+AF43+AP43</f>
        <v>#REF!</v>
      </c>
      <c r="BA43" s="648" t="e">
        <f t="shared" ref="BA43" ca="1" si="934">W43+AG43+AQ43</f>
        <v>#REF!</v>
      </c>
      <c r="BB43" s="617" t="e">
        <f t="shared" ref="BB43" ca="1" si="935">X43+AH43+AR43</f>
        <v>#REF!</v>
      </c>
      <c r="BC43" s="649" t="e">
        <f t="shared" ref="BC43" ca="1" si="936">Y43+AI43+AS43</f>
        <v>#REF!</v>
      </c>
      <c r="BD43" s="659" t="e">
        <f ca="1">Z43+AJ43+AT43</f>
        <v>#REF!</v>
      </c>
      <c r="BE43" s="619" t="e">
        <f ca="1">AA43+AK43+AU43</f>
        <v>#REF!</v>
      </c>
      <c r="BF43" s="790" t="e">
        <f ca="1">BE43*(1+BF44)-(($Q42*1000)*3)</f>
        <v>#REF!</v>
      </c>
      <c r="BG43" s="660" t="e">
        <f ca="1">AC43+AM43+AW43</f>
        <v>#REF!</v>
      </c>
      <c r="BH43" s="360" t="e" cm="1">
        <f t="array" aca="1" ref="BH43" ca="1">INDEX(INDIRECT("'"&amp;実行度合表集計!$D42&amp;"_受着完'!R27C4:R28C95",FALSE),2,
MATCH(BH$2,INDIRECT("'"&amp;実行度合表集計!$D42&amp;"_受着完'!R4",FALSE),0)-1)</f>
        <v>#REF!</v>
      </c>
      <c r="BI43" s="356" t="e">
        <f ca="1">INDEX(INDIRECT("'"&amp;実行度合表集計!$D42&amp;"_受着完'!R27C4:R28C95",FALSE),2,
MATCH(BH$2,INDIRECT("'"&amp;実行度合表集計!$D42&amp;"_受着完'!R4",FALSE),0))</f>
        <v>#REF!</v>
      </c>
      <c r="BJ43" s="587" t="e" cm="1">
        <f t="array" aca="1" ref="BJ43" ca="1">INDEX(INDIRECT("'"&amp;実行度合表集計!$D42&amp;"_受着完'!R27C4:R28C95",FALSE),2,
MATCH(BH$2,INDIRECT("'"&amp;実行度合表集計!$D42&amp;"_受着完'!R4",FALSE),0)-3)</f>
        <v>#REF!</v>
      </c>
      <c r="BK43" s="357" t="e" cm="1">
        <f t="array" aca="1" ref="BK43" ca="1">INDEX(INDIRECT("'"&amp;実行度合表集計!$D42&amp;"_受着完'!R58C4:R59C95",FALSE),2,
MATCH(BH$2,INDIRECT("'"&amp;実行度合表集計!$D42&amp;"_受着完'!R4",FALSE),0)-1)</f>
        <v>#REF!</v>
      </c>
      <c r="BL43" s="356" t="e">
        <f ca="1">INDEX(INDIRECT("'"&amp;実行度合表集計!$D42&amp;"_受着完'!R58C4:R59C95",FALSE),2,
MATCH(BH$2,INDIRECT("'"&amp;実行度合表集計!$D42&amp;"_受着完'!R4",FALSE),0))</f>
        <v>#REF!</v>
      </c>
      <c r="BM43" s="587" t="e" cm="1">
        <f t="array" aca="1" ref="BM43" ca="1">INDEX(INDIRECT("'"&amp;実行度合表集計!$D42&amp;"_受着完'!R58C4:R59C95",FALSE),2,
MATCH(BH$2,INDIRECT("'"&amp;実行度合表集計!$D42&amp;"_受着完'!R4",FALSE),0)-3)</f>
        <v>#REF!</v>
      </c>
      <c r="BN43" s="358" t="e" cm="1">
        <f t="array" aca="1" ref="BN43" ca="1">INDEX(INDIRECT("'"&amp;実行度合表集計!$D42&amp;"_受着完'!R89C4:R90C95",FALSE),2,
MATCH(BH$2,INDIRECT("'"&amp;実行度合表集計!$D42&amp;"_受着完'!R4",FALSE),0)-1)</f>
        <v>#REF!</v>
      </c>
      <c r="BO43" s="356" t="e">
        <f ca="1">INDEX(INDIRECT("'"&amp;実行度合表集計!$D42&amp;"_受着完'!R89C4:R90C95",FALSE),2,
MATCH(BH$2,INDIRECT("'"&amp;実行度合表集計!$D42&amp;"_受着完'!R4",FALSE),0))</f>
        <v>#REF!</v>
      </c>
      <c r="BP43" s="795" t="e">
        <f ca="1">BO43-($Q42*1000)</f>
        <v>#REF!</v>
      </c>
      <c r="BQ43" s="587" t="e" cm="1">
        <f t="array" aca="1" ref="BQ43" ca="1">INDEX(INDIRECT("'"&amp;実行度合表集計!$D42&amp;"_受着完'!R89C4:R90C95",FALSE),2,
MATCH(BH$2,INDIRECT("'"&amp;実行度合表集計!$D42&amp;"_受着完'!R4",FALSE),0)-3)</f>
        <v>#REF!</v>
      </c>
      <c r="BR43" s="455" t="e" cm="1">
        <f t="array" aca="1" ref="BR43" ca="1">INDEX(INDIRECT("'"&amp;実行度合表集計!$D42&amp;"_受着完'!R27C4:R28C95",FALSE),2,
MATCH(BR$2,INDIRECT("'"&amp;実行度合表集計!$D42&amp;"_受着完'!R4",FALSE),0)-1)</f>
        <v>#REF!</v>
      </c>
      <c r="BS43" s="356" t="e">
        <f ca="1">INDEX(INDIRECT("'"&amp;実行度合表集計!$D42&amp;"_受着完'!R27C4:R28C95",FALSE),2,
MATCH(BR$2,INDIRECT("'"&amp;実行度合表集計!$D42&amp;"_受着完'!R4",FALSE),0))</f>
        <v>#REF!</v>
      </c>
      <c r="BT43" s="587" t="e" cm="1">
        <f t="array" aca="1" ref="BT43" ca="1">INDEX(INDIRECT("'"&amp;実行度合表集計!$D42&amp;"_受着完'!R27C4:R28C95",FALSE),2,
MATCH(BR$2,INDIRECT("'"&amp;実行度合表集計!$D42&amp;"_受着完'!R4",FALSE),0)-3)</f>
        <v>#REF!</v>
      </c>
      <c r="BU43" s="357" t="e" cm="1">
        <f t="array" aca="1" ref="BU43" ca="1">INDEX(INDIRECT("'"&amp;実行度合表集計!$D42&amp;"_受着完'!R58C4:R59C95",FALSE),2,
MATCH(BR$2,INDIRECT("'"&amp;実行度合表集計!$D42&amp;"_受着完'!R4",FALSE),0)-1)</f>
        <v>#REF!</v>
      </c>
      <c r="BV43" s="356" t="e">
        <f ca="1">INDEX(INDIRECT("'"&amp;実行度合表集計!$D42&amp;"_受着完'!R58C4:R59C95",FALSE),2,
MATCH(BR$2,INDIRECT("'"&amp;実行度合表集計!$D42&amp;"_受着完'!R4",FALSE),0))</f>
        <v>#REF!</v>
      </c>
      <c r="BW43" s="587" t="e" cm="1">
        <f t="array" aca="1" ref="BW43" ca="1">INDEX(INDIRECT("'"&amp;実行度合表集計!$D42&amp;"_受着完'!R58C4:R59C95",FALSE),2,
MATCH(BR$2,INDIRECT("'"&amp;実行度合表集計!$D42&amp;"_受着完'!R4",FALSE),0)-3)</f>
        <v>#REF!</v>
      </c>
      <c r="BX43" s="358" t="e" cm="1">
        <f t="array" aca="1" ref="BX43" ca="1">INDEX(INDIRECT("'"&amp;実行度合表集計!$D42&amp;"_受着完'!R89C4:R90C95",FALSE),2,
MATCH(BR$2,INDIRECT("'"&amp;実行度合表集計!$D42&amp;"_受着完'!R4",FALSE),0)-1)</f>
        <v>#REF!</v>
      </c>
      <c r="BY43" s="356" t="e">
        <f ca="1">INDEX(INDIRECT("'"&amp;実行度合表集計!$D42&amp;"_受着完'!R89C4:R90C95",FALSE),2,
MATCH(BR$2,INDIRECT("'"&amp;実行度合表集計!$D42&amp;"_受着完'!R4",FALSE),0))</f>
        <v>#REF!</v>
      </c>
      <c r="BZ43" s="795" t="e">
        <f ca="1">BY43-($Q42*1000)</f>
        <v>#REF!</v>
      </c>
      <c r="CA43" s="587" t="e" cm="1">
        <f t="array" aca="1" ref="CA43" ca="1">INDEX(INDIRECT("'"&amp;実行度合表集計!$D42&amp;"_受着完'!R89C4:R90C95",FALSE),2,
MATCH(BR$2,INDIRECT("'"&amp;実行度合表集計!$D42&amp;"_受着完'!R4",FALSE),0)-3)</f>
        <v>#REF!</v>
      </c>
      <c r="CB43" s="455" t="e" cm="1">
        <f t="array" aca="1" ref="CB43" ca="1">INDEX(INDIRECT("'"&amp;実行度合表集計!$D42&amp;"_受着完'!R27C4:R28C95",FALSE),2,
MATCH(CB$2,INDIRECT("'"&amp;実行度合表集計!$D42&amp;"_受着完'!R4",FALSE),0)-1)</f>
        <v>#REF!</v>
      </c>
      <c r="CC43" s="356" t="e">
        <f ca="1">INDEX(INDIRECT("'"&amp;実行度合表集計!$D42&amp;"_受着完'!R27C4:R28C95",FALSE),2,
MATCH(CB$2,INDIRECT("'"&amp;実行度合表集計!$D42&amp;"_受着完'!R4",FALSE),0))</f>
        <v>#REF!</v>
      </c>
      <c r="CD43" s="587" t="e" cm="1">
        <f t="array" aca="1" ref="CD43" ca="1">INDEX(INDIRECT("'"&amp;実行度合表集計!$D42&amp;"_受着完'!R27C4:R28C95",FALSE),2,
MATCH(CB$2,INDIRECT("'"&amp;実行度合表集計!$D42&amp;"_受着完'!R4",FALSE),0)-3)</f>
        <v>#REF!</v>
      </c>
      <c r="CE43" s="357" t="e" cm="1">
        <f t="array" aca="1" ref="CE43" ca="1">INDEX(INDIRECT("'"&amp;実行度合表集計!$D42&amp;"_受着完'!R58C4:R59C95",FALSE),2,
MATCH(CB$2,INDIRECT("'"&amp;実行度合表集計!$D42&amp;"_受着完'!R4",FALSE),0)-1)</f>
        <v>#REF!</v>
      </c>
      <c r="CF43" s="356" t="e">
        <f ca="1">INDEX(INDIRECT("'"&amp;実行度合表集計!$D42&amp;"_受着完'!R58C4:R59C95",FALSE),2,
MATCH(CB$2,INDIRECT("'"&amp;実行度合表集計!$D42&amp;"_受着完'!R4",FALSE),0))</f>
        <v>#REF!</v>
      </c>
      <c r="CG43" s="587" t="e" cm="1">
        <f t="array" aca="1" ref="CG43" ca="1">INDEX(INDIRECT("'"&amp;実行度合表集計!$D42&amp;"_受着完'!R58C4:R59C95",FALSE),2,
MATCH(CB$2,INDIRECT("'"&amp;実行度合表集計!$D42&amp;"_受着完'!R4",FALSE),0)-3)</f>
        <v>#REF!</v>
      </c>
      <c r="CH43" s="358" t="e" cm="1">
        <f t="array" aca="1" ref="CH43" ca="1">INDEX(INDIRECT("'"&amp;実行度合表集計!$D42&amp;"_受着完'!R89C4:R90C95",FALSE),2,
MATCH(CB$2,INDIRECT("'"&amp;実行度合表集計!$D42&amp;"_受着完'!R4",FALSE),0)-1)</f>
        <v>#REF!</v>
      </c>
      <c r="CI43" s="356" t="e">
        <f ca="1">INDEX(INDIRECT("'"&amp;実行度合表集計!$D42&amp;"_受着完'!R89C4:R90C95",FALSE),2,
MATCH(CB$2,INDIRECT("'"&amp;実行度合表集計!$D42&amp;"_受着完'!R4",FALSE),0))</f>
        <v>#REF!</v>
      </c>
      <c r="CJ43" s="795" t="e">
        <f ca="1">CI43-($Q42*1000)</f>
        <v>#REF!</v>
      </c>
      <c r="CK43" s="587" t="e" cm="1">
        <f t="array" aca="1" ref="CK43" ca="1">INDEX(INDIRECT("'"&amp;実行度合表集計!$D42&amp;"_受着完'!R89C4:R90C95",FALSE),2,
MATCH(CB$2,INDIRECT("'"&amp;実行度合表集計!$D42&amp;"_受着完'!R4",FALSE),0)-3)</f>
        <v>#REF!</v>
      </c>
      <c r="CL43" s="627" t="e">
        <f t="shared" ref="CL43" ca="1" si="937">BH43+BR43+CB43</f>
        <v>#REF!</v>
      </c>
      <c r="CM43" s="628" t="e">
        <f t="shared" ref="CM43" ca="1" si="938">BI43+BS43+CC43</f>
        <v>#REF!</v>
      </c>
      <c r="CN43" s="629" t="e">
        <f t="shared" ref="CN43" ca="1" si="939">BJ43+BT43+CD43</f>
        <v>#REF!</v>
      </c>
      <c r="CO43" s="648" t="e">
        <f t="shared" ref="CO43" ca="1" si="940">BK43+BU43+CE43</f>
        <v>#REF!</v>
      </c>
      <c r="CP43" s="617" t="e">
        <f t="shared" ref="CP43" ca="1" si="941">BL43+BV43+CF43</f>
        <v>#REF!</v>
      </c>
      <c r="CQ43" s="649" t="e">
        <f t="shared" ref="CQ43" ca="1" si="942">BM43+BW43+CG43</f>
        <v>#REF!</v>
      </c>
      <c r="CR43" s="659" t="e">
        <f ca="1">BN43+BX43+CH43</f>
        <v>#REF!</v>
      </c>
      <c r="CS43" s="619" t="e">
        <f ca="1">BO43+BY43+CI43</f>
        <v>#REF!</v>
      </c>
      <c r="CT43" s="790" t="e">
        <f ca="1">CS43*(1+CT44)-(($Q42*1000)*3)</f>
        <v>#REF!</v>
      </c>
      <c r="CU43" s="660" t="e">
        <f ca="1">BQ43+CA43+CK43</f>
        <v>#REF!</v>
      </c>
      <c r="CV43" s="670" t="e">
        <f t="shared" ca="1" si="917"/>
        <v>#REF!</v>
      </c>
      <c r="CW43" s="620" t="e">
        <f t="shared" ca="1" si="917"/>
        <v>#REF!</v>
      </c>
      <c r="CX43" s="671" t="e">
        <f t="shared" ca="1" si="917"/>
        <v>#REF!</v>
      </c>
      <c r="CY43" s="681" t="e">
        <f t="shared" ca="1" si="917"/>
        <v>#REF!</v>
      </c>
      <c r="CZ43" s="622" t="e">
        <f t="shared" ca="1" si="917"/>
        <v>#REF!</v>
      </c>
      <c r="DA43" s="682" t="e">
        <f t="shared" ca="1" si="917"/>
        <v>#REF!</v>
      </c>
      <c r="DB43" s="692" t="e">
        <f t="shared" ca="1" si="917"/>
        <v>#REF!</v>
      </c>
      <c r="DC43" s="624" t="e">
        <f t="shared" ca="1" si="917"/>
        <v>#REF!</v>
      </c>
      <c r="DD43" s="790" t="e">
        <f t="shared" ca="1" si="917"/>
        <v>#REF!</v>
      </c>
      <c r="DE43" s="693" t="e">
        <f t="shared" ca="1" si="917"/>
        <v>#REF!</v>
      </c>
      <c r="DF43" s="360" t="e" cm="1">
        <f t="array" aca="1" ref="DF43" ca="1">INDEX(INDIRECT("'"&amp;実行度合表集計!$D42&amp;"_受着完'!R27C4:R28C95",FALSE),2,
MATCH(DF$2,INDIRECT("'"&amp;実行度合表集計!$D42&amp;"_受着完'!R4",FALSE),0)-1)</f>
        <v>#REF!</v>
      </c>
      <c r="DG43" s="356" t="e">
        <f ca="1">INDEX(INDIRECT("'"&amp;実行度合表集計!$D42&amp;"_受着完'!R27C4:R28C95",FALSE),2,
MATCH(DF$2,INDIRECT("'"&amp;実行度合表集計!$D42&amp;"_受着完'!R4",FALSE),0))</f>
        <v>#REF!</v>
      </c>
      <c r="DH43" s="587" t="e" cm="1">
        <f t="array" aca="1" ref="DH43" ca="1">INDEX(INDIRECT("'"&amp;実行度合表集計!$D42&amp;"_受着完'!R27C4:R28C95",FALSE),2,
MATCH(DF$2,INDIRECT("'"&amp;実行度合表集計!$D42&amp;"_受着完'!R4",FALSE),0)-3)</f>
        <v>#REF!</v>
      </c>
      <c r="DI43" s="357" t="e" cm="1">
        <f t="array" aca="1" ref="DI43" ca="1">INDEX(INDIRECT("'"&amp;実行度合表集計!$D42&amp;"_受着完'!R58C4:R59C95",FALSE),2,
MATCH(DF$2,INDIRECT("'"&amp;実行度合表集計!$D42&amp;"_受着完'!R4",FALSE),0)-1)</f>
        <v>#REF!</v>
      </c>
      <c r="DJ43" s="356" t="e">
        <f ca="1">INDEX(INDIRECT("'"&amp;実行度合表集計!$D42&amp;"_受着完'!R58C4:R59C95",FALSE),2,
MATCH(DF$2,INDIRECT("'"&amp;実行度合表集計!$D42&amp;"_受着完'!R4",FALSE),0))</f>
        <v>#REF!</v>
      </c>
      <c r="DK43" s="587" t="e" cm="1">
        <f t="array" aca="1" ref="DK43" ca="1">INDEX(INDIRECT("'"&amp;実行度合表集計!$D42&amp;"_受着完'!R58C4:R59C95",FALSE),2,
MATCH(DF$2,INDIRECT("'"&amp;実行度合表集計!$D42&amp;"_受着完'!R4",FALSE),0)-3)</f>
        <v>#REF!</v>
      </c>
      <c r="DL43" s="358" t="e" cm="1">
        <f t="array" aca="1" ref="DL43" ca="1">INDEX(INDIRECT("'"&amp;実行度合表集計!$D42&amp;"_受着完'!R89C4:R90C95",FALSE),2,
MATCH(DF$2,INDIRECT("'"&amp;実行度合表集計!$D42&amp;"_受着完'!R4",FALSE),0)-1)</f>
        <v>#REF!</v>
      </c>
      <c r="DM43" s="356" t="e">
        <f ca="1">INDEX(INDIRECT("'"&amp;実行度合表集計!$D42&amp;"_受着完'!R89C4:R90C95",FALSE),2,
MATCH(DF$2,INDIRECT("'"&amp;実行度合表集計!$D42&amp;"_受着完'!R4",FALSE),0))</f>
        <v>#REF!</v>
      </c>
      <c r="DN43" s="795" t="e">
        <f ca="1">DM43-($Q42*1000)</f>
        <v>#REF!</v>
      </c>
      <c r="DO43" s="587" t="e" cm="1">
        <f t="array" aca="1" ref="DO43" ca="1">INDEX(INDIRECT("'"&amp;実行度合表集計!$D42&amp;"_受着完'!R89C4:R90C95",FALSE),2,
MATCH(DF$2,INDIRECT("'"&amp;実行度合表集計!$D42&amp;"_受着完'!R4",FALSE),0)-3)</f>
        <v>#REF!</v>
      </c>
      <c r="DP43" s="455" t="e" cm="1">
        <f t="array" aca="1" ref="DP43" ca="1">INDEX(INDIRECT("'"&amp;実行度合表集計!$D42&amp;"_受着完'!R27C4:R28C95",FALSE),2,
MATCH(DP$2,INDIRECT("'"&amp;実行度合表集計!$D42&amp;"_受着完'!R4",FALSE),0)-1)</f>
        <v>#REF!</v>
      </c>
      <c r="DQ43" s="356" t="e">
        <f ca="1">INDEX(INDIRECT("'"&amp;実行度合表集計!$D42&amp;"_受着完'!R27C4:R28C95",FALSE),2,
MATCH(DP$2,INDIRECT("'"&amp;実行度合表集計!$D42&amp;"_受着完'!R4",FALSE),0))</f>
        <v>#REF!</v>
      </c>
      <c r="DR43" s="587" t="e" cm="1">
        <f t="array" aca="1" ref="DR43" ca="1">INDEX(INDIRECT("'"&amp;実行度合表集計!$D42&amp;"_受着完'!R27C4:R28C95",FALSE),2,
MATCH(DP$2,INDIRECT("'"&amp;実行度合表集計!$D42&amp;"_受着完'!R4",FALSE),0)-3)</f>
        <v>#REF!</v>
      </c>
      <c r="DS43" s="357" t="e" cm="1">
        <f t="array" aca="1" ref="DS43" ca="1">INDEX(INDIRECT("'"&amp;実行度合表集計!$D42&amp;"_受着完'!R58C4:R59C95",FALSE),2,
MATCH(DP$2,INDIRECT("'"&amp;実行度合表集計!$D42&amp;"_受着完'!R4",FALSE),0)-1)</f>
        <v>#REF!</v>
      </c>
      <c r="DT43" s="356" t="e">
        <f ca="1">INDEX(INDIRECT("'"&amp;実行度合表集計!$D42&amp;"_受着完'!R58C4:R59C95",FALSE),2,
MATCH(DP$2,INDIRECT("'"&amp;実行度合表集計!$D42&amp;"_受着完'!R4",FALSE),0))</f>
        <v>#REF!</v>
      </c>
      <c r="DU43" s="587" t="e" cm="1">
        <f t="array" aca="1" ref="DU43" ca="1">INDEX(INDIRECT("'"&amp;実行度合表集計!$D42&amp;"_受着完'!R58C4:R59C95",FALSE),2,
MATCH(DP$2,INDIRECT("'"&amp;実行度合表集計!$D42&amp;"_受着完'!R4",FALSE),0)-3)</f>
        <v>#REF!</v>
      </c>
      <c r="DV43" s="358" t="e" cm="1">
        <f t="array" aca="1" ref="DV43" ca="1">INDEX(INDIRECT("'"&amp;実行度合表集計!$D42&amp;"_受着完'!R89C4:R90C95",FALSE),2,
MATCH(DP$2,INDIRECT("'"&amp;実行度合表集計!$D42&amp;"_受着完'!R4",FALSE),0)-1)</f>
        <v>#REF!</v>
      </c>
      <c r="DW43" s="356" t="e">
        <f ca="1">INDEX(INDIRECT("'"&amp;実行度合表集計!$D42&amp;"_受着完'!R89C4:R90C95",FALSE),2,
MATCH(DP$2,INDIRECT("'"&amp;実行度合表集計!$D42&amp;"_受着完'!R4",FALSE),0))</f>
        <v>#REF!</v>
      </c>
      <c r="DX43" s="795" t="e">
        <f ca="1">DW43-($Q42*1000)</f>
        <v>#REF!</v>
      </c>
      <c r="DY43" s="587" t="e" cm="1">
        <f t="array" aca="1" ref="DY43" ca="1">INDEX(INDIRECT("'"&amp;実行度合表集計!$D42&amp;"_受着完'!R89C4:R90C95",FALSE),2,
MATCH(DP$2,INDIRECT("'"&amp;実行度合表集計!$D42&amp;"_受着完'!R4",FALSE),0)-3)</f>
        <v>#REF!</v>
      </c>
      <c r="DZ43" s="455" t="e" cm="1">
        <f t="array" aca="1" ref="DZ43" ca="1">INDEX(INDIRECT("'"&amp;実行度合表集計!$D42&amp;"_受着完'!R27C4:R28C95",FALSE),2,
MATCH(DZ$2,INDIRECT("'"&amp;実行度合表集計!$D42&amp;"_受着完'!R4",FALSE),0)-1)</f>
        <v>#REF!</v>
      </c>
      <c r="EA43" s="356" t="e">
        <f ca="1">INDEX(INDIRECT("'"&amp;実行度合表集計!$D42&amp;"_受着完'!R27C4:R28C95",FALSE),2,
MATCH(DZ$2,INDIRECT("'"&amp;実行度合表集計!$D42&amp;"_受着完'!R4",FALSE),0))</f>
        <v>#REF!</v>
      </c>
      <c r="EB43" s="587" t="e" cm="1">
        <f t="array" aca="1" ref="EB43" ca="1">INDEX(INDIRECT("'"&amp;実行度合表集計!$D42&amp;"_受着完'!R27C4:R28C95",FALSE),2,
MATCH(DZ$2,INDIRECT("'"&amp;実行度合表集計!$D42&amp;"_受着完'!R4",FALSE),0)-3)</f>
        <v>#REF!</v>
      </c>
      <c r="EC43" s="357" t="e" cm="1">
        <f t="array" aca="1" ref="EC43" ca="1">INDEX(INDIRECT("'"&amp;実行度合表集計!$D42&amp;"_受着完'!R58C4:R59C95",FALSE),2,
MATCH(DZ$2,INDIRECT("'"&amp;実行度合表集計!$D42&amp;"_受着完'!R4",FALSE),0)-1)</f>
        <v>#REF!</v>
      </c>
      <c r="ED43" s="356" t="e">
        <f ca="1">INDEX(INDIRECT("'"&amp;実行度合表集計!$D42&amp;"_受着完'!R58C4:R59C95",FALSE),2,
MATCH(DZ$2,INDIRECT("'"&amp;実行度合表集計!$D42&amp;"_受着完'!R4",FALSE),0))</f>
        <v>#REF!</v>
      </c>
      <c r="EE43" s="587" t="e" cm="1">
        <f t="array" aca="1" ref="EE43" ca="1">INDEX(INDIRECT("'"&amp;実行度合表集計!$D42&amp;"_受着完'!R58C4:R59C95",FALSE),2,
MATCH(DZ$2,INDIRECT("'"&amp;実行度合表集計!$D42&amp;"_受着完'!R4",FALSE),0)-3)</f>
        <v>#REF!</v>
      </c>
      <c r="EF43" s="358" t="e" cm="1">
        <f t="array" aca="1" ref="EF43" ca="1">INDEX(INDIRECT("'"&amp;実行度合表集計!$D42&amp;"_受着完'!R89C4:R90C95",FALSE),2,
MATCH(DZ$2,INDIRECT("'"&amp;実行度合表集計!$D42&amp;"_受着完'!R4",FALSE),0)-1)</f>
        <v>#REF!</v>
      </c>
      <c r="EG43" s="356" t="e">
        <f ca="1">INDEX(INDIRECT("'"&amp;実行度合表集計!$D42&amp;"_受着完'!R89C4:R90C95",FALSE),2,
MATCH(DZ$2,INDIRECT("'"&amp;実行度合表集計!$D42&amp;"_受着完'!R4",FALSE),0))</f>
        <v>#REF!</v>
      </c>
      <c r="EH43" s="795" t="e">
        <f ca="1">EG43-($Q42*1000)</f>
        <v>#REF!</v>
      </c>
      <c r="EI43" s="587" t="e" cm="1">
        <f t="array" aca="1" ref="EI43" ca="1">INDEX(INDIRECT("'"&amp;実行度合表集計!$D42&amp;"_受着完'!R89C4:R90C95",FALSE),2,
MATCH(DZ$2,INDIRECT("'"&amp;実行度合表集計!$D42&amp;"_受着完'!R4",FALSE),0)-3)</f>
        <v>#REF!</v>
      </c>
      <c r="EJ43" s="627" t="e">
        <f t="shared" ref="EJ43" ca="1" si="943">DF43+DP43+DZ43</f>
        <v>#REF!</v>
      </c>
      <c r="EK43" s="628" t="e">
        <f t="shared" ref="EK43" ca="1" si="944">DG43+DQ43+EA43</f>
        <v>#REF!</v>
      </c>
      <c r="EL43" s="629" t="e">
        <f t="shared" ref="EL43" ca="1" si="945">DH43+DR43+EB43</f>
        <v>#REF!</v>
      </c>
      <c r="EM43" s="648" t="e">
        <f t="shared" ref="EM43" ca="1" si="946">DI43+DS43+EC43</f>
        <v>#REF!</v>
      </c>
      <c r="EN43" s="617" t="e">
        <f t="shared" ref="EN43" ca="1" si="947">DJ43+DT43+ED43</f>
        <v>#REF!</v>
      </c>
      <c r="EO43" s="649" t="e">
        <f t="shared" ref="EO43" ca="1" si="948">DK43+DU43+EE43</f>
        <v>#REF!</v>
      </c>
      <c r="EP43" s="659" t="e">
        <f ca="1">DL43+DV43+EF43</f>
        <v>#REF!</v>
      </c>
      <c r="EQ43" s="619" t="e">
        <f ca="1">DM43+DW43+EG43</f>
        <v>#REF!</v>
      </c>
      <c r="ER43" s="790" t="e">
        <f ca="1">EQ43*(1+ER44)-(($Q42*1000)*3)</f>
        <v>#REF!</v>
      </c>
      <c r="ES43" s="660" t="e">
        <f ca="1">DO43+DY43+EI43</f>
        <v>#REF!</v>
      </c>
      <c r="ET43" s="360" t="e" cm="1">
        <f t="array" aca="1" ref="ET43" ca="1">INDEX(INDIRECT("'"&amp;実行度合表集計!$D42&amp;"_受着完'!R27C4:R28C95",FALSE),2,
MATCH(ET$2,INDIRECT("'"&amp;実行度合表集計!$D42&amp;"_受着完'!R4",FALSE),0)-1)</f>
        <v>#REF!</v>
      </c>
      <c r="EU43" s="356" t="e">
        <f ca="1">INDEX(INDIRECT("'"&amp;実行度合表集計!$D42&amp;"_受着完'!R27C4:R28C95",FALSE),2,
MATCH(ET$2,INDIRECT("'"&amp;実行度合表集計!$D42&amp;"_受着完'!R4",FALSE),0))</f>
        <v>#REF!</v>
      </c>
      <c r="EV43" s="587" t="e" cm="1">
        <f t="array" aca="1" ref="EV43" ca="1">INDEX(INDIRECT("'"&amp;実行度合表集計!$D42&amp;"_受着完'!R27C4:R28C95",FALSE),2,
MATCH(ET$2,INDIRECT("'"&amp;実行度合表集計!$D42&amp;"_受着完'!R4",FALSE),0)-3)</f>
        <v>#REF!</v>
      </c>
      <c r="EW43" s="357" t="e" cm="1">
        <f t="array" aca="1" ref="EW43" ca="1">INDEX(INDIRECT("'"&amp;実行度合表集計!$D42&amp;"_受着完'!R58C4:R59C95",FALSE),2,
MATCH(ET$2,INDIRECT("'"&amp;実行度合表集計!$D42&amp;"_受着完'!R4",FALSE),0)-1)</f>
        <v>#REF!</v>
      </c>
      <c r="EX43" s="356" t="e">
        <f ca="1">INDEX(INDIRECT("'"&amp;実行度合表集計!$D42&amp;"_受着完'!R58C4:R59C95",FALSE),2,
MATCH(ET$2,INDIRECT("'"&amp;実行度合表集計!$D42&amp;"_受着完'!R4",FALSE),0))</f>
        <v>#REF!</v>
      </c>
      <c r="EY43" s="587" t="e" cm="1">
        <f t="array" aca="1" ref="EY43" ca="1">INDEX(INDIRECT("'"&amp;実行度合表集計!$D42&amp;"_受着完'!R58C4:R59C95",FALSE),2,
MATCH(ET$2,INDIRECT("'"&amp;実行度合表集計!$D42&amp;"_受着完'!R4",FALSE),0)-3)</f>
        <v>#REF!</v>
      </c>
      <c r="EZ43" s="358" t="e" cm="1">
        <f t="array" aca="1" ref="EZ43" ca="1">INDEX(INDIRECT("'"&amp;実行度合表集計!$D42&amp;"_受着完'!R89C4:R90C95",FALSE),2,
MATCH(ET$2,INDIRECT("'"&amp;実行度合表集計!$D42&amp;"_受着完'!R4",FALSE),0)-1)</f>
        <v>#REF!</v>
      </c>
      <c r="FA43" s="356" t="e">
        <f ca="1">INDEX(INDIRECT("'"&amp;実行度合表集計!$D42&amp;"_受着完'!R89C4:R90C95",FALSE),2,
MATCH(ET$2,INDIRECT("'"&amp;実行度合表集計!$D42&amp;"_受着完'!R4",FALSE),0))</f>
        <v>#REF!</v>
      </c>
      <c r="FB43" s="795" t="e">
        <f ca="1">FA43-($Q42*1000)</f>
        <v>#REF!</v>
      </c>
      <c r="FC43" s="587" t="e" cm="1">
        <f t="array" aca="1" ref="FC43" ca="1">INDEX(INDIRECT("'"&amp;実行度合表集計!$D42&amp;"_受着完'!R89C4:R90C95",FALSE),2,
MATCH(ET$2,INDIRECT("'"&amp;実行度合表集計!$D42&amp;"_受着完'!R4",FALSE),0)-3)</f>
        <v>#REF!</v>
      </c>
      <c r="FD43" s="455" t="e" cm="1">
        <f t="array" aca="1" ref="FD43" ca="1">INDEX(INDIRECT("'"&amp;実行度合表集計!$D42&amp;"_受着完'!R27C4:R28C95",FALSE),2,
MATCH(FD$2,INDIRECT("'"&amp;実行度合表集計!$D42&amp;"_受着完'!R4",FALSE),0)-1)</f>
        <v>#REF!</v>
      </c>
      <c r="FE43" s="356" t="e">
        <f ca="1">INDEX(INDIRECT("'"&amp;実行度合表集計!$D42&amp;"_受着完'!R27C4:R28C95",FALSE),2,
MATCH(FD$2,INDIRECT("'"&amp;実行度合表集計!$D42&amp;"_受着完'!R4",FALSE),0))</f>
        <v>#REF!</v>
      </c>
      <c r="FF43" s="587" t="e" cm="1">
        <f t="array" aca="1" ref="FF43" ca="1">INDEX(INDIRECT("'"&amp;実行度合表集計!$D42&amp;"_受着完'!R27C4:R28C95",FALSE),2,
MATCH(FD$2,INDIRECT("'"&amp;実行度合表集計!$D42&amp;"_受着完'!R4",FALSE),0)-3)</f>
        <v>#REF!</v>
      </c>
      <c r="FG43" s="357" t="e" cm="1">
        <f t="array" aca="1" ref="FG43" ca="1">INDEX(INDIRECT("'"&amp;実行度合表集計!$D42&amp;"_受着完'!R58C4:R59C95",FALSE),2,
MATCH(FD$2,INDIRECT("'"&amp;実行度合表集計!$D42&amp;"_受着完'!R4",FALSE),0)-1)</f>
        <v>#REF!</v>
      </c>
      <c r="FH43" s="356" t="e">
        <f ca="1">INDEX(INDIRECT("'"&amp;実行度合表集計!$D42&amp;"_受着完'!R58C4:R59C95",FALSE),2,
MATCH(FD$2,INDIRECT("'"&amp;実行度合表集計!$D42&amp;"_受着完'!R4",FALSE),0))</f>
        <v>#REF!</v>
      </c>
      <c r="FI43" s="587" t="e" cm="1">
        <f t="array" aca="1" ref="FI43" ca="1">INDEX(INDIRECT("'"&amp;実行度合表集計!$D42&amp;"_受着完'!R58C4:R59C95",FALSE),2,
MATCH(FD$2,INDIRECT("'"&amp;実行度合表集計!$D42&amp;"_受着完'!R4",FALSE),0)-3)</f>
        <v>#REF!</v>
      </c>
      <c r="FJ43" s="358" t="e" cm="1">
        <f t="array" aca="1" ref="FJ43" ca="1">INDEX(INDIRECT("'"&amp;実行度合表集計!$D42&amp;"_受着完'!R89C4:R90C95",FALSE),2,
MATCH(FD$2,INDIRECT("'"&amp;実行度合表集計!$D42&amp;"_受着完'!R4",FALSE),0)-1)</f>
        <v>#REF!</v>
      </c>
      <c r="FK43" s="356" t="e">
        <f ca="1">INDEX(INDIRECT("'"&amp;実行度合表集計!$D42&amp;"_受着完'!R89C4:R90C95",FALSE),2,
MATCH(FD$2,INDIRECT("'"&amp;実行度合表集計!$D42&amp;"_受着完'!R4",FALSE),0))</f>
        <v>#REF!</v>
      </c>
      <c r="FL43" s="795" t="e">
        <f ca="1">FK43-($Q42*1000)</f>
        <v>#REF!</v>
      </c>
      <c r="FM43" s="587" t="e" cm="1">
        <f t="array" aca="1" ref="FM43" ca="1">INDEX(INDIRECT("'"&amp;実行度合表集計!$D42&amp;"_受着完'!R89C4:R90C95",FALSE),2,
MATCH(FD$2,INDIRECT("'"&amp;実行度合表集計!$D42&amp;"_受着完'!R4",FALSE),0)-3)</f>
        <v>#REF!</v>
      </c>
      <c r="FN43" s="455" t="e" cm="1">
        <f t="array" aca="1" ref="FN43" ca="1">INDEX(INDIRECT("'"&amp;実行度合表集計!$D42&amp;"_受着完'!R27C4:R28C95",FALSE),2,
MATCH(FN$2,INDIRECT("'"&amp;実行度合表集計!$D42&amp;"_受着完'!R4",FALSE),0)-1)</f>
        <v>#REF!</v>
      </c>
      <c r="FO43" s="356" t="e">
        <f ca="1">INDEX(INDIRECT("'"&amp;実行度合表集計!$D42&amp;"_受着完'!R27C4:R28C95",FALSE),2,
MATCH(FN$2,INDIRECT("'"&amp;実行度合表集計!$D42&amp;"_受着完'!R4",FALSE),0))</f>
        <v>#REF!</v>
      </c>
      <c r="FP43" s="587" t="e" cm="1">
        <f t="array" aca="1" ref="FP43" ca="1">INDEX(INDIRECT("'"&amp;実行度合表集計!$D42&amp;"_受着完'!R27C4:R28C95",FALSE),2,
MATCH(FN$2,INDIRECT("'"&amp;実行度合表集計!$D42&amp;"_受着完'!R4",FALSE),0)-3)</f>
        <v>#REF!</v>
      </c>
      <c r="FQ43" s="357" t="e" cm="1">
        <f t="array" aca="1" ref="FQ43" ca="1">INDEX(INDIRECT("'"&amp;実行度合表集計!$D42&amp;"_受着完'!R58C4:R59C95",FALSE),2,
MATCH(FN$2,INDIRECT("'"&amp;実行度合表集計!$D42&amp;"_受着完'!R4",FALSE),0)-1)</f>
        <v>#REF!</v>
      </c>
      <c r="FR43" s="356" t="e">
        <f ca="1">INDEX(INDIRECT("'"&amp;実行度合表集計!$D42&amp;"_受着完'!R58C4:R59C95",FALSE),2,
MATCH(FN$2,INDIRECT("'"&amp;実行度合表集計!$D42&amp;"_受着完'!R4",FALSE),0))</f>
        <v>#REF!</v>
      </c>
      <c r="FS43" s="587" t="e" cm="1">
        <f t="array" aca="1" ref="FS43" ca="1">INDEX(INDIRECT("'"&amp;実行度合表集計!$D42&amp;"_受着完'!R58C4:R59C95",FALSE),2,
MATCH(FN$2,INDIRECT("'"&amp;実行度合表集計!$D42&amp;"_受着完'!R4",FALSE),0)-3)</f>
        <v>#REF!</v>
      </c>
      <c r="FT43" s="358" t="e" cm="1">
        <f t="array" aca="1" ref="FT43" ca="1">INDEX(INDIRECT("'"&amp;実行度合表集計!$D42&amp;"_受着完'!R89C4:R90C95",FALSE),2,
MATCH(FN$2,INDIRECT("'"&amp;実行度合表集計!$D42&amp;"_受着完'!R4",FALSE),0)-1)</f>
        <v>#REF!</v>
      </c>
      <c r="FU43" s="356" t="e">
        <f ca="1">INDEX(INDIRECT("'"&amp;実行度合表集計!$D42&amp;"_受着完'!R89C4:R90C95",FALSE),2,
MATCH(FN$2,INDIRECT("'"&amp;実行度合表集計!$D42&amp;"_受着完'!R4",FALSE),0))</f>
        <v>#REF!</v>
      </c>
      <c r="FV43" s="795" t="e">
        <f ca="1">FU43-($Q42*1000)</f>
        <v>#REF!</v>
      </c>
      <c r="FW43" s="587" t="e" cm="1">
        <f t="array" aca="1" ref="FW43" ca="1">INDEX(INDIRECT("'"&amp;実行度合表集計!$D42&amp;"_受着完'!R89C4:R90C95",FALSE),2,
MATCH(FN$2,INDIRECT("'"&amp;実行度合表集計!$D42&amp;"_受着完'!R4",FALSE),0)-3)</f>
        <v>#REF!</v>
      </c>
      <c r="FX43" s="627" t="e">
        <f t="shared" ref="FX43" ca="1" si="949">ET43+FD43+FN43</f>
        <v>#REF!</v>
      </c>
      <c r="FY43" s="628" t="e">
        <f t="shared" ref="FY43" ca="1" si="950">EU43+FE43+FO43</f>
        <v>#REF!</v>
      </c>
      <c r="FZ43" s="629" t="e">
        <f t="shared" ref="FZ43" ca="1" si="951">EV43+FF43+FP43</f>
        <v>#REF!</v>
      </c>
      <c r="GA43" s="648" t="e">
        <f t="shared" ref="GA43" ca="1" si="952">EW43+FG43+FQ43</f>
        <v>#REF!</v>
      </c>
      <c r="GB43" s="617" t="e">
        <f t="shared" ref="GB43" ca="1" si="953">EX43+FH43+FR43</f>
        <v>#REF!</v>
      </c>
      <c r="GC43" s="649" t="e">
        <f t="shared" ref="GC43" ca="1" si="954">EY43+FI43+FS43</f>
        <v>#REF!</v>
      </c>
      <c r="GD43" s="659" t="e">
        <f ca="1">EZ43+FJ43+FT43</f>
        <v>#REF!</v>
      </c>
      <c r="GE43" s="619" t="e">
        <f ca="1">FA43+FK43+FU43</f>
        <v>#REF!</v>
      </c>
      <c r="GF43" s="790" t="e">
        <f ca="1">GE43*(1+GF44)-(($Q42*1000)*3)</f>
        <v>#REF!</v>
      </c>
      <c r="GG43" s="660" t="e">
        <f ca="1">FC43+FM43+FW43</f>
        <v>#REF!</v>
      </c>
      <c r="GH43" s="670" t="e">
        <f t="shared" ca="1" si="920"/>
        <v>#REF!</v>
      </c>
      <c r="GI43" s="620" t="e">
        <f t="shared" ca="1" si="920"/>
        <v>#REF!</v>
      </c>
      <c r="GJ43" s="671" t="e">
        <f t="shared" ca="1" si="920"/>
        <v>#REF!</v>
      </c>
      <c r="GK43" s="681" t="e">
        <f t="shared" ca="1" si="920"/>
        <v>#REF!</v>
      </c>
      <c r="GL43" s="622" t="e">
        <f t="shared" ca="1" si="920"/>
        <v>#REF!</v>
      </c>
      <c r="GM43" s="682" t="e">
        <f t="shared" ca="1" si="920"/>
        <v>#REF!</v>
      </c>
      <c r="GN43" s="692" t="e">
        <f t="shared" ca="1" si="921"/>
        <v>#REF!</v>
      </c>
      <c r="GO43" s="624" t="e">
        <f t="shared" ca="1" si="922"/>
        <v>#REF!</v>
      </c>
      <c r="GP43" s="790" t="e">
        <f t="shared" ca="1" si="923"/>
        <v>#REF!</v>
      </c>
      <c r="GQ43" s="693" t="e">
        <f t="shared" ca="1" si="924"/>
        <v>#REF!</v>
      </c>
      <c r="GR43" s="702" t="e">
        <f t="shared" ca="1" si="925"/>
        <v>#REF!</v>
      </c>
      <c r="GS43" s="699" t="e">
        <f t="shared" ca="1" si="925"/>
        <v>#REF!</v>
      </c>
      <c r="GT43" s="703" t="e">
        <f t="shared" ca="1" si="925"/>
        <v>#REF!</v>
      </c>
      <c r="GU43" s="702" t="e">
        <f t="shared" ca="1" si="925"/>
        <v>#REF!</v>
      </c>
      <c r="GV43" s="699" t="e">
        <f t="shared" ca="1" si="925"/>
        <v>#REF!</v>
      </c>
      <c r="GW43" s="703" t="e">
        <f t="shared" ca="1" si="925"/>
        <v>#REF!</v>
      </c>
      <c r="GX43" s="702" t="e">
        <f t="shared" ca="1" si="925"/>
        <v>#REF!</v>
      </c>
      <c r="GY43" s="699" t="e">
        <f t="shared" ca="1" si="925"/>
        <v>#REF!</v>
      </c>
      <c r="GZ43" s="790" t="e">
        <f t="shared" ca="1" si="925"/>
        <v>#REF!</v>
      </c>
      <c r="HA43" s="703" t="e">
        <f t="shared" ca="1" si="925"/>
        <v>#REF!</v>
      </c>
      <c r="HC43" s="461" t="s">
        <v>146</v>
      </c>
      <c r="HD43" s="460"/>
      <c r="HE43" s="461" t="s">
        <v>240</v>
      </c>
      <c r="HF43" s="461" t="s">
        <v>276</v>
      </c>
      <c r="HG43" s="461" t="s">
        <v>277</v>
      </c>
    </row>
    <row r="44" spans="1:215" ht="19.5" outlineLevel="1" x14ac:dyDescent="0.25">
      <c r="A44" s="365"/>
      <c r="B44" s="505"/>
      <c r="C44" s="444" t="str">
        <f>_xlfn.XLOOKUP($D44,'214737'!$H:$H,'214737'!$G:$G,"",0)</f>
        <v/>
      </c>
      <c r="D44" s="432" t="str">
        <f>HYPERLINK("#'"&amp;D42&amp;"_損益'!A1","▶損益")</f>
        <v>▶損益</v>
      </c>
      <c r="E44" s="407"/>
      <c r="F44" s="1295" t="str">
        <f>_xlfn.XLOOKUP($D44,'214737'!$H:$H,'214737'!$I:$I,"",0)</f>
        <v/>
      </c>
      <c r="G44" s="1295" t="str">
        <f>_xlfn.XLOOKUP($D44,'214737'!$H:$H,'214737'!$J:$J,"",0)</f>
        <v/>
      </c>
      <c r="H44" s="1295" t="str">
        <f>_xlfn.XLOOKUP($D44,'214737'!$H:$H,'214737'!$K:$K,"",0)</f>
        <v/>
      </c>
      <c r="I44" s="415"/>
      <c r="J44" s="547"/>
      <c r="K44" s="1279"/>
      <c r="L44" s="1279"/>
      <c r="M44" s="1279"/>
      <c r="N44" s="1279"/>
      <c r="O44" s="1279"/>
      <c r="P44" s="1279"/>
      <c r="Q44" s="1279"/>
      <c r="R44" s="579" t="str">
        <f>R42</f>
        <v>アクティブハウスみよし</v>
      </c>
      <c r="S44" s="359" t="s">
        <v>143</v>
      </c>
      <c r="T44" s="558" t="e">
        <f t="shared" ref="T44" ca="1" si="955">IF(AND(T42&gt;0,T43&gt;0),ROUNDDOWN(T43/T42,4),"")</f>
        <v>#REF!</v>
      </c>
      <c r="U44" s="559" t="e">
        <f t="shared" ref="U44" ca="1" si="956">IF(AND(U42&gt;0,U43&gt;0),ROUNDDOWN(U43/U42,4),"")</f>
        <v>#REF!</v>
      </c>
      <c r="V44" s="559" t="e">
        <f t="shared" ref="V44" ca="1" si="957">IF(AND(V42&gt;0,V43&gt;0),ROUNDDOWN(V43/V42,4),"")</f>
        <v>#REF!</v>
      </c>
      <c r="W44" s="560" t="e">
        <f t="shared" ref="W44" ca="1" si="958">IF(AND(W42&gt;0,W43&gt;0),ROUNDDOWN(W43/W42,4),"")</f>
        <v>#REF!</v>
      </c>
      <c r="X44" s="559" t="e">
        <f t="shared" ref="X44" ca="1" si="959">IF(AND(X42&gt;0,X43&gt;0),ROUNDDOWN(X43/X42,4),"")</f>
        <v>#REF!</v>
      </c>
      <c r="Y44" s="559" t="e">
        <f t="shared" ref="Y44" ca="1" si="960">IF(AND(Y42&gt;0,Y43&gt;0),ROUNDDOWN(Y43/Y42,4),"")</f>
        <v>#REF!</v>
      </c>
      <c r="Z44" s="561" t="e">
        <f t="shared" ref="Z44" ca="1" si="961">IF(AND(Z42&gt;0,Z43&gt;0),ROUNDDOWN(Z43/Z42,4),"")</f>
        <v>#REF!</v>
      </c>
      <c r="AA44" s="559" t="e">
        <f t="shared" ref="AA44" ca="1" si="962">IF(AND(AA42&gt;0,AA43&gt;0),ROUNDDOWN(AA43/AA42,4),"")</f>
        <v>#REF!</v>
      </c>
      <c r="AB44" s="562" t="e">
        <f ca="1">IF(AB43&gt;0,AB43/AB42,0)</f>
        <v>#REF!</v>
      </c>
      <c r="AC44" s="559" t="e">
        <f t="shared" ref="AC44" ca="1" si="963">IF(AND(AC42&gt;0,AC43&gt;0),ROUNDDOWN(AC43/AC42,4),"")</f>
        <v>#REF!</v>
      </c>
      <c r="AD44" s="558" t="e">
        <f t="shared" ref="AD44" ca="1" si="964">IF(AND(AD42&gt;0,AD43&gt;0),ROUNDDOWN(AD43/AD42,4),"")</f>
        <v>#REF!</v>
      </c>
      <c r="AE44" s="559" t="e">
        <f t="shared" ref="AE44" ca="1" si="965">IF(AND(AE42&gt;0,AE43&gt;0),ROUNDDOWN(AE43/AE42,4),"")</f>
        <v>#REF!</v>
      </c>
      <c r="AF44" s="559" t="e">
        <f t="shared" ref="AF44" ca="1" si="966">IF(AND(AF42&gt;0,AF43&gt;0),ROUNDDOWN(AF43/AF42,4),"")</f>
        <v>#REF!</v>
      </c>
      <c r="AG44" s="560" t="e">
        <f t="shared" ref="AG44" ca="1" si="967">IF(AND(AG42&gt;0,AG43&gt;0),ROUNDDOWN(AG43/AG42,4),"")</f>
        <v>#REF!</v>
      </c>
      <c r="AH44" s="559" t="e">
        <f t="shared" ref="AH44" ca="1" si="968">IF(AND(AH42&gt;0,AH43&gt;0),ROUNDDOWN(AH43/AH42,4),"")</f>
        <v>#REF!</v>
      </c>
      <c r="AI44" s="559" t="e">
        <f t="shared" ref="AI44" ca="1" si="969">IF(AND(AI42&gt;0,AI43&gt;0),ROUNDDOWN(AI43/AI42,4),"")</f>
        <v>#REF!</v>
      </c>
      <c r="AJ44" s="561" t="e">
        <f t="shared" ref="AJ44" ca="1" si="970">IF(AND(AJ42&gt;0,AJ43&gt;0),ROUNDDOWN(AJ43/AJ42,4),"")</f>
        <v>#REF!</v>
      </c>
      <c r="AK44" s="559" t="e">
        <f t="shared" ref="AK44" ca="1" si="971">IF(AND(AK42&gt;0,AK43&gt;0),ROUNDDOWN(AK43/AK42,4),"")</f>
        <v>#REF!</v>
      </c>
      <c r="AL44" s="562" t="e">
        <f ca="1">IF(AL43&gt;0,AL43/AL42,0)</f>
        <v>#REF!</v>
      </c>
      <c r="AM44" s="559" t="e">
        <f t="shared" ref="AM44" ca="1" si="972">IF(AND(AM42&gt;0,AM43&gt;0),ROUNDDOWN(AM43/AM42,4),"")</f>
        <v>#REF!</v>
      </c>
      <c r="AN44" s="558" t="e">
        <f t="shared" ref="AN44" ca="1" si="973">IF(AND(AN42&gt;0,AN43&gt;0),ROUNDDOWN(AN43/AN42,4),"")</f>
        <v>#REF!</v>
      </c>
      <c r="AO44" s="559" t="e">
        <f t="shared" ref="AO44" ca="1" si="974">IF(AND(AO42&gt;0,AO43&gt;0),ROUNDDOWN(AO43/AO42,4),"")</f>
        <v>#REF!</v>
      </c>
      <c r="AP44" s="559" t="e">
        <f t="shared" ref="AP44" ca="1" si="975">IF(AND(AP42&gt;0,AP43&gt;0),ROUNDDOWN(AP43/AP42,4),"")</f>
        <v>#REF!</v>
      </c>
      <c r="AQ44" s="560" t="e">
        <f t="shared" ref="AQ44" ca="1" si="976">IF(AND(AQ42&gt;0,AQ43&gt;0),ROUNDDOWN(AQ43/AQ42,4),"")</f>
        <v>#REF!</v>
      </c>
      <c r="AR44" s="559" t="e">
        <f t="shared" ref="AR44" ca="1" si="977">IF(AND(AR42&gt;0,AR43&gt;0),ROUNDDOWN(AR43/AR42,4),"")</f>
        <v>#REF!</v>
      </c>
      <c r="AS44" s="559" t="e">
        <f t="shared" ref="AS44" ca="1" si="978">IF(AND(AS42&gt;0,AS43&gt;0),ROUNDDOWN(AS43/AS42,4),"")</f>
        <v>#REF!</v>
      </c>
      <c r="AT44" s="561" t="e">
        <f t="shared" ref="AT44" ca="1" si="979">IF(AND(AT42&gt;0,AT43&gt;0),ROUNDDOWN(AT43/AT42,4),"")</f>
        <v>#REF!</v>
      </c>
      <c r="AU44" s="559" t="e">
        <f t="shared" ref="AU44" ca="1" si="980">IF(AND(AU42&gt;0,AU43&gt;0),ROUNDDOWN(AU43/AU42,4),"")</f>
        <v>#REF!</v>
      </c>
      <c r="AV44" s="562" t="e">
        <f ca="1">IF(AV43&gt;0,AV43/AV42,0)</f>
        <v>#REF!</v>
      </c>
      <c r="AW44" s="559" t="e">
        <f t="shared" ref="AW44" ca="1" si="981">IF(AND(AW42&gt;0,AW43&gt;0),ROUNDDOWN(AW43/AW42,4),"")</f>
        <v>#REF!</v>
      </c>
      <c r="AX44" s="630" t="e">
        <f t="shared" ref="AX44:BE44" ca="1" si="982">IF(AND(AX42&gt;0,AX43&gt;0),ROUNDDOWN(AX43/AX42,4),"")</f>
        <v>#REF!</v>
      </c>
      <c r="AY44" s="563" t="e">
        <f t="shared" ca="1" si="982"/>
        <v>#REF!</v>
      </c>
      <c r="AZ44" s="631" t="e">
        <f t="shared" ca="1" si="982"/>
        <v>#REF!</v>
      </c>
      <c r="BA44" s="650" t="e">
        <f t="shared" ca="1" si="982"/>
        <v>#REF!</v>
      </c>
      <c r="BB44" s="564" t="e">
        <f t="shared" ca="1" si="982"/>
        <v>#REF!</v>
      </c>
      <c r="BC44" s="651" t="e">
        <f t="shared" ca="1" si="982"/>
        <v>#REF!</v>
      </c>
      <c r="BD44" s="661" t="e">
        <f t="shared" ca="1" si="982"/>
        <v>#REF!</v>
      </c>
      <c r="BE44" s="565" t="e">
        <f t="shared" ca="1" si="982"/>
        <v>#REF!</v>
      </c>
      <c r="BF44" s="796"/>
      <c r="BG44" s="662" t="e">
        <f ca="1">IF(AND(BG42&gt;0,BG43&gt;0),ROUNDDOWN(BG43/BG42,4),"")</f>
        <v>#REF!</v>
      </c>
      <c r="BH44" s="566" t="e">
        <f t="shared" ref="BH44" ca="1" si="983">IF(AND(BH42&gt;0,BH43&gt;0),ROUNDDOWN(BH43/BH42,4),"")</f>
        <v>#REF!</v>
      </c>
      <c r="BI44" s="559" t="e">
        <f t="shared" ref="BI44" ca="1" si="984">IF(AND(BI42&gt;0,BI43&gt;0),ROUNDDOWN(BI43/BI42,4),"")</f>
        <v>#REF!</v>
      </c>
      <c r="BJ44" s="559" t="e">
        <f t="shared" ref="BJ44" ca="1" si="985">IF(AND(BJ42&gt;0,BJ43&gt;0),ROUNDDOWN(BJ43/BJ42,4),"")</f>
        <v>#REF!</v>
      </c>
      <c r="BK44" s="560" t="e">
        <f t="shared" ref="BK44" ca="1" si="986">IF(AND(BK42&gt;0,BK43&gt;0),ROUNDDOWN(BK43/BK42,4),"")</f>
        <v>#REF!</v>
      </c>
      <c r="BL44" s="559" t="e">
        <f t="shared" ref="BL44" ca="1" si="987">IF(AND(BL42&gt;0,BL43&gt;0),ROUNDDOWN(BL43/BL42,4),"")</f>
        <v>#REF!</v>
      </c>
      <c r="BM44" s="559" t="e">
        <f t="shared" ref="BM44" ca="1" si="988">IF(AND(BM42&gt;0,BM43&gt;0),ROUNDDOWN(BM43/BM42,4),"")</f>
        <v>#REF!</v>
      </c>
      <c r="BN44" s="561" t="e">
        <f t="shared" ref="BN44" ca="1" si="989">IF(AND(BN42&gt;0,BN43&gt;0),ROUNDDOWN(BN43/BN42,4),"")</f>
        <v>#REF!</v>
      </c>
      <c r="BO44" s="559" t="e">
        <f t="shared" ref="BO44" ca="1" si="990">IF(AND(BO42&gt;0,BO43&gt;0),ROUNDDOWN(BO43/BO42,4),"")</f>
        <v>#REF!</v>
      </c>
      <c r="BP44" s="562" t="e">
        <f ca="1">IF(BP43&gt;0,BP43/BP42,0)</f>
        <v>#REF!</v>
      </c>
      <c r="BQ44" s="559" t="e">
        <f t="shared" ref="BQ44" ca="1" si="991">IF(AND(BQ42&gt;0,BQ43&gt;0),ROUNDDOWN(BQ43/BQ42,4),"")</f>
        <v>#REF!</v>
      </c>
      <c r="BR44" s="558" t="e">
        <f t="shared" ref="BR44" ca="1" si="992">IF(AND(BR42&gt;0,BR43&gt;0),ROUNDDOWN(BR43/BR42,4),"")</f>
        <v>#REF!</v>
      </c>
      <c r="BS44" s="559" t="e">
        <f t="shared" ref="BS44" ca="1" si="993">IF(AND(BS42&gt;0,BS43&gt;0),ROUNDDOWN(BS43/BS42,4),"")</f>
        <v>#REF!</v>
      </c>
      <c r="BT44" s="559" t="e">
        <f t="shared" ref="BT44" ca="1" si="994">IF(AND(BT42&gt;0,BT43&gt;0),ROUNDDOWN(BT43/BT42,4),"")</f>
        <v>#REF!</v>
      </c>
      <c r="BU44" s="560" t="e">
        <f t="shared" ref="BU44" ca="1" si="995">IF(AND(BU42&gt;0,BU43&gt;0),ROUNDDOWN(BU43/BU42,4),"")</f>
        <v>#REF!</v>
      </c>
      <c r="BV44" s="559" t="e">
        <f t="shared" ref="BV44" ca="1" si="996">IF(AND(BV42&gt;0,BV43&gt;0),ROUNDDOWN(BV43/BV42,4),"")</f>
        <v>#REF!</v>
      </c>
      <c r="BW44" s="559" t="e">
        <f t="shared" ref="BW44" ca="1" si="997">IF(AND(BW42&gt;0,BW43&gt;0),ROUNDDOWN(BW43/BW42,4),"")</f>
        <v>#REF!</v>
      </c>
      <c r="BX44" s="561" t="e">
        <f t="shared" ref="BX44" ca="1" si="998">IF(AND(BX42&gt;0,BX43&gt;0),ROUNDDOWN(BX43/BX42,4),"")</f>
        <v>#REF!</v>
      </c>
      <c r="BY44" s="559" t="e">
        <f t="shared" ref="BY44" ca="1" si="999">IF(AND(BY42&gt;0,BY43&gt;0),ROUNDDOWN(BY43/BY42,4),"")</f>
        <v>#REF!</v>
      </c>
      <c r="BZ44" s="562" t="e">
        <f ca="1">IF(BZ43&gt;0,BZ43/BZ42,0)</f>
        <v>#REF!</v>
      </c>
      <c r="CA44" s="559" t="e">
        <f t="shared" ref="CA44" ca="1" si="1000">IF(AND(CA42&gt;0,CA43&gt;0),ROUNDDOWN(CA43/CA42,4),"")</f>
        <v>#REF!</v>
      </c>
      <c r="CB44" s="558" t="e">
        <f t="shared" ref="CB44" ca="1" si="1001">IF(AND(CB42&gt;0,CB43&gt;0),ROUNDDOWN(CB43/CB42,4),"")</f>
        <v>#REF!</v>
      </c>
      <c r="CC44" s="559" t="e">
        <f t="shared" ref="CC44" ca="1" si="1002">IF(AND(CC42&gt;0,CC43&gt;0),ROUNDDOWN(CC43/CC42,4),"")</f>
        <v>#REF!</v>
      </c>
      <c r="CD44" s="559" t="e">
        <f t="shared" ref="CD44" ca="1" si="1003">IF(AND(CD42&gt;0,CD43&gt;0),ROUNDDOWN(CD43/CD42,4),"")</f>
        <v>#REF!</v>
      </c>
      <c r="CE44" s="560" t="e">
        <f t="shared" ref="CE44" ca="1" si="1004">IF(AND(CE42&gt;0,CE43&gt;0),ROUNDDOWN(CE43/CE42,4),"")</f>
        <v>#REF!</v>
      </c>
      <c r="CF44" s="559" t="e">
        <f t="shared" ref="CF44" ca="1" si="1005">IF(AND(CF42&gt;0,CF43&gt;0),ROUNDDOWN(CF43/CF42,4),"")</f>
        <v>#REF!</v>
      </c>
      <c r="CG44" s="559" t="e">
        <f t="shared" ref="CG44" ca="1" si="1006">IF(AND(CG42&gt;0,CG43&gt;0),ROUNDDOWN(CG43/CG42,4),"")</f>
        <v>#REF!</v>
      </c>
      <c r="CH44" s="561" t="e">
        <f t="shared" ref="CH44" ca="1" si="1007">IF(AND(CH42&gt;0,CH43&gt;0),ROUNDDOWN(CH43/CH42,4),"")</f>
        <v>#REF!</v>
      </c>
      <c r="CI44" s="559" t="e">
        <f t="shared" ref="CI44" ca="1" si="1008">IF(AND(CI42&gt;0,CI43&gt;0),ROUNDDOWN(CI43/CI42,4),"")</f>
        <v>#REF!</v>
      </c>
      <c r="CJ44" s="562" t="e">
        <f ca="1">IF(CJ43&gt;0,CJ43/CJ42,0)</f>
        <v>#REF!</v>
      </c>
      <c r="CK44" s="559" t="e">
        <f t="shared" ref="CK44" ca="1" si="1009">IF(AND(CK42&gt;0,CK43&gt;0),ROUNDDOWN(CK43/CK42,4),"")</f>
        <v>#REF!</v>
      </c>
      <c r="CL44" s="630" t="e">
        <f t="shared" ref="CL44:CS44" ca="1" si="1010">IF(AND(CL42&gt;0,CL43&gt;0),ROUNDDOWN(CL43/CL42,4),"")</f>
        <v>#REF!</v>
      </c>
      <c r="CM44" s="563" t="e">
        <f t="shared" ca="1" si="1010"/>
        <v>#REF!</v>
      </c>
      <c r="CN44" s="631" t="e">
        <f t="shared" ca="1" si="1010"/>
        <v>#REF!</v>
      </c>
      <c r="CO44" s="650" t="e">
        <f t="shared" ca="1" si="1010"/>
        <v>#REF!</v>
      </c>
      <c r="CP44" s="564" t="e">
        <f t="shared" ca="1" si="1010"/>
        <v>#REF!</v>
      </c>
      <c r="CQ44" s="651" t="e">
        <f t="shared" ca="1" si="1010"/>
        <v>#REF!</v>
      </c>
      <c r="CR44" s="661" t="e">
        <f t="shared" ca="1" si="1010"/>
        <v>#REF!</v>
      </c>
      <c r="CS44" s="565" t="e">
        <f t="shared" ca="1" si="1010"/>
        <v>#REF!</v>
      </c>
      <c r="CT44" s="796"/>
      <c r="CU44" s="662" t="e">
        <f ca="1">IF(AND(CU42&gt;0,CU43&gt;0),ROUNDDOWN(CU43/CU42,4),"")</f>
        <v>#REF!</v>
      </c>
      <c r="CV44" s="672" t="e">
        <f ca="1">IF(AND(CV42&gt;0,CV43&gt;0),ROUNDDOWN(CV43/CV42,4),"")</f>
        <v>#REF!</v>
      </c>
      <c r="CW44" s="567" t="e">
        <f t="shared" ref="CW44:CX44" ca="1" si="1011">IF(AND(CW42&gt;0,CW43&gt;0),ROUNDDOWN(CW43/CW42,4),"")</f>
        <v>#REF!</v>
      </c>
      <c r="CX44" s="673" t="e">
        <f t="shared" ca="1" si="1011"/>
        <v>#REF!</v>
      </c>
      <c r="CY44" s="683" t="e">
        <f ca="1">IF(AND(CY42&gt;0,CY43&gt;0),ROUNDDOWN(CY43/CY42,4),"")</f>
        <v>#REF!</v>
      </c>
      <c r="CZ44" s="568" t="e">
        <f ca="1">IF(AND(CZ42&gt;0,CZ43&gt;0),ROUNDDOWN(CZ43/CZ42,4),"")</f>
        <v>#REF!</v>
      </c>
      <c r="DA44" s="684" t="e">
        <f ca="1">IF(AND(DA42&gt;0,DA43&gt;0),ROUNDDOWN(DA43/DA42,4),"")</f>
        <v>#REF!</v>
      </c>
      <c r="DB44" s="694" t="e">
        <f t="shared" ref="DB44" ca="1" si="1012">IF(AND(DB42&gt;0,DB43&gt;0),ROUNDDOWN(DB43/DB42,4),"")</f>
        <v>#REF!</v>
      </c>
      <c r="DC44" s="569" t="e">
        <f t="shared" ref="DC44:DD44" ca="1" si="1013">IF(AND(DC42&gt;0,DC43&gt;0),ROUNDDOWN(DC43/DC42,4),"")</f>
        <v>#REF!</v>
      </c>
      <c r="DD44" s="792" t="e">
        <f t="shared" ca="1" si="1013"/>
        <v>#REF!</v>
      </c>
      <c r="DE44" s="695" t="e">
        <f t="shared" ref="DE44" ca="1" si="1014">IF(AND(DE42&gt;0,DE43&gt;0),ROUNDDOWN(DE43/DE42,4),"")</f>
        <v>#REF!</v>
      </c>
      <c r="DF44" s="566" t="e">
        <f t="shared" ref="DF44:GX44" ca="1" si="1015">IF(AND(DF42&gt;0,DF43&gt;0),ROUNDDOWN(DF43/DF42,4),"")</f>
        <v>#REF!</v>
      </c>
      <c r="DG44" s="559" t="e">
        <f t="shared" ca="1" si="1015"/>
        <v>#REF!</v>
      </c>
      <c r="DH44" s="559" t="e">
        <f t="shared" ca="1" si="1015"/>
        <v>#REF!</v>
      </c>
      <c r="DI44" s="560" t="e">
        <f t="shared" ca="1" si="1015"/>
        <v>#REF!</v>
      </c>
      <c r="DJ44" s="559" t="e">
        <f t="shared" ca="1" si="1015"/>
        <v>#REF!</v>
      </c>
      <c r="DK44" s="559" t="e">
        <f t="shared" ca="1" si="1015"/>
        <v>#REF!</v>
      </c>
      <c r="DL44" s="561" t="e">
        <f t="shared" ca="1" si="1015"/>
        <v>#REF!</v>
      </c>
      <c r="DM44" s="559" t="e">
        <f t="shared" ca="1" si="1015"/>
        <v>#REF!</v>
      </c>
      <c r="DN44" s="562" t="e">
        <f ca="1">IF(DN43&gt;0,DN43/DN42,0)</f>
        <v>#REF!</v>
      </c>
      <c r="DO44" s="559" t="e">
        <f t="shared" ca="1" si="1015"/>
        <v>#REF!</v>
      </c>
      <c r="DP44" s="558" t="e">
        <f t="shared" ca="1" si="1015"/>
        <v>#REF!</v>
      </c>
      <c r="DQ44" s="559" t="e">
        <f t="shared" ca="1" si="1015"/>
        <v>#REF!</v>
      </c>
      <c r="DR44" s="559" t="e">
        <f t="shared" ca="1" si="1015"/>
        <v>#REF!</v>
      </c>
      <c r="DS44" s="560" t="e">
        <f t="shared" ca="1" si="1015"/>
        <v>#REF!</v>
      </c>
      <c r="DT44" s="559" t="e">
        <f t="shared" ca="1" si="1015"/>
        <v>#REF!</v>
      </c>
      <c r="DU44" s="559" t="e">
        <f t="shared" ca="1" si="1015"/>
        <v>#REF!</v>
      </c>
      <c r="DV44" s="561" t="e">
        <f t="shared" ca="1" si="1015"/>
        <v>#REF!</v>
      </c>
      <c r="DW44" s="559" t="e">
        <f t="shared" ca="1" si="1015"/>
        <v>#REF!</v>
      </c>
      <c r="DX44" s="562" t="e">
        <f ca="1">IF(DX43&gt;0,DX43/DX42,0)</f>
        <v>#REF!</v>
      </c>
      <c r="DY44" s="559" t="e">
        <f t="shared" ca="1" si="1015"/>
        <v>#REF!</v>
      </c>
      <c r="DZ44" s="558" t="e">
        <f t="shared" ca="1" si="1015"/>
        <v>#REF!</v>
      </c>
      <c r="EA44" s="559" t="e">
        <f t="shared" ca="1" si="1015"/>
        <v>#REF!</v>
      </c>
      <c r="EB44" s="559" t="e">
        <f t="shared" ca="1" si="1015"/>
        <v>#REF!</v>
      </c>
      <c r="EC44" s="560" t="e">
        <f t="shared" ca="1" si="1015"/>
        <v>#REF!</v>
      </c>
      <c r="ED44" s="559" t="e">
        <f t="shared" ca="1" si="1015"/>
        <v>#REF!</v>
      </c>
      <c r="EE44" s="559" t="e">
        <f t="shared" ca="1" si="1015"/>
        <v>#REF!</v>
      </c>
      <c r="EF44" s="561" t="e">
        <f t="shared" ca="1" si="1015"/>
        <v>#REF!</v>
      </c>
      <c r="EG44" s="559" t="e">
        <f t="shared" ca="1" si="1015"/>
        <v>#REF!</v>
      </c>
      <c r="EH44" s="562" t="e">
        <f ca="1">IF(EH43&gt;0,EH43/EH42,0)</f>
        <v>#REF!</v>
      </c>
      <c r="EI44" s="559" t="e">
        <f t="shared" ca="1" si="1015"/>
        <v>#REF!</v>
      </c>
      <c r="EJ44" s="630" t="e">
        <f t="shared" ref="EJ44:EQ44" ca="1" si="1016">IF(AND(EJ42&gt;0,EJ43&gt;0),ROUNDDOWN(EJ43/EJ42,4),"")</f>
        <v>#REF!</v>
      </c>
      <c r="EK44" s="563" t="e">
        <f t="shared" ca="1" si="1016"/>
        <v>#REF!</v>
      </c>
      <c r="EL44" s="631" t="e">
        <f t="shared" ca="1" si="1016"/>
        <v>#REF!</v>
      </c>
      <c r="EM44" s="650" t="e">
        <f t="shared" ca="1" si="1016"/>
        <v>#REF!</v>
      </c>
      <c r="EN44" s="564" t="e">
        <f t="shared" ca="1" si="1016"/>
        <v>#REF!</v>
      </c>
      <c r="EO44" s="651" t="e">
        <f t="shared" ca="1" si="1016"/>
        <v>#REF!</v>
      </c>
      <c r="EP44" s="661" t="e">
        <f t="shared" ca="1" si="1016"/>
        <v>#REF!</v>
      </c>
      <c r="EQ44" s="565" t="e">
        <f t="shared" ca="1" si="1016"/>
        <v>#REF!</v>
      </c>
      <c r="ER44" s="796"/>
      <c r="ES44" s="662" t="e">
        <f ca="1">IF(AND(ES42&gt;0,ES43&gt;0),ROUNDDOWN(ES43/ES42,4),"")</f>
        <v>#REF!</v>
      </c>
      <c r="ET44" s="566" t="e">
        <f t="shared" ca="1" si="1015"/>
        <v>#REF!</v>
      </c>
      <c r="EU44" s="559" t="e">
        <f t="shared" ca="1" si="1015"/>
        <v>#REF!</v>
      </c>
      <c r="EV44" s="559" t="e">
        <f t="shared" ca="1" si="1015"/>
        <v>#REF!</v>
      </c>
      <c r="EW44" s="560" t="e">
        <f t="shared" ca="1" si="1015"/>
        <v>#REF!</v>
      </c>
      <c r="EX44" s="559" t="e">
        <f t="shared" ca="1" si="1015"/>
        <v>#REF!</v>
      </c>
      <c r="EY44" s="559" t="e">
        <f t="shared" ca="1" si="1015"/>
        <v>#REF!</v>
      </c>
      <c r="EZ44" s="561" t="e">
        <f t="shared" ca="1" si="1015"/>
        <v>#REF!</v>
      </c>
      <c r="FA44" s="559" t="e">
        <f t="shared" ca="1" si="1015"/>
        <v>#REF!</v>
      </c>
      <c r="FB44" s="562" t="e">
        <f ca="1">IF(FB43&gt;0,FB43/FB42,0)</f>
        <v>#REF!</v>
      </c>
      <c r="FC44" s="559" t="e">
        <f t="shared" ca="1" si="1015"/>
        <v>#REF!</v>
      </c>
      <c r="FD44" s="558" t="e">
        <f t="shared" ca="1" si="1015"/>
        <v>#REF!</v>
      </c>
      <c r="FE44" s="559" t="e">
        <f t="shared" ca="1" si="1015"/>
        <v>#REF!</v>
      </c>
      <c r="FF44" s="559" t="e">
        <f t="shared" ca="1" si="1015"/>
        <v>#REF!</v>
      </c>
      <c r="FG44" s="560" t="e">
        <f t="shared" ca="1" si="1015"/>
        <v>#REF!</v>
      </c>
      <c r="FH44" s="559" t="e">
        <f t="shared" ca="1" si="1015"/>
        <v>#REF!</v>
      </c>
      <c r="FI44" s="559" t="e">
        <f t="shared" ca="1" si="1015"/>
        <v>#REF!</v>
      </c>
      <c r="FJ44" s="561" t="e">
        <f t="shared" ca="1" si="1015"/>
        <v>#REF!</v>
      </c>
      <c r="FK44" s="559" t="e">
        <f t="shared" ca="1" si="1015"/>
        <v>#REF!</v>
      </c>
      <c r="FL44" s="562" t="e">
        <f ca="1">IF(FL43&gt;0,FL43/FL42,0)</f>
        <v>#REF!</v>
      </c>
      <c r="FM44" s="559" t="e">
        <f t="shared" ca="1" si="1015"/>
        <v>#REF!</v>
      </c>
      <c r="FN44" s="558" t="e">
        <f t="shared" ca="1" si="1015"/>
        <v>#REF!</v>
      </c>
      <c r="FO44" s="559" t="e">
        <f t="shared" ca="1" si="1015"/>
        <v>#REF!</v>
      </c>
      <c r="FP44" s="559" t="e">
        <f t="shared" ca="1" si="1015"/>
        <v>#REF!</v>
      </c>
      <c r="FQ44" s="560" t="e">
        <f t="shared" ca="1" si="1015"/>
        <v>#REF!</v>
      </c>
      <c r="FR44" s="559" t="e">
        <f t="shared" ca="1" si="1015"/>
        <v>#REF!</v>
      </c>
      <c r="FS44" s="559" t="e">
        <f t="shared" ca="1" si="1015"/>
        <v>#REF!</v>
      </c>
      <c r="FT44" s="561" t="e">
        <f t="shared" ca="1" si="1015"/>
        <v>#REF!</v>
      </c>
      <c r="FU44" s="559" t="e">
        <f t="shared" ca="1" si="1015"/>
        <v>#REF!</v>
      </c>
      <c r="FV44" s="562" t="e">
        <f ca="1">IF(FV43&gt;0,FV43/FV42,0)</f>
        <v>#REF!</v>
      </c>
      <c r="FW44" s="559" t="e">
        <f t="shared" ca="1" si="1015"/>
        <v>#REF!</v>
      </c>
      <c r="FX44" s="630" t="e">
        <f t="shared" ref="FX44:GE44" ca="1" si="1017">IF(AND(FX42&gt;0,FX43&gt;0),ROUNDDOWN(FX43/FX42,4),"")</f>
        <v>#REF!</v>
      </c>
      <c r="FY44" s="563" t="e">
        <f t="shared" ca="1" si="1017"/>
        <v>#REF!</v>
      </c>
      <c r="FZ44" s="631" t="e">
        <f t="shared" ca="1" si="1017"/>
        <v>#REF!</v>
      </c>
      <c r="GA44" s="650" t="e">
        <f t="shared" ca="1" si="1017"/>
        <v>#REF!</v>
      </c>
      <c r="GB44" s="564" t="e">
        <f t="shared" ca="1" si="1017"/>
        <v>#REF!</v>
      </c>
      <c r="GC44" s="651" t="e">
        <f t="shared" ca="1" si="1017"/>
        <v>#REF!</v>
      </c>
      <c r="GD44" s="661" t="e">
        <f t="shared" ca="1" si="1017"/>
        <v>#REF!</v>
      </c>
      <c r="GE44" s="565" t="e">
        <f t="shared" ca="1" si="1017"/>
        <v>#REF!</v>
      </c>
      <c r="GF44" s="796"/>
      <c r="GG44" s="662" t="e">
        <f ca="1">IF(AND(GG42&gt;0,GG43&gt;0),ROUNDDOWN(GG43/GG42,4),"")</f>
        <v>#REF!</v>
      </c>
      <c r="GH44" s="672" t="e">
        <f ca="1">IF(AND(GH42&gt;0,GH43&gt;0),ROUNDDOWN(GH43/GH42,4),"")</f>
        <v>#REF!</v>
      </c>
      <c r="GI44" s="567" t="e">
        <f t="shared" ref="GI44:GJ44" ca="1" si="1018">IF(AND(GI42&gt;0,GI43&gt;0),ROUNDDOWN(GI43/GI42,4),"")</f>
        <v>#REF!</v>
      </c>
      <c r="GJ44" s="673" t="e">
        <f t="shared" ca="1" si="1018"/>
        <v>#REF!</v>
      </c>
      <c r="GK44" s="683" t="e">
        <f ca="1">IF(AND(GK42&gt;0,GK43&gt;0),ROUNDDOWN(GK43/GK42,4),"")</f>
        <v>#REF!</v>
      </c>
      <c r="GL44" s="568" t="e">
        <f ca="1">IF(AND(GL42&gt;0,GL43&gt;0),ROUNDDOWN(GL43/GL42,4),"")</f>
        <v>#REF!</v>
      </c>
      <c r="GM44" s="684" t="e">
        <f ca="1">IF(AND(GM42&gt;0,GM43&gt;0),ROUNDDOWN(GM43/GM42,4),"")</f>
        <v>#REF!</v>
      </c>
      <c r="GN44" s="694" t="e">
        <f t="shared" ref="GN44:GW44" ca="1" si="1019">IF(AND(GN42&gt;0,GN43&gt;0),ROUNDDOWN(GN43/GN42,4),"")</f>
        <v>#REF!</v>
      </c>
      <c r="GO44" s="569" t="e">
        <f t="shared" ca="1" si="1019"/>
        <v>#REF!</v>
      </c>
      <c r="GP44" s="792" t="e">
        <f t="shared" ca="1" si="1019"/>
        <v>#REF!</v>
      </c>
      <c r="GQ44" s="695" t="e">
        <f t="shared" ca="1" si="1019"/>
        <v>#REF!</v>
      </c>
      <c r="GR44" s="704" t="e">
        <f t="shared" ca="1" si="1019"/>
        <v>#REF!</v>
      </c>
      <c r="GS44" s="570" t="e">
        <f t="shared" ca="1" si="1019"/>
        <v>#REF!</v>
      </c>
      <c r="GT44" s="705" t="e">
        <f t="shared" ca="1" si="1019"/>
        <v>#REF!</v>
      </c>
      <c r="GU44" s="704" t="e">
        <f t="shared" ca="1" si="1019"/>
        <v>#REF!</v>
      </c>
      <c r="GV44" s="570" t="e">
        <f t="shared" ca="1" si="1019"/>
        <v>#REF!</v>
      </c>
      <c r="GW44" s="705" t="e">
        <f t="shared" ca="1" si="1019"/>
        <v>#REF!</v>
      </c>
      <c r="GX44" s="704" t="e">
        <f t="shared" ca="1" si="1015"/>
        <v>#REF!</v>
      </c>
      <c r="GY44" s="570" t="e">
        <f t="shared" ref="GY44:GZ44" ca="1" si="1020">IF(AND(GY42&gt;0,GY43&gt;0),ROUNDDOWN(GY43/GY42,4),"")</f>
        <v>#REF!</v>
      </c>
      <c r="GZ44" s="794" t="e">
        <f t="shared" ca="1" si="1020"/>
        <v>#REF!</v>
      </c>
      <c r="HA44" s="705" t="e">
        <f t="shared" ref="HA44" ca="1" si="1021">IF(AND(HA42&gt;0,HA43&gt;0),ROUNDDOWN(HA43/HA42,4),"")</f>
        <v>#REF!</v>
      </c>
      <c r="HC44" s="461"/>
      <c r="HD44" s="460"/>
      <c r="HE44" s="461"/>
      <c r="HF44" s="461"/>
      <c r="HG44" s="461"/>
    </row>
    <row r="45" spans="1:215" outlineLevel="1" x14ac:dyDescent="0.25">
      <c r="A45" s="365"/>
      <c r="B45" s="508"/>
      <c r="C45" s="446" t="str">
        <f>_xlfn.XLOOKUP($D45,'214737'!$H:$H,'214737'!$G:$G,"",0)</f>
        <v>東京</v>
      </c>
      <c r="D45" s="420" t="s">
        <v>203</v>
      </c>
      <c r="E45" s="419">
        <v>33</v>
      </c>
      <c r="F45" s="1294" t="str">
        <f>_xlfn.XLOOKUP($D45,'214737'!$H:$H,'214737'!$I:$I,"",0)</f>
        <v>鵜戸 昭一</v>
      </c>
      <c r="G45" s="1294" t="str">
        <f>_xlfn.XLOOKUP($D45,'214737'!$H:$H,'214737'!$J:$J,"",0)</f>
        <v>佐藤 宏幸</v>
      </c>
      <c r="H45" s="1294" t="str">
        <f>_xlfn.XLOOKUP($D45,'214737'!$H:$H,'214737'!$K:$K,"",0)</f>
        <v>アクティブハウス</v>
      </c>
      <c r="I45" s="421" t="str">
        <f>集計グループ3</f>
        <v>アクティブハウス</v>
      </c>
      <c r="J45" s="523"/>
      <c r="K45" s="1278">
        <f>_xlfn.XLOOKUP(実行度合表集計!$D45,'214737'!$H:$H,'214737'!$X:$X,0,0)</f>
        <v>1092</v>
      </c>
      <c r="L45" s="1278">
        <f>_xlfn.XLOOKUP(実行度合表集計!$D45,'214737'!$H:$H,'214737'!$Y:$Y,0,0)</f>
        <v>16</v>
      </c>
      <c r="M45" s="1278">
        <f>_xlfn.XLOOKUP(実行度合表集計!$D45,'214737'!$H:$H,'214737'!$S:$S,0,0)</f>
        <v>9</v>
      </c>
      <c r="N45" s="1278">
        <f>_xlfn.XLOOKUP(実行度合表集計!$D45,'214737'!$H:$H,'214737'!$T:$T,0,0)</f>
        <v>0</v>
      </c>
      <c r="O45" s="1278">
        <f>_xlfn.XLOOKUP(実行度合表集計!$D45,'214737'!$H:$H,'214737'!$U:$U,0,0)</f>
        <v>492</v>
      </c>
      <c r="P45" s="1278">
        <f>_xlfn.XLOOKUP(実行度合表集計!$D45,'214737'!$H:$H,'214737'!$V:$V,0,0)</f>
        <v>1500</v>
      </c>
      <c r="Q45" s="1278">
        <f>SUM(K45:P45)</f>
        <v>3109</v>
      </c>
      <c r="R45" s="577" t="str">
        <f>D45</f>
        <v>アクティブハウス八王子</v>
      </c>
      <c r="S45" s="355" t="s">
        <v>145</v>
      </c>
      <c r="T45" s="455" t="e" cm="1">
        <f t="array" aca="1" ref="T45" ca="1">INDEX(INDIRECT("'"&amp;実行度合表集計!$D45&amp;"_受着完'!R27C4:R28C95",FALSE),1,
MATCH(T$2,INDIRECT("'"&amp;実行度合表集計!$D45&amp;"_受着完'!R4",FALSE),0)-1)</f>
        <v>#REF!</v>
      </c>
      <c r="U45" s="356" t="e">
        <f ca="1">INDEX(INDIRECT("'"&amp;実行度合表集計!$D45&amp;"_受着完'!R27C4:R28C95",FALSE),1,
MATCH(T$2,INDIRECT("'"&amp;実行度合表集計!$D45&amp;"_受着完'!R4",FALSE),0))</f>
        <v>#REF!</v>
      </c>
      <c r="V45" s="587" t="e" cm="1">
        <f t="array" aca="1" ref="V45" ca="1">INDEX(INDIRECT("'"&amp;実行度合表集計!$D45&amp;"_受着完'!R27C4:R28C95",FALSE),1,
MATCH(T$2,INDIRECT("'"&amp;実行度合表集計!$D45&amp;"_受着完'!R4",FALSE),0)-3)</f>
        <v>#REF!</v>
      </c>
      <c r="W45" s="357" t="e" cm="1">
        <f t="array" aca="1" ref="W45" ca="1">INDEX(INDIRECT("'"&amp;実行度合表集計!$D45&amp;"_受着完'!R58C4:R59C95",FALSE),1,
MATCH(T$2,INDIRECT("'"&amp;実行度合表集計!$D45&amp;"_受着完'!R4",FALSE),0)-1)</f>
        <v>#REF!</v>
      </c>
      <c r="X45" s="356" t="e">
        <f ca="1">INDEX(INDIRECT("'"&amp;実行度合表集計!$D45&amp;"_受着完'!R58C4:R59C95",FALSE),1,
MATCH(T$2,INDIRECT("'"&amp;実行度合表集計!$D45&amp;"_受着完'!R4",FALSE),0))</f>
        <v>#REF!</v>
      </c>
      <c r="Y45" s="587" t="e" cm="1">
        <f t="array" aca="1" ref="Y45" ca="1">INDEX(INDIRECT("'"&amp;実行度合表集計!$D45&amp;"_受着完'!R58C4:R59C95",FALSE),1,
MATCH(T$2,INDIRECT("'"&amp;実行度合表集計!$D45&amp;"_受着完'!R4",FALSE),0)-3)</f>
        <v>#REF!</v>
      </c>
      <c r="Z45" s="358" t="e" cm="1">
        <f t="array" aca="1" ref="Z45" ca="1">INDEX(INDIRECT("'"&amp;実行度合表集計!$D45&amp;"_受着完'!R89C4:R90C95",FALSE),1,
MATCH(T$2,INDIRECT("'"&amp;実行度合表集計!$D45&amp;"_受着完'!R4",FALSE),0)-1)</f>
        <v>#REF!</v>
      </c>
      <c r="AA45" s="356" t="e">
        <f ca="1">INDEX(INDIRECT("'"&amp;実行度合表集計!$D45&amp;"_受着完'!R89C4:R90C95",FALSE),1,
MATCH(T$2,INDIRECT("'"&amp;実行度合表集計!$D45&amp;"_受着完'!R4",FALSE),0))</f>
        <v>#REF!</v>
      </c>
      <c r="AB45" s="384" t="e">
        <f ca="1">AA45-($Q45*1000)</f>
        <v>#REF!</v>
      </c>
      <c r="AC45" s="587" t="e" cm="1">
        <f t="array" aca="1" ref="AC45" ca="1">INDEX(INDIRECT("'"&amp;実行度合表集計!$D45&amp;"_受着完'!R89C4:R90C95",FALSE),1,
MATCH(T$2,INDIRECT("'"&amp;実行度合表集計!$D45&amp;"_受着完'!R4",FALSE),0)-3)</f>
        <v>#REF!</v>
      </c>
      <c r="AD45" s="455" t="e" cm="1">
        <f t="array" aca="1" ref="AD45" ca="1">INDEX(INDIRECT("'"&amp;実行度合表集計!$D45&amp;"_受着完'!R27C4:R28C95",FALSE),1,
MATCH(AD$2,INDIRECT("'"&amp;実行度合表集計!$D45&amp;"_受着完'!R4",FALSE),0)-1)</f>
        <v>#REF!</v>
      </c>
      <c r="AE45" s="356" t="e">
        <f ca="1">INDEX(INDIRECT("'"&amp;実行度合表集計!$D45&amp;"_受着完'!R27C4:R28C95",FALSE),1,
MATCH(AD$2,INDIRECT("'"&amp;実行度合表集計!$D45&amp;"_受着完'!R4",FALSE),0))</f>
        <v>#REF!</v>
      </c>
      <c r="AF45" s="587" t="e" cm="1">
        <f t="array" aca="1" ref="AF45" ca="1">INDEX(INDIRECT("'"&amp;実行度合表集計!$D45&amp;"_受着完'!R27C4:R28C95",FALSE),1,
MATCH(AD$2,INDIRECT("'"&amp;実行度合表集計!$D45&amp;"_受着完'!R4",FALSE),0)-3)</f>
        <v>#REF!</v>
      </c>
      <c r="AG45" s="357" t="e" cm="1">
        <f t="array" aca="1" ref="AG45" ca="1">INDEX(INDIRECT("'"&amp;実行度合表集計!$D45&amp;"_受着完'!R58C4:R59C95",FALSE),1,
MATCH(AD$2,INDIRECT("'"&amp;実行度合表集計!$D45&amp;"_受着完'!R4",FALSE),0)-1)</f>
        <v>#REF!</v>
      </c>
      <c r="AH45" s="356" t="e">
        <f ca="1">INDEX(INDIRECT("'"&amp;実行度合表集計!$D45&amp;"_受着完'!R58C4:R59C95",FALSE),1,
MATCH(AD$2,INDIRECT("'"&amp;実行度合表集計!$D45&amp;"_受着完'!R4",FALSE),0))</f>
        <v>#REF!</v>
      </c>
      <c r="AI45" s="587" t="e" cm="1">
        <f t="array" aca="1" ref="AI45" ca="1">INDEX(INDIRECT("'"&amp;実行度合表集計!$D45&amp;"_受着完'!R58C4:R59C95",FALSE),1,
MATCH(AD$2,INDIRECT("'"&amp;実行度合表集計!$D45&amp;"_受着完'!R4",FALSE),0)-3)</f>
        <v>#REF!</v>
      </c>
      <c r="AJ45" s="358" t="e" cm="1">
        <f t="array" aca="1" ref="AJ45" ca="1">INDEX(INDIRECT("'"&amp;実行度合表集計!$D45&amp;"_受着完'!R89C4:R90C95",FALSE),1,
MATCH(AD$2,INDIRECT("'"&amp;実行度合表集計!$D45&amp;"_受着完'!R4",FALSE),0)-1)</f>
        <v>#REF!</v>
      </c>
      <c r="AK45" s="356" t="e">
        <f ca="1">INDEX(INDIRECT("'"&amp;実行度合表集計!$D45&amp;"_受着完'!R89C4:R90C95",FALSE),1,
MATCH(AD$2,INDIRECT("'"&amp;実行度合表集計!$D45&amp;"_受着完'!R4",FALSE),0))</f>
        <v>#REF!</v>
      </c>
      <c r="AL45" s="384" t="e">
        <f ca="1">AK45-($Q45*1000)</f>
        <v>#REF!</v>
      </c>
      <c r="AM45" s="587" t="e" cm="1">
        <f t="array" aca="1" ref="AM45" ca="1">INDEX(INDIRECT("'"&amp;実行度合表集計!$D45&amp;"_受着完'!R89C4:R90C95",FALSE),1,
MATCH(AD$2,INDIRECT("'"&amp;実行度合表集計!$D45&amp;"_受着完'!R4",FALSE),0)-3)</f>
        <v>#REF!</v>
      </c>
      <c r="AN45" s="455" t="e" cm="1">
        <f t="array" aca="1" ref="AN45" ca="1">INDEX(INDIRECT("'"&amp;実行度合表集計!$D45&amp;"_受着完'!R27C4:R28C95",FALSE),1,
MATCH(AN$2,INDIRECT("'"&amp;実行度合表集計!$D45&amp;"_受着完'!R4",FALSE),0)-1)</f>
        <v>#REF!</v>
      </c>
      <c r="AO45" s="356" t="e">
        <f ca="1">INDEX(INDIRECT("'"&amp;実行度合表集計!$D45&amp;"_受着完'!R27C4:R28C95",FALSE),1,
MATCH(AN$2,INDIRECT("'"&amp;実行度合表集計!$D45&amp;"_受着完'!R4",FALSE),0))</f>
        <v>#REF!</v>
      </c>
      <c r="AP45" s="587" t="e" cm="1">
        <f t="array" aca="1" ref="AP45" ca="1">INDEX(INDIRECT("'"&amp;実行度合表集計!$D45&amp;"_受着完'!R27C4:R28C95",FALSE),1,
MATCH(AN$2,INDIRECT("'"&amp;実行度合表集計!$D45&amp;"_受着完'!R4",FALSE),0)-3)</f>
        <v>#REF!</v>
      </c>
      <c r="AQ45" s="357" t="e" cm="1">
        <f t="array" aca="1" ref="AQ45" ca="1">INDEX(INDIRECT("'"&amp;実行度合表集計!$D45&amp;"_受着完'!R58C4:R59C95",FALSE),1,
MATCH(AN$2,INDIRECT("'"&amp;実行度合表集計!$D45&amp;"_受着完'!R4",FALSE),0)-1)</f>
        <v>#REF!</v>
      </c>
      <c r="AR45" s="356" t="e">
        <f ca="1">INDEX(INDIRECT("'"&amp;実行度合表集計!$D45&amp;"_受着完'!R58C4:R59C95",FALSE),1,
MATCH(AN$2,INDIRECT("'"&amp;実行度合表集計!$D45&amp;"_受着完'!R4",FALSE),0))</f>
        <v>#REF!</v>
      </c>
      <c r="AS45" s="587" t="e" cm="1">
        <f t="array" aca="1" ref="AS45" ca="1">INDEX(INDIRECT("'"&amp;実行度合表集計!$D45&amp;"_受着完'!R58C4:R59C95",FALSE),1,
MATCH(AN$2,INDIRECT("'"&amp;実行度合表集計!$D45&amp;"_受着完'!R4",FALSE),0)-3)</f>
        <v>#REF!</v>
      </c>
      <c r="AT45" s="358" t="e" cm="1">
        <f t="array" aca="1" ref="AT45" ca="1">INDEX(INDIRECT("'"&amp;実行度合表集計!$D45&amp;"_受着完'!R89C4:R90C95",FALSE),1,
MATCH(AN$2,INDIRECT("'"&amp;実行度合表集計!$D45&amp;"_受着完'!R4",FALSE),0)-1)</f>
        <v>#REF!</v>
      </c>
      <c r="AU45" s="356" t="e">
        <f ca="1">INDEX(INDIRECT("'"&amp;実行度合表集計!$D45&amp;"_受着完'!R89C4:R90C95",FALSE),1,
MATCH(AN$2,INDIRECT("'"&amp;実行度合表集計!$D45&amp;"_受着完'!R4",FALSE),0))</f>
        <v>#REF!</v>
      </c>
      <c r="AV45" s="384" t="e">
        <f ca="1">AU45-($Q45*1000)</f>
        <v>#REF!</v>
      </c>
      <c r="AW45" s="587" t="e" cm="1">
        <f t="array" aca="1" ref="AW45" ca="1">INDEX(INDIRECT("'"&amp;実行度合表集計!$D45&amp;"_受着完'!R89C4:R90C95",FALSE),1,
MATCH(AN$2,INDIRECT("'"&amp;実行度合表集計!$D45&amp;"_受着完'!R4",FALSE),0)-3)</f>
        <v>#REF!</v>
      </c>
      <c r="AX45" s="627" t="e">
        <f t="shared" ref="AX45:BG45" ca="1" si="1022">T45+AD45+AN45</f>
        <v>#REF!</v>
      </c>
      <c r="AY45" s="628" t="e">
        <f t="shared" ca="1" si="1022"/>
        <v>#REF!</v>
      </c>
      <c r="AZ45" s="629" t="e">
        <f t="shared" ca="1" si="1022"/>
        <v>#REF!</v>
      </c>
      <c r="BA45" s="648" t="e">
        <f t="shared" ca="1" si="1022"/>
        <v>#REF!</v>
      </c>
      <c r="BB45" s="617" t="e">
        <f t="shared" ca="1" si="1022"/>
        <v>#REF!</v>
      </c>
      <c r="BC45" s="649" t="e">
        <f t="shared" ca="1" si="1022"/>
        <v>#REF!</v>
      </c>
      <c r="BD45" s="659" t="e">
        <f t="shared" ca="1" si="1022"/>
        <v>#REF!</v>
      </c>
      <c r="BE45" s="619" t="e">
        <f t="shared" ca="1" si="1022"/>
        <v>#REF!</v>
      </c>
      <c r="BF45" s="789" t="e">
        <f t="shared" ca="1" si="1022"/>
        <v>#REF!</v>
      </c>
      <c r="BG45" s="660" t="e">
        <f t="shared" ca="1" si="1022"/>
        <v>#REF!</v>
      </c>
      <c r="BH45" s="360" t="e" cm="1">
        <f t="array" aca="1" ref="BH45" ca="1">INDEX(INDIRECT("'"&amp;実行度合表集計!$D45&amp;"_受着完'!R27C4:R28C95",FALSE),1,
MATCH(BH$2,INDIRECT("'"&amp;実行度合表集計!$D45&amp;"_受着完'!R4",FALSE),0)-1)</f>
        <v>#REF!</v>
      </c>
      <c r="BI45" s="356" t="e">
        <f ca="1">INDEX(INDIRECT("'"&amp;実行度合表集計!$D45&amp;"_受着完'!R27C4:R28C95",FALSE),1,
MATCH(BH$2,INDIRECT("'"&amp;実行度合表集計!$D45&amp;"_受着完'!R4",FALSE),0))</f>
        <v>#REF!</v>
      </c>
      <c r="BJ45" s="587" t="e" cm="1">
        <f t="array" aca="1" ref="BJ45" ca="1">INDEX(INDIRECT("'"&amp;実行度合表集計!$D45&amp;"_受着完'!R27C4:R28C95",FALSE),1,
MATCH(BH$2,INDIRECT("'"&amp;実行度合表集計!$D45&amp;"_受着完'!R4",FALSE),0)-3)</f>
        <v>#REF!</v>
      </c>
      <c r="BK45" s="357" t="e" cm="1">
        <f t="array" aca="1" ref="BK45" ca="1">INDEX(INDIRECT("'"&amp;実行度合表集計!$D45&amp;"_受着完'!R58C4:R59C95",FALSE),1,
MATCH(BH$2,INDIRECT("'"&amp;実行度合表集計!$D45&amp;"_受着完'!R4",FALSE),0)-1)</f>
        <v>#REF!</v>
      </c>
      <c r="BL45" s="356" t="e">
        <f ca="1">INDEX(INDIRECT("'"&amp;実行度合表集計!$D45&amp;"_受着完'!R58C4:R59C95",FALSE),1,
MATCH(BH$2,INDIRECT("'"&amp;実行度合表集計!$D45&amp;"_受着完'!R4",FALSE),0))</f>
        <v>#REF!</v>
      </c>
      <c r="BM45" s="587" t="e" cm="1">
        <f t="array" aca="1" ref="BM45" ca="1">INDEX(INDIRECT("'"&amp;実行度合表集計!$D45&amp;"_受着完'!R58C4:R59C95",FALSE),1,
MATCH(BH$2,INDIRECT("'"&amp;実行度合表集計!$D45&amp;"_受着完'!R4",FALSE),0)-3)</f>
        <v>#REF!</v>
      </c>
      <c r="BN45" s="358" t="e" cm="1">
        <f t="array" aca="1" ref="BN45" ca="1">INDEX(INDIRECT("'"&amp;実行度合表集計!$D45&amp;"_受着完'!R89C4:R90C95",FALSE),1,
MATCH(BH$2,INDIRECT("'"&amp;実行度合表集計!$D45&amp;"_受着完'!R4",FALSE),0)-1)</f>
        <v>#REF!</v>
      </c>
      <c r="BO45" s="356" t="e">
        <f ca="1">INDEX(INDIRECT("'"&amp;実行度合表集計!$D45&amp;"_受着完'!R89C4:R90C95",FALSE),1,
MATCH(BH$2,INDIRECT("'"&amp;実行度合表集計!$D45&amp;"_受着完'!R4",FALSE),0))</f>
        <v>#REF!</v>
      </c>
      <c r="BP45" s="384" t="e">
        <f ca="1">BO45-($Q45*1000)</f>
        <v>#REF!</v>
      </c>
      <c r="BQ45" s="587" t="e" cm="1">
        <f t="array" aca="1" ref="BQ45" ca="1">INDEX(INDIRECT("'"&amp;実行度合表集計!$D45&amp;"_受着完'!R89C4:R90C95",FALSE),1,
MATCH(BH$2,INDIRECT("'"&amp;実行度合表集計!$D45&amp;"_受着完'!R4",FALSE),0)-3)</f>
        <v>#REF!</v>
      </c>
      <c r="BR45" s="455" t="e" cm="1">
        <f t="array" aca="1" ref="BR45" ca="1">INDEX(INDIRECT("'"&amp;実行度合表集計!$D45&amp;"_受着完'!R27C4:R28C95",FALSE),1,
MATCH(BR$2,INDIRECT("'"&amp;実行度合表集計!$D45&amp;"_受着完'!R4",FALSE),0)-1)</f>
        <v>#REF!</v>
      </c>
      <c r="BS45" s="356" t="e">
        <f ca="1">INDEX(INDIRECT("'"&amp;実行度合表集計!$D45&amp;"_受着完'!R27C4:R28C95",FALSE),1,
MATCH(BR$2,INDIRECT("'"&amp;実行度合表集計!$D45&amp;"_受着完'!R4",FALSE),0))</f>
        <v>#REF!</v>
      </c>
      <c r="BT45" s="587" t="e" cm="1">
        <f t="array" aca="1" ref="BT45" ca="1">INDEX(INDIRECT("'"&amp;実行度合表集計!$D45&amp;"_受着完'!R27C4:R28C95",FALSE),1,
MATCH(BR$2,INDIRECT("'"&amp;実行度合表集計!$D45&amp;"_受着完'!R4",FALSE),0)-3)</f>
        <v>#REF!</v>
      </c>
      <c r="BU45" s="357" t="e" cm="1">
        <f t="array" aca="1" ref="BU45" ca="1">INDEX(INDIRECT("'"&amp;実行度合表集計!$D45&amp;"_受着完'!R58C4:R59C95",FALSE),1,
MATCH(BR$2,INDIRECT("'"&amp;実行度合表集計!$D45&amp;"_受着完'!R4",FALSE),0)-1)</f>
        <v>#REF!</v>
      </c>
      <c r="BV45" s="356" t="e">
        <f ca="1">INDEX(INDIRECT("'"&amp;実行度合表集計!$D45&amp;"_受着完'!R58C4:R59C95",FALSE),1,
MATCH(BR$2,INDIRECT("'"&amp;実行度合表集計!$D45&amp;"_受着完'!R4",FALSE),0))</f>
        <v>#REF!</v>
      </c>
      <c r="BW45" s="587" t="e" cm="1">
        <f t="array" aca="1" ref="BW45" ca="1">INDEX(INDIRECT("'"&amp;実行度合表集計!$D45&amp;"_受着完'!R58C4:R59C95",FALSE),1,
MATCH(BR$2,INDIRECT("'"&amp;実行度合表集計!$D45&amp;"_受着完'!R4",FALSE),0)-3)</f>
        <v>#REF!</v>
      </c>
      <c r="BX45" s="358" t="e" cm="1">
        <f t="array" aca="1" ref="BX45" ca="1">INDEX(INDIRECT("'"&amp;実行度合表集計!$D45&amp;"_受着完'!R89C4:R90C95",FALSE),1,
MATCH(BR$2,INDIRECT("'"&amp;実行度合表集計!$D45&amp;"_受着完'!R4",FALSE),0)-1)</f>
        <v>#REF!</v>
      </c>
      <c r="BY45" s="356" t="e">
        <f ca="1">INDEX(INDIRECT("'"&amp;実行度合表集計!$D45&amp;"_受着完'!R89C4:R90C95",FALSE),1,
MATCH(BR$2,INDIRECT("'"&amp;実行度合表集計!$D45&amp;"_受着完'!R4",FALSE),0))</f>
        <v>#REF!</v>
      </c>
      <c r="BZ45" s="384" t="e">
        <f ca="1">BY45-($Q45*1000)</f>
        <v>#REF!</v>
      </c>
      <c r="CA45" s="587" t="e" cm="1">
        <f t="array" aca="1" ref="CA45" ca="1">INDEX(INDIRECT("'"&amp;実行度合表集計!$D45&amp;"_受着完'!R89C4:R90C95",FALSE),1,
MATCH(BR$2,INDIRECT("'"&amp;実行度合表集計!$D45&amp;"_受着完'!R4",FALSE),0)-3)</f>
        <v>#REF!</v>
      </c>
      <c r="CB45" s="455" t="e" cm="1">
        <f t="array" aca="1" ref="CB45" ca="1">INDEX(INDIRECT("'"&amp;実行度合表集計!$D45&amp;"_受着完'!R27C4:R28C95",FALSE),1,
MATCH(CB$2,INDIRECT("'"&amp;実行度合表集計!$D45&amp;"_受着完'!R4",FALSE),0)-1)</f>
        <v>#REF!</v>
      </c>
      <c r="CC45" s="356" t="e">
        <f ca="1">INDEX(INDIRECT("'"&amp;実行度合表集計!$D45&amp;"_受着完'!R27C4:R28C95",FALSE),1,
MATCH(CB$2,INDIRECT("'"&amp;実行度合表集計!$D45&amp;"_受着完'!R4",FALSE),0))</f>
        <v>#REF!</v>
      </c>
      <c r="CD45" s="587" t="e" cm="1">
        <f t="array" aca="1" ref="CD45" ca="1">INDEX(INDIRECT("'"&amp;実行度合表集計!$D45&amp;"_受着完'!R27C4:R28C95",FALSE),1,
MATCH(CB$2,INDIRECT("'"&amp;実行度合表集計!$D45&amp;"_受着完'!R4",FALSE),0)-3)</f>
        <v>#REF!</v>
      </c>
      <c r="CE45" s="357" t="e" cm="1">
        <f t="array" aca="1" ref="CE45" ca="1">INDEX(INDIRECT("'"&amp;実行度合表集計!$D45&amp;"_受着完'!R58C4:R59C95",FALSE),1,
MATCH(CB$2,INDIRECT("'"&amp;実行度合表集計!$D45&amp;"_受着完'!R4",FALSE),0)-1)</f>
        <v>#REF!</v>
      </c>
      <c r="CF45" s="356" t="e">
        <f ca="1">INDEX(INDIRECT("'"&amp;実行度合表集計!$D45&amp;"_受着完'!R58C4:R59C95",FALSE),1,
MATCH(CB$2,INDIRECT("'"&amp;実行度合表集計!$D45&amp;"_受着完'!R4",FALSE),0))</f>
        <v>#REF!</v>
      </c>
      <c r="CG45" s="587" t="e" cm="1">
        <f t="array" aca="1" ref="CG45" ca="1">INDEX(INDIRECT("'"&amp;実行度合表集計!$D45&amp;"_受着完'!R58C4:R59C95",FALSE),1,
MATCH(CB$2,INDIRECT("'"&amp;実行度合表集計!$D45&amp;"_受着完'!R4",FALSE),0)-3)</f>
        <v>#REF!</v>
      </c>
      <c r="CH45" s="358" t="e" cm="1">
        <f t="array" aca="1" ref="CH45" ca="1">INDEX(INDIRECT("'"&amp;実行度合表集計!$D45&amp;"_受着完'!R89C4:R90C95",FALSE),1,
MATCH(CB$2,INDIRECT("'"&amp;実行度合表集計!$D45&amp;"_受着完'!R4",FALSE),0)-1)</f>
        <v>#REF!</v>
      </c>
      <c r="CI45" s="356" t="e">
        <f ca="1">INDEX(INDIRECT("'"&amp;実行度合表集計!$D45&amp;"_受着完'!R89C4:R90C95",FALSE),1,
MATCH(CB$2,INDIRECT("'"&amp;実行度合表集計!$D45&amp;"_受着完'!R4",FALSE),0))</f>
        <v>#REF!</v>
      </c>
      <c r="CJ45" s="384" t="e">
        <f ca="1">CI45-($Q45*1000)</f>
        <v>#REF!</v>
      </c>
      <c r="CK45" s="587" t="e" cm="1">
        <f t="array" aca="1" ref="CK45" ca="1">INDEX(INDIRECT("'"&amp;実行度合表集計!$D45&amp;"_受着完'!R89C4:R90C95",FALSE),1,
MATCH(CB$2,INDIRECT("'"&amp;実行度合表集計!$D45&amp;"_受着完'!R4",FALSE),0)-3)</f>
        <v>#REF!</v>
      </c>
      <c r="CL45" s="627" t="e">
        <f t="shared" ref="CL45:CU45" ca="1" si="1023">BH45+BR45+CB45</f>
        <v>#REF!</v>
      </c>
      <c r="CM45" s="628" t="e">
        <f t="shared" ca="1" si="1023"/>
        <v>#REF!</v>
      </c>
      <c r="CN45" s="629" t="e">
        <f t="shared" ca="1" si="1023"/>
        <v>#REF!</v>
      </c>
      <c r="CO45" s="648" t="e">
        <f t="shared" ca="1" si="1023"/>
        <v>#REF!</v>
      </c>
      <c r="CP45" s="617" t="e">
        <f t="shared" ca="1" si="1023"/>
        <v>#REF!</v>
      </c>
      <c r="CQ45" s="649" t="e">
        <f t="shared" ca="1" si="1023"/>
        <v>#REF!</v>
      </c>
      <c r="CR45" s="659" t="e">
        <f t="shared" ca="1" si="1023"/>
        <v>#REF!</v>
      </c>
      <c r="CS45" s="619" t="e">
        <f t="shared" ca="1" si="1023"/>
        <v>#REF!</v>
      </c>
      <c r="CT45" s="789" t="e">
        <f t="shared" ca="1" si="1023"/>
        <v>#REF!</v>
      </c>
      <c r="CU45" s="660" t="e">
        <f t="shared" ca="1" si="1023"/>
        <v>#REF!</v>
      </c>
      <c r="CV45" s="670" t="e">
        <f t="shared" ref="CV45:DE46" ca="1" si="1024">AX45+CL45</f>
        <v>#REF!</v>
      </c>
      <c r="CW45" s="620" t="e">
        <f t="shared" ca="1" si="1024"/>
        <v>#REF!</v>
      </c>
      <c r="CX45" s="671" t="e">
        <f t="shared" ca="1" si="1024"/>
        <v>#REF!</v>
      </c>
      <c r="CY45" s="681" t="e">
        <f t="shared" ca="1" si="1024"/>
        <v>#REF!</v>
      </c>
      <c r="CZ45" s="622" t="e">
        <f t="shared" ca="1" si="1024"/>
        <v>#REF!</v>
      </c>
      <c r="DA45" s="682" t="e">
        <f t="shared" ca="1" si="1024"/>
        <v>#REF!</v>
      </c>
      <c r="DB45" s="692" t="e">
        <f t="shared" ca="1" si="1024"/>
        <v>#REF!</v>
      </c>
      <c r="DC45" s="624" t="e">
        <f t="shared" ca="1" si="1024"/>
        <v>#REF!</v>
      </c>
      <c r="DD45" s="791" t="e">
        <f t="shared" ca="1" si="1024"/>
        <v>#REF!</v>
      </c>
      <c r="DE45" s="693" t="e">
        <f t="shared" ca="1" si="1024"/>
        <v>#REF!</v>
      </c>
      <c r="DF45" s="360" t="e" cm="1">
        <f t="array" aca="1" ref="DF45" ca="1">INDEX(INDIRECT("'"&amp;実行度合表集計!$D45&amp;"_受着完'!R27C4:R28C95",FALSE),1,
MATCH(DF$2,INDIRECT("'"&amp;実行度合表集計!$D45&amp;"_受着完'!R4",FALSE),0)-1)</f>
        <v>#REF!</v>
      </c>
      <c r="DG45" s="356" t="e">
        <f ca="1">INDEX(INDIRECT("'"&amp;実行度合表集計!$D45&amp;"_受着完'!R27C4:R28C95",FALSE),1,
MATCH(DF$2,INDIRECT("'"&amp;実行度合表集計!$D45&amp;"_受着完'!R4",FALSE),0))</f>
        <v>#REF!</v>
      </c>
      <c r="DH45" s="587" t="e" cm="1">
        <f t="array" aca="1" ref="DH45" ca="1">INDEX(INDIRECT("'"&amp;実行度合表集計!$D45&amp;"_受着完'!R27C4:R28C95",FALSE),1,
MATCH(DF$2,INDIRECT("'"&amp;実行度合表集計!$D45&amp;"_受着完'!R4",FALSE),0)-3)</f>
        <v>#REF!</v>
      </c>
      <c r="DI45" s="357" t="e" cm="1">
        <f t="array" aca="1" ref="DI45" ca="1">INDEX(INDIRECT("'"&amp;実行度合表集計!$D45&amp;"_受着完'!R58C4:R59C95",FALSE),1,
MATCH(DF$2,INDIRECT("'"&amp;実行度合表集計!$D45&amp;"_受着完'!R4",FALSE),0)-1)</f>
        <v>#REF!</v>
      </c>
      <c r="DJ45" s="356" t="e">
        <f ca="1">INDEX(INDIRECT("'"&amp;実行度合表集計!$D45&amp;"_受着完'!R58C4:R59C95",FALSE),1,
MATCH(DF$2,INDIRECT("'"&amp;実行度合表集計!$D45&amp;"_受着完'!R4",FALSE),0))</f>
        <v>#REF!</v>
      </c>
      <c r="DK45" s="587" t="e" cm="1">
        <f t="array" aca="1" ref="DK45" ca="1">INDEX(INDIRECT("'"&amp;実行度合表集計!$D45&amp;"_受着完'!R58C4:R59C95",FALSE),1,
MATCH(DF$2,INDIRECT("'"&amp;実行度合表集計!$D45&amp;"_受着完'!R4",FALSE),0)-3)</f>
        <v>#REF!</v>
      </c>
      <c r="DL45" s="358" t="e" cm="1">
        <f t="array" aca="1" ref="DL45" ca="1">INDEX(INDIRECT("'"&amp;実行度合表集計!$D45&amp;"_受着完'!R89C4:R90C95",FALSE),1,
MATCH(DF$2,INDIRECT("'"&amp;実行度合表集計!$D45&amp;"_受着完'!R4",FALSE),0)-1)</f>
        <v>#REF!</v>
      </c>
      <c r="DM45" s="356" t="e">
        <f ca="1">INDEX(INDIRECT("'"&amp;実行度合表集計!$D45&amp;"_受着完'!R89C4:R90C95",FALSE),1,
MATCH(DF$2,INDIRECT("'"&amp;実行度合表集計!$D45&amp;"_受着完'!R4",FALSE),0))</f>
        <v>#REF!</v>
      </c>
      <c r="DN45" s="384" t="e">
        <f ca="1">DM45-($Q45*1000)</f>
        <v>#REF!</v>
      </c>
      <c r="DO45" s="587" t="e" cm="1">
        <f t="array" aca="1" ref="DO45" ca="1">INDEX(INDIRECT("'"&amp;実行度合表集計!$D45&amp;"_受着完'!R89C4:R90C95",FALSE),1,
MATCH(DF$2,INDIRECT("'"&amp;実行度合表集計!$D45&amp;"_受着完'!R4",FALSE),0)-3)</f>
        <v>#REF!</v>
      </c>
      <c r="DP45" s="455" t="e" cm="1">
        <f t="array" aca="1" ref="DP45" ca="1">INDEX(INDIRECT("'"&amp;実行度合表集計!$D45&amp;"_受着完'!R27C4:R28C95",FALSE),1,
MATCH(DP$2,INDIRECT("'"&amp;実行度合表集計!$D45&amp;"_受着完'!R4",FALSE),0)-1)</f>
        <v>#REF!</v>
      </c>
      <c r="DQ45" s="356" t="e">
        <f ca="1">INDEX(INDIRECT("'"&amp;実行度合表集計!$D45&amp;"_受着完'!R27C4:R28C95",FALSE),1,
MATCH(DP$2,INDIRECT("'"&amp;実行度合表集計!$D45&amp;"_受着完'!R4",FALSE),0))</f>
        <v>#REF!</v>
      </c>
      <c r="DR45" s="587" t="e" cm="1">
        <f t="array" aca="1" ref="DR45" ca="1">INDEX(INDIRECT("'"&amp;実行度合表集計!$D45&amp;"_受着完'!R27C4:R28C95",FALSE),1,
MATCH(DP$2,INDIRECT("'"&amp;実行度合表集計!$D45&amp;"_受着完'!R4",FALSE),0)-3)</f>
        <v>#REF!</v>
      </c>
      <c r="DS45" s="357" t="e" cm="1">
        <f t="array" aca="1" ref="DS45" ca="1">INDEX(INDIRECT("'"&amp;実行度合表集計!$D45&amp;"_受着完'!R58C4:R59C95",FALSE),1,
MATCH(DP$2,INDIRECT("'"&amp;実行度合表集計!$D45&amp;"_受着完'!R4",FALSE),0)-1)</f>
        <v>#REF!</v>
      </c>
      <c r="DT45" s="356" t="e">
        <f ca="1">INDEX(INDIRECT("'"&amp;実行度合表集計!$D45&amp;"_受着完'!R58C4:R59C95",FALSE),1,
MATCH(DP$2,INDIRECT("'"&amp;実行度合表集計!$D45&amp;"_受着完'!R4",FALSE),0))</f>
        <v>#REF!</v>
      </c>
      <c r="DU45" s="587" t="e" cm="1">
        <f t="array" aca="1" ref="DU45" ca="1">INDEX(INDIRECT("'"&amp;実行度合表集計!$D45&amp;"_受着完'!R58C4:R59C95",FALSE),1,
MATCH(DP$2,INDIRECT("'"&amp;実行度合表集計!$D45&amp;"_受着完'!R4",FALSE),0)-3)</f>
        <v>#REF!</v>
      </c>
      <c r="DV45" s="358" t="e" cm="1">
        <f t="array" aca="1" ref="DV45" ca="1">INDEX(INDIRECT("'"&amp;実行度合表集計!$D45&amp;"_受着完'!R89C4:R90C95",FALSE),1,
MATCH(DP$2,INDIRECT("'"&amp;実行度合表集計!$D45&amp;"_受着完'!R4",FALSE),0)-1)</f>
        <v>#REF!</v>
      </c>
      <c r="DW45" s="356" t="e">
        <f ca="1">INDEX(INDIRECT("'"&amp;実行度合表集計!$D45&amp;"_受着完'!R89C4:R90C95",FALSE),1,
MATCH(DP$2,INDIRECT("'"&amp;実行度合表集計!$D45&amp;"_受着完'!R4",FALSE),0))</f>
        <v>#REF!</v>
      </c>
      <c r="DX45" s="384" t="e">
        <f ca="1">DW45-($Q45*1000)</f>
        <v>#REF!</v>
      </c>
      <c r="DY45" s="587" t="e" cm="1">
        <f t="array" aca="1" ref="DY45" ca="1">INDEX(INDIRECT("'"&amp;実行度合表集計!$D45&amp;"_受着完'!R89C4:R90C95",FALSE),1,
MATCH(DP$2,INDIRECT("'"&amp;実行度合表集計!$D45&amp;"_受着完'!R4",FALSE),0)-3)</f>
        <v>#REF!</v>
      </c>
      <c r="DZ45" s="455" t="e" cm="1">
        <f t="array" aca="1" ref="DZ45" ca="1">INDEX(INDIRECT("'"&amp;実行度合表集計!$D45&amp;"_受着完'!R27C4:R28C95",FALSE),1,
MATCH(DZ$2,INDIRECT("'"&amp;実行度合表集計!$D45&amp;"_受着完'!R4",FALSE),0)-1)</f>
        <v>#REF!</v>
      </c>
      <c r="EA45" s="356" t="e">
        <f ca="1">INDEX(INDIRECT("'"&amp;実行度合表集計!$D45&amp;"_受着完'!R27C4:R28C95",FALSE),1,
MATCH(DZ$2,INDIRECT("'"&amp;実行度合表集計!$D45&amp;"_受着完'!R4",FALSE),0))</f>
        <v>#REF!</v>
      </c>
      <c r="EB45" s="587" t="e" cm="1">
        <f t="array" aca="1" ref="EB45" ca="1">INDEX(INDIRECT("'"&amp;実行度合表集計!$D45&amp;"_受着完'!R27C4:R28C95",FALSE),1,
MATCH(DZ$2,INDIRECT("'"&amp;実行度合表集計!$D45&amp;"_受着完'!R4",FALSE),0)-3)</f>
        <v>#REF!</v>
      </c>
      <c r="EC45" s="357" t="e" cm="1">
        <f t="array" aca="1" ref="EC45" ca="1">INDEX(INDIRECT("'"&amp;実行度合表集計!$D45&amp;"_受着完'!R58C4:R59C95",FALSE),1,
MATCH(DZ$2,INDIRECT("'"&amp;実行度合表集計!$D45&amp;"_受着完'!R4",FALSE),0)-1)</f>
        <v>#REF!</v>
      </c>
      <c r="ED45" s="356" t="e">
        <f ca="1">INDEX(INDIRECT("'"&amp;実行度合表集計!$D45&amp;"_受着完'!R58C4:R59C95",FALSE),1,
MATCH(DZ$2,INDIRECT("'"&amp;実行度合表集計!$D45&amp;"_受着完'!R4",FALSE),0))</f>
        <v>#REF!</v>
      </c>
      <c r="EE45" s="587" t="e" cm="1">
        <f t="array" aca="1" ref="EE45" ca="1">INDEX(INDIRECT("'"&amp;実行度合表集計!$D45&amp;"_受着完'!R58C4:R59C95",FALSE),1,
MATCH(DZ$2,INDIRECT("'"&amp;実行度合表集計!$D45&amp;"_受着完'!R4",FALSE),0)-3)</f>
        <v>#REF!</v>
      </c>
      <c r="EF45" s="358" t="e" cm="1">
        <f t="array" aca="1" ref="EF45" ca="1">INDEX(INDIRECT("'"&amp;実行度合表集計!$D45&amp;"_受着完'!R89C4:R90C95",FALSE),1,
MATCH(DZ$2,INDIRECT("'"&amp;実行度合表集計!$D45&amp;"_受着完'!R4",FALSE),0)-1)</f>
        <v>#REF!</v>
      </c>
      <c r="EG45" s="356" t="e">
        <f ca="1">INDEX(INDIRECT("'"&amp;実行度合表集計!$D45&amp;"_受着完'!R89C4:R90C95",FALSE),1,
MATCH(DZ$2,INDIRECT("'"&amp;実行度合表集計!$D45&amp;"_受着完'!R4",FALSE),0))</f>
        <v>#REF!</v>
      </c>
      <c r="EH45" s="384" t="e">
        <f ca="1">EG45-($Q45*1000)</f>
        <v>#REF!</v>
      </c>
      <c r="EI45" s="587" t="e" cm="1">
        <f t="array" aca="1" ref="EI45" ca="1">INDEX(INDIRECT("'"&amp;実行度合表集計!$D45&amp;"_受着完'!R89C4:R90C95",FALSE),1,
MATCH(DZ$2,INDIRECT("'"&amp;実行度合表集計!$D45&amp;"_受着完'!R4",FALSE),0)-3)</f>
        <v>#REF!</v>
      </c>
      <c r="EJ45" s="627" t="e">
        <f t="shared" ref="EJ45:ES45" ca="1" si="1025">DF45+DP45+DZ45</f>
        <v>#REF!</v>
      </c>
      <c r="EK45" s="628" t="e">
        <f t="shared" ca="1" si="1025"/>
        <v>#REF!</v>
      </c>
      <c r="EL45" s="629" t="e">
        <f t="shared" ca="1" si="1025"/>
        <v>#REF!</v>
      </c>
      <c r="EM45" s="648" t="e">
        <f t="shared" ca="1" si="1025"/>
        <v>#REF!</v>
      </c>
      <c r="EN45" s="617" t="e">
        <f t="shared" ca="1" si="1025"/>
        <v>#REF!</v>
      </c>
      <c r="EO45" s="649" t="e">
        <f t="shared" ca="1" si="1025"/>
        <v>#REF!</v>
      </c>
      <c r="EP45" s="659" t="e">
        <f t="shared" ca="1" si="1025"/>
        <v>#REF!</v>
      </c>
      <c r="EQ45" s="619" t="e">
        <f t="shared" ca="1" si="1025"/>
        <v>#REF!</v>
      </c>
      <c r="ER45" s="789" t="e">
        <f t="shared" ca="1" si="1025"/>
        <v>#REF!</v>
      </c>
      <c r="ES45" s="660" t="e">
        <f t="shared" ca="1" si="1025"/>
        <v>#REF!</v>
      </c>
      <c r="ET45" s="360" t="e" cm="1">
        <f t="array" aca="1" ref="ET45" ca="1">INDEX(INDIRECT("'"&amp;実行度合表集計!$D45&amp;"_受着完'!R27C4:R28C95",FALSE),1,
MATCH(ET$2,INDIRECT("'"&amp;実行度合表集計!$D45&amp;"_受着完'!R4",FALSE),0)-1)</f>
        <v>#REF!</v>
      </c>
      <c r="EU45" s="356" t="e">
        <f ca="1">INDEX(INDIRECT("'"&amp;実行度合表集計!$D45&amp;"_受着完'!R27C4:R28C95",FALSE),1,
MATCH(ET$2,INDIRECT("'"&amp;実行度合表集計!$D45&amp;"_受着完'!R4",FALSE),0))</f>
        <v>#REF!</v>
      </c>
      <c r="EV45" s="587" t="e" cm="1">
        <f t="array" aca="1" ref="EV45" ca="1">INDEX(INDIRECT("'"&amp;実行度合表集計!$D45&amp;"_受着完'!R27C4:R28C95",FALSE),1,
MATCH(ET$2,INDIRECT("'"&amp;実行度合表集計!$D45&amp;"_受着完'!R4",FALSE),0)-3)</f>
        <v>#REF!</v>
      </c>
      <c r="EW45" s="357" t="e" cm="1">
        <f t="array" aca="1" ref="EW45" ca="1">INDEX(INDIRECT("'"&amp;実行度合表集計!$D45&amp;"_受着完'!R58C4:R59C95",FALSE),1,
MATCH(ET$2,INDIRECT("'"&amp;実行度合表集計!$D45&amp;"_受着完'!R4",FALSE),0)-1)</f>
        <v>#REF!</v>
      </c>
      <c r="EX45" s="356" t="e">
        <f ca="1">INDEX(INDIRECT("'"&amp;実行度合表集計!$D45&amp;"_受着完'!R58C4:R59C95",FALSE),1,
MATCH(ET$2,INDIRECT("'"&amp;実行度合表集計!$D45&amp;"_受着完'!R4",FALSE),0))</f>
        <v>#REF!</v>
      </c>
      <c r="EY45" s="587" t="e" cm="1">
        <f t="array" aca="1" ref="EY45" ca="1">INDEX(INDIRECT("'"&amp;実行度合表集計!$D45&amp;"_受着完'!R58C4:R59C95",FALSE),1,
MATCH(ET$2,INDIRECT("'"&amp;実行度合表集計!$D45&amp;"_受着完'!R4",FALSE),0)-3)</f>
        <v>#REF!</v>
      </c>
      <c r="EZ45" s="358" t="e" cm="1">
        <f t="array" aca="1" ref="EZ45" ca="1">INDEX(INDIRECT("'"&amp;実行度合表集計!$D45&amp;"_受着完'!R89C4:R90C95",FALSE),1,
MATCH(ET$2,INDIRECT("'"&amp;実行度合表集計!$D45&amp;"_受着完'!R4",FALSE),0)-1)</f>
        <v>#REF!</v>
      </c>
      <c r="FA45" s="356" t="e">
        <f ca="1">INDEX(INDIRECT("'"&amp;実行度合表集計!$D45&amp;"_受着完'!R89C4:R90C95",FALSE),1,
MATCH(ET$2,INDIRECT("'"&amp;実行度合表集計!$D45&amp;"_受着完'!R4",FALSE),0))</f>
        <v>#REF!</v>
      </c>
      <c r="FB45" s="384" t="e">
        <f ca="1">FA45-($Q45*1000)</f>
        <v>#REF!</v>
      </c>
      <c r="FC45" s="587" t="e" cm="1">
        <f t="array" aca="1" ref="FC45" ca="1">INDEX(INDIRECT("'"&amp;実行度合表集計!$D45&amp;"_受着完'!R89C4:R90C95",FALSE),1,
MATCH(ET$2,INDIRECT("'"&amp;実行度合表集計!$D45&amp;"_受着完'!R4",FALSE),0)-3)</f>
        <v>#REF!</v>
      </c>
      <c r="FD45" s="455" t="e" cm="1">
        <f t="array" aca="1" ref="FD45" ca="1">INDEX(INDIRECT("'"&amp;実行度合表集計!$D45&amp;"_受着完'!R27C4:R28C95",FALSE),1,
MATCH(FD$2,INDIRECT("'"&amp;実行度合表集計!$D45&amp;"_受着完'!R4",FALSE),0)-1)</f>
        <v>#REF!</v>
      </c>
      <c r="FE45" s="356" t="e">
        <f ca="1">INDEX(INDIRECT("'"&amp;実行度合表集計!$D45&amp;"_受着完'!R27C4:R28C95",FALSE),1,
MATCH(FD$2,INDIRECT("'"&amp;実行度合表集計!$D45&amp;"_受着完'!R4",FALSE),0))</f>
        <v>#REF!</v>
      </c>
      <c r="FF45" s="587" t="e" cm="1">
        <f t="array" aca="1" ref="FF45" ca="1">INDEX(INDIRECT("'"&amp;実行度合表集計!$D45&amp;"_受着完'!R27C4:R28C95",FALSE),1,
MATCH(FD$2,INDIRECT("'"&amp;実行度合表集計!$D45&amp;"_受着完'!R4",FALSE),0)-3)</f>
        <v>#REF!</v>
      </c>
      <c r="FG45" s="357" t="e" cm="1">
        <f t="array" aca="1" ref="FG45" ca="1">INDEX(INDIRECT("'"&amp;実行度合表集計!$D45&amp;"_受着完'!R58C4:R59C95",FALSE),1,
MATCH(FD$2,INDIRECT("'"&amp;実行度合表集計!$D45&amp;"_受着完'!R4",FALSE),0)-1)</f>
        <v>#REF!</v>
      </c>
      <c r="FH45" s="356" t="e">
        <f ca="1">INDEX(INDIRECT("'"&amp;実行度合表集計!$D45&amp;"_受着完'!R58C4:R59C95",FALSE),1,
MATCH(FD$2,INDIRECT("'"&amp;実行度合表集計!$D45&amp;"_受着完'!R4",FALSE),0))</f>
        <v>#REF!</v>
      </c>
      <c r="FI45" s="587" t="e" cm="1">
        <f t="array" aca="1" ref="FI45" ca="1">INDEX(INDIRECT("'"&amp;実行度合表集計!$D45&amp;"_受着完'!R58C4:R59C95",FALSE),1,
MATCH(FD$2,INDIRECT("'"&amp;実行度合表集計!$D45&amp;"_受着完'!R4",FALSE),0)-3)</f>
        <v>#REF!</v>
      </c>
      <c r="FJ45" s="358" t="e" cm="1">
        <f t="array" aca="1" ref="FJ45" ca="1">INDEX(INDIRECT("'"&amp;実行度合表集計!$D45&amp;"_受着完'!R89C4:R90C95",FALSE),1,
MATCH(FD$2,INDIRECT("'"&amp;実行度合表集計!$D45&amp;"_受着完'!R4",FALSE),0)-1)</f>
        <v>#REF!</v>
      </c>
      <c r="FK45" s="356" t="e">
        <f ca="1">INDEX(INDIRECT("'"&amp;実行度合表集計!$D45&amp;"_受着完'!R89C4:R90C95",FALSE),1,
MATCH(FD$2,INDIRECT("'"&amp;実行度合表集計!$D45&amp;"_受着完'!R4",FALSE),0))</f>
        <v>#REF!</v>
      </c>
      <c r="FL45" s="384" t="e">
        <f ca="1">FK45-($Q45*1000)</f>
        <v>#REF!</v>
      </c>
      <c r="FM45" s="587" t="e" cm="1">
        <f t="array" aca="1" ref="FM45" ca="1">INDEX(INDIRECT("'"&amp;実行度合表集計!$D45&amp;"_受着完'!R89C4:R90C95",FALSE),1,
MATCH(FD$2,INDIRECT("'"&amp;実行度合表集計!$D45&amp;"_受着完'!R4",FALSE),0)-3)</f>
        <v>#REF!</v>
      </c>
      <c r="FN45" s="455" t="e" cm="1">
        <f t="array" aca="1" ref="FN45" ca="1">INDEX(INDIRECT("'"&amp;実行度合表集計!$D45&amp;"_受着完'!R27C4:R28C95",FALSE),1,
MATCH(FN$2,INDIRECT("'"&amp;実行度合表集計!$D45&amp;"_受着完'!R4",FALSE),0)-1)</f>
        <v>#REF!</v>
      </c>
      <c r="FO45" s="356" t="e">
        <f ca="1">INDEX(INDIRECT("'"&amp;実行度合表集計!$D45&amp;"_受着完'!R27C4:R28C95",FALSE),1,
MATCH(FN$2,INDIRECT("'"&amp;実行度合表集計!$D45&amp;"_受着完'!R4",FALSE),0))</f>
        <v>#REF!</v>
      </c>
      <c r="FP45" s="587" t="e" cm="1">
        <f t="array" aca="1" ref="FP45" ca="1">INDEX(INDIRECT("'"&amp;実行度合表集計!$D45&amp;"_受着完'!R27C4:R28C95",FALSE),1,
MATCH(FN$2,INDIRECT("'"&amp;実行度合表集計!$D45&amp;"_受着完'!R4",FALSE),0)-3)</f>
        <v>#REF!</v>
      </c>
      <c r="FQ45" s="357" t="e" cm="1">
        <f t="array" aca="1" ref="FQ45" ca="1">INDEX(INDIRECT("'"&amp;実行度合表集計!$D45&amp;"_受着完'!R58C4:R59C95",FALSE),1,
MATCH(FN$2,INDIRECT("'"&amp;実行度合表集計!$D45&amp;"_受着完'!R4",FALSE),0)-1)</f>
        <v>#REF!</v>
      </c>
      <c r="FR45" s="356" t="e">
        <f ca="1">INDEX(INDIRECT("'"&amp;実行度合表集計!$D45&amp;"_受着完'!R58C4:R59C95",FALSE),1,
MATCH(FN$2,INDIRECT("'"&amp;実行度合表集計!$D45&amp;"_受着完'!R4",FALSE),0))</f>
        <v>#REF!</v>
      </c>
      <c r="FS45" s="587" t="e" cm="1">
        <f t="array" aca="1" ref="FS45" ca="1">INDEX(INDIRECT("'"&amp;実行度合表集計!$D45&amp;"_受着完'!R58C4:R59C95",FALSE),1,
MATCH(FN$2,INDIRECT("'"&amp;実行度合表集計!$D45&amp;"_受着完'!R4",FALSE),0)-3)</f>
        <v>#REF!</v>
      </c>
      <c r="FT45" s="358" t="e" cm="1">
        <f t="array" aca="1" ref="FT45" ca="1">INDEX(INDIRECT("'"&amp;実行度合表集計!$D45&amp;"_受着完'!R89C4:R90C95",FALSE),1,
MATCH(FN$2,INDIRECT("'"&amp;実行度合表集計!$D45&amp;"_受着完'!R4",FALSE),0)-1)</f>
        <v>#REF!</v>
      </c>
      <c r="FU45" s="356" t="e">
        <f ca="1">INDEX(INDIRECT("'"&amp;実行度合表集計!$D45&amp;"_受着完'!R89C4:R90C95",FALSE),1,
MATCH(FN$2,INDIRECT("'"&amp;実行度合表集計!$D45&amp;"_受着完'!R4",FALSE),0))</f>
        <v>#REF!</v>
      </c>
      <c r="FV45" s="384" t="e">
        <f ca="1">FU45-($Q45*1000)</f>
        <v>#REF!</v>
      </c>
      <c r="FW45" s="587" t="e" cm="1">
        <f t="array" aca="1" ref="FW45" ca="1">INDEX(INDIRECT("'"&amp;実行度合表集計!$D45&amp;"_受着完'!R89C4:R90C95",FALSE),1,
MATCH(FN$2,INDIRECT("'"&amp;実行度合表集計!$D45&amp;"_受着完'!R4",FALSE),0)-3)</f>
        <v>#REF!</v>
      </c>
      <c r="FX45" s="627" t="e">
        <f t="shared" ref="FX45:GG45" ca="1" si="1026">ET45+FD45+FN45</f>
        <v>#REF!</v>
      </c>
      <c r="FY45" s="628" t="e">
        <f t="shared" ca="1" si="1026"/>
        <v>#REF!</v>
      </c>
      <c r="FZ45" s="629" t="e">
        <f t="shared" ca="1" si="1026"/>
        <v>#REF!</v>
      </c>
      <c r="GA45" s="648" t="e">
        <f t="shared" ca="1" si="1026"/>
        <v>#REF!</v>
      </c>
      <c r="GB45" s="617" t="e">
        <f t="shared" ca="1" si="1026"/>
        <v>#REF!</v>
      </c>
      <c r="GC45" s="649" t="e">
        <f t="shared" ca="1" si="1026"/>
        <v>#REF!</v>
      </c>
      <c r="GD45" s="659" t="e">
        <f t="shared" ca="1" si="1026"/>
        <v>#REF!</v>
      </c>
      <c r="GE45" s="619" t="e">
        <f t="shared" ca="1" si="1026"/>
        <v>#REF!</v>
      </c>
      <c r="GF45" s="789" t="e">
        <f t="shared" ca="1" si="1026"/>
        <v>#REF!</v>
      </c>
      <c r="GG45" s="660" t="e">
        <f t="shared" ca="1" si="1026"/>
        <v>#REF!</v>
      </c>
      <c r="GH45" s="670" t="e">
        <f t="shared" ref="GH45:GM46" ca="1" si="1027">EJ45+FX45</f>
        <v>#REF!</v>
      </c>
      <c r="GI45" s="620" t="e">
        <f t="shared" ca="1" si="1027"/>
        <v>#REF!</v>
      </c>
      <c r="GJ45" s="671" t="e">
        <f t="shared" ca="1" si="1027"/>
        <v>#REF!</v>
      </c>
      <c r="GK45" s="681" t="e">
        <f t="shared" ca="1" si="1027"/>
        <v>#REF!</v>
      </c>
      <c r="GL45" s="622" t="e">
        <f t="shared" ca="1" si="1027"/>
        <v>#REF!</v>
      </c>
      <c r="GM45" s="682" t="e">
        <f t="shared" ca="1" si="1027"/>
        <v>#REF!</v>
      </c>
      <c r="GN45" s="692" t="e">
        <f t="shared" ref="GN45:GN46" ca="1" si="1028">EP45+GD45</f>
        <v>#REF!</v>
      </c>
      <c r="GO45" s="624" t="e">
        <f t="shared" ref="GO45:GO46" ca="1" si="1029">EQ45+GE45</f>
        <v>#REF!</v>
      </c>
      <c r="GP45" s="791" t="e">
        <f t="shared" ref="GP45:GP46" ca="1" si="1030">ER45+GF45</f>
        <v>#REF!</v>
      </c>
      <c r="GQ45" s="693" t="e">
        <f t="shared" ref="GQ45:GQ46" ca="1" si="1031">ES45+GG45</f>
        <v>#REF!</v>
      </c>
      <c r="GR45" s="702" t="e">
        <f t="shared" ref="GR45:HA46" ca="1" si="1032">CV45+GH45</f>
        <v>#REF!</v>
      </c>
      <c r="GS45" s="699" t="e">
        <f t="shared" ca="1" si="1032"/>
        <v>#REF!</v>
      </c>
      <c r="GT45" s="703" t="e">
        <f t="shared" ca="1" si="1032"/>
        <v>#REF!</v>
      </c>
      <c r="GU45" s="702" t="e">
        <f t="shared" ca="1" si="1032"/>
        <v>#REF!</v>
      </c>
      <c r="GV45" s="699" t="e">
        <f t="shared" ca="1" si="1032"/>
        <v>#REF!</v>
      </c>
      <c r="GW45" s="703" t="e">
        <f t="shared" ca="1" si="1032"/>
        <v>#REF!</v>
      </c>
      <c r="GX45" s="702" t="e">
        <f t="shared" ca="1" si="1032"/>
        <v>#REF!</v>
      </c>
      <c r="GY45" s="699" t="e">
        <f t="shared" ca="1" si="1032"/>
        <v>#REF!</v>
      </c>
      <c r="GZ45" s="793" t="e">
        <f t="shared" ca="1" si="1032"/>
        <v>#REF!</v>
      </c>
      <c r="HA45" s="703" t="e">
        <f t="shared" ca="1" si="1032"/>
        <v>#REF!</v>
      </c>
      <c r="HC45" s="461" t="s">
        <v>145</v>
      </c>
      <c r="HE45" s="461" t="s">
        <v>236</v>
      </c>
      <c r="HF45" s="461" t="s">
        <v>276</v>
      </c>
      <c r="HG45" s="461" t="s">
        <v>277</v>
      </c>
    </row>
    <row r="46" spans="1:215" ht="19.5" outlineLevel="1" x14ac:dyDescent="0.25">
      <c r="A46" s="365"/>
      <c r="B46" s="504"/>
      <c r="C46" s="443" t="str">
        <f>_xlfn.XLOOKUP($D46,'214737'!$H:$H,'214737'!$G:$G,"",0)</f>
        <v/>
      </c>
      <c r="D46" s="431" t="str">
        <f>HYPERLINK("#'"&amp;D45&amp;"_受着完'!A1","▶受着完")</f>
        <v>▶受着完</v>
      </c>
      <c r="E46" s="413"/>
      <c r="F46" s="1294" t="str">
        <f>_xlfn.XLOOKUP($D46,'214737'!$H:$H,'214737'!$I:$I,"",0)</f>
        <v/>
      </c>
      <c r="G46" s="1294" t="str">
        <f>_xlfn.XLOOKUP($D46,'214737'!$H:$H,'214737'!$J:$J,"",0)</f>
        <v/>
      </c>
      <c r="H46" s="1294" t="str">
        <f>_xlfn.XLOOKUP($D46,'214737'!$H:$H,'214737'!$K:$K,"",0)</f>
        <v/>
      </c>
      <c r="I46" s="414" t="str">
        <f>集計グループ3</f>
        <v>アクティブハウス</v>
      </c>
      <c r="J46" s="523"/>
      <c r="K46" s="1278">
        <f>K45</f>
        <v>1092</v>
      </c>
      <c r="L46" s="1278">
        <f t="shared" ref="L46" si="1033">L45</f>
        <v>16</v>
      </c>
      <c r="M46" s="1278">
        <f t="shared" ref="M46" si="1034">M45</f>
        <v>9</v>
      </c>
      <c r="N46" s="1278">
        <f t="shared" ref="N46" si="1035">N45</f>
        <v>0</v>
      </c>
      <c r="O46" s="1278">
        <f t="shared" ref="O46" si="1036">O45</f>
        <v>492</v>
      </c>
      <c r="P46" s="1278">
        <f t="shared" ref="P46" si="1037">P45</f>
        <v>1500</v>
      </c>
      <c r="Q46" s="1278">
        <f>SUM(K46:P46)</f>
        <v>3109</v>
      </c>
      <c r="R46" s="577" t="str">
        <f>R45</f>
        <v>アクティブハウス八王子</v>
      </c>
      <c r="S46" s="355" t="s">
        <v>146</v>
      </c>
      <c r="T46" s="455" t="e" cm="1">
        <f t="array" aca="1" ref="T46" ca="1">INDEX(INDIRECT("'"&amp;実行度合表集計!$D45&amp;"_受着完'!R27C4:R28C95",FALSE),2,
MATCH(T$2,INDIRECT("'"&amp;実行度合表集計!$D45&amp;"_受着完'!R4",FALSE),0)-1)</f>
        <v>#REF!</v>
      </c>
      <c r="U46" s="356" t="e">
        <f ca="1">INDEX(INDIRECT("'"&amp;実行度合表集計!$D45&amp;"_受着完'!R27C4:R28C95",FALSE),2,
MATCH(T$2,INDIRECT("'"&amp;実行度合表集計!$D45&amp;"_受着完'!R4",FALSE),0))</f>
        <v>#REF!</v>
      </c>
      <c r="V46" s="587" t="e" cm="1">
        <f t="array" aca="1" ref="V46" ca="1">INDEX(INDIRECT("'"&amp;実行度合表集計!$D45&amp;"_受着完'!R27C4:R28C95",FALSE),2,
MATCH(T$2,INDIRECT("'"&amp;実行度合表集計!$D45&amp;"_受着完'!R4",FALSE),0)-3)</f>
        <v>#REF!</v>
      </c>
      <c r="W46" s="357" t="e" cm="1">
        <f t="array" aca="1" ref="W46" ca="1">INDEX(INDIRECT("'"&amp;実行度合表集計!$D45&amp;"_受着完'!R58C4:R59C95",FALSE),2,
MATCH(T$2,INDIRECT("'"&amp;実行度合表集計!$D45&amp;"_受着完'!R4",FALSE),0)-1)</f>
        <v>#REF!</v>
      </c>
      <c r="X46" s="356" t="e">
        <f ca="1">INDEX(INDIRECT("'"&amp;実行度合表集計!$D45&amp;"_受着完'!R58C4:R59C95",FALSE),2,
MATCH(T$2,INDIRECT("'"&amp;実行度合表集計!$D45&amp;"_受着完'!R4",FALSE),0))</f>
        <v>#REF!</v>
      </c>
      <c r="Y46" s="587" t="e" cm="1">
        <f t="array" aca="1" ref="Y46" ca="1">INDEX(INDIRECT("'"&amp;実行度合表集計!$D45&amp;"_受着完'!R58C4:R59C95",FALSE),2,
MATCH(T$2,INDIRECT("'"&amp;実行度合表集計!$D45&amp;"_受着完'!R4",FALSE),0)-3)</f>
        <v>#REF!</v>
      </c>
      <c r="Z46" s="358" t="e" cm="1">
        <f t="array" aca="1" ref="Z46" ca="1">INDEX(INDIRECT("'"&amp;実行度合表集計!$D45&amp;"_受着完'!R89C4:R90C95",FALSE),2,
MATCH(T$2,INDIRECT("'"&amp;実行度合表集計!$D45&amp;"_受着完'!R4",FALSE),0)-1)</f>
        <v>#REF!</v>
      </c>
      <c r="AA46" s="356" t="e">
        <f ca="1">INDEX(INDIRECT("'"&amp;実行度合表集計!$D45&amp;"_受着完'!R89C4:R90C95",FALSE),2,
MATCH(T$2,INDIRECT("'"&amp;実行度合表集計!$D45&amp;"_受着完'!R4",FALSE),0))</f>
        <v>#REF!</v>
      </c>
      <c r="AB46" s="795" t="e">
        <f ca="1">AA46-($Q45*1000)</f>
        <v>#REF!</v>
      </c>
      <c r="AC46" s="587" t="e" cm="1">
        <f t="array" aca="1" ref="AC46" ca="1">INDEX(INDIRECT("'"&amp;実行度合表集計!$D45&amp;"_受着完'!R89C4:R90C95",FALSE),2,
MATCH(T$2,INDIRECT("'"&amp;実行度合表集計!$D45&amp;"_受着完'!R4",FALSE),0)-3)</f>
        <v>#REF!</v>
      </c>
      <c r="AD46" s="455" t="e" cm="1">
        <f t="array" aca="1" ref="AD46" ca="1">INDEX(INDIRECT("'"&amp;実行度合表集計!$D45&amp;"_受着完'!R27C4:R28C95",FALSE),2,
MATCH(AD$2,INDIRECT("'"&amp;実行度合表集計!$D45&amp;"_受着完'!R4",FALSE),0)-1)</f>
        <v>#REF!</v>
      </c>
      <c r="AE46" s="356" t="e">
        <f ca="1">INDEX(INDIRECT("'"&amp;実行度合表集計!$D45&amp;"_受着完'!R27C4:R28C95",FALSE),2,
MATCH(AD$2,INDIRECT("'"&amp;実行度合表集計!$D45&amp;"_受着完'!R4",FALSE),0))</f>
        <v>#REF!</v>
      </c>
      <c r="AF46" s="587" t="e" cm="1">
        <f t="array" aca="1" ref="AF46" ca="1">INDEX(INDIRECT("'"&amp;実行度合表集計!$D45&amp;"_受着完'!R27C4:R28C95",FALSE),2,
MATCH(AD$2,INDIRECT("'"&amp;実行度合表集計!$D45&amp;"_受着完'!R4",FALSE),0)-3)</f>
        <v>#REF!</v>
      </c>
      <c r="AG46" s="357" t="e" cm="1">
        <f t="array" aca="1" ref="AG46" ca="1">INDEX(INDIRECT("'"&amp;実行度合表集計!$D45&amp;"_受着完'!R58C4:R59C95",FALSE),2,
MATCH(AD$2,INDIRECT("'"&amp;実行度合表集計!$D45&amp;"_受着完'!R4",FALSE),0)-1)</f>
        <v>#REF!</v>
      </c>
      <c r="AH46" s="356" t="e">
        <f ca="1">INDEX(INDIRECT("'"&amp;実行度合表集計!$D45&amp;"_受着完'!R58C4:R59C95",FALSE),2,
MATCH(AD$2,INDIRECT("'"&amp;実行度合表集計!$D45&amp;"_受着完'!R4",FALSE),0))</f>
        <v>#REF!</v>
      </c>
      <c r="AI46" s="587" t="e" cm="1">
        <f t="array" aca="1" ref="AI46" ca="1">INDEX(INDIRECT("'"&amp;実行度合表集計!$D45&amp;"_受着完'!R58C4:R59C95",FALSE),2,
MATCH(AD$2,INDIRECT("'"&amp;実行度合表集計!$D45&amp;"_受着完'!R4",FALSE),0)-3)</f>
        <v>#REF!</v>
      </c>
      <c r="AJ46" s="358" t="e" cm="1">
        <f t="array" aca="1" ref="AJ46" ca="1">INDEX(INDIRECT("'"&amp;実行度合表集計!$D45&amp;"_受着完'!R89C4:R90C95",FALSE),2,
MATCH(AD$2,INDIRECT("'"&amp;実行度合表集計!$D45&amp;"_受着完'!R4",FALSE),0)-1)</f>
        <v>#REF!</v>
      </c>
      <c r="AK46" s="356" t="e">
        <f ca="1">INDEX(INDIRECT("'"&amp;実行度合表集計!$D45&amp;"_受着完'!R89C4:R90C95",FALSE),2,
MATCH(AD$2,INDIRECT("'"&amp;実行度合表集計!$D45&amp;"_受着完'!R4",FALSE),0))</f>
        <v>#REF!</v>
      </c>
      <c r="AL46" s="795" t="e">
        <f ca="1">AK46-($Q45*1000)</f>
        <v>#REF!</v>
      </c>
      <c r="AM46" s="587" t="e" cm="1">
        <f t="array" aca="1" ref="AM46" ca="1">INDEX(INDIRECT("'"&amp;実行度合表集計!$D45&amp;"_受着完'!R89C4:R90C95",FALSE),2,
MATCH(AD$2,INDIRECT("'"&amp;実行度合表集計!$D45&amp;"_受着完'!R4",FALSE),0)-3)</f>
        <v>#REF!</v>
      </c>
      <c r="AN46" s="455" t="e" cm="1">
        <f t="array" aca="1" ref="AN46" ca="1">INDEX(INDIRECT("'"&amp;実行度合表集計!$D45&amp;"_受着完'!R27C4:R28C95",FALSE),2,
MATCH(AN$2,INDIRECT("'"&amp;実行度合表集計!$D45&amp;"_受着完'!R4",FALSE),0)-1)</f>
        <v>#REF!</v>
      </c>
      <c r="AO46" s="356" t="e">
        <f ca="1">INDEX(INDIRECT("'"&amp;実行度合表集計!$D45&amp;"_受着完'!R27C4:R28C95",FALSE),2,
MATCH(AN$2,INDIRECT("'"&amp;実行度合表集計!$D45&amp;"_受着完'!R4",FALSE),0))</f>
        <v>#REF!</v>
      </c>
      <c r="AP46" s="587" t="e" cm="1">
        <f t="array" aca="1" ref="AP46" ca="1">INDEX(INDIRECT("'"&amp;実行度合表集計!$D45&amp;"_受着完'!R27C4:R28C95",FALSE),2,
MATCH(AN$2,INDIRECT("'"&amp;実行度合表集計!$D45&amp;"_受着完'!R4",FALSE),0)-3)</f>
        <v>#REF!</v>
      </c>
      <c r="AQ46" s="357" t="e" cm="1">
        <f t="array" aca="1" ref="AQ46" ca="1">INDEX(INDIRECT("'"&amp;実行度合表集計!$D45&amp;"_受着完'!R58C4:R59C95",FALSE),2,
MATCH(AN$2,INDIRECT("'"&amp;実行度合表集計!$D45&amp;"_受着完'!R4",FALSE),0)-1)</f>
        <v>#REF!</v>
      </c>
      <c r="AR46" s="356" t="e">
        <f ca="1">INDEX(INDIRECT("'"&amp;実行度合表集計!$D45&amp;"_受着完'!R58C4:R59C95",FALSE),2,
MATCH(AN$2,INDIRECT("'"&amp;実行度合表集計!$D45&amp;"_受着完'!R4",FALSE),0))</f>
        <v>#REF!</v>
      </c>
      <c r="AS46" s="587" t="e" cm="1">
        <f t="array" aca="1" ref="AS46" ca="1">INDEX(INDIRECT("'"&amp;実行度合表集計!$D45&amp;"_受着完'!R58C4:R59C95",FALSE),2,
MATCH(AN$2,INDIRECT("'"&amp;実行度合表集計!$D45&amp;"_受着完'!R4",FALSE),0)-3)</f>
        <v>#REF!</v>
      </c>
      <c r="AT46" s="358" t="e" cm="1">
        <f t="array" aca="1" ref="AT46" ca="1">INDEX(INDIRECT("'"&amp;実行度合表集計!$D45&amp;"_受着完'!R89C4:R90C95",FALSE),2,
MATCH(AN$2,INDIRECT("'"&amp;実行度合表集計!$D45&amp;"_受着完'!R4",FALSE),0)-1)</f>
        <v>#REF!</v>
      </c>
      <c r="AU46" s="356" t="e">
        <f ca="1">INDEX(INDIRECT("'"&amp;実行度合表集計!$D45&amp;"_受着完'!R89C4:R90C95",FALSE),2,
MATCH(AN$2,INDIRECT("'"&amp;実行度合表集計!$D45&amp;"_受着完'!R4",FALSE),0))</f>
        <v>#REF!</v>
      </c>
      <c r="AV46" s="795" t="e">
        <f ca="1">AU46-($Q45*1000)</f>
        <v>#REF!</v>
      </c>
      <c r="AW46" s="587" t="e" cm="1">
        <f t="array" aca="1" ref="AW46" ca="1">INDEX(INDIRECT("'"&amp;実行度合表集計!$D45&amp;"_受着完'!R89C4:R90C95",FALSE),2,
MATCH(AN$2,INDIRECT("'"&amp;実行度合表集計!$D45&amp;"_受着完'!R4",FALSE),0)-3)</f>
        <v>#REF!</v>
      </c>
      <c r="AX46" s="627" t="e">
        <f t="shared" ref="AX46" ca="1" si="1038">T46+AD46+AN46</f>
        <v>#REF!</v>
      </c>
      <c r="AY46" s="628" t="e">
        <f t="shared" ref="AY46" ca="1" si="1039">U46+AE46+AO46</f>
        <v>#REF!</v>
      </c>
      <c r="AZ46" s="629" t="e">
        <f t="shared" ref="AZ46" ca="1" si="1040">V46+AF46+AP46</f>
        <v>#REF!</v>
      </c>
      <c r="BA46" s="648" t="e">
        <f t="shared" ref="BA46" ca="1" si="1041">W46+AG46+AQ46</f>
        <v>#REF!</v>
      </c>
      <c r="BB46" s="617" t="e">
        <f t="shared" ref="BB46" ca="1" si="1042">X46+AH46+AR46</f>
        <v>#REF!</v>
      </c>
      <c r="BC46" s="649" t="e">
        <f t="shared" ref="BC46" ca="1" si="1043">Y46+AI46+AS46</f>
        <v>#REF!</v>
      </c>
      <c r="BD46" s="659" t="e">
        <f ca="1">Z46+AJ46+AT46</f>
        <v>#REF!</v>
      </c>
      <c r="BE46" s="619" t="e">
        <f ca="1">AA46+AK46+AU46</f>
        <v>#REF!</v>
      </c>
      <c r="BF46" s="790" t="e">
        <f ca="1">BE46*(1+BF47)-(($Q45*1000)*3)</f>
        <v>#REF!</v>
      </c>
      <c r="BG46" s="660" t="e">
        <f ca="1">AC46+AM46+AW46</f>
        <v>#REF!</v>
      </c>
      <c r="BH46" s="360" t="e" cm="1">
        <f t="array" aca="1" ref="BH46" ca="1">INDEX(INDIRECT("'"&amp;実行度合表集計!$D45&amp;"_受着完'!R27C4:R28C95",FALSE),2,
MATCH(BH$2,INDIRECT("'"&amp;実行度合表集計!$D45&amp;"_受着完'!R4",FALSE),0)-1)</f>
        <v>#REF!</v>
      </c>
      <c r="BI46" s="356" t="e">
        <f ca="1">INDEX(INDIRECT("'"&amp;実行度合表集計!$D45&amp;"_受着完'!R27C4:R28C95",FALSE),2,
MATCH(BH$2,INDIRECT("'"&amp;実行度合表集計!$D45&amp;"_受着完'!R4",FALSE),0))</f>
        <v>#REF!</v>
      </c>
      <c r="BJ46" s="587" t="e" cm="1">
        <f t="array" aca="1" ref="BJ46" ca="1">INDEX(INDIRECT("'"&amp;実行度合表集計!$D45&amp;"_受着完'!R27C4:R28C95",FALSE),2,
MATCH(BH$2,INDIRECT("'"&amp;実行度合表集計!$D45&amp;"_受着完'!R4",FALSE),0)-3)</f>
        <v>#REF!</v>
      </c>
      <c r="BK46" s="357" t="e" cm="1">
        <f t="array" aca="1" ref="BK46" ca="1">INDEX(INDIRECT("'"&amp;実行度合表集計!$D45&amp;"_受着完'!R58C4:R59C95",FALSE),2,
MATCH(BH$2,INDIRECT("'"&amp;実行度合表集計!$D45&amp;"_受着完'!R4",FALSE),0)-1)</f>
        <v>#REF!</v>
      </c>
      <c r="BL46" s="356" t="e">
        <f ca="1">INDEX(INDIRECT("'"&amp;実行度合表集計!$D45&amp;"_受着完'!R58C4:R59C95",FALSE),2,
MATCH(BH$2,INDIRECT("'"&amp;実行度合表集計!$D45&amp;"_受着完'!R4",FALSE),0))</f>
        <v>#REF!</v>
      </c>
      <c r="BM46" s="587" t="e" cm="1">
        <f t="array" aca="1" ref="BM46" ca="1">INDEX(INDIRECT("'"&amp;実行度合表集計!$D45&amp;"_受着完'!R58C4:R59C95",FALSE),2,
MATCH(BH$2,INDIRECT("'"&amp;実行度合表集計!$D45&amp;"_受着完'!R4",FALSE),0)-3)</f>
        <v>#REF!</v>
      </c>
      <c r="BN46" s="358" t="e" cm="1">
        <f t="array" aca="1" ref="BN46" ca="1">INDEX(INDIRECT("'"&amp;実行度合表集計!$D45&amp;"_受着完'!R89C4:R90C95",FALSE),2,
MATCH(BH$2,INDIRECT("'"&amp;実行度合表集計!$D45&amp;"_受着完'!R4",FALSE),0)-1)</f>
        <v>#REF!</v>
      </c>
      <c r="BO46" s="356" t="e">
        <f ca="1">INDEX(INDIRECT("'"&amp;実行度合表集計!$D45&amp;"_受着完'!R89C4:R90C95",FALSE),2,
MATCH(BH$2,INDIRECT("'"&amp;実行度合表集計!$D45&amp;"_受着完'!R4",FALSE),0))</f>
        <v>#REF!</v>
      </c>
      <c r="BP46" s="795" t="e">
        <f ca="1">BO46-($Q45*1000)</f>
        <v>#REF!</v>
      </c>
      <c r="BQ46" s="587" t="e" cm="1">
        <f t="array" aca="1" ref="BQ46" ca="1">INDEX(INDIRECT("'"&amp;実行度合表集計!$D45&amp;"_受着完'!R89C4:R90C95",FALSE),2,
MATCH(BH$2,INDIRECT("'"&amp;実行度合表集計!$D45&amp;"_受着完'!R4",FALSE),0)-3)</f>
        <v>#REF!</v>
      </c>
      <c r="BR46" s="455" t="e" cm="1">
        <f t="array" aca="1" ref="BR46" ca="1">INDEX(INDIRECT("'"&amp;実行度合表集計!$D45&amp;"_受着完'!R27C4:R28C95",FALSE),2,
MATCH(BR$2,INDIRECT("'"&amp;実行度合表集計!$D45&amp;"_受着完'!R4",FALSE),0)-1)</f>
        <v>#REF!</v>
      </c>
      <c r="BS46" s="356" t="e">
        <f ca="1">INDEX(INDIRECT("'"&amp;実行度合表集計!$D45&amp;"_受着完'!R27C4:R28C95",FALSE),2,
MATCH(BR$2,INDIRECT("'"&amp;実行度合表集計!$D45&amp;"_受着完'!R4",FALSE),0))</f>
        <v>#REF!</v>
      </c>
      <c r="BT46" s="587" t="e" cm="1">
        <f t="array" aca="1" ref="BT46" ca="1">INDEX(INDIRECT("'"&amp;実行度合表集計!$D45&amp;"_受着完'!R27C4:R28C95",FALSE),2,
MATCH(BR$2,INDIRECT("'"&amp;実行度合表集計!$D45&amp;"_受着完'!R4",FALSE),0)-3)</f>
        <v>#REF!</v>
      </c>
      <c r="BU46" s="357" t="e" cm="1">
        <f t="array" aca="1" ref="BU46" ca="1">INDEX(INDIRECT("'"&amp;実行度合表集計!$D45&amp;"_受着完'!R58C4:R59C95",FALSE),2,
MATCH(BR$2,INDIRECT("'"&amp;実行度合表集計!$D45&amp;"_受着完'!R4",FALSE),0)-1)</f>
        <v>#REF!</v>
      </c>
      <c r="BV46" s="356" t="e">
        <f ca="1">INDEX(INDIRECT("'"&amp;実行度合表集計!$D45&amp;"_受着完'!R58C4:R59C95",FALSE),2,
MATCH(BR$2,INDIRECT("'"&amp;実行度合表集計!$D45&amp;"_受着完'!R4",FALSE),0))</f>
        <v>#REF!</v>
      </c>
      <c r="BW46" s="587" t="e" cm="1">
        <f t="array" aca="1" ref="BW46" ca="1">INDEX(INDIRECT("'"&amp;実行度合表集計!$D45&amp;"_受着完'!R58C4:R59C95",FALSE),2,
MATCH(BR$2,INDIRECT("'"&amp;実行度合表集計!$D45&amp;"_受着完'!R4",FALSE),0)-3)</f>
        <v>#REF!</v>
      </c>
      <c r="BX46" s="358" t="e" cm="1">
        <f t="array" aca="1" ref="BX46" ca="1">INDEX(INDIRECT("'"&amp;実行度合表集計!$D45&amp;"_受着完'!R89C4:R90C95",FALSE),2,
MATCH(BR$2,INDIRECT("'"&amp;実行度合表集計!$D45&amp;"_受着完'!R4",FALSE),0)-1)</f>
        <v>#REF!</v>
      </c>
      <c r="BY46" s="356" t="e">
        <f ca="1">INDEX(INDIRECT("'"&amp;実行度合表集計!$D45&amp;"_受着完'!R89C4:R90C95",FALSE),2,
MATCH(BR$2,INDIRECT("'"&amp;実行度合表集計!$D45&amp;"_受着完'!R4",FALSE),0))</f>
        <v>#REF!</v>
      </c>
      <c r="BZ46" s="795" t="e">
        <f ca="1">BY46-($Q45*1000)</f>
        <v>#REF!</v>
      </c>
      <c r="CA46" s="587" t="e" cm="1">
        <f t="array" aca="1" ref="CA46" ca="1">INDEX(INDIRECT("'"&amp;実行度合表集計!$D45&amp;"_受着完'!R89C4:R90C95",FALSE),2,
MATCH(BR$2,INDIRECT("'"&amp;実行度合表集計!$D45&amp;"_受着完'!R4",FALSE),0)-3)</f>
        <v>#REF!</v>
      </c>
      <c r="CB46" s="455" t="e" cm="1">
        <f t="array" aca="1" ref="CB46" ca="1">INDEX(INDIRECT("'"&amp;実行度合表集計!$D45&amp;"_受着完'!R27C4:R28C95",FALSE),2,
MATCH(CB$2,INDIRECT("'"&amp;実行度合表集計!$D45&amp;"_受着完'!R4",FALSE),0)-1)</f>
        <v>#REF!</v>
      </c>
      <c r="CC46" s="356" t="e">
        <f ca="1">INDEX(INDIRECT("'"&amp;実行度合表集計!$D45&amp;"_受着完'!R27C4:R28C95",FALSE),2,
MATCH(CB$2,INDIRECT("'"&amp;実行度合表集計!$D45&amp;"_受着完'!R4",FALSE),0))</f>
        <v>#REF!</v>
      </c>
      <c r="CD46" s="587" t="e" cm="1">
        <f t="array" aca="1" ref="CD46" ca="1">INDEX(INDIRECT("'"&amp;実行度合表集計!$D45&amp;"_受着完'!R27C4:R28C95",FALSE),2,
MATCH(CB$2,INDIRECT("'"&amp;実行度合表集計!$D45&amp;"_受着完'!R4",FALSE),0)-3)</f>
        <v>#REF!</v>
      </c>
      <c r="CE46" s="357" t="e" cm="1">
        <f t="array" aca="1" ref="CE46" ca="1">INDEX(INDIRECT("'"&amp;実行度合表集計!$D45&amp;"_受着完'!R58C4:R59C95",FALSE),2,
MATCH(CB$2,INDIRECT("'"&amp;実行度合表集計!$D45&amp;"_受着完'!R4",FALSE),0)-1)</f>
        <v>#REF!</v>
      </c>
      <c r="CF46" s="356" t="e">
        <f ca="1">INDEX(INDIRECT("'"&amp;実行度合表集計!$D45&amp;"_受着完'!R58C4:R59C95",FALSE),2,
MATCH(CB$2,INDIRECT("'"&amp;実行度合表集計!$D45&amp;"_受着完'!R4",FALSE),0))</f>
        <v>#REF!</v>
      </c>
      <c r="CG46" s="587" t="e" cm="1">
        <f t="array" aca="1" ref="CG46" ca="1">INDEX(INDIRECT("'"&amp;実行度合表集計!$D45&amp;"_受着完'!R58C4:R59C95",FALSE),2,
MATCH(CB$2,INDIRECT("'"&amp;実行度合表集計!$D45&amp;"_受着完'!R4",FALSE),0)-3)</f>
        <v>#REF!</v>
      </c>
      <c r="CH46" s="358" t="e" cm="1">
        <f t="array" aca="1" ref="CH46" ca="1">INDEX(INDIRECT("'"&amp;実行度合表集計!$D45&amp;"_受着完'!R89C4:R90C95",FALSE),2,
MATCH(CB$2,INDIRECT("'"&amp;実行度合表集計!$D45&amp;"_受着完'!R4",FALSE),0)-1)</f>
        <v>#REF!</v>
      </c>
      <c r="CI46" s="356" t="e">
        <f ca="1">INDEX(INDIRECT("'"&amp;実行度合表集計!$D45&amp;"_受着完'!R89C4:R90C95",FALSE),2,
MATCH(CB$2,INDIRECT("'"&amp;実行度合表集計!$D45&amp;"_受着完'!R4",FALSE),0))</f>
        <v>#REF!</v>
      </c>
      <c r="CJ46" s="795" t="e">
        <f ca="1">CI46-($Q45*1000)</f>
        <v>#REF!</v>
      </c>
      <c r="CK46" s="587" t="e" cm="1">
        <f t="array" aca="1" ref="CK46" ca="1">INDEX(INDIRECT("'"&amp;実行度合表集計!$D45&amp;"_受着完'!R89C4:R90C95",FALSE),2,
MATCH(CB$2,INDIRECT("'"&amp;実行度合表集計!$D45&amp;"_受着完'!R4",FALSE),0)-3)</f>
        <v>#REF!</v>
      </c>
      <c r="CL46" s="627" t="e">
        <f t="shared" ref="CL46" ca="1" si="1044">BH46+BR46+CB46</f>
        <v>#REF!</v>
      </c>
      <c r="CM46" s="628" t="e">
        <f t="shared" ref="CM46" ca="1" si="1045">BI46+BS46+CC46</f>
        <v>#REF!</v>
      </c>
      <c r="CN46" s="629" t="e">
        <f t="shared" ref="CN46" ca="1" si="1046">BJ46+BT46+CD46</f>
        <v>#REF!</v>
      </c>
      <c r="CO46" s="648" t="e">
        <f t="shared" ref="CO46" ca="1" si="1047">BK46+BU46+CE46</f>
        <v>#REF!</v>
      </c>
      <c r="CP46" s="617" t="e">
        <f t="shared" ref="CP46" ca="1" si="1048">BL46+BV46+CF46</f>
        <v>#REF!</v>
      </c>
      <c r="CQ46" s="649" t="e">
        <f t="shared" ref="CQ46" ca="1" si="1049">BM46+BW46+CG46</f>
        <v>#REF!</v>
      </c>
      <c r="CR46" s="659" t="e">
        <f ca="1">BN46+BX46+CH46</f>
        <v>#REF!</v>
      </c>
      <c r="CS46" s="619" t="e">
        <f ca="1">BO46+BY46+CI46</f>
        <v>#REF!</v>
      </c>
      <c r="CT46" s="790" t="e">
        <f ca="1">CS46*(1+CT47)-(($Q45*1000)*3)</f>
        <v>#REF!</v>
      </c>
      <c r="CU46" s="660" t="e">
        <f ca="1">BQ46+CA46+CK46</f>
        <v>#REF!</v>
      </c>
      <c r="CV46" s="670" t="e">
        <f t="shared" ca="1" si="1024"/>
        <v>#REF!</v>
      </c>
      <c r="CW46" s="620" t="e">
        <f t="shared" ca="1" si="1024"/>
        <v>#REF!</v>
      </c>
      <c r="CX46" s="671" t="e">
        <f t="shared" ca="1" si="1024"/>
        <v>#REF!</v>
      </c>
      <c r="CY46" s="681" t="e">
        <f t="shared" ca="1" si="1024"/>
        <v>#REF!</v>
      </c>
      <c r="CZ46" s="622" t="e">
        <f t="shared" ca="1" si="1024"/>
        <v>#REF!</v>
      </c>
      <c r="DA46" s="682" t="e">
        <f t="shared" ca="1" si="1024"/>
        <v>#REF!</v>
      </c>
      <c r="DB46" s="692" t="e">
        <f t="shared" ca="1" si="1024"/>
        <v>#REF!</v>
      </c>
      <c r="DC46" s="624" t="e">
        <f t="shared" ca="1" si="1024"/>
        <v>#REF!</v>
      </c>
      <c r="DD46" s="790" t="e">
        <f t="shared" ca="1" si="1024"/>
        <v>#REF!</v>
      </c>
      <c r="DE46" s="693" t="e">
        <f t="shared" ca="1" si="1024"/>
        <v>#REF!</v>
      </c>
      <c r="DF46" s="360" t="e" cm="1">
        <f t="array" aca="1" ref="DF46" ca="1">INDEX(INDIRECT("'"&amp;実行度合表集計!$D45&amp;"_受着完'!R27C4:R28C95",FALSE),2,
MATCH(DF$2,INDIRECT("'"&amp;実行度合表集計!$D45&amp;"_受着完'!R4",FALSE),0)-1)</f>
        <v>#REF!</v>
      </c>
      <c r="DG46" s="356" t="e">
        <f ca="1">INDEX(INDIRECT("'"&amp;実行度合表集計!$D45&amp;"_受着完'!R27C4:R28C95",FALSE),2,
MATCH(DF$2,INDIRECT("'"&amp;実行度合表集計!$D45&amp;"_受着完'!R4",FALSE),0))</f>
        <v>#REF!</v>
      </c>
      <c r="DH46" s="587" t="e" cm="1">
        <f t="array" aca="1" ref="DH46" ca="1">INDEX(INDIRECT("'"&amp;実行度合表集計!$D45&amp;"_受着完'!R27C4:R28C95",FALSE),2,
MATCH(DF$2,INDIRECT("'"&amp;実行度合表集計!$D45&amp;"_受着完'!R4",FALSE),0)-3)</f>
        <v>#REF!</v>
      </c>
      <c r="DI46" s="357" t="e" cm="1">
        <f t="array" aca="1" ref="DI46" ca="1">INDEX(INDIRECT("'"&amp;実行度合表集計!$D45&amp;"_受着完'!R58C4:R59C95",FALSE),2,
MATCH(DF$2,INDIRECT("'"&amp;実行度合表集計!$D45&amp;"_受着完'!R4",FALSE),0)-1)</f>
        <v>#REF!</v>
      </c>
      <c r="DJ46" s="356" t="e">
        <f ca="1">INDEX(INDIRECT("'"&amp;実行度合表集計!$D45&amp;"_受着完'!R58C4:R59C95",FALSE),2,
MATCH(DF$2,INDIRECT("'"&amp;実行度合表集計!$D45&amp;"_受着完'!R4",FALSE),0))</f>
        <v>#REF!</v>
      </c>
      <c r="DK46" s="587" t="e" cm="1">
        <f t="array" aca="1" ref="DK46" ca="1">INDEX(INDIRECT("'"&amp;実行度合表集計!$D45&amp;"_受着完'!R58C4:R59C95",FALSE),2,
MATCH(DF$2,INDIRECT("'"&amp;実行度合表集計!$D45&amp;"_受着完'!R4",FALSE),0)-3)</f>
        <v>#REF!</v>
      </c>
      <c r="DL46" s="358" t="e" cm="1">
        <f t="array" aca="1" ref="DL46" ca="1">INDEX(INDIRECT("'"&amp;実行度合表集計!$D45&amp;"_受着完'!R89C4:R90C95",FALSE),2,
MATCH(DF$2,INDIRECT("'"&amp;実行度合表集計!$D45&amp;"_受着完'!R4",FALSE),0)-1)</f>
        <v>#REF!</v>
      </c>
      <c r="DM46" s="356" t="e">
        <f ca="1">INDEX(INDIRECT("'"&amp;実行度合表集計!$D45&amp;"_受着完'!R89C4:R90C95",FALSE),2,
MATCH(DF$2,INDIRECT("'"&amp;実行度合表集計!$D45&amp;"_受着完'!R4",FALSE),0))</f>
        <v>#REF!</v>
      </c>
      <c r="DN46" s="795" t="e">
        <f ca="1">DM46-($Q45*1000)</f>
        <v>#REF!</v>
      </c>
      <c r="DO46" s="587" t="e" cm="1">
        <f t="array" aca="1" ref="DO46" ca="1">INDEX(INDIRECT("'"&amp;実行度合表集計!$D45&amp;"_受着完'!R89C4:R90C95",FALSE),2,
MATCH(DF$2,INDIRECT("'"&amp;実行度合表集計!$D45&amp;"_受着完'!R4",FALSE),0)-3)</f>
        <v>#REF!</v>
      </c>
      <c r="DP46" s="455" t="e" cm="1">
        <f t="array" aca="1" ref="DP46" ca="1">INDEX(INDIRECT("'"&amp;実行度合表集計!$D45&amp;"_受着完'!R27C4:R28C95",FALSE),2,
MATCH(DP$2,INDIRECT("'"&amp;実行度合表集計!$D45&amp;"_受着完'!R4",FALSE),0)-1)</f>
        <v>#REF!</v>
      </c>
      <c r="DQ46" s="356" t="e">
        <f ca="1">INDEX(INDIRECT("'"&amp;実行度合表集計!$D45&amp;"_受着完'!R27C4:R28C95",FALSE),2,
MATCH(DP$2,INDIRECT("'"&amp;実行度合表集計!$D45&amp;"_受着完'!R4",FALSE),0))</f>
        <v>#REF!</v>
      </c>
      <c r="DR46" s="587" t="e" cm="1">
        <f t="array" aca="1" ref="DR46" ca="1">INDEX(INDIRECT("'"&amp;実行度合表集計!$D45&amp;"_受着完'!R27C4:R28C95",FALSE),2,
MATCH(DP$2,INDIRECT("'"&amp;実行度合表集計!$D45&amp;"_受着完'!R4",FALSE),0)-3)</f>
        <v>#REF!</v>
      </c>
      <c r="DS46" s="357" t="e" cm="1">
        <f t="array" aca="1" ref="DS46" ca="1">INDEX(INDIRECT("'"&amp;実行度合表集計!$D45&amp;"_受着完'!R58C4:R59C95",FALSE),2,
MATCH(DP$2,INDIRECT("'"&amp;実行度合表集計!$D45&amp;"_受着完'!R4",FALSE),0)-1)</f>
        <v>#REF!</v>
      </c>
      <c r="DT46" s="356" t="e">
        <f ca="1">INDEX(INDIRECT("'"&amp;実行度合表集計!$D45&amp;"_受着完'!R58C4:R59C95",FALSE),2,
MATCH(DP$2,INDIRECT("'"&amp;実行度合表集計!$D45&amp;"_受着完'!R4",FALSE),0))</f>
        <v>#REF!</v>
      </c>
      <c r="DU46" s="587" t="e" cm="1">
        <f t="array" aca="1" ref="DU46" ca="1">INDEX(INDIRECT("'"&amp;実行度合表集計!$D45&amp;"_受着完'!R58C4:R59C95",FALSE),2,
MATCH(DP$2,INDIRECT("'"&amp;実行度合表集計!$D45&amp;"_受着完'!R4",FALSE),0)-3)</f>
        <v>#REF!</v>
      </c>
      <c r="DV46" s="358" t="e" cm="1">
        <f t="array" aca="1" ref="DV46" ca="1">INDEX(INDIRECT("'"&amp;実行度合表集計!$D45&amp;"_受着完'!R89C4:R90C95",FALSE),2,
MATCH(DP$2,INDIRECT("'"&amp;実行度合表集計!$D45&amp;"_受着完'!R4",FALSE),0)-1)</f>
        <v>#REF!</v>
      </c>
      <c r="DW46" s="356" t="e">
        <f ca="1">INDEX(INDIRECT("'"&amp;実行度合表集計!$D45&amp;"_受着完'!R89C4:R90C95",FALSE),2,
MATCH(DP$2,INDIRECT("'"&amp;実行度合表集計!$D45&amp;"_受着完'!R4",FALSE),0))</f>
        <v>#REF!</v>
      </c>
      <c r="DX46" s="795" t="e">
        <f ca="1">DW46-($Q45*1000)</f>
        <v>#REF!</v>
      </c>
      <c r="DY46" s="587" t="e" cm="1">
        <f t="array" aca="1" ref="DY46" ca="1">INDEX(INDIRECT("'"&amp;実行度合表集計!$D45&amp;"_受着完'!R89C4:R90C95",FALSE),2,
MATCH(DP$2,INDIRECT("'"&amp;実行度合表集計!$D45&amp;"_受着完'!R4",FALSE),0)-3)</f>
        <v>#REF!</v>
      </c>
      <c r="DZ46" s="455" t="e" cm="1">
        <f t="array" aca="1" ref="DZ46" ca="1">INDEX(INDIRECT("'"&amp;実行度合表集計!$D45&amp;"_受着完'!R27C4:R28C95",FALSE),2,
MATCH(DZ$2,INDIRECT("'"&amp;実行度合表集計!$D45&amp;"_受着完'!R4",FALSE),0)-1)</f>
        <v>#REF!</v>
      </c>
      <c r="EA46" s="356" t="e">
        <f ca="1">INDEX(INDIRECT("'"&amp;実行度合表集計!$D45&amp;"_受着完'!R27C4:R28C95",FALSE),2,
MATCH(DZ$2,INDIRECT("'"&amp;実行度合表集計!$D45&amp;"_受着完'!R4",FALSE),0))</f>
        <v>#REF!</v>
      </c>
      <c r="EB46" s="587" t="e" cm="1">
        <f t="array" aca="1" ref="EB46" ca="1">INDEX(INDIRECT("'"&amp;実行度合表集計!$D45&amp;"_受着完'!R27C4:R28C95",FALSE),2,
MATCH(DZ$2,INDIRECT("'"&amp;実行度合表集計!$D45&amp;"_受着完'!R4",FALSE),0)-3)</f>
        <v>#REF!</v>
      </c>
      <c r="EC46" s="357" t="e" cm="1">
        <f t="array" aca="1" ref="EC46" ca="1">INDEX(INDIRECT("'"&amp;実行度合表集計!$D45&amp;"_受着完'!R58C4:R59C95",FALSE),2,
MATCH(DZ$2,INDIRECT("'"&amp;実行度合表集計!$D45&amp;"_受着完'!R4",FALSE),0)-1)</f>
        <v>#REF!</v>
      </c>
      <c r="ED46" s="356" t="e">
        <f ca="1">INDEX(INDIRECT("'"&amp;実行度合表集計!$D45&amp;"_受着完'!R58C4:R59C95",FALSE),2,
MATCH(DZ$2,INDIRECT("'"&amp;実行度合表集計!$D45&amp;"_受着完'!R4",FALSE),0))</f>
        <v>#REF!</v>
      </c>
      <c r="EE46" s="587" t="e" cm="1">
        <f t="array" aca="1" ref="EE46" ca="1">INDEX(INDIRECT("'"&amp;実行度合表集計!$D45&amp;"_受着完'!R58C4:R59C95",FALSE),2,
MATCH(DZ$2,INDIRECT("'"&amp;実行度合表集計!$D45&amp;"_受着完'!R4",FALSE),0)-3)</f>
        <v>#REF!</v>
      </c>
      <c r="EF46" s="358" t="e" cm="1">
        <f t="array" aca="1" ref="EF46" ca="1">INDEX(INDIRECT("'"&amp;実行度合表集計!$D45&amp;"_受着完'!R89C4:R90C95",FALSE),2,
MATCH(DZ$2,INDIRECT("'"&amp;実行度合表集計!$D45&amp;"_受着完'!R4",FALSE),0)-1)</f>
        <v>#REF!</v>
      </c>
      <c r="EG46" s="356" t="e">
        <f ca="1">INDEX(INDIRECT("'"&amp;実行度合表集計!$D45&amp;"_受着完'!R89C4:R90C95",FALSE),2,
MATCH(DZ$2,INDIRECT("'"&amp;実行度合表集計!$D45&amp;"_受着完'!R4",FALSE),0))</f>
        <v>#REF!</v>
      </c>
      <c r="EH46" s="795" t="e">
        <f ca="1">EG46-($Q45*1000)</f>
        <v>#REF!</v>
      </c>
      <c r="EI46" s="587" t="e" cm="1">
        <f t="array" aca="1" ref="EI46" ca="1">INDEX(INDIRECT("'"&amp;実行度合表集計!$D45&amp;"_受着完'!R89C4:R90C95",FALSE),2,
MATCH(DZ$2,INDIRECT("'"&amp;実行度合表集計!$D45&amp;"_受着完'!R4",FALSE),0)-3)</f>
        <v>#REF!</v>
      </c>
      <c r="EJ46" s="627" t="e">
        <f t="shared" ref="EJ46" ca="1" si="1050">DF46+DP46+DZ46</f>
        <v>#REF!</v>
      </c>
      <c r="EK46" s="628" t="e">
        <f t="shared" ref="EK46" ca="1" si="1051">DG46+DQ46+EA46</f>
        <v>#REF!</v>
      </c>
      <c r="EL46" s="629" t="e">
        <f t="shared" ref="EL46" ca="1" si="1052">DH46+DR46+EB46</f>
        <v>#REF!</v>
      </c>
      <c r="EM46" s="648" t="e">
        <f t="shared" ref="EM46" ca="1" si="1053">DI46+DS46+EC46</f>
        <v>#REF!</v>
      </c>
      <c r="EN46" s="617" t="e">
        <f t="shared" ref="EN46" ca="1" si="1054">DJ46+DT46+ED46</f>
        <v>#REF!</v>
      </c>
      <c r="EO46" s="649" t="e">
        <f t="shared" ref="EO46" ca="1" si="1055">DK46+DU46+EE46</f>
        <v>#REF!</v>
      </c>
      <c r="EP46" s="659" t="e">
        <f ca="1">DL46+DV46+EF46</f>
        <v>#REF!</v>
      </c>
      <c r="EQ46" s="619" t="e">
        <f ca="1">DM46+DW46+EG46</f>
        <v>#REF!</v>
      </c>
      <c r="ER46" s="790" t="e">
        <f ca="1">EQ46*(1+ER47)-(($Q45*1000)*3)</f>
        <v>#REF!</v>
      </c>
      <c r="ES46" s="660" t="e">
        <f ca="1">DO46+DY46+EI46</f>
        <v>#REF!</v>
      </c>
      <c r="ET46" s="360" t="e" cm="1">
        <f t="array" aca="1" ref="ET46" ca="1">INDEX(INDIRECT("'"&amp;実行度合表集計!$D45&amp;"_受着完'!R27C4:R28C95",FALSE),2,
MATCH(ET$2,INDIRECT("'"&amp;実行度合表集計!$D45&amp;"_受着完'!R4",FALSE),0)-1)</f>
        <v>#REF!</v>
      </c>
      <c r="EU46" s="356" t="e">
        <f ca="1">INDEX(INDIRECT("'"&amp;実行度合表集計!$D45&amp;"_受着完'!R27C4:R28C95",FALSE),2,
MATCH(ET$2,INDIRECT("'"&amp;実行度合表集計!$D45&amp;"_受着完'!R4",FALSE),0))</f>
        <v>#REF!</v>
      </c>
      <c r="EV46" s="587" t="e" cm="1">
        <f t="array" aca="1" ref="EV46" ca="1">INDEX(INDIRECT("'"&amp;実行度合表集計!$D45&amp;"_受着完'!R27C4:R28C95",FALSE),2,
MATCH(ET$2,INDIRECT("'"&amp;実行度合表集計!$D45&amp;"_受着完'!R4",FALSE),0)-3)</f>
        <v>#REF!</v>
      </c>
      <c r="EW46" s="357" t="e" cm="1">
        <f t="array" aca="1" ref="EW46" ca="1">INDEX(INDIRECT("'"&amp;実行度合表集計!$D45&amp;"_受着完'!R58C4:R59C95",FALSE),2,
MATCH(ET$2,INDIRECT("'"&amp;実行度合表集計!$D45&amp;"_受着完'!R4",FALSE),0)-1)</f>
        <v>#REF!</v>
      </c>
      <c r="EX46" s="356" t="e">
        <f ca="1">INDEX(INDIRECT("'"&amp;実行度合表集計!$D45&amp;"_受着完'!R58C4:R59C95",FALSE),2,
MATCH(ET$2,INDIRECT("'"&amp;実行度合表集計!$D45&amp;"_受着完'!R4",FALSE),0))</f>
        <v>#REF!</v>
      </c>
      <c r="EY46" s="587" t="e" cm="1">
        <f t="array" aca="1" ref="EY46" ca="1">INDEX(INDIRECT("'"&amp;実行度合表集計!$D45&amp;"_受着完'!R58C4:R59C95",FALSE),2,
MATCH(ET$2,INDIRECT("'"&amp;実行度合表集計!$D45&amp;"_受着完'!R4",FALSE),0)-3)</f>
        <v>#REF!</v>
      </c>
      <c r="EZ46" s="358" t="e" cm="1">
        <f t="array" aca="1" ref="EZ46" ca="1">INDEX(INDIRECT("'"&amp;実行度合表集計!$D45&amp;"_受着完'!R89C4:R90C95",FALSE),2,
MATCH(ET$2,INDIRECT("'"&amp;実行度合表集計!$D45&amp;"_受着完'!R4",FALSE),0)-1)</f>
        <v>#REF!</v>
      </c>
      <c r="FA46" s="356" t="e">
        <f ca="1">INDEX(INDIRECT("'"&amp;実行度合表集計!$D45&amp;"_受着完'!R89C4:R90C95",FALSE),2,
MATCH(ET$2,INDIRECT("'"&amp;実行度合表集計!$D45&amp;"_受着完'!R4",FALSE),0))</f>
        <v>#REF!</v>
      </c>
      <c r="FB46" s="795" t="e">
        <f ca="1">FA46-($Q45*1000)</f>
        <v>#REF!</v>
      </c>
      <c r="FC46" s="587" t="e" cm="1">
        <f t="array" aca="1" ref="FC46" ca="1">INDEX(INDIRECT("'"&amp;実行度合表集計!$D45&amp;"_受着完'!R89C4:R90C95",FALSE),2,
MATCH(ET$2,INDIRECT("'"&amp;実行度合表集計!$D45&amp;"_受着完'!R4",FALSE),0)-3)</f>
        <v>#REF!</v>
      </c>
      <c r="FD46" s="455" t="e" cm="1">
        <f t="array" aca="1" ref="FD46" ca="1">INDEX(INDIRECT("'"&amp;実行度合表集計!$D45&amp;"_受着完'!R27C4:R28C95",FALSE),2,
MATCH(FD$2,INDIRECT("'"&amp;実行度合表集計!$D45&amp;"_受着完'!R4",FALSE),0)-1)</f>
        <v>#REF!</v>
      </c>
      <c r="FE46" s="356" t="e">
        <f ca="1">INDEX(INDIRECT("'"&amp;実行度合表集計!$D45&amp;"_受着完'!R27C4:R28C95",FALSE),2,
MATCH(FD$2,INDIRECT("'"&amp;実行度合表集計!$D45&amp;"_受着完'!R4",FALSE),0))</f>
        <v>#REF!</v>
      </c>
      <c r="FF46" s="587" t="e" cm="1">
        <f t="array" aca="1" ref="FF46" ca="1">INDEX(INDIRECT("'"&amp;実行度合表集計!$D45&amp;"_受着完'!R27C4:R28C95",FALSE),2,
MATCH(FD$2,INDIRECT("'"&amp;実行度合表集計!$D45&amp;"_受着完'!R4",FALSE),0)-3)</f>
        <v>#REF!</v>
      </c>
      <c r="FG46" s="357" t="e" cm="1">
        <f t="array" aca="1" ref="FG46" ca="1">INDEX(INDIRECT("'"&amp;実行度合表集計!$D45&amp;"_受着完'!R58C4:R59C95",FALSE),2,
MATCH(FD$2,INDIRECT("'"&amp;実行度合表集計!$D45&amp;"_受着完'!R4",FALSE),0)-1)</f>
        <v>#REF!</v>
      </c>
      <c r="FH46" s="356" t="e">
        <f ca="1">INDEX(INDIRECT("'"&amp;実行度合表集計!$D45&amp;"_受着完'!R58C4:R59C95",FALSE),2,
MATCH(FD$2,INDIRECT("'"&amp;実行度合表集計!$D45&amp;"_受着完'!R4",FALSE),0))</f>
        <v>#REF!</v>
      </c>
      <c r="FI46" s="587" t="e" cm="1">
        <f t="array" aca="1" ref="FI46" ca="1">INDEX(INDIRECT("'"&amp;実行度合表集計!$D45&amp;"_受着完'!R58C4:R59C95",FALSE),2,
MATCH(FD$2,INDIRECT("'"&amp;実行度合表集計!$D45&amp;"_受着完'!R4",FALSE),0)-3)</f>
        <v>#REF!</v>
      </c>
      <c r="FJ46" s="358" t="e" cm="1">
        <f t="array" aca="1" ref="FJ46" ca="1">INDEX(INDIRECT("'"&amp;実行度合表集計!$D45&amp;"_受着完'!R89C4:R90C95",FALSE),2,
MATCH(FD$2,INDIRECT("'"&amp;実行度合表集計!$D45&amp;"_受着完'!R4",FALSE),0)-1)</f>
        <v>#REF!</v>
      </c>
      <c r="FK46" s="356" t="e">
        <f ca="1">INDEX(INDIRECT("'"&amp;実行度合表集計!$D45&amp;"_受着完'!R89C4:R90C95",FALSE),2,
MATCH(FD$2,INDIRECT("'"&amp;実行度合表集計!$D45&amp;"_受着完'!R4",FALSE),0))</f>
        <v>#REF!</v>
      </c>
      <c r="FL46" s="795" t="e">
        <f ca="1">FK46-($Q45*1000)</f>
        <v>#REF!</v>
      </c>
      <c r="FM46" s="587" t="e" cm="1">
        <f t="array" aca="1" ref="FM46" ca="1">INDEX(INDIRECT("'"&amp;実行度合表集計!$D45&amp;"_受着完'!R89C4:R90C95",FALSE),2,
MATCH(FD$2,INDIRECT("'"&amp;実行度合表集計!$D45&amp;"_受着完'!R4",FALSE),0)-3)</f>
        <v>#REF!</v>
      </c>
      <c r="FN46" s="455" t="e" cm="1">
        <f t="array" aca="1" ref="FN46" ca="1">INDEX(INDIRECT("'"&amp;実行度合表集計!$D45&amp;"_受着完'!R27C4:R28C95",FALSE),2,
MATCH(FN$2,INDIRECT("'"&amp;実行度合表集計!$D45&amp;"_受着完'!R4",FALSE),0)-1)</f>
        <v>#REF!</v>
      </c>
      <c r="FO46" s="356" t="e">
        <f ca="1">INDEX(INDIRECT("'"&amp;実行度合表集計!$D45&amp;"_受着完'!R27C4:R28C95",FALSE),2,
MATCH(FN$2,INDIRECT("'"&amp;実行度合表集計!$D45&amp;"_受着完'!R4",FALSE),0))</f>
        <v>#REF!</v>
      </c>
      <c r="FP46" s="587" t="e" cm="1">
        <f t="array" aca="1" ref="FP46" ca="1">INDEX(INDIRECT("'"&amp;実行度合表集計!$D45&amp;"_受着完'!R27C4:R28C95",FALSE),2,
MATCH(FN$2,INDIRECT("'"&amp;実行度合表集計!$D45&amp;"_受着完'!R4",FALSE),0)-3)</f>
        <v>#REF!</v>
      </c>
      <c r="FQ46" s="357" t="e" cm="1">
        <f t="array" aca="1" ref="FQ46" ca="1">INDEX(INDIRECT("'"&amp;実行度合表集計!$D45&amp;"_受着完'!R58C4:R59C95",FALSE),2,
MATCH(FN$2,INDIRECT("'"&amp;実行度合表集計!$D45&amp;"_受着完'!R4",FALSE),0)-1)</f>
        <v>#REF!</v>
      </c>
      <c r="FR46" s="356" t="e">
        <f ca="1">INDEX(INDIRECT("'"&amp;実行度合表集計!$D45&amp;"_受着完'!R58C4:R59C95",FALSE),2,
MATCH(FN$2,INDIRECT("'"&amp;実行度合表集計!$D45&amp;"_受着完'!R4",FALSE),0))</f>
        <v>#REF!</v>
      </c>
      <c r="FS46" s="587" t="e" cm="1">
        <f t="array" aca="1" ref="FS46" ca="1">INDEX(INDIRECT("'"&amp;実行度合表集計!$D45&amp;"_受着完'!R58C4:R59C95",FALSE),2,
MATCH(FN$2,INDIRECT("'"&amp;実行度合表集計!$D45&amp;"_受着完'!R4",FALSE),0)-3)</f>
        <v>#REF!</v>
      </c>
      <c r="FT46" s="358" t="e" cm="1">
        <f t="array" aca="1" ref="FT46" ca="1">INDEX(INDIRECT("'"&amp;実行度合表集計!$D45&amp;"_受着完'!R89C4:R90C95",FALSE),2,
MATCH(FN$2,INDIRECT("'"&amp;実行度合表集計!$D45&amp;"_受着完'!R4",FALSE),0)-1)</f>
        <v>#REF!</v>
      </c>
      <c r="FU46" s="356" t="e">
        <f ca="1">INDEX(INDIRECT("'"&amp;実行度合表集計!$D45&amp;"_受着完'!R89C4:R90C95",FALSE),2,
MATCH(FN$2,INDIRECT("'"&amp;実行度合表集計!$D45&amp;"_受着完'!R4",FALSE),0))</f>
        <v>#REF!</v>
      </c>
      <c r="FV46" s="795" t="e">
        <f ca="1">FU46-($Q45*1000)</f>
        <v>#REF!</v>
      </c>
      <c r="FW46" s="587" t="e" cm="1">
        <f t="array" aca="1" ref="FW46" ca="1">INDEX(INDIRECT("'"&amp;実行度合表集計!$D45&amp;"_受着完'!R89C4:R90C95",FALSE),2,
MATCH(FN$2,INDIRECT("'"&amp;実行度合表集計!$D45&amp;"_受着完'!R4",FALSE),0)-3)</f>
        <v>#REF!</v>
      </c>
      <c r="FX46" s="627" t="e">
        <f t="shared" ref="FX46" ca="1" si="1056">ET46+FD46+FN46</f>
        <v>#REF!</v>
      </c>
      <c r="FY46" s="628" t="e">
        <f t="shared" ref="FY46" ca="1" si="1057">EU46+FE46+FO46</f>
        <v>#REF!</v>
      </c>
      <c r="FZ46" s="629" t="e">
        <f t="shared" ref="FZ46" ca="1" si="1058">EV46+FF46+FP46</f>
        <v>#REF!</v>
      </c>
      <c r="GA46" s="648" t="e">
        <f t="shared" ref="GA46" ca="1" si="1059">EW46+FG46+FQ46</f>
        <v>#REF!</v>
      </c>
      <c r="GB46" s="617" t="e">
        <f t="shared" ref="GB46" ca="1" si="1060">EX46+FH46+FR46</f>
        <v>#REF!</v>
      </c>
      <c r="GC46" s="649" t="e">
        <f t="shared" ref="GC46" ca="1" si="1061">EY46+FI46+FS46</f>
        <v>#REF!</v>
      </c>
      <c r="GD46" s="659" t="e">
        <f ca="1">EZ46+FJ46+FT46</f>
        <v>#REF!</v>
      </c>
      <c r="GE46" s="619" t="e">
        <f ca="1">FA46+FK46+FU46</f>
        <v>#REF!</v>
      </c>
      <c r="GF46" s="790" t="e">
        <f ca="1">GE46*(1+GF47)-(($Q45*1000)*3)</f>
        <v>#REF!</v>
      </c>
      <c r="GG46" s="660" t="e">
        <f ca="1">FC46+FM46+FW46</f>
        <v>#REF!</v>
      </c>
      <c r="GH46" s="670" t="e">
        <f t="shared" ca="1" si="1027"/>
        <v>#REF!</v>
      </c>
      <c r="GI46" s="620" t="e">
        <f t="shared" ca="1" si="1027"/>
        <v>#REF!</v>
      </c>
      <c r="GJ46" s="671" t="e">
        <f t="shared" ca="1" si="1027"/>
        <v>#REF!</v>
      </c>
      <c r="GK46" s="681" t="e">
        <f t="shared" ca="1" si="1027"/>
        <v>#REF!</v>
      </c>
      <c r="GL46" s="622" t="e">
        <f t="shared" ca="1" si="1027"/>
        <v>#REF!</v>
      </c>
      <c r="GM46" s="682" t="e">
        <f t="shared" ca="1" si="1027"/>
        <v>#REF!</v>
      </c>
      <c r="GN46" s="692" t="e">
        <f t="shared" ca="1" si="1028"/>
        <v>#REF!</v>
      </c>
      <c r="GO46" s="624" t="e">
        <f t="shared" ca="1" si="1029"/>
        <v>#REF!</v>
      </c>
      <c r="GP46" s="790" t="e">
        <f t="shared" ca="1" si="1030"/>
        <v>#REF!</v>
      </c>
      <c r="GQ46" s="693" t="e">
        <f t="shared" ca="1" si="1031"/>
        <v>#REF!</v>
      </c>
      <c r="GR46" s="702" t="e">
        <f t="shared" ca="1" si="1032"/>
        <v>#REF!</v>
      </c>
      <c r="GS46" s="699" t="e">
        <f t="shared" ca="1" si="1032"/>
        <v>#REF!</v>
      </c>
      <c r="GT46" s="703" t="e">
        <f t="shared" ca="1" si="1032"/>
        <v>#REF!</v>
      </c>
      <c r="GU46" s="702" t="e">
        <f t="shared" ca="1" si="1032"/>
        <v>#REF!</v>
      </c>
      <c r="GV46" s="699" t="e">
        <f t="shared" ca="1" si="1032"/>
        <v>#REF!</v>
      </c>
      <c r="GW46" s="703" t="e">
        <f t="shared" ca="1" si="1032"/>
        <v>#REF!</v>
      </c>
      <c r="GX46" s="702" t="e">
        <f t="shared" ca="1" si="1032"/>
        <v>#REF!</v>
      </c>
      <c r="GY46" s="699" t="e">
        <f t="shared" ca="1" si="1032"/>
        <v>#REF!</v>
      </c>
      <c r="GZ46" s="790" t="e">
        <f t="shared" ca="1" si="1032"/>
        <v>#REF!</v>
      </c>
      <c r="HA46" s="703" t="e">
        <f t="shared" ca="1" si="1032"/>
        <v>#REF!</v>
      </c>
      <c r="HC46" s="461" t="s">
        <v>146</v>
      </c>
      <c r="HD46" s="460"/>
      <c r="HE46" s="461" t="s">
        <v>234</v>
      </c>
      <c r="HF46" s="461" t="s">
        <v>276</v>
      </c>
      <c r="HG46" s="461" t="s">
        <v>277</v>
      </c>
    </row>
    <row r="47" spans="1:215" ht="20.25" outlineLevel="1" thickBot="1" x14ac:dyDescent="0.3">
      <c r="A47" s="365"/>
      <c r="B47" s="504"/>
      <c r="C47" s="443" t="str">
        <f>_xlfn.XLOOKUP($D47,'214737'!$H:$H,'214737'!$G:$G,"",0)</f>
        <v/>
      </c>
      <c r="D47" s="431" t="str">
        <f>HYPERLINK("#'"&amp;D45&amp;"_損益'!A1","▶損益")</f>
        <v>▶損益</v>
      </c>
      <c r="E47" s="413"/>
      <c r="F47" s="1294" t="str">
        <f>_xlfn.XLOOKUP($D47,'214737'!$H:$H,'214737'!$I:$I,"",0)</f>
        <v/>
      </c>
      <c r="G47" s="1294" t="str">
        <f>_xlfn.XLOOKUP($D47,'214737'!$H:$H,'214737'!$J:$J,"",0)</f>
        <v/>
      </c>
      <c r="H47" s="1294" t="str">
        <f>_xlfn.XLOOKUP($D47,'214737'!$H:$H,'214737'!$K:$K,"",0)</f>
        <v/>
      </c>
      <c r="I47" s="414"/>
      <c r="J47" s="523"/>
      <c r="K47" s="1282"/>
      <c r="L47" s="1282"/>
      <c r="M47" s="1282"/>
      <c r="N47" s="1282"/>
      <c r="O47" s="1282"/>
      <c r="P47" s="1282"/>
      <c r="Q47" s="1282"/>
      <c r="R47" s="579" t="str">
        <f>R45</f>
        <v>アクティブハウス八王子</v>
      </c>
      <c r="S47" s="355" t="s">
        <v>143</v>
      </c>
      <c r="T47" s="558" t="e">
        <f t="shared" ref="T47" ca="1" si="1062">IF(AND(T45&gt;0,T46&gt;0),ROUNDDOWN(T46/T45,4),"")</f>
        <v>#REF!</v>
      </c>
      <c r="U47" s="559" t="e">
        <f t="shared" ref="U47" ca="1" si="1063">IF(AND(U45&gt;0,U46&gt;0),ROUNDDOWN(U46/U45,4),"")</f>
        <v>#REF!</v>
      </c>
      <c r="V47" s="559" t="e">
        <f t="shared" ref="V47" ca="1" si="1064">IF(AND(V45&gt;0,V46&gt;0),ROUNDDOWN(V46/V45,4),"")</f>
        <v>#REF!</v>
      </c>
      <c r="W47" s="560" t="e">
        <f t="shared" ref="W47" ca="1" si="1065">IF(AND(W45&gt;0,W46&gt;0),ROUNDDOWN(W46/W45,4),"")</f>
        <v>#REF!</v>
      </c>
      <c r="X47" s="559" t="e">
        <f t="shared" ref="X47" ca="1" si="1066">IF(AND(X45&gt;0,X46&gt;0),ROUNDDOWN(X46/X45,4),"")</f>
        <v>#REF!</v>
      </c>
      <c r="Y47" s="559" t="e">
        <f t="shared" ref="Y47" ca="1" si="1067">IF(AND(Y45&gt;0,Y46&gt;0),ROUNDDOWN(Y46/Y45,4),"")</f>
        <v>#REF!</v>
      </c>
      <c r="Z47" s="561" t="e">
        <f t="shared" ref="Z47" ca="1" si="1068">IF(AND(Z45&gt;0,Z46&gt;0),ROUNDDOWN(Z46/Z45,4),"")</f>
        <v>#REF!</v>
      </c>
      <c r="AA47" s="559" t="e">
        <f t="shared" ref="AA47" ca="1" si="1069">IF(AND(AA45&gt;0,AA46&gt;0),ROUNDDOWN(AA46/AA45,4),"")</f>
        <v>#REF!</v>
      </c>
      <c r="AB47" s="562" t="e">
        <f ca="1">IF(AB46&gt;0,AB46/AB45,0)</f>
        <v>#REF!</v>
      </c>
      <c r="AC47" s="559" t="e">
        <f t="shared" ref="AC47" ca="1" si="1070">IF(AND(AC45&gt;0,AC46&gt;0),ROUNDDOWN(AC46/AC45,4),"")</f>
        <v>#REF!</v>
      </c>
      <c r="AD47" s="558" t="e">
        <f t="shared" ref="AD47" ca="1" si="1071">IF(AND(AD45&gt;0,AD46&gt;0),ROUNDDOWN(AD46/AD45,4),"")</f>
        <v>#REF!</v>
      </c>
      <c r="AE47" s="559" t="e">
        <f t="shared" ref="AE47" ca="1" si="1072">IF(AND(AE45&gt;0,AE46&gt;0),ROUNDDOWN(AE46/AE45,4),"")</f>
        <v>#REF!</v>
      </c>
      <c r="AF47" s="559" t="e">
        <f t="shared" ref="AF47" ca="1" si="1073">IF(AND(AF45&gt;0,AF46&gt;0),ROUNDDOWN(AF46/AF45,4),"")</f>
        <v>#REF!</v>
      </c>
      <c r="AG47" s="560" t="e">
        <f t="shared" ref="AG47" ca="1" si="1074">IF(AND(AG45&gt;0,AG46&gt;0),ROUNDDOWN(AG46/AG45,4),"")</f>
        <v>#REF!</v>
      </c>
      <c r="AH47" s="559" t="e">
        <f t="shared" ref="AH47" ca="1" si="1075">IF(AND(AH45&gt;0,AH46&gt;0),ROUNDDOWN(AH46/AH45,4),"")</f>
        <v>#REF!</v>
      </c>
      <c r="AI47" s="559" t="e">
        <f t="shared" ref="AI47" ca="1" si="1076">IF(AND(AI45&gt;0,AI46&gt;0),ROUNDDOWN(AI46/AI45,4),"")</f>
        <v>#REF!</v>
      </c>
      <c r="AJ47" s="561" t="e">
        <f t="shared" ref="AJ47" ca="1" si="1077">IF(AND(AJ45&gt;0,AJ46&gt;0),ROUNDDOWN(AJ46/AJ45,4),"")</f>
        <v>#REF!</v>
      </c>
      <c r="AK47" s="559" t="e">
        <f t="shared" ref="AK47" ca="1" si="1078">IF(AND(AK45&gt;0,AK46&gt;0),ROUNDDOWN(AK46/AK45,4),"")</f>
        <v>#REF!</v>
      </c>
      <c r="AL47" s="562" t="e">
        <f ca="1">IF(AL46&gt;0,AL46/AL45,0)</f>
        <v>#REF!</v>
      </c>
      <c r="AM47" s="559" t="e">
        <f t="shared" ref="AM47" ca="1" si="1079">IF(AND(AM45&gt;0,AM46&gt;0),ROUNDDOWN(AM46/AM45,4),"")</f>
        <v>#REF!</v>
      </c>
      <c r="AN47" s="558" t="e">
        <f t="shared" ref="AN47" ca="1" si="1080">IF(AND(AN45&gt;0,AN46&gt;0),ROUNDDOWN(AN46/AN45,4),"")</f>
        <v>#REF!</v>
      </c>
      <c r="AO47" s="559" t="e">
        <f t="shared" ref="AO47" ca="1" si="1081">IF(AND(AO45&gt;0,AO46&gt;0),ROUNDDOWN(AO46/AO45,4),"")</f>
        <v>#REF!</v>
      </c>
      <c r="AP47" s="559" t="e">
        <f t="shared" ref="AP47" ca="1" si="1082">IF(AND(AP45&gt;0,AP46&gt;0),ROUNDDOWN(AP46/AP45,4),"")</f>
        <v>#REF!</v>
      </c>
      <c r="AQ47" s="560" t="e">
        <f t="shared" ref="AQ47" ca="1" si="1083">IF(AND(AQ45&gt;0,AQ46&gt;0),ROUNDDOWN(AQ46/AQ45,4),"")</f>
        <v>#REF!</v>
      </c>
      <c r="AR47" s="559" t="e">
        <f t="shared" ref="AR47" ca="1" si="1084">IF(AND(AR45&gt;0,AR46&gt;0),ROUNDDOWN(AR46/AR45,4),"")</f>
        <v>#REF!</v>
      </c>
      <c r="AS47" s="559" t="e">
        <f t="shared" ref="AS47" ca="1" si="1085">IF(AND(AS45&gt;0,AS46&gt;0),ROUNDDOWN(AS46/AS45,4),"")</f>
        <v>#REF!</v>
      </c>
      <c r="AT47" s="561" t="e">
        <f t="shared" ref="AT47" ca="1" si="1086">IF(AND(AT45&gt;0,AT46&gt;0),ROUNDDOWN(AT46/AT45,4),"")</f>
        <v>#REF!</v>
      </c>
      <c r="AU47" s="559" t="e">
        <f t="shared" ref="AU47" ca="1" si="1087">IF(AND(AU45&gt;0,AU46&gt;0),ROUNDDOWN(AU46/AU45,4),"")</f>
        <v>#REF!</v>
      </c>
      <c r="AV47" s="562" t="e">
        <f ca="1">IF(AV46&gt;0,AV46/AV45,0)</f>
        <v>#REF!</v>
      </c>
      <c r="AW47" s="559" t="e">
        <f t="shared" ref="AW47" ca="1" si="1088">IF(AND(AW45&gt;0,AW46&gt;0),ROUNDDOWN(AW46/AW45,4),"")</f>
        <v>#REF!</v>
      </c>
      <c r="AX47" s="630" t="e">
        <f t="shared" ref="AX47:BE47" ca="1" si="1089">IF(AND(AX45&gt;0,AX46&gt;0),ROUNDDOWN(AX46/AX45,4),"")</f>
        <v>#REF!</v>
      </c>
      <c r="AY47" s="563" t="e">
        <f t="shared" ca="1" si="1089"/>
        <v>#REF!</v>
      </c>
      <c r="AZ47" s="631" t="e">
        <f t="shared" ca="1" si="1089"/>
        <v>#REF!</v>
      </c>
      <c r="BA47" s="650" t="e">
        <f t="shared" ca="1" si="1089"/>
        <v>#REF!</v>
      </c>
      <c r="BB47" s="564" t="e">
        <f t="shared" ca="1" si="1089"/>
        <v>#REF!</v>
      </c>
      <c r="BC47" s="651" t="e">
        <f t="shared" ca="1" si="1089"/>
        <v>#REF!</v>
      </c>
      <c r="BD47" s="661" t="e">
        <f t="shared" ca="1" si="1089"/>
        <v>#REF!</v>
      </c>
      <c r="BE47" s="565" t="e">
        <f t="shared" ca="1" si="1089"/>
        <v>#REF!</v>
      </c>
      <c r="BF47" s="796"/>
      <c r="BG47" s="662" t="e">
        <f ca="1">IF(AND(BG45&gt;0,BG46&gt;0),ROUNDDOWN(BG46/BG45,4),"")</f>
        <v>#REF!</v>
      </c>
      <c r="BH47" s="566" t="e">
        <f t="shared" ref="BH47" ca="1" si="1090">IF(AND(BH45&gt;0,BH46&gt;0),ROUNDDOWN(BH46/BH45,4),"")</f>
        <v>#REF!</v>
      </c>
      <c r="BI47" s="559" t="e">
        <f t="shared" ref="BI47" ca="1" si="1091">IF(AND(BI45&gt;0,BI46&gt;0),ROUNDDOWN(BI46/BI45,4),"")</f>
        <v>#REF!</v>
      </c>
      <c r="BJ47" s="559" t="e">
        <f t="shared" ref="BJ47" ca="1" si="1092">IF(AND(BJ45&gt;0,BJ46&gt;0),ROUNDDOWN(BJ46/BJ45,4),"")</f>
        <v>#REF!</v>
      </c>
      <c r="BK47" s="560" t="e">
        <f t="shared" ref="BK47" ca="1" si="1093">IF(AND(BK45&gt;0,BK46&gt;0),ROUNDDOWN(BK46/BK45,4),"")</f>
        <v>#REF!</v>
      </c>
      <c r="BL47" s="559" t="e">
        <f t="shared" ref="BL47" ca="1" si="1094">IF(AND(BL45&gt;0,BL46&gt;0),ROUNDDOWN(BL46/BL45,4),"")</f>
        <v>#REF!</v>
      </c>
      <c r="BM47" s="559" t="e">
        <f t="shared" ref="BM47" ca="1" si="1095">IF(AND(BM45&gt;0,BM46&gt;0),ROUNDDOWN(BM46/BM45,4),"")</f>
        <v>#REF!</v>
      </c>
      <c r="BN47" s="561" t="e">
        <f t="shared" ref="BN47" ca="1" si="1096">IF(AND(BN45&gt;0,BN46&gt;0),ROUNDDOWN(BN46/BN45,4),"")</f>
        <v>#REF!</v>
      </c>
      <c r="BO47" s="559" t="e">
        <f t="shared" ref="BO47" ca="1" si="1097">IF(AND(BO45&gt;0,BO46&gt;0),ROUNDDOWN(BO46/BO45,4),"")</f>
        <v>#REF!</v>
      </c>
      <c r="BP47" s="562" t="e">
        <f ca="1">IF(BP46&gt;0,BP46/BP45,0)</f>
        <v>#REF!</v>
      </c>
      <c r="BQ47" s="559" t="e">
        <f t="shared" ref="BQ47" ca="1" si="1098">IF(AND(BQ45&gt;0,BQ46&gt;0),ROUNDDOWN(BQ46/BQ45,4),"")</f>
        <v>#REF!</v>
      </c>
      <c r="BR47" s="558" t="e">
        <f t="shared" ref="BR47" ca="1" si="1099">IF(AND(BR45&gt;0,BR46&gt;0),ROUNDDOWN(BR46/BR45,4),"")</f>
        <v>#REF!</v>
      </c>
      <c r="BS47" s="559" t="e">
        <f t="shared" ref="BS47" ca="1" si="1100">IF(AND(BS45&gt;0,BS46&gt;0),ROUNDDOWN(BS46/BS45,4),"")</f>
        <v>#REF!</v>
      </c>
      <c r="BT47" s="559" t="e">
        <f t="shared" ref="BT47" ca="1" si="1101">IF(AND(BT45&gt;0,BT46&gt;0),ROUNDDOWN(BT46/BT45,4),"")</f>
        <v>#REF!</v>
      </c>
      <c r="BU47" s="560" t="e">
        <f t="shared" ref="BU47" ca="1" si="1102">IF(AND(BU45&gt;0,BU46&gt;0),ROUNDDOWN(BU46/BU45,4),"")</f>
        <v>#REF!</v>
      </c>
      <c r="BV47" s="559" t="e">
        <f t="shared" ref="BV47" ca="1" si="1103">IF(AND(BV45&gt;0,BV46&gt;0),ROUNDDOWN(BV46/BV45,4),"")</f>
        <v>#REF!</v>
      </c>
      <c r="BW47" s="559" t="e">
        <f t="shared" ref="BW47" ca="1" si="1104">IF(AND(BW45&gt;0,BW46&gt;0),ROUNDDOWN(BW46/BW45,4),"")</f>
        <v>#REF!</v>
      </c>
      <c r="BX47" s="561" t="e">
        <f t="shared" ref="BX47" ca="1" si="1105">IF(AND(BX45&gt;0,BX46&gt;0),ROUNDDOWN(BX46/BX45,4),"")</f>
        <v>#REF!</v>
      </c>
      <c r="BY47" s="559" t="e">
        <f t="shared" ref="BY47" ca="1" si="1106">IF(AND(BY45&gt;0,BY46&gt;0),ROUNDDOWN(BY46/BY45,4),"")</f>
        <v>#REF!</v>
      </c>
      <c r="BZ47" s="562" t="e">
        <f ca="1">IF(BZ46&gt;0,BZ46/BZ45,0)</f>
        <v>#REF!</v>
      </c>
      <c r="CA47" s="559" t="e">
        <f t="shared" ref="CA47" ca="1" si="1107">IF(AND(CA45&gt;0,CA46&gt;0),ROUNDDOWN(CA46/CA45,4),"")</f>
        <v>#REF!</v>
      </c>
      <c r="CB47" s="558" t="e">
        <f t="shared" ref="CB47" ca="1" si="1108">IF(AND(CB45&gt;0,CB46&gt;0),ROUNDDOWN(CB46/CB45,4),"")</f>
        <v>#REF!</v>
      </c>
      <c r="CC47" s="559" t="e">
        <f t="shared" ref="CC47" ca="1" si="1109">IF(AND(CC45&gt;0,CC46&gt;0),ROUNDDOWN(CC46/CC45,4),"")</f>
        <v>#REF!</v>
      </c>
      <c r="CD47" s="559" t="e">
        <f t="shared" ref="CD47" ca="1" si="1110">IF(AND(CD45&gt;0,CD46&gt;0),ROUNDDOWN(CD46/CD45,4),"")</f>
        <v>#REF!</v>
      </c>
      <c r="CE47" s="560" t="e">
        <f t="shared" ref="CE47" ca="1" si="1111">IF(AND(CE45&gt;0,CE46&gt;0),ROUNDDOWN(CE46/CE45,4),"")</f>
        <v>#REF!</v>
      </c>
      <c r="CF47" s="559" t="e">
        <f t="shared" ref="CF47" ca="1" si="1112">IF(AND(CF45&gt;0,CF46&gt;0),ROUNDDOWN(CF46/CF45,4),"")</f>
        <v>#REF!</v>
      </c>
      <c r="CG47" s="559" t="e">
        <f t="shared" ref="CG47" ca="1" si="1113">IF(AND(CG45&gt;0,CG46&gt;0),ROUNDDOWN(CG46/CG45,4),"")</f>
        <v>#REF!</v>
      </c>
      <c r="CH47" s="561" t="e">
        <f t="shared" ref="CH47" ca="1" si="1114">IF(AND(CH45&gt;0,CH46&gt;0),ROUNDDOWN(CH46/CH45,4),"")</f>
        <v>#REF!</v>
      </c>
      <c r="CI47" s="559" t="e">
        <f t="shared" ref="CI47" ca="1" si="1115">IF(AND(CI45&gt;0,CI46&gt;0),ROUNDDOWN(CI46/CI45,4),"")</f>
        <v>#REF!</v>
      </c>
      <c r="CJ47" s="562" t="e">
        <f ca="1">IF(CJ46&gt;0,CJ46/CJ45,0)</f>
        <v>#REF!</v>
      </c>
      <c r="CK47" s="559" t="e">
        <f t="shared" ref="CK47" ca="1" si="1116">IF(AND(CK45&gt;0,CK46&gt;0),ROUNDDOWN(CK46/CK45,4),"")</f>
        <v>#REF!</v>
      </c>
      <c r="CL47" s="630" t="e">
        <f t="shared" ref="CL47:CS47" ca="1" si="1117">IF(AND(CL45&gt;0,CL46&gt;0),ROUNDDOWN(CL46/CL45,4),"")</f>
        <v>#REF!</v>
      </c>
      <c r="CM47" s="563" t="e">
        <f t="shared" ca="1" si="1117"/>
        <v>#REF!</v>
      </c>
      <c r="CN47" s="631" t="e">
        <f t="shared" ca="1" si="1117"/>
        <v>#REF!</v>
      </c>
      <c r="CO47" s="650" t="e">
        <f t="shared" ca="1" si="1117"/>
        <v>#REF!</v>
      </c>
      <c r="CP47" s="564" t="e">
        <f t="shared" ca="1" si="1117"/>
        <v>#REF!</v>
      </c>
      <c r="CQ47" s="651" t="e">
        <f t="shared" ca="1" si="1117"/>
        <v>#REF!</v>
      </c>
      <c r="CR47" s="661" t="e">
        <f t="shared" ca="1" si="1117"/>
        <v>#REF!</v>
      </c>
      <c r="CS47" s="565" t="e">
        <f t="shared" ca="1" si="1117"/>
        <v>#REF!</v>
      </c>
      <c r="CT47" s="796"/>
      <c r="CU47" s="662" t="e">
        <f ca="1">IF(AND(CU45&gt;0,CU46&gt;0),ROUNDDOWN(CU46/CU45,4),"")</f>
        <v>#REF!</v>
      </c>
      <c r="CV47" s="672" t="e">
        <f ca="1">IF(AND(CV45&gt;0,CV46&gt;0),ROUNDDOWN(CV46/CV45,4),"")</f>
        <v>#REF!</v>
      </c>
      <c r="CW47" s="567" t="e">
        <f t="shared" ref="CW47:CX47" ca="1" si="1118">IF(AND(CW45&gt;0,CW46&gt;0),ROUNDDOWN(CW46/CW45,4),"")</f>
        <v>#REF!</v>
      </c>
      <c r="CX47" s="673" t="e">
        <f t="shared" ca="1" si="1118"/>
        <v>#REF!</v>
      </c>
      <c r="CY47" s="683" t="e">
        <f ca="1">IF(AND(CY45&gt;0,CY46&gt;0),ROUNDDOWN(CY46/CY45,4),"")</f>
        <v>#REF!</v>
      </c>
      <c r="CZ47" s="568" t="e">
        <f ca="1">IF(AND(CZ45&gt;0,CZ46&gt;0),ROUNDDOWN(CZ46/CZ45,4),"")</f>
        <v>#REF!</v>
      </c>
      <c r="DA47" s="684" t="e">
        <f ca="1">IF(AND(DA45&gt;0,DA46&gt;0),ROUNDDOWN(DA46/DA45,4),"")</f>
        <v>#REF!</v>
      </c>
      <c r="DB47" s="694" t="e">
        <f t="shared" ref="DB47" ca="1" si="1119">IF(AND(DB45&gt;0,DB46&gt;0),ROUNDDOWN(DB46/DB45,4),"")</f>
        <v>#REF!</v>
      </c>
      <c r="DC47" s="569" t="e">
        <f t="shared" ref="DC47:DD47" ca="1" si="1120">IF(AND(DC45&gt;0,DC46&gt;0),ROUNDDOWN(DC46/DC45,4),"")</f>
        <v>#REF!</v>
      </c>
      <c r="DD47" s="792" t="e">
        <f t="shared" ca="1" si="1120"/>
        <v>#REF!</v>
      </c>
      <c r="DE47" s="695" t="e">
        <f t="shared" ref="DE47" ca="1" si="1121">IF(AND(DE45&gt;0,DE46&gt;0),ROUNDDOWN(DE46/DE45,4),"")</f>
        <v>#REF!</v>
      </c>
      <c r="DF47" s="566" t="e">
        <f t="shared" ref="DF47:GX47" ca="1" si="1122">IF(AND(DF45&gt;0,DF46&gt;0),ROUNDDOWN(DF46/DF45,4),"")</f>
        <v>#REF!</v>
      </c>
      <c r="DG47" s="559" t="e">
        <f t="shared" ca="1" si="1122"/>
        <v>#REF!</v>
      </c>
      <c r="DH47" s="559" t="e">
        <f t="shared" ca="1" si="1122"/>
        <v>#REF!</v>
      </c>
      <c r="DI47" s="560" t="e">
        <f t="shared" ca="1" si="1122"/>
        <v>#REF!</v>
      </c>
      <c r="DJ47" s="559" t="e">
        <f t="shared" ca="1" si="1122"/>
        <v>#REF!</v>
      </c>
      <c r="DK47" s="559" t="e">
        <f t="shared" ca="1" si="1122"/>
        <v>#REF!</v>
      </c>
      <c r="DL47" s="561" t="e">
        <f t="shared" ca="1" si="1122"/>
        <v>#REF!</v>
      </c>
      <c r="DM47" s="559" t="e">
        <f t="shared" ca="1" si="1122"/>
        <v>#REF!</v>
      </c>
      <c r="DN47" s="562" t="e">
        <f ca="1">IF(DN46&gt;0,DN46/DN45,0)</f>
        <v>#REF!</v>
      </c>
      <c r="DO47" s="559" t="e">
        <f t="shared" ca="1" si="1122"/>
        <v>#REF!</v>
      </c>
      <c r="DP47" s="558" t="e">
        <f t="shared" ca="1" si="1122"/>
        <v>#REF!</v>
      </c>
      <c r="DQ47" s="559" t="e">
        <f t="shared" ca="1" si="1122"/>
        <v>#REF!</v>
      </c>
      <c r="DR47" s="559" t="e">
        <f t="shared" ca="1" si="1122"/>
        <v>#REF!</v>
      </c>
      <c r="DS47" s="560" t="e">
        <f t="shared" ca="1" si="1122"/>
        <v>#REF!</v>
      </c>
      <c r="DT47" s="559" t="e">
        <f t="shared" ca="1" si="1122"/>
        <v>#REF!</v>
      </c>
      <c r="DU47" s="559" t="e">
        <f t="shared" ca="1" si="1122"/>
        <v>#REF!</v>
      </c>
      <c r="DV47" s="561" t="e">
        <f t="shared" ca="1" si="1122"/>
        <v>#REF!</v>
      </c>
      <c r="DW47" s="559" t="e">
        <f t="shared" ca="1" si="1122"/>
        <v>#REF!</v>
      </c>
      <c r="DX47" s="562" t="e">
        <f ca="1">IF(DX46&gt;0,DX46/DX45,0)</f>
        <v>#REF!</v>
      </c>
      <c r="DY47" s="559" t="e">
        <f t="shared" ca="1" si="1122"/>
        <v>#REF!</v>
      </c>
      <c r="DZ47" s="558" t="e">
        <f t="shared" ca="1" si="1122"/>
        <v>#REF!</v>
      </c>
      <c r="EA47" s="559" t="e">
        <f t="shared" ca="1" si="1122"/>
        <v>#REF!</v>
      </c>
      <c r="EB47" s="559" t="e">
        <f t="shared" ca="1" si="1122"/>
        <v>#REF!</v>
      </c>
      <c r="EC47" s="560" t="e">
        <f t="shared" ca="1" si="1122"/>
        <v>#REF!</v>
      </c>
      <c r="ED47" s="559" t="e">
        <f t="shared" ca="1" si="1122"/>
        <v>#REF!</v>
      </c>
      <c r="EE47" s="559" t="e">
        <f t="shared" ca="1" si="1122"/>
        <v>#REF!</v>
      </c>
      <c r="EF47" s="561" t="e">
        <f t="shared" ca="1" si="1122"/>
        <v>#REF!</v>
      </c>
      <c r="EG47" s="559" t="e">
        <f t="shared" ca="1" si="1122"/>
        <v>#REF!</v>
      </c>
      <c r="EH47" s="562" t="e">
        <f ca="1">IF(EH46&gt;0,EH46/EH45,0)</f>
        <v>#REF!</v>
      </c>
      <c r="EI47" s="559" t="e">
        <f t="shared" ca="1" si="1122"/>
        <v>#REF!</v>
      </c>
      <c r="EJ47" s="630" t="e">
        <f t="shared" ref="EJ47:EQ47" ca="1" si="1123">IF(AND(EJ45&gt;0,EJ46&gt;0),ROUNDDOWN(EJ46/EJ45,4),"")</f>
        <v>#REF!</v>
      </c>
      <c r="EK47" s="563" t="e">
        <f t="shared" ca="1" si="1123"/>
        <v>#REF!</v>
      </c>
      <c r="EL47" s="631" t="e">
        <f t="shared" ca="1" si="1123"/>
        <v>#REF!</v>
      </c>
      <c r="EM47" s="650" t="e">
        <f t="shared" ca="1" si="1123"/>
        <v>#REF!</v>
      </c>
      <c r="EN47" s="564" t="e">
        <f t="shared" ca="1" si="1123"/>
        <v>#REF!</v>
      </c>
      <c r="EO47" s="651" t="e">
        <f t="shared" ca="1" si="1123"/>
        <v>#REF!</v>
      </c>
      <c r="EP47" s="661" t="e">
        <f t="shared" ca="1" si="1123"/>
        <v>#REF!</v>
      </c>
      <c r="EQ47" s="565" t="e">
        <f t="shared" ca="1" si="1123"/>
        <v>#REF!</v>
      </c>
      <c r="ER47" s="796"/>
      <c r="ES47" s="662" t="e">
        <f ca="1">IF(AND(ES45&gt;0,ES46&gt;0),ROUNDDOWN(ES46/ES45,4),"")</f>
        <v>#REF!</v>
      </c>
      <c r="ET47" s="566" t="e">
        <f t="shared" ca="1" si="1122"/>
        <v>#REF!</v>
      </c>
      <c r="EU47" s="559" t="e">
        <f t="shared" ca="1" si="1122"/>
        <v>#REF!</v>
      </c>
      <c r="EV47" s="559" t="e">
        <f t="shared" ca="1" si="1122"/>
        <v>#REF!</v>
      </c>
      <c r="EW47" s="560" t="e">
        <f t="shared" ca="1" si="1122"/>
        <v>#REF!</v>
      </c>
      <c r="EX47" s="559" t="e">
        <f t="shared" ca="1" si="1122"/>
        <v>#REF!</v>
      </c>
      <c r="EY47" s="559" t="e">
        <f t="shared" ca="1" si="1122"/>
        <v>#REF!</v>
      </c>
      <c r="EZ47" s="561" t="e">
        <f t="shared" ca="1" si="1122"/>
        <v>#REF!</v>
      </c>
      <c r="FA47" s="559" t="e">
        <f t="shared" ca="1" si="1122"/>
        <v>#REF!</v>
      </c>
      <c r="FB47" s="562" t="e">
        <f ca="1">IF(FB46&gt;0,FB46/FB45,0)</f>
        <v>#REF!</v>
      </c>
      <c r="FC47" s="559" t="e">
        <f t="shared" ca="1" si="1122"/>
        <v>#REF!</v>
      </c>
      <c r="FD47" s="558" t="e">
        <f t="shared" ca="1" si="1122"/>
        <v>#REF!</v>
      </c>
      <c r="FE47" s="559" t="e">
        <f t="shared" ca="1" si="1122"/>
        <v>#REF!</v>
      </c>
      <c r="FF47" s="559" t="e">
        <f t="shared" ca="1" si="1122"/>
        <v>#REF!</v>
      </c>
      <c r="FG47" s="560" t="e">
        <f t="shared" ca="1" si="1122"/>
        <v>#REF!</v>
      </c>
      <c r="FH47" s="559" t="e">
        <f t="shared" ca="1" si="1122"/>
        <v>#REF!</v>
      </c>
      <c r="FI47" s="559" t="e">
        <f t="shared" ca="1" si="1122"/>
        <v>#REF!</v>
      </c>
      <c r="FJ47" s="561" t="e">
        <f t="shared" ca="1" si="1122"/>
        <v>#REF!</v>
      </c>
      <c r="FK47" s="559" t="e">
        <f t="shared" ca="1" si="1122"/>
        <v>#REF!</v>
      </c>
      <c r="FL47" s="562" t="e">
        <f ca="1">IF(FL46&gt;0,FL46/FL45,0)</f>
        <v>#REF!</v>
      </c>
      <c r="FM47" s="559" t="e">
        <f t="shared" ca="1" si="1122"/>
        <v>#REF!</v>
      </c>
      <c r="FN47" s="558" t="e">
        <f t="shared" ca="1" si="1122"/>
        <v>#REF!</v>
      </c>
      <c r="FO47" s="559" t="e">
        <f t="shared" ca="1" si="1122"/>
        <v>#REF!</v>
      </c>
      <c r="FP47" s="559" t="e">
        <f t="shared" ca="1" si="1122"/>
        <v>#REF!</v>
      </c>
      <c r="FQ47" s="560" t="e">
        <f t="shared" ca="1" si="1122"/>
        <v>#REF!</v>
      </c>
      <c r="FR47" s="559" t="e">
        <f t="shared" ca="1" si="1122"/>
        <v>#REF!</v>
      </c>
      <c r="FS47" s="559" t="e">
        <f t="shared" ca="1" si="1122"/>
        <v>#REF!</v>
      </c>
      <c r="FT47" s="561" t="e">
        <f t="shared" ca="1" si="1122"/>
        <v>#REF!</v>
      </c>
      <c r="FU47" s="559" t="e">
        <f t="shared" ca="1" si="1122"/>
        <v>#REF!</v>
      </c>
      <c r="FV47" s="562" t="e">
        <f ca="1">IF(FV46&gt;0,FV46/FV45,0)</f>
        <v>#REF!</v>
      </c>
      <c r="FW47" s="559" t="e">
        <f t="shared" ca="1" si="1122"/>
        <v>#REF!</v>
      </c>
      <c r="FX47" s="630" t="e">
        <f t="shared" ref="FX47:GE47" ca="1" si="1124">IF(AND(FX45&gt;0,FX46&gt;0),ROUNDDOWN(FX46/FX45,4),"")</f>
        <v>#REF!</v>
      </c>
      <c r="FY47" s="563" t="e">
        <f t="shared" ca="1" si="1124"/>
        <v>#REF!</v>
      </c>
      <c r="FZ47" s="631" t="e">
        <f t="shared" ca="1" si="1124"/>
        <v>#REF!</v>
      </c>
      <c r="GA47" s="650" t="e">
        <f t="shared" ca="1" si="1124"/>
        <v>#REF!</v>
      </c>
      <c r="GB47" s="564" t="e">
        <f t="shared" ca="1" si="1124"/>
        <v>#REF!</v>
      </c>
      <c r="GC47" s="651" t="e">
        <f t="shared" ca="1" si="1124"/>
        <v>#REF!</v>
      </c>
      <c r="GD47" s="661" t="e">
        <f t="shared" ca="1" si="1124"/>
        <v>#REF!</v>
      </c>
      <c r="GE47" s="565" t="e">
        <f t="shared" ca="1" si="1124"/>
        <v>#REF!</v>
      </c>
      <c r="GF47" s="796"/>
      <c r="GG47" s="662" t="e">
        <f ca="1">IF(AND(GG45&gt;0,GG46&gt;0),ROUNDDOWN(GG46/GG45,4),"")</f>
        <v>#REF!</v>
      </c>
      <c r="GH47" s="672" t="e">
        <f ca="1">IF(AND(GH45&gt;0,GH46&gt;0),ROUNDDOWN(GH46/GH45,4),"")</f>
        <v>#REF!</v>
      </c>
      <c r="GI47" s="567" t="e">
        <f t="shared" ref="GI47:GJ47" ca="1" si="1125">IF(AND(GI45&gt;0,GI46&gt;0),ROUNDDOWN(GI46/GI45,4),"")</f>
        <v>#REF!</v>
      </c>
      <c r="GJ47" s="673" t="e">
        <f t="shared" ca="1" si="1125"/>
        <v>#REF!</v>
      </c>
      <c r="GK47" s="683" t="e">
        <f ca="1">IF(AND(GK45&gt;0,GK46&gt;0),ROUNDDOWN(GK46/GK45,4),"")</f>
        <v>#REF!</v>
      </c>
      <c r="GL47" s="568" t="e">
        <f ca="1">IF(AND(GL45&gt;0,GL46&gt;0),ROUNDDOWN(GL46/GL45,4),"")</f>
        <v>#REF!</v>
      </c>
      <c r="GM47" s="684" t="e">
        <f ca="1">IF(AND(GM45&gt;0,GM46&gt;0),ROUNDDOWN(GM46/GM45,4),"")</f>
        <v>#REF!</v>
      </c>
      <c r="GN47" s="694" t="e">
        <f t="shared" ref="GN47:GW47" ca="1" si="1126">IF(AND(GN45&gt;0,GN46&gt;0),ROUNDDOWN(GN46/GN45,4),"")</f>
        <v>#REF!</v>
      </c>
      <c r="GO47" s="569" t="e">
        <f t="shared" ca="1" si="1126"/>
        <v>#REF!</v>
      </c>
      <c r="GP47" s="792" t="e">
        <f t="shared" ca="1" si="1126"/>
        <v>#REF!</v>
      </c>
      <c r="GQ47" s="695" t="e">
        <f t="shared" ca="1" si="1126"/>
        <v>#REF!</v>
      </c>
      <c r="GR47" s="704" t="e">
        <f t="shared" ca="1" si="1126"/>
        <v>#REF!</v>
      </c>
      <c r="GS47" s="570" t="e">
        <f t="shared" ca="1" si="1126"/>
        <v>#REF!</v>
      </c>
      <c r="GT47" s="705" t="e">
        <f t="shared" ca="1" si="1126"/>
        <v>#REF!</v>
      </c>
      <c r="GU47" s="704" t="e">
        <f t="shared" ca="1" si="1126"/>
        <v>#REF!</v>
      </c>
      <c r="GV47" s="570" t="e">
        <f t="shared" ca="1" si="1126"/>
        <v>#REF!</v>
      </c>
      <c r="GW47" s="705" t="e">
        <f t="shared" ca="1" si="1126"/>
        <v>#REF!</v>
      </c>
      <c r="GX47" s="704" t="e">
        <f t="shared" ca="1" si="1122"/>
        <v>#REF!</v>
      </c>
      <c r="GY47" s="570" t="e">
        <f t="shared" ref="GY47:GZ47" ca="1" si="1127">IF(AND(GY45&gt;0,GY46&gt;0),ROUNDDOWN(GY46/GY45,4),"")</f>
        <v>#REF!</v>
      </c>
      <c r="GZ47" s="794" t="e">
        <f t="shared" ca="1" si="1127"/>
        <v>#REF!</v>
      </c>
      <c r="HA47" s="705" t="e">
        <f t="shared" ref="HA47" ca="1" si="1128">IF(AND(HA45&gt;0,HA46&gt;0),ROUNDDOWN(HA46/HA45,4),"")</f>
        <v>#REF!</v>
      </c>
      <c r="HC47" s="461"/>
      <c r="HD47" s="460"/>
      <c r="HE47" s="461"/>
      <c r="HF47" s="461"/>
      <c r="HG47" s="461"/>
    </row>
    <row r="48" spans="1:215" s="536" customFormat="1" outlineLevel="1" x14ac:dyDescent="0.25">
      <c r="A48" s="535"/>
      <c r="B48" s="1419"/>
      <c r="C48" s="374"/>
      <c r="D48" s="372"/>
      <c r="E48" s="373"/>
      <c r="F48" s="1297"/>
      <c r="G48" s="1297"/>
      <c r="H48" s="1297"/>
      <c r="I48" s="1420" t="str">
        <f>集計グループ3</f>
        <v>アクティブハウス</v>
      </c>
      <c r="J48" s="549"/>
      <c r="K48" s="1281"/>
      <c r="L48" s="1281"/>
      <c r="M48" s="1281"/>
      <c r="N48" s="1281"/>
      <c r="O48" s="1281"/>
      <c r="P48" s="1281"/>
      <c r="Q48" s="1281"/>
      <c r="R48" s="576"/>
      <c r="S48" s="374" t="s">
        <v>145</v>
      </c>
      <c r="T48" s="451" t="e">
        <f t="shared" ref="T48:AW48" ca="1" si="1129">SUMIF($S42:$S47,$S48,T42:T47)</f>
        <v>#REF!</v>
      </c>
      <c r="U48" s="368" t="e">
        <f t="shared" ca="1" si="1129"/>
        <v>#REF!</v>
      </c>
      <c r="V48" s="588" t="e">
        <f t="shared" ca="1" si="1129"/>
        <v>#REF!</v>
      </c>
      <c r="W48" s="451" t="e">
        <f t="shared" ca="1" si="1129"/>
        <v>#REF!</v>
      </c>
      <c r="X48" s="368" t="e">
        <f t="shared" ca="1" si="1129"/>
        <v>#REF!</v>
      </c>
      <c r="Y48" s="588" t="e">
        <f t="shared" ca="1" si="1129"/>
        <v>#REF!</v>
      </c>
      <c r="Z48" s="451" t="e">
        <f t="shared" ca="1" si="1129"/>
        <v>#REF!</v>
      </c>
      <c r="AA48" s="368" t="e">
        <f t="shared" ca="1" si="1129"/>
        <v>#REF!</v>
      </c>
      <c r="AB48" s="385" t="e">
        <f t="shared" ca="1" si="1129"/>
        <v>#REF!</v>
      </c>
      <c r="AC48" s="588" t="e">
        <f t="shared" ca="1" si="1129"/>
        <v>#REF!</v>
      </c>
      <c r="AD48" s="451" t="e">
        <f t="shared" ca="1" si="1129"/>
        <v>#REF!</v>
      </c>
      <c r="AE48" s="368" t="e">
        <f t="shared" ca="1" si="1129"/>
        <v>#REF!</v>
      </c>
      <c r="AF48" s="588" t="e">
        <f t="shared" ca="1" si="1129"/>
        <v>#REF!</v>
      </c>
      <c r="AG48" s="451" t="e">
        <f t="shared" ca="1" si="1129"/>
        <v>#REF!</v>
      </c>
      <c r="AH48" s="368" t="e">
        <f t="shared" ca="1" si="1129"/>
        <v>#REF!</v>
      </c>
      <c r="AI48" s="588" t="e">
        <f t="shared" ca="1" si="1129"/>
        <v>#REF!</v>
      </c>
      <c r="AJ48" s="451" t="e">
        <f t="shared" ca="1" si="1129"/>
        <v>#REF!</v>
      </c>
      <c r="AK48" s="368" t="e">
        <f t="shared" ca="1" si="1129"/>
        <v>#REF!</v>
      </c>
      <c r="AL48" s="385" t="e">
        <f t="shared" ca="1" si="1129"/>
        <v>#REF!</v>
      </c>
      <c r="AM48" s="588" t="e">
        <f t="shared" ca="1" si="1129"/>
        <v>#REF!</v>
      </c>
      <c r="AN48" s="451" t="e">
        <f t="shared" ca="1" si="1129"/>
        <v>#REF!</v>
      </c>
      <c r="AO48" s="368" t="e">
        <f t="shared" ca="1" si="1129"/>
        <v>#REF!</v>
      </c>
      <c r="AP48" s="588" t="e">
        <f t="shared" ca="1" si="1129"/>
        <v>#REF!</v>
      </c>
      <c r="AQ48" s="451" t="e">
        <f t="shared" ca="1" si="1129"/>
        <v>#REF!</v>
      </c>
      <c r="AR48" s="368" t="e">
        <f t="shared" ca="1" si="1129"/>
        <v>#REF!</v>
      </c>
      <c r="AS48" s="588" t="e">
        <f t="shared" ca="1" si="1129"/>
        <v>#REF!</v>
      </c>
      <c r="AT48" s="451" t="e">
        <f t="shared" ca="1" si="1129"/>
        <v>#REF!</v>
      </c>
      <c r="AU48" s="368" t="e">
        <f t="shared" ca="1" si="1129"/>
        <v>#REF!</v>
      </c>
      <c r="AV48" s="385" t="e">
        <f t="shared" ca="1" si="1129"/>
        <v>#REF!</v>
      </c>
      <c r="AW48" s="588" t="e">
        <f t="shared" ca="1" si="1129"/>
        <v>#REF!</v>
      </c>
      <c r="AX48" s="632" t="e">
        <f t="shared" ref="AX48:BG48" ca="1" si="1130">SUMIF($S41:$S47,$S48,AX41:AX47)</f>
        <v>#REF!</v>
      </c>
      <c r="AY48" s="368" t="e">
        <f t="shared" ca="1" si="1130"/>
        <v>#REF!</v>
      </c>
      <c r="AZ48" s="633" t="e">
        <f t="shared" ca="1" si="1130"/>
        <v>#REF!</v>
      </c>
      <c r="BA48" s="632" t="e">
        <f t="shared" ca="1" si="1130"/>
        <v>#REF!</v>
      </c>
      <c r="BB48" s="368" t="e">
        <f t="shared" ca="1" si="1130"/>
        <v>#REF!</v>
      </c>
      <c r="BC48" s="633" t="e">
        <f t="shared" ca="1" si="1130"/>
        <v>#REF!</v>
      </c>
      <c r="BD48" s="632" t="e">
        <f t="shared" ca="1" si="1130"/>
        <v>#REF!</v>
      </c>
      <c r="BE48" s="368" t="e">
        <f t="shared" ca="1" si="1130"/>
        <v>#REF!</v>
      </c>
      <c r="BF48" s="385" t="e">
        <f t="shared" ca="1" si="1130"/>
        <v>#REF!</v>
      </c>
      <c r="BG48" s="633" t="e">
        <f t="shared" ca="1" si="1130"/>
        <v>#REF!</v>
      </c>
      <c r="BH48" s="368" t="e">
        <f t="shared" ref="BH48:CK48" ca="1" si="1131">SUMIF($S42:$S47,$S48,BH42:BH47)</f>
        <v>#REF!</v>
      </c>
      <c r="BI48" s="368" t="e">
        <f t="shared" ca="1" si="1131"/>
        <v>#REF!</v>
      </c>
      <c r="BJ48" s="588" t="e">
        <f t="shared" ca="1" si="1131"/>
        <v>#REF!</v>
      </c>
      <c r="BK48" s="451" t="e">
        <f t="shared" ca="1" si="1131"/>
        <v>#REF!</v>
      </c>
      <c r="BL48" s="368" t="e">
        <f t="shared" ca="1" si="1131"/>
        <v>#REF!</v>
      </c>
      <c r="BM48" s="588" t="e">
        <f t="shared" ca="1" si="1131"/>
        <v>#REF!</v>
      </c>
      <c r="BN48" s="451" t="e">
        <f t="shared" ca="1" si="1131"/>
        <v>#REF!</v>
      </c>
      <c r="BO48" s="368" t="e">
        <f t="shared" ca="1" si="1131"/>
        <v>#REF!</v>
      </c>
      <c r="BP48" s="385" t="e">
        <f t="shared" ca="1" si="1131"/>
        <v>#REF!</v>
      </c>
      <c r="BQ48" s="588" t="e">
        <f t="shared" ca="1" si="1131"/>
        <v>#REF!</v>
      </c>
      <c r="BR48" s="451" t="e">
        <f t="shared" ca="1" si="1131"/>
        <v>#REF!</v>
      </c>
      <c r="BS48" s="368" t="e">
        <f t="shared" ca="1" si="1131"/>
        <v>#REF!</v>
      </c>
      <c r="BT48" s="588" t="e">
        <f t="shared" ca="1" si="1131"/>
        <v>#REF!</v>
      </c>
      <c r="BU48" s="451" t="e">
        <f t="shared" ca="1" si="1131"/>
        <v>#REF!</v>
      </c>
      <c r="BV48" s="368" t="e">
        <f t="shared" ca="1" si="1131"/>
        <v>#REF!</v>
      </c>
      <c r="BW48" s="588" t="e">
        <f t="shared" ca="1" si="1131"/>
        <v>#REF!</v>
      </c>
      <c r="BX48" s="451" t="e">
        <f t="shared" ca="1" si="1131"/>
        <v>#REF!</v>
      </c>
      <c r="BY48" s="368" t="e">
        <f t="shared" ca="1" si="1131"/>
        <v>#REF!</v>
      </c>
      <c r="BZ48" s="385" t="e">
        <f t="shared" ca="1" si="1131"/>
        <v>#REF!</v>
      </c>
      <c r="CA48" s="588" t="e">
        <f t="shared" ca="1" si="1131"/>
        <v>#REF!</v>
      </c>
      <c r="CB48" s="451" t="e">
        <f t="shared" ca="1" si="1131"/>
        <v>#REF!</v>
      </c>
      <c r="CC48" s="368" t="e">
        <f t="shared" ca="1" si="1131"/>
        <v>#REF!</v>
      </c>
      <c r="CD48" s="588" t="e">
        <f t="shared" ca="1" si="1131"/>
        <v>#REF!</v>
      </c>
      <c r="CE48" s="451" t="e">
        <f t="shared" ca="1" si="1131"/>
        <v>#REF!</v>
      </c>
      <c r="CF48" s="368" t="e">
        <f t="shared" ca="1" si="1131"/>
        <v>#REF!</v>
      </c>
      <c r="CG48" s="588" t="e">
        <f t="shared" ca="1" si="1131"/>
        <v>#REF!</v>
      </c>
      <c r="CH48" s="451" t="e">
        <f t="shared" ca="1" si="1131"/>
        <v>#REF!</v>
      </c>
      <c r="CI48" s="368" t="e">
        <f t="shared" ca="1" si="1131"/>
        <v>#REF!</v>
      </c>
      <c r="CJ48" s="385" t="e">
        <f t="shared" ca="1" si="1131"/>
        <v>#REF!</v>
      </c>
      <c r="CK48" s="588" t="e">
        <f t="shared" ca="1" si="1131"/>
        <v>#REF!</v>
      </c>
      <c r="CL48" s="632" t="e">
        <f t="shared" ref="CL48:CU48" ca="1" si="1132">SUMIF($S41:$S47,$S48,CL41:CL47)</f>
        <v>#REF!</v>
      </c>
      <c r="CM48" s="368" t="e">
        <f t="shared" ca="1" si="1132"/>
        <v>#REF!</v>
      </c>
      <c r="CN48" s="633" t="e">
        <f t="shared" ca="1" si="1132"/>
        <v>#REF!</v>
      </c>
      <c r="CO48" s="632" t="e">
        <f t="shared" ca="1" si="1132"/>
        <v>#REF!</v>
      </c>
      <c r="CP48" s="368" t="e">
        <f t="shared" ca="1" si="1132"/>
        <v>#REF!</v>
      </c>
      <c r="CQ48" s="633" t="e">
        <f t="shared" ca="1" si="1132"/>
        <v>#REF!</v>
      </c>
      <c r="CR48" s="632" t="e">
        <f t="shared" ca="1" si="1132"/>
        <v>#REF!</v>
      </c>
      <c r="CS48" s="368" t="e">
        <f t="shared" ca="1" si="1132"/>
        <v>#REF!</v>
      </c>
      <c r="CT48" s="385" t="e">
        <f t="shared" ca="1" si="1132"/>
        <v>#REF!</v>
      </c>
      <c r="CU48" s="633" t="e">
        <f t="shared" ca="1" si="1132"/>
        <v>#REF!</v>
      </c>
      <c r="CV48" s="632" t="e">
        <f t="shared" ref="CV48:EI48" ca="1" si="1133">SUMIF($S42:$S47,$S48,CV42:CV47)</f>
        <v>#REF!</v>
      </c>
      <c r="CW48" s="368" t="e">
        <f t="shared" ca="1" si="1133"/>
        <v>#REF!</v>
      </c>
      <c r="CX48" s="633" t="e">
        <f t="shared" ca="1" si="1133"/>
        <v>#REF!</v>
      </c>
      <c r="CY48" s="632" t="e">
        <f t="shared" ca="1" si="1133"/>
        <v>#REF!</v>
      </c>
      <c r="CZ48" s="368" t="e">
        <f t="shared" ca="1" si="1133"/>
        <v>#REF!</v>
      </c>
      <c r="DA48" s="633" t="e">
        <f t="shared" ca="1" si="1133"/>
        <v>#REF!</v>
      </c>
      <c r="DB48" s="632" t="e">
        <f t="shared" ca="1" si="1133"/>
        <v>#REF!</v>
      </c>
      <c r="DC48" s="368" t="e">
        <f t="shared" ca="1" si="1133"/>
        <v>#REF!</v>
      </c>
      <c r="DD48" s="385" t="e">
        <f t="shared" ca="1" si="1133"/>
        <v>#REF!</v>
      </c>
      <c r="DE48" s="633" t="e">
        <f t="shared" ca="1" si="1133"/>
        <v>#REF!</v>
      </c>
      <c r="DF48" s="368" t="e">
        <f t="shared" ca="1" si="1133"/>
        <v>#REF!</v>
      </c>
      <c r="DG48" s="368" t="e">
        <f t="shared" ca="1" si="1133"/>
        <v>#REF!</v>
      </c>
      <c r="DH48" s="588" t="e">
        <f t="shared" ca="1" si="1133"/>
        <v>#REF!</v>
      </c>
      <c r="DI48" s="451" t="e">
        <f t="shared" ca="1" si="1133"/>
        <v>#REF!</v>
      </c>
      <c r="DJ48" s="368" t="e">
        <f t="shared" ca="1" si="1133"/>
        <v>#REF!</v>
      </c>
      <c r="DK48" s="588" t="e">
        <f t="shared" ca="1" si="1133"/>
        <v>#REF!</v>
      </c>
      <c r="DL48" s="451" t="e">
        <f t="shared" ca="1" si="1133"/>
        <v>#REF!</v>
      </c>
      <c r="DM48" s="368" t="e">
        <f t="shared" ca="1" si="1133"/>
        <v>#REF!</v>
      </c>
      <c r="DN48" s="385" t="e">
        <f t="shared" ca="1" si="1133"/>
        <v>#REF!</v>
      </c>
      <c r="DO48" s="588" t="e">
        <f t="shared" ca="1" si="1133"/>
        <v>#REF!</v>
      </c>
      <c r="DP48" s="451" t="e">
        <f t="shared" ca="1" si="1133"/>
        <v>#REF!</v>
      </c>
      <c r="DQ48" s="368" t="e">
        <f t="shared" ca="1" si="1133"/>
        <v>#REF!</v>
      </c>
      <c r="DR48" s="588" t="e">
        <f t="shared" ca="1" si="1133"/>
        <v>#REF!</v>
      </c>
      <c r="DS48" s="451" t="e">
        <f t="shared" ca="1" si="1133"/>
        <v>#REF!</v>
      </c>
      <c r="DT48" s="368" t="e">
        <f t="shared" ca="1" si="1133"/>
        <v>#REF!</v>
      </c>
      <c r="DU48" s="588" t="e">
        <f t="shared" ca="1" si="1133"/>
        <v>#REF!</v>
      </c>
      <c r="DV48" s="451" t="e">
        <f t="shared" ca="1" si="1133"/>
        <v>#REF!</v>
      </c>
      <c r="DW48" s="368" t="e">
        <f t="shared" ca="1" si="1133"/>
        <v>#REF!</v>
      </c>
      <c r="DX48" s="385" t="e">
        <f t="shared" ca="1" si="1133"/>
        <v>#REF!</v>
      </c>
      <c r="DY48" s="588" t="e">
        <f t="shared" ca="1" si="1133"/>
        <v>#REF!</v>
      </c>
      <c r="DZ48" s="451" t="e">
        <f t="shared" ca="1" si="1133"/>
        <v>#REF!</v>
      </c>
      <c r="EA48" s="368" t="e">
        <f t="shared" ca="1" si="1133"/>
        <v>#REF!</v>
      </c>
      <c r="EB48" s="588" t="e">
        <f t="shared" ca="1" si="1133"/>
        <v>#REF!</v>
      </c>
      <c r="EC48" s="451" t="e">
        <f t="shared" ca="1" si="1133"/>
        <v>#REF!</v>
      </c>
      <c r="ED48" s="368" t="e">
        <f t="shared" ca="1" si="1133"/>
        <v>#REF!</v>
      </c>
      <c r="EE48" s="588" t="e">
        <f t="shared" ca="1" si="1133"/>
        <v>#REF!</v>
      </c>
      <c r="EF48" s="451" t="e">
        <f t="shared" ca="1" si="1133"/>
        <v>#REF!</v>
      </c>
      <c r="EG48" s="368" t="e">
        <f t="shared" ca="1" si="1133"/>
        <v>#REF!</v>
      </c>
      <c r="EH48" s="385" t="e">
        <f t="shared" ca="1" si="1133"/>
        <v>#REF!</v>
      </c>
      <c r="EI48" s="588" t="e">
        <f t="shared" ca="1" si="1133"/>
        <v>#REF!</v>
      </c>
      <c r="EJ48" s="632" t="e">
        <f t="shared" ref="EJ48:ES48" ca="1" si="1134">SUMIF($S41:$S47,$S48,EJ41:EJ47)</f>
        <v>#REF!</v>
      </c>
      <c r="EK48" s="368" t="e">
        <f t="shared" ca="1" si="1134"/>
        <v>#REF!</v>
      </c>
      <c r="EL48" s="633" t="e">
        <f t="shared" ca="1" si="1134"/>
        <v>#REF!</v>
      </c>
      <c r="EM48" s="632" t="e">
        <f t="shared" ca="1" si="1134"/>
        <v>#REF!</v>
      </c>
      <c r="EN48" s="368" t="e">
        <f t="shared" ca="1" si="1134"/>
        <v>#REF!</v>
      </c>
      <c r="EO48" s="633" t="e">
        <f t="shared" ca="1" si="1134"/>
        <v>#REF!</v>
      </c>
      <c r="EP48" s="632" t="e">
        <f t="shared" ca="1" si="1134"/>
        <v>#REF!</v>
      </c>
      <c r="EQ48" s="368" t="e">
        <f t="shared" ca="1" si="1134"/>
        <v>#REF!</v>
      </c>
      <c r="ER48" s="385" t="e">
        <f t="shared" ca="1" si="1134"/>
        <v>#REF!</v>
      </c>
      <c r="ES48" s="633" t="e">
        <f t="shared" ca="1" si="1134"/>
        <v>#REF!</v>
      </c>
      <c r="ET48" s="368" t="e">
        <f t="shared" ref="ET48:FW48" ca="1" si="1135">SUMIF($S42:$S47,$S48,ET42:ET47)</f>
        <v>#REF!</v>
      </c>
      <c r="EU48" s="368" t="e">
        <f t="shared" ca="1" si="1135"/>
        <v>#REF!</v>
      </c>
      <c r="EV48" s="588" t="e">
        <f t="shared" ca="1" si="1135"/>
        <v>#REF!</v>
      </c>
      <c r="EW48" s="451" t="e">
        <f t="shared" ca="1" si="1135"/>
        <v>#REF!</v>
      </c>
      <c r="EX48" s="368" t="e">
        <f t="shared" ca="1" si="1135"/>
        <v>#REF!</v>
      </c>
      <c r="EY48" s="588" t="e">
        <f t="shared" ca="1" si="1135"/>
        <v>#REF!</v>
      </c>
      <c r="EZ48" s="451" t="e">
        <f t="shared" ca="1" si="1135"/>
        <v>#REF!</v>
      </c>
      <c r="FA48" s="368" t="e">
        <f t="shared" ca="1" si="1135"/>
        <v>#REF!</v>
      </c>
      <c r="FB48" s="385" t="e">
        <f t="shared" ca="1" si="1135"/>
        <v>#REF!</v>
      </c>
      <c r="FC48" s="588" t="e">
        <f t="shared" ca="1" si="1135"/>
        <v>#REF!</v>
      </c>
      <c r="FD48" s="451" t="e">
        <f t="shared" ca="1" si="1135"/>
        <v>#REF!</v>
      </c>
      <c r="FE48" s="368" t="e">
        <f t="shared" ca="1" si="1135"/>
        <v>#REF!</v>
      </c>
      <c r="FF48" s="588" t="e">
        <f t="shared" ca="1" si="1135"/>
        <v>#REF!</v>
      </c>
      <c r="FG48" s="451" t="e">
        <f t="shared" ca="1" si="1135"/>
        <v>#REF!</v>
      </c>
      <c r="FH48" s="368" t="e">
        <f t="shared" ca="1" si="1135"/>
        <v>#REF!</v>
      </c>
      <c r="FI48" s="588" t="e">
        <f t="shared" ca="1" si="1135"/>
        <v>#REF!</v>
      </c>
      <c r="FJ48" s="451" t="e">
        <f t="shared" ca="1" si="1135"/>
        <v>#REF!</v>
      </c>
      <c r="FK48" s="368" t="e">
        <f t="shared" ca="1" si="1135"/>
        <v>#REF!</v>
      </c>
      <c r="FL48" s="385" t="e">
        <f t="shared" ca="1" si="1135"/>
        <v>#REF!</v>
      </c>
      <c r="FM48" s="588" t="e">
        <f t="shared" ca="1" si="1135"/>
        <v>#REF!</v>
      </c>
      <c r="FN48" s="451" t="e">
        <f t="shared" ca="1" si="1135"/>
        <v>#REF!</v>
      </c>
      <c r="FO48" s="368" t="e">
        <f t="shared" ca="1" si="1135"/>
        <v>#REF!</v>
      </c>
      <c r="FP48" s="588" t="e">
        <f t="shared" ca="1" si="1135"/>
        <v>#REF!</v>
      </c>
      <c r="FQ48" s="451" t="e">
        <f t="shared" ca="1" si="1135"/>
        <v>#REF!</v>
      </c>
      <c r="FR48" s="368" t="e">
        <f t="shared" ca="1" si="1135"/>
        <v>#REF!</v>
      </c>
      <c r="FS48" s="588" t="e">
        <f t="shared" ca="1" si="1135"/>
        <v>#REF!</v>
      </c>
      <c r="FT48" s="451" t="e">
        <f t="shared" ca="1" si="1135"/>
        <v>#REF!</v>
      </c>
      <c r="FU48" s="368" t="e">
        <f t="shared" ca="1" si="1135"/>
        <v>#REF!</v>
      </c>
      <c r="FV48" s="385" t="e">
        <f t="shared" ca="1" si="1135"/>
        <v>#REF!</v>
      </c>
      <c r="FW48" s="588" t="e">
        <f t="shared" ca="1" si="1135"/>
        <v>#REF!</v>
      </c>
      <c r="FX48" s="632" t="e">
        <f t="shared" ref="FX48:GG48" ca="1" si="1136">SUMIF($S41:$S47,$S48,FX41:FX47)</f>
        <v>#REF!</v>
      </c>
      <c r="FY48" s="368" t="e">
        <f t="shared" ca="1" si="1136"/>
        <v>#REF!</v>
      </c>
      <c r="FZ48" s="633" t="e">
        <f t="shared" ca="1" si="1136"/>
        <v>#REF!</v>
      </c>
      <c r="GA48" s="632" t="e">
        <f t="shared" ca="1" si="1136"/>
        <v>#REF!</v>
      </c>
      <c r="GB48" s="368" t="e">
        <f t="shared" ca="1" si="1136"/>
        <v>#REF!</v>
      </c>
      <c r="GC48" s="633" t="e">
        <f t="shared" ca="1" si="1136"/>
        <v>#REF!</v>
      </c>
      <c r="GD48" s="632" t="e">
        <f t="shared" ca="1" si="1136"/>
        <v>#REF!</v>
      </c>
      <c r="GE48" s="368" t="e">
        <f t="shared" ca="1" si="1136"/>
        <v>#REF!</v>
      </c>
      <c r="GF48" s="385" t="e">
        <f t="shared" ca="1" si="1136"/>
        <v>#REF!</v>
      </c>
      <c r="GG48" s="633" t="e">
        <f t="shared" ca="1" si="1136"/>
        <v>#REF!</v>
      </c>
      <c r="GH48" s="632" t="e">
        <f t="shared" ref="GH48:HA48" ca="1" si="1137">SUMIF($S42:$S47,$S48,GH42:GH47)</f>
        <v>#REF!</v>
      </c>
      <c r="GI48" s="368" t="e">
        <f t="shared" ca="1" si="1137"/>
        <v>#REF!</v>
      </c>
      <c r="GJ48" s="633" t="e">
        <f t="shared" ca="1" si="1137"/>
        <v>#REF!</v>
      </c>
      <c r="GK48" s="632" t="e">
        <f t="shared" ca="1" si="1137"/>
        <v>#REF!</v>
      </c>
      <c r="GL48" s="368" t="e">
        <f t="shared" ca="1" si="1137"/>
        <v>#REF!</v>
      </c>
      <c r="GM48" s="633" t="e">
        <f t="shared" ca="1" si="1137"/>
        <v>#REF!</v>
      </c>
      <c r="GN48" s="632" t="e">
        <f t="shared" ca="1" si="1137"/>
        <v>#REF!</v>
      </c>
      <c r="GO48" s="368" t="e">
        <f t="shared" ca="1" si="1137"/>
        <v>#REF!</v>
      </c>
      <c r="GP48" s="385" t="e">
        <f t="shared" ca="1" si="1137"/>
        <v>#REF!</v>
      </c>
      <c r="GQ48" s="633" t="e">
        <f t="shared" ca="1" si="1137"/>
        <v>#REF!</v>
      </c>
      <c r="GR48" s="632" t="e">
        <f t="shared" ca="1" si="1137"/>
        <v>#REF!</v>
      </c>
      <c r="GS48" s="368" t="e">
        <f t="shared" ca="1" si="1137"/>
        <v>#REF!</v>
      </c>
      <c r="GT48" s="633" t="e">
        <f t="shared" ca="1" si="1137"/>
        <v>#REF!</v>
      </c>
      <c r="GU48" s="632" t="e">
        <f t="shared" ca="1" si="1137"/>
        <v>#REF!</v>
      </c>
      <c r="GV48" s="368" t="e">
        <f t="shared" ca="1" si="1137"/>
        <v>#REF!</v>
      </c>
      <c r="GW48" s="633" t="e">
        <f t="shared" ca="1" si="1137"/>
        <v>#REF!</v>
      </c>
      <c r="GX48" s="632" t="e">
        <f t="shared" ca="1" si="1137"/>
        <v>#REF!</v>
      </c>
      <c r="GY48" s="368" t="e">
        <f t="shared" ca="1" si="1137"/>
        <v>#REF!</v>
      </c>
      <c r="GZ48" s="385" t="e">
        <f t="shared" ca="1" si="1137"/>
        <v>#REF!</v>
      </c>
      <c r="HA48" s="633" t="e">
        <f t="shared" ca="1" si="1137"/>
        <v>#REF!</v>
      </c>
      <c r="HC48" s="537"/>
      <c r="HD48" s="814"/>
      <c r="HE48" s="537"/>
      <c r="HF48" s="537"/>
      <c r="HG48" s="537"/>
    </row>
    <row r="49" spans="1:215" s="536" customFormat="1" ht="19.5" outlineLevel="1" x14ac:dyDescent="0.25">
      <c r="A49" s="535"/>
      <c r="B49" s="1421"/>
      <c r="C49" s="367"/>
      <c r="D49" s="1417"/>
      <c r="E49" s="1418"/>
      <c r="F49" s="1294"/>
      <c r="G49" s="1294"/>
      <c r="H49" s="1294"/>
      <c r="I49" s="1422" t="str">
        <f>集計グループ3</f>
        <v>アクティブハウス</v>
      </c>
      <c r="J49" s="550"/>
      <c r="K49" s="1282"/>
      <c r="L49" s="1282"/>
      <c r="M49" s="1282"/>
      <c r="N49" s="1282"/>
      <c r="O49" s="1282"/>
      <c r="P49" s="1282"/>
      <c r="Q49" s="1282"/>
      <c r="R49" s="577"/>
      <c r="S49" s="367" t="s">
        <v>146</v>
      </c>
      <c r="T49" s="452" t="e">
        <f t="shared" ref="T49:AW49" ca="1" si="1138">SUMIF($S42:$S47,$S49,T42:T47)</f>
        <v>#REF!</v>
      </c>
      <c r="U49" s="369" t="e">
        <f t="shared" ca="1" si="1138"/>
        <v>#REF!</v>
      </c>
      <c r="V49" s="589" t="e">
        <f t="shared" ca="1" si="1138"/>
        <v>#REF!</v>
      </c>
      <c r="W49" s="452" t="e">
        <f t="shared" ca="1" si="1138"/>
        <v>#REF!</v>
      </c>
      <c r="X49" s="369" t="e">
        <f t="shared" ca="1" si="1138"/>
        <v>#REF!</v>
      </c>
      <c r="Y49" s="589" t="e">
        <f t="shared" ca="1" si="1138"/>
        <v>#REF!</v>
      </c>
      <c r="Z49" s="452" t="e">
        <f t="shared" ca="1" si="1138"/>
        <v>#REF!</v>
      </c>
      <c r="AA49" s="369" t="e">
        <f t="shared" ca="1" si="1138"/>
        <v>#REF!</v>
      </c>
      <c r="AB49" s="790" t="e">
        <f t="shared" ca="1" si="1138"/>
        <v>#REF!</v>
      </c>
      <c r="AC49" s="589" t="e">
        <f t="shared" ca="1" si="1138"/>
        <v>#REF!</v>
      </c>
      <c r="AD49" s="452" t="e">
        <f t="shared" ca="1" si="1138"/>
        <v>#REF!</v>
      </c>
      <c r="AE49" s="369" t="e">
        <f t="shared" ca="1" si="1138"/>
        <v>#REF!</v>
      </c>
      <c r="AF49" s="589" t="e">
        <f t="shared" ca="1" si="1138"/>
        <v>#REF!</v>
      </c>
      <c r="AG49" s="452" t="e">
        <f t="shared" ca="1" si="1138"/>
        <v>#REF!</v>
      </c>
      <c r="AH49" s="369" t="e">
        <f t="shared" ca="1" si="1138"/>
        <v>#REF!</v>
      </c>
      <c r="AI49" s="589" t="e">
        <f t="shared" ca="1" si="1138"/>
        <v>#REF!</v>
      </c>
      <c r="AJ49" s="452" t="e">
        <f t="shared" ca="1" si="1138"/>
        <v>#REF!</v>
      </c>
      <c r="AK49" s="369" t="e">
        <f t="shared" ca="1" si="1138"/>
        <v>#REF!</v>
      </c>
      <c r="AL49" s="790" t="e">
        <f t="shared" ca="1" si="1138"/>
        <v>#REF!</v>
      </c>
      <c r="AM49" s="589" t="e">
        <f t="shared" ca="1" si="1138"/>
        <v>#REF!</v>
      </c>
      <c r="AN49" s="452" t="e">
        <f t="shared" ca="1" si="1138"/>
        <v>#REF!</v>
      </c>
      <c r="AO49" s="369" t="e">
        <f t="shared" ca="1" si="1138"/>
        <v>#REF!</v>
      </c>
      <c r="AP49" s="589" t="e">
        <f t="shared" ca="1" si="1138"/>
        <v>#REF!</v>
      </c>
      <c r="AQ49" s="452" t="e">
        <f t="shared" ca="1" si="1138"/>
        <v>#REF!</v>
      </c>
      <c r="AR49" s="369" t="e">
        <f t="shared" ca="1" si="1138"/>
        <v>#REF!</v>
      </c>
      <c r="AS49" s="589" t="e">
        <f t="shared" ca="1" si="1138"/>
        <v>#REF!</v>
      </c>
      <c r="AT49" s="452" t="e">
        <f t="shared" ca="1" si="1138"/>
        <v>#REF!</v>
      </c>
      <c r="AU49" s="369" t="e">
        <f t="shared" ca="1" si="1138"/>
        <v>#REF!</v>
      </c>
      <c r="AV49" s="790" t="e">
        <f t="shared" ca="1" si="1138"/>
        <v>#REF!</v>
      </c>
      <c r="AW49" s="589" t="e">
        <f t="shared" ca="1" si="1138"/>
        <v>#REF!</v>
      </c>
      <c r="AX49" s="634" t="e">
        <f t="shared" ref="AX49:BG49" ca="1" si="1139">SUMIF($S41:$S47,$S49,AX41:AX47)</f>
        <v>#REF!</v>
      </c>
      <c r="AY49" s="369" t="e">
        <f t="shared" ca="1" si="1139"/>
        <v>#REF!</v>
      </c>
      <c r="AZ49" s="635" t="e">
        <f t="shared" ca="1" si="1139"/>
        <v>#REF!</v>
      </c>
      <c r="BA49" s="634" t="e">
        <f t="shared" ca="1" si="1139"/>
        <v>#REF!</v>
      </c>
      <c r="BB49" s="369" t="e">
        <f t="shared" ca="1" si="1139"/>
        <v>#REF!</v>
      </c>
      <c r="BC49" s="635" t="e">
        <f t="shared" ca="1" si="1139"/>
        <v>#REF!</v>
      </c>
      <c r="BD49" s="634" t="e">
        <f t="shared" ca="1" si="1139"/>
        <v>#REF!</v>
      </c>
      <c r="BE49" s="369" t="e">
        <f t="shared" ca="1" si="1139"/>
        <v>#REF!</v>
      </c>
      <c r="BF49" s="790" t="e">
        <f t="shared" ca="1" si="1139"/>
        <v>#REF!</v>
      </c>
      <c r="BG49" s="635" t="e">
        <f t="shared" ca="1" si="1139"/>
        <v>#REF!</v>
      </c>
      <c r="BH49" s="369" t="e">
        <f t="shared" ref="BH49:CK49" ca="1" si="1140">SUMIF($S42:$S47,$S49,BH42:BH47)</f>
        <v>#REF!</v>
      </c>
      <c r="BI49" s="369" t="e">
        <f t="shared" ca="1" si="1140"/>
        <v>#REF!</v>
      </c>
      <c r="BJ49" s="589" t="e">
        <f t="shared" ca="1" si="1140"/>
        <v>#REF!</v>
      </c>
      <c r="BK49" s="452" t="e">
        <f t="shared" ca="1" si="1140"/>
        <v>#REF!</v>
      </c>
      <c r="BL49" s="369" t="e">
        <f t="shared" ca="1" si="1140"/>
        <v>#REF!</v>
      </c>
      <c r="BM49" s="589" t="e">
        <f t="shared" ca="1" si="1140"/>
        <v>#REF!</v>
      </c>
      <c r="BN49" s="452" t="e">
        <f t="shared" ca="1" si="1140"/>
        <v>#REF!</v>
      </c>
      <c r="BO49" s="369" t="e">
        <f t="shared" ca="1" si="1140"/>
        <v>#REF!</v>
      </c>
      <c r="BP49" s="790" t="e">
        <f t="shared" ca="1" si="1140"/>
        <v>#REF!</v>
      </c>
      <c r="BQ49" s="589" t="e">
        <f t="shared" ca="1" si="1140"/>
        <v>#REF!</v>
      </c>
      <c r="BR49" s="452" t="e">
        <f t="shared" ca="1" si="1140"/>
        <v>#REF!</v>
      </c>
      <c r="BS49" s="369" t="e">
        <f t="shared" ca="1" si="1140"/>
        <v>#REF!</v>
      </c>
      <c r="BT49" s="589" t="e">
        <f t="shared" ca="1" si="1140"/>
        <v>#REF!</v>
      </c>
      <c r="BU49" s="452" t="e">
        <f t="shared" ca="1" si="1140"/>
        <v>#REF!</v>
      </c>
      <c r="BV49" s="369" t="e">
        <f t="shared" ca="1" si="1140"/>
        <v>#REF!</v>
      </c>
      <c r="BW49" s="589" t="e">
        <f t="shared" ca="1" si="1140"/>
        <v>#REF!</v>
      </c>
      <c r="BX49" s="452" t="e">
        <f t="shared" ca="1" si="1140"/>
        <v>#REF!</v>
      </c>
      <c r="BY49" s="369" t="e">
        <f t="shared" ca="1" si="1140"/>
        <v>#REF!</v>
      </c>
      <c r="BZ49" s="790" t="e">
        <f t="shared" ca="1" si="1140"/>
        <v>#REF!</v>
      </c>
      <c r="CA49" s="589" t="e">
        <f t="shared" ca="1" si="1140"/>
        <v>#REF!</v>
      </c>
      <c r="CB49" s="452" t="e">
        <f t="shared" ca="1" si="1140"/>
        <v>#REF!</v>
      </c>
      <c r="CC49" s="369" t="e">
        <f t="shared" ca="1" si="1140"/>
        <v>#REF!</v>
      </c>
      <c r="CD49" s="589" t="e">
        <f t="shared" ca="1" si="1140"/>
        <v>#REF!</v>
      </c>
      <c r="CE49" s="452" t="e">
        <f t="shared" ca="1" si="1140"/>
        <v>#REF!</v>
      </c>
      <c r="CF49" s="369" t="e">
        <f t="shared" ca="1" si="1140"/>
        <v>#REF!</v>
      </c>
      <c r="CG49" s="589" t="e">
        <f t="shared" ca="1" si="1140"/>
        <v>#REF!</v>
      </c>
      <c r="CH49" s="452" t="e">
        <f t="shared" ca="1" si="1140"/>
        <v>#REF!</v>
      </c>
      <c r="CI49" s="369" t="e">
        <f t="shared" ca="1" si="1140"/>
        <v>#REF!</v>
      </c>
      <c r="CJ49" s="790" t="e">
        <f t="shared" ca="1" si="1140"/>
        <v>#REF!</v>
      </c>
      <c r="CK49" s="589" t="e">
        <f t="shared" ca="1" si="1140"/>
        <v>#REF!</v>
      </c>
      <c r="CL49" s="634" t="e">
        <f t="shared" ref="CL49:CU49" ca="1" si="1141">SUMIF($S41:$S47,$S49,CL41:CL47)</f>
        <v>#REF!</v>
      </c>
      <c r="CM49" s="369" t="e">
        <f t="shared" ca="1" si="1141"/>
        <v>#REF!</v>
      </c>
      <c r="CN49" s="635" t="e">
        <f t="shared" ca="1" si="1141"/>
        <v>#REF!</v>
      </c>
      <c r="CO49" s="634" t="e">
        <f t="shared" ca="1" si="1141"/>
        <v>#REF!</v>
      </c>
      <c r="CP49" s="369" t="e">
        <f t="shared" ca="1" si="1141"/>
        <v>#REF!</v>
      </c>
      <c r="CQ49" s="635" t="e">
        <f t="shared" ca="1" si="1141"/>
        <v>#REF!</v>
      </c>
      <c r="CR49" s="634" t="e">
        <f t="shared" ca="1" si="1141"/>
        <v>#REF!</v>
      </c>
      <c r="CS49" s="369" t="e">
        <f t="shared" ca="1" si="1141"/>
        <v>#REF!</v>
      </c>
      <c r="CT49" s="790" t="e">
        <f t="shared" ca="1" si="1141"/>
        <v>#REF!</v>
      </c>
      <c r="CU49" s="635" t="e">
        <f t="shared" ca="1" si="1141"/>
        <v>#REF!</v>
      </c>
      <c r="CV49" s="634" t="e">
        <f t="shared" ref="CV49:EI49" ca="1" si="1142">SUMIF($S42:$S47,$S49,CV42:CV47)</f>
        <v>#REF!</v>
      </c>
      <c r="CW49" s="369" t="e">
        <f t="shared" ca="1" si="1142"/>
        <v>#REF!</v>
      </c>
      <c r="CX49" s="635" t="e">
        <f t="shared" ca="1" si="1142"/>
        <v>#REF!</v>
      </c>
      <c r="CY49" s="634" t="e">
        <f t="shared" ca="1" si="1142"/>
        <v>#REF!</v>
      </c>
      <c r="CZ49" s="369" t="e">
        <f t="shared" ca="1" si="1142"/>
        <v>#REF!</v>
      </c>
      <c r="DA49" s="635" t="e">
        <f t="shared" ca="1" si="1142"/>
        <v>#REF!</v>
      </c>
      <c r="DB49" s="634" t="e">
        <f t="shared" ca="1" si="1142"/>
        <v>#REF!</v>
      </c>
      <c r="DC49" s="369" t="e">
        <f t="shared" ca="1" si="1142"/>
        <v>#REF!</v>
      </c>
      <c r="DD49" s="790" t="e">
        <f t="shared" ca="1" si="1142"/>
        <v>#REF!</v>
      </c>
      <c r="DE49" s="635" t="e">
        <f t="shared" ca="1" si="1142"/>
        <v>#REF!</v>
      </c>
      <c r="DF49" s="369" t="e">
        <f t="shared" ca="1" si="1142"/>
        <v>#REF!</v>
      </c>
      <c r="DG49" s="369" t="e">
        <f t="shared" ca="1" si="1142"/>
        <v>#REF!</v>
      </c>
      <c r="DH49" s="589" t="e">
        <f t="shared" ca="1" si="1142"/>
        <v>#REF!</v>
      </c>
      <c r="DI49" s="452" t="e">
        <f t="shared" ca="1" si="1142"/>
        <v>#REF!</v>
      </c>
      <c r="DJ49" s="369" t="e">
        <f t="shared" ca="1" si="1142"/>
        <v>#REF!</v>
      </c>
      <c r="DK49" s="589" t="e">
        <f t="shared" ca="1" si="1142"/>
        <v>#REF!</v>
      </c>
      <c r="DL49" s="452" t="e">
        <f t="shared" ca="1" si="1142"/>
        <v>#REF!</v>
      </c>
      <c r="DM49" s="369" t="e">
        <f t="shared" ca="1" si="1142"/>
        <v>#REF!</v>
      </c>
      <c r="DN49" s="790" t="e">
        <f t="shared" ca="1" si="1142"/>
        <v>#REF!</v>
      </c>
      <c r="DO49" s="589" t="e">
        <f t="shared" ca="1" si="1142"/>
        <v>#REF!</v>
      </c>
      <c r="DP49" s="452" t="e">
        <f t="shared" ca="1" si="1142"/>
        <v>#REF!</v>
      </c>
      <c r="DQ49" s="369" t="e">
        <f t="shared" ca="1" si="1142"/>
        <v>#REF!</v>
      </c>
      <c r="DR49" s="589" t="e">
        <f t="shared" ca="1" si="1142"/>
        <v>#REF!</v>
      </c>
      <c r="DS49" s="452" t="e">
        <f t="shared" ca="1" si="1142"/>
        <v>#REF!</v>
      </c>
      <c r="DT49" s="369" t="e">
        <f t="shared" ca="1" si="1142"/>
        <v>#REF!</v>
      </c>
      <c r="DU49" s="589" t="e">
        <f t="shared" ca="1" si="1142"/>
        <v>#REF!</v>
      </c>
      <c r="DV49" s="452" t="e">
        <f t="shared" ca="1" si="1142"/>
        <v>#REF!</v>
      </c>
      <c r="DW49" s="369" t="e">
        <f t="shared" ca="1" si="1142"/>
        <v>#REF!</v>
      </c>
      <c r="DX49" s="790" t="e">
        <f t="shared" ca="1" si="1142"/>
        <v>#REF!</v>
      </c>
      <c r="DY49" s="589" t="e">
        <f t="shared" ca="1" si="1142"/>
        <v>#REF!</v>
      </c>
      <c r="DZ49" s="452" t="e">
        <f t="shared" ca="1" si="1142"/>
        <v>#REF!</v>
      </c>
      <c r="EA49" s="369" t="e">
        <f t="shared" ca="1" si="1142"/>
        <v>#REF!</v>
      </c>
      <c r="EB49" s="589" t="e">
        <f t="shared" ca="1" si="1142"/>
        <v>#REF!</v>
      </c>
      <c r="EC49" s="452" t="e">
        <f t="shared" ca="1" si="1142"/>
        <v>#REF!</v>
      </c>
      <c r="ED49" s="369" t="e">
        <f t="shared" ca="1" si="1142"/>
        <v>#REF!</v>
      </c>
      <c r="EE49" s="589" t="e">
        <f t="shared" ca="1" si="1142"/>
        <v>#REF!</v>
      </c>
      <c r="EF49" s="452" t="e">
        <f t="shared" ca="1" si="1142"/>
        <v>#REF!</v>
      </c>
      <c r="EG49" s="369" t="e">
        <f t="shared" ca="1" si="1142"/>
        <v>#REF!</v>
      </c>
      <c r="EH49" s="790" t="e">
        <f t="shared" ca="1" si="1142"/>
        <v>#REF!</v>
      </c>
      <c r="EI49" s="589" t="e">
        <f t="shared" ca="1" si="1142"/>
        <v>#REF!</v>
      </c>
      <c r="EJ49" s="634" t="e">
        <f t="shared" ref="EJ49:ES49" ca="1" si="1143">SUMIF($S41:$S47,$S49,EJ41:EJ47)</f>
        <v>#REF!</v>
      </c>
      <c r="EK49" s="369" t="e">
        <f t="shared" ca="1" si="1143"/>
        <v>#REF!</v>
      </c>
      <c r="EL49" s="635" t="e">
        <f t="shared" ca="1" si="1143"/>
        <v>#REF!</v>
      </c>
      <c r="EM49" s="634" t="e">
        <f t="shared" ca="1" si="1143"/>
        <v>#REF!</v>
      </c>
      <c r="EN49" s="369" t="e">
        <f t="shared" ca="1" si="1143"/>
        <v>#REF!</v>
      </c>
      <c r="EO49" s="635" t="e">
        <f t="shared" ca="1" si="1143"/>
        <v>#REF!</v>
      </c>
      <c r="EP49" s="634" t="e">
        <f t="shared" ca="1" si="1143"/>
        <v>#REF!</v>
      </c>
      <c r="EQ49" s="369" t="e">
        <f t="shared" ca="1" si="1143"/>
        <v>#REF!</v>
      </c>
      <c r="ER49" s="790" t="e">
        <f t="shared" ca="1" si="1143"/>
        <v>#REF!</v>
      </c>
      <c r="ES49" s="635" t="e">
        <f t="shared" ca="1" si="1143"/>
        <v>#REF!</v>
      </c>
      <c r="ET49" s="369" t="e">
        <f t="shared" ref="ET49:FW49" ca="1" si="1144">SUMIF($S42:$S47,$S49,ET42:ET47)</f>
        <v>#REF!</v>
      </c>
      <c r="EU49" s="369" t="e">
        <f t="shared" ca="1" si="1144"/>
        <v>#REF!</v>
      </c>
      <c r="EV49" s="589" t="e">
        <f t="shared" ca="1" si="1144"/>
        <v>#REF!</v>
      </c>
      <c r="EW49" s="452" t="e">
        <f t="shared" ca="1" si="1144"/>
        <v>#REF!</v>
      </c>
      <c r="EX49" s="369" t="e">
        <f t="shared" ca="1" si="1144"/>
        <v>#REF!</v>
      </c>
      <c r="EY49" s="589" t="e">
        <f t="shared" ca="1" si="1144"/>
        <v>#REF!</v>
      </c>
      <c r="EZ49" s="452" t="e">
        <f t="shared" ca="1" si="1144"/>
        <v>#REF!</v>
      </c>
      <c r="FA49" s="369" t="e">
        <f t="shared" ca="1" si="1144"/>
        <v>#REF!</v>
      </c>
      <c r="FB49" s="790" t="e">
        <f t="shared" ca="1" si="1144"/>
        <v>#REF!</v>
      </c>
      <c r="FC49" s="589" t="e">
        <f t="shared" ca="1" si="1144"/>
        <v>#REF!</v>
      </c>
      <c r="FD49" s="452" t="e">
        <f t="shared" ca="1" si="1144"/>
        <v>#REF!</v>
      </c>
      <c r="FE49" s="369" t="e">
        <f t="shared" ca="1" si="1144"/>
        <v>#REF!</v>
      </c>
      <c r="FF49" s="589" t="e">
        <f t="shared" ca="1" si="1144"/>
        <v>#REF!</v>
      </c>
      <c r="FG49" s="452" t="e">
        <f t="shared" ca="1" si="1144"/>
        <v>#REF!</v>
      </c>
      <c r="FH49" s="369" t="e">
        <f t="shared" ca="1" si="1144"/>
        <v>#REF!</v>
      </c>
      <c r="FI49" s="589" t="e">
        <f t="shared" ca="1" si="1144"/>
        <v>#REF!</v>
      </c>
      <c r="FJ49" s="452" t="e">
        <f t="shared" ca="1" si="1144"/>
        <v>#REF!</v>
      </c>
      <c r="FK49" s="369" t="e">
        <f t="shared" ca="1" si="1144"/>
        <v>#REF!</v>
      </c>
      <c r="FL49" s="790" t="e">
        <f t="shared" ca="1" si="1144"/>
        <v>#REF!</v>
      </c>
      <c r="FM49" s="589" t="e">
        <f t="shared" ca="1" si="1144"/>
        <v>#REF!</v>
      </c>
      <c r="FN49" s="452" t="e">
        <f t="shared" ca="1" si="1144"/>
        <v>#REF!</v>
      </c>
      <c r="FO49" s="369" t="e">
        <f t="shared" ca="1" si="1144"/>
        <v>#REF!</v>
      </c>
      <c r="FP49" s="589" t="e">
        <f t="shared" ca="1" si="1144"/>
        <v>#REF!</v>
      </c>
      <c r="FQ49" s="452" t="e">
        <f t="shared" ca="1" si="1144"/>
        <v>#REF!</v>
      </c>
      <c r="FR49" s="369" t="e">
        <f t="shared" ca="1" si="1144"/>
        <v>#REF!</v>
      </c>
      <c r="FS49" s="589" t="e">
        <f t="shared" ca="1" si="1144"/>
        <v>#REF!</v>
      </c>
      <c r="FT49" s="452" t="e">
        <f t="shared" ca="1" si="1144"/>
        <v>#REF!</v>
      </c>
      <c r="FU49" s="369" t="e">
        <f t="shared" ca="1" si="1144"/>
        <v>#REF!</v>
      </c>
      <c r="FV49" s="790" t="e">
        <f t="shared" ca="1" si="1144"/>
        <v>#REF!</v>
      </c>
      <c r="FW49" s="589" t="e">
        <f t="shared" ca="1" si="1144"/>
        <v>#REF!</v>
      </c>
      <c r="FX49" s="634" t="e">
        <f t="shared" ref="FX49:GG49" ca="1" si="1145">SUMIF($S41:$S47,$S49,FX41:FX47)</f>
        <v>#REF!</v>
      </c>
      <c r="FY49" s="369" t="e">
        <f t="shared" ca="1" si="1145"/>
        <v>#REF!</v>
      </c>
      <c r="FZ49" s="635" t="e">
        <f t="shared" ca="1" si="1145"/>
        <v>#REF!</v>
      </c>
      <c r="GA49" s="634" t="e">
        <f t="shared" ca="1" si="1145"/>
        <v>#REF!</v>
      </c>
      <c r="GB49" s="369" t="e">
        <f t="shared" ca="1" si="1145"/>
        <v>#REF!</v>
      </c>
      <c r="GC49" s="635" t="e">
        <f t="shared" ca="1" si="1145"/>
        <v>#REF!</v>
      </c>
      <c r="GD49" s="634" t="e">
        <f t="shared" ca="1" si="1145"/>
        <v>#REF!</v>
      </c>
      <c r="GE49" s="369" t="e">
        <f t="shared" ca="1" si="1145"/>
        <v>#REF!</v>
      </c>
      <c r="GF49" s="790" t="e">
        <f t="shared" ca="1" si="1145"/>
        <v>#REF!</v>
      </c>
      <c r="GG49" s="635" t="e">
        <f t="shared" ca="1" si="1145"/>
        <v>#REF!</v>
      </c>
      <c r="GH49" s="634" t="e">
        <f t="shared" ref="GH49:HA49" ca="1" si="1146">SUMIF($S42:$S47,$S49,GH42:GH47)</f>
        <v>#REF!</v>
      </c>
      <c r="GI49" s="369" t="e">
        <f t="shared" ca="1" si="1146"/>
        <v>#REF!</v>
      </c>
      <c r="GJ49" s="635" t="e">
        <f t="shared" ca="1" si="1146"/>
        <v>#REF!</v>
      </c>
      <c r="GK49" s="634" t="e">
        <f t="shared" ca="1" si="1146"/>
        <v>#REF!</v>
      </c>
      <c r="GL49" s="369" t="e">
        <f t="shared" ca="1" si="1146"/>
        <v>#REF!</v>
      </c>
      <c r="GM49" s="635" t="e">
        <f t="shared" ca="1" si="1146"/>
        <v>#REF!</v>
      </c>
      <c r="GN49" s="634" t="e">
        <f t="shared" ca="1" si="1146"/>
        <v>#REF!</v>
      </c>
      <c r="GO49" s="369" t="e">
        <f t="shared" ca="1" si="1146"/>
        <v>#REF!</v>
      </c>
      <c r="GP49" s="790" t="e">
        <f t="shared" ca="1" si="1146"/>
        <v>#REF!</v>
      </c>
      <c r="GQ49" s="635" t="e">
        <f t="shared" ca="1" si="1146"/>
        <v>#REF!</v>
      </c>
      <c r="GR49" s="634" t="e">
        <f t="shared" ca="1" si="1146"/>
        <v>#REF!</v>
      </c>
      <c r="GS49" s="369" t="e">
        <f t="shared" ca="1" si="1146"/>
        <v>#REF!</v>
      </c>
      <c r="GT49" s="635" t="e">
        <f t="shared" ca="1" si="1146"/>
        <v>#REF!</v>
      </c>
      <c r="GU49" s="634" t="e">
        <f t="shared" ca="1" si="1146"/>
        <v>#REF!</v>
      </c>
      <c r="GV49" s="369" t="e">
        <f t="shared" ca="1" si="1146"/>
        <v>#REF!</v>
      </c>
      <c r="GW49" s="635" t="e">
        <f t="shared" ca="1" si="1146"/>
        <v>#REF!</v>
      </c>
      <c r="GX49" s="634" t="e">
        <f t="shared" ca="1" si="1146"/>
        <v>#REF!</v>
      </c>
      <c r="GY49" s="369" t="e">
        <f t="shared" ca="1" si="1146"/>
        <v>#REF!</v>
      </c>
      <c r="GZ49" s="790" t="e">
        <f t="shared" ca="1" si="1146"/>
        <v>#REF!</v>
      </c>
      <c r="HA49" s="635" t="e">
        <f t="shared" ca="1" si="1146"/>
        <v>#REF!</v>
      </c>
      <c r="HC49" s="537"/>
      <c r="HD49" s="538"/>
      <c r="HE49" s="537"/>
      <c r="HF49" s="537"/>
      <c r="HG49" s="537"/>
    </row>
    <row r="50" spans="1:215" s="536" customFormat="1" ht="20.25" thickBot="1" x14ac:dyDescent="0.3">
      <c r="A50" s="535"/>
      <c r="B50" s="1423"/>
      <c r="C50" s="371"/>
      <c r="D50" s="364"/>
      <c r="E50" s="370"/>
      <c r="F50" s="1296"/>
      <c r="G50" s="1296"/>
      <c r="H50" s="1296"/>
      <c r="I50" s="1424"/>
      <c r="J50" s="551"/>
      <c r="K50" s="1280"/>
      <c r="L50" s="1280"/>
      <c r="M50" s="1280"/>
      <c r="N50" s="1280"/>
      <c r="O50" s="1280"/>
      <c r="P50" s="1280"/>
      <c r="Q50" s="1280"/>
      <c r="R50" s="578"/>
      <c r="S50" s="371" t="s">
        <v>143</v>
      </c>
      <c r="T50" s="555" t="e">
        <f t="shared" ref="T50:AA50" ca="1" si="1147">IF(AND(T48&gt;0,T49&gt;0),ROUNDDOWN(T49/T48,4),"")</f>
        <v>#REF!</v>
      </c>
      <c r="U50" s="556" t="e">
        <f t="shared" ca="1" si="1147"/>
        <v>#REF!</v>
      </c>
      <c r="V50" s="556" t="e">
        <f t="shared" ca="1" si="1147"/>
        <v>#REF!</v>
      </c>
      <c r="W50" s="555" t="e">
        <f t="shared" ca="1" si="1147"/>
        <v>#REF!</v>
      </c>
      <c r="X50" s="556" t="e">
        <f t="shared" ca="1" si="1147"/>
        <v>#REF!</v>
      </c>
      <c r="Y50" s="556" t="e">
        <f t="shared" ca="1" si="1147"/>
        <v>#REF!</v>
      </c>
      <c r="Z50" s="555" t="e">
        <f t="shared" ca="1" si="1147"/>
        <v>#REF!</v>
      </c>
      <c r="AA50" s="556" t="e">
        <f t="shared" ca="1" si="1147"/>
        <v>#REF!</v>
      </c>
      <c r="AB50" s="557" t="e">
        <f ca="1">IF(AB49&gt;0,AB49/AB48,0)</f>
        <v>#REF!</v>
      </c>
      <c r="AC50" s="556" t="e">
        <f t="shared" ref="AC50:AK50" ca="1" si="1148">IF(AND(AC48&gt;0,AC49&gt;0),ROUNDDOWN(AC49/AC48,4),"")</f>
        <v>#REF!</v>
      </c>
      <c r="AD50" s="555" t="e">
        <f t="shared" ca="1" si="1148"/>
        <v>#REF!</v>
      </c>
      <c r="AE50" s="556" t="e">
        <f t="shared" ca="1" si="1148"/>
        <v>#REF!</v>
      </c>
      <c r="AF50" s="556" t="e">
        <f t="shared" ca="1" si="1148"/>
        <v>#REF!</v>
      </c>
      <c r="AG50" s="555" t="e">
        <f t="shared" ca="1" si="1148"/>
        <v>#REF!</v>
      </c>
      <c r="AH50" s="556" t="e">
        <f t="shared" ca="1" si="1148"/>
        <v>#REF!</v>
      </c>
      <c r="AI50" s="556" t="e">
        <f t="shared" ca="1" si="1148"/>
        <v>#REF!</v>
      </c>
      <c r="AJ50" s="555" t="e">
        <f t="shared" ca="1" si="1148"/>
        <v>#REF!</v>
      </c>
      <c r="AK50" s="556" t="e">
        <f t="shared" ca="1" si="1148"/>
        <v>#REF!</v>
      </c>
      <c r="AL50" s="557" t="e">
        <f ca="1">IF(AL49&gt;0,AL49/AL48,0)</f>
        <v>#REF!</v>
      </c>
      <c r="AM50" s="556" t="e">
        <f t="shared" ref="AM50:CB50" ca="1" si="1149">IF(AND(AM48&gt;0,AM49&gt;0),ROUNDDOWN(AM49/AM48,4),"")</f>
        <v>#REF!</v>
      </c>
      <c r="AN50" s="555" t="e">
        <f t="shared" ca="1" si="1149"/>
        <v>#REF!</v>
      </c>
      <c r="AO50" s="556" t="e">
        <f t="shared" ca="1" si="1149"/>
        <v>#REF!</v>
      </c>
      <c r="AP50" s="556" t="e">
        <f t="shared" ca="1" si="1149"/>
        <v>#REF!</v>
      </c>
      <c r="AQ50" s="555" t="e">
        <f t="shared" ca="1" si="1149"/>
        <v>#REF!</v>
      </c>
      <c r="AR50" s="556" t="e">
        <f t="shared" ca="1" si="1149"/>
        <v>#REF!</v>
      </c>
      <c r="AS50" s="556" t="e">
        <f t="shared" ca="1" si="1149"/>
        <v>#REF!</v>
      </c>
      <c r="AT50" s="555" t="e">
        <f t="shared" ca="1" si="1149"/>
        <v>#REF!</v>
      </c>
      <c r="AU50" s="556" t="e">
        <f t="shared" ca="1" si="1149"/>
        <v>#REF!</v>
      </c>
      <c r="AV50" s="557" t="e">
        <f ca="1">IF(AV49&gt;0,AV49/AV48,0)</f>
        <v>#REF!</v>
      </c>
      <c r="AW50" s="556" t="e">
        <f t="shared" ca="1" si="1149"/>
        <v>#REF!</v>
      </c>
      <c r="AX50" s="636" t="e">
        <f ca="1">IF(AND(AX48&gt;0,AX49&gt;0),ROUNDDOWN(AX49/AX48,4),"")</f>
        <v>#REF!</v>
      </c>
      <c r="AY50" s="556" t="e">
        <f t="shared" ref="AY50" ca="1" si="1150">IF(AND(AY48&gt;0,AY49&gt;0),ROUNDDOWN(AY49/AY48,4),"")</f>
        <v>#REF!</v>
      </c>
      <c r="AZ50" s="637" t="e">
        <f t="shared" ref="AZ50" ca="1" si="1151">IF(AND(AZ48&gt;0,AZ49&gt;0),ROUNDDOWN(AZ49/AZ48,4),"")</f>
        <v>#REF!</v>
      </c>
      <c r="BA50" s="636" t="e">
        <f ca="1">IF(AND(BA48&gt;0,BA49&gt;0),ROUNDDOWN(BA49/BA48,4),"")</f>
        <v>#REF!</v>
      </c>
      <c r="BB50" s="556" t="e">
        <f t="shared" ref="BB50" ca="1" si="1152">IF(AND(BB48&gt;0,BB49&gt;0),ROUNDDOWN(BB49/BB48,4),"")</f>
        <v>#REF!</v>
      </c>
      <c r="BC50" s="637" t="e">
        <f t="shared" ref="BC50" ca="1" si="1153">IF(AND(BC48&gt;0,BC49&gt;0),ROUNDDOWN(BC49/BC48,4),"")</f>
        <v>#REF!</v>
      </c>
      <c r="BD50" s="636" t="e">
        <f ca="1">IF(AND(BD48&gt;0,BD49&gt;0),ROUNDDOWN(BD49/BD48,4),"")</f>
        <v>#REF!</v>
      </c>
      <c r="BE50" s="556" t="e">
        <f t="shared" ref="BE50" ca="1" si="1154">IF(AND(BE48&gt;0,BE49&gt;0),ROUNDDOWN(BE49/BE48,4),"")</f>
        <v>#REF!</v>
      </c>
      <c r="BF50" s="557"/>
      <c r="BG50" s="637" t="e">
        <f t="shared" ref="BG50" ca="1" si="1155">IF(AND(BG48&gt;0,BG49&gt;0),ROUNDDOWN(BG49/BG48,4),"")</f>
        <v>#REF!</v>
      </c>
      <c r="BH50" s="556" t="e">
        <f t="shared" ca="1" si="1149"/>
        <v>#REF!</v>
      </c>
      <c r="BI50" s="556" t="e">
        <f t="shared" ca="1" si="1149"/>
        <v>#REF!</v>
      </c>
      <c r="BJ50" s="556" t="e">
        <f t="shared" ca="1" si="1149"/>
        <v>#REF!</v>
      </c>
      <c r="BK50" s="555" t="e">
        <f t="shared" ca="1" si="1149"/>
        <v>#REF!</v>
      </c>
      <c r="BL50" s="556" t="e">
        <f t="shared" ca="1" si="1149"/>
        <v>#REF!</v>
      </c>
      <c r="BM50" s="556" t="e">
        <f t="shared" ca="1" si="1149"/>
        <v>#REF!</v>
      </c>
      <c r="BN50" s="555" t="e">
        <f t="shared" ca="1" si="1149"/>
        <v>#REF!</v>
      </c>
      <c r="BO50" s="556" t="e">
        <f t="shared" ca="1" si="1149"/>
        <v>#REF!</v>
      </c>
      <c r="BP50" s="557" t="e">
        <f ca="1">IF(BP49&gt;0,BP49/BP48,0)</f>
        <v>#REF!</v>
      </c>
      <c r="BQ50" s="556" t="e">
        <f t="shared" ca="1" si="1149"/>
        <v>#REF!</v>
      </c>
      <c r="BR50" s="555" t="e">
        <f t="shared" ca="1" si="1149"/>
        <v>#REF!</v>
      </c>
      <c r="BS50" s="556" t="e">
        <f t="shared" ca="1" si="1149"/>
        <v>#REF!</v>
      </c>
      <c r="BT50" s="556" t="e">
        <f t="shared" ca="1" si="1149"/>
        <v>#REF!</v>
      </c>
      <c r="BU50" s="555" t="e">
        <f t="shared" ca="1" si="1149"/>
        <v>#REF!</v>
      </c>
      <c r="BV50" s="556" t="e">
        <f t="shared" ca="1" si="1149"/>
        <v>#REF!</v>
      </c>
      <c r="BW50" s="556" t="e">
        <f t="shared" ca="1" si="1149"/>
        <v>#REF!</v>
      </c>
      <c r="BX50" s="555" t="e">
        <f t="shared" ca="1" si="1149"/>
        <v>#REF!</v>
      </c>
      <c r="BY50" s="556" t="e">
        <f t="shared" ca="1" si="1149"/>
        <v>#REF!</v>
      </c>
      <c r="BZ50" s="557" t="e">
        <f ca="1">IF(BZ49&gt;0,BZ49/BZ48,0)</f>
        <v>#REF!</v>
      </c>
      <c r="CA50" s="556" t="e">
        <f t="shared" ca="1" si="1149"/>
        <v>#REF!</v>
      </c>
      <c r="CB50" s="555" t="e">
        <f t="shared" ca="1" si="1149"/>
        <v>#REF!</v>
      </c>
      <c r="CC50" s="556" t="e">
        <f t="shared" ref="CC50:DY50" ca="1" si="1156">IF(AND(CC48&gt;0,CC49&gt;0),ROUNDDOWN(CC49/CC48,4),"")</f>
        <v>#REF!</v>
      </c>
      <c r="CD50" s="556" t="e">
        <f t="shared" ca="1" si="1156"/>
        <v>#REF!</v>
      </c>
      <c r="CE50" s="555" t="e">
        <f t="shared" ca="1" si="1156"/>
        <v>#REF!</v>
      </c>
      <c r="CF50" s="556" t="e">
        <f t="shared" ca="1" si="1156"/>
        <v>#REF!</v>
      </c>
      <c r="CG50" s="556" t="e">
        <f t="shared" ca="1" si="1156"/>
        <v>#REF!</v>
      </c>
      <c r="CH50" s="555" t="e">
        <f t="shared" ca="1" si="1156"/>
        <v>#REF!</v>
      </c>
      <c r="CI50" s="556" t="e">
        <f t="shared" ca="1" si="1156"/>
        <v>#REF!</v>
      </c>
      <c r="CJ50" s="557" t="e">
        <f ca="1">IF(CJ49&gt;0,CJ49/CJ48,0)</f>
        <v>#REF!</v>
      </c>
      <c r="CK50" s="556" t="e">
        <f t="shared" ca="1" si="1156"/>
        <v>#REF!</v>
      </c>
      <c r="CL50" s="636" t="e">
        <f ca="1">IF(AND(CL48&gt;0,CL49&gt;0),ROUNDDOWN(CL49/CL48,4),"")</f>
        <v>#REF!</v>
      </c>
      <c r="CM50" s="556" t="e">
        <f t="shared" ref="CM50:CN50" ca="1" si="1157">IF(AND(CM48&gt;0,CM49&gt;0),ROUNDDOWN(CM49/CM48,4),"")</f>
        <v>#REF!</v>
      </c>
      <c r="CN50" s="637" t="e">
        <f t="shared" ca="1" si="1157"/>
        <v>#REF!</v>
      </c>
      <c r="CO50" s="636" t="e">
        <f ca="1">IF(AND(CO48&gt;0,CO49&gt;0),ROUNDDOWN(CO49/CO48,4),"")</f>
        <v>#REF!</v>
      </c>
      <c r="CP50" s="556" t="e">
        <f t="shared" ref="CP50:CQ50" ca="1" si="1158">IF(AND(CP48&gt;0,CP49&gt;0),ROUNDDOWN(CP49/CP48,4),"")</f>
        <v>#REF!</v>
      </c>
      <c r="CQ50" s="637" t="e">
        <f t="shared" ca="1" si="1158"/>
        <v>#REF!</v>
      </c>
      <c r="CR50" s="636" t="e">
        <f ca="1">IF(AND(CR48&gt;0,CR49&gt;0),ROUNDDOWN(CR49/CR48,4),"")</f>
        <v>#REF!</v>
      </c>
      <c r="CS50" s="556" t="e">
        <f t="shared" ref="CS50" ca="1" si="1159">IF(AND(CS48&gt;0,CS49&gt;0),ROUNDDOWN(CS49/CS48,4),"")</f>
        <v>#REF!</v>
      </c>
      <c r="CT50" s="557"/>
      <c r="CU50" s="637" t="e">
        <f t="shared" ref="CU50:DA50" ca="1" si="1160">IF(AND(CU48&gt;0,CU49&gt;0),ROUNDDOWN(CU49/CU48,4),"")</f>
        <v>#REF!</v>
      </c>
      <c r="CV50" s="636" t="e">
        <f t="shared" ref="CV50:CX50" ca="1" si="1161">IF(AND(CV48&gt;0,CV49&gt;0),ROUNDDOWN(CV49/CV48,4),"")</f>
        <v>#REF!</v>
      </c>
      <c r="CW50" s="556" t="e">
        <f t="shared" ca="1" si="1161"/>
        <v>#REF!</v>
      </c>
      <c r="CX50" s="637" t="e">
        <f t="shared" ca="1" si="1161"/>
        <v>#REF!</v>
      </c>
      <c r="CY50" s="636" t="e">
        <f t="shared" ca="1" si="1160"/>
        <v>#REF!</v>
      </c>
      <c r="CZ50" s="556" t="e">
        <f t="shared" ca="1" si="1160"/>
        <v>#REF!</v>
      </c>
      <c r="DA50" s="637" t="e">
        <f t="shared" ca="1" si="1160"/>
        <v>#REF!</v>
      </c>
      <c r="DB50" s="636" t="e">
        <f t="shared" ca="1" si="1156"/>
        <v>#REF!</v>
      </c>
      <c r="DC50" s="556" t="e">
        <f t="shared" ca="1" si="1156"/>
        <v>#REF!</v>
      </c>
      <c r="DD50" s="557" t="e">
        <f t="shared" ref="DD50" ca="1" si="1162">IF(AND(DD48&gt;0,DD49&gt;0),ROUNDDOWN(DD49/DD48,4),"")</f>
        <v>#REF!</v>
      </c>
      <c r="DE50" s="637" t="e">
        <f t="shared" ca="1" si="1156"/>
        <v>#REF!</v>
      </c>
      <c r="DF50" s="556" t="e">
        <f t="shared" ca="1" si="1156"/>
        <v>#REF!</v>
      </c>
      <c r="DG50" s="556" t="e">
        <f t="shared" ca="1" si="1156"/>
        <v>#REF!</v>
      </c>
      <c r="DH50" s="556" t="e">
        <f t="shared" ca="1" si="1156"/>
        <v>#REF!</v>
      </c>
      <c r="DI50" s="555" t="e">
        <f t="shared" ca="1" si="1156"/>
        <v>#REF!</v>
      </c>
      <c r="DJ50" s="556" t="e">
        <f t="shared" ca="1" si="1156"/>
        <v>#REF!</v>
      </c>
      <c r="DK50" s="556" t="e">
        <f t="shared" ca="1" si="1156"/>
        <v>#REF!</v>
      </c>
      <c r="DL50" s="555" t="e">
        <f t="shared" ca="1" si="1156"/>
        <v>#REF!</v>
      </c>
      <c r="DM50" s="556" t="e">
        <f t="shared" ca="1" si="1156"/>
        <v>#REF!</v>
      </c>
      <c r="DN50" s="557" t="e">
        <f ca="1">IF(DN49&gt;0,DN49/DN48,0)</f>
        <v>#REF!</v>
      </c>
      <c r="DO50" s="556" t="e">
        <f t="shared" ca="1" si="1156"/>
        <v>#REF!</v>
      </c>
      <c r="DP50" s="555" t="e">
        <f t="shared" ca="1" si="1156"/>
        <v>#REF!</v>
      </c>
      <c r="DQ50" s="556" t="e">
        <f t="shared" ca="1" si="1156"/>
        <v>#REF!</v>
      </c>
      <c r="DR50" s="556" t="e">
        <f t="shared" ca="1" si="1156"/>
        <v>#REF!</v>
      </c>
      <c r="DS50" s="555" t="e">
        <f t="shared" ca="1" si="1156"/>
        <v>#REF!</v>
      </c>
      <c r="DT50" s="556" t="e">
        <f t="shared" ca="1" si="1156"/>
        <v>#REF!</v>
      </c>
      <c r="DU50" s="556" t="e">
        <f t="shared" ca="1" si="1156"/>
        <v>#REF!</v>
      </c>
      <c r="DV50" s="555" t="e">
        <f t="shared" ca="1" si="1156"/>
        <v>#REF!</v>
      </c>
      <c r="DW50" s="556" t="e">
        <f t="shared" ca="1" si="1156"/>
        <v>#REF!</v>
      </c>
      <c r="DX50" s="557" t="e">
        <f ca="1">IF(DX49&gt;0,DX49/DX48,0)</f>
        <v>#REF!</v>
      </c>
      <c r="DY50" s="556" t="e">
        <f t="shared" ca="1" si="1156"/>
        <v>#REF!</v>
      </c>
      <c r="DZ50" s="555" t="e">
        <f t="shared" ref="DZ50:FO50" ca="1" si="1163">IF(AND(DZ48&gt;0,DZ49&gt;0),ROUNDDOWN(DZ49/DZ48,4),"")</f>
        <v>#REF!</v>
      </c>
      <c r="EA50" s="556" t="e">
        <f t="shared" ca="1" si="1163"/>
        <v>#REF!</v>
      </c>
      <c r="EB50" s="556" t="e">
        <f t="shared" ca="1" si="1163"/>
        <v>#REF!</v>
      </c>
      <c r="EC50" s="555" t="e">
        <f t="shared" ca="1" si="1163"/>
        <v>#REF!</v>
      </c>
      <c r="ED50" s="556" t="e">
        <f t="shared" ca="1" si="1163"/>
        <v>#REF!</v>
      </c>
      <c r="EE50" s="556" t="e">
        <f t="shared" ca="1" si="1163"/>
        <v>#REF!</v>
      </c>
      <c r="EF50" s="555" t="e">
        <f t="shared" ca="1" si="1163"/>
        <v>#REF!</v>
      </c>
      <c r="EG50" s="556" t="e">
        <f t="shared" ca="1" si="1163"/>
        <v>#REF!</v>
      </c>
      <c r="EH50" s="557" t="e">
        <f ca="1">IF(EH49&gt;0,EH49/EH48,0)</f>
        <v>#REF!</v>
      </c>
      <c r="EI50" s="556" t="e">
        <f t="shared" ca="1" si="1163"/>
        <v>#REF!</v>
      </c>
      <c r="EJ50" s="636" t="e">
        <f ca="1">IF(AND(EJ48&gt;0,EJ49&gt;0),ROUNDDOWN(EJ49/EJ48,4),"")</f>
        <v>#REF!</v>
      </c>
      <c r="EK50" s="556" t="e">
        <f t="shared" ref="EK50:EL50" ca="1" si="1164">IF(AND(EK48&gt;0,EK49&gt;0),ROUNDDOWN(EK49/EK48,4),"")</f>
        <v>#REF!</v>
      </c>
      <c r="EL50" s="637" t="e">
        <f t="shared" ca="1" si="1164"/>
        <v>#REF!</v>
      </c>
      <c r="EM50" s="636" t="e">
        <f ca="1">IF(AND(EM48&gt;0,EM49&gt;0),ROUNDDOWN(EM49/EM48,4),"")</f>
        <v>#REF!</v>
      </c>
      <c r="EN50" s="556" t="e">
        <f t="shared" ref="EN50:EO50" ca="1" si="1165">IF(AND(EN48&gt;0,EN49&gt;0),ROUNDDOWN(EN49/EN48,4),"")</f>
        <v>#REF!</v>
      </c>
      <c r="EO50" s="637" t="e">
        <f t="shared" ca="1" si="1165"/>
        <v>#REF!</v>
      </c>
      <c r="EP50" s="636" t="e">
        <f ca="1">IF(AND(EP48&gt;0,EP49&gt;0),ROUNDDOWN(EP49/EP48,4),"")</f>
        <v>#REF!</v>
      </c>
      <c r="EQ50" s="556" t="e">
        <f t="shared" ref="EQ50" ca="1" si="1166">IF(AND(EQ48&gt;0,EQ49&gt;0),ROUNDDOWN(EQ49/EQ48,4),"")</f>
        <v>#REF!</v>
      </c>
      <c r="ER50" s="557"/>
      <c r="ES50" s="637" t="e">
        <f t="shared" ref="ES50" ca="1" si="1167">IF(AND(ES48&gt;0,ES49&gt;0),ROUNDDOWN(ES49/ES48,4),"")</f>
        <v>#REF!</v>
      </c>
      <c r="ET50" s="556" t="e">
        <f t="shared" ca="1" si="1163"/>
        <v>#REF!</v>
      </c>
      <c r="EU50" s="556" t="e">
        <f t="shared" ca="1" si="1163"/>
        <v>#REF!</v>
      </c>
      <c r="EV50" s="556" t="e">
        <f t="shared" ca="1" si="1163"/>
        <v>#REF!</v>
      </c>
      <c r="EW50" s="555" t="e">
        <f t="shared" ca="1" si="1163"/>
        <v>#REF!</v>
      </c>
      <c r="EX50" s="556" t="e">
        <f t="shared" ca="1" si="1163"/>
        <v>#REF!</v>
      </c>
      <c r="EY50" s="556" t="e">
        <f t="shared" ca="1" si="1163"/>
        <v>#REF!</v>
      </c>
      <c r="EZ50" s="555" t="e">
        <f t="shared" ca="1" si="1163"/>
        <v>#REF!</v>
      </c>
      <c r="FA50" s="556" t="e">
        <f t="shared" ca="1" si="1163"/>
        <v>#REF!</v>
      </c>
      <c r="FB50" s="557" t="e">
        <f ca="1">IF(FB49&gt;0,FB49/FB48,0)</f>
        <v>#REF!</v>
      </c>
      <c r="FC50" s="556" t="e">
        <f t="shared" ca="1" si="1163"/>
        <v>#REF!</v>
      </c>
      <c r="FD50" s="555" t="e">
        <f t="shared" ca="1" si="1163"/>
        <v>#REF!</v>
      </c>
      <c r="FE50" s="556" t="e">
        <f t="shared" ca="1" si="1163"/>
        <v>#REF!</v>
      </c>
      <c r="FF50" s="556" t="e">
        <f t="shared" ca="1" si="1163"/>
        <v>#REF!</v>
      </c>
      <c r="FG50" s="555" t="e">
        <f t="shared" ca="1" si="1163"/>
        <v>#REF!</v>
      </c>
      <c r="FH50" s="556" t="e">
        <f t="shared" ca="1" si="1163"/>
        <v>#REF!</v>
      </c>
      <c r="FI50" s="556" t="e">
        <f t="shared" ca="1" si="1163"/>
        <v>#REF!</v>
      </c>
      <c r="FJ50" s="555" t="e">
        <f t="shared" ca="1" si="1163"/>
        <v>#REF!</v>
      </c>
      <c r="FK50" s="556" t="e">
        <f t="shared" ca="1" si="1163"/>
        <v>#REF!</v>
      </c>
      <c r="FL50" s="557" t="e">
        <f ca="1">IF(FL49&gt;0,FL49/FL48,0)</f>
        <v>#REF!</v>
      </c>
      <c r="FM50" s="556" t="e">
        <f t="shared" ca="1" si="1163"/>
        <v>#REF!</v>
      </c>
      <c r="FN50" s="555" t="e">
        <f t="shared" ca="1" si="1163"/>
        <v>#REF!</v>
      </c>
      <c r="FO50" s="556" t="e">
        <f t="shared" ca="1" si="1163"/>
        <v>#REF!</v>
      </c>
      <c r="FP50" s="556" t="e">
        <f t="shared" ref="FP50:HA50" ca="1" si="1168">IF(AND(FP48&gt;0,FP49&gt;0),ROUNDDOWN(FP49/FP48,4),"")</f>
        <v>#REF!</v>
      </c>
      <c r="FQ50" s="555" t="e">
        <f t="shared" ca="1" si="1168"/>
        <v>#REF!</v>
      </c>
      <c r="FR50" s="556" t="e">
        <f t="shared" ca="1" si="1168"/>
        <v>#REF!</v>
      </c>
      <c r="FS50" s="556" t="e">
        <f t="shared" ca="1" si="1168"/>
        <v>#REF!</v>
      </c>
      <c r="FT50" s="555" t="e">
        <f t="shared" ca="1" si="1168"/>
        <v>#REF!</v>
      </c>
      <c r="FU50" s="556" t="e">
        <f t="shared" ca="1" si="1168"/>
        <v>#REF!</v>
      </c>
      <c r="FV50" s="557" t="e">
        <f ca="1">IF(FV49&gt;0,FV49/FV48,0)</f>
        <v>#REF!</v>
      </c>
      <c r="FW50" s="556" t="e">
        <f t="shared" ca="1" si="1168"/>
        <v>#REF!</v>
      </c>
      <c r="FX50" s="636" t="e">
        <f ca="1">IF(AND(FX48&gt;0,FX49&gt;0),ROUNDDOWN(FX49/FX48,4),"")</f>
        <v>#REF!</v>
      </c>
      <c r="FY50" s="556" t="e">
        <f t="shared" ref="FY50:FZ50" ca="1" si="1169">IF(AND(FY48&gt;0,FY49&gt;0),ROUNDDOWN(FY49/FY48,4),"")</f>
        <v>#REF!</v>
      </c>
      <c r="FZ50" s="637" t="e">
        <f t="shared" ca="1" si="1169"/>
        <v>#REF!</v>
      </c>
      <c r="GA50" s="636" t="e">
        <f ca="1">IF(AND(GA48&gt;0,GA49&gt;0),ROUNDDOWN(GA49/GA48,4),"")</f>
        <v>#REF!</v>
      </c>
      <c r="GB50" s="556" t="e">
        <f t="shared" ref="GB50:GC50" ca="1" si="1170">IF(AND(GB48&gt;0,GB49&gt;0),ROUNDDOWN(GB49/GB48,4),"")</f>
        <v>#REF!</v>
      </c>
      <c r="GC50" s="637" t="e">
        <f t="shared" ca="1" si="1170"/>
        <v>#REF!</v>
      </c>
      <c r="GD50" s="636" t="e">
        <f ca="1">IF(AND(GD48&gt;0,GD49&gt;0),ROUNDDOWN(GD49/GD48,4),"")</f>
        <v>#REF!</v>
      </c>
      <c r="GE50" s="556" t="e">
        <f t="shared" ref="GE50" ca="1" si="1171">IF(AND(GE48&gt;0,GE49&gt;0),ROUNDDOWN(GE49/GE48,4),"")</f>
        <v>#REF!</v>
      </c>
      <c r="GF50" s="557"/>
      <c r="GG50" s="637" t="e">
        <f t="shared" ref="GG50:GW50" ca="1" si="1172">IF(AND(GG48&gt;0,GG49&gt;0),ROUNDDOWN(GG49/GG48,4),"")</f>
        <v>#REF!</v>
      </c>
      <c r="GH50" s="636" t="e">
        <f t="shared" ca="1" si="1172"/>
        <v>#REF!</v>
      </c>
      <c r="GI50" s="556" t="e">
        <f t="shared" ca="1" si="1172"/>
        <v>#REF!</v>
      </c>
      <c r="GJ50" s="637" t="e">
        <f t="shared" ca="1" si="1172"/>
        <v>#REF!</v>
      </c>
      <c r="GK50" s="636" t="e">
        <f t="shared" ca="1" si="1172"/>
        <v>#REF!</v>
      </c>
      <c r="GL50" s="556" t="e">
        <f t="shared" ca="1" si="1172"/>
        <v>#REF!</v>
      </c>
      <c r="GM50" s="637" t="e">
        <f t="shared" ca="1" si="1172"/>
        <v>#REF!</v>
      </c>
      <c r="GN50" s="636" t="e">
        <f t="shared" ca="1" si="1172"/>
        <v>#REF!</v>
      </c>
      <c r="GO50" s="556" t="e">
        <f t="shared" ca="1" si="1172"/>
        <v>#REF!</v>
      </c>
      <c r="GP50" s="557" t="e">
        <f t="shared" ca="1" si="1172"/>
        <v>#REF!</v>
      </c>
      <c r="GQ50" s="637" t="e">
        <f t="shared" ca="1" si="1172"/>
        <v>#REF!</v>
      </c>
      <c r="GR50" s="636" t="e">
        <f t="shared" ref="GR50:GT50" ca="1" si="1173">IF(AND(GR48&gt;0,GR49&gt;0),ROUNDDOWN(GR49/GR48,4),"")</f>
        <v>#REF!</v>
      </c>
      <c r="GS50" s="556" t="e">
        <f t="shared" ca="1" si="1173"/>
        <v>#REF!</v>
      </c>
      <c r="GT50" s="637" t="e">
        <f t="shared" ca="1" si="1173"/>
        <v>#REF!</v>
      </c>
      <c r="GU50" s="636" t="e">
        <f t="shared" ca="1" si="1172"/>
        <v>#REF!</v>
      </c>
      <c r="GV50" s="556" t="e">
        <f t="shared" ca="1" si="1172"/>
        <v>#REF!</v>
      </c>
      <c r="GW50" s="637" t="e">
        <f t="shared" ca="1" si="1172"/>
        <v>#REF!</v>
      </c>
      <c r="GX50" s="636" t="e">
        <f t="shared" ca="1" si="1168"/>
        <v>#REF!</v>
      </c>
      <c r="GY50" s="556" t="e">
        <f t="shared" ca="1" si="1168"/>
        <v>#REF!</v>
      </c>
      <c r="GZ50" s="557" t="e">
        <f t="shared" ref="GZ50" ca="1" si="1174">IF(AND(GZ48&gt;0,GZ49&gt;0),ROUNDDOWN(GZ49/GZ48,4),"")</f>
        <v>#REF!</v>
      </c>
      <c r="HA50" s="637" t="e">
        <f t="shared" ca="1" si="1168"/>
        <v>#REF!</v>
      </c>
      <c r="HC50" s="537"/>
      <c r="HD50" s="538"/>
      <c r="HE50" s="537"/>
      <c r="HF50" s="537"/>
      <c r="HG50" s="537"/>
    </row>
    <row r="51" spans="1:215" outlineLevel="1" x14ac:dyDescent="0.25">
      <c r="A51" s="365"/>
      <c r="B51" s="509"/>
      <c r="C51" s="800" t="str">
        <f>_xlfn.XLOOKUP($D51,'214737'!$H:$H,'214737'!$G:$G,"",0)</f>
        <v>千葉</v>
      </c>
      <c r="D51" s="801" t="s">
        <v>446</v>
      </c>
      <c r="E51" s="422">
        <v>42</v>
      </c>
      <c r="F51" s="1294" t="str">
        <f>_xlfn.XLOOKUP($D51,'214737'!$H:$H,'214737'!$I:$I,"",0)</f>
        <v>工藤 来</v>
      </c>
      <c r="G51" s="1294" t="str">
        <f>_xlfn.XLOOKUP($D51,'214737'!$H:$H,'214737'!$J:$J,"",0)</f>
        <v>刈込 美智子</v>
      </c>
      <c r="H51" s="1294" t="str">
        <f>_xlfn.XLOOKUP($D51,'214737'!$H:$H,'214737'!$K:$K,"",0)</f>
        <v>アクティブハウス</v>
      </c>
      <c r="I51" s="802" t="str">
        <f>集計グループ4</f>
        <v>君津住宅</v>
      </c>
      <c r="J51" s="523"/>
      <c r="K51" s="1278">
        <f>_xlfn.XLOOKUP(実行度合表集計!$D51,'214737'!$H:$H,'214737'!$X:$X,0,0)</f>
        <v>1091</v>
      </c>
      <c r="L51" s="1278">
        <f>_xlfn.XLOOKUP(実行度合表集計!$D51,'214737'!$H:$H,'214737'!$Y:$Y,0,0)</f>
        <v>1183</v>
      </c>
      <c r="M51" s="1278">
        <f>_xlfn.XLOOKUP(実行度合表集計!$D51,'214737'!$H:$H,'214737'!$S:$S,0,0)</f>
        <v>51</v>
      </c>
      <c r="N51" s="1278">
        <f>_xlfn.XLOOKUP(実行度合表集計!$D51,'214737'!$H:$H,'214737'!$T:$T,0,0)</f>
        <v>234</v>
      </c>
      <c r="O51" s="1278">
        <f>_xlfn.XLOOKUP(実行度合表集計!$D51,'214737'!$H:$H,'214737'!$U:$U,0,0)</f>
        <v>180</v>
      </c>
      <c r="P51" s="1278">
        <f>_xlfn.XLOOKUP(実行度合表集計!$D51,'214737'!$H:$H,'214737'!$V:$V,0,0)</f>
        <v>1000</v>
      </c>
      <c r="Q51" s="1278">
        <f>SUM(K51:P51)</f>
        <v>3739</v>
      </c>
      <c r="R51" s="577" t="str">
        <f>D51</f>
        <v>アクティブハウス木更津</v>
      </c>
      <c r="S51" s="355" t="s">
        <v>145</v>
      </c>
      <c r="T51" s="455" t="e" cm="1">
        <f t="array" aca="1" ref="T51" ca="1">INDEX(INDIRECT("'"&amp;実行度合表集計!$D51&amp;"_受着完'!R27C4:R28C95",FALSE),1,
MATCH(T$2,INDIRECT("'"&amp;実行度合表集計!$D51&amp;"_受着完'!R4",FALSE),0)-1)</f>
        <v>#REF!</v>
      </c>
      <c r="U51" s="356" t="e">
        <f ca="1">INDEX(INDIRECT("'"&amp;実行度合表集計!$D51&amp;"_受着完'!R27C4:R28C95",FALSE),1,
MATCH(T$2,INDIRECT("'"&amp;実行度合表集計!$D51&amp;"_受着完'!R4",FALSE),0))</f>
        <v>#REF!</v>
      </c>
      <c r="V51" s="587" t="e" cm="1">
        <f t="array" aca="1" ref="V51" ca="1">INDEX(INDIRECT("'"&amp;実行度合表集計!$D51&amp;"_受着完'!R27C4:R28C95",FALSE),1,
MATCH(T$2,INDIRECT("'"&amp;実行度合表集計!$D51&amp;"_受着完'!R4",FALSE),0)-3)</f>
        <v>#REF!</v>
      </c>
      <c r="W51" s="357" t="e" cm="1">
        <f t="array" aca="1" ref="W51" ca="1">INDEX(INDIRECT("'"&amp;実行度合表集計!$D51&amp;"_受着完'!R58C4:R59C95",FALSE),1,
MATCH(T$2,INDIRECT("'"&amp;実行度合表集計!$D51&amp;"_受着完'!R4",FALSE),0)-1)</f>
        <v>#REF!</v>
      </c>
      <c r="X51" s="356" t="e">
        <f ca="1">INDEX(INDIRECT("'"&amp;実行度合表集計!$D51&amp;"_受着完'!R58C4:R59C95",FALSE),1,
MATCH(T$2,INDIRECT("'"&amp;実行度合表集計!$D51&amp;"_受着完'!R4",FALSE),0))</f>
        <v>#REF!</v>
      </c>
      <c r="Y51" s="587" t="e" cm="1">
        <f t="array" aca="1" ref="Y51" ca="1">INDEX(INDIRECT("'"&amp;実行度合表集計!$D51&amp;"_受着完'!R58C4:R59C95",FALSE),1,
MATCH(T$2,INDIRECT("'"&amp;実行度合表集計!$D51&amp;"_受着完'!R4",FALSE),0)-3)</f>
        <v>#REF!</v>
      </c>
      <c r="Z51" s="358" t="e" cm="1">
        <f t="array" aca="1" ref="Z51" ca="1">INDEX(INDIRECT("'"&amp;実行度合表集計!$D51&amp;"_受着完'!R89C4:R90C95",FALSE),1,
MATCH(T$2,INDIRECT("'"&amp;実行度合表集計!$D51&amp;"_受着完'!R4",FALSE),0)-1)</f>
        <v>#REF!</v>
      </c>
      <c r="AA51" s="356" t="e">
        <f ca="1">INDEX(INDIRECT("'"&amp;実行度合表集計!$D51&amp;"_受着完'!R89C4:R90C95",FALSE),1,
MATCH(T$2,INDIRECT("'"&amp;実行度合表集計!$D51&amp;"_受着完'!R4",FALSE),0))</f>
        <v>#REF!</v>
      </c>
      <c r="AB51" s="384" t="e">
        <f ca="1">AA51-($Q51*1000)</f>
        <v>#REF!</v>
      </c>
      <c r="AC51" s="587" t="e" cm="1">
        <f t="array" aca="1" ref="AC51" ca="1">INDEX(INDIRECT("'"&amp;実行度合表集計!$D51&amp;"_受着完'!R89C4:R90C95",FALSE),1,
MATCH(T$2,INDIRECT("'"&amp;実行度合表集計!$D51&amp;"_受着完'!R4",FALSE),0)-3)</f>
        <v>#REF!</v>
      </c>
      <c r="AD51" s="455" t="e" cm="1">
        <f t="array" aca="1" ref="AD51" ca="1">INDEX(INDIRECT("'"&amp;実行度合表集計!$D51&amp;"_受着完'!R27C4:R28C95",FALSE),1,
MATCH(AD$2,INDIRECT("'"&amp;実行度合表集計!$D51&amp;"_受着完'!R4",FALSE),0)-1)</f>
        <v>#REF!</v>
      </c>
      <c r="AE51" s="356" t="e">
        <f ca="1">INDEX(INDIRECT("'"&amp;実行度合表集計!$D51&amp;"_受着完'!R27C4:R28C95",FALSE),1,
MATCH(AD$2,INDIRECT("'"&amp;実行度合表集計!$D51&amp;"_受着完'!R4",FALSE),0))</f>
        <v>#REF!</v>
      </c>
      <c r="AF51" s="587" t="e" cm="1">
        <f t="array" aca="1" ref="AF51" ca="1">INDEX(INDIRECT("'"&amp;実行度合表集計!$D51&amp;"_受着完'!R27C4:R28C95",FALSE),1,
MATCH(AD$2,INDIRECT("'"&amp;実行度合表集計!$D51&amp;"_受着完'!R4",FALSE),0)-3)</f>
        <v>#REF!</v>
      </c>
      <c r="AG51" s="357" t="e" cm="1">
        <f t="array" aca="1" ref="AG51" ca="1">INDEX(INDIRECT("'"&amp;実行度合表集計!$D51&amp;"_受着完'!R58C4:R59C95",FALSE),1,
MATCH(AD$2,INDIRECT("'"&amp;実行度合表集計!$D51&amp;"_受着完'!R4",FALSE),0)-1)</f>
        <v>#REF!</v>
      </c>
      <c r="AH51" s="356" t="e">
        <f ca="1">INDEX(INDIRECT("'"&amp;実行度合表集計!$D51&amp;"_受着完'!R58C4:R59C95",FALSE),1,
MATCH(AD$2,INDIRECT("'"&amp;実行度合表集計!$D51&amp;"_受着完'!R4",FALSE),0))</f>
        <v>#REF!</v>
      </c>
      <c r="AI51" s="587" t="e" cm="1">
        <f t="array" aca="1" ref="AI51" ca="1">INDEX(INDIRECT("'"&amp;実行度合表集計!$D51&amp;"_受着完'!R58C4:R59C95",FALSE),1,
MATCH(AD$2,INDIRECT("'"&amp;実行度合表集計!$D51&amp;"_受着完'!R4",FALSE),0)-3)</f>
        <v>#REF!</v>
      </c>
      <c r="AJ51" s="358" t="e" cm="1">
        <f t="array" aca="1" ref="AJ51" ca="1">INDEX(INDIRECT("'"&amp;実行度合表集計!$D51&amp;"_受着完'!R89C4:R90C95",FALSE),1,
MATCH(AD$2,INDIRECT("'"&amp;実行度合表集計!$D51&amp;"_受着完'!R4",FALSE),0)-1)</f>
        <v>#REF!</v>
      </c>
      <c r="AK51" s="356" t="e">
        <f ca="1">INDEX(INDIRECT("'"&amp;実行度合表集計!$D51&amp;"_受着完'!R89C4:R90C95",FALSE),1,
MATCH(AD$2,INDIRECT("'"&amp;実行度合表集計!$D51&amp;"_受着完'!R4",FALSE),0))</f>
        <v>#REF!</v>
      </c>
      <c r="AL51" s="384" t="e">
        <f ca="1">AK51-($Q51*1000)</f>
        <v>#REF!</v>
      </c>
      <c r="AM51" s="587" t="e" cm="1">
        <f t="array" aca="1" ref="AM51" ca="1">INDEX(INDIRECT("'"&amp;実行度合表集計!$D51&amp;"_受着完'!R89C4:R90C95",FALSE),1,
MATCH(AD$2,INDIRECT("'"&amp;実行度合表集計!$D51&amp;"_受着完'!R4",FALSE),0)-3)</f>
        <v>#REF!</v>
      </c>
      <c r="AN51" s="455" t="e" cm="1">
        <f t="array" aca="1" ref="AN51" ca="1">INDEX(INDIRECT("'"&amp;実行度合表集計!$D51&amp;"_受着完'!R27C4:R28C95",FALSE),1,
MATCH(AN$2,INDIRECT("'"&amp;実行度合表集計!$D51&amp;"_受着完'!R4",FALSE),0)-1)</f>
        <v>#REF!</v>
      </c>
      <c r="AO51" s="356" t="e">
        <f ca="1">INDEX(INDIRECT("'"&amp;実行度合表集計!$D51&amp;"_受着完'!R27C4:R28C95",FALSE),1,
MATCH(AN$2,INDIRECT("'"&amp;実行度合表集計!$D51&amp;"_受着完'!R4",FALSE),0))</f>
        <v>#REF!</v>
      </c>
      <c r="AP51" s="587" t="e" cm="1">
        <f t="array" aca="1" ref="AP51" ca="1">INDEX(INDIRECT("'"&amp;実行度合表集計!$D51&amp;"_受着完'!R27C4:R28C95",FALSE),1,
MATCH(AN$2,INDIRECT("'"&amp;実行度合表集計!$D51&amp;"_受着完'!R4",FALSE),0)-3)</f>
        <v>#REF!</v>
      </c>
      <c r="AQ51" s="357" t="e" cm="1">
        <f t="array" aca="1" ref="AQ51" ca="1">INDEX(INDIRECT("'"&amp;実行度合表集計!$D51&amp;"_受着完'!R58C4:R59C95",FALSE),1,
MATCH(AN$2,INDIRECT("'"&amp;実行度合表集計!$D51&amp;"_受着完'!R4",FALSE),0)-1)</f>
        <v>#REF!</v>
      </c>
      <c r="AR51" s="356" t="e">
        <f ca="1">INDEX(INDIRECT("'"&amp;実行度合表集計!$D51&amp;"_受着完'!R58C4:R59C95",FALSE),1,
MATCH(AN$2,INDIRECT("'"&amp;実行度合表集計!$D51&amp;"_受着完'!R4",FALSE),0))</f>
        <v>#REF!</v>
      </c>
      <c r="AS51" s="587" t="e" cm="1">
        <f t="array" aca="1" ref="AS51" ca="1">INDEX(INDIRECT("'"&amp;実行度合表集計!$D51&amp;"_受着完'!R58C4:R59C95",FALSE),1,
MATCH(AN$2,INDIRECT("'"&amp;実行度合表集計!$D51&amp;"_受着完'!R4",FALSE),0)-3)</f>
        <v>#REF!</v>
      </c>
      <c r="AT51" s="358" t="e" cm="1">
        <f t="array" aca="1" ref="AT51" ca="1">INDEX(INDIRECT("'"&amp;実行度合表集計!$D51&amp;"_受着完'!R89C4:R90C95",FALSE),1,
MATCH(AN$2,INDIRECT("'"&amp;実行度合表集計!$D51&amp;"_受着完'!R4",FALSE),0)-1)</f>
        <v>#REF!</v>
      </c>
      <c r="AU51" s="356" t="e">
        <f ca="1">INDEX(INDIRECT("'"&amp;実行度合表集計!$D51&amp;"_受着完'!R89C4:R90C95",FALSE),1,
MATCH(AN$2,INDIRECT("'"&amp;実行度合表集計!$D51&amp;"_受着完'!R4",FALSE),0))</f>
        <v>#REF!</v>
      </c>
      <c r="AV51" s="384" t="e">
        <f ca="1">AU51-($Q51*1000)</f>
        <v>#REF!</v>
      </c>
      <c r="AW51" s="587" t="e" cm="1">
        <f t="array" aca="1" ref="AW51" ca="1">INDEX(INDIRECT("'"&amp;実行度合表集計!$D51&amp;"_受着完'!R89C4:R90C95",FALSE),1,
MATCH(AN$2,INDIRECT("'"&amp;実行度合表集計!$D51&amp;"_受着完'!R4",FALSE),0)-3)</f>
        <v>#REF!</v>
      </c>
      <c r="AX51" s="627" t="e">
        <f t="shared" ref="AX51:BG51" ca="1" si="1175">T51+AD51+AN51</f>
        <v>#REF!</v>
      </c>
      <c r="AY51" s="628" t="e">
        <f t="shared" ca="1" si="1175"/>
        <v>#REF!</v>
      </c>
      <c r="AZ51" s="629" t="e">
        <f t="shared" ca="1" si="1175"/>
        <v>#REF!</v>
      </c>
      <c r="BA51" s="648" t="e">
        <f t="shared" ca="1" si="1175"/>
        <v>#REF!</v>
      </c>
      <c r="BB51" s="617" t="e">
        <f t="shared" ca="1" si="1175"/>
        <v>#REF!</v>
      </c>
      <c r="BC51" s="649" t="e">
        <f t="shared" ca="1" si="1175"/>
        <v>#REF!</v>
      </c>
      <c r="BD51" s="659" t="e">
        <f t="shared" ca="1" si="1175"/>
        <v>#REF!</v>
      </c>
      <c r="BE51" s="619" t="e">
        <f t="shared" ca="1" si="1175"/>
        <v>#REF!</v>
      </c>
      <c r="BF51" s="789" t="e">
        <f t="shared" ca="1" si="1175"/>
        <v>#REF!</v>
      </c>
      <c r="BG51" s="660" t="e">
        <f t="shared" ca="1" si="1175"/>
        <v>#REF!</v>
      </c>
      <c r="BH51" s="360" t="e" cm="1">
        <f t="array" aca="1" ref="BH51" ca="1">INDEX(INDIRECT("'"&amp;実行度合表集計!$D51&amp;"_受着完'!R27C4:R28C95",FALSE),1,
MATCH(BH$2,INDIRECT("'"&amp;実行度合表集計!$D51&amp;"_受着完'!R4",FALSE),0)-1)</f>
        <v>#REF!</v>
      </c>
      <c r="BI51" s="356" t="e">
        <f ca="1">INDEX(INDIRECT("'"&amp;実行度合表集計!$D51&amp;"_受着完'!R27C4:R28C95",FALSE),1,
MATCH(BH$2,INDIRECT("'"&amp;実行度合表集計!$D51&amp;"_受着完'!R4",FALSE),0))</f>
        <v>#REF!</v>
      </c>
      <c r="BJ51" s="587" t="e" cm="1">
        <f t="array" aca="1" ref="BJ51" ca="1">INDEX(INDIRECT("'"&amp;実行度合表集計!$D51&amp;"_受着完'!R27C4:R28C95",FALSE),1,
MATCH(BH$2,INDIRECT("'"&amp;実行度合表集計!$D51&amp;"_受着完'!R4",FALSE),0)-3)</f>
        <v>#REF!</v>
      </c>
      <c r="BK51" s="357" t="e" cm="1">
        <f t="array" aca="1" ref="BK51" ca="1">INDEX(INDIRECT("'"&amp;実行度合表集計!$D51&amp;"_受着完'!R58C4:R59C95",FALSE),1,
MATCH(BH$2,INDIRECT("'"&amp;実行度合表集計!$D51&amp;"_受着完'!R4",FALSE),0)-1)</f>
        <v>#REF!</v>
      </c>
      <c r="BL51" s="356" t="e">
        <f ca="1">INDEX(INDIRECT("'"&amp;実行度合表集計!$D51&amp;"_受着完'!R58C4:R59C95",FALSE),1,
MATCH(BH$2,INDIRECT("'"&amp;実行度合表集計!$D51&amp;"_受着完'!R4",FALSE),0))</f>
        <v>#REF!</v>
      </c>
      <c r="BM51" s="587" t="e" cm="1">
        <f t="array" aca="1" ref="BM51" ca="1">INDEX(INDIRECT("'"&amp;実行度合表集計!$D51&amp;"_受着完'!R58C4:R59C95",FALSE),1,
MATCH(BH$2,INDIRECT("'"&amp;実行度合表集計!$D51&amp;"_受着完'!R4",FALSE),0)-3)</f>
        <v>#REF!</v>
      </c>
      <c r="BN51" s="358" t="e" cm="1">
        <f t="array" aca="1" ref="BN51" ca="1">INDEX(INDIRECT("'"&amp;実行度合表集計!$D51&amp;"_受着完'!R89C4:R90C95",FALSE),1,
MATCH(BH$2,INDIRECT("'"&amp;実行度合表集計!$D51&amp;"_受着完'!R4",FALSE),0)-1)</f>
        <v>#REF!</v>
      </c>
      <c r="BO51" s="356" t="e">
        <f ca="1">INDEX(INDIRECT("'"&amp;実行度合表集計!$D51&amp;"_受着完'!R89C4:R90C95",FALSE),1,
MATCH(BH$2,INDIRECT("'"&amp;実行度合表集計!$D51&amp;"_受着完'!R4",FALSE),0))</f>
        <v>#REF!</v>
      </c>
      <c r="BP51" s="384" t="e">
        <f ca="1">BO51-($Q51*1000)</f>
        <v>#REF!</v>
      </c>
      <c r="BQ51" s="587" t="e" cm="1">
        <f t="array" aca="1" ref="BQ51" ca="1">INDEX(INDIRECT("'"&amp;実行度合表集計!$D51&amp;"_受着完'!R89C4:R90C95",FALSE),1,
MATCH(BH$2,INDIRECT("'"&amp;実行度合表集計!$D51&amp;"_受着完'!R4",FALSE),0)-3)</f>
        <v>#REF!</v>
      </c>
      <c r="BR51" s="455" t="e" cm="1">
        <f t="array" aca="1" ref="BR51" ca="1">INDEX(INDIRECT("'"&amp;実行度合表集計!$D51&amp;"_受着完'!R27C4:R28C95",FALSE),1,
MATCH(BR$2,INDIRECT("'"&amp;実行度合表集計!$D51&amp;"_受着完'!R4",FALSE),0)-1)</f>
        <v>#REF!</v>
      </c>
      <c r="BS51" s="356" t="e">
        <f ca="1">INDEX(INDIRECT("'"&amp;実行度合表集計!$D51&amp;"_受着完'!R27C4:R28C95",FALSE),1,
MATCH(BR$2,INDIRECT("'"&amp;実行度合表集計!$D51&amp;"_受着完'!R4",FALSE),0))</f>
        <v>#REF!</v>
      </c>
      <c r="BT51" s="587" t="e" cm="1">
        <f t="array" aca="1" ref="BT51" ca="1">INDEX(INDIRECT("'"&amp;実行度合表集計!$D51&amp;"_受着完'!R27C4:R28C95",FALSE),1,
MATCH(BR$2,INDIRECT("'"&amp;実行度合表集計!$D51&amp;"_受着完'!R4",FALSE),0)-3)</f>
        <v>#REF!</v>
      </c>
      <c r="BU51" s="357" t="e" cm="1">
        <f t="array" aca="1" ref="BU51" ca="1">INDEX(INDIRECT("'"&amp;実行度合表集計!$D51&amp;"_受着完'!R58C4:R59C95",FALSE),1,
MATCH(BR$2,INDIRECT("'"&amp;実行度合表集計!$D51&amp;"_受着完'!R4",FALSE),0)-1)</f>
        <v>#REF!</v>
      </c>
      <c r="BV51" s="356" t="e">
        <f ca="1">INDEX(INDIRECT("'"&amp;実行度合表集計!$D51&amp;"_受着完'!R58C4:R59C95",FALSE),1,
MATCH(BR$2,INDIRECT("'"&amp;実行度合表集計!$D51&amp;"_受着完'!R4",FALSE),0))</f>
        <v>#REF!</v>
      </c>
      <c r="BW51" s="587" t="e" cm="1">
        <f t="array" aca="1" ref="BW51" ca="1">INDEX(INDIRECT("'"&amp;実行度合表集計!$D51&amp;"_受着完'!R58C4:R59C95",FALSE),1,
MATCH(BR$2,INDIRECT("'"&amp;実行度合表集計!$D51&amp;"_受着完'!R4",FALSE),0)-3)</f>
        <v>#REF!</v>
      </c>
      <c r="BX51" s="358" t="e" cm="1">
        <f t="array" aca="1" ref="BX51" ca="1">INDEX(INDIRECT("'"&amp;実行度合表集計!$D51&amp;"_受着完'!R89C4:R90C95",FALSE),1,
MATCH(BR$2,INDIRECT("'"&amp;実行度合表集計!$D51&amp;"_受着完'!R4",FALSE),0)-1)</f>
        <v>#REF!</v>
      </c>
      <c r="BY51" s="356" t="e">
        <f ca="1">INDEX(INDIRECT("'"&amp;実行度合表集計!$D51&amp;"_受着完'!R89C4:R90C95",FALSE),1,
MATCH(BR$2,INDIRECT("'"&amp;実行度合表集計!$D51&amp;"_受着完'!R4",FALSE),0))</f>
        <v>#REF!</v>
      </c>
      <c r="BZ51" s="384" t="e">
        <f ca="1">BY51-($Q51*1000)</f>
        <v>#REF!</v>
      </c>
      <c r="CA51" s="587" t="e" cm="1">
        <f t="array" aca="1" ref="CA51" ca="1">INDEX(INDIRECT("'"&amp;実行度合表集計!$D51&amp;"_受着完'!R89C4:R90C95",FALSE),1,
MATCH(BR$2,INDIRECT("'"&amp;実行度合表集計!$D51&amp;"_受着完'!R4",FALSE),0)-3)</f>
        <v>#REF!</v>
      </c>
      <c r="CB51" s="455" t="e" cm="1">
        <f t="array" aca="1" ref="CB51" ca="1">INDEX(INDIRECT("'"&amp;実行度合表集計!$D51&amp;"_受着完'!R27C4:R28C95",FALSE),1,
MATCH(CB$2,INDIRECT("'"&amp;実行度合表集計!$D51&amp;"_受着完'!R4",FALSE),0)-1)</f>
        <v>#REF!</v>
      </c>
      <c r="CC51" s="356" t="e">
        <f ca="1">INDEX(INDIRECT("'"&amp;実行度合表集計!$D51&amp;"_受着完'!R27C4:R28C95",FALSE),1,
MATCH(CB$2,INDIRECT("'"&amp;実行度合表集計!$D51&amp;"_受着完'!R4",FALSE),0))</f>
        <v>#REF!</v>
      </c>
      <c r="CD51" s="587" t="e" cm="1">
        <f t="array" aca="1" ref="CD51" ca="1">INDEX(INDIRECT("'"&amp;実行度合表集計!$D51&amp;"_受着完'!R27C4:R28C95",FALSE),1,
MATCH(CB$2,INDIRECT("'"&amp;実行度合表集計!$D51&amp;"_受着完'!R4",FALSE),0)-3)</f>
        <v>#REF!</v>
      </c>
      <c r="CE51" s="357" t="e" cm="1">
        <f t="array" aca="1" ref="CE51" ca="1">INDEX(INDIRECT("'"&amp;実行度合表集計!$D51&amp;"_受着完'!R58C4:R59C95",FALSE),1,
MATCH(CB$2,INDIRECT("'"&amp;実行度合表集計!$D51&amp;"_受着完'!R4",FALSE),0)-1)</f>
        <v>#REF!</v>
      </c>
      <c r="CF51" s="356" t="e">
        <f ca="1">INDEX(INDIRECT("'"&amp;実行度合表集計!$D51&amp;"_受着完'!R58C4:R59C95",FALSE),1,
MATCH(CB$2,INDIRECT("'"&amp;実行度合表集計!$D51&amp;"_受着完'!R4",FALSE),0))</f>
        <v>#REF!</v>
      </c>
      <c r="CG51" s="587" t="e" cm="1">
        <f t="array" aca="1" ref="CG51" ca="1">INDEX(INDIRECT("'"&amp;実行度合表集計!$D51&amp;"_受着完'!R58C4:R59C95",FALSE),1,
MATCH(CB$2,INDIRECT("'"&amp;実行度合表集計!$D51&amp;"_受着完'!R4",FALSE),0)-3)</f>
        <v>#REF!</v>
      </c>
      <c r="CH51" s="358" t="e" cm="1">
        <f t="array" aca="1" ref="CH51" ca="1">INDEX(INDIRECT("'"&amp;実行度合表集計!$D51&amp;"_受着完'!R89C4:R90C95",FALSE),1,
MATCH(CB$2,INDIRECT("'"&amp;実行度合表集計!$D51&amp;"_受着完'!R4",FALSE),0)-1)</f>
        <v>#REF!</v>
      </c>
      <c r="CI51" s="356" t="e">
        <f ca="1">INDEX(INDIRECT("'"&amp;実行度合表集計!$D51&amp;"_受着完'!R89C4:R90C95",FALSE),1,
MATCH(CB$2,INDIRECT("'"&amp;実行度合表集計!$D51&amp;"_受着完'!R4",FALSE),0))</f>
        <v>#REF!</v>
      </c>
      <c r="CJ51" s="384" t="e">
        <f ca="1">CI51-($Q51*1000)</f>
        <v>#REF!</v>
      </c>
      <c r="CK51" s="587" t="e" cm="1">
        <f t="array" aca="1" ref="CK51" ca="1">INDEX(INDIRECT("'"&amp;実行度合表集計!$D51&amp;"_受着完'!R89C4:R90C95",FALSE),1,
MATCH(CB$2,INDIRECT("'"&amp;実行度合表集計!$D51&amp;"_受着完'!R4",FALSE),0)-3)</f>
        <v>#REF!</v>
      </c>
      <c r="CL51" s="627" t="e">
        <f t="shared" ref="CL51:CU51" ca="1" si="1176">BH51+BR51+CB51</f>
        <v>#REF!</v>
      </c>
      <c r="CM51" s="628" t="e">
        <f t="shared" ca="1" si="1176"/>
        <v>#REF!</v>
      </c>
      <c r="CN51" s="629" t="e">
        <f t="shared" ca="1" si="1176"/>
        <v>#REF!</v>
      </c>
      <c r="CO51" s="648" t="e">
        <f t="shared" ca="1" si="1176"/>
        <v>#REF!</v>
      </c>
      <c r="CP51" s="617" t="e">
        <f t="shared" ca="1" si="1176"/>
        <v>#REF!</v>
      </c>
      <c r="CQ51" s="649" t="e">
        <f t="shared" ca="1" si="1176"/>
        <v>#REF!</v>
      </c>
      <c r="CR51" s="659" t="e">
        <f t="shared" ca="1" si="1176"/>
        <v>#REF!</v>
      </c>
      <c r="CS51" s="619" t="e">
        <f t="shared" ca="1" si="1176"/>
        <v>#REF!</v>
      </c>
      <c r="CT51" s="789" t="e">
        <f t="shared" ca="1" si="1176"/>
        <v>#REF!</v>
      </c>
      <c r="CU51" s="660" t="e">
        <f t="shared" ca="1" si="1176"/>
        <v>#REF!</v>
      </c>
      <c r="CV51" s="670" t="e">
        <f t="shared" ref="CV51:DE52" ca="1" si="1177">AX51+CL51</f>
        <v>#REF!</v>
      </c>
      <c r="CW51" s="620" t="e">
        <f t="shared" ca="1" si="1177"/>
        <v>#REF!</v>
      </c>
      <c r="CX51" s="671" t="e">
        <f t="shared" ca="1" si="1177"/>
        <v>#REF!</v>
      </c>
      <c r="CY51" s="681" t="e">
        <f t="shared" ca="1" si="1177"/>
        <v>#REF!</v>
      </c>
      <c r="CZ51" s="622" t="e">
        <f t="shared" ca="1" si="1177"/>
        <v>#REF!</v>
      </c>
      <c r="DA51" s="682" t="e">
        <f t="shared" ca="1" si="1177"/>
        <v>#REF!</v>
      </c>
      <c r="DB51" s="692" t="e">
        <f t="shared" ca="1" si="1177"/>
        <v>#REF!</v>
      </c>
      <c r="DC51" s="624" t="e">
        <f t="shared" ca="1" si="1177"/>
        <v>#REF!</v>
      </c>
      <c r="DD51" s="791" t="e">
        <f t="shared" ca="1" si="1177"/>
        <v>#REF!</v>
      </c>
      <c r="DE51" s="693" t="e">
        <f t="shared" ca="1" si="1177"/>
        <v>#REF!</v>
      </c>
      <c r="DF51" s="360" t="e" cm="1">
        <f t="array" aca="1" ref="DF51" ca="1">INDEX(INDIRECT("'"&amp;実行度合表集計!$D51&amp;"_受着完'!R27C4:R28C95",FALSE),1,
MATCH(DF$2,INDIRECT("'"&amp;実行度合表集計!$D51&amp;"_受着完'!R4",FALSE),0)-1)</f>
        <v>#REF!</v>
      </c>
      <c r="DG51" s="356" t="e">
        <f ca="1">INDEX(INDIRECT("'"&amp;実行度合表集計!$D51&amp;"_受着完'!R27C4:R28C95",FALSE),1,
MATCH(DF$2,INDIRECT("'"&amp;実行度合表集計!$D51&amp;"_受着完'!R4",FALSE),0))</f>
        <v>#REF!</v>
      </c>
      <c r="DH51" s="587" t="e" cm="1">
        <f t="array" aca="1" ref="DH51" ca="1">INDEX(INDIRECT("'"&amp;実行度合表集計!$D51&amp;"_受着完'!R27C4:R28C95",FALSE),1,
MATCH(DF$2,INDIRECT("'"&amp;実行度合表集計!$D51&amp;"_受着完'!R4",FALSE),0)-3)</f>
        <v>#REF!</v>
      </c>
      <c r="DI51" s="357" t="e" cm="1">
        <f t="array" aca="1" ref="DI51" ca="1">INDEX(INDIRECT("'"&amp;実行度合表集計!$D51&amp;"_受着完'!R58C4:R59C95",FALSE),1,
MATCH(DF$2,INDIRECT("'"&amp;実行度合表集計!$D51&amp;"_受着完'!R4",FALSE),0)-1)</f>
        <v>#REF!</v>
      </c>
      <c r="DJ51" s="356" t="e">
        <f ca="1">INDEX(INDIRECT("'"&amp;実行度合表集計!$D51&amp;"_受着完'!R58C4:R59C95",FALSE),1,
MATCH(DF$2,INDIRECT("'"&amp;実行度合表集計!$D51&amp;"_受着完'!R4",FALSE),0))</f>
        <v>#REF!</v>
      </c>
      <c r="DK51" s="587" t="e" cm="1">
        <f t="array" aca="1" ref="DK51" ca="1">INDEX(INDIRECT("'"&amp;実行度合表集計!$D51&amp;"_受着完'!R58C4:R59C95",FALSE),1,
MATCH(DF$2,INDIRECT("'"&amp;実行度合表集計!$D51&amp;"_受着完'!R4",FALSE),0)-3)</f>
        <v>#REF!</v>
      </c>
      <c r="DL51" s="358" t="e" cm="1">
        <f t="array" aca="1" ref="DL51" ca="1">INDEX(INDIRECT("'"&amp;実行度合表集計!$D51&amp;"_受着完'!R89C4:R90C95",FALSE),1,
MATCH(DF$2,INDIRECT("'"&amp;実行度合表集計!$D51&amp;"_受着完'!R4",FALSE),0)-1)</f>
        <v>#REF!</v>
      </c>
      <c r="DM51" s="356" t="e">
        <f ca="1">INDEX(INDIRECT("'"&amp;実行度合表集計!$D51&amp;"_受着完'!R89C4:R90C95",FALSE),1,
MATCH(DF$2,INDIRECT("'"&amp;実行度合表集計!$D51&amp;"_受着完'!R4",FALSE),0))</f>
        <v>#REF!</v>
      </c>
      <c r="DN51" s="384" t="e">
        <f ca="1">DM51-($Q51*1000)</f>
        <v>#REF!</v>
      </c>
      <c r="DO51" s="587" t="e" cm="1">
        <f t="array" aca="1" ref="DO51" ca="1">INDEX(INDIRECT("'"&amp;実行度合表集計!$D51&amp;"_受着完'!R89C4:R90C95",FALSE),1,
MATCH(DF$2,INDIRECT("'"&amp;実行度合表集計!$D51&amp;"_受着完'!R4",FALSE),0)-3)</f>
        <v>#REF!</v>
      </c>
      <c r="DP51" s="455" t="e" cm="1">
        <f t="array" aca="1" ref="DP51" ca="1">INDEX(INDIRECT("'"&amp;実行度合表集計!$D51&amp;"_受着完'!R27C4:R28C95",FALSE),1,
MATCH(DP$2,INDIRECT("'"&amp;実行度合表集計!$D51&amp;"_受着完'!R4",FALSE),0)-1)</f>
        <v>#REF!</v>
      </c>
      <c r="DQ51" s="356" t="e">
        <f ca="1">INDEX(INDIRECT("'"&amp;実行度合表集計!$D51&amp;"_受着完'!R27C4:R28C95",FALSE),1,
MATCH(DP$2,INDIRECT("'"&amp;実行度合表集計!$D51&amp;"_受着完'!R4",FALSE),0))</f>
        <v>#REF!</v>
      </c>
      <c r="DR51" s="587" t="e" cm="1">
        <f t="array" aca="1" ref="DR51" ca="1">INDEX(INDIRECT("'"&amp;実行度合表集計!$D51&amp;"_受着完'!R27C4:R28C95",FALSE),1,
MATCH(DP$2,INDIRECT("'"&amp;実行度合表集計!$D51&amp;"_受着完'!R4",FALSE),0)-3)</f>
        <v>#REF!</v>
      </c>
      <c r="DS51" s="357" t="e" cm="1">
        <f t="array" aca="1" ref="DS51" ca="1">INDEX(INDIRECT("'"&amp;実行度合表集計!$D51&amp;"_受着完'!R58C4:R59C95",FALSE),1,
MATCH(DP$2,INDIRECT("'"&amp;実行度合表集計!$D51&amp;"_受着完'!R4",FALSE),0)-1)</f>
        <v>#REF!</v>
      </c>
      <c r="DT51" s="356" t="e">
        <f ca="1">INDEX(INDIRECT("'"&amp;実行度合表集計!$D51&amp;"_受着完'!R58C4:R59C95",FALSE),1,
MATCH(DP$2,INDIRECT("'"&amp;実行度合表集計!$D51&amp;"_受着完'!R4",FALSE),0))</f>
        <v>#REF!</v>
      </c>
      <c r="DU51" s="587" t="e" cm="1">
        <f t="array" aca="1" ref="DU51" ca="1">INDEX(INDIRECT("'"&amp;実行度合表集計!$D51&amp;"_受着完'!R58C4:R59C95",FALSE),1,
MATCH(DP$2,INDIRECT("'"&amp;実行度合表集計!$D51&amp;"_受着完'!R4",FALSE),0)-3)</f>
        <v>#REF!</v>
      </c>
      <c r="DV51" s="358" t="e" cm="1">
        <f t="array" aca="1" ref="DV51" ca="1">INDEX(INDIRECT("'"&amp;実行度合表集計!$D51&amp;"_受着完'!R89C4:R90C95",FALSE),1,
MATCH(DP$2,INDIRECT("'"&amp;実行度合表集計!$D51&amp;"_受着完'!R4",FALSE),0)-1)</f>
        <v>#REF!</v>
      </c>
      <c r="DW51" s="356" t="e">
        <f ca="1">INDEX(INDIRECT("'"&amp;実行度合表集計!$D51&amp;"_受着完'!R89C4:R90C95",FALSE),1,
MATCH(DP$2,INDIRECT("'"&amp;実行度合表集計!$D51&amp;"_受着完'!R4",FALSE),0))</f>
        <v>#REF!</v>
      </c>
      <c r="DX51" s="384" t="e">
        <f ca="1">DW51-($Q51*1000)</f>
        <v>#REF!</v>
      </c>
      <c r="DY51" s="587" t="e" cm="1">
        <f t="array" aca="1" ref="DY51" ca="1">INDEX(INDIRECT("'"&amp;実行度合表集計!$D51&amp;"_受着完'!R89C4:R90C95",FALSE),1,
MATCH(DP$2,INDIRECT("'"&amp;実行度合表集計!$D51&amp;"_受着完'!R4",FALSE),0)-3)</f>
        <v>#REF!</v>
      </c>
      <c r="DZ51" s="455" t="e" cm="1">
        <f t="array" aca="1" ref="DZ51" ca="1">INDEX(INDIRECT("'"&amp;実行度合表集計!$D51&amp;"_受着完'!R27C4:R28C95",FALSE),1,
MATCH(DZ$2,INDIRECT("'"&amp;実行度合表集計!$D51&amp;"_受着完'!R4",FALSE),0)-1)</f>
        <v>#REF!</v>
      </c>
      <c r="EA51" s="356" t="e">
        <f ca="1">INDEX(INDIRECT("'"&amp;実行度合表集計!$D51&amp;"_受着完'!R27C4:R28C95",FALSE),1,
MATCH(DZ$2,INDIRECT("'"&amp;実行度合表集計!$D51&amp;"_受着完'!R4",FALSE),0))</f>
        <v>#REF!</v>
      </c>
      <c r="EB51" s="587" t="e" cm="1">
        <f t="array" aca="1" ref="EB51" ca="1">INDEX(INDIRECT("'"&amp;実行度合表集計!$D51&amp;"_受着完'!R27C4:R28C95",FALSE),1,
MATCH(DZ$2,INDIRECT("'"&amp;実行度合表集計!$D51&amp;"_受着完'!R4",FALSE),0)-3)</f>
        <v>#REF!</v>
      </c>
      <c r="EC51" s="357" t="e" cm="1">
        <f t="array" aca="1" ref="EC51" ca="1">INDEX(INDIRECT("'"&amp;実行度合表集計!$D51&amp;"_受着完'!R58C4:R59C95",FALSE),1,
MATCH(DZ$2,INDIRECT("'"&amp;実行度合表集計!$D51&amp;"_受着完'!R4",FALSE),0)-1)</f>
        <v>#REF!</v>
      </c>
      <c r="ED51" s="356" t="e">
        <f ca="1">INDEX(INDIRECT("'"&amp;実行度合表集計!$D51&amp;"_受着完'!R58C4:R59C95",FALSE),1,
MATCH(DZ$2,INDIRECT("'"&amp;実行度合表集計!$D51&amp;"_受着完'!R4",FALSE),0))</f>
        <v>#REF!</v>
      </c>
      <c r="EE51" s="587" t="e" cm="1">
        <f t="array" aca="1" ref="EE51" ca="1">INDEX(INDIRECT("'"&amp;実行度合表集計!$D51&amp;"_受着完'!R58C4:R59C95",FALSE),1,
MATCH(DZ$2,INDIRECT("'"&amp;実行度合表集計!$D51&amp;"_受着完'!R4",FALSE),0)-3)</f>
        <v>#REF!</v>
      </c>
      <c r="EF51" s="358" t="e" cm="1">
        <f t="array" aca="1" ref="EF51" ca="1">INDEX(INDIRECT("'"&amp;実行度合表集計!$D51&amp;"_受着完'!R89C4:R90C95",FALSE),1,
MATCH(DZ$2,INDIRECT("'"&amp;実行度合表集計!$D51&amp;"_受着完'!R4",FALSE),0)-1)</f>
        <v>#REF!</v>
      </c>
      <c r="EG51" s="356" t="e">
        <f ca="1">INDEX(INDIRECT("'"&amp;実行度合表集計!$D51&amp;"_受着完'!R89C4:R90C95",FALSE),1,
MATCH(DZ$2,INDIRECT("'"&amp;実行度合表集計!$D51&amp;"_受着完'!R4",FALSE),0))</f>
        <v>#REF!</v>
      </c>
      <c r="EH51" s="384" t="e">
        <f ca="1">EG51-($Q51*1000)</f>
        <v>#REF!</v>
      </c>
      <c r="EI51" s="587" t="e" cm="1">
        <f t="array" aca="1" ref="EI51" ca="1">INDEX(INDIRECT("'"&amp;実行度合表集計!$D51&amp;"_受着完'!R89C4:R90C95",FALSE),1,
MATCH(DZ$2,INDIRECT("'"&amp;実行度合表集計!$D51&amp;"_受着完'!R4",FALSE),0)-3)</f>
        <v>#REF!</v>
      </c>
      <c r="EJ51" s="627" t="e">
        <f t="shared" ref="EJ51:ES51" ca="1" si="1178">DF51+DP51+DZ51</f>
        <v>#REF!</v>
      </c>
      <c r="EK51" s="628" t="e">
        <f t="shared" ca="1" si="1178"/>
        <v>#REF!</v>
      </c>
      <c r="EL51" s="629" t="e">
        <f t="shared" ca="1" si="1178"/>
        <v>#REF!</v>
      </c>
      <c r="EM51" s="648" t="e">
        <f t="shared" ca="1" si="1178"/>
        <v>#REF!</v>
      </c>
      <c r="EN51" s="617" t="e">
        <f t="shared" ca="1" si="1178"/>
        <v>#REF!</v>
      </c>
      <c r="EO51" s="649" t="e">
        <f t="shared" ca="1" si="1178"/>
        <v>#REF!</v>
      </c>
      <c r="EP51" s="659" t="e">
        <f t="shared" ca="1" si="1178"/>
        <v>#REF!</v>
      </c>
      <c r="EQ51" s="619" t="e">
        <f t="shared" ca="1" si="1178"/>
        <v>#REF!</v>
      </c>
      <c r="ER51" s="789" t="e">
        <f t="shared" ca="1" si="1178"/>
        <v>#REF!</v>
      </c>
      <c r="ES51" s="660" t="e">
        <f t="shared" ca="1" si="1178"/>
        <v>#REF!</v>
      </c>
      <c r="ET51" s="360" t="e" cm="1">
        <f t="array" aca="1" ref="ET51" ca="1">INDEX(INDIRECT("'"&amp;実行度合表集計!$D51&amp;"_受着完'!R27C4:R28C95",FALSE),1,
MATCH(ET$2,INDIRECT("'"&amp;実行度合表集計!$D51&amp;"_受着完'!R4",FALSE),0)-1)</f>
        <v>#REF!</v>
      </c>
      <c r="EU51" s="356" t="e">
        <f ca="1">INDEX(INDIRECT("'"&amp;実行度合表集計!$D51&amp;"_受着完'!R27C4:R28C95",FALSE),1,
MATCH(ET$2,INDIRECT("'"&amp;実行度合表集計!$D51&amp;"_受着完'!R4",FALSE),0))</f>
        <v>#REF!</v>
      </c>
      <c r="EV51" s="587" t="e" cm="1">
        <f t="array" aca="1" ref="EV51" ca="1">INDEX(INDIRECT("'"&amp;実行度合表集計!$D51&amp;"_受着完'!R27C4:R28C95",FALSE),1,
MATCH(ET$2,INDIRECT("'"&amp;実行度合表集計!$D51&amp;"_受着完'!R4",FALSE),0)-3)</f>
        <v>#REF!</v>
      </c>
      <c r="EW51" s="357" t="e" cm="1">
        <f t="array" aca="1" ref="EW51" ca="1">INDEX(INDIRECT("'"&amp;実行度合表集計!$D51&amp;"_受着完'!R58C4:R59C95",FALSE),1,
MATCH(ET$2,INDIRECT("'"&amp;実行度合表集計!$D51&amp;"_受着完'!R4",FALSE),0)-1)</f>
        <v>#REF!</v>
      </c>
      <c r="EX51" s="356" t="e">
        <f ca="1">INDEX(INDIRECT("'"&amp;実行度合表集計!$D51&amp;"_受着完'!R58C4:R59C95",FALSE),1,
MATCH(ET$2,INDIRECT("'"&amp;実行度合表集計!$D51&amp;"_受着完'!R4",FALSE),0))</f>
        <v>#REF!</v>
      </c>
      <c r="EY51" s="587" t="e" cm="1">
        <f t="array" aca="1" ref="EY51" ca="1">INDEX(INDIRECT("'"&amp;実行度合表集計!$D51&amp;"_受着完'!R58C4:R59C95",FALSE),1,
MATCH(ET$2,INDIRECT("'"&amp;実行度合表集計!$D51&amp;"_受着完'!R4",FALSE),0)-3)</f>
        <v>#REF!</v>
      </c>
      <c r="EZ51" s="358" t="e" cm="1">
        <f t="array" aca="1" ref="EZ51" ca="1">INDEX(INDIRECT("'"&amp;実行度合表集計!$D51&amp;"_受着完'!R89C4:R90C95",FALSE),1,
MATCH(ET$2,INDIRECT("'"&amp;実行度合表集計!$D51&amp;"_受着完'!R4",FALSE),0)-1)</f>
        <v>#REF!</v>
      </c>
      <c r="FA51" s="356" t="e">
        <f ca="1">INDEX(INDIRECT("'"&amp;実行度合表集計!$D51&amp;"_受着完'!R89C4:R90C95",FALSE),1,
MATCH(ET$2,INDIRECT("'"&amp;実行度合表集計!$D51&amp;"_受着完'!R4",FALSE),0))</f>
        <v>#REF!</v>
      </c>
      <c r="FB51" s="384" t="e">
        <f ca="1">FA51-($Q51*1000)</f>
        <v>#REF!</v>
      </c>
      <c r="FC51" s="587" t="e" cm="1">
        <f t="array" aca="1" ref="FC51" ca="1">INDEX(INDIRECT("'"&amp;実行度合表集計!$D51&amp;"_受着完'!R89C4:R90C95",FALSE),1,
MATCH(ET$2,INDIRECT("'"&amp;実行度合表集計!$D51&amp;"_受着完'!R4",FALSE),0)-3)</f>
        <v>#REF!</v>
      </c>
      <c r="FD51" s="455" t="e" cm="1">
        <f t="array" aca="1" ref="FD51" ca="1">INDEX(INDIRECT("'"&amp;実行度合表集計!$D51&amp;"_受着完'!R27C4:R28C95",FALSE),1,
MATCH(FD$2,INDIRECT("'"&amp;実行度合表集計!$D51&amp;"_受着完'!R4",FALSE),0)-1)</f>
        <v>#REF!</v>
      </c>
      <c r="FE51" s="356" t="e">
        <f ca="1">INDEX(INDIRECT("'"&amp;実行度合表集計!$D51&amp;"_受着完'!R27C4:R28C95",FALSE),1,
MATCH(FD$2,INDIRECT("'"&amp;実行度合表集計!$D51&amp;"_受着完'!R4",FALSE),0))</f>
        <v>#REF!</v>
      </c>
      <c r="FF51" s="587" t="e" cm="1">
        <f t="array" aca="1" ref="FF51" ca="1">INDEX(INDIRECT("'"&amp;実行度合表集計!$D51&amp;"_受着完'!R27C4:R28C95",FALSE),1,
MATCH(FD$2,INDIRECT("'"&amp;実行度合表集計!$D51&amp;"_受着完'!R4",FALSE),0)-3)</f>
        <v>#REF!</v>
      </c>
      <c r="FG51" s="357" t="e" cm="1">
        <f t="array" aca="1" ref="FG51" ca="1">INDEX(INDIRECT("'"&amp;実行度合表集計!$D51&amp;"_受着完'!R58C4:R59C95",FALSE),1,
MATCH(FD$2,INDIRECT("'"&amp;実行度合表集計!$D51&amp;"_受着完'!R4",FALSE),0)-1)</f>
        <v>#REF!</v>
      </c>
      <c r="FH51" s="356" t="e">
        <f ca="1">INDEX(INDIRECT("'"&amp;実行度合表集計!$D51&amp;"_受着完'!R58C4:R59C95",FALSE),1,
MATCH(FD$2,INDIRECT("'"&amp;実行度合表集計!$D51&amp;"_受着完'!R4",FALSE),0))</f>
        <v>#REF!</v>
      </c>
      <c r="FI51" s="587" t="e" cm="1">
        <f t="array" aca="1" ref="FI51" ca="1">INDEX(INDIRECT("'"&amp;実行度合表集計!$D51&amp;"_受着完'!R58C4:R59C95",FALSE),1,
MATCH(FD$2,INDIRECT("'"&amp;実行度合表集計!$D51&amp;"_受着完'!R4",FALSE),0)-3)</f>
        <v>#REF!</v>
      </c>
      <c r="FJ51" s="358" t="e" cm="1">
        <f t="array" aca="1" ref="FJ51" ca="1">INDEX(INDIRECT("'"&amp;実行度合表集計!$D51&amp;"_受着完'!R89C4:R90C95",FALSE),1,
MATCH(FD$2,INDIRECT("'"&amp;実行度合表集計!$D51&amp;"_受着完'!R4",FALSE),0)-1)</f>
        <v>#REF!</v>
      </c>
      <c r="FK51" s="356" t="e">
        <f ca="1">INDEX(INDIRECT("'"&amp;実行度合表集計!$D51&amp;"_受着完'!R89C4:R90C95",FALSE),1,
MATCH(FD$2,INDIRECT("'"&amp;実行度合表集計!$D51&amp;"_受着完'!R4",FALSE),0))</f>
        <v>#REF!</v>
      </c>
      <c r="FL51" s="384" t="e">
        <f ca="1">FK51-($Q51*1000)</f>
        <v>#REF!</v>
      </c>
      <c r="FM51" s="587" t="e" cm="1">
        <f t="array" aca="1" ref="FM51" ca="1">INDEX(INDIRECT("'"&amp;実行度合表集計!$D51&amp;"_受着完'!R89C4:R90C95",FALSE),1,
MATCH(FD$2,INDIRECT("'"&amp;実行度合表集計!$D51&amp;"_受着完'!R4",FALSE),0)-3)</f>
        <v>#REF!</v>
      </c>
      <c r="FN51" s="455" t="e" cm="1">
        <f t="array" aca="1" ref="FN51" ca="1">INDEX(INDIRECT("'"&amp;実行度合表集計!$D51&amp;"_受着完'!R27C4:R28C95",FALSE),1,
MATCH(FN$2,INDIRECT("'"&amp;実行度合表集計!$D51&amp;"_受着完'!R4",FALSE),0)-1)</f>
        <v>#REF!</v>
      </c>
      <c r="FO51" s="356" t="e">
        <f ca="1">INDEX(INDIRECT("'"&amp;実行度合表集計!$D51&amp;"_受着完'!R27C4:R28C95",FALSE),1,
MATCH(FN$2,INDIRECT("'"&amp;実行度合表集計!$D51&amp;"_受着完'!R4",FALSE),0))</f>
        <v>#REF!</v>
      </c>
      <c r="FP51" s="587" t="e" cm="1">
        <f t="array" aca="1" ref="FP51" ca="1">INDEX(INDIRECT("'"&amp;実行度合表集計!$D51&amp;"_受着完'!R27C4:R28C95",FALSE),1,
MATCH(FN$2,INDIRECT("'"&amp;実行度合表集計!$D51&amp;"_受着完'!R4",FALSE),0)-3)</f>
        <v>#REF!</v>
      </c>
      <c r="FQ51" s="357" t="e" cm="1">
        <f t="array" aca="1" ref="FQ51" ca="1">INDEX(INDIRECT("'"&amp;実行度合表集計!$D51&amp;"_受着完'!R58C4:R59C95",FALSE),1,
MATCH(FN$2,INDIRECT("'"&amp;実行度合表集計!$D51&amp;"_受着完'!R4",FALSE),0)-1)</f>
        <v>#REF!</v>
      </c>
      <c r="FR51" s="356" t="e">
        <f ca="1">INDEX(INDIRECT("'"&amp;実行度合表集計!$D51&amp;"_受着完'!R58C4:R59C95",FALSE),1,
MATCH(FN$2,INDIRECT("'"&amp;実行度合表集計!$D51&amp;"_受着完'!R4",FALSE),0))</f>
        <v>#REF!</v>
      </c>
      <c r="FS51" s="587" t="e" cm="1">
        <f t="array" aca="1" ref="FS51" ca="1">INDEX(INDIRECT("'"&amp;実行度合表集計!$D51&amp;"_受着完'!R58C4:R59C95",FALSE),1,
MATCH(FN$2,INDIRECT("'"&amp;実行度合表集計!$D51&amp;"_受着完'!R4",FALSE),0)-3)</f>
        <v>#REF!</v>
      </c>
      <c r="FT51" s="358" t="e" cm="1">
        <f t="array" aca="1" ref="FT51" ca="1">INDEX(INDIRECT("'"&amp;実行度合表集計!$D51&amp;"_受着完'!R89C4:R90C95",FALSE),1,
MATCH(FN$2,INDIRECT("'"&amp;実行度合表集計!$D51&amp;"_受着完'!R4",FALSE),0)-1)</f>
        <v>#REF!</v>
      </c>
      <c r="FU51" s="356" t="e">
        <f ca="1">INDEX(INDIRECT("'"&amp;実行度合表集計!$D51&amp;"_受着完'!R89C4:R90C95",FALSE),1,
MATCH(FN$2,INDIRECT("'"&amp;実行度合表集計!$D51&amp;"_受着完'!R4",FALSE),0))</f>
        <v>#REF!</v>
      </c>
      <c r="FV51" s="384" t="e">
        <f ca="1">FU51-($Q51*1000)</f>
        <v>#REF!</v>
      </c>
      <c r="FW51" s="587" t="e" cm="1">
        <f t="array" aca="1" ref="FW51" ca="1">INDEX(INDIRECT("'"&amp;実行度合表集計!$D51&amp;"_受着完'!R89C4:R90C95",FALSE),1,
MATCH(FN$2,INDIRECT("'"&amp;実行度合表集計!$D51&amp;"_受着完'!R4",FALSE),0)-3)</f>
        <v>#REF!</v>
      </c>
      <c r="FX51" s="627" t="e">
        <f t="shared" ref="FX51:GG51" ca="1" si="1179">ET51+FD51+FN51</f>
        <v>#REF!</v>
      </c>
      <c r="FY51" s="628" t="e">
        <f t="shared" ca="1" si="1179"/>
        <v>#REF!</v>
      </c>
      <c r="FZ51" s="629" t="e">
        <f t="shared" ca="1" si="1179"/>
        <v>#REF!</v>
      </c>
      <c r="GA51" s="648" t="e">
        <f t="shared" ca="1" si="1179"/>
        <v>#REF!</v>
      </c>
      <c r="GB51" s="617" t="e">
        <f t="shared" ca="1" si="1179"/>
        <v>#REF!</v>
      </c>
      <c r="GC51" s="649" t="e">
        <f t="shared" ca="1" si="1179"/>
        <v>#REF!</v>
      </c>
      <c r="GD51" s="659" t="e">
        <f t="shared" ca="1" si="1179"/>
        <v>#REF!</v>
      </c>
      <c r="GE51" s="619" t="e">
        <f t="shared" ca="1" si="1179"/>
        <v>#REF!</v>
      </c>
      <c r="GF51" s="789" t="e">
        <f t="shared" ca="1" si="1179"/>
        <v>#REF!</v>
      </c>
      <c r="GG51" s="660" t="e">
        <f t="shared" ca="1" si="1179"/>
        <v>#REF!</v>
      </c>
      <c r="GH51" s="670" t="e">
        <f t="shared" ref="GH51:GM52" ca="1" si="1180">EJ51+FX51</f>
        <v>#REF!</v>
      </c>
      <c r="GI51" s="620" t="e">
        <f t="shared" ca="1" si="1180"/>
        <v>#REF!</v>
      </c>
      <c r="GJ51" s="671" t="e">
        <f t="shared" ca="1" si="1180"/>
        <v>#REF!</v>
      </c>
      <c r="GK51" s="681" t="e">
        <f t="shared" ca="1" si="1180"/>
        <v>#REF!</v>
      </c>
      <c r="GL51" s="622" t="e">
        <f t="shared" ca="1" si="1180"/>
        <v>#REF!</v>
      </c>
      <c r="GM51" s="682" t="e">
        <f t="shared" ca="1" si="1180"/>
        <v>#REF!</v>
      </c>
      <c r="GN51" s="692" t="e">
        <f t="shared" ref="GN51:GN52" ca="1" si="1181">EP51+GD51</f>
        <v>#REF!</v>
      </c>
      <c r="GO51" s="624" t="e">
        <f t="shared" ref="GO51:GO52" ca="1" si="1182">EQ51+GE51</f>
        <v>#REF!</v>
      </c>
      <c r="GP51" s="791" t="e">
        <f t="shared" ref="GP51:GP52" ca="1" si="1183">ER51+GF51</f>
        <v>#REF!</v>
      </c>
      <c r="GQ51" s="693" t="e">
        <f t="shared" ref="GQ51:GQ52" ca="1" si="1184">ES51+GG51</f>
        <v>#REF!</v>
      </c>
      <c r="GR51" s="702" t="e">
        <f t="shared" ref="GR51:HA52" ca="1" si="1185">CV51+GH51</f>
        <v>#REF!</v>
      </c>
      <c r="GS51" s="699" t="e">
        <f t="shared" ca="1" si="1185"/>
        <v>#REF!</v>
      </c>
      <c r="GT51" s="703" t="e">
        <f t="shared" ca="1" si="1185"/>
        <v>#REF!</v>
      </c>
      <c r="GU51" s="702" t="e">
        <f t="shared" ca="1" si="1185"/>
        <v>#REF!</v>
      </c>
      <c r="GV51" s="699" t="e">
        <f t="shared" ca="1" si="1185"/>
        <v>#REF!</v>
      </c>
      <c r="GW51" s="703" t="e">
        <f t="shared" ca="1" si="1185"/>
        <v>#REF!</v>
      </c>
      <c r="GX51" s="702" t="e">
        <f t="shared" ca="1" si="1185"/>
        <v>#REF!</v>
      </c>
      <c r="GY51" s="699" t="e">
        <f t="shared" ca="1" si="1185"/>
        <v>#REF!</v>
      </c>
      <c r="GZ51" s="793" t="e">
        <f t="shared" ca="1" si="1185"/>
        <v>#REF!</v>
      </c>
      <c r="HA51" s="703" t="e">
        <f t="shared" ca="1" si="1185"/>
        <v>#REF!</v>
      </c>
      <c r="HC51" s="461" t="s">
        <v>145</v>
      </c>
      <c r="HE51" s="461" t="s">
        <v>241</v>
      </c>
      <c r="HF51" s="461" t="s">
        <v>276</v>
      </c>
      <c r="HG51" s="461"/>
    </row>
    <row r="52" spans="1:215" ht="19.5" outlineLevel="1" x14ac:dyDescent="0.25">
      <c r="A52" s="365"/>
      <c r="B52" s="504"/>
      <c r="C52" s="443" t="str">
        <f>_xlfn.XLOOKUP($D52,'214737'!$H:$H,'214737'!$G:$G,"",0)</f>
        <v/>
      </c>
      <c r="D52" s="431" t="str">
        <f>HYPERLINK("#'"&amp;D51&amp;"_受着完'!A1","▶受着完")</f>
        <v>▶受着完</v>
      </c>
      <c r="E52" s="413"/>
      <c r="F52" s="1294" t="str">
        <f>_xlfn.XLOOKUP($D52,'214737'!$H:$H,'214737'!$I:$I,"",0)</f>
        <v/>
      </c>
      <c r="G52" s="1294" t="str">
        <f>_xlfn.XLOOKUP($D52,'214737'!$H:$H,'214737'!$J:$J,"",0)</f>
        <v/>
      </c>
      <c r="H52" s="1294" t="str">
        <f>_xlfn.XLOOKUP($D52,'214737'!$H:$H,'214737'!$K:$K,"",0)</f>
        <v/>
      </c>
      <c r="I52" s="414" t="str">
        <f>集計グループ4</f>
        <v>君津住宅</v>
      </c>
      <c r="J52" s="523"/>
      <c r="K52" s="1278">
        <f>K51</f>
        <v>1091</v>
      </c>
      <c r="L52" s="1278">
        <f t="shared" ref="L52" si="1186">L51</f>
        <v>1183</v>
      </c>
      <c r="M52" s="1278">
        <f t="shared" ref="M52" si="1187">M51</f>
        <v>51</v>
      </c>
      <c r="N52" s="1278">
        <f t="shared" ref="N52" si="1188">N51</f>
        <v>234</v>
      </c>
      <c r="O52" s="1278">
        <f t="shared" ref="O52" si="1189">O51</f>
        <v>180</v>
      </c>
      <c r="P52" s="1278">
        <f t="shared" ref="P52" si="1190">P51</f>
        <v>1000</v>
      </c>
      <c r="Q52" s="1278">
        <f>SUM(K52:P52)</f>
        <v>3739</v>
      </c>
      <c r="R52" s="577" t="str">
        <f>R51</f>
        <v>アクティブハウス木更津</v>
      </c>
      <c r="S52" s="355" t="s">
        <v>146</v>
      </c>
      <c r="T52" s="455" t="e" cm="1">
        <f t="array" aca="1" ref="T52" ca="1">INDEX(INDIRECT("'"&amp;実行度合表集計!$D51&amp;"_受着完'!R27C4:R28C95",FALSE),2,
MATCH(T$2,INDIRECT("'"&amp;実行度合表集計!$D51&amp;"_受着完'!R4",FALSE),0)-1)</f>
        <v>#REF!</v>
      </c>
      <c r="U52" s="356" t="e">
        <f ca="1">INDEX(INDIRECT("'"&amp;実行度合表集計!$D51&amp;"_受着完'!R27C4:R28C95",FALSE),2,
MATCH(T$2,INDIRECT("'"&amp;実行度合表集計!$D51&amp;"_受着完'!R4",FALSE),0))</f>
        <v>#REF!</v>
      </c>
      <c r="V52" s="587" t="e" cm="1">
        <f t="array" aca="1" ref="V52" ca="1">INDEX(INDIRECT("'"&amp;実行度合表集計!$D51&amp;"_受着完'!R27C4:R28C95",FALSE),2,
MATCH(T$2,INDIRECT("'"&amp;実行度合表集計!$D51&amp;"_受着完'!R4",FALSE),0)-3)</f>
        <v>#REF!</v>
      </c>
      <c r="W52" s="357" t="e" cm="1">
        <f t="array" aca="1" ref="W52" ca="1">INDEX(INDIRECT("'"&amp;実行度合表集計!$D51&amp;"_受着完'!R58C4:R59C95",FALSE),2,
MATCH(T$2,INDIRECT("'"&amp;実行度合表集計!$D51&amp;"_受着完'!R4",FALSE),0)-1)</f>
        <v>#REF!</v>
      </c>
      <c r="X52" s="356" t="e">
        <f ca="1">INDEX(INDIRECT("'"&amp;実行度合表集計!$D51&amp;"_受着完'!R58C4:R59C95",FALSE),2,
MATCH(T$2,INDIRECT("'"&amp;実行度合表集計!$D51&amp;"_受着完'!R4",FALSE),0))</f>
        <v>#REF!</v>
      </c>
      <c r="Y52" s="587" t="e" cm="1">
        <f t="array" aca="1" ref="Y52" ca="1">INDEX(INDIRECT("'"&amp;実行度合表集計!$D51&amp;"_受着完'!R58C4:R59C95",FALSE),2,
MATCH(T$2,INDIRECT("'"&amp;実行度合表集計!$D51&amp;"_受着完'!R4",FALSE),0)-3)</f>
        <v>#REF!</v>
      </c>
      <c r="Z52" s="358" t="e" cm="1">
        <f t="array" aca="1" ref="Z52" ca="1">INDEX(INDIRECT("'"&amp;実行度合表集計!$D51&amp;"_受着完'!R89C4:R90C95",FALSE),2,
MATCH(T$2,INDIRECT("'"&amp;実行度合表集計!$D51&amp;"_受着完'!R4",FALSE),0)-1)</f>
        <v>#REF!</v>
      </c>
      <c r="AA52" s="356" t="e">
        <f ca="1">INDEX(INDIRECT("'"&amp;実行度合表集計!$D51&amp;"_受着完'!R89C4:R90C95",FALSE),2,
MATCH(T$2,INDIRECT("'"&amp;実行度合表集計!$D51&amp;"_受着完'!R4",FALSE),0))</f>
        <v>#REF!</v>
      </c>
      <c r="AB52" s="795" t="e">
        <f ca="1">AA52-($Q51*1000)</f>
        <v>#REF!</v>
      </c>
      <c r="AC52" s="587" t="e" cm="1">
        <f t="array" aca="1" ref="AC52" ca="1">INDEX(INDIRECT("'"&amp;実行度合表集計!$D51&amp;"_受着完'!R89C4:R90C95",FALSE),2,
MATCH(T$2,INDIRECT("'"&amp;実行度合表集計!$D51&amp;"_受着完'!R4",FALSE),0)-3)</f>
        <v>#REF!</v>
      </c>
      <c r="AD52" s="455" t="e" cm="1">
        <f t="array" aca="1" ref="AD52" ca="1">INDEX(INDIRECT("'"&amp;実行度合表集計!$D51&amp;"_受着完'!R27C4:R28C95",FALSE),2,
MATCH(AD$2,INDIRECT("'"&amp;実行度合表集計!$D51&amp;"_受着完'!R4",FALSE),0)-1)</f>
        <v>#REF!</v>
      </c>
      <c r="AE52" s="356" t="e">
        <f ca="1">INDEX(INDIRECT("'"&amp;実行度合表集計!$D51&amp;"_受着完'!R27C4:R28C95",FALSE),2,
MATCH(AD$2,INDIRECT("'"&amp;実行度合表集計!$D51&amp;"_受着完'!R4",FALSE),0))</f>
        <v>#REF!</v>
      </c>
      <c r="AF52" s="587" t="e" cm="1">
        <f t="array" aca="1" ref="AF52" ca="1">INDEX(INDIRECT("'"&amp;実行度合表集計!$D51&amp;"_受着完'!R27C4:R28C95",FALSE),2,
MATCH(AD$2,INDIRECT("'"&amp;実行度合表集計!$D51&amp;"_受着完'!R4",FALSE),0)-3)</f>
        <v>#REF!</v>
      </c>
      <c r="AG52" s="357" t="e" cm="1">
        <f t="array" aca="1" ref="AG52" ca="1">INDEX(INDIRECT("'"&amp;実行度合表集計!$D51&amp;"_受着完'!R58C4:R59C95",FALSE),2,
MATCH(AD$2,INDIRECT("'"&amp;実行度合表集計!$D51&amp;"_受着完'!R4",FALSE),0)-1)</f>
        <v>#REF!</v>
      </c>
      <c r="AH52" s="356" t="e">
        <f ca="1">INDEX(INDIRECT("'"&amp;実行度合表集計!$D51&amp;"_受着完'!R58C4:R59C95",FALSE),2,
MATCH(AD$2,INDIRECT("'"&amp;実行度合表集計!$D51&amp;"_受着完'!R4",FALSE),0))</f>
        <v>#REF!</v>
      </c>
      <c r="AI52" s="587" t="e" cm="1">
        <f t="array" aca="1" ref="AI52" ca="1">INDEX(INDIRECT("'"&amp;実行度合表集計!$D51&amp;"_受着完'!R58C4:R59C95",FALSE),2,
MATCH(AD$2,INDIRECT("'"&amp;実行度合表集計!$D51&amp;"_受着完'!R4",FALSE),0)-3)</f>
        <v>#REF!</v>
      </c>
      <c r="AJ52" s="358" t="e" cm="1">
        <f t="array" aca="1" ref="AJ52" ca="1">INDEX(INDIRECT("'"&amp;実行度合表集計!$D51&amp;"_受着完'!R89C4:R90C95",FALSE),2,
MATCH(AD$2,INDIRECT("'"&amp;実行度合表集計!$D51&amp;"_受着完'!R4",FALSE),0)-1)</f>
        <v>#REF!</v>
      </c>
      <c r="AK52" s="356" t="e">
        <f ca="1">INDEX(INDIRECT("'"&amp;実行度合表集計!$D51&amp;"_受着完'!R89C4:R90C95",FALSE),2,
MATCH(AD$2,INDIRECT("'"&amp;実行度合表集計!$D51&amp;"_受着完'!R4",FALSE),0))</f>
        <v>#REF!</v>
      </c>
      <c r="AL52" s="795" t="e">
        <f ca="1">AK52-($Q51*1000)</f>
        <v>#REF!</v>
      </c>
      <c r="AM52" s="587" t="e" cm="1">
        <f t="array" aca="1" ref="AM52" ca="1">INDEX(INDIRECT("'"&amp;実行度合表集計!$D51&amp;"_受着完'!R89C4:R90C95",FALSE),2,
MATCH(AD$2,INDIRECT("'"&amp;実行度合表集計!$D51&amp;"_受着完'!R4",FALSE),0)-3)</f>
        <v>#REF!</v>
      </c>
      <c r="AN52" s="455" t="e" cm="1">
        <f t="array" aca="1" ref="AN52" ca="1">INDEX(INDIRECT("'"&amp;実行度合表集計!$D51&amp;"_受着完'!R27C4:R28C95",FALSE),2,
MATCH(AN$2,INDIRECT("'"&amp;実行度合表集計!$D51&amp;"_受着完'!R4",FALSE),0)-1)</f>
        <v>#REF!</v>
      </c>
      <c r="AO52" s="356" t="e">
        <f ca="1">INDEX(INDIRECT("'"&amp;実行度合表集計!$D51&amp;"_受着完'!R27C4:R28C95",FALSE),2,
MATCH(AN$2,INDIRECT("'"&amp;実行度合表集計!$D51&amp;"_受着完'!R4",FALSE),0))</f>
        <v>#REF!</v>
      </c>
      <c r="AP52" s="587" t="e" cm="1">
        <f t="array" aca="1" ref="AP52" ca="1">INDEX(INDIRECT("'"&amp;実行度合表集計!$D51&amp;"_受着完'!R27C4:R28C95",FALSE),2,
MATCH(AN$2,INDIRECT("'"&amp;実行度合表集計!$D51&amp;"_受着完'!R4",FALSE),0)-3)</f>
        <v>#REF!</v>
      </c>
      <c r="AQ52" s="357" t="e" cm="1">
        <f t="array" aca="1" ref="AQ52" ca="1">INDEX(INDIRECT("'"&amp;実行度合表集計!$D51&amp;"_受着完'!R58C4:R59C95",FALSE),2,
MATCH(AN$2,INDIRECT("'"&amp;実行度合表集計!$D51&amp;"_受着完'!R4",FALSE),0)-1)</f>
        <v>#REF!</v>
      </c>
      <c r="AR52" s="356" t="e">
        <f ca="1">INDEX(INDIRECT("'"&amp;実行度合表集計!$D51&amp;"_受着完'!R58C4:R59C95",FALSE),2,
MATCH(AN$2,INDIRECT("'"&amp;実行度合表集計!$D51&amp;"_受着完'!R4",FALSE),0))</f>
        <v>#REF!</v>
      </c>
      <c r="AS52" s="587" t="e" cm="1">
        <f t="array" aca="1" ref="AS52" ca="1">INDEX(INDIRECT("'"&amp;実行度合表集計!$D51&amp;"_受着完'!R58C4:R59C95",FALSE),2,
MATCH(AN$2,INDIRECT("'"&amp;実行度合表集計!$D51&amp;"_受着完'!R4",FALSE),0)-3)</f>
        <v>#REF!</v>
      </c>
      <c r="AT52" s="358" t="e" cm="1">
        <f t="array" aca="1" ref="AT52" ca="1">INDEX(INDIRECT("'"&amp;実行度合表集計!$D51&amp;"_受着完'!R89C4:R90C95",FALSE),2,
MATCH(AN$2,INDIRECT("'"&amp;実行度合表集計!$D51&amp;"_受着完'!R4",FALSE),0)-1)</f>
        <v>#REF!</v>
      </c>
      <c r="AU52" s="356" t="e">
        <f ca="1">INDEX(INDIRECT("'"&amp;実行度合表集計!$D51&amp;"_受着完'!R89C4:R90C95",FALSE),2,
MATCH(AN$2,INDIRECT("'"&amp;実行度合表集計!$D51&amp;"_受着完'!R4",FALSE),0))</f>
        <v>#REF!</v>
      </c>
      <c r="AV52" s="795" t="e">
        <f ca="1">AU52-($Q51*1000)</f>
        <v>#REF!</v>
      </c>
      <c r="AW52" s="587" t="e" cm="1">
        <f t="array" aca="1" ref="AW52" ca="1">INDEX(INDIRECT("'"&amp;実行度合表集計!$D51&amp;"_受着完'!R89C4:R90C95",FALSE),2,
MATCH(AN$2,INDIRECT("'"&amp;実行度合表集計!$D51&amp;"_受着完'!R4",FALSE),0)-3)</f>
        <v>#REF!</v>
      </c>
      <c r="AX52" s="627" t="e">
        <f t="shared" ref="AX52" ca="1" si="1191">T52+AD52+AN52</f>
        <v>#REF!</v>
      </c>
      <c r="AY52" s="628" t="e">
        <f t="shared" ref="AY52" ca="1" si="1192">U52+AE52+AO52</f>
        <v>#REF!</v>
      </c>
      <c r="AZ52" s="629" t="e">
        <f t="shared" ref="AZ52" ca="1" si="1193">V52+AF52+AP52</f>
        <v>#REF!</v>
      </c>
      <c r="BA52" s="648" t="e">
        <f t="shared" ref="BA52" ca="1" si="1194">W52+AG52+AQ52</f>
        <v>#REF!</v>
      </c>
      <c r="BB52" s="617" t="e">
        <f t="shared" ref="BB52" ca="1" si="1195">X52+AH52+AR52</f>
        <v>#REF!</v>
      </c>
      <c r="BC52" s="649" t="e">
        <f t="shared" ref="BC52" ca="1" si="1196">Y52+AI52+AS52</f>
        <v>#REF!</v>
      </c>
      <c r="BD52" s="659" t="e">
        <f ca="1">Z52+AJ52+AT52</f>
        <v>#REF!</v>
      </c>
      <c r="BE52" s="619" t="e">
        <f ca="1">AA52+AK52+AU52</f>
        <v>#REF!</v>
      </c>
      <c r="BF52" s="790" t="e">
        <f ca="1">BE52*(1+BF53)-(($Q51*1000)*3)</f>
        <v>#REF!</v>
      </c>
      <c r="BG52" s="660" t="e">
        <f ca="1">AC52+AM52+AW52</f>
        <v>#REF!</v>
      </c>
      <c r="BH52" s="360" t="e" cm="1">
        <f t="array" aca="1" ref="BH52" ca="1">INDEX(INDIRECT("'"&amp;実行度合表集計!$D51&amp;"_受着完'!R27C4:R28C95",FALSE),2,
MATCH(BH$2,INDIRECT("'"&amp;実行度合表集計!$D51&amp;"_受着完'!R4",FALSE),0)-1)</f>
        <v>#REF!</v>
      </c>
      <c r="BI52" s="356" t="e">
        <f ca="1">INDEX(INDIRECT("'"&amp;実行度合表集計!$D51&amp;"_受着完'!R27C4:R28C95",FALSE),2,
MATCH(BH$2,INDIRECT("'"&amp;実行度合表集計!$D51&amp;"_受着完'!R4",FALSE),0))</f>
        <v>#REF!</v>
      </c>
      <c r="BJ52" s="587" t="e" cm="1">
        <f t="array" aca="1" ref="BJ52" ca="1">INDEX(INDIRECT("'"&amp;実行度合表集計!$D51&amp;"_受着完'!R27C4:R28C95",FALSE),2,
MATCH(BH$2,INDIRECT("'"&amp;実行度合表集計!$D51&amp;"_受着完'!R4",FALSE),0)-3)</f>
        <v>#REF!</v>
      </c>
      <c r="BK52" s="357" t="e" cm="1">
        <f t="array" aca="1" ref="BK52" ca="1">INDEX(INDIRECT("'"&amp;実行度合表集計!$D51&amp;"_受着完'!R58C4:R59C95",FALSE),2,
MATCH(BH$2,INDIRECT("'"&amp;実行度合表集計!$D51&amp;"_受着完'!R4",FALSE),0)-1)</f>
        <v>#REF!</v>
      </c>
      <c r="BL52" s="356" t="e">
        <f ca="1">INDEX(INDIRECT("'"&amp;実行度合表集計!$D51&amp;"_受着完'!R58C4:R59C95",FALSE),2,
MATCH(BH$2,INDIRECT("'"&amp;実行度合表集計!$D51&amp;"_受着完'!R4",FALSE),0))</f>
        <v>#REF!</v>
      </c>
      <c r="BM52" s="587" t="e" cm="1">
        <f t="array" aca="1" ref="BM52" ca="1">INDEX(INDIRECT("'"&amp;実行度合表集計!$D51&amp;"_受着完'!R58C4:R59C95",FALSE),2,
MATCH(BH$2,INDIRECT("'"&amp;実行度合表集計!$D51&amp;"_受着完'!R4",FALSE),0)-3)</f>
        <v>#REF!</v>
      </c>
      <c r="BN52" s="358" t="e" cm="1">
        <f t="array" aca="1" ref="BN52" ca="1">INDEX(INDIRECT("'"&amp;実行度合表集計!$D51&amp;"_受着完'!R89C4:R90C95",FALSE),2,
MATCH(BH$2,INDIRECT("'"&amp;実行度合表集計!$D51&amp;"_受着完'!R4",FALSE),0)-1)</f>
        <v>#REF!</v>
      </c>
      <c r="BO52" s="356" t="e">
        <f ca="1">INDEX(INDIRECT("'"&amp;実行度合表集計!$D51&amp;"_受着完'!R89C4:R90C95",FALSE),2,
MATCH(BH$2,INDIRECT("'"&amp;実行度合表集計!$D51&amp;"_受着完'!R4",FALSE),0))</f>
        <v>#REF!</v>
      </c>
      <c r="BP52" s="795" t="e">
        <f ca="1">BO52-($Q51*1000)</f>
        <v>#REF!</v>
      </c>
      <c r="BQ52" s="587" t="e" cm="1">
        <f t="array" aca="1" ref="BQ52" ca="1">INDEX(INDIRECT("'"&amp;実行度合表集計!$D51&amp;"_受着完'!R89C4:R90C95",FALSE),2,
MATCH(BH$2,INDIRECT("'"&amp;実行度合表集計!$D51&amp;"_受着完'!R4",FALSE),0)-3)</f>
        <v>#REF!</v>
      </c>
      <c r="BR52" s="455" t="e" cm="1">
        <f t="array" aca="1" ref="BR52" ca="1">INDEX(INDIRECT("'"&amp;実行度合表集計!$D51&amp;"_受着完'!R27C4:R28C95",FALSE),2,
MATCH(BR$2,INDIRECT("'"&amp;実行度合表集計!$D51&amp;"_受着完'!R4",FALSE),0)-1)</f>
        <v>#REF!</v>
      </c>
      <c r="BS52" s="356" t="e">
        <f ca="1">INDEX(INDIRECT("'"&amp;実行度合表集計!$D51&amp;"_受着完'!R27C4:R28C95",FALSE),2,
MATCH(BR$2,INDIRECT("'"&amp;実行度合表集計!$D51&amp;"_受着完'!R4",FALSE),0))</f>
        <v>#REF!</v>
      </c>
      <c r="BT52" s="587" t="e" cm="1">
        <f t="array" aca="1" ref="BT52" ca="1">INDEX(INDIRECT("'"&amp;実行度合表集計!$D51&amp;"_受着完'!R27C4:R28C95",FALSE),2,
MATCH(BR$2,INDIRECT("'"&amp;実行度合表集計!$D51&amp;"_受着完'!R4",FALSE),0)-3)</f>
        <v>#REF!</v>
      </c>
      <c r="BU52" s="357" t="e" cm="1">
        <f t="array" aca="1" ref="BU52" ca="1">INDEX(INDIRECT("'"&amp;実行度合表集計!$D51&amp;"_受着完'!R58C4:R59C95",FALSE),2,
MATCH(BR$2,INDIRECT("'"&amp;実行度合表集計!$D51&amp;"_受着完'!R4",FALSE),0)-1)</f>
        <v>#REF!</v>
      </c>
      <c r="BV52" s="356" t="e">
        <f ca="1">INDEX(INDIRECT("'"&amp;実行度合表集計!$D51&amp;"_受着完'!R58C4:R59C95",FALSE),2,
MATCH(BR$2,INDIRECT("'"&amp;実行度合表集計!$D51&amp;"_受着完'!R4",FALSE),0))</f>
        <v>#REF!</v>
      </c>
      <c r="BW52" s="587" t="e" cm="1">
        <f t="array" aca="1" ref="BW52" ca="1">INDEX(INDIRECT("'"&amp;実行度合表集計!$D51&amp;"_受着完'!R58C4:R59C95",FALSE),2,
MATCH(BR$2,INDIRECT("'"&amp;実行度合表集計!$D51&amp;"_受着完'!R4",FALSE),0)-3)</f>
        <v>#REF!</v>
      </c>
      <c r="BX52" s="358" t="e" cm="1">
        <f t="array" aca="1" ref="BX52" ca="1">INDEX(INDIRECT("'"&amp;実行度合表集計!$D51&amp;"_受着完'!R89C4:R90C95",FALSE),2,
MATCH(BR$2,INDIRECT("'"&amp;実行度合表集計!$D51&amp;"_受着完'!R4",FALSE),0)-1)</f>
        <v>#REF!</v>
      </c>
      <c r="BY52" s="356" t="e">
        <f ca="1">INDEX(INDIRECT("'"&amp;実行度合表集計!$D51&amp;"_受着完'!R89C4:R90C95",FALSE),2,
MATCH(BR$2,INDIRECT("'"&amp;実行度合表集計!$D51&amp;"_受着完'!R4",FALSE),0))</f>
        <v>#REF!</v>
      </c>
      <c r="BZ52" s="795" t="e">
        <f ca="1">BY52-($Q51*1000)</f>
        <v>#REF!</v>
      </c>
      <c r="CA52" s="587" t="e" cm="1">
        <f t="array" aca="1" ref="CA52" ca="1">INDEX(INDIRECT("'"&amp;実行度合表集計!$D51&amp;"_受着完'!R89C4:R90C95",FALSE),2,
MATCH(BR$2,INDIRECT("'"&amp;実行度合表集計!$D51&amp;"_受着完'!R4",FALSE),0)-3)</f>
        <v>#REF!</v>
      </c>
      <c r="CB52" s="455" t="e" cm="1">
        <f t="array" aca="1" ref="CB52" ca="1">INDEX(INDIRECT("'"&amp;実行度合表集計!$D51&amp;"_受着完'!R27C4:R28C95",FALSE),2,
MATCH(CB$2,INDIRECT("'"&amp;実行度合表集計!$D51&amp;"_受着完'!R4",FALSE),0)-1)</f>
        <v>#REF!</v>
      </c>
      <c r="CC52" s="356" t="e">
        <f ca="1">INDEX(INDIRECT("'"&amp;実行度合表集計!$D51&amp;"_受着完'!R27C4:R28C95",FALSE),2,
MATCH(CB$2,INDIRECT("'"&amp;実行度合表集計!$D51&amp;"_受着完'!R4",FALSE),0))</f>
        <v>#REF!</v>
      </c>
      <c r="CD52" s="587" t="e" cm="1">
        <f t="array" aca="1" ref="CD52" ca="1">INDEX(INDIRECT("'"&amp;実行度合表集計!$D51&amp;"_受着完'!R27C4:R28C95",FALSE),2,
MATCH(CB$2,INDIRECT("'"&amp;実行度合表集計!$D51&amp;"_受着完'!R4",FALSE),0)-3)</f>
        <v>#REF!</v>
      </c>
      <c r="CE52" s="357" t="e" cm="1">
        <f t="array" aca="1" ref="CE52" ca="1">INDEX(INDIRECT("'"&amp;実行度合表集計!$D51&amp;"_受着完'!R58C4:R59C95",FALSE),2,
MATCH(CB$2,INDIRECT("'"&amp;実行度合表集計!$D51&amp;"_受着完'!R4",FALSE),0)-1)</f>
        <v>#REF!</v>
      </c>
      <c r="CF52" s="356" t="e">
        <f ca="1">INDEX(INDIRECT("'"&amp;実行度合表集計!$D51&amp;"_受着完'!R58C4:R59C95",FALSE),2,
MATCH(CB$2,INDIRECT("'"&amp;実行度合表集計!$D51&amp;"_受着完'!R4",FALSE),0))</f>
        <v>#REF!</v>
      </c>
      <c r="CG52" s="587" t="e" cm="1">
        <f t="array" aca="1" ref="CG52" ca="1">INDEX(INDIRECT("'"&amp;実行度合表集計!$D51&amp;"_受着完'!R58C4:R59C95",FALSE),2,
MATCH(CB$2,INDIRECT("'"&amp;実行度合表集計!$D51&amp;"_受着完'!R4",FALSE),0)-3)</f>
        <v>#REF!</v>
      </c>
      <c r="CH52" s="358" t="e" cm="1">
        <f t="array" aca="1" ref="CH52" ca="1">INDEX(INDIRECT("'"&amp;実行度合表集計!$D51&amp;"_受着完'!R89C4:R90C95",FALSE),2,
MATCH(CB$2,INDIRECT("'"&amp;実行度合表集計!$D51&amp;"_受着完'!R4",FALSE),0)-1)</f>
        <v>#REF!</v>
      </c>
      <c r="CI52" s="356" t="e">
        <f ca="1">INDEX(INDIRECT("'"&amp;実行度合表集計!$D51&amp;"_受着完'!R89C4:R90C95",FALSE),2,
MATCH(CB$2,INDIRECT("'"&amp;実行度合表集計!$D51&amp;"_受着完'!R4",FALSE),0))</f>
        <v>#REF!</v>
      </c>
      <c r="CJ52" s="795" t="e">
        <f ca="1">CI52-($Q51*1000)</f>
        <v>#REF!</v>
      </c>
      <c r="CK52" s="587" t="e" cm="1">
        <f t="array" aca="1" ref="CK52" ca="1">INDEX(INDIRECT("'"&amp;実行度合表集計!$D51&amp;"_受着完'!R89C4:R90C95",FALSE),2,
MATCH(CB$2,INDIRECT("'"&amp;実行度合表集計!$D51&amp;"_受着完'!R4",FALSE),0)-3)</f>
        <v>#REF!</v>
      </c>
      <c r="CL52" s="627" t="e">
        <f t="shared" ref="CL52" ca="1" si="1197">BH52+BR52+CB52</f>
        <v>#REF!</v>
      </c>
      <c r="CM52" s="628" t="e">
        <f t="shared" ref="CM52" ca="1" si="1198">BI52+BS52+CC52</f>
        <v>#REF!</v>
      </c>
      <c r="CN52" s="629" t="e">
        <f t="shared" ref="CN52" ca="1" si="1199">BJ52+BT52+CD52</f>
        <v>#REF!</v>
      </c>
      <c r="CO52" s="648" t="e">
        <f t="shared" ref="CO52" ca="1" si="1200">BK52+BU52+CE52</f>
        <v>#REF!</v>
      </c>
      <c r="CP52" s="617" t="e">
        <f t="shared" ref="CP52" ca="1" si="1201">BL52+BV52+CF52</f>
        <v>#REF!</v>
      </c>
      <c r="CQ52" s="649" t="e">
        <f t="shared" ref="CQ52" ca="1" si="1202">BM52+BW52+CG52</f>
        <v>#REF!</v>
      </c>
      <c r="CR52" s="659" t="e">
        <f ca="1">BN52+BX52+CH52</f>
        <v>#REF!</v>
      </c>
      <c r="CS52" s="619" t="e">
        <f ca="1">BO52+BY52+CI52</f>
        <v>#REF!</v>
      </c>
      <c r="CT52" s="790" t="e">
        <f ca="1">CS52*(1+CT53)-(($Q51*1000)*3)</f>
        <v>#REF!</v>
      </c>
      <c r="CU52" s="660" t="e">
        <f ca="1">BQ52+CA52+CK52</f>
        <v>#REF!</v>
      </c>
      <c r="CV52" s="670" t="e">
        <f t="shared" ca="1" si="1177"/>
        <v>#REF!</v>
      </c>
      <c r="CW52" s="620" t="e">
        <f t="shared" ca="1" si="1177"/>
        <v>#REF!</v>
      </c>
      <c r="CX52" s="671" t="e">
        <f t="shared" ca="1" si="1177"/>
        <v>#REF!</v>
      </c>
      <c r="CY52" s="681" t="e">
        <f t="shared" ca="1" si="1177"/>
        <v>#REF!</v>
      </c>
      <c r="CZ52" s="622" t="e">
        <f t="shared" ca="1" si="1177"/>
        <v>#REF!</v>
      </c>
      <c r="DA52" s="682" t="e">
        <f t="shared" ca="1" si="1177"/>
        <v>#REF!</v>
      </c>
      <c r="DB52" s="692" t="e">
        <f t="shared" ca="1" si="1177"/>
        <v>#REF!</v>
      </c>
      <c r="DC52" s="624" t="e">
        <f t="shared" ca="1" si="1177"/>
        <v>#REF!</v>
      </c>
      <c r="DD52" s="790" t="e">
        <f t="shared" ca="1" si="1177"/>
        <v>#REF!</v>
      </c>
      <c r="DE52" s="693" t="e">
        <f t="shared" ca="1" si="1177"/>
        <v>#REF!</v>
      </c>
      <c r="DF52" s="360" t="e" cm="1">
        <f t="array" aca="1" ref="DF52" ca="1">INDEX(INDIRECT("'"&amp;実行度合表集計!$D51&amp;"_受着完'!R27C4:R28C95",FALSE),2,
MATCH(DF$2,INDIRECT("'"&amp;実行度合表集計!$D51&amp;"_受着完'!R4",FALSE),0)-1)</f>
        <v>#REF!</v>
      </c>
      <c r="DG52" s="356" t="e">
        <f ca="1">INDEX(INDIRECT("'"&amp;実行度合表集計!$D51&amp;"_受着完'!R27C4:R28C95",FALSE),2,
MATCH(DF$2,INDIRECT("'"&amp;実行度合表集計!$D51&amp;"_受着完'!R4",FALSE),0))</f>
        <v>#REF!</v>
      </c>
      <c r="DH52" s="587" t="e" cm="1">
        <f t="array" aca="1" ref="DH52" ca="1">INDEX(INDIRECT("'"&amp;実行度合表集計!$D51&amp;"_受着完'!R27C4:R28C95",FALSE),2,
MATCH(DF$2,INDIRECT("'"&amp;実行度合表集計!$D51&amp;"_受着完'!R4",FALSE),0)-3)</f>
        <v>#REF!</v>
      </c>
      <c r="DI52" s="357" t="e" cm="1">
        <f t="array" aca="1" ref="DI52" ca="1">INDEX(INDIRECT("'"&amp;実行度合表集計!$D51&amp;"_受着完'!R58C4:R59C95",FALSE),2,
MATCH(DF$2,INDIRECT("'"&amp;実行度合表集計!$D51&amp;"_受着完'!R4",FALSE),0)-1)</f>
        <v>#REF!</v>
      </c>
      <c r="DJ52" s="356" t="e">
        <f ca="1">INDEX(INDIRECT("'"&amp;実行度合表集計!$D51&amp;"_受着完'!R58C4:R59C95",FALSE),2,
MATCH(DF$2,INDIRECT("'"&amp;実行度合表集計!$D51&amp;"_受着完'!R4",FALSE),0))</f>
        <v>#REF!</v>
      </c>
      <c r="DK52" s="587" t="e" cm="1">
        <f t="array" aca="1" ref="DK52" ca="1">INDEX(INDIRECT("'"&amp;実行度合表集計!$D51&amp;"_受着完'!R58C4:R59C95",FALSE),2,
MATCH(DF$2,INDIRECT("'"&amp;実行度合表集計!$D51&amp;"_受着完'!R4",FALSE),0)-3)</f>
        <v>#REF!</v>
      </c>
      <c r="DL52" s="358" t="e" cm="1">
        <f t="array" aca="1" ref="DL52" ca="1">INDEX(INDIRECT("'"&amp;実行度合表集計!$D51&amp;"_受着完'!R89C4:R90C95",FALSE),2,
MATCH(DF$2,INDIRECT("'"&amp;実行度合表集計!$D51&amp;"_受着完'!R4",FALSE),0)-1)</f>
        <v>#REF!</v>
      </c>
      <c r="DM52" s="356" t="e">
        <f ca="1">INDEX(INDIRECT("'"&amp;実行度合表集計!$D51&amp;"_受着完'!R89C4:R90C95",FALSE),2,
MATCH(DF$2,INDIRECT("'"&amp;実行度合表集計!$D51&amp;"_受着完'!R4",FALSE),0))</f>
        <v>#REF!</v>
      </c>
      <c r="DN52" s="795" t="e">
        <f ca="1">DM52-($Q51*1000)</f>
        <v>#REF!</v>
      </c>
      <c r="DO52" s="587" t="e" cm="1">
        <f t="array" aca="1" ref="DO52" ca="1">INDEX(INDIRECT("'"&amp;実行度合表集計!$D51&amp;"_受着完'!R89C4:R90C95",FALSE),2,
MATCH(DF$2,INDIRECT("'"&amp;実行度合表集計!$D51&amp;"_受着完'!R4",FALSE),0)-3)</f>
        <v>#REF!</v>
      </c>
      <c r="DP52" s="455" t="e" cm="1">
        <f t="array" aca="1" ref="DP52" ca="1">INDEX(INDIRECT("'"&amp;実行度合表集計!$D51&amp;"_受着完'!R27C4:R28C95",FALSE),2,
MATCH(DP$2,INDIRECT("'"&amp;実行度合表集計!$D51&amp;"_受着完'!R4",FALSE),0)-1)</f>
        <v>#REF!</v>
      </c>
      <c r="DQ52" s="356" t="e">
        <f ca="1">INDEX(INDIRECT("'"&amp;実行度合表集計!$D51&amp;"_受着完'!R27C4:R28C95",FALSE),2,
MATCH(DP$2,INDIRECT("'"&amp;実行度合表集計!$D51&amp;"_受着完'!R4",FALSE),0))</f>
        <v>#REF!</v>
      </c>
      <c r="DR52" s="587" t="e" cm="1">
        <f t="array" aca="1" ref="DR52" ca="1">INDEX(INDIRECT("'"&amp;実行度合表集計!$D51&amp;"_受着完'!R27C4:R28C95",FALSE),2,
MATCH(DP$2,INDIRECT("'"&amp;実行度合表集計!$D51&amp;"_受着完'!R4",FALSE),0)-3)</f>
        <v>#REF!</v>
      </c>
      <c r="DS52" s="357" t="e" cm="1">
        <f t="array" aca="1" ref="DS52" ca="1">INDEX(INDIRECT("'"&amp;実行度合表集計!$D51&amp;"_受着完'!R58C4:R59C95",FALSE),2,
MATCH(DP$2,INDIRECT("'"&amp;実行度合表集計!$D51&amp;"_受着完'!R4",FALSE),0)-1)</f>
        <v>#REF!</v>
      </c>
      <c r="DT52" s="356" t="e">
        <f ca="1">INDEX(INDIRECT("'"&amp;実行度合表集計!$D51&amp;"_受着完'!R58C4:R59C95",FALSE),2,
MATCH(DP$2,INDIRECT("'"&amp;実行度合表集計!$D51&amp;"_受着完'!R4",FALSE),0))</f>
        <v>#REF!</v>
      </c>
      <c r="DU52" s="587" t="e" cm="1">
        <f t="array" aca="1" ref="DU52" ca="1">INDEX(INDIRECT("'"&amp;実行度合表集計!$D51&amp;"_受着完'!R58C4:R59C95",FALSE),2,
MATCH(DP$2,INDIRECT("'"&amp;実行度合表集計!$D51&amp;"_受着完'!R4",FALSE),0)-3)</f>
        <v>#REF!</v>
      </c>
      <c r="DV52" s="358" t="e" cm="1">
        <f t="array" aca="1" ref="DV52" ca="1">INDEX(INDIRECT("'"&amp;実行度合表集計!$D51&amp;"_受着完'!R89C4:R90C95",FALSE),2,
MATCH(DP$2,INDIRECT("'"&amp;実行度合表集計!$D51&amp;"_受着完'!R4",FALSE),0)-1)</f>
        <v>#REF!</v>
      </c>
      <c r="DW52" s="356" t="e">
        <f ca="1">INDEX(INDIRECT("'"&amp;実行度合表集計!$D51&amp;"_受着完'!R89C4:R90C95",FALSE),2,
MATCH(DP$2,INDIRECT("'"&amp;実行度合表集計!$D51&amp;"_受着完'!R4",FALSE),0))</f>
        <v>#REF!</v>
      </c>
      <c r="DX52" s="795" t="e">
        <f ca="1">DW52-($Q51*1000)</f>
        <v>#REF!</v>
      </c>
      <c r="DY52" s="587" t="e" cm="1">
        <f t="array" aca="1" ref="DY52" ca="1">INDEX(INDIRECT("'"&amp;実行度合表集計!$D51&amp;"_受着完'!R89C4:R90C95",FALSE),2,
MATCH(DP$2,INDIRECT("'"&amp;実行度合表集計!$D51&amp;"_受着完'!R4",FALSE),0)-3)</f>
        <v>#REF!</v>
      </c>
      <c r="DZ52" s="455" t="e" cm="1">
        <f t="array" aca="1" ref="DZ52" ca="1">INDEX(INDIRECT("'"&amp;実行度合表集計!$D51&amp;"_受着完'!R27C4:R28C95",FALSE),2,
MATCH(DZ$2,INDIRECT("'"&amp;実行度合表集計!$D51&amp;"_受着完'!R4",FALSE),0)-1)</f>
        <v>#REF!</v>
      </c>
      <c r="EA52" s="356" t="e">
        <f ca="1">INDEX(INDIRECT("'"&amp;実行度合表集計!$D51&amp;"_受着完'!R27C4:R28C95",FALSE),2,
MATCH(DZ$2,INDIRECT("'"&amp;実行度合表集計!$D51&amp;"_受着完'!R4",FALSE),0))</f>
        <v>#REF!</v>
      </c>
      <c r="EB52" s="587" t="e" cm="1">
        <f t="array" aca="1" ref="EB52" ca="1">INDEX(INDIRECT("'"&amp;実行度合表集計!$D51&amp;"_受着完'!R27C4:R28C95",FALSE),2,
MATCH(DZ$2,INDIRECT("'"&amp;実行度合表集計!$D51&amp;"_受着完'!R4",FALSE),0)-3)</f>
        <v>#REF!</v>
      </c>
      <c r="EC52" s="357" t="e" cm="1">
        <f t="array" aca="1" ref="EC52" ca="1">INDEX(INDIRECT("'"&amp;実行度合表集計!$D51&amp;"_受着完'!R58C4:R59C95",FALSE),2,
MATCH(DZ$2,INDIRECT("'"&amp;実行度合表集計!$D51&amp;"_受着完'!R4",FALSE),0)-1)</f>
        <v>#REF!</v>
      </c>
      <c r="ED52" s="356" t="e">
        <f ca="1">INDEX(INDIRECT("'"&amp;実行度合表集計!$D51&amp;"_受着完'!R58C4:R59C95",FALSE),2,
MATCH(DZ$2,INDIRECT("'"&amp;実行度合表集計!$D51&amp;"_受着完'!R4",FALSE),0))</f>
        <v>#REF!</v>
      </c>
      <c r="EE52" s="587" t="e" cm="1">
        <f t="array" aca="1" ref="EE52" ca="1">INDEX(INDIRECT("'"&amp;実行度合表集計!$D51&amp;"_受着完'!R58C4:R59C95",FALSE),2,
MATCH(DZ$2,INDIRECT("'"&amp;実行度合表集計!$D51&amp;"_受着完'!R4",FALSE),0)-3)</f>
        <v>#REF!</v>
      </c>
      <c r="EF52" s="358" t="e" cm="1">
        <f t="array" aca="1" ref="EF52" ca="1">INDEX(INDIRECT("'"&amp;実行度合表集計!$D51&amp;"_受着完'!R89C4:R90C95",FALSE),2,
MATCH(DZ$2,INDIRECT("'"&amp;実行度合表集計!$D51&amp;"_受着完'!R4",FALSE),0)-1)</f>
        <v>#REF!</v>
      </c>
      <c r="EG52" s="356" t="e">
        <f ca="1">INDEX(INDIRECT("'"&amp;実行度合表集計!$D51&amp;"_受着完'!R89C4:R90C95",FALSE),2,
MATCH(DZ$2,INDIRECT("'"&amp;実行度合表集計!$D51&amp;"_受着完'!R4",FALSE),0))</f>
        <v>#REF!</v>
      </c>
      <c r="EH52" s="795" t="e">
        <f ca="1">EG52-($Q51*1000)</f>
        <v>#REF!</v>
      </c>
      <c r="EI52" s="587" t="e" cm="1">
        <f t="array" aca="1" ref="EI52" ca="1">INDEX(INDIRECT("'"&amp;実行度合表集計!$D51&amp;"_受着完'!R89C4:R90C95",FALSE),2,
MATCH(DZ$2,INDIRECT("'"&amp;実行度合表集計!$D51&amp;"_受着完'!R4",FALSE),0)-3)</f>
        <v>#REF!</v>
      </c>
      <c r="EJ52" s="627" t="e">
        <f t="shared" ref="EJ52" ca="1" si="1203">DF52+DP52+DZ52</f>
        <v>#REF!</v>
      </c>
      <c r="EK52" s="628" t="e">
        <f t="shared" ref="EK52" ca="1" si="1204">DG52+DQ52+EA52</f>
        <v>#REF!</v>
      </c>
      <c r="EL52" s="629" t="e">
        <f t="shared" ref="EL52" ca="1" si="1205">DH52+DR52+EB52</f>
        <v>#REF!</v>
      </c>
      <c r="EM52" s="648" t="e">
        <f t="shared" ref="EM52" ca="1" si="1206">DI52+DS52+EC52</f>
        <v>#REF!</v>
      </c>
      <c r="EN52" s="617" t="e">
        <f t="shared" ref="EN52" ca="1" si="1207">DJ52+DT52+ED52</f>
        <v>#REF!</v>
      </c>
      <c r="EO52" s="649" t="e">
        <f t="shared" ref="EO52" ca="1" si="1208">DK52+DU52+EE52</f>
        <v>#REF!</v>
      </c>
      <c r="EP52" s="659" t="e">
        <f ca="1">DL52+DV52+EF52</f>
        <v>#REF!</v>
      </c>
      <c r="EQ52" s="619" t="e">
        <f ca="1">DM52+DW52+EG52</f>
        <v>#REF!</v>
      </c>
      <c r="ER52" s="790" t="e">
        <f ca="1">EQ52*(1+ER53)-(($Q51*1000)*3)</f>
        <v>#REF!</v>
      </c>
      <c r="ES52" s="660" t="e">
        <f ca="1">DO52+DY52+EI52</f>
        <v>#REF!</v>
      </c>
      <c r="ET52" s="360" t="e" cm="1">
        <f t="array" aca="1" ref="ET52" ca="1">INDEX(INDIRECT("'"&amp;実行度合表集計!$D51&amp;"_受着完'!R27C4:R28C95",FALSE),2,
MATCH(ET$2,INDIRECT("'"&amp;実行度合表集計!$D51&amp;"_受着完'!R4",FALSE),0)-1)</f>
        <v>#REF!</v>
      </c>
      <c r="EU52" s="356" t="e">
        <f ca="1">INDEX(INDIRECT("'"&amp;実行度合表集計!$D51&amp;"_受着完'!R27C4:R28C95",FALSE),2,
MATCH(ET$2,INDIRECT("'"&amp;実行度合表集計!$D51&amp;"_受着完'!R4",FALSE),0))</f>
        <v>#REF!</v>
      </c>
      <c r="EV52" s="587" t="e" cm="1">
        <f t="array" aca="1" ref="EV52" ca="1">INDEX(INDIRECT("'"&amp;実行度合表集計!$D51&amp;"_受着完'!R27C4:R28C95",FALSE),2,
MATCH(ET$2,INDIRECT("'"&amp;実行度合表集計!$D51&amp;"_受着完'!R4",FALSE),0)-3)</f>
        <v>#REF!</v>
      </c>
      <c r="EW52" s="357" t="e" cm="1">
        <f t="array" aca="1" ref="EW52" ca="1">INDEX(INDIRECT("'"&amp;実行度合表集計!$D51&amp;"_受着完'!R58C4:R59C95",FALSE),2,
MATCH(ET$2,INDIRECT("'"&amp;実行度合表集計!$D51&amp;"_受着完'!R4",FALSE),0)-1)</f>
        <v>#REF!</v>
      </c>
      <c r="EX52" s="356" t="e">
        <f ca="1">INDEX(INDIRECT("'"&amp;実行度合表集計!$D51&amp;"_受着完'!R58C4:R59C95",FALSE),2,
MATCH(ET$2,INDIRECT("'"&amp;実行度合表集計!$D51&amp;"_受着完'!R4",FALSE),0))</f>
        <v>#REF!</v>
      </c>
      <c r="EY52" s="587" t="e" cm="1">
        <f t="array" aca="1" ref="EY52" ca="1">INDEX(INDIRECT("'"&amp;実行度合表集計!$D51&amp;"_受着完'!R58C4:R59C95",FALSE),2,
MATCH(ET$2,INDIRECT("'"&amp;実行度合表集計!$D51&amp;"_受着完'!R4",FALSE),0)-3)</f>
        <v>#REF!</v>
      </c>
      <c r="EZ52" s="358" t="e" cm="1">
        <f t="array" aca="1" ref="EZ52" ca="1">INDEX(INDIRECT("'"&amp;実行度合表集計!$D51&amp;"_受着完'!R89C4:R90C95",FALSE),2,
MATCH(ET$2,INDIRECT("'"&amp;実行度合表集計!$D51&amp;"_受着完'!R4",FALSE),0)-1)</f>
        <v>#REF!</v>
      </c>
      <c r="FA52" s="356" t="e">
        <f ca="1">INDEX(INDIRECT("'"&amp;実行度合表集計!$D51&amp;"_受着完'!R89C4:R90C95",FALSE),2,
MATCH(ET$2,INDIRECT("'"&amp;実行度合表集計!$D51&amp;"_受着完'!R4",FALSE),0))</f>
        <v>#REF!</v>
      </c>
      <c r="FB52" s="795" t="e">
        <f ca="1">FA52-($Q51*1000)</f>
        <v>#REF!</v>
      </c>
      <c r="FC52" s="587" t="e" cm="1">
        <f t="array" aca="1" ref="FC52" ca="1">INDEX(INDIRECT("'"&amp;実行度合表集計!$D51&amp;"_受着完'!R89C4:R90C95",FALSE),2,
MATCH(ET$2,INDIRECT("'"&amp;実行度合表集計!$D51&amp;"_受着完'!R4",FALSE),0)-3)</f>
        <v>#REF!</v>
      </c>
      <c r="FD52" s="455" t="e" cm="1">
        <f t="array" aca="1" ref="FD52" ca="1">INDEX(INDIRECT("'"&amp;実行度合表集計!$D51&amp;"_受着完'!R27C4:R28C95",FALSE),2,
MATCH(FD$2,INDIRECT("'"&amp;実行度合表集計!$D51&amp;"_受着完'!R4",FALSE),0)-1)</f>
        <v>#REF!</v>
      </c>
      <c r="FE52" s="356" t="e">
        <f ca="1">INDEX(INDIRECT("'"&amp;実行度合表集計!$D51&amp;"_受着完'!R27C4:R28C95",FALSE),2,
MATCH(FD$2,INDIRECT("'"&amp;実行度合表集計!$D51&amp;"_受着完'!R4",FALSE),0))</f>
        <v>#REF!</v>
      </c>
      <c r="FF52" s="587" t="e" cm="1">
        <f t="array" aca="1" ref="FF52" ca="1">INDEX(INDIRECT("'"&amp;実行度合表集計!$D51&amp;"_受着完'!R27C4:R28C95",FALSE),2,
MATCH(FD$2,INDIRECT("'"&amp;実行度合表集計!$D51&amp;"_受着完'!R4",FALSE),0)-3)</f>
        <v>#REF!</v>
      </c>
      <c r="FG52" s="357" t="e" cm="1">
        <f t="array" aca="1" ref="FG52" ca="1">INDEX(INDIRECT("'"&amp;実行度合表集計!$D51&amp;"_受着完'!R58C4:R59C95",FALSE),2,
MATCH(FD$2,INDIRECT("'"&amp;実行度合表集計!$D51&amp;"_受着完'!R4",FALSE),0)-1)</f>
        <v>#REF!</v>
      </c>
      <c r="FH52" s="356" t="e">
        <f ca="1">INDEX(INDIRECT("'"&amp;実行度合表集計!$D51&amp;"_受着完'!R58C4:R59C95",FALSE),2,
MATCH(FD$2,INDIRECT("'"&amp;実行度合表集計!$D51&amp;"_受着完'!R4",FALSE),0))</f>
        <v>#REF!</v>
      </c>
      <c r="FI52" s="587" t="e" cm="1">
        <f t="array" aca="1" ref="FI52" ca="1">INDEX(INDIRECT("'"&amp;実行度合表集計!$D51&amp;"_受着完'!R58C4:R59C95",FALSE),2,
MATCH(FD$2,INDIRECT("'"&amp;実行度合表集計!$D51&amp;"_受着完'!R4",FALSE),0)-3)</f>
        <v>#REF!</v>
      </c>
      <c r="FJ52" s="358" t="e" cm="1">
        <f t="array" aca="1" ref="FJ52" ca="1">INDEX(INDIRECT("'"&amp;実行度合表集計!$D51&amp;"_受着完'!R89C4:R90C95",FALSE),2,
MATCH(FD$2,INDIRECT("'"&amp;実行度合表集計!$D51&amp;"_受着完'!R4",FALSE),0)-1)</f>
        <v>#REF!</v>
      </c>
      <c r="FK52" s="356" t="e">
        <f ca="1">INDEX(INDIRECT("'"&amp;実行度合表集計!$D51&amp;"_受着完'!R89C4:R90C95",FALSE),2,
MATCH(FD$2,INDIRECT("'"&amp;実行度合表集計!$D51&amp;"_受着完'!R4",FALSE),0))</f>
        <v>#REF!</v>
      </c>
      <c r="FL52" s="795" t="e">
        <f ca="1">FK52-($Q51*1000)</f>
        <v>#REF!</v>
      </c>
      <c r="FM52" s="587" t="e" cm="1">
        <f t="array" aca="1" ref="FM52" ca="1">INDEX(INDIRECT("'"&amp;実行度合表集計!$D51&amp;"_受着完'!R89C4:R90C95",FALSE),2,
MATCH(FD$2,INDIRECT("'"&amp;実行度合表集計!$D51&amp;"_受着完'!R4",FALSE),0)-3)</f>
        <v>#REF!</v>
      </c>
      <c r="FN52" s="455" t="e" cm="1">
        <f t="array" aca="1" ref="FN52" ca="1">INDEX(INDIRECT("'"&amp;実行度合表集計!$D51&amp;"_受着完'!R27C4:R28C95",FALSE),2,
MATCH(FN$2,INDIRECT("'"&amp;実行度合表集計!$D51&amp;"_受着完'!R4",FALSE),0)-1)</f>
        <v>#REF!</v>
      </c>
      <c r="FO52" s="356" t="e">
        <f ca="1">INDEX(INDIRECT("'"&amp;実行度合表集計!$D51&amp;"_受着完'!R27C4:R28C95",FALSE),2,
MATCH(FN$2,INDIRECT("'"&amp;実行度合表集計!$D51&amp;"_受着完'!R4",FALSE),0))</f>
        <v>#REF!</v>
      </c>
      <c r="FP52" s="587" t="e" cm="1">
        <f t="array" aca="1" ref="FP52" ca="1">INDEX(INDIRECT("'"&amp;実行度合表集計!$D51&amp;"_受着完'!R27C4:R28C95",FALSE),2,
MATCH(FN$2,INDIRECT("'"&amp;実行度合表集計!$D51&amp;"_受着完'!R4",FALSE),0)-3)</f>
        <v>#REF!</v>
      </c>
      <c r="FQ52" s="357" t="e" cm="1">
        <f t="array" aca="1" ref="FQ52" ca="1">INDEX(INDIRECT("'"&amp;実行度合表集計!$D51&amp;"_受着完'!R58C4:R59C95",FALSE),2,
MATCH(FN$2,INDIRECT("'"&amp;実行度合表集計!$D51&amp;"_受着完'!R4",FALSE),0)-1)</f>
        <v>#REF!</v>
      </c>
      <c r="FR52" s="356" t="e">
        <f ca="1">INDEX(INDIRECT("'"&amp;実行度合表集計!$D51&amp;"_受着完'!R58C4:R59C95",FALSE),2,
MATCH(FN$2,INDIRECT("'"&amp;実行度合表集計!$D51&amp;"_受着完'!R4",FALSE),0))</f>
        <v>#REF!</v>
      </c>
      <c r="FS52" s="587" t="e" cm="1">
        <f t="array" aca="1" ref="FS52" ca="1">INDEX(INDIRECT("'"&amp;実行度合表集計!$D51&amp;"_受着完'!R58C4:R59C95",FALSE),2,
MATCH(FN$2,INDIRECT("'"&amp;実行度合表集計!$D51&amp;"_受着完'!R4",FALSE),0)-3)</f>
        <v>#REF!</v>
      </c>
      <c r="FT52" s="358" t="e" cm="1">
        <f t="array" aca="1" ref="FT52" ca="1">INDEX(INDIRECT("'"&amp;実行度合表集計!$D51&amp;"_受着完'!R89C4:R90C95",FALSE),2,
MATCH(FN$2,INDIRECT("'"&amp;実行度合表集計!$D51&amp;"_受着完'!R4",FALSE),0)-1)</f>
        <v>#REF!</v>
      </c>
      <c r="FU52" s="356" t="e">
        <f ca="1">INDEX(INDIRECT("'"&amp;実行度合表集計!$D51&amp;"_受着完'!R89C4:R90C95",FALSE),2,
MATCH(FN$2,INDIRECT("'"&amp;実行度合表集計!$D51&amp;"_受着完'!R4",FALSE),0))</f>
        <v>#REF!</v>
      </c>
      <c r="FV52" s="795" t="e">
        <f ca="1">FU52-($Q51*1000)</f>
        <v>#REF!</v>
      </c>
      <c r="FW52" s="587" t="e" cm="1">
        <f t="array" aca="1" ref="FW52" ca="1">INDEX(INDIRECT("'"&amp;実行度合表集計!$D51&amp;"_受着完'!R89C4:R90C95",FALSE),2,
MATCH(FN$2,INDIRECT("'"&amp;実行度合表集計!$D51&amp;"_受着完'!R4",FALSE),0)-3)</f>
        <v>#REF!</v>
      </c>
      <c r="FX52" s="627" t="e">
        <f t="shared" ref="FX52" ca="1" si="1209">ET52+FD52+FN52</f>
        <v>#REF!</v>
      </c>
      <c r="FY52" s="628" t="e">
        <f t="shared" ref="FY52" ca="1" si="1210">EU52+FE52+FO52</f>
        <v>#REF!</v>
      </c>
      <c r="FZ52" s="629" t="e">
        <f t="shared" ref="FZ52" ca="1" si="1211">EV52+FF52+FP52</f>
        <v>#REF!</v>
      </c>
      <c r="GA52" s="648" t="e">
        <f t="shared" ref="GA52" ca="1" si="1212">EW52+FG52+FQ52</f>
        <v>#REF!</v>
      </c>
      <c r="GB52" s="617" t="e">
        <f t="shared" ref="GB52" ca="1" si="1213">EX52+FH52+FR52</f>
        <v>#REF!</v>
      </c>
      <c r="GC52" s="649" t="e">
        <f t="shared" ref="GC52" ca="1" si="1214">EY52+FI52+FS52</f>
        <v>#REF!</v>
      </c>
      <c r="GD52" s="659" t="e">
        <f ca="1">EZ52+FJ52+FT52</f>
        <v>#REF!</v>
      </c>
      <c r="GE52" s="619" t="e">
        <f ca="1">FA52+FK52+FU52</f>
        <v>#REF!</v>
      </c>
      <c r="GF52" s="790" t="e">
        <f ca="1">GE52*(1+GF53)-(($Q51*1000)*3)</f>
        <v>#REF!</v>
      </c>
      <c r="GG52" s="660" t="e">
        <f ca="1">FC52+FM52+FW52</f>
        <v>#REF!</v>
      </c>
      <c r="GH52" s="670" t="e">
        <f t="shared" ca="1" si="1180"/>
        <v>#REF!</v>
      </c>
      <c r="GI52" s="620" t="e">
        <f t="shared" ca="1" si="1180"/>
        <v>#REF!</v>
      </c>
      <c r="GJ52" s="671" t="e">
        <f t="shared" ca="1" si="1180"/>
        <v>#REF!</v>
      </c>
      <c r="GK52" s="681" t="e">
        <f t="shared" ca="1" si="1180"/>
        <v>#REF!</v>
      </c>
      <c r="GL52" s="622" t="e">
        <f t="shared" ca="1" si="1180"/>
        <v>#REF!</v>
      </c>
      <c r="GM52" s="682" t="e">
        <f t="shared" ca="1" si="1180"/>
        <v>#REF!</v>
      </c>
      <c r="GN52" s="692" t="e">
        <f t="shared" ca="1" si="1181"/>
        <v>#REF!</v>
      </c>
      <c r="GO52" s="624" t="e">
        <f t="shared" ca="1" si="1182"/>
        <v>#REF!</v>
      </c>
      <c r="GP52" s="790" t="e">
        <f t="shared" ca="1" si="1183"/>
        <v>#REF!</v>
      </c>
      <c r="GQ52" s="693" t="e">
        <f t="shared" ca="1" si="1184"/>
        <v>#REF!</v>
      </c>
      <c r="GR52" s="702" t="e">
        <f t="shared" ca="1" si="1185"/>
        <v>#REF!</v>
      </c>
      <c r="GS52" s="699" t="e">
        <f t="shared" ca="1" si="1185"/>
        <v>#REF!</v>
      </c>
      <c r="GT52" s="703" t="e">
        <f t="shared" ca="1" si="1185"/>
        <v>#REF!</v>
      </c>
      <c r="GU52" s="702" t="e">
        <f t="shared" ca="1" si="1185"/>
        <v>#REF!</v>
      </c>
      <c r="GV52" s="699" t="e">
        <f t="shared" ca="1" si="1185"/>
        <v>#REF!</v>
      </c>
      <c r="GW52" s="703" t="e">
        <f t="shared" ca="1" si="1185"/>
        <v>#REF!</v>
      </c>
      <c r="GX52" s="702" t="e">
        <f t="shared" ca="1" si="1185"/>
        <v>#REF!</v>
      </c>
      <c r="GY52" s="699" t="e">
        <f t="shared" ca="1" si="1185"/>
        <v>#REF!</v>
      </c>
      <c r="GZ52" s="790" t="e">
        <f t="shared" ca="1" si="1185"/>
        <v>#REF!</v>
      </c>
      <c r="HA52" s="703" t="e">
        <f t="shared" ca="1" si="1185"/>
        <v>#REF!</v>
      </c>
      <c r="HC52" s="461" t="s">
        <v>146</v>
      </c>
      <c r="HD52" s="460"/>
      <c r="HE52" s="461" t="s">
        <v>241</v>
      </c>
      <c r="HF52" s="461" t="s">
        <v>276</v>
      </c>
      <c r="HG52" s="461"/>
    </row>
    <row r="53" spans="1:215" ht="19.5" outlineLevel="1" x14ac:dyDescent="0.25">
      <c r="A53" s="365"/>
      <c r="B53" s="505"/>
      <c r="C53" s="444" t="str">
        <f>_xlfn.XLOOKUP($D53,'214737'!$H:$H,'214737'!$G:$G,"",0)</f>
        <v/>
      </c>
      <c r="D53" s="432" t="str">
        <f>HYPERLINK("#'"&amp;D51&amp;"_損益'!A1","▶損益")</f>
        <v>▶損益</v>
      </c>
      <c r="E53" s="407"/>
      <c r="F53" s="1295" t="str">
        <f>_xlfn.XLOOKUP($D53,'214737'!$H:$H,'214737'!$I:$I,"",0)</f>
        <v/>
      </c>
      <c r="G53" s="1295" t="str">
        <f>_xlfn.XLOOKUP($D53,'214737'!$H:$H,'214737'!$J:$J,"",0)</f>
        <v/>
      </c>
      <c r="H53" s="1295" t="str">
        <f>_xlfn.XLOOKUP($D53,'214737'!$H:$H,'214737'!$K:$K,"",0)</f>
        <v/>
      </c>
      <c r="I53" s="415"/>
      <c r="J53" s="547"/>
      <c r="K53" s="1279"/>
      <c r="L53" s="1279"/>
      <c r="M53" s="1279"/>
      <c r="N53" s="1279"/>
      <c r="O53" s="1279"/>
      <c r="P53" s="1279"/>
      <c r="Q53" s="1279"/>
      <c r="R53" s="579" t="str">
        <f>R51</f>
        <v>アクティブハウス木更津</v>
      </c>
      <c r="S53" s="359" t="s">
        <v>143</v>
      </c>
      <c r="T53" s="558" t="e">
        <f t="shared" ref="T53" ca="1" si="1215">IF(AND(T51&gt;0,T52&gt;0),ROUNDDOWN(T52/T51,4),"")</f>
        <v>#REF!</v>
      </c>
      <c r="U53" s="559" t="e">
        <f t="shared" ref="U53" ca="1" si="1216">IF(AND(U51&gt;0,U52&gt;0),ROUNDDOWN(U52/U51,4),"")</f>
        <v>#REF!</v>
      </c>
      <c r="V53" s="559" t="e">
        <f t="shared" ref="V53" ca="1" si="1217">IF(AND(V51&gt;0,V52&gt;0),ROUNDDOWN(V52/V51,4),"")</f>
        <v>#REF!</v>
      </c>
      <c r="W53" s="560" t="e">
        <f t="shared" ref="W53" ca="1" si="1218">IF(AND(W51&gt;0,W52&gt;0),ROUNDDOWN(W52/W51,4),"")</f>
        <v>#REF!</v>
      </c>
      <c r="X53" s="559" t="e">
        <f t="shared" ref="X53" ca="1" si="1219">IF(AND(X51&gt;0,X52&gt;0),ROUNDDOWN(X52/X51,4),"")</f>
        <v>#REF!</v>
      </c>
      <c r="Y53" s="559" t="e">
        <f t="shared" ref="Y53" ca="1" si="1220">IF(AND(Y51&gt;0,Y52&gt;0),ROUNDDOWN(Y52/Y51,4),"")</f>
        <v>#REF!</v>
      </c>
      <c r="Z53" s="561" t="e">
        <f t="shared" ref="Z53" ca="1" si="1221">IF(AND(Z51&gt;0,Z52&gt;0),ROUNDDOWN(Z52/Z51,4),"")</f>
        <v>#REF!</v>
      </c>
      <c r="AA53" s="559" t="e">
        <f t="shared" ref="AA53" ca="1" si="1222">IF(AND(AA51&gt;0,AA52&gt;0),ROUNDDOWN(AA52/AA51,4),"")</f>
        <v>#REF!</v>
      </c>
      <c r="AB53" s="562" t="e">
        <f ca="1">IF(AB52&gt;0,AB52/AB51,0)</f>
        <v>#REF!</v>
      </c>
      <c r="AC53" s="559" t="e">
        <f t="shared" ref="AC53" ca="1" si="1223">IF(AND(AC51&gt;0,AC52&gt;0),ROUNDDOWN(AC52/AC51,4),"")</f>
        <v>#REF!</v>
      </c>
      <c r="AD53" s="558" t="e">
        <f t="shared" ref="AD53" ca="1" si="1224">IF(AND(AD51&gt;0,AD52&gt;0),ROUNDDOWN(AD52/AD51,4),"")</f>
        <v>#REF!</v>
      </c>
      <c r="AE53" s="559" t="e">
        <f t="shared" ref="AE53" ca="1" si="1225">IF(AND(AE51&gt;0,AE52&gt;0),ROUNDDOWN(AE52/AE51,4),"")</f>
        <v>#REF!</v>
      </c>
      <c r="AF53" s="559" t="e">
        <f t="shared" ref="AF53" ca="1" si="1226">IF(AND(AF51&gt;0,AF52&gt;0),ROUNDDOWN(AF52/AF51,4),"")</f>
        <v>#REF!</v>
      </c>
      <c r="AG53" s="560" t="e">
        <f t="shared" ref="AG53" ca="1" si="1227">IF(AND(AG51&gt;0,AG52&gt;0),ROUNDDOWN(AG52/AG51,4),"")</f>
        <v>#REF!</v>
      </c>
      <c r="AH53" s="559" t="e">
        <f t="shared" ref="AH53" ca="1" si="1228">IF(AND(AH51&gt;0,AH52&gt;0),ROUNDDOWN(AH52/AH51,4),"")</f>
        <v>#REF!</v>
      </c>
      <c r="AI53" s="559" t="e">
        <f t="shared" ref="AI53" ca="1" si="1229">IF(AND(AI51&gt;0,AI52&gt;0),ROUNDDOWN(AI52/AI51,4),"")</f>
        <v>#REF!</v>
      </c>
      <c r="AJ53" s="561" t="e">
        <f t="shared" ref="AJ53" ca="1" si="1230">IF(AND(AJ51&gt;0,AJ52&gt;0),ROUNDDOWN(AJ52/AJ51,4),"")</f>
        <v>#REF!</v>
      </c>
      <c r="AK53" s="559" t="e">
        <f t="shared" ref="AK53" ca="1" si="1231">IF(AND(AK51&gt;0,AK52&gt;0),ROUNDDOWN(AK52/AK51,4),"")</f>
        <v>#REF!</v>
      </c>
      <c r="AL53" s="562" t="e">
        <f ca="1">IF(AL52&gt;0,AL52/AL51,0)</f>
        <v>#REF!</v>
      </c>
      <c r="AM53" s="559" t="e">
        <f t="shared" ref="AM53" ca="1" si="1232">IF(AND(AM51&gt;0,AM52&gt;0),ROUNDDOWN(AM52/AM51,4),"")</f>
        <v>#REF!</v>
      </c>
      <c r="AN53" s="558" t="e">
        <f t="shared" ref="AN53" ca="1" si="1233">IF(AND(AN51&gt;0,AN52&gt;0),ROUNDDOWN(AN52/AN51,4),"")</f>
        <v>#REF!</v>
      </c>
      <c r="AO53" s="559" t="e">
        <f t="shared" ref="AO53" ca="1" si="1234">IF(AND(AO51&gt;0,AO52&gt;0),ROUNDDOWN(AO52/AO51,4),"")</f>
        <v>#REF!</v>
      </c>
      <c r="AP53" s="559" t="e">
        <f t="shared" ref="AP53" ca="1" si="1235">IF(AND(AP51&gt;0,AP52&gt;0),ROUNDDOWN(AP52/AP51,4),"")</f>
        <v>#REF!</v>
      </c>
      <c r="AQ53" s="560" t="e">
        <f t="shared" ref="AQ53" ca="1" si="1236">IF(AND(AQ51&gt;0,AQ52&gt;0),ROUNDDOWN(AQ52/AQ51,4),"")</f>
        <v>#REF!</v>
      </c>
      <c r="AR53" s="559" t="e">
        <f t="shared" ref="AR53" ca="1" si="1237">IF(AND(AR51&gt;0,AR52&gt;0),ROUNDDOWN(AR52/AR51,4),"")</f>
        <v>#REF!</v>
      </c>
      <c r="AS53" s="559" t="e">
        <f t="shared" ref="AS53" ca="1" si="1238">IF(AND(AS51&gt;0,AS52&gt;0),ROUNDDOWN(AS52/AS51,4),"")</f>
        <v>#REF!</v>
      </c>
      <c r="AT53" s="561" t="e">
        <f t="shared" ref="AT53" ca="1" si="1239">IF(AND(AT51&gt;0,AT52&gt;0),ROUNDDOWN(AT52/AT51,4),"")</f>
        <v>#REF!</v>
      </c>
      <c r="AU53" s="559" t="e">
        <f t="shared" ref="AU53" ca="1" si="1240">IF(AND(AU51&gt;0,AU52&gt;0),ROUNDDOWN(AU52/AU51,4),"")</f>
        <v>#REF!</v>
      </c>
      <c r="AV53" s="562" t="e">
        <f ca="1">IF(AV52&gt;0,AV52/AV51,0)</f>
        <v>#REF!</v>
      </c>
      <c r="AW53" s="559" t="e">
        <f t="shared" ref="AW53" ca="1" si="1241">IF(AND(AW51&gt;0,AW52&gt;0),ROUNDDOWN(AW52/AW51,4),"")</f>
        <v>#REF!</v>
      </c>
      <c r="AX53" s="630" t="e">
        <f t="shared" ref="AX53:BE53" ca="1" si="1242">IF(AND(AX51&gt;0,AX52&gt;0),ROUNDDOWN(AX52/AX51,4),"")</f>
        <v>#REF!</v>
      </c>
      <c r="AY53" s="563" t="e">
        <f t="shared" ca="1" si="1242"/>
        <v>#REF!</v>
      </c>
      <c r="AZ53" s="631" t="e">
        <f t="shared" ca="1" si="1242"/>
        <v>#REF!</v>
      </c>
      <c r="BA53" s="650" t="e">
        <f t="shared" ca="1" si="1242"/>
        <v>#REF!</v>
      </c>
      <c r="BB53" s="564" t="e">
        <f t="shared" ca="1" si="1242"/>
        <v>#REF!</v>
      </c>
      <c r="BC53" s="651" t="e">
        <f t="shared" ca="1" si="1242"/>
        <v>#REF!</v>
      </c>
      <c r="BD53" s="661" t="e">
        <f t="shared" ca="1" si="1242"/>
        <v>#REF!</v>
      </c>
      <c r="BE53" s="565" t="e">
        <f t="shared" ca="1" si="1242"/>
        <v>#REF!</v>
      </c>
      <c r="BF53" s="796"/>
      <c r="BG53" s="662" t="e">
        <f ca="1">IF(AND(BG51&gt;0,BG52&gt;0),ROUNDDOWN(BG52/BG51,4),"")</f>
        <v>#REF!</v>
      </c>
      <c r="BH53" s="566" t="e">
        <f t="shared" ref="BH53" ca="1" si="1243">IF(AND(BH51&gt;0,BH52&gt;0),ROUNDDOWN(BH52/BH51,4),"")</f>
        <v>#REF!</v>
      </c>
      <c r="BI53" s="559" t="e">
        <f t="shared" ref="BI53" ca="1" si="1244">IF(AND(BI51&gt;0,BI52&gt;0),ROUNDDOWN(BI52/BI51,4),"")</f>
        <v>#REF!</v>
      </c>
      <c r="BJ53" s="559" t="e">
        <f t="shared" ref="BJ53" ca="1" si="1245">IF(AND(BJ51&gt;0,BJ52&gt;0),ROUNDDOWN(BJ52/BJ51,4),"")</f>
        <v>#REF!</v>
      </c>
      <c r="BK53" s="560" t="e">
        <f t="shared" ref="BK53" ca="1" si="1246">IF(AND(BK51&gt;0,BK52&gt;0),ROUNDDOWN(BK52/BK51,4),"")</f>
        <v>#REF!</v>
      </c>
      <c r="BL53" s="559" t="e">
        <f t="shared" ref="BL53" ca="1" si="1247">IF(AND(BL51&gt;0,BL52&gt;0),ROUNDDOWN(BL52/BL51,4),"")</f>
        <v>#REF!</v>
      </c>
      <c r="BM53" s="559" t="e">
        <f t="shared" ref="BM53" ca="1" si="1248">IF(AND(BM51&gt;0,BM52&gt;0),ROUNDDOWN(BM52/BM51,4),"")</f>
        <v>#REF!</v>
      </c>
      <c r="BN53" s="561" t="e">
        <f t="shared" ref="BN53" ca="1" si="1249">IF(AND(BN51&gt;0,BN52&gt;0),ROUNDDOWN(BN52/BN51,4),"")</f>
        <v>#REF!</v>
      </c>
      <c r="BO53" s="559" t="e">
        <f t="shared" ref="BO53" ca="1" si="1250">IF(AND(BO51&gt;0,BO52&gt;0),ROUNDDOWN(BO52/BO51,4),"")</f>
        <v>#REF!</v>
      </c>
      <c r="BP53" s="562" t="e">
        <f ca="1">IF(BP52&gt;0,BP52/BP51,0)</f>
        <v>#REF!</v>
      </c>
      <c r="BQ53" s="559" t="e">
        <f t="shared" ref="BQ53" ca="1" si="1251">IF(AND(BQ51&gt;0,BQ52&gt;0),ROUNDDOWN(BQ52/BQ51,4),"")</f>
        <v>#REF!</v>
      </c>
      <c r="BR53" s="558" t="e">
        <f t="shared" ref="BR53" ca="1" si="1252">IF(AND(BR51&gt;0,BR52&gt;0),ROUNDDOWN(BR52/BR51,4),"")</f>
        <v>#REF!</v>
      </c>
      <c r="BS53" s="559" t="e">
        <f t="shared" ref="BS53" ca="1" si="1253">IF(AND(BS51&gt;0,BS52&gt;0),ROUNDDOWN(BS52/BS51,4),"")</f>
        <v>#REF!</v>
      </c>
      <c r="BT53" s="559" t="e">
        <f t="shared" ref="BT53" ca="1" si="1254">IF(AND(BT51&gt;0,BT52&gt;0),ROUNDDOWN(BT52/BT51,4),"")</f>
        <v>#REF!</v>
      </c>
      <c r="BU53" s="560" t="e">
        <f t="shared" ref="BU53" ca="1" si="1255">IF(AND(BU51&gt;0,BU52&gt;0),ROUNDDOWN(BU52/BU51,4),"")</f>
        <v>#REF!</v>
      </c>
      <c r="BV53" s="559" t="e">
        <f t="shared" ref="BV53" ca="1" si="1256">IF(AND(BV51&gt;0,BV52&gt;0),ROUNDDOWN(BV52/BV51,4),"")</f>
        <v>#REF!</v>
      </c>
      <c r="BW53" s="559" t="e">
        <f t="shared" ref="BW53" ca="1" si="1257">IF(AND(BW51&gt;0,BW52&gt;0),ROUNDDOWN(BW52/BW51,4),"")</f>
        <v>#REF!</v>
      </c>
      <c r="BX53" s="561" t="e">
        <f t="shared" ref="BX53" ca="1" si="1258">IF(AND(BX51&gt;0,BX52&gt;0),ROUNDDOWN(BX52/BX51,4),"")</f>
        <v>#REF!</v>
      </c>
      <c r="BY53" s="559" t="e">
        <f t="shared" ref="BY53" ca="1" si="1259">IF(AND(BY51&gt;0,BY52&gt;0),ROUNDDOWN(BY52/BY51,4),"")</f>
        <v>#REF!</v>
      </c>
      <c r="BZ53" s="562" t="e">
        <f ca="1">IF(BZ52&gt;0,BZ52/BZ51,0)</f>
        <v>#REF!</v>
      </c>
      <c r="CA53" s="559" t="e">
        <f t="shared" ref="CA53" ca="1" si="1260">IF(AND(CA51&gt;0,CA52&gt;0),ROUNDDOWN(CA52/CA51,4),"")</f>
        <v>#REF!</v>
      </c>
      <c r="CB53" s="558" t="e">
        <f t="shared" ref="CB53" ca="1" si="1261">IF(AND(CB51&gt;0,CB52&gt;0),ROUNDDOWN(CB52/CB51,4),"")</f>
        <v>#REF!</v>
      </c>
      <c r="CC53" s="559" t="e">
        <f t="shared" ref="CC53" ca="1" si="1262">IF(AND(CC51&gt;0,CC52&gt;0),ROUNDDOWN(CC52/CC51,4),"")</f>
        <v>#REF!</v>
      </c>
      <c r="CD53" s="559" t="e">
        <f t="shared" ref="CD53" ca="1" si="1263">IF(AND(CD51&gt;0,CD52&gt;0),ROUNDDOWN(CD52/CD51,4),"")</f>
        <v>#REF!</v>
      </c>
      <c r="CE53" s="560" t="e">
        <f t="shared" ref="CE53" ca="1" si="1264">IF(AND(CE51&gt;0,CE52&gt;0),ROUNDDOWN(CE52/CE51,4),"")</f>
        <v>#REF!</v>
      </c>
      <c r="CF53" s="559" t="e">
        <f t="shared" ref="CF53" ca="1" si="1265">IF(AND(CF51&gt;0,CF52&gt;0),ROUNDDOWN(CF52/CF51,4),"")</f>
        <v>#REF!</v>
      </c>
      <c r="CG53" s="559" t="e">
        <f t="shared" ref="CG53" ca="1" si="1266">IF(AND(CG51&gt;0,CG52&gt;0),ROUNDDOWN(CG52/CG51,4),"")</f>
        <v>#REF!</v>
      </c>
      <c r="CH53" s="561" t="e">
        <f t="shared" ref="CH53" ca="1" si="1267">IF(AND(CH51&gt;0,CH52&gt;0),ROUNDDOWN(CH52/CH51,4),"")</f>
        <v>#REF!</v>
      </c>
      <c r="CI53" s="559" t="e">
        <f t="shared" ref="CI53" ca="1" si="1268">IF(AND(CI51&gt;0,CI52&gt;0),ROUNDDOWN(CI52/CI51,4),"")</f>
        <v>#REF!</v>
      </c>
      <c r="CJ53" s="562" t="e">
        <f ca="1">IF(CJ52&gt;0,CJ52/CJ51,0)</f>
        <v>#REF!</v>
      </c>
      <c r="CK53" s="559" t="e">
        <f t="shared" ref="CK53" ca="1" si="1269">IF(AND(CK51&gt;0,CK52&gt;0),ROUNDDOWN(CK52/CK51,4),"")</f>
        <v>#REF!</v>
      </c>
      <c r="CL53" s="630" t="e">
        <f t="shared" ref="CL53:CS53" ca="1" si="1270">IF(AND(CL51&gt;0,CL52&gt;0),ROUNDDOWN(CL52/CL51,4),"")</f>
        <v>#REF!</v>
      </c>
      <c r="CM53" s="563" t="e">
        <f t="shared" ca="1" si="1270"/>
        <v>#REF!</v>
      </c>
      <c r="CN53" s="631" t="e">
        <f t="shared" ca="1" si="1270"/>
        <v>#REF!</v>
      </c>
      <c r="CO53" s="650" t="e">
        <f t="shared" ca="1" si="1270"/>
        <v>#REF!</v>
      </c>
      <c r="CP53" s="564" t="e">
        <f t="shared" ca="1" si="1270"/>
        <v>#REF!</v>
      </c>
      <c r="CQ53" s="651" t="e">
        <f t="shared" ca="1" si="1270"/>
        <v>#REF!</v>
      </c>
      <c r="CR53" s="661" t="e">
        <f t="shared" ca="1" si="1270"/>
        <v>#REF!</v>
      </c>
      <c r="CS53" s="565" t="e">
        <f t="shared" ca="1" si="1270"/>
        <v>#REF!</v>
      </c>
      <c r="CT53" s="796"/>
      <c r="CU53" s="662" t="e">
        <f ca="1">IF(AND(CU51&gt;0,CU52&gt;0),ROUNDDOWN(CU52/CU51,4),"")</f>
        <v>#REF!</v>
      </c>
      <c r="CV53" s="672" t="e">
        <f ca="1">IF(AND(CV51&gt;0,CV52&gt;0),ROUNDDOWN(CV52/CV51,4),"")</f>
        <v>#REF!</v>
      </c>
      <c r="CW53" s="567" t="e">
        <f t="shared" ref="CW53:CX53" ca="1" si="1271">IF(AND(CW51&gt;0,CW52&gt;0),ROUNDDOWN(CW52/CW51,4),"")</f>
        <v>#REF!</v>
      </c>
      <c r="CX53" s="673" t="e">
        <f t="shared" ca="1" si="1271"/>
        <v>#REF!</v>
      </c>
      <c r="CY53" s="683" t="e">
        <f ca="1">IF(AND(CY51&gt;0,CY52&gt;0),ROUNDDOWN(CY52/CY51,4),"")</f>
        <v>#REF!</v>
      </c>
      <c r="CZ53" s="568" t="e">
        <f ca="1">IF(AND(CZ51&gt;0,CZ52&gt;0),ROUNDDOWN(CZ52/CZ51,4),"")</f>
        <v>#REF!</v>
      </c>
      <c r="DA53" s="684" t="e">
        <f ca="1">IF(AND(DA51&gt;0,DA52&gt;0),ROUNDDOWN(DA52/DA51,4),"")</f>
        <v>#REF!</v>
      </c>
      <c r="DB53" s="694" t="e">
        <f t="shared" ref="DB53" ca="1" si="1272">IF(AND(DB51&gt;0,DB52&gt;0),ROUNDDOWN(DB52/DB51,4),"")</f>
        <v>#REF!</v>
      </c>
      <c r="DC53" s="569" t="e">
        <f t="shared" ref="DC53:DD53" ca="1" si="1273">IF(AND(DC51&gt;0,DC52&gt;0),ROUNDDOWN(DC52/DC51,4),"")</f>
        <v>#REF!</v>
      </c>
      <c r="DD53" s="792" t="e">
        <f t="shared" ca="1" si="1273"/>
        <v>#REF!</v>
      </c>
      <c r="DE53" s="695" t="e">
        <f t="shared" ref="DE53" ca="1" si="1274">IF(AND(DE51&gt;0,DE52&gt;0),ROUNDDOWN(DE52/DE51,4),"")</f>
        <v>#REF!</v>
      </c>
      <c r="DF53" s="566" t="e">
        <f t="shared" ref="DF53:GX53" ca="1" si="1275">IF(AND(DF51&gt;0,DF52&gt;0),ROUNDDOWN(DF52/DF51,4),"")</f>
        <v>#REF!</v>
      </c>
      <c r="DG53" s="559" t="e">
        <f t="shared" ca="1" si="1275"/>
        <v>#REF!</v>
      </c>
      <c r="DH53" s="559" t="e">
        <f t="shared" ca="1" si="1275"/>
        <v>#REF!</v>
      </c>
      <c r="DI53" s="560" t="e">
        <f t="shared" ca="1" si="1275"/>
        <v>#REF!</v>
      </c>
      <c r="DJ53" s="559" t="e">
        <f t="shared" ca="1" si="1275"/>
        <v>#REF!</v>
      </c>
      <c r="DK53" s="559" t="e">
        <f t="shared" ca="1" si="1275"/>
        <v>#REF!</v>
      </c>
      <c r="DL53" s="561" t="e">
        <f t="shared" ca="1" si="1275"/>
        <v>#REF!</v>
      </c>
      <c r="DM53" s="559" t="e">
        <f t="shared" ca="1" si="1275"/>
        <v>#REF!</v>
      </c>
      <c r="DN53" s="562" t="e">
        <f ca="1">IF(DN52&gt;0,DN52/DN51,0)</f>
        <v>#REF!</v>
      </c>
      <c r="DO53" s="559" t="e">
        <f t="shared" ca="1" si="1275"/>
        <v>#REF!</v>
      </c>
      <c r="DP53" s="558" t="e">
        <f t="shared" ca="1" si="1275"/>
        <v>#REF!</v>
      </c>
      <c r="DQ53" s="559" t="e">
        <f t="shared" ca="1" si="1275"/>
        <v>#REF!</v>
      </c>
      <c r="DR53" s="559" t="e">
        <f t="shared" ca="1" si="1275"/>
        <v>#REF!</v>
      </c>
      <c r="DS53" s="560" t="e">
        <f t="shared" ca="1" si="1275"/>
        <v>#REF!</v>
      </c>
      <c r="DT53" s="559" t="e">
        <f t="shared" ca="1" si="1275"/>
        <v>#REF!</v>
      </c>
      <c r="DU53" s="559" t="e">
        <f t="shared" ca="1" si="1275"/>
        <v>#REF!</v>
      </c>
      <c r="DV53" s="561" t="e">
        <f t="shared" ca="1" si="1275"/>
        <v>#REF!</v>
      </c>
      <c r="DW53" s="559" t="e">
        <f t="shared" ca="1" si="1275"/>
        <v>#REF!</v>
      </c>
      <c r="DX53" s="562" t="e">
        <f ca="1">IF(DX52&gt;0,DX52/DX51,0)</f>
        <v>#REF!</v>
      </c>
      <c r="DY53" s="559" t="e">
        <f t="shared" ca="1" si="1275"/>
        <v>#REF!</v>
      </c>
      <c r="DZ53" s="558" t="e">
        <f t="shared" ca="1" si="1275"/>
        <v>#REF!</v>
      </c>
      <c r="EA53" s="559" t="e">
        <f t="shared" ca="1" si="1275"/>
        <v>#REF!</v>
      </c>
      <c r="EB53" s="559" t="e">
        <f t="shared" ca="1" si="1275"/>
        <v>#REF!</v>
      </c>
      <c r="EC53" s="560" t="e">
        <f t="shared" ca="1" si="1275"/>
        <v>#REF!</v>
      </c>
      <c r="ED53" s="559" t="e">
        <f t="shared" ca="1" si="1275"/>
        <v>#REF!</v>
      </c>
      <c r="EE53" s="559" t="e">
        <f t="shared" ca="1" si="1275"/>
        <v>#REF!</v>
      </c>
      <c r="EF53" s="561" t="e">
        <f t="shared" ca="1" si="1275"/>
        <v>#REF!</v>
      </c>
      <c r="EG53" s="559" t="e">
        <f t="shared" ca="1" si="1275"/>
        <v>#REF!</v>
      </c>
      <c r="EH53" s="562" t="e">
        <f ca="1">IF(EH52&gt;0,EH52/EH51,0)</f>
        <v>#REF!</v>
      </c>
      <c r="EI53" s="559" t="e">
        <f t="shared" ca="1" si="1275"/>
        <v>#REF!</v>
      </c>
      <c r="EJ53" s="630" t="e">
        <f t="shared" ref="EJ53:EQ53" ca="1" si="1276">IF(AND(EJ51&gt;0,EJ52&gt;0),ROUNDDOWN(EJ52/EJ51,4),"")</f>
        <v>#REF!</v>
      </c>
      <c r="EK53" s="563" t="e">
        <f t="shared" ca="1" si="1276"/>
        <v>#REF!</v>
      </c>
      <c r="EL53" s="631" t="e">
        <f t="shared" ca="1" si="1276"/>
        <v>#REF!</v>
      </c>
      <c r="EM53" s="650" t="e">
        <f t="shared" ca="1" si="1276"/>
        <v>#REF!</v>
      </c>
      <c r="EN53" s="564" t="e">
        <f t="shared" ca="1" si="1276"/>
        <v>#REF!</v>
      </c>
      <c r="EO53" s="651" t="e">
        <f t="shared" ca="1" si="1276"/>
        <v>#REF!</v>
      </c>
      <c r="EP53" s="661" t="e">
        <f t="shared" ca="1" si="1276"/>
        <v>#REF!</v>
      </c>
      <c r="EQ53" s="565" t="e">
        <f t="shared" ca="1" si="1276"/>
        <v>#REF!</v>
      </c>
      <c r="ER53" s="796"/>
      <c r="ES53" s="662" t="e">
        <f ca="1">IF(AND(ES51&gt;0,ES52&gt;0),ROUNDDOWN(ES52/ES51,4),"")</f>
        <v>#REF!</v>
      </c>
      <c r="ET53" s="566" t="e">
        <f t="shared" ca="1" si="1275"/>
        <v>#REF!</v>
      </c>
      <c r="EU53" s="559" t="e">
        <f t="shared" ca="1" si="1275"/>
        <v>#REF!</v>
      </c>
      <c r="EV53" s="559" t="e">
        <f t="shared" ca="1" si="1275"/>
        <v>#REF!</v>
      </c>
      <c r="EW53" s="560" t="e">
        <f t="shared" ca="1" si="1275"/>
        <v>#REF!</v>
      </c>
      <c r="EX53" s="559" t="e">
        <f t="shared" ca="1" si="1275"/>
        <v>#REF!</v>
      </c>
      <c r="EY53" s="559" t="e">
        <f t="shared" ca="1" si="1275"/>
        <v>#REF!</v>
      </c>
      <c r="EZ53" s="561" t="e">
        <f t="shared" ca="1" si="1275"/>
        <v>#REF!</v>
      </c>
      <c r="FA53" s="559" t="e">
        <f t="shared" ca="1" si="1275"/>
        <v>#REF!</v>
      </c>
      <c r="FB53" s="562" t="e">
        <f ca="1">IF(FB52&gt;0,FB52/FB51,0)</f>
        <v>#REF!</v>
      </c>
      <c r="FC53" s="559" t="e">
        <f t="shared" ca="1" si="1275"/>
        <v>#REF!</v>
      </c>
      <c r="FD53" s="558" t="e">
        <f t="shared" ca="1" si="1275"/>
        <v>#REF!</v>
      </c>
      <c r="FE53" s="559" t="e">
        <f t="shared" ca="1" si="1275"/>
        <v>#REF!</v>
      </c>
      <c r="FF53" s="559" t="e">
        <f t="shared" ca="1" si="1275"/>
        <v>#REF!</v>
      </c>
      <c r="FG53" s="560" t="e">
        <f t="shared" ca="1" si="1275"/>
        <v>#REF!</v>
      </c>
      <c r="FH53" s="559" t="e">
        <f t="shared" ca="1" si="1275"/>
        <v>#REF!</v>
      </c>
      <c r="FI53" s="559" t="e">
        <f t="shared" ca="1" si="1275"/>
        <v>#REF!</v>
      </c>
      <c r="FJ53" s="561" t="e">
        <f t="shared" ca="1" si="1275"/>
        <v>#REF!</v>
      </c>
      <c r="FK53" s="559" t="e">
        <f t="shared" ca="1" si="1275"/>
        <v>#REF!</v>
      </c>
      <c r="FL53" s="562" t="e">
        <f ca="1">IF(FL52&gt;0,FL52/FL51,0)</f>
        <v>#REF!</v>
      </c>
      <c r="FM53" s="559" t="e">
        <f t="shared" ca="1" si="1275"/>
        <v>#REF!</v>
      </c>
      <c r="FN53" s="558" t="e">
        <f t="shared" ca="1" si="1275"/>
        <v>#REF!</v>
      </c>
      <c r="FO53" s="559" t="e">
        <f t="shared" ca="1" si="1275"/>
        <v>#REF!</v>
      </c>
      <c r="FP53" s="559" t="e">
        <f t="shared" ca="1" si="1275"/>
        <v>#REF!</v>
      </c>
      <c r="FQ53" s="560" t="e">
        <f t="shared" ca="1" si="1275"/>
        <v>#REF!</v>
      </c>
      <c r="FR53" s="559" t="e">
        <f t="shared" ca="1" si="1275"/>
        <v>#REF!</v>
      </c>
      <c r="FS53" s="559" t="e">
        <f t="shared" ca="1" si="1275"/>
        <v>#REF!</v>
      </c>
      <c r="FT53" s="561" t="e">
        <f t="shared" ca="1" si="1275"/>
        <v>#REF!</v>
      </c>
      <c r="FU53" s="559" t="e">
        <f t="shared" ca="1" si="1275"/>
        <v>#REF!</v>
      </c>
      <c r="FV53" s="562" t="e">
        <f ca="1">IF(FV52&gt;0,FV52/FV51,0)</f>
        <v>#REF!</v>
      </c>
      <c r="FW53" s="559" t="e">
        <f t="shared" ca="1" si="1275"/>
        <v>#REF!</v>
      </c>
      <c r="FX53" s="630" t="e">
        <f t="shared" ref="FX53:GE53" ca="1" si="1277">IF(AND(FX51&gt;0,FX52&gt;0),ROUNDDOWN(FX52/FX51,4),"")</f>
        <v>#REF!</v>
      </c>
      <c r="FY53" s="563" t="e">
        <f t="shared" ca="1" si="1277"/>
        <v>#REF!</v>
      </c>
      <c r="FZ53" s="631" t="e">
        <f t="shared" ca="1" si="1277"/>
        <v>#REF!</v>
      </c>
      <c r="GA53" s="650" t="e">
        <f t="shared" ca="1" si="1277"/>
        <v>#REF!</v>
      </c>
      <c r="GB53" s="564" t="e">
        <f t="shared" ca="1" si="1277"/>
        <v>#REF!</v>
      </c>
      <c r="GC53" s="651" t="e">
        <f t="shared" ca="1" si="1277"/>
        <v>#REF!</v>
      </c>
      <c r="GD53" s="661" t="e">
        <f t="shared" ca="1" si="1277"/>
        <v>#REF!</v>
      </c>
      <c r="GE53" s="565" t="e">
        <f t="shared" ca="1" si="1277"/>
        <v>#REF!</v>
      </c>
      <c r="GF53" s="796"/>
      <c r="GG53" s="662" t="e">
        <f ca="1">IF(AND(GG51&gt;0,GG52&gt;0),ROUNDDOWN(GG52/GG51,4),"")</f>
        <v>#REF!</v>
      </c>
      <c r="GH53" s="672" t="e">
        <f ca="1">IF(AND(GH51&gt;0,GH52&gt;0),ROUNDDOWN(GH52/GH51,4),"")</f>
        <v>#REF!</v>
      </c>
      <c r="GI53" s="567" t="e">
        <f t="shared" ref="GI53:GJ53" ca="1" si="1278">IF(AND(GI51&gt;0,GI52&gt;0),ROUNDDOWN(GI52/GI51,4),"")</f>
        <v>#REF!</v>
      </c>
      <c r="GJ53" s="673" t="e">
        <f t="shared" ca="1" si="1278"/>
        <v>#REF!</v>
      </c>
      <c r="GK53" s="683" t="e">
        <f ca="1">IF(AND(GK51&gt;0,GK52&gt;0),ROUNDDOWN(GK52/GK51,4),"")</f>
        <v>#REF!</v>
      </c>
      <c r="GL53" s="568" t="e">
        <f ca="1">IF(AND(GL51&gt;0,GL52&gt;0),ROUNDDOWN(GL52/GL51,4),"")</f>
        <v>#REF!</v>
      </c>
      <c r="GM53" s="684" t="e">
        <f ca="1">IF(AND(GM51&gt;0,GM52&gt;0),ROUNDDOWN(GM52/GM51,4),"")</f>
        <v>#REF!</v>
      </c>
      <c r="GN53" s="694" t="e">
        <f t="shared" ref="GN53:GW53" ca="1" si="1279">IF(AND(GN51&gt;0,GN52&gt;0),ROUNDDOWN(GN52/GN51,4),"")</f>
        <v>#REF!</v>
      </c>
      <c r="GO53" s="569" t="e">
        <f t="shared" ca="1" si="1279"/>
        <v>#REF!</v>
      </c>
      <c r="GP53" s="792" t="e">
        <f t="shared" ca="1" si="1279"/>
        <v>#REF!</v>
      </c>
      <c r="GQ53" s="695" t="e">
        <f t="shared" ca="1" si="1279"/>
        <v>#REF!</v>
      </c>
      <c r="GR53" s="704" t="e">
        <f t="shared" ca="1" si="1279"/>
        <v>#REF!</v>
      </c>
      <c r="GS53" s="570" t="e">
        <f t="shared" ca="1" si="1279"/>
        <v>#REF!</v>
      </c>
      <c r="GT53" s="705" t="e">
        <f t="shared" ca="1" si="1279"/>
        <v>#REF!</v>
      </c>
      <c r="GU53" s="704" t="e">
        <f t="shared" ca="1" si="1279"/>
        <v>#REF!</v>
      </c>
      <c r="GV53" s="570" t="e">
        <f t="shared" ca="1" si="1279"/>
        <v>#REF!</v>
      </c>
      <c r="GW53" s="705" t="e">
        <f t="shared" ca="1" si="1279"/>
        <v>#REF!</v>
      </c>
      <c r="GX53" s="704" t="e">
        <f t="shared" ca="1" si="1275"/>
        <v>#REF!</v>
      </c>
      <c r="GY53" s="570" t="e">
        <f t="shared" ref="GY53:GZ53" ca="1" si="1280">IF(AND(GY51&gt;0,GY52&gt;0),ROUNDDOWN(GY52/GY51,4),"")</f>
        <v>#REF!</v>
      </c>
      <c r="GZ53" s="794" t="e">
        <f t="shared" ca="1" si="1280"/>
        <v>#REF!</v>
      </c>
      <c r="HA53" s="705" t="e">
        <f t="shared" ref="HA53" ca="1" si="1281">IF(AND(HA51&gt;0,HA52&gt;0),ROUNDDOWN(HA52/HA51,4),"")</f>
        <v>#REF!</v>
      </c>
      <c r="HC53" s="461"/>
      <c r="HD53" s="460"/>
      <c r="HE53" s="461"/>
      <c r="HF53" s="461"/>
      <c r="HG53" s="461"/>
    </row>
    <row r="54" spans="1:215" outlineLevel="1" x14ac:dyDescent="0.25">
      <c r="A54" s="365"/>
      <c r="B54" s="509"/>
      <c r="C54" s="800" t="str">
        <f>_xlfn.XLOOKUP($D54,'214737'!$H:$H,'214737'!$G:$G,"",0)</f>
        <v>千葉</v>
      </c>
      <c r="D54" s="801" t="s">
        <v>447</v>
      </c>
      <c r="E54" s="422">
        <v>43</v>
      </c>
      <c r="F54" s="1294" t="str">
        <f>_xlfn.XLOOKUP($D54,'214737'!$H:$H,'214737'!$I:$I,"",0)</f>
        <v>山内 克典</v>
      </c>
      <c r="G54" s="1294" t="str">
        <f>_xlfn.XLOOKUP($D54,'214737'!$H:$H,'214737'!$J:$J,"",0)</f>
        <v>刈込 美智子</v>
      </c>
      <c r="H54" s="1294" t="str">
        <f>_xlfn.XLOOKUP($D54,'214737'!$H:$H,'214737'!$K:$K,"",0)</f>
        <v>nexthouse</v>
      </c>
      <c r="I54" s="802" t="str">
        <f>集計グループ4</f>
        <v>君津住宅</v>
      </c>
      <c r="J54" s="523"/>
      <c r="K54" s="1278">
        <f>_xlfn.XLOOKUP(実行度合表集計!$D54,'214737'!$H:$H,'214737'!$X:$X,0,0)</f>
        <v>3450</v>
      </c>
      <c r="L54" s="1278">
        <f>_xlfn.XLOOKUP(実行度合表集計!$D54,'214737'!$H:$H,'214737'!$Y:$Y,0,0)</f>
        <v>1725</v>
      </c>
      <c r="M54" s="1278">
        <f>_xlfn.XLOOKUP(実行度合表集計!$D54,'214737'!$H:$H,'214737'!$S:$S,0,0)</f>
        <v>442</v>
      </c>
      <c r="N54" s="1278">
        <f>_xlfn.XLOOKUP(実行度合表集計!$D54,'214737'!$H:$H,'214737'!$T:$T,0,0)</f>
        <v>783</v>
      </c>
      <c r="O54" s="1278">
        <f>_xlfn.XLOOKUP(実行度合表集計!$D54,'214737'!$H:$H,'214737'!$U:$U,0,0)</f>
        <v>350</v>
      </c>
      <c r="P54" s="1278">
        <f>_xlfn.XLOOKUP(実行度合表集計!$D54,'214737'!$H:$H,'214737'!$V:$V,0,0)</f>
        <v>5000</v>
      </c>
      <c r="Q54" s="1278">
        <f>SUM(K54:P54)</f>
        <v>11750</v>
      </c>
      <c r="R54" s="577" t="str">
        <f>D54</f>
        <v>ネクストハウス茂原</v>
      </c>
      <c r="S54" s="355" t="s">
        <v>145</v>
      </c>
      <c r="T54" s="455" t="e" cm="1">
        <f t="array" aca="1" ref="T54" ca="1">INDEX(INDIRECT("'"&amp;実行度合表集計!$D54&amp;"_受着完'!R27C4:R28C95",FALSE),1,
MATCH(T$2,INDIRECT("'"&amp;実行度合表集計!$D54&amp;"_受着完'!R4",FALSE),0)-1)</f>
        <v>#REF!</v>
      </c>
      <c r="U54" s="356" t="e">
        <f ca="1">INDEX(INDIRECT("'"&amp;実行度合表集計!$D54&amp;"_受着完'!R27C4:R28C95",FALSE),1,
MATCH(T$2,INDIRECT("'"&amp;実行度合表集計!$D54&amp;"_受着完'!R4",FALSE),0))</f>
        <v>#REF!</v>
      </c>
      <c r="V54" s="587" t="e" cm="1">
        <f t="array" aca="1" ref="V54" ca="1">INDEX(INDIRECT("'"&amp;実行度合表集計!$D54&amp;"_受着完'!R27C4:R28C95",FALSE),1,
MATCH(T$2,INDIRECT("'"&amp;実行度合表集計!$D54&amp;"_受着完'!R4",FALSE),0)-3)</f>
        <v>#REF!</v>
      </c>
      <c r="W54" s="357" t="e" cm="1">
        <f t="array" aca="1" ref="W54" ca="1">INDEX(INDIRECT("'"&amp;実行度合表集計!$D54&amp;"_受着完'!R58C4:R59C95",FALSE),1,
MATCH(T$2,INDIRECT("'"&amp;実行度合表集計!$D54&amp;"_受着完'!R4",FALSE),0)-1)</f>
        <v>#REF!</v>
      </c>
      <c r="X54" s="356" t="e">
        <f ca="1">INDEX(INDIRECT("'"&amp;実行度合表集計!$D54&amp;"_受着完'!R58C4:R59C95",FALSE),1,
MATCH(T$2,INDIRECT("'"&amp;実行度合表集計!$D54&amp;"_受着完'!R4",FALSE),0))</f>
        <v>#REF!</v>
      </c>
      <c r="Y54" s="587" t="e" cm="1">
        <f t="array" aca="1" ref="Y54" ca="1">INDEX(INDIRECT("'"&amp;実行度合表集計!$D54&amp;"_受着完'!R58C4:R59C95",FALSE),1,
MATCH(T$2,INDIRECT("'"&amp;実行度合表集計!$D54&amp;"_受着完'!R4",FALSE),0)-3)</f>
        <v>#REF!</v>
      </c>
      <c r="Z54" s="358" t="e" cm="1">
        <f t="array" aca="1" ref="Z54" ca="1">INDEX(INDIRECT("'"&amp;実行度合表集計!$D54&amp;"_受着完'!R89C4:R90C95",FALSE),1,
MATCH(T$2,INDIRECT("'"&amp;実行度合表集計!$D54&amp;"_受着完'!R4",FALSE),0)-1)</f>
        <v>#REF!</v>
      </c>
      <c r="AA54" s="356" t="e">
        <f ca="1">INDEX(INDIRECT("'"&amp;実行度合表集計!$D54&amp;"_受着完'!R89C4:R90C95",FALSE),1,
MATCH(T$2,INDIRECT("'"&amp;実行度合表集計!$D54&amp;"_受着完'!R4",FALSE),0))</f>
        <v>#REF!</v>
      </c>
      <c r="AB54" s="384" t="e">
        <f ca="1">AA54-($Q54*1000)</f>
        <v>#REF!</v>
      </c>
      <c r="AC54" s="587" t="e" cm="1">
        <f t="array" aca="1" ref="AC54" ca="1">INDEX(INDIRECT("'"&amp;実行度合表集計!$D54&amp;"_受着完'!R89C4:R90C95",FALSE),1,
MATCH(T$2,INDIRECT("'"&amp;実行度合表集計!$D54&amp;"_受着完'!R4",FALSE),0)-3)</f>
        <v>#REF!</v>
      </c>
      <c r="AD54" s="455" t="e" cm="1">
        <f t="array" aca="1" ref="AD54" ca="1">INDEX(INDIRECT("'"&amp;実行度合表集計!$D54&amp;"_受着完'!R27C4:R28C95",FALSE),1,
MATCH(AD$2,INDIRECT("'"&amp;実行度合表集計!$D54&amp;"_受着完'!R4",FALSE),0)-1)</f>
        <v>#REF!</v>
      </c>
      <c r="AE54" s="356" t="e">
        <f ca="1">INDEX(INDIRECT("'"&amp;実行度合表集計!$D54&amp;"_受着完'!R27C4:R28C95",FALSE),1,
MATCH(AD$2,INDIRECT("'"&amp;実行度合表集計!$D54&amp;"_受着完'!R4",FALSE),0))</f>
        <v>#REF!</v>
      </c>
      <c r="AF54" s="587" t="e" cm="1">
        <f t="array" aca="1" ref="AF54" ca="1">INDEX(INDIRECT("'"&amp;実行度合表集計!$D54&amp;"_受着完'!R27C4:R28C95",FALSE),1,
MATCH(AD$2,INDIRECT("'"&amp;実行度合表集計!$D54&amp;"_受着完'!R4",FALSE),0)-3)</f>
        <v>#REF!</v>
      </c>
      <c r="AG54" s="357" t="e" cm="1">
        <f t="array" aca="1" ref="AG54" ca="1">INDEX(INDIRECT("'"&amp;実行度合表集計!$D54&amp;"_受着完'!R58C4:R59C95",FALSE),1,
MATCH(AD$2,INDIRECT("'"&amp;実行度合表集計!$D54&amp;"_受着完'!R4",FALSE),0)-1)</f>
        <v>#REF!</v>
      </c>
      <c r="AH54" s="356" t="e">
        <f ca="1">INDEX(INDIRECT("'"&amp;実行度合表集計!$D54&amp;"_受着完'!R58C4:R59C95",FALSE),1,
MATCH(AD$2,INDIRECT("'"&amp;実行度合表集計!$D54&amp;"_受着完'!R4",FALSE),0))</f>
        <v>#REF!</v>
      </c>
      <c r="AI54" s="587" t="e" cm="1">
        <f t="array" aca="1" ref="AI54" ca="1">INDEX(INDIRECT("'"&amp;実行度合表集計!$D54&amp;"_受着完'!R58C4:R59C95",FALSE),1,
MATCH(AD$2,INDIRECT("'"&amp;実行度合表集計!$D54&amp;"_受着完'!R4",FALSE),0)-3)</f>
        <v>#REF!</v>
      </c>
      <c r="AJ54" s="358" t="e" cm="1">
        <f t="array" aca="1" ref="AJ54" ca="1">INDEX(INDIRECT("'"&amp;実行度合表集計!$D54&amp;"_受着完'!R89C4:R90C95",FALSE),1,
MATCH(AD$2,INDIRECT("'"&amp;実行度合表集計!$D54&amp;"_受着完'!R4",FALSE),0)-1)</f>
        <v>#REF!</v>
      </c>
      <c r="AK54" s="356" t="e">
        <f ca="1">INDEX(INDIRECT("'"&amp;実行度合表集計!$D54&amp;"_受着完'!R89C4:R90C95",FALSE),1,
MATCH(AD$2,INDIRECT("'"&amp;実行度合表集計!$D54&amp;"_受着完'!R4",FALSE),0))</f>
        <v>#REF!</v>
      </c>
      <c r="AL54" s="384" t="e">
        <f ca="1">AK54-($Q54*1000)</f>
        <v>#REF!</v>
      </c>
      <c r="AM54" s="587" t="e" cm="1">
        <f t="array" aca="1" ref="AM54" ca="1">INDEX(INDIRECT("'"&amp;実行度合表集計!$D54&amp;"_受着完'!R89C4:R90C95",FALSE),1,
MATCH(AD$2,INDIRECT("'"&amp;実行度合表集計!$D54&amp;"_受着完'!R4",FALSE),0)-3)</f>
        <v>#REF!</v>
      </c>
      <c r="AN54" s="455" t="e" cm="1">
        <f t="array" aca="1" ref="AN54" ca="1">INDEX(INDIRECT("'"&amp;実行度合表集計!$D54&amp;"_受着完'!R27C4:R28C95",FALSE),1,
MATCH(AN$2,INDIRECT("'"&amp;実行度合表集計!$D54&amp;"_受着完'!R4",FALSE),0)-1)</f>
        <v>#REF!</v>
      </c>
      <c r="AO54" s="356" t="e">
        <f ca="1">INDEX(INDIRECT("'"&amp;実行度合表集計!$D54&amp;"_受着完'!R27C4:R28C95",FALSE),1,
MATCH(AN$2,INDIRECT("'"&amp;実行度合表集計!$D54&amp;"_受着完'!R4",FALSE),0))</f>
        <v>#REF!</v>
      </c>
      <c r="AP54" s="587" t="e" cm="1">
        <f t="array" aca="1" ref="AP54" ca="1">INDEX(INDIRECT("'"&amp;実行度合表集計!$D54&amp;"_受着完'!R27C4:R28C95",FALSE),1,
MATCH(AN$2,INDIRECT("'"&amp;実行度合表集計!$D54&amp;"_受着完'!R4",FALSE),0)-3)</f>
        <v>#REF!</v>
      </c>
      <c r="AQ54" s="357" t="e" cm="1">
        <f t="array" aca="1" ref="AQ54" ca="1">INDEX(INDIRECT("'"&amp;実行度合表集計!$D54&amp;"_受着完'!R58C4:R59C95",FALSE),1,
MATCH(AN$2,INDIRECT("'"&amp;実行度合表集計!$D54&amp;"_受着完'!R4",FALSE),0)-1)</f>
        <v>#REF!</v>
      </c>
      <c r="AR54" s="356" t="e">
        <f ca="1">INDEX(INDIRECT("'"&amp;実行度合表集計!$D54&amp;"_受着完'!R58C4:R59C95",FALSE),1,
MATCH(AN$2,INDIRECT("'"&amp;実行度合表集計!$D54&amp;"_受着完'!R4",FALSE),0))</f>
        <v>#REF!</v>
      </c>
      <c r="AS54" s="587" t="e" cm="1">
        <f t="array" aca="1" ref="AS54" ca="1">INDEX(INDIRECT("'"&amp;実行度合表集計!$D54&amp;"_受着完'!R58C4:R59C95",FALSE),1,
MATCH(AN$2,INDIRECT("'"&amp;実行度合表集計!$D54&amp;"_受着完'!R4",FALSE),0)-3)</f>
        <v>#REF!</v>
      </c>
      <c r="AT54" s="358" t="e" cm="1">
        <f t="array" aca="1" ref="AT54" ca="1">INDEX(INDIRECT("'"&amp;実行度合表集計!$D54&amp;"_受着完'!R89C4:R90C95",FALSE),1,
MATCH(AN$2,INDIRECT("'"&amp;実行度合表集計!$D54&amp;"_受着完'!R4",FALSE),0)-1)</f>
        <v>#REF!</v>
      </c>
      <c r="AU54" s="356" t="e">
        <f ca="1">INDEX(INDIRECT("'"&amp;実行度合表集計!$D54&amp;"_受着完'!R89C4:R90C95",FALSE),1,
MATCH(AN$2,INDIRECT("'"&amp;実行度合表集計!$D54&amp;"_受着完'!R4",FALSE),0))</f>
        <v>#REF!</v>
      </c>
      <c r="AV54" s="384" t="e">
        <f ca="1">AU54-($Q54*1000)</f>
        <v>#REF!</v>
      </c>
      <c r="AW54" s="587" t="e" cm="1">
        <f t="array" aca="1" ref="AW54" ca="1">INDEX(INDIRECT("'"&amp;実行度合表集計!$D54&amp;"_受着完'!R89C4:R90C95",FALSE),1,
MATCH(AN$2,INDIRECT("'"&amp;実行度合表集計!$D54&amp;"_受着完'!R4",FALSE),0)-3)</f>
        <v>#REF!</v>
      </c>
      <c r="AX54" s="627" t="e">
        <f t="shared" ref="AX54:AX55" ca="1" si="1282">T54+AD54+AN54</f>
        <v>#REF!</v>
      </c>
      <c r="AY54" s="628" t="e">
        <f t="shared" ref="AY54:AY55" ca="1" si="1283">U54+AE54+AO54</f>
        <v>#REF!</v>
      </c>
      <c r="AZ54" s="629" t="e">
        <f t="shared" ref="AZ54:AZ55" ca="1" si="1284">V54+AF54+AP54</f>
        <v>#REF!</v>
      </c>
      <c r="BA54" s="648" t="e">
        <f t="shared" ref="BA54:BA55" ca="1" si="1285">W54+AG54+AQ54</f>
        <v>#REF!</v>
      </c>
      <c r="BB54" s="617" t="e">
        <f t="shared" ref="BB54:BB55" ca="1" si="1286">X54+AH54+AR54</f>
        <v>#REF!</v>
      </c>
      <c r="BC54" s="649" t="e">
        <f t="shared" ref="BC54:BC55" ca="1" si="1287">Y54+AI54+AS54</f>
        <v>#REF!</v>
      </c>
      <c r="BD54" s="659" t="e">
        <f t="shared" ref="BD54" ca="1" si="1288">Z54+AJ54+AT54</f>
        <v>#REF!</v>
      </c>
      <c r="BE54" s="619" t="e">
        <f t="shared" ref="BE54" ca="1" si="1289">AA54+AK54+AU54</f>
        <v>#REF!</v>
      </c>
      <c r="BF54" s="789" t="e">
        <f t="shared" ref="BF54" ca="1" si="1290">AB54+AL54+AV54</f>
        <v>#REF!</v>
      </c>
      <c r="BG54" s="660" t="e">
        <f t="shared" ref="BG54" ca="1" si="1291">AC54+AM54+AW54</f>
        <v>#REF!</v>
      </c>
      <c r="BH54" s="360" t="e" cm="1">
        <f t="array" aca="1" ref="BH54" ca="1">INDEX(INDIRECT("'"&amp;実行度合表集計!$D54&amp;"_受着完'!R27C4:R28C95",FALSE),1,
MATCH(BH$2,INDIRECT("'"&amp;実行度合表集計!$D54&amp;"_受着完'!R4",FALSE),0)-1)</f>
        <v>#REF!</v>
      </c>
      <c r="BI54" s="356" t="e">
        <f ca="1">INDEX(INDIRECT("'"&amp;実行度合表集計!$D54&amp;"_受着完'!R27C4:R28C95",FALSE),1,
MATCH(BH$2,INDIRECT("'"&amp;実行度合表集計!$D54&amp;"_受着完'!R4",FALSE),0))</f>
        <v>#REF!</v>
      </c>
      <c r="BJ54" s="587" t="e" cm="1">
        <f t="array" aca="1" ref="BJ54" ca="1">INDEX(INDIRECT("'"&amp;実行度合表集計!$D54&amp;"_受着完'!R27C4:R28C95",FALSE),1,
MATCH(BH$2,INDIRECT("'"&amp;実行度合表集計!$D54&amp;"_受着完'!R4",FALSE),0)-3)</f>
        <v>#REF!</v>
      </c>
      <c r="BK54" s="357" t="e" cm="1">
        <f t="array" aca="1" ref="BK54" ca="1">INDEX(INDIRECT("'"&amp;実行度合表集計!$D54&amp;"_受着完'!R58C4:R59C95",FALSE),1,
MATCH(BH$2,INDIRECT("'"&amp;実行度合表集計!$D54&amp;"_受着完'!R4",FALSE),0)-1)</f>
        <v>#REF!</v>
      </c>
      <c r="BL54" s="356" t="e">
        <f ca="1">INDEX(INDIRECT("'"&amp;実行度合表集計!$D54&amp;"_受着完'!R58C4:R59C95",FALSE),1,
MATCH(BH$2,INDIRECT("'"&amp;実行度合表集計!$D54&amp;"_受着完'!R4",FALSE),0))</f>
        <v>#REF!</v>
      </c>
      <c r="BM54" s="587" t="e" cm="1">
        <f t="array" aca="1" ref="BM54" ca="1">INDEX(INDIRECT("'"&amp;実行度合表集計!$D54&amp;"_受着完'!R58C4:R59C95",FALSE),1,
MATCH(BH$2,INDIRECT("'"&amp;実行度合表集計!$D54&amp;"_受着完'!R4",FALSE),0)-3)</f>
        <v>#REF!</v>
      </c>
      <c r="BN54" s="358" t="e" cm="1">
        <f t="array" aca="1" ref="BN54" ca="1">INDEX(INDIRECT("'"&amp;実行度合表集計!$D54&amp;"_受着完'!R89C4:R90C95",FALSE),1,
MATCH(BH$2,INDIRECT("'"&amp;実行度合表集計!$D54&amp;"_受着完'!R4",FALSE),0)-1)</f>
        <v>#REF!</v>
      </c>
      <c r="BO54" s="356" t="e">
        <f ca="1">INDEX(INDIRECT("'"&amp;実行度合表集計!$D54&amp;"_受着完'!R89C4:R90C95",FALSE),1,
MATCH(BH$2,INDIRECT("'"&amp;実行度合表集計!$D54&amp;"_受着完'!R4",FALSE),0))</f>
        <v>#REF!</v>
      </c>
      <c r="BP54" s="384" t="e">
        <f ca="1">BO54-($Q54*1000)</f>
        <v>#REF!</v>
      </c>
      <c r="BQ54" s="587" t="e" cm="1">
        <f t="array" aca="1" ref="BQ54" ca="1">INDEX(INDIRECT("'"&amp;実行度合表集計!$D54&amp;"_受着完'!R89C4:R90C95",FALSE),1,
MATCH(BH$2,INDIRECT("'"&amp;実行度合表集計!$D54&amp;"_受着完'!R4",FALSE),0)-3)</f>
        <v>#REF!</v>
      </c>
      <c r="BR54" s="455" t="e" cm="1">
        <f t="array" aca="1" ref="BR54" ca="1">INDEX(INDIRECT("'"&amp;実行度合表集計!$D54&amp;"_受着完'!R27C4:R28C95",FALSE),1,
MATCH(BR$2,INDIRECT("'"&amp;実行度合表集計!$D54&amp;"_受着完'!R4",FALSE),0)-1)</f>
        <v>#REF!</v>
      </c>
      <c r="BS54" s="356" t="e">
        <f ca="1">INDEX(INDIRECT("'"&amp;実行度合表集計!$D54&amp;"_受着完'!R27C4:R28C95",FALSE),1,
MATCH(BR$2,INDIRECT("'"&amp;実行度合表集計!$D54&amp;"_受着完'!R4",FALSE),0))</f>
        <v>#REF!</v>
      </c>
      <c r="BT54" s="587" t="e" cm="1">
        <f t="array" aca="1" ref="BT54" ca="1">INDEX(INDIRECT("'"&amp;実行度合表集計!$D54&amp;"_受着完'!R27C4:R28C95",FALSE),1,
MATCH(BR$2,INDIRECT("'"&amp;実行度合表集計!$D54&amp;"_受着完'!R4",FALSE),0)-3)</f>
        <v>#REF!</v>
      </c>
      <c r="BU54" s="357" t="e" cm="1">
        <f t="array" aca="1" ref="BU54" ca="1">INDEX(INDIRECT("'"&amp;実行度合表集計!$D54&amp;"_受着完'!R58C4:R59C95",FALSE),1,
MATCH(BR$2,INDIRECT("'"&amp;実行度合表集計!$D54&amp;"_受着完'!R4",FALSE),0)-1)</f>
        <v>#REF!</v>
      </c>
      <c r="BV54" s="356" t="e">
        <f ca="1">INDEX(INDIRECT("'"&amp;実行度合表集計!$D54&amp;"_受着完'!R58C4:R59C95",FALSE),1,
MATCH(BR$2,INDIRECT("'"&amp;実行度合表集計!$D54&amp;"_受着完'!R4",FALSE),0))</f>
        <v>#REF!</v>
      </c>
      <c r="BW54" s="587" t="e" cm="1">
        <f t="array" aca="1" ref="BW54" ca="1">INDEX(INDIRECT("'"&amp;実行度合表集計!$D54&amp;"_受着完'!R58C4:R59C95",FALSE),1,
MATCH(BR$2,INDIRECT("'"&amp;実行度合表集計!$D54&amp;"_受着完'!R4",FALSE),0)-3)</f>
        <v>#REF!</v>
      </c>
      <c r="BX54" s="358" t="e" cm="1">
        <f t="array" aca="1" ref="BX54" ca="1">INDEX(INDIRECT("'"&amp;実行度合表集計!$D54&amp;"_受着完'!R89C4:R90C95",FALSE),1,
MATCH(BR$2,INDIRECT("'"&amp;実行度合表集計!$D54&amp;"_受着完'!R4",FALSE),0)-1)</f>
        <v>#REF!</v>
      </c>
      <c r="BY54" s="356" t="e">
        <f ca="1">INDEX(INDIRECT("'"&amp;実行度合表集計!$D54&amp;"_受着完'!R89C4:R90C95",FALSE),1,
MATCH(BR$2,INDIRECT("'"&amp;実行度合表集計!$D54&amp;"_受着完'!R4",FALSE),0))</f>
        <v>#REF!</v>
      </c>
      <c r="BZ54" s="384" t="e">
        <f ca="1">BY54-($Q54*1000)</f>
        <v>#REF!</v>
      </c>
      <c r="CA54" s="587" t="e" cm="1">
        <f t="array" aca="1" ref="CA54" ca="1">INDEX(INDIRECT("'"&amp;実行度合表集計!$D54&amp;"_受着完'!R89C4:R90C95",FALSE),1,
MATCH(BR$2,INDIRECT("'"&amp;実行度合表集計!$D54&amp;"_受着完'!R4",FALSE),0)-3)</f>
        <v>#REF!</v>
      </c>
      <c r="CB54" s="455" t="e" cm="1">
        <f t="array" aca="1" ref="CB54" ca="1">INDEX(INDIRECT("'"&amp;実行度合表集計!$D54&amp;"_受着完'!R27C4:R28C95",FALSE),1,
MATCH(CB$2,INDIRECT("'"&amp;実行度合表集計!$D54&amp;"_受着完'!R4",FALSE),0)-1)</f>
        <v>#REF!</v>
      </c>
      <c r="CC54" s="356" t="e">
        <f ca="1">INDEX(INDIRECT("'"&amp;実行度合表集計!$D54&amp;"_受着完'!R27C4:R28C95",FALSE),1,
MATCH(CB$2,INDIRECT("'"&amp;実行度合表集計!$D54&amp;"_受着完'!R4",FALSE),0))</f>
        <v>#REF!</v>
      </c>
      <c r="CD54" s="587" t="e" cm="1">
        <f t="array" aca="1" ref="CD54" ca="1">INDEX(INDIRECT("'"&amp;実行度合表集計!$D54&amp;"_受着完'!R27C4:R28C95",FALSE),1,
MATCH(CB$2,INDIRECT("'"&amp;実行度合表集計!$D54&amp;"_受着完'!R4",FALSE),0)-3)</f>
        <v>#REF!</v>
      </c>
      <c r="CE54" s="357" t="e" cm="1">
        <f t="array" aca="1" ref="CE54" ca="1">INDEX(INDIRECT("'"&amp;実行度合表集計!$D54&amp;"_受着完'!R58C4:R59C95",FALSE),1,
MATCH(CB$2,INDIRECT("'"&amp;実行度合表集計!$D54&amp;"_受着完'!R4",FALSE),0)-1)</f>
        <v>#REF!</v>
      </c>
      <c r="CF54" s="356" t="e">
        <f ca="1">INDEX(INDIRECT("'"&amp;実行度合表集計!$D54&amp;"_受着完'!R58C4:R59C95",FALSE),1,
MATCH(CB$2,INDIRECT("'"&amp;実行度合表集計!$D54&amp;"_受着完'!R4",FALSE),0))</f>
        <v>#REF!</v>
      </c>
      <c r="CG54" s="587" t="e" cm="1">
        <f t="array" aca="1" ref="CG54" ca="1">INDEX(INDIRECT("'"&amp;実行度合表集計!$D54&amp;"_受着完'!R58C4:R59C95",FALSE),1,
MATCH(CB$2,INDIRECT("'"&amp;実行度合表集計!$D54&amp;"_受着完'!R4",FALSE),0)-3)</f>
        <v>#REF!</v>
      </c>
      <c r="CH54" s="358" t="e" cm="1">
        <f t="array" aca="1" ref="CH54" ca="1">INDEX(INDIRECT("'"&amp;実行度合表集計!$D54&amp;"_受着完'!R89C4:R90C95",FALSE),1,
MATCH(CB$2,INDIRECT("'"&amp;実行度合表集計!$D54&amp;"_受着完'!R4",FALSE),0)-1)</f>
        <v>#REF!</v>
      </c>
      <c r="CI54" s="356" t="e">
        <f ca="1">INDEX(INDIRECT("'"&amp;実行度合表集計!$D54&amp;"_受着完'!R89C4:R90C95",FALSE),1,
MATCH(CB$2,INDIRECT("'"&amp;実行度合表集計!$D54&amp;"_受着完'!R4",FALSE),0))</f>
        <v>#REF!</v>
      </c>
      <c r="CJ54" s="384" t="e">
        <f ca="1">CI54-($Q54*1000)</f>
        <v>#REF!</v>
      </c>
      <c r="CK54" s="587" t="e" cm="1">
        <f t="array" aca="1" ref="CK54" ca="1">INDEX(INDIRECT("'"&amp;実行度合表集計!$D54&amp;"_受着完'!R89C4:R90C95",FALSE),1,
MATCH(CB$2,INDIRECT("'"&amp;実行度合表集計!$D54&amp;"_受着完'!R4",FALSE),0)-3)</f>
        <v>#REF!</v>
      </c>
      <c r="CL54" s="627" t="e">
        <f t="shared" ref="CL54:CL55" ca="1" si="1292">BH54+BR54+CB54</f>
        <v>#REF!</v>
      </c>
      <c r="CM54" s="628" t="e">
        <f t="shared" ref="CM54:CM55" ca="1" si="1293">BI54+BS54+CC54</f>
        <v>#REF!</v>
      </c>
      <c r="CN54" s="629" t="e">
        <f t="shared" ref="CN54:CN55" ca="1" si="1294">BJ54+BT54+CD54</f>
        <v>#REF!</v>
      </c>
      <c r="CO54" s="648" t="e">
        <f t="shared" ref="CO54:CO55" ca="1" si="1295">BK54+BU54+CE54</f>
        <v>#REF!</v>
      </c>
      <c r="CP54" s="617" t="e">
        <f t="shared" ref="CP54:CP55" ca="1" si="1296">BL54+BV54+CF54</f>
        <v>#REF!</v>
      </c>
      <c r="CQ54" s="649" t="e">
        <f t="shared" ref="CQ54:CQ55" ca="1" si="1297">BM54+BW54+CG54</f>
        <v>#REF!</v>
      </c>
      <c r="CR54" s="659" t="e">
        <f t="shared" ref="CR54" ca="1" si="1298">BN54+BX54+CH54</f>
        <v>#REF!</v>
      </c>
      <c r="CS54" s="619" t="e">
        <f t="shared" ref="CS54" ca="1" si="1299">BO54+BY54+CI54</f>
        <v>#REF!</v>
      </c>
      <c r="CT54" s="789" t="e">
        <f t="shared" ref="CT54" ca="1" si="1300">BP54+BZ54+CJ54</f>
        <v>#REF!</v>
      </c>
      <c r="CU54" s="660" t="e">
        <f t="shared" ref="CU54" ca="1" si="1301">BQ54+CA54+CK54</f>
        <v>#REF!</v>
      </c>
      <c r="CV54" s="670" t="e">
        <f t="shared" ref="CV54:CV55" ca="1" si="1302">AX54+CL54</f>
        <v>#REF!</v>
      </c>
      <c r="CW54" s="620" t="e">
        <f t="shared" ref="CW54:CW55" ca="1" si="1303">AY54+CM54</f>
        <v>#REF!</v>
      </c>
      <c r="CX54" s="671" t="e">
        <f t="shared" ref="CX54:CX55" ca="1" si="1304">AZ54+CN54</f>
        <v>#REF!</v>
      </c>
      <c r="CY54" s="681" t="e">
        <f t="shared" ref="CY54:CY55" ca="1" si="1305">BA54+CO54</f>
        <v>#REF!</v>
      </c>
      <c r="CZ54" s="622" t="e">
        <f t="shared" ref="CZ54:CZ55" ca="1" si="1306">BB54+CP54</f>
        <v>#REF!</v>
      </c>
      <c r="DA54" s="682" t="e">
        <f t="shared" ref="DA54:DA55" ca="1" si="1307">BC54+CQ54</f>
        <v>#REF!</v>
      </c>
      <c r="DB54" s="692" t="e">
        <f t="shared" ref="DB54:DB55" ca="1" si="1308">BD54+CR54</f>
        <v>#REF!</v>
      </c>
      <c r="DC54" s="624" t="e">
        <f t="shared" ref="DC54:DC55" ca="1" si="1309">BE54+CS54</f>
        <v>#REF!</v>
      </c>
      <c r="DD54" s="791" t="e">
        <f t="shared" ref="DD54:DD55" ca="1" si="1310">BF54+CT54</f>
        <v>#REF!</v>
      </c>
      <c r="DE54" s="693" t="e">
        <f t="shared" ref="DE54:DE55" ca="1" si="1311">BG54+CU54</f>
        <v>#REF!</v>
      </c>
      <c r="DF54" s="360" t="e" cm="1">
        <f t="array" aca="1" ref="DF54" ca="1">INDEX(INDIRECT("'"&amp;実行度合表集計!$D54&amp;"_受着完'!R27C4:R28C95",FALSE),1,
MATCH(DF$2,INDIRECT("'"&amp;実行度合表集計!$D54&amp;"_受着完'!R4",FALSE),0)-1)</f>
        <v>#REF!</v>
      </c>
      <c r="DG54" s="356" t="e">
        <f ca="1">INDEX(INDIRECT("'"&amp;実行度合表集計!$D54&amp;"_受着完'!R27C4:R28C95",FALSE),1,
MATCH(DF$2,INDIRECT("'"&amp;実行度合表集計!$D54&amp;"_受着完'!R4",FALSE),0))</f>
        <v>#REF!</v>
      </c>
      <c r="DH54" s="587" t="e" cm="1">
        <f t="array" aca="1" ref="DH54" ca="1">INDEX(INDIRECT("'"&amp;実行度合表集計!$D54&amp;"_受着完'!R27C4:R28C95",FALSE),1,
MATCH(DF$2,INDIRECT("'"&amp;実行度合表集計!$D54&amp;"_受着完'!R4",FALSE),0)-3)</f>
        <v>#REF!</v>
      </c>
      <c r="DI54" s="357" t="e" cm="1">
        <f t="array" aca="1" ref="DI54" ca="1">INDEX(INDIRECT("'"&amp;実行度合表集計!$D54&amp;"_受着完'!R58C4:R59C95",FALSE),1,
MATCH(DF$2,INDIRECT("'"&amp;実行度合表集計!$D54&amp;"_受着完'!R4",FALSE),0)-1)</f>
        <v>#REF!</v>
      </c>
      <c r="DJ54" s="356" t="e">
        <f ca="1">INDEX(INDIRECT("'"&amp;実行度合表集計!$D54&amp;"_受着完'!R58C4:R59C95",FALSE),1,
MATCH(DF$2,INDIRECT("'"&amp;実行度合表集計!$D54&amp;"_受着完'!R4",FALSE),0))</f>
        <v>#REF!</v>
      </c>
      <c r="DK54" s="587" t="e" cm="1">
        <f t="array" aca="1" ref="DK54" ca="1">INDEX(INDIRECT("'"&amp;実行度合表集計!$D54&amp;"_受着完'!R58C4:R59C95",FALSE),1,
MATCH(DF$2,INDIRECT("'"&amp;実行度合表集計!$D54&amp;"_受着完'!R4",FALSE),0)-3)</f>
        <v>#REF!</v>
      </c>
      <c r="DL54" s="358" t="e" cm="1">
        <f t="array" aca="1" ref="DL54" ca="1">INDEX(INDIRECT("'"&amp;実行度合表集計!$D54&amp;"_受着完'!R89C4:R90C95",FALSE),1,
MATCH(DF$2,INDIRECT("'"&amp;実行度合表集計!$D54&amp;"_受着完'!R4",FALSE),0)-1)</f>
        <v>#REF!</v>
      </c>
      <c r="DM54" s="356" t="e">
        <f ca="1">INDEX(INDIRECT("'"&amp;実行度合表集計!$D54&amp;"_受着完'!R89C4:R90C95",FALSE),1,
MATCH(DF$2,INDIRECT("'"&amp;実行度合表集計!$D54&amp;"_受着完'!R4",FALSE),0))</f>
        <v>#REF!</v>
      </c>
      <c r="DN54" s="384" t="e">
        <f ca="1">DM54-($Q54*1000)</f>
        <v>#REF!</v>
      </c>
      <c r="DO54" s="587" t="e" cm="1">
        <f t="array" aca="1" ref="DO54" ca="1">INDEX(INDIRECT("'"&amp;実行度合表集計!$D54&amp;"_受着完'!R89C4:R90C95",FALSE),1,
MATCH(DF$2,INDIRECT("'"&amp;実行度合表集計!$D54&amp;"_受着完'!R4",FALSE),0)-3)</f>
        <v>#REF!</v>
      </c>
      <c r="DP54" s="455" t="e" cm="1">
        <f t="array" aca="1" ref="DP54" ca="1">INDEX(INDIRECT("'"&amp;実行度合表集計!$D54&amp;"_受着完'!R27C4:R28C95",FALSE),1,
MATCH(DP$2,INDIRECT("'"&amp;実行度合表集計!$D54&amp;"_受着完'!R4",FALSE),0)-1)</f>
        <v>#REF!</v>
      </c>
      <c r="DQ54" s="356" t="e">
        <f ca="1">INDEX(INDIRECT("'"&amp;実行度合表集計!$D54&amp;"_受着完'!R27C4:R28C95",FALSE),1,
MATCH(DP$2,INDIRECT("'"&amp;実行度合表集計!$D54&amp;"_受着完'!R4",FALSE),0))</f>
        <v>#REF!</v>
      </c>
      <c r="DR54" s="587" t="e" cm="1">
        <f t="array" aca="1" ref="DR54" ca="1">INDEX(INDIRECT("'"&amp;実行度合表集計!$D54&amp;"_受着完'!R27C4:R28C95",FALSE),1,
MATCH(DP$2,INDIRECT("'"&amp;実行度合表集計!$D54&amp;"_受着完'!R4",FALSE),0)-3)</f>
        <v>#REF!</v>
      </c>
      <c r="DS54" s="357" t="e" cm="1">
        <f t="array" aca="1" ref="DS54" ca="1">INDEX(INDIRECT("'"&amp;実行度合表集計!$D54&amp;"_受着完'!R58C4:R59C95",FALSE),1,
MATCH(DP$2,INDIRECT("'"&amp;実行度合表集計!$D54&amp;"_受着完'!R4",FALSE),0)-1)</f>
        <v>#REF!</v>
      </c>
      <c r="DT54" s="356" t="e">
        <f ca="1">INDEX(INDIRECT("'"&amp;実行度合表集計!$D54&amp;"_受着完'!R58C4:R59C95",FALSE),1,
MATCH(DP$2,INDIRECT("'"&amp;実行度合表集計!$D54&amp;"_受着完'!R4",FALSE),0))</f>
        <v>#REF!</v>
      </c>
      <c r="DU54" s="587" t="e" cm="1">
        <f t="array" aca="1" ref="DU54" ca="1">INDEX(INDIRECT("'"&amp;実行度合表集計!$D54&amp;"_受着完'!R58C4:R59C95",FALSE),1,
MATCH(DP$2,INDIRECT("'"&amp;実行度合表集計!$D54&amp;"_受着完'!R4",FALSE),0)-3)</f>
        <v>#REF!</v>
      </c>
      <c r="DV54" s="358" t="e" cm="1">
        <f t="array" aca="1" ref="DV54" ca="1">INDEX(INDIRECT("'"&amp;実行度合表集計!$D54&amp;"_受着完'!R89C4:R90C95",FALSE),1,
MATCH(DP$2,INDIRECT("'"&amp;実行度合表集計!$D54&amp;"_受着完'!R4",FALSE),0)-1)</f>
        <v>#REF!</v>
      </c>
      <c r="DW54" s="356" t="e">
        <f ca="1">INDEX(INDIRECT("'"&amp;実行度合表集計!$D54&amp;"_受着完'!R89C4:R90C95",FALSE),1,
MATCH(DP$2,INDIRECT("'"&amp;実行度合表集計!$D54&amp;"_受着完'!R4",FALSE),0))</f>
        <v>#REF!</v>
      </c>
      <c r="DX54" s="384" t="e">
        <f ca="1">DW54-($Q54*1000)</f>
        <v>#REF!</v>
      </c>
      <c r="DY54" s="587" t="e" cm="1">
        <f t="array" aca="1" ref="DY54" ca="1">INDEX(INDIRECT("'"&amp;実行度合表集計!$D54&amp;"_受着完'!R89C4:R90C95",FALSE),1,
MATCH(DP$2,INDIRECT("'"&amp;実行度合表集計!$D54&amp;"_受着完'!R4",FALSE),0)-3)</f>
        <v>#REF!</v>
      </c>
      <c r="DZ54" s="455" t="e" cm="1">
        <f t="array" aca="1" ref="DZ54" ca="1">INDEX(INDIRECT("'"&amp;実行度合表集計!$D54&amp;"_受着完'!R27C4:R28C95",FALSE),1,
MATCH(DZ$2,INDIRECT("'"&amp;実行度合表集計!$D54&amp;"_受着完'!R4",FALSE),0)-1)</f>
        <v>#REF!</v>
      </c>
      <c r="EA54" s="356" t="e">
        <f ca="1">INDEX(INDIRECT("'"&amp;実行度合表集計!$D54&amp;"_受着完'!R27C4:R28C95",FALSE),1,
MATCH(DZ$2,INDIRECT("'"&amp;実行度合表集計!$D54&amp;"_受着完'!R4",FALSE),0))</f>
        <v>#REF!</v>
      </c>
      <c r="EB54" s="587" t="e" cm="1">
        <f t="array" aca="1" ref="EB54" ca="1">INDEX(INDIRECT("'"&amp;実行度合表集計!$D54&amp;"_受着完'!R27C4:R28C95",FALSE),1,
MATCH(DZ$2,INDIRECT("'"&amp;実行度合表集計!$D54&amp;"_受着完'!R4",FALSE),0)-3)</f>
        <v>#REF!</v>
      </c>
      <c r="EC54" s="357" t="e" cm="1">
        <f t="array" aca="1" ref="EC54" ca="1">INDEX(INDIRECT("'"&amp;実行度合表集計!$D54&amp;"_受着完'!R58C4:R59C95",FALSE),1,
MATCH(DZ$2,INDIRECT("'"&amp;実行度合表集計!$D54&amp;"_受着完'!R4",FALSE),0)-1)</f>
        <v>#REF!</v>
      </c>
      <c r="ED54" s="356" t="e">
        <f ca="1">INDEX(INDIRECT("'"&amp;実行度合表集計!$D54&amp;"_受着完'!R58C4:R59C95",FALSE),1,
MATCH(DZ$2,INDIRECT("'"&amp;実行度合表集計!$D54&amp;"_受着完'!R4",FALSE),0))</f>
        <v>#REF!</v>
      </c>
      <c r="EE54" s="587" t="e" cm="1">
        <f t="array" aca="1" ref="EE54" ca="1">INDEX(INDIRECT("'"&amp;実行度合表集計!$D54&amp;"_受着完'!R58C4:R59C95",FALSE),1,
MATCH(DZ$2,INDIRECT("'"&amp;実行度合表集計!$D54&amp;"_受着完'!R4",FALSE),0)-3)</f>
        <v>#REF!</v>
      </c>
      <c r="EF54" s="358" t="e" cm="1">
        <f t="array" aca="1" ref="EF54" ca="1">INDEX(INDIRECT("'"&amp;実行度合表集計!$D54&amp;"_受着完'!R89C4:R90C95",FALSE),1,
MATCH(DZ$2,INDIRECT("'"&amp;実行度合表集計!$D54&amp;"_受着完'!R4",FALSE),0)-1)</f>
        <v>#REF!</v>
      </c>
      <c r="EG54" s="356" t="e">
        <f ca="1">INDEX(INDIRECT("'"&amp;実行度合表集計!$D54&amp;"_受着完'!R89C4:R90C95",FALSE),1,
MATCH(DZ$2,INDIRECT("'"&amp;実行度合表集計!$D54&amp;"_受着完'!R4",FALSE),0))</f>
        <v>#REF!</v>
      </c>
      <c r="EH54" s="384" t="e">
        <f ca="1">EG54-($Q54*1000)</f>
        <v>#REF!</v>
      </c>
      <c r="EI54" s="587" t="e" cm="1">
        <f t="array" aca="1" ref="EI54" ca="1">INDEX(INDIRECT("'"&amp;実行度合表集計!$D54&amp;"_受着完'!R89C4:R90C95",FALSE),1,
MATCH(DZ$2,INDIRECT("'"&amp;実行度合表集計!$D54&amp;"_受着完'!R4",FALSE),0)-3)</f>
        <v>#REF!</v>
      </c>
      <c r="EJ54" s="627" t="e">
        <f t="shared" ref="EJ54:EJ55" ca="1" si="1312">DF54+DP54+DZ54</f>
        <v>#REF!</v>
      </c>
      <c r="EK54" s="628" t="e">
        <f t="shared" ref="EK54:EK55" ca="1" si="1313">DG54+DQ54+EA54</f>
        <v>#REF!</v>
      </c>
      <c r="EL54" s="629" t="e">
        <f t="shared" ref="EL54:EL55" ca="1" si="1314">DH54+DR54+EB54</f>
        <v>#REF!</v>
      </c>
      <c r="EM54" s="648" t="e">
        <f t="shared" ref="EM54:EM55" ca="1" si="1315">DI54+DS54+EC54</f>
        <v>#REF!</v>
      </c>
      <c r="EN54" s="617" t="e">
        <f t="shared" ref="EN54:EN55" ca="1" si="1316">DJ54+DT54+ED54</f>
        <v>#REF!</v>
      </c>
      <c r="EO54" s="649" t="e">
        <f t="shared" ref="EO54:EO55" ca="1" si="1317">DK54+DU54+EE54</f>
        <v>#REF!</v>
      </c>
      <c r="EP54" s="659" t="e">
        <f t="shared" ref="EP54" ca="1" si="1318">DL54+DV54+EF54</f>
        <v>#REF!</v>
      </c>
      <c r="EQ54" s="619" t="e">
        <f t="shared" ref="EQ54" ca="1" si="1319">DM54+DW54+EG54</f>
        <v>#REF!</v>
      </c>
      <c r="ER54" s="789" t="e">
        <f t="shared" ref="ER54" ca="1" si="1320">DN54+DX54+EH54</f>
        <v>#REF!</v>
      </c>
      <c r="ES54" s="660" t="e">
        <f t="shared" ref="ES54" ca="1" si="1321">DO54+DY54+EI54</f>
        <v>#REF!</v>
      </c>
      <c r="ET54" s="360" t="e" cm="1">
        <f t="array" aca="1" ref="ET54" ca="1">INDEX(INDIRECT("'"&amp;実行度合表集計!$D54&amp;"_受着完'!R27C4:R28C95",FALSE),1,
MATCH(ET$2,INDIRECT("'"&amp;実行度合表集計!$D54&amp;"_受着完'!R4",FALSE),0)-1)</f>
        <v>#REF!</v>
      </c>
      <c r="EU54" s="356" t="e">
        <f ca="1">INDEX(INDIRECT("'"&amp;実行度合表集計!$D54&amp;"_受着完'!R27C4:R28C95",FALSE),1,
MATCH(ET$2,INDIRECT("'"&amp;実行度合表集計!$D54&amp;"_受着完'!R4",FALSE),0))</f>
        <v>#REF!</v>
      </c>
      <c r="EV54" s="587" t="e" cm="1">
        <f t="array" aca="1" ref="EV54" ca="1">INDEX(INDIRECT("'"&amp;実行度合表集計!$D54&amp;"_受着完'!R27C4:R28C95",FALSE),1,
MATCH(ET$2,INDIRECT("'"&amp;実行度合表集計!$D54&amp;"_受着完'!R4",FALSE),0)-3)</f>
        <v>#REF!</v>
      </c>
      <c r="EW54" s="357" t="e" cm="1">
        <f t="array" aca="1" ref="EW54" ca="1">INDEX(INDIRECT("'"&amp;実行度合表集計!$D54&amp;"_受着完'!R58C4:R59C95",FALSE),1,
MATCH(ET$2,INDIRECT("'"&amp;実行度合表集計!$D54&amp;"_受着完'!R4",FALSE),0)-1)</f>
        <v>#REF!</v>
      </c>
      <c r="EX54" s="356" t="e">
        <f ca="1">INDEX(INDIRECT("'"&amp;実行度合表集計!$D54&amp;"_受着完'!R58C4:R59C95",FALSE),1,
MATCH(ET$2,INDIRECT("'"&amp;実行度合表集計!$D54&amp;"_受着完'!R4",FALSE),0))</f>
        <v>#REF!</v>
      </c>
      <c r="EY54" s="587" t="e" cm="1">
        <f t="array" aca="1" ref="EY54" ca="1">INDEX(INDIRECT("'"&amp;実行度合表集計!$D54&amp;"_受着完'!R58C4:R59C95",FALSE),1,
MATCH(ET$2,INDIRECT("'"&amp;実行度合表集計!$D54&amp;"_受着完'!R4",FALSE),0)-3)</f>
        <v>#REF!</v>
      </c>
      <c r="EZ54" s="358" t="e" cm="1">
        <f t="array" aca="1" ref="EZ54" ca="1">INDEX(INDIRECT("'"&amp;実行度合表集計!$D54&amp;"_受着完'!R89C4:R90C95",FALSE),1,
MATCH(ET$2,INDIRECT("'"&amp;実行度合表集計!$D54&amp;"_受着完'!R4",FALSE),0)-1)</f>
        <v>#REF!</v>
      </c>
      <c r="FA54" s="356" t="e">
        <f ca="1">INDEX(INDIRECT("'"&amp;実行度合表集計!$D54&amp;"_受着完'!R89C4:R90C95",FALSE),1,
MATCH(ET$2,INDIRECT("'"&amp;実行度合表集計!$D54&amp;"_受着完'!R4",FALSE),0))</f>
        <v>#REF!</v>
      </c>
      <c r="FB54" s="384" t="e">
        <f ca="1">FA54-($Q54*1000)</f>
        <v>#REF!</v>
      </c>
      <c r="FC54" s="587" t="e" cm="1">
        <f t="array" aca="1" ref="FC54" ca="1">INDEX(INDIRECT("'"&amp;実行度合表集計!$D54&amp;"_受着完'!R89C4:R90C95",FALSE),1,
MATCH(ET$2,INDIRECT("'"&amp;実行度合表集計!$D54&amp;"_受着完'!R4",FALSE),0)-3)</f>
        <v>#REF!</v>
      </c>
      <c r="FD54" s="455" t="e" cm="1">
        <f t="array" aca="1" ref="FD54" ca="1">INDEX(INDIRECT("'"&amp;実行度合表集計!$D54&amp;"_受着完'!R27C4:R28C95",FALSE),1,
MATCH(FD$2,INDIRECT("'"&amp;実行度合表集計!$D54&amp;"_受着完'!R4",FALSE),0)-1)</f>
        <v>#REF!</v>
      </c>
      <c r="FE54" s="356" t="e">
        <f ca="1">INDEX(INDIRECT("'"&amp;実行度合表集計!$D54&amp;"_受着完'!R27C4:R28C95",FALSE),1,
MATCH(FD$2,INDIRECT("'"&amp;実行度合表集計!$D54&amp;"_受着完'!R4",FALSE),0))</f>
        <v>#REF!</v>
      </c>
      <c r="FF54" s="587" t="e" cm="1">
        <f t="array" aca="1" ref="FF54" ca="1">INDEX(INDIRECT("'"&amp;実行度合表集計!$D54&amp;"_受着完'!R27C4:R28C95",FALSE),1,
MATCH(FD$2,INDIRECT("'"&amp;実行度合表集計!$D54&amp;"_受着完'!R4",FALSE),0)-3)</f>
        <v>#REF!</v>
      </c>
      <c r="FG54" s="357" t="e" cm="1">
        <f t="array" aca="1" ref="FG54" ca="1">INDEX(INDIRECT("'"&amp;実行度合表集計!$D54&amp;"_受着完'!R58C4:R59C95",FALSE),1,
MATCH(FD$2,INDIRECT("'"&amp;実行度合表集計!$D54&amp;"_受着完'!R4",FALSE),0)-1)</f>
        <v>#REF!</v>
      </c>
      <c r="FH54" s="356" t="e">
        <f ca="1">INDEX(INDIRECT("'"&amp;実行度合表集計!$D54&amp;"_受着完'!R58C4:R59C95",FALSE),1,
MATCH(FD$2,INDIRECT("'"&amp;実行度合表集計!$D54&amp;"_受着完'!R4",FALSE),0))</f>
        <v>#REF!</v>
      </c>
      <c r="FI54" s="587" t="e" cm="1">
        <f t="array" aca="1" ref="FI54" ca="1">INDEX(INDIRECT("'"&amp;実行度合表集計!$D54&amp;"_受着完'!R58C4:R59C95",FALSE),1,
MATCH(FD$2,INDIRECT("'"&amp;実行度合表集計!$D54&amp;"_受着完'!R4",FALSE),0)-3)</f>
        <v>#REF!</v>
      </c>
      <c r="FJ54" s="358" t="e" cm="1">
        <f t="array" aca="1" ref="FJ54" ca="1">INDEX(INDIRECT("'"&amp;実行度合表集計!$D54&amp;"_受着完'!R89C4:R90C95",FALSE),1,
MATCH(FD$2,INDIRECT("'"&amp;実行度合表集計!$D54&amp;"_受着完'!R4",FALSE),0)-1)</f>
        <v>#REF!</v>
      </c>
      <c r="FK54" s="356" t="e">
        <f ca="1">INDEX(INDIRECT("'"&amp;実行度合表集計!$D54&amp;"_受着完'!R89C4:R90C95",FALSE),1,
MATCH(FD$2,INDIRECT("'"&amp;実行度合表集計!$D54&amp;"_受着完'!R4",FALSE),0))</f>
        <v>#REF!</v>
      </c>
      <c r="FL54" s="384" t="e">
        <f ca="1">FK54-($Q54*1000)</f>
        <v>#REF!</v>
      </c>
      <c r="FM54" s="587" t="e" cm="1">
        <f t="array" aca="1" ref="FM54" ca="1">INDEX(INDIRECT("'"&amp;実行度合表集計!$D54&amp;"_受着完'!R89C4:R90C95",FALSE),1,
MATCH(FD$2,INDIRECT("'"&amp;実行度合表集計!$D54&amp;"_受着完'!R4",FALSE),0)-3)</f>
        <v>#REF!</v>
      </c>
      <c r="FN54" s="455" t="e" cm="1">
        <f t="array" aca="1" ref="FN54" ca="1">INDEX(INDIRECT("'"&amp;実行度合表集計!$D54&amp;"_受着完'!R27C4:R28C95",FALSE),1,
MATCH(FN$2,INDIRECT("'"&amp;実行度合表集計!$D54&amp;"_受着完'!R4",FALSE),0)-1)</f>
        <v>#REF!</v>
      </c>
      <c r="FO54" s="356" t="e">
        <f ca="1">INDEX(INDIRECT("'"&amp;実行度合表集計!$D54&amp;"_受着完'!R27C4:R28C95",FALSE),1,
MATCH(FN$2,INDIRECT("'"&amp;実行度合表集計!$D54&amp;"_受着完'!R4",FALSE),0))</f>
        <v>#REF!</v>
      </c>
      <c r="FP54" s="587" t="e" cm="1">
        <f t="array" aca="1" ref="FP54" ca="1">INDEX(INDIRECT("'"&amp;実行度合表集計!$D54&amp;"_受着完'!R27C4:R28C95",FALSE),1,
MATCH(FN$2,INDIRECT("'"&amp;実行度合表集計!$D54&amp;"_受着完'!R4",FALSE),0)-3)</f>
        <v>#REF!</v>
      </c>
      <c r="FQ54" s="357" t="e" cm="1">
        <f t="array" aca="1" ref="FQ54" ca="1">INDEX(INDIRECT("'"&amp;実行度合表集計!$D54&amp;"_受着完'!R58C4:R59C95",FALSE),1,
MATCH(FN$2,INDIRECT("'"&amp;実行度合表集計!$D54&amp;"_受着完'!R4",FALSE),0)-1)</f>
        <v>#REF!</v>
      </c>
      <c r="FR54" s="356" t="e">
        <f ca="1">INDEX(INDIRECT("'"&amp;実行度合表集計!$D54&amp;"_受着完'!R58C4:R59C95",FALSE),1,
MATCH(FN$2,INDIRECT("'"&amp;実行度合表集計!$D54&amp;"_受着完'!R4",FALSE),0))</f>
        <v>#REF!</v>
      </c>
      <c r="FS54" s="587" t="e" cm="1">
        <f t="array" aca="1" ref="FS54" ca="1">INDEX(INDIRECT("'"&amp;実行度合表集計!$D54&amp;"_受着完'!R58C4:R59C95",FALSE),1,
MATCH(FN$2,INDIRECT("'"&amp;実行度合表集計!$D54&amp;"_受着完'!R4",FALSE),0)-3)</f>
        <v>#REF!</v>
      </c>
      <c r="FT54" s="358" t="e" cm="1">
        <f t="array" aca="1" ref="FT54" ca="1">INDEX(INDIRECT("'"&amp;実行度合表集計!$D54&amp;"_受着完'!R89C4:R90C95",FALSE),1,
MATCH(FN$2,INDIRECT("'"&amp;実行度合表集計!$D54&amp;"_受着完'!R4",FALSE),0)-1)</f>
        <v>#REF!</v>
      </c>
      <c r="FU54" s="356" t="e">
        <f ca="1">INDEX(INDIRECT("'"&amp;実行度合表集計!$D54&amp;"_受着完'!R89C4:R90C95",FALSE),1,
MATCH(FN$2,INDIRECT("'"&amp;実行度合表集計!$D54&amp;"_受着完'!R4",FALSE),0))</f>
        <v>#REF!</v>
      </c>
      <c r="FV54" s="384" t="e">
        <f ca="1">FU54-($Q54*1000)</f>
        <v>#REF!</v>
      </c>
      <c r="FW54" s="587" t="e" cm="1">
        <f t="array" aca="1" ref="FW54" ca="1">INDEX(INDIRECT("'"&amp;実行度合表集計!$D54&amp;"_受着完'!R89C4:R90C95",FALSE),1,
MATCH(FN$2,INDIRECT("'"&amp;実行度合表集計!$D54&amp;"_受着完'!R4",FALSE),0)-3)</f>
        <v>#REF!</v>
      </c>
      <c r="FX54" s="627" t="e">
        <f t="shared" ref="FX54:FX55" ca="1" si="1322">ET54+FD54+FN54</f>
        <v>#REF!</v>
      </c>
      <c r="FY54" s="628" t="e">
        <f t="shared" ref="FY54:FY55" ca="1" si="1323">EU54+FE54+FO54</f>
        <v>#REF!</v>
      </c>
      <c r="FZ54" s="629" t="e">
        <f t="shared" ref="FZ54:FZ55" ca="1" si="1324">EV54+FF54+FP54</f>
        <v>#REF!</v>
      </c>
      <c r="GA54" s="648" t="e">
        <f t="shared" ref="GA54:GA55" ca="1" si="1325">EW54+FG54+FQ54</f>
        <v>#REF!</v>
      </c>
      <c r="GB54" s="617" t="e">
        <f t="shared" ref="GB54:GB55" ca="1" si="1326">EX54+FH54+FR54</f>
        <v>#REF!</v>
      </c>
      <c r="GC54" s="649" t="e">
        <f t="shared" ref="GC54:GC55" ca="1" si="1327">EY54+FI54+FS54</f>
        <v>#REF!</v>
      </c>
      <c r="GD54" s="659" t="e">
        <f t="shared" ref="GD54" ca="1" si="1328">EZ54+FJ54+FT54</f>
        <v>#REF!</v>
      </c>
      <c r="GE54" s="619" t="e">
        <f t="shared" ref="GE54" ca="1" si="1329">FA54+FK54+FU54</f>
        <v>#REF!</v>
      </c>
      <c r="GF54" s="789" t="e">
        <f t="shared" ref="GF54" ca="1" si="1330">FB54+FL54+FV54</f>
        <v>#REF!</v>
      </c>
      <c r="GG54" s="660" t="e">
        <f t="shared" ref="GG54" ca="1" si="1331">FC54+FM54+FW54</f>
        <v>#REF!</v>
      </c>
      <c r="GH54" s="670" t="e">
        <f t="shared" ref="GH54:GH55" ca="1" si="1332">EJ54+FX54</f>
        <v>#REF!</v>
      </c>
      <c r="GI54" s="620" t="e">
        <f t="shared" ref="GI54:GI55" ca="1" si="1333">EK54+FY54</f>
        <v>#REF!</v>
      </c>
      <c r="GJ54" s="671" t="e">
        <f t="shared" ref="GJ54:GJ55" ca="1" si="1334">EL54+FZ54</f>
        <v>#REF!</v>
      </c>
      <c r="GK54" s="681" t="e">
        <f t="shared" ref="GK54:GK55" ca="1" si="1335">EM54+GA54</f>
        <v>#REF!</v>
      </c>
      <c r="GL54" s="622" t="e">
        <f t="shared" ref="GL54:GL55" ca="1" si="1336">EN54+GB54</f>
        <v>#REF!</v>
      </c>
      <c r="GM54" s="682" t="e">
        <f t="shared" ref="GM54:GM55" ca="1" si="1337">EO54+GC54</f>
        <v>#REF!</v>
      </c>
      <c r="GN54" s="692" t="e">
        <f t="shared" ref="GN54:GN55" ca="1" si="1338">EP54+GD54</f>
        <v>#REF!</v>
      </c>
      <c r="GO54" s="624" t="e">
        <f t="shared" ref="GO54:GO55" ca="1" si="1339">EQ54+GE54</f>
        <v>#REF!</v>
      </c>
      <c r="GP54" s="791" t="e">
        <f t="shared" ref="GP54:GP55" ca="1" si="1340">ER54+GF54</f>
        <v>#REF!</v>
      </c>
      <c r="GQ54" s="693" t="e">
        <f t="shared" ref="GQ54:GQ55" ca="1" si="1341">ES54+GG54</f>
        <v>#REF!</v>
      </c>
      <c r="GR54" s="702" t="e">
        <f t="shared" ref="GR54:GR55" ca="1" si="1342">CV54+GH54</f>
        <v>#REF!</v>
      </c>
      <c r="GS54" s="699" t="e">
        <f t="shared" ref="GS54:GS55" ca="1" si="1343">CW54+GI54</f>
        <v>#REF!</v>
      </c>
      <c r="GT54" s="703" t="e">
        <f t="shared" ref="GT54:GT55" ca="1" si="1344">CX54+GJ54</f>
        <v>#REF!</v>
      </c>
      <c r="GU54" s="702" t="e">
        <f t="shared" ref="GU54:GU55" ca="1" si="1345">CY54+GK54</f>
        <v>#REF!</v>
      </c>
      <c r="GV54" s="699" t="e">
        <f t="shared" ref="GV54:GV55" ca="1" si="1346">CZ54+GL54</f>
        <v>#REF!</v>
      </c>
      <c r="GW54" s="703" t="e">
        <f t="shared" ref="GW54:GW55" ca="1" si="1347">DA54+GM54</f>
        <v>#REF!</v>
      </c>
      <c r="GX54" s="702" t="e">
        <f t="shared" ref="GX54:GX55" ca="1" si="1348">DB54+GN54</f>
        <v>#REF!</v>
      </c>
      <c r="GY54" s="699" t="e">
        <f t="shared" ref="GY54:GY55" ca="1" si="1349">DC54+GO54</f>
        <v>#REF!</v>
      </c>
      <c r="GZ54" s="793" t="e">
        <f t="shared" ref="GZ54:GZ55" ca="1" si="1350">DD54+GP54</f>
        <v>#REF!</v>
      </c>
      <c r="HA54" s="703" t="e">
        <f t="shared" ref="HA54:HA55" ca="1" si="1351">DE54+GQ54</f>
        <v>#REF!</v>
      </c>
      <c r="HC54" s="461" t="s">
        <v>145</v>
      </c>
      <c r="HE54" s="461" t="s">
        <v>241</v>
      </c>
      <c r="HF54" s="461" t="s">
        <v>272</v>
      </c>
      <c r="HG54" s="461"/>
    </row>
    <row r="55" spans="1:215" ht="19.5" outlineLevel="1" x14ac:dyDescent="0.25">
      <c r="A55" s="365"/>
      <c r="B55" s="504"/>
      <c r="C55" s="443" t="str">
        <f>_xlfn.XLOOKUP($D55,'214737'!$H:$H,'214737'!$G:$G,"",0)</f>
        <v/>
      </c>
      <c r="D55" s="431" t="str">
        <f>HYPERLINK("#'"&amp;D54&amp;"_受着完'!A1","▶受着完")</f>
        <v>▶受着完</v>
      </c>
      <c r="E55" s="413"/>
      <c r="F55" s="1294" t="str">
        <f>_xlfn.XLOOKUP($D55,'214737'!$H:$H,'214737'!$I:$I,"",0)</f>
        <v/>
      </c>
      <c r="G55" s="1294" t="str">
        <f>_xlfn.XLOOKUP($D55,'214737'!$H:$H,'214737'!$J:$J,"",0)</f>
        <v/>
      </c>
      <c r="H55" s="1294" t="str">
        <f>_xlfn.XLOOKUP($D55,'214737'!$H:$H,'214737'!$K:$K,"",0)</f>
        <v/>
      </c>
      <c r="I55" s="414" t="str">
        <f>集計グループ4</f>
        <v>君津住宅</v>
      </c>
      <c r="J55" s="523"/>
      <c r="K55" s="1278">
        <f>K54</f>
        <v>3450</v>
      </c>
      <c r="L55" s="1278">
        <f t="shared" ref="L55" si="1352">L54</f>
        <v>1725</v>
      </c>
      <c r="M55" s="1278">
        <f t="shared" ref="M55" si="1353">M54</f>
        <v>442</v>
      </c>
      <c r="N55" s="1278">
        <f t="shared" ref="N55" si="1354">N54</f>
        <v>783</v>
      </c>
      <c r="O55" s="1278">
        <f t="shared" ref="O55" si="1355">O54</f>
        <v>350</v>
      </c>
      <c r="P55" s="1278">
        <f t="shared" ref="P55" si="1356">P54</f>
        <v>5000</v>
      </c>
      <c r="Q55" s="1278">
        <f>SUM(K55:P55)</f>
        <v>11750</v>
      </c>
      <c r="R55" s="577" t="str">
        <f>R54</f>
        <v>ネクストハウス茂原</v>
      </c>
      <c r="S55" s="355" t="s">
        <v>146</v>
      </c>
      <c r="T55" s="455" t="e" cm="1">
        <f t="array" aca="1" ref="T55" ca="1">INDEX(INDIRECT("'"&amp;実行度合表集計!$D54&amp;"_受着完'!R27C4:R28C95",FALSE),2,
MATCH(T$2,INDIRECT("'"&amp;実行度合表集計!$D54&amp;"_受着完'!R4",FALSE),0)-1)</f>
        <v>#REF!</v>
      </c>
      <c r="U55" s="356" t="e">
        <f ca="1">INDEX(INDIRECT("'"&amp;実行度合表集計!$D54&amp;"_受着完'!R27C4:R28C95",FALSE),2,
MATCH(T$2,INDIRECT("'"&amp;実行度合表集計!$D54&amp;"_受着完'!R4",FALSE),0))</f>
        <v>#REF!</v>
      </c>
      <c r="V55" s="587" t="e" cm="1">
        <f t="array" aca="1" ref="V55" ca="1">INDEX(INDIRECT("'"&amp;実行度合表集計!$D54&amp;"_受着完'!R27C4:R28C95",FALSE),2,
MATCH(T$2,INDIRECT("'"&amp;実行度合表集計!$D54&amp;"_受着完'!R4",FALSE),0)-3)</f>
        <v>#REF!</v>
      </c>
      <c r="W55" s="357" t="e" cm="1">
        <f t="array" aca="1" ref="W55" ca="1">INDEX(INDIRECT("'"&amp;実行度合表集計!$D54&amp;"_受着完'!R58C4:R59C95",FALSE),2,
MATCH(T$2,INDIRECT("'"&amp;実行度合表集計!$D54&amp;"_受着完'!R4",FALSE),0)-1)</f>
        <v>#REF!</v>
      </c>
      <c r="X55" s="356" t="e">
        <f ca="1">INDEX(INDIRECT("'"&amp;実行度合表集計!$D54&amp;"_受着完'!R58C4:R59C95",FALSE),2,
MATCH(T$2,INDIRECT("'"&amp;実行度合表集計!$D54&amp;"_受着完'!R4",FALSE),0))</f>
        <v>#REF!</v>
      </c>
      <c r="Y55" s="587" t="e" cm="1">
        <f t="array" aca="1" ref="Y55" ca="1">INDEX(INDIRECT("'"&amp;実行度合表集計!$D54&amp;"_受着完'!R58C4:R59C95",FALSE),2,
MATCH(T$2,INDIRECT("'"&amp;実行度合表集計!$D54&amp;"_受着完'!R4",FALSE),0)-3)</f>
        <v>#REF!</v>
      </c>
      <c r="Z55" s="358" t="e" cm="1">
        <f t="array" aca="1" ref="Z55" ca="1">INDEX(INDIRECT("'"&amp;実行度合表集計!$D54&amp;"_受着完'!R89C4:R90C95",FALSE),2,
MATCH(T$2,INDIRECT("'"&amp;実行度合表集計!$D54&amp;"_受着完'!R4",FALSE),0)-1)</f>
        <v>#REF!</v>
      </c>
      <c r="AA55" s="356" t="e">
        <f ca="1">INDEX(INDIRECT("'"&amp;実行度合表集計!$D54&amp;"_受着完'!R89C4:R90C95",FALSE),2,
MATCH(T$2,INDIRECT("'"&amp;実行度合表集計!$D54&amp;"_受着完'!R4",FALSE),0))</f>
        <v>#REF!</v>
      </c>
      <c r="AB55" s="795" t="e">
        <f ca="1">AA55-($Q54*1000)</f>
        <v>#REF!</v>
      </c>
      <c r="AC55" s="587" t="e" cm="1">
        <f t="array" aca="1" ref="AC55" ca="1">INDEX(INDIRECT("'"&amp;実行度合表集計!$D54&amp;"_受着完'!R89C4:R90C95",FALSE),2,
MATCH(T$2,INDIRECT("'"&amp;実行度合表集計!$D54&amp;"_受着完'!R4",FALSE),0)-3)</f>
        <v>#REF!</v>
      </c>
      <c r="AD55" s="455" t="e" cm="1">
        <f t="array" aca="1" ref="AD55" ca="1">INDEX(INDIRECT("'"&amp;実行度合表集計!$D54&amp;"_受着完'!R27C4:R28C95",FALSE),2,
MATCH(AD$2,INDIRECT("'"&amp;実行度合表集計!$D54&amp;"_受着完'!R4",FALSE),0)-1)</f>
        <v>#REF!</v>
      </c>
      <c r="AE55" s="356" t="e">
        <f ca="1">INDEX(INDIRECT("'"&amp;実行度合表集計!$D54&amp;"_受着完'!R27C4:R28C95",FALSE),2,
MATCH(AD$2,INDIRECT("'"&amp;実行度合表集計!$D54&amp;"_受着完'!R4",FALSE),0))</f>
        <v>#REF!</v>
      </c>
      <c r="AF55" s="587" t="e" cm="1">
        <f t="array" aca="1" ref="AF55" ca="1">INDEX(INDIRECT("'"&amp;実行度合表集計!$D54&amp;"_受着完'!R27C4:R28C95",FALSE),2,
MATCH(AD$2,INDIRECT("'"&amp;実行度合表集計!$D54&amp;"_受着完'!R4",FALSE),0)-3)</f>
        <v>#REF!</v>
      </c>
      <c r="AG55" s="357" t="e" cm="1">
        <f t="array" aca="1" ref="AG55" ca="1">INDEX(INDIRECT("'"&amp;実行度合表集計!$D54&amp;"_受着完'!R58C4:R59C95",FALSE),2,
MATCH(AD$2,INDIRECT("'"&amp;実行度合表集計!$D54&amp;"_受着完'!R4",FALSE),0)-1)</f>
        <v>#REF!</v>
      </c>
      <c r="AH55" s="356" t="e">
        <f ca="1">INDEX(INDIRECT("'"&amp;実行度合表集計!$D54&amp;"_受着完'!R58C4:R59C95",FALSE),2,
MATCH(AD$2,INDIRECT("'"&amp;実行度合表集計!$D54&amp;"_受着完'!R4",FALSE),0))</f>
        <v>#REF!</v>
      </c>
      <c r="AI55" s="587" t="e" cm="1">
        <f t="array" aca="1" ref="AI55" ca="1">INDEX(INDIRECT("'"&amp;実行度合表集計!$D54&amp;"_受着完'!R58C4:R59C95",FALSE),2,
MATCH(AD$2,INDIRECT("'"&amp;実行度合表集計!$D54&amp;"_受着完'!R4",FALSE),0)-3)</f>
        <v>#REF!</v>
      </c>
      <c r="AJ55" s="358" t="e" cm="1">
        <f t="array" aca="1" ref="AJ55" ca="1">INDEX(INDIRECT("'"&amp;実行度合表集計!$D54&amp;"_受着完'!R89C4:R90C95",FALSE),2,
MATCH(AD$2,INDIRECT("'"&amp;実行度合表集計!$D54&amp;"_受着完'!R4",FALSE),0)-1)</f>
        <v>#REF!</v>
      </c>
      <c r="AK55" s="356" t="e">
        <f ca="1">INDEX(INDIRECT("'"&amp;実行度合表集計!$D54&amp;"_受着完'!R89C4:R90C95",FALSE),2,
MATCH(AD$2,INDIRECT("'"&amp;実行度合表集計!$D54&amp;"_受着完'!R4",FALSE),0))</f>
        <v>#REF!</v>
      </c>
      <c r="AL55" s="795" t="e">
        <f ca="1">AK55-($Q54*1000)</f>
        <v>#REF!</v>
      </c>
      <c r="AM55" s="587" t="e" cm="1">
        <f t="array" aca="1" ref="AM55" ca="1">INDEX(INDIRECT("'"&amp;実行度合表集計!$D54&amp;"_受着完'!R89C4:R90C95",FALSE),2,
MATCH(AD$2,INDIRECT("'"&amp;実行度合表集計!$D54&amp;"_受着完'!R4",FALSE),0)-3)</f>
        <v>#REF!</v>
      </c>
      <c r="AN55" s="455" t="e" cm="1">
        <f t="array" aca="1" ref="AN55" ca="1">INDEX(INDIRECT("'"&amp;実行度合表集計!$D54&amp;"_受着完'!R27C4:R28C95",FALSE),2,
MATCH(AN$2,INDIRECT("'"&amp;実行度合表集計!$D54&amp;"_受着完'!R4",FALSE),0)-1)</f>
        <v>#REF!</v>
      </c>
      <c r="AO55" s="356" t="e">
        <f ca="1">INDEX(INDIRECT("'"&amp;実行度合表集計!$D54&amp;"_受着完'!R27C4:R28C95",FALSE),2,
MATCH(AN$2,INDIRECT("'"&amp;実行度合表集計!$D54&amp;"_受着完'!R4",FALSE),0))</f>
        <v>#REF!</v>
      </c>
      <c r="AP55" s="587" t="e" cm="1">
        <f t="array" aca="1" ref="AP55" ca="1">INDEX(INDIRECT("'"&amp;実行度合表集計!$D54&amp;"_受着完'!R27C4:R28C95",FALSE),2,
MATCH(AN$2,INDIRECT("'"&amp;実行度合表集計!$D54&amp;"_受着完'!R4",FALSE),0)-3)</f>
        <v>#REF!</v>
      </c>
      <c r="AQ55" s="357" t="e" cm="1">
        <f t="array" aca="1" ref="AQ55" ca="1">INDEX(INDIRECT("'"&amp;実行度合表集計!$D54&amp;"_受着完'!R58C4:R59C95",FALSE),2,
MATCH(AN$2,INDIRECT("'"&amp;実行度合表集計!$D54&amp;"_受着完'!R4",FALSE),0)-1)</f>
        <v>#REF!</v>
      </c>
      <c r="AR55" s="356" t="e">
        <f ca="1">INDEX(INDIRECT("'"&amp;実行度合表集計!$D54&amp;"_受着完'!R58C4:R59C95",FALSE),2,
MATCH(AN$2,INDIRECT("'"&amp;実行度合表集計!$D54&amp;"_受着完'!R4",FALSE),0))</f>
        <v>#REF!</v>
      </c>
      <c r="AS55" s="587" t="e" cm="1">
        <f t="array" aca="1" ref="AS55" ca="1">INDEX(INDIRECT("'"&amp;実行度合表集計!$D54&amp;"_受着完'!R58C4:R59C95",FALSE),2,
MATCH(AN$2,INDIRECT("'"&amp;実行度合表集計!$D54&amp;"_受着完'!R4",FALSE),0)-3)</f>
        <v>#REF!</v>
      </c>
      <c r="AT55" s="358" t="e" cm="1">
        <f t="array" aca="1" ref="AT55" ca="1">INDEX(INDIRECT("'"&amp;実行度合表集計!$D54&amp;"_受着完'!R89C4:R90C95",FALSE),2,
MATCH(AN$2,INDIRECT("'"&amp;実行度合表集計!$D54&amp;"_受着完'!R4",FALSE),0)-1)</f>
        <v>#REF!</v>
      </c>
      <c r="AU55" s="356" t="e">
        <f ca="1">INDEX(INDIRECT("'"&amp;実行度合表集計!$D54&amp;"_受着完'!R89C4:R90C95",FALSE),2,
MATCH(AN$2,INDIRECT("'"&amp;実行度合表集計!$D54&amp;"_受着完'!R4",FALSE),0))</f>
        <v>#REF!</v>
      </c>
      <c r="AV55" s="795" t="e">
        <f ca="1">AU55-($Q54*1000)</f>
        <v>#REF!</v>
      </c>
      <c r="AW55" s="587" t="e" cm="1">
        <f t="array" aca="1" ref="AW55" ca="1">INDEX(INDIRECT("'"&amp;実行度合表集計!$D54&amp;"_受着完'!R89C4:R90C95",FALSE),2,
MATCH(AN$2,INDIRECT("'"&amp;実行度合表集計!$D54&amp;"_受着完'!R4",FALSE),0)-3)</f>
        <v>#REF!</v>
      </c>
      <c r="AX55" s="627" t="e">
        <f t="shared" ca="1" si="1282"/>
        <v>#REF!</v>
      </c>
      <c r="AY55" s="628" t="e">
        <f t="shared" ca="1" si="1283"/>
        <v>#REF!</v>
      </c>
      <c r="AZ55" s="629" t="e">
        <f t="shared" ca="1" si="1284"/>
        <v>#REF!</v>
      </c>
      <c r="BA55" s="648" t="e">
        <f t="shared" ca="1" si="1285"/>
        <v>#REF!</v>
      </c>
      <c r="BB55" s="617" t="e">
        <f t="shared" ca="1" si="1286"/>
        <v>#REF!</v>
      </c>
      <c r="BC55" s="649" t="e">
        <f t="shared" ca="1" si="1287"/>
        <v>#REF!</v>
      </c>
      <c r="BD55" s="659" t="e">
        <f ca="1">Z55+AJ55+AT55</f>
        <v>#REF!</v>
      </c>
      <c r="BE55" s="619" t="e">
        <f ca="1">AA55+AK55+AU55</f>
        <v>#REF!</v>
      </c>
      <c r="BF55" s="790" t="e">
        <f ca="1">BE55*(1+BF56)-(($Q54*1000)*3)</f>
        <v>#REF!</v>
      </c>
      <c r="BG55" s="660" t="e">
        <f ca="1">AC55+AM55+AW55</f>
        <v>#REF!</v>
      </c>
      <c r="BH55" s="360" t="e" cm="1">
        <f t="array" aca="1" ref="BH55" ca="1">INDEX(INDIRECT("'"&amp;実行度合表集計!$D54&amp;"_受着完'!R27C4:R28C95",FALSE),2,
MATCH(BH$2,INDIRECT("'"&amp;実行度合表集計!$D54&amp;"_受着完'!R4",FALSE),0)-1)</f>
        <v>#REF!</v>
      </c>
      <c r="BI55" s="356" t="e">
        <f ca="1">INDEX(INDIRECT("'"&amp;実行度合表集計!$D54&amp;"_受着完'!R27C4:R28C95",FALSE),2,
MATCH(BH$2,INDIRECT("'"&amp;実行度合表集計!$D54&amp;"_受着完'!R4",FALSE),0))</f>
        <v>#REF!</v>
      </c>
      <c r="BJ55" s="587" t="e" cm="1">
        <f t="array" aca="1" ref="BJ55" ca="1">INDEX(INDIRECT("'"&amp;実行度合表集計!$D54&amp;"_受着完'!R27C4:R28C95",FALSE),2,
MATCH(BH$2,INDIRECT("'"&amp;実行度合表集計!$D54&amp;"_受着完'!R4",FALSE),0)-3)</f>
        <v>#REF!</v>
      </c>
      <c r="BK55" s="357" t="e" cm="1">
        <f t="array" aca="1" ref="BK55" ca="1">INDEX(INDIRECT("'"&amp;実行度合表集計!$D54&amp;"_受着完'!R58C4:R59C95",FALSE),2,
MATCH(BH$2,INDIRECT("'"&amp;実行度合表集計!$D54&amp;"_受着完'!R4",FALSE),0)-1)</f>
        <v>#REF!</v>
      </c>
      <c r="BL55" s="356" t="e">
        <f ca="1">INDEX(INDIRECT("'"&amp;実行度合表集計!$D54&amp;"_受着完'!R58C4:R59C95",FALSE),2,
MATCH(BH$2,INDIRECT("'"&amp;実行度合表集計!$D54&amp;"_受着完'!R4",FALSE),0))</f>
        <v>#REF!</v>
      </c>
      <c r="BM55" s="587" t="e" cm="1">
        <f t="array" aca="1" ref="BM55" ca="1">INDEX(INDIRECT("'"&amp;実行度合表集計!$D54&amp;"_受着完'!R58C4:R59C95",FALSE),2,
MATCH(BH$2,INDIRECT("'"&amp;実行度合表集計!$D54&amp;"_受着完'!R4",FALSE),0)-3)</f>
        <v>#REF!</v>
      </c>
      <c r="BN55" s="358" t="e" cm="1">
        <f t="array" aca="1" ref="BN55" ca="1">INDEX(INDIRECT("'"&amp;実行度合表集計!$D54&amp;"_受着完'!R89C4:R90C95",FALSE),2,
MATCH(BH$2,INDIRECT("'"&amp;実行度合表集計!$D54&amp;"_受着完'!R4",FALSE),0)-1)</f>
        <v>#REF!</v>
      </c>
      <c r="BO55" s="356" t="e">
        <f ca="1">INDEX(INDIRECT("'"&amp;実行度合表集計!$D54&amp;"_受着完'!R89C4:R90C95",FALSE),2,
MATCH(BH$2,INDIRECT("'"&amp;実行度合表集計!$D54&amp;"_受着完'!R4",FALSE),0))</f>
        <v>#REF!</v>
      </c>
      <c r="BP55" s="795" t="e">
        <f ca="1">BO55-($Q54*1000)</f>
        <v>#REF!</v>
      </c>
      <c r="BQ55" s="587" t="e" cm="1">
        <f t="array" aca="1" ref="BQ55" ca="1">INDEX(INDIRECT("'"&amp;実行度合表集計!$D54&amp;"_受着完'!R89C4:R90C95",FALSE),2,
MATCH(BH$2,INDIRECT("'"&amp;実行度合表集計!$D54&amp;"_受着完'!R4",FALSE),0)-3)</f>
        <v>#REF!</v>
      </c>
      <c r="BR55" s="455" t="e" cm="1">
        <f t="array" aca="1" ref="BR55" ca="1">INDEX(INDIRECT("'"&amp;実行度合表集計!$D54&amp;"_受着完'!R27C4:R28C95",FALSE),2,
MATCH(BR$2,INDIRECT("'"&amp;実行度合表集計!$D54&amp;"_受着完'!R4",FALSE),0)-1)</f>
        <v>#REF!</v>
      </c>
      <c r="BS55" s="356" t="e">
        <f ca="1">INDEX(INDIRECT("'"&amp;実行度合表集計!$D54&amp;"_受着完'!R27C4:R28C95",FALSE),2,
MATCH(BR$2,INDIRECT("'"&amp;実行度合表集計!$D54&amp;"_受着完'!R4",FALSE),0))</f>
        <v>#REF!</v>
      </c>
      <c r="BT55" s="587" t="e" cm="1">
        <f t="array" aca="1" ref="BT55" ca="1">INDEX(INDIRECT("'"&amp;実行度合表集計!$D54&amp;"_受着完'!R27C4:R28C95",FALSE),2,
MATCH(BR$2,INDIRECT("'"&amp;実行度合表集計!$D54&amp;"_受着完'!R4",FALSE),0)-3)</f>
        <v>#REF!</v>
      </c>
      <c r="BU55" s="357" t="e" cm="1">
        <f t="array" aca="1" ref="BU55" ca="1">INDEX(INDIRECT("'"&amp;実行度合表集計!$D54&amp;"_受着完'!R58C4:R59C95",FALSE),2,
MATCH(BR$2,INDIRECT("'"&amp;実行度合表集計!$D54&amp;"_受着完'!R4",FALSE),0)-1)</f>
        <v>#REF!</v>
      </c>
      <c r="BV55" s="356" t="e">
        <f ca="1">INDEX(INDIRECT("'"&amp;実行度合表集計!$D54&amp;"_受着完'!R58C4:R59C95",FALSE),2,
MATCH(BR$2,INDIRECT("'"&amp;実行度合表集計!$D54&amp;"_受着完'!R4",FALSE),0))</f>
        <v>#REF!</v>
      </c>
      <c r="BW55" s="587" t="e" cm="1">
        <f t="array" aca="1" ref="BW55" ca="1">INDEX(INDIRECT("'"&amp;実行度合表集計!$D54&amp;"_受着完'!R58C4:R59C95",FALSE),2,
MATCH(BR$2,INDIRECT("'"&amp;実行度合表集計!$D54&amp;"_受着完'!R4",FALSE),0)-3)</f>
        <v>#REF!</v>
      </c>
      <c r="BX55" s="358" t="e" cm="1">
        <f t="array" aca="1" ref="BX55" ca="1">INDEX(INDIRECT("'"&amp;実行度合表集計!$D54&amp;"_受着完'!R89C4:R90C95",FALSE),2,
MATCH(BR$2,INDIRECT("'"&amp;実行度合表集計!$D54&amp;"_受着完'!R4",FALSE),0)-1)</f>
        <v>#REF!</v>
      </c>
      <c r="BY55" s="356" t="e">
        <f ca="1">INDEX(INDIRECT("'"&amp;実行度合表集計!$D54&amp;"_受着完'!R89C4:R90C95",FALSE),2,
MATCH(BR$2,INDIRECT("'"&amp;実行度合表集計!$D54&amp;"_受着完'!R4",FALSE),0))</f>
        <v>#REF!</v>
      </c>
      <c r="BZ55" s="795" t="e">
        <f ca="1">BY55-($Q54*1000)</f>
        <v>#REF!</v>
      </c>
      <c r="CA55" s="587" t="e" cm="1">
        <f t="array" aca="1" ref="CA55" ca="1">INDEX(INDIRECT("'"&amp;実行度合表集計!$D54&amp;"_受着完'!R89C4:R90C95",FALSE),2,
MATCH(BR$2,INDIRECT("'"&amp;実行度合表集計!$D54&amp;"_受着完'!R4",FALSE),0)-3)</f>
        <v>#REF!</v>
      </c>
      <c r="CB55" s="455" t="e" cm="1">
        <f t="array" aca="1" ref="CB55" ca="1">INDEX(INDIRECT("'"&amp;実行度合表集計!$D54&amp;"_受着完'!R27C4:R28C95",FALSE),2,
MATCH(CB$2,INDIRECT("'"&amp;実行度合表集計!$D54&amp;"_受着完'!R4",FALSE),0)-1)</f>
        <v>#REF!</v>
      </c>
      <c r="CC55" s="356" t="e">
        <f ca="1">INDEX(INDIRECT("'"&amp;実行度合表集計!$D54&amp;"_受着完'!R27C4:R28C95",FALSE),2,
MATCH(CB$2,INDIRECT("'"&amp;実行度合表集計!$D54&amp;"_受着完'!R4",FALSE),0))</f>
        <v>#REF!</v>
      </c>
      <c r="CD55" s="587" t="e" cm="1">
        <f t="array" aca="1" ref="CD55" ca="1">INDEX(INDIRECT("'"&amp;実行度合表集計!$D54&amp;"_受着完'!R27C4:R28C95",FALSE),2,
MATCH(CB$2,INDIRECT("'"&amp;実行度合表集計!$D54&amp;"_受着完'!R4",FALSE),0)-3)</f>
        <v>#REF!</v>
      </c>
      <c r="CE55" s="357" t="e" cm="1">
        <f t="array" aca="1" ref="CE55" ca="1">INDEX(INDIRECT("'"&amp;実行度合表集計!$D54&amp;"_受着完'!R58C4:R59C95",FALSE),2,
MATCH(CB$2,INDIRECT("'"&amp;実行度合表集計!$D54&amp;"_受着完'!R4",FALSE),0)-1)</f>
        <v>#REF!</v>
      </c>
      <c r="CF55" s="356" t="e">
        <f ca="1">INDEX(INDIRECT("'"&amp;実行度合表集計!$D54&amp;"_受着完'!R58C4:R59C95",FALSE),2,
MATCH(CB$2,INDIRECT("'"&amp;実行度合表集計!$D54&amp;"_受着完'!R4",FALSE),0))</f>
        <v>#REF!</v>
      </c>
      <c r="CG55" s="587" t="e" cm="1">
        <f t="array" aca="1" ref="CG55" ca="1">INDEX(INDIRECT("'"&amp;実行度合表集計!$D54&amp;"_受着完'!R58C4:R59C95",FALSE),2,
MATCH(CB$2,INDIRECT("'"&amp;実行度合表集計!$D54&amp;"_受着完'!R4",FALSE),0)-3)</f>
        <v>#REF!</v>
      </c>
      <c r="CH55" s="358" t="e" cm="1">
        <f t="array" aca="1" ref="CH55" ca="1">INDEX(INDIRECT("'"&amp;実行度合表集計!$D54&amp;"_受着完'!R89C4:R90C95",FALSE),2,
MATCH(CB$2,INDIRECT("'"&amp;実行度合表集計!$D54&amp;"_受着完'!R4",FALSE),0)-1)</f>
        <v>#REF!</v>
      </c>
      <c r="CI55" s="356" t="e">
        <f ca="1">INDEX(INDIRECT("'"&amp;実行度合表集計!$D54&amp;"_受着完'!R89C4:R90C95",FALSE),2,
MATCH(CB$2,INDIRECT("'"&amp;実行度合表集計!$D54&amp;"_受着完'!R4",FALSE),0))</f>
        <v>#REF!</v>
      </c>
      <c r="CJ55" s="795" t="e">
        <f ca="1">CI55-($Q54*1000)</f>
        <v>#REF!</v>
      </c>
      <c r="CK55" s="587" t="e" cm="1">
        <f t="array" aca="1" ref="CK55" ca="1">INDEX(INDIRECT("'"&amp;実行度合表集計!$D54&amp;"_受着完'!R89C4:R90C95",FALSE),2,
MATCH(CB$2,INDIRECT("'"&amp;実行度合表集計!$D54&amp;"_受着完'!R4",FALSE),0)-3)</f>
        <v>#REF!</v>
      </c>
      <c r="CL55" s="627" t="e">
        <f t="shared" ca="1" si="1292"/>
        <v>#REF!</v>
      </c>
      <c r="CM55" s="628" t="e">
        <f t="shared" ca="1" si="1293"/>
        <v>#REF!</v>
      </c>
      <c r="CN55" s="629" t="e">
        <f t="shared" ca="1" si="1294"/>
        <v>#REF!</v>
      </c>
      <c r="CO55" s="648" t="e">
        <f t="shared" ca="1" si="1295"/>
        <v>#REF!</v>
      </c>
      <c r="CP55" s="617" t="e">
        <f t="shared" ca="1" si="1296"/>
        <v>#REF!</v>
      </c>
      <c r="CQ55" s="649" t="e">
        <f t="shared" ca="1" si="1297"/>
        <v>#REF!</v>
      </c>
      <c r="CR55" s="659" t="e">
        <f ca="1">BN55+BX55+CH55</f>
        <v>#REF!</v>
      </c>
      <c r="CS55" s="619" t="e">
        <f ca="1">BO55+BY55+CI55</f>
        <v>#REF!</v>
      </c>
      <c r="CT55" s="790" t="e">
        <f ca="1">CS55*(1+CT56)-(($Q54*1000)*3)</f>
        <v>#REF!</v>
      </c>
      <c r="CU55" s="660" t="e">
        <f ca="1">BQ55+CA55+CK55</f>
        <v>#REF!</v>
      </c>
      <c r="CV55" s="670" t="e">
        <f t="shared" ca="1" si="1302"/>
        <v>#REF!</v>
      </c>
      <c r="CW55" s="620" t="e">
        <f t="shared" ca="1" si="1303"/>
        <v>#REF!</v>
      </c>
      <c r="CX55" s="671" t="e">
        <f t="shared" ca="1" si="1304"/>
        <v>#REF!</v>
      </c>
      <c r="CY55" s="681" t="e">
        <f t="shared" ca="1" si="1305"/>
        <v>#REF!</v>
      </c>
      <c r="CZ55" s="622" t="e">
        <f t="shared" ca="1" si="1306"/>
        <v>#REF!</v>
      </c>
      <c r="DA55" s="682" t="e">
        <f t="shared" ca="1" si="1307"/>
        <v>#REF!</v>
      </c>
      <c r="DB55" s="692" t="e">
        <f t="shared" ca="1" si="1308"/>
        <v>#REF!</v>
      </c>
      <c r="DC55" s="624" t="e">
        <f t="shared" ca="1" si="1309"/>
        <v>#REF!</v>
      </c>
      <c r="DD55" s="790" t="e">
        <f t="shared" ca="1" si="1310"/>
        <v>#REF!</v>
      </c>
      <c r="DE55" s="693" t="e">
        <f t="shared" ca="1" si="1311"/>
        <v>#REF!</v>
      </c>
      <c r="DF55" s="360" t="e" cm="1">
        <f t="array" aca="1" ref="DF55" ca="1">INDEX(INDIRECT("'"&amp;実行度合表集計!$D54&amp;"_受着完'!R27C4:R28C95",FALSE),2,
MATCH(DF$2,INDIRECT("'"&amp;実行度合表集計!$D54&amp;"_受着完'!R4",FALSE),0)-1)</f>
        <v>#REF!</v>
      </c>
      <c r="DG55" s="356" t="e">
        <f ca="1">INDEX(INDIRECT("'"&amp;実行度合表集計!$D54&amp;"_受着完'!R27C4:R28C95",FALSE),2,
MATCH(DF$2,INDIRECT("'"&amp;実行度合表集計!$D54&amp;"_受着完'!R4",FALSE),0))</f>
        <v>#REF!</v>
      </c>
      <c r="DH55" s="587" t="e" cm="1">
        <f t="array" aca="1" ref="DH55" ca="1">INDEX(INDIRECT("'"&amp;実行度合表集計!$D54&amp;"_受着完'!R27C4:R28C95",FALSE),2,
MATCH(DF$2,INDIRECT("'"&amp;実行度合表集計!$D54&amp;"_受着完'!R4",FALSE),0)-3)</f>
        <v>#REF!</v>
      </c>
      <c r="DI55" s="357" t="e" cm="1">
        <f t="array" aca="1" ref="DI55" ca="1">INDEX(INDIRECT("'"&amp;実行度合表集計!$D54&amp;"_受着完'!R58C4:R59C95",FALSE),2,
MATCH(DF$2,INDIRECT("'"&amp;実行度合表集計!$D54&amp;"_受着完'!R4",FALSE),0)-1)</f>
        <v>#REF!</v>
      </c>
      <c r="DJ55" s="356" t="e">
        <f ca="1">INDEX(INDIRECT("'"&amp;実行度合表集計!$D54&amp;"_受着完'!R58C4:R59C95",FALSE),2,
MATCH(DF$2,INDIRECT("'"&amp;実行度合表集計!$D54&amp;"_受着完'!R4",FALSE),0))</f>
        <v>#REF!</v>
      </c>
      <c r="DK55" s="587" t="e" cm="1">
        <f t="array" aca="1" ref="DK55" ca="1">INDEX(INDIRECT("'"&amp;実行度合表集計!$D54&amp;"_受着完'!R58C4:R59C95",FALSE),2,
MATCH(DF$2,INDIRECT("'"&amp;実行度合表集計!$D54&amp;"_受着完'!R4",FALSE),0)-3)</f>
        <v>#REF!</v>
      </c>
      <c r="DL55" s="358" t="e" cm="1">
        <f t="array" aca="1" ref="DL55" ca="1">INDEX(INDIRECT("'"&amp;実行度合表集計!$D54&amp;"_受着完'!R89C4:R90C95",FALSE),2,
MATCH(DF$2,INDIRECT("'"&amp;実行度合表集計!$D54&amp;"_受着完'!R4",FALSE),0)-1)</f>
        <v>#REF!</v>
      </c>
      <c r="DM55" s="356" t="e">
        <f ca="1">INDEX(INDIRECT("'"&amp;実行度合表集計!$D54&amp;"_受着完'!R89C4:R90C95",FALSE),2,
MATCH(DF$2,INDIRECT("'"&amp;実行度合表集計!$D54&amp;"_受着完'!R4",FALSE),0))</f>
        <v>#REF!</v>
      </c>
      <c r="DN55" s="795" t="e">
        <f ca="1">DM55-($Q54*1000)</f>
        <v>#REF!</v>
      </c>
      <c r="DO55" s="587" t="e" cm="1">
        <f t="array" aca="1" ref="DO55" ca="1">INDEX(INDIRECT("'"&amp;実行度合表集計!$D54&amp;"_受着完'!R89C4:R90C95",FALSE),2,
MATCH(DF$2,INDIRECT("'"&amp;実行度合表集計!$D54&amp;"_受着完'!R4",FALSE),0)-3)</f>
        <v>#REF!</v>
      </c>
      <c r="DP55" s="455" t="e" cm="1">
        <f t="array" aca="1" ref="DP55" ca="1">INDEX(INDIRECT("'"&amp;実行度合表集計!$D54&amp;"_受着完'!R27C4:R28C95",FALSE),2,
MATCH(DP$2,INDIRECT("'"&amp;実行度合表集計!$D54&amp;"_受着完'!R4",FALSE),0)-1)</f>
        <v>#REF!</v>
      </c>
      <c r="DQ55" s="356" t="e">
        <f ca="1">INDEX(INDIRECT("'"&amp;実行度合表集計!$D54&amp;"_受着完'!R27C4:R28C95",FALSE),2,
MATCH(DP$2,INDIRECT("'"&amp;実行度合表集計!$D54&amp;"_受着完'!R4",FALSE),0))</f>
        <v>#REF!</v>
      </c>
      <c r="DR55" s="587" t="e" cm="1">
        <f t="array" aca="1" ref="DR55" ca="1">INDEX(INDIRECT("'"&amp;実行度合表集計!$D54&amp;"_受着完'!R27C4:R28C95",FALSE),2,
MATCH(DP$2,INDIRECT("'"&amp;実行度合表集計!$D54&amp;"_受着完'!R4",FALSE),0)-3)</f>
        <v>#REF!</v>
      </c>
      <c r="DS55" s="357" t="e" cm="1">
        <f t="array" aca="1" ref="DS55" ca="1">INDEX(INDIRECT("'"&amp;実行度合表集計!$D54&amp;"_受着完'!R58C4:R59C95",FALSE),2,
MATCH(DP$2,INDIRECT("'"&amp;実行度合表集計!$D54&amp;"_受着完'!R4",FALSE),0)-1)</f>
        <v>#REF!</v>
      </c>
      <c r="DT55" s="356" t="e">
        <f ca="1">INDEX(INDIRECT("'"&amp;実行度合表集計!$D54&amp;"_受着完'!R58C4:R59C95",FALSE),2,
MATCH(DP$2,INDIRECT("'"&amp;実行度合表集計!$D54&amp;"_受着完'!R4",FALSE),0))</f>
        <v>#REF!</v>
      </c>
      <c r="DU55" s="587" t="e" cm="1">
        <f t="array" aca="1" ref="DU55" ca="1">INDEX(INDIRECT("'"&amp;実行度合表集計!$D54&amp;"_受着完'!R58C4:R59C95",FALSE),2,
MATCH(DP$2,INDIRECT("'"&amp;実行度合表集計!$D54&amp;"_受着完'!R4",FALSE),0)-3)</f>
        <v>#REF!</v>
      </c>
      <c r="DV55" s="358" t="e" cm="1">
        <f t="array" aca="1" ref="DV55" ca="1">INDEX(INDIRECT("'"&amp;実行度合表集計!$D54&amp;"_受着完'!R89C4:R90C95",FALSE),2,
MATCH(DP$2,INDIRECT("'"&amp;実行度合表集計!$D54&amp;"_受着完'!R4",FALSE),0)-1)</f>
        <v>#REF!</v>
      </c>
      <c r="DW55" s="356" t="e">
        <f ca="1">INDEX(INDIRECT("'"&amp;実行度合表集計!$D54&amp;"_受着完'!R89C4:R90C95",FALSE),2,
MATCH(DP$2,INDIRECT("'"&amp;実行度合表集計!$D54&amp;"_受着完'!R4",FALSE),0))</f>
        <v>#REF!</v>
      </c>
      <c r="DX55" s="795" t="e">
        <f ca="1">DW55-($Q54*1000)</f>
        <v>#REF!</v>
      </c>
      <c r="DY55" s="587" t="e" cm="1">
        <f t="array" aca="1" ref="DY55" ca="1">INDEX(INDIRECT("'"&amp;実行度合表集計!$D54&amp;"_受着完'!R89C4:R90C95",FALSE),2,
MATCH(DP$2,INDIRECT("'"&amp;実行度合表集計!$D54&amp;"_受着完'!R4",FALSE),0)-3)</f>
        <v>#REF!</v>
      </c>
      <c r="DZ55" s="455" t="e" cm="1">
        <f t="array" aca="1" ref="DZ55" ca="1">INDEX(INDIRECT("'"&amp;実行度合表集計!$D54&amp;"_受着完'!R27C4:R28C95",FALSE),2,
MATCH(DZ$2,INDIRECT("'"&amp;実行度合表集計!$D54&amp;"_受着完'!R4",FALSE),0)-1)</f>
        <v>#REF!</v>
      </c>
      <c r="EA55" s="356" t="e">
        <f ca="1">INDEX(INDIRECT("'"&amp;実行度合表集計!$D54&amp;"_受着完'!R27C4:R28C95",FALSE),2,
MATCH(DZ$2,INDIRECT("'"&amp;実行度合表集計!$D54&amp;"_受着完'!R4",FALSE),0))</f>
        <v>#REF!</v>
      </c>
      <c r="EB55" s="587" t="e" cm="1">
        <f t="array" aca="1" ref="EB55" ca="1">INDEX(INDIRECT("'"&amp;実行度合表集計!$D54&amp;"_受着完'!R27C4:R28C95",FALSE),2,
MATCH(DZ$2,INDIRECT("'"&amp;実行度合表集計!$D54&amp;"_受着完'!R4",FALSE),0)-3)</f>
        <v>#REF!</v>
      </c>
      <c r="EC55" s="357" t="e" cm="1">
        <f t="array" aca="1" ref="EC55" ca="1">INDEX(INDIRECT("'"&amp;実行度合表集計!$D54&amp;"_受着完'!R58C4:R59C95",FALSE),2,
MATCH(DZ$2,INDIRECT("'"&amp;実行度合表集計!$D54&amp;"_受着完'!R4",FALSE),0)-1)</f>
        <v>#REF!</v>
      </c>
      <c r="ED55" s="356" t="e">
        <f ca="1">INDEX(INDIRECT("'"&amp;実行度合表集計!$D54&amp;"_受着完'!R58C4:R59C95",FALSE),2,
MATCH(DZ$2,INDIRECT("'"&amp;実行度合表集計!$D54&amp;"_受着完'!R4",FALSE),0))</f>
        <v>#REF!</v>
      </c>
      <c r="EE55" s="587" t="e" cm="1">
        <f t="array" aca="1" ref="EE55" ca="1">INDEX(INDIRECT("'"&amp;実行度合表集計!$D54&amp;"_受着完'!R58C4:R59C95",FALSE),2,
MATCH(DZ$2,INDIRECT("'"&amp;実行度合表集計!$D54&amp;"_受着完'!R4",FALSE),0)-3)</f>
        <v>#REF!</v>
      </c>
      <c r="EF55" s="358" t="e" cm="1">
        <f t="array" aca="1" ref="EF55" ca="1">INDEX(INDIRECT("'"&amp;実行度合表集計!$D54&amp;"_受着完'!R89C4:R90C95",FALSE),2,
MATCH(DZ$2,INDIRECT("'"&amp;実行度合表集計!$D54&amp;"_受着完'!R4",FALSE),0)-1)</f>
        <v>#REF!</v>
      </c>
      <c r="EG55" s="356" t="e">
        <f ca="1">INDEX(INDIRECT("'"&amp;実行度合表集計!$D54&amp;"_受着完'!R89C4:R90C95",FALSE),2,
MATCH(DZ$2,INDIRECT("'"&amp;実行度合表集計!$D54&amp;"_受着完'!R4",FALSE),0))</f>
        <v>#REF!</v>
      </c>
      <c r="EH55" s="795" t="e">
        <f ca="1">EG55-($Q54*1000)</f>
        <v>#REF!</v>
      </c>
      <c r="EI55" s="587" t="e" cm="1">
        <f t="array" aca="1" ref="EI55" ca="1">INDEX(INDIRECT("'"&amp;実行度合表集計!$D54&amp;"_受着完'!R89C4:R90C95",FALSE),2,
MATCH(DZ$2,INDIRECT("'"&amp;実行度合表集計!$D54&amp;"_受着完'!R4",FALSE),0)-3)</f>
        <v>#REF!</v>
      </c>
      <c r="EJ55" s="627" t="e">
        <f t="shared" ca="1" si="1312"/>
        <v>#REF!</v>
      </c>
      <c r="EK55" s="628" t="e">
        <f t="shared" ca="1" si="1313"/>
        <v>#REF!</v>
      </c>
      <c r="EL55" s="629" t="e">
        <f t="shared" ca="1" si="1314"/>
        <v>#REF!</v>
      </c>
      <c r="EM55" s="648" t="e">
        <f t="shared" ca="1" si="1315"/>
        <v>#REF!</v>
      </c>
      <c r="EN55" s="617" t="e">
        <f t="shared" ca="1" si="1316"/>
        <v>#REF!</v>
      </c>
      <c r="EO55" s="649" t="e">
        <f t="shared" ca="1" si="1317"/>
        <v>#REF!</v>
      </c>
      <c r="EP55" s="659" t="e">
        <f ca="1">DL55+DV55+EF55</f>
        <v>#REF!</v>
      </c>
      <c r="EQ55" s="619" t="e">
        <f ca="1">DM55+DW55+EG55</f>
        <v>#REF!</v>
      </c>
      <c r="ER55" s="790" t="e">
        <f ca="1">EQ55*(1+ER56)-(($Q54*1000)*3)</f>
        <v>#REF!</v>
      </c>
      <c r="ES55" s="660" t="e">
        <f ca="1">DO55+DY55+EI55</f>
        <v>#REF!</v>
      </c>
      <c r="ET55" s="360" t="e" cm="1">
        <f t="array" aca="1" ref="ET55" ca="1">INDEX(INDIRECT("'"&amp;実行度合表集計!$D54&amp;"_受着完'!R27C4:R28C95",FALSE),2,
MATCH(ET$2,INDIRECT("'"&amp;実行度合表集計!$D54&amp;"_受着完'!R4",FALSE),0)-1)</f>
        <v>#REF!</v>
      </c>
      <c r="EU55" s="356" t="e">
        <f ca="1">INDEX(INDIRECT("'"&amp;実行度合表集計!$D54&amp;"_受着完'!R27C4:R28C95",FALSE),2,
MATCH(ET$2,INDIRECT("'"&amp;実行度合表集計!$D54&amp;"_受着完'!R4",FALSE),0))</f>
        <v>#REF!</v>
      </c>
      <c r="EV55" s="587" t="e" cm="1">
        <f t="array" aca="1" ref="EV55" ca="1">INDEX(INDIRECT("'"&amp;実行度合表集計!$D54&amp;"_受着完'!R27C4:R28C95",FALSE),2,
MATCH(ET$2,INDIRECT("'"&amp;実行度合表集計!$D54&amp;"_受着完'!R4",FALSE),0)-3)</f>
        <v>#REF!</v>
      </c>
      <c r="EW55" s="357" t="e" cm="1">
        <f t="array" aca="1" ref="EW55" ca="1">INDEX(INDIRECT("'"&amp;実行度合表集計!$D54&amp;"_受着完'!R58C4:R59C95",FALSE),2,
MATCH(ET$2,INDIRECT("'"&amp;実行度合表集計!$D54&amp;"_受着完'!R4",FALSE),0)-1)</f>
        <v>#REF!</v>
      </c>
      <c r="EX55" s="356" t="e">
        <f ca="1">INDEX(INDIRECT("'"&amp;実行度合表集計!$D54&amp;"_受着完'!R58C4:R59C95",FALSE),2,
MATCH(ET$2,INDIRECT("'"&amp;実行度合表集計!$D54&amp;"_受着完'!R4",FALSE),0))</f>
        <v>#REF!</v>
      </c>
      <c r="EY55" s="587" t="e" cm="1">
        <f t="array" aca="1" ref="EY55" ca="1">INDEX(INDIRECT("'"&amp;実行度合表集計!$D54&amp;"_受着完'!R58C4:R59C95",FALSE),2,
MATCH(ET$2,INDIRECT("'"&amp;実行度合表集計!$D54&amp;"_受着完'!R4",FALSE),0)-3)</f>
        <v>#REF!</v>
      </c>
      <c r="EZ55" s="358" t="e" cm="1">
        <f t="array" aca="1" ref="EZ55" ca="1">INDEX(INDIRECT("'"&amp;実行度合表集計!$D54&amp;"_受着完'!R89C4:R90C95",FALSE),2,
MATCH(ET$2,INDIRECT("'"&amp;実行度合表集計!$D54&amp;"_受着完'!R4",FALSE),0)-1)</f>
        <v>#REF!</v>
      </c>
      <c r="FA55" s="356" t="e">
        <f ca="1">INDEX(INDIRECT("'"&amp;実行度合表集計!$D54&amp;"_受着完'!R89C4:R90C95",FALSE),2,
MATCH(ET$2,INDIRECT("'"&amp;実行度合表集計!$D54&amp;"_受着完'!R4",FALSE),0))</f>
        <v>#REF!</v>
      </c>
      <c r="FB55" s="795" t="e">
        <f ca="1">FA55-($Q54*1000)</f>
        <v>#REF!</v>
      </c>
      <c r="FC55" s="587" t="e" cm="1">
        <f t="array" aca="1" ref="FC55" ca="1">INDEX(INDIRECT("'"&amp;実行度合表集計!$D54&amp;"_受着完'!R89C4:R90C95",FALSE),2,
MATCH(ET$2,INDIRECT("'"&amp;実行度合表集計!$D54&amp;"_受着完'!R4",FALSE),0)-3)</f>
        <v>#REF!</v>
      </c>
      <c r="FD55" s="455" t="e" cm="1">
        <f t="array" aca="1" ref="FD55" ca="1">INDEX(INDIRECT("'"&amp;実行度合表集計!$D54&amp;"_受着完'!R27C4:R28C95",FALSE),2,
MATCH(FD$2,INDIRECT("'"&amp;実行度合表集計!$D54&amp;"_受着完'!R4",FALSE),0)-1)</f>
        <v>#REF!</v>
      </c>
      <c r="FE55" s="356" t="e">
        <f ca="1">INDEX(INDIRECT("'"&amp;実行度合表集計!$D54&amp;"_受着完'!R27C4:R28C95",FALSE),2,
MATCH(FD$2,INDIRECT("'"&amp;実行度合表集計!$D54&amp;"_受着完'!R4",FALSE),0))</f>
        <v>#REF!</v>
      </c>
      <c r="FF55" s="587" t="e" cm="1">
        <f t="array" aca="1" ref="FF55" ca="1">INDEX(INDIRECT("'"&amp;実行度合表集計!$D54&amp;"_受着完'!R27C4:R28C95",FALSE),2,
MATCH(FD$2,INDIRECT("'"&amp;実行度合表集計!$D54&amp;"_受着完'!R4",FALSE),0)-3)</f>
        <v>#REF!</v>
      </c>
      <c r="FG55" s="357" t="e" cm="1">
        <f t="array" aca="1" ref="FG55" ca="1">INDEX(INDIRECT("'"&amp;実行度合表集計!$D54&amp;"_受着完'!R58C4:R59C95",FALSE),2,
MATCH(FD$2,INDIRECT("'"&amp;実行度合表集計!$D54&amp;"_受着完'!R4",FALSE),0)-1)</f>
        <v>#REF!</v>
      </c>
      <c r="FH55" s="356" t="e">
        <f ca="1">INDEX(INDIRECT("'"&amp;実行度合表集計!$D54&amp;"_受着完'!R58C4:R59C95",FALSE),2,
MATCH(FD$2,INDIRECT("'"&amp;実行度合表集計!$D54&amp;"_受着完'!R4",FALSE),0))</f>
        <v>#REF!</v>
      </c>
      <c r="FI55" s="587" t="e" cm="1">
        <f t="array" aca="1" ref="FI55" ca="1">INDEX(INDIRECT("'"&amp;実行度合表集計!$D54&amp;"_受着完'!R58C4:R59C95",FALSE),2,
MATCH(FD$2,INDIRECT("'"&amp;実行度合表集計!$D54&amp;"_受着完'!R4",FALSE),0)-3)</f>
        <v>#REF!</v>
      </c>
      <c r="FJ55" s="358" t="e" cm="1">
        <f t="array" aca="1" ref="FJ55" ca="1">INDEX(INDIRECT("'"&amp;実行度合表集計!$D54&amp;"_受着完'!R89C4:R90C95",FALSE),2,
MATCH(FD$2,INDIRECT("'"&amp;実行度合表集計!$D54&amp;"_受着完'!R4",FALSE),0)-1)</f>
        <v>#REF!</v>
      </c>
      <c r="FK55" s="356" t="e">
        <f ca="1">INDEX(INDIRECT("'"&amp;実行度合表集計!$D54&amp;"_受着完'!R89C4:R90C95",FALSE),2,
MATCH(FD$2,INDIRECT("'"&amp;実行度合表集計!$D54&amp;"_受着完'!R4",FALSE),0))</f>
        <v>#REF!</v>
      </c>
      <c r="FL55" s="795" t="e">
        <f ca="1">FK55-($Q54*1000)</f>
        <v>#REF!</v>
      </c>
      <c r="FM55" s="587" t="e" cm="1">
        <f t="array" aca="1" ref="FM55" ca="1">INDEX(INDIRECT("'"&amp;実行度合表集計!$D54&amp;"_受着完'!R89C4:R90C95",FALSE),2,
MATCH(FD$2,INDIRECT("'"&amp;実行度合表集計!$D54&amp;"_受着完'!R4",FALSE),0)-3)</f>
        <v>#REF!</v>
      </c>
      <c r="FN55" s="455" t="e" cm="1">
        <f t="array" aca="1" ref="FN55" ca="1">INDEX(INDIRECT("'"&amp;実行度合表集計!$D54&amp;"_受着完'!R27C4:R28C95",FALSE),2,
MATCH(FN$2,INDIRECT("'"&amp;実行度合表集計!$D54&amp;"_受着完'!R4",FALSE),0)-1)</f>
        <v>#REF!</v>
      </c>
      <c r="FO55" s="356" t="e">
        <f ca="1">INDEX(INDIRECT("'"&amp;実行度合表集計!$D54&amp;"_受着完'!R27C4:R28C95",FALSE),2,
MATCH(FN$2,INDIRECT("'"&amp;実行度合表集計!$D54&amp;"_受着完'!R4",FALSE),0))</f>
        <v>#REF!</v>
      </c>
      <c r="FP55" s="587" t="e" cm="1">
        <f t="array" aca="1" ref="FP55" ca="1">INDEX(INDIRECT("'"&amp;実行度合表集計!$D54&amp;"_受着完'!R27C4:R28C95",FALSE),2,
MATCH(FN$2,INDIRECT("'"&amp;実行度合表集計!$D54&amp;"_受着完'!R4",FALSE),0)-3)</f>
        <v>#REF!</v>
      </c>
      <c r="FQ55" s="357" t="e" cm="1">
        <f t="array" aca="1" ref="FQ55" ca="1">INDEX(INDIRECT("'"&amp;実行度合表集計!$D54&amp;"_受着完'!R58C4:R59C95",FALSE),2,
MATCH(FN$2,INDIRECT("'"&amp;実行度合表集計!$D54&amp;"_受着完'!R4",FALSE),0)-1)</f>
        <v>#REF!</v>
      </c>
      <c r="FR55" s="356" t="e">
        <f ca="1">INDEX(INDIRECT("'"&amp;実行度合表集計!$D54&amp;"_受着完'!R58C4:R59C95",FALSE),2,
MATCH(FN$2,INDIRECT("'"&amp;実行度合表集計!$D54&amp;"_受着完'!R4",FALSE),0))</f>
        <v>#REF!</v>
      </c>
      <c r="FS55" s="587" t="e" cm="1">
        <f t="array" aca="1" ref="FS55" ca="1">INDEX(INDIRECT("'"&amp;実行度合表集計!$D54&amp;"_受着完'!R58C4:R59C95",FALSE),2,
MATCH(FN$2,INDIRECT("'"&amp;実行度合表集計!$D54&amp;"_受着完'!R4",FALSE),0)-3)</f>
        <v>#REF!</v>
      </c>
      <c r="FT55" s="358" t="e" cm="1">
        <f t="array" aca="1" ref="FT55" ca="1">INDEX(INDIRECT("'"&amp;実行度合表集計!$D54&amp;"_受着完'!R89C4:R90C95",FALSE),2,
MATCH(FN$2,INDIRECT("'"&amp;実行度合表集計!$D54&amp;"_受着完'!R4",FALSE),0)-1)</f>
        <v>#REF!</v>
      </c>
      <c r="FU55" s="356" t="e">
        <f ca="1">INDEX(INDIRECT("'"&amp;実行度合表集計!$D54&amp;"_受着完'!R89C4:R90C95",FALSE),2,
MATCH(FN$2,INDIRECT("'"&amp;実行度合表集計!$D54&amp;"_受着完'!R4",FALSE),0))</f>
        <v>#REF!</v>
      </c>
      <c r="FV55" s="795" t="e">
        <f ca="1">FU55-($Q54*1000)</f>
        <v>#REF!</v>
      </c>
      <c r="FW55" s="587" t="e" cm="1">
        <f t="array" aca="1" ref="FW55" ca="1">INDEX(INDIRECT("'"&amp;実行度合表集計!$D54&amp;"_受着完'!R89C4:R90C95",FALSE),2,
MATCH(FN$2,INDIRECT("'"&amp;実行度合表集計!$D54&amp;"_受着完'!R4",FALSE),0)-3)</f>
        <v>#REF!</v>
      </c>
      <c r="FX55" s="627" t="e">
        <f t="shared" ca="1" si="1322"/>
        <v>#REF!</v>
      </c>
      <c r="FY55" s="628" t="e">
        <f t="shared" ca="1" si="1323"/>
        <v>#REF!</v>
      </c>
      <c r="FZ55" s="629" t="e">
        <f t="shared" ca="1" si="1324"/>
        <v>#REF!</v>
      </c>
      <c r="GA55" s="648" t="e">
        <f t="shared" ca="1" si="1325"/>
        <v>#REF!</v>
      </c>
      <c r="GB55" s="617" t="e">
        <f t="shared" ca="1" si="1326"/>
        <v>#REF!</v>
      </c>
      <c r="GC55" s="649" t="e">
        <f t="shared" ca="1" si="1327"/>
        <v>#REF!</v>
      </c>
      <c r="GD55" s="659" t="e">
        <f ca="1">EZ55+FJ55+FT55</f>
        <v>#REF!</v>
      </c>
      <c r="GE55" s="619" t="e">
        <f ca="1">FA55+FK55+FU55</f>
        <v>#REF!</v>
      </c>
      <c r="GF55" s="790" t="e">
        <f ca="1">GE55*(1+GF56)-(($Q54*1000)*3)</f>
        <v>#REF!</v>
      </c>
      <c r="GG55" s="660" t="e">
        <f ca="1">FC55+FM55+FW55</f>
        <v>#REF!</v>
      </c>
      <c r="GH55" s="670" t="e">
        <f t="shared" ca="1" si="1332"/>
        <v>#REF!</v>
      </c>
      <c r="GI55" s="620" t="e">
        <f t="shared" ca="1" si="1333"/>
        <v>#REF!</v>
      </c>
      <c r="GJ55" s="671" t="e">
        <f t="shared" ca="1" si="1334"/>
        <v>#REF!</v>
      </c>
      <c r="GK55" s="681" t="e">
        <f t="shared" ca="1" si="1335"/>
        <v>#REF!</v>
      </c>
      <c r="GL55" s="622" t="e">
        <f t="shared" ca="1" si="1336"/>
        <v>#REF!</v>
      </c>
      <c r="GM55" s="682" t="e">
        <f t="shared" ca="1" si="1337"/>
        <v>#REF!</v>
      </c>
      <c r="GN55" s="692" t="e">
        <f t="shared" ca="1" si="1338"/>
        <v>#REF!</v>
      </c>
      <c r="GO55" s="624" t="e">
        <f t="shared" ca="1" si="1339"/>
        <v>#REF!</v>
      </c>
      <c r="GP55" s="790" t="e">
        <f t="shared" ca="1" si="1340"/>
        <v>#REF!</v>
      </c>
      <c r="GQ55" s="693" t="e">
        <f t="shared" ca="1" si="1341"/>
        <v>#REF!</v>
      </c>
      <c r="GR55" s="702" t="e">
        <f t="shared" ca="1" si="1342"/>
        <v>#REF!</v>
      </c>
      <c r="GS55" s="699" t="e">
        <f t="shared" ca="1" si="1343"/>
        <v>#REF!</v>
      </c>
      <c r="GT55" s="703" t="e">
        <f t="shared" ca="1" si="1344"/>
        <v>#REF!</v>
      </c>
      <c r="GU55" s="702" t="e">
        <f t="shared" ca="1" si="1345"/>
        <v>#REF!</v>
      </c>
      <c r="GV55" s="699" t="e">
        <f t="shared" ca="1" si="1346"/>
        <v>#REF!</v>
      </c>
      <c r="GW55" s="703" t="e">
        <f t="shared" ca="1" si="1347"/>
        <v>#REF!</v>
      </c>
      <c r="GX55" s="702" t="e">
        <f t="shared" ca="1" si="1348"/>
        <v>#REF!</v>
      </c>
      <c r="GY55" s="699" t="e">
        <f t="shared" ca="1" si="1349"/>
        <v>#REF!</v>
      </c>
      <c r="GZ55" s="790" t="e">
        <f t="shared" ca="1" si="1350"/>
        <v>#REF!</v>
      </c>
      <c r="HA55" s="703" t="e">
        <f t="shared" ca="1" si="1351"/>
        <v>#REF!</v>
      </c>
      <c r="HC55" s="461" t="s">
        <v>146</v>
      </c>
      <c r="HD55" s="460"/>
      <c r="HE55" s="461" t="s">
        <v>241</v>
      </c>
      <c r="HF55" s="461" t="s">
        <v>272</v>
      </c>
      <c r="HG55" s="461"/>
    </row>
    <row r="56" spans="1:215" ht="19.5" outlineLevel="1" x14ac:dyDescent="0.25">
      <c r="A56" s="365"/>
      <c r="B56" s="505"/>
      <c r="C56" s="444" t="str">
        <f>_xlfn.XLOOKUP($D56,'214737'!$H:$H,'214737'!$G:$G,"",0)</f>
        <v/>
      </c>
      <c r="D56" s="432" t="str">
        <f>HYPERLINK("#'"&amp;D54&amp;"_損益'!A1","▶損益")</f>
        <v>▶損益</v>
      </c>
      <c r="E56" s="407"/>
      <c r="F56" s="1295" t="str">
        <f>_xlfn.XLOOKUP($D56,'214737'!$H:$H,'214737'!$I:$I,"",0)</f>
        <v/>
      </c>
      <c r="G56" s="1295" t="str">
        <f>_xlfn.XLOOKUP($D56,'214737'!$H:$H,'214737'!$J:$J,"",0)</f>
        <v/>
      </c>
      <c r="H56" s="1295" t="str">
        <f>_xlfn.XLOOKUP($D56,'214737'!$H:$H,'214737'!$K:$K,"",0)</f>
        <v/>
      </c>
      <c r="I56" s="415"/>
      <c r="J56" s="547"/>
      <c r="K56" s="1279"/>
      <c r="L56" s="1279"/>
      <c r="M56" s="1279"/>
      <c r="N56" s="1279"/>
      <c r="O56" s="1279"/>
      <c r="P56" s="1279"/>
      <c r="Q56" s="1279"/>
      <c r="R56" s="579" t="str">
        <f>R54</f>
        <v>ネクストハウス茂原</v>
      </c>
      <c r="S56" s="359" t="s">
        <v>143</v>
      </c>
      <c r="T56" s="558" t="e">
        <f t="shared" ref="T56:AA56" ca="1" si="1357">IF(AND(T54&gt;0,T55&gt;0),ROUNDDOWN(T55/T54,4),"")</f>
        <v>#REF!</v>
      </c>
      <c r="U56" s="559" t="e">
        <f t="shared" ca="1" si="1357"/>
        <v>#REF!</v>
      </c>
      <c r="V56" s="559" t="e">
        <f t="shared" ca="1" si="1357"/>
        <v>#REF!</v>
      </c>
      <c r="W56" s="560" t="e">
        <f t="shared" ca="1" si="1357"/>
        <v>#REF!</v>
      </c>
      <c r="X56" s="559" t="e">
        <f t="shared" ca="1" si="1357"/>
        <v>#REF!</v>
      </c>
      <c r="Y56" s="559" t="e">
        <f t="shared" ca="1" si="1357"/>
        <v>#REF!</v>
      </c>
      <c r="Z56" s="561" t="e">
        <f t="shared" ca="1" si="1357"/>
        <v>#REF!</v>
      </c>
      <c r="AA56" s="559" t="e">
        <f t="shared" ca="1" si="1357"/>
        <v>#REF!</v>
      </c>
      <c r="AB56" s="562" t="e">
        <f ca="1">IF(AB55&gt;0,AB55/AB54,0)</f>
        <v>#REF!</v>
      </c>
      <c r="AC56" s="559" t="e">
        <f t="shared" ref="AC56:AK56" ca="1" si="1358">IF(AND(AC54&gt;0,AC55&gt;0),ROUNDDOWN(AC55/AC54,4),"")</f>
        <v>#REF!</v>
      </c>
      <c r="AD56" s="558" t="e">
        <f t="shared" ca="1" si="1358"/>
        <v>#REF!</v>
      </c>
      <c r="AE56" s="559" t="e">
        <f t="shared" ca="1" si="1358"/>
        <v>#REF!</v>
      </c>
      <c r="AF56" s="559" t="e">
        <f t="shared" ca="1" si="1358"/>
        <v>#REF!</v>
      </c>
      <c r="AG56" s="560" t="e">
        <f t="shared" ca="1" si="1358"/>
        <v>#REF!</v>
      </c>
      <c r="AH56" s="559" t="e">
        <f t="shared" ca="1" si="1358"/>
        <v>#REF!</v>
      </c>
      <c r="AI56" s="559" t="e">
        <f t="shared" ca="1" si="1358"/>
        <v>#REF!</v>
      </c>
      <c r="AJ56" s="561" t="e">
        <f t="shared" ca="1" si="1358"/>
        <v>#REF!</v>
      </c>
      <c r="AK56" s="559" t="e">
        <f t="shared" ca="1" si="1358"/>
        <v>#REF!</v>
      </c>
      <c r="AL56" s="562" t="e">
        <f ca="1">IF(AL55&gt;0,AL55/AL54,0)</f>
        <v>#REF!</v>
      </c>
      <c r="AM56" s="559" t="e">
        <f t="shared" ref="AM56:AU56" ca="1" si="1359">IF(AND(AM54&gt;0,AM55&gt;0),ROUNDDOWN(AM55/AM54,4),"")</f>
        <v>#REF!</v>
      </c>
      <c r="AN56" s="558" t="e">
        <f t="shared" ca="1" si="1359"/>
        <v>#REF!</v>
      </c>
      <c r="AO56" s="559" t="e">
        <f t="shared" ca="1" si="1359"/>
        <v>#REF!</v>
      </c>
      <c r="AP56" s="559" t="e">
        <f t="shared" ca="1" si="1359"/>
        <v>#REF!</v>
      </c>
      <c r="AQ56" s="560" t="e">
        <f t="shared" ca="1" si="1359"/>
        <v>#REF!</v>
      </c>
      <c r="AR56" s="559" t="e">
        <f t="shared" ca="1" si="1359"/>
        <v>#REF!</v>
      </c>
      <c r="AS56" s="559" t="e">
        <f t="shared" ca="1" si="1359"/>
        <v>#REF!</v>
      </c>
      <c r="AT56" s="561" t="e">
        <f t="shared" ca="1" si="1359"/>
        <v>#REF!</v>
      </c>
      <c r="AU56" s="559" t="e">
        <f t="shared" ca="1" si="1359"/>
        <v>#REF!</v>
      </c>
      <c r="AV56" s="562" t="e">
        <f ca="1">IF(AV55&gt;0,AV55/AV54,0)</f>
        <v>#REF!</v>
      </c>
      <c r="AW56" s="559" t="e">
        <f t="shared" ref="AW56:BE56" ca="1" si="1360">IF(AND(AW54&gt;0,AW55&gt;0),ROUNDDOWN(AW55/AW54,4),"")</f>
        <v>#REF!</v>
      </c>
      <c r="AX56" s="630" t="e">
        <f t="shared" ca="1" si="1360"/>
        <v>#REF!</v>
      </c>
      <c r="AY56" s="563" t="e">
        <f t="shared" ca="1" si="1360"/>
        <v>#REF!</v>
      </c>
      <c r="AZ56" s="631" t="e">
        <f t="shared" ca="1" si="1360"/>
        <v>#REF!</v>
      </c>
      <c r="BA56" s="650" t="e">
        <f t="shared" ca="1" si="1360"/>
        <v>#REF!</v>
      </c>
      <c r="BB56" s="564" t="e">
        <f t="shared" ca="1" si="1360"/>
        <v>#REF!</v>
      </c>
      <c r="BC56" s="651" t="e">
        <f t="shared" ca="1" si="1360"/>
        <v>#REF!</v>
      </c>
      <c r="BD56" s="661" t="e">
        <f t="shared" ca="1" si="1360"/>
        <v>#REF!</v>
      </c>
      <c r="BE56" s="565" t="e">
        <f t="shared" ca="1" si="1360"/>
        <v>#REF!</v>
      </c>
      <c r="BF56" s="796"/>
      <c r="BG56" s="662" t="e">
        <f ca="1">IF(AND(BG54&gt;0,BG55&gt;0),ROUNDDOWN(BG55/BG54,4),"")</f>
        <v>#REF!</v>
      </c>
      <c r="BH56" s="566" t="e">
        <f t="shared" ref="BH56:BO56" ca="1" si="1361">IF(AND(BH54&gt;0,BH55&gt;0),ROUNDDOWN(BH55/BH54,4),"")</f>
        <v>#REF!</v>
      </c>
      <c r="BI56" s="559" t="e">
        <f t="shared" ca="1" si="1361"/>
        <v>#REF!</v>
      </c>
      <c r="BJ56" s="559" t="e">
        <f t="shared" ca="1" si="1361"/>
        <v>#REF!</v>
      </c>
      <c r="BK56" s="560" t="e">
        <f t="shared" ca="1" si="1361"/>
        <v>#REF!</v>
      </c>
      <c r="BL56" s="559" t="e">
        <f t="shared" ca="1" si="1361"/>
        <v>#REF!</v>
      </c>
      <c r="BM56" s="559" t="e">
        <f t="shared" ca="1" si="1361"/>
        <v>#REF!</v>
      </c>
      <c r="BN56" s="561" t="e">
        <f t="shared" ca="1" si="1361"/>
        <v>#REF!</v>
      </c>
      <c r="BO56" s="559" t="e">
        <f t="shared" ca="1" si="1361"/>
        <v>#REF!</v>
      </c>
      <c r="BP56" s="562" t="e">
        <f ca="1">IF(BP55&gt;0,BP55/BP54,0)</f>
        <v>#REF!</v>
      </c>
      <c r="BQ56" s="559" t="e">
        <f t="shared" ref="BQ56:BY56" ca="1" si="1362">IF(AND(BQ54&gt;0,BQ55&gt;0),ROUNDDOWN(BQ55/BQ54,4),"")</f>
        <v>#REF!</v>
      </c>
      <c r="BR56" s="558" t="e">
        <f t="shared" ca="1" si="1362"/>
        <v>#REF!</v>
      </c>
      <c r="BS56" s="559" t="e">
        <f t="shared" ca="1" si="1362"/>
        <v>#REF!</v>
      </c>
      <c r="BT56" s="559" t="e">
        <f t="shared" ca="1" si="1362"/>
        <v>#REF!</v>
      </c>
      <c r="BU56" s="560" t="e">
        <f t="shared" ca="1" si="1362"/>
        <v>#REF!</v>
      </c>
      <c r="BV56" s="559" t="e">
        <f t="shared" ca="1" si="1362"/>
        <v>#REF!</v>
      </c>
      <c r="BW56" s="559" t="e">
        <f t="shared" ca="1" si="1362"/>
        <v>#REF!</v>
      </c>
      <c r="BX56" s="561" t="e">
        <f t="shared" ca="1" si="1362"/>
        <v>#REF!</v>
      </c>
      <c r="BY56" s="559" t="e">
        <f t="shared" ca="1" si="1362"/>
        <v>#REF!</v>
      </c>
      <c r="BZ56" s="562" t="e">
        <f ca="1">IF(BZ55&gt;0,BZ55/BZ54,0)</f>
        <v>#REF!</v>
      </c>
      <c r="CA56" s="559" t="e">
        <f t="shared" ref="CA56:CI56" ca="1" si="1363">IF(AND(CA54&gt;0,CA55&gt;0),ROUNDDOWN(CA55/CA54,4),"")</f>
        <v>#REF!</v>
      </c>
      <c r="CB56" s="558" t="e">
        <f t="shared" ca="1" si="1363"/>
        <v>#REF!</v>
      </c>
      <c r="CC56" s="559" t="e">
        <f t="shared" ca="1" si="1363"/>
        <v>#REF!</v>
      </c>
      <c r="CD56" s="559" t="e">
        <f t="shared" ca="1" si="1363"/>
        <v>#REF!</v>
      </c>
      <c r="CE56" s="560" t="e">
        <f t="shared" ca="1" si="1363"/>
        <v>#REF!</v>
      </c>
      <c r="CF56" s="559" t="e">
        <f t="shared" ca="1" si="1363"/>
        <v>#REF!</v>
      </c>
      <c r="CG56" s="559" t="e">
        <f t="shared" ca="1" si="1363"/>
        <v>#REF!</v>
      </c>
      <c r="CH56" s="561" t="e">
        <f t="shared" ca="1" si="1363"/>
        <v>#REF!</v>
      </c>
      <c r="CI56" s="559" t="e">
        <f t="shared" ca="1" si="1363"/>
        <v>#REF!</v>
      </c>
      <c r="CJ56" s="562" t="e">
        <f ca="1">IF(CJ55&gt;0,CJ55/CJ54,0)</f>
        <v>#REF!</v>
      </c>
      <c r="CK56" s="559" t="e">
        <f t="shared" ref="CK56:CS56" ca="1" si="1364">IF(AND(CK54&gt;0,CK55&gt;0),ROUNDDOWN(CK55/CK54,4),"")</f>
        <v>#REF!</v>
      </c>
      <c r="CL56" s="630" t="e">
        <f t="shared" ca="1" si="1364"/>
        <v>#REF!</v>
      </c>
      <c r="CM56" s="563" t="e">
        <f t="shared" ca="1" si="1364"/>
        <v>#REF!</v>
      </c>
      <c r="CN56" s="631" t="e">
        <f t="shared" ca="1" si="1364"/>
        <v>#REF!</v>
      </c>
      <c r="CO56" s="650" t="e">
        <f t="shared" ca="1" si="1364"/>
        <v>#REF!</v>
      </c>
      <c r="CP56" s="564" t="e">
        <f t="shared" ca="1" si="1364"/>
        <v>#REF!</v>
      </c>
      <c r="CQ56" s="651" t="e">
        <f t="shared" ca="1" si="1364"/>
        <v>#REF!</v>
      </c>
      <c r="CR56" s="661" t="e">
        <f t="shared" ca="1" si="1364"/>
        <v>#REF!</v>
      </c>
      <c r="CS56" s="565" t="e">
        <f t="shared" ca="1" si="1364"/>
        <v>#REF!</v>
      </c>
      <c r="CT56" s="796"/>
      <c r="CU56" s="662" t="e">
        <f ca="1">IF(AND(CU54&gt;0,CU55&gt;0),ROUNDDOWN(CU55/CU54,4),"")</f>
        <v>#REF!</v>
      </c>
      <c r="CV56" s="672" t="e">
        <f ca="1">IF(AND(CV54&gt;0,CV55&gt;0),ROUNDDOWN(CV55/CV54,4),"")</f>
        <v>#REF!</v>
      </c>
      <c r="CW56" s="567" t="e">
        <f t="shared" ref="CW56:CX56" ca="1" si="1365">IF(AND(CW54&gt;0,CW55&gt;0),ROUNDDOWN(CW55/CW54,4),"")</f>
        <v>#REF!</v>
      </c>
      <c r="CX56" s="673" t="e">
        <f t="shared" ca="1" si="1365"/>
        <v>#REF!</v>
      </c>
      <c r="CY56" s="683" t="e">
        <f ca="1">IF(AND(CY54&gt;0,CY55&gt;0),ROUNDDOWN(CY55/CY54,4),"")</f>
        <v>#REF!</v>
      </c>
      <c r="CZ56" s="568" t="e">
        <f ca="1">IF(AND(CZ54&gt;0,CZ55&gt;0),ROUNDDOWN(CZ55/CZ54,4),"")</f>
        <v>#REF!</v>
      </c>
      <c r="DA56" s="684" t="e">
        <f ca="1">IF(AND(DA54&gt;0,DA55&gt;0),ROUNDDOWN(DA55/DA54,4),"")</f>
        <v>#REF!</v>
      </c>
      <c r="DB56" s="694" t="e">
        <f t="shared" ref="DB56:DM56" ca="1" si="1366">IF(AND(DB54&gt;0,DB55&gt;0),ROUNDDOWN(DB55/DB54,4),"")</f>
        <v>#REF!</v>
      </c>
      <c r="DC56" s="569" t="e">
        <f t="shared" ca="1" si="1366"/>
        <v>#REF!</v>
      </c>
      <c r="DD56" s="792" t="e">
        <f t="shared" ca="1" si="1366"/>
        <v>#REF!</v>
      </c>
      <c r="DE56" s="695" t="e">
        <f t="shared" ca="1" si="1366"/>
        <v>#REF!</v>
      </c>
      <c r="DF56" s="566" t="e">
        <f t="shared" ca="1" si="1366"/>
        <v>#REF!</v>
      </c>
      <c r="DG56" s="559" t="e">
        <f t="shared" ca="1" si="1366"/>
        <v>#REF!</v>
      </c>
      <c r="DH56" s="559" t="e">
        <f t="shared" ca="1" si="1366"/>
        <v>#REF!</v>
      </c>
      <c r="DI56" s="560" t="e">
        <f t="shared" ca="1" si="1366"/>
        <v>#REF!</v>
      </c>
      <c r="DJ56" s="559" t="e">
        <f t="shared" ca="1" si="1366"/>
        <v>#REF!</v>
      </c>
      <c r="DK56" s="559" t="e">
        <f t="shared" ca="1" si="1366"/>
        <v>#REF!</v>
      </c>
      <c r="DL56" s="561" t="e">
        <f t="shared" ca="1" si="1366"/>
        <v>#REF!</v>
      </c>
      <c r="DM56" s="559" t="e">
        <f t="shared" ca="1" si="1366"/>
        <v>#REF!</v>
      </c>
      <c r="DN56" s="562" t="e">
        <f ca="1">IF(DN55&gt;0,DN55/DN54,0)</f>
        <v>#REF!</v>
      </c>
      <c r="DO56" s="559" t="e">
        <f t="shared" ref="DO56:DW56" ca="1" si="1367">IF(AND(DO54&gt;0,DO55&gt;0),ROUNDDOWN(DO55/DO54,4),"")</f>
        <v>#REF!</v>
      </c>
      <c r="DP56" s="558" t="e">
        <f t="shared" ca="1" si="1367"/>
        <v>#REF!</v>
      </c>
      <c r="DQ56" s="559" t="e">
        <f t="shared" ca="1" si="1367"/>
        <v>#REF!</v>
      </c>
      <c r="DR56" s="559" t="e">
        <f t="shared" ca="1" si="1367"/>
        <v>#REF!</v>
      </c>
      <c r="DS56" s="560" t="e">
        <f t="shared" ca="1" si="1367"/>
        <v>#REF!</v>
      </c>
      <c r="DT56" s="559" t="e">
        <f t="shared" ca="1" si="1367"/>
        <v>#REF!</v>
      </c>
      <c r="DU56" s="559" t="e">
        <f t="shared" ca="1" si="1367"/>
        <v>#REF!</v>
      </c>
      <c r="DV56" s="561" t="e">
        <f t="shared" ca="1" si="1367"/>
        <v>#REF!</v>
      </c>
      <c r="DW56" s="559" t="e">
        <f t="shared" ca="1" si="1367"/>
        <v>#REF!</v>
      </c>
      <c r="DX56" s="562" t="e">
        <f ca="1">IF(DX55&gt;0,DX55/DX54,0)</f>
        <v>#REF!</v>
      </c>
      <c r="DY56" s="559" t="e">
        <f t="shared" ref="DY56:EG56" ca="1" si="1368">IF(AND(DY54&gt;0,DY55&gt;0),ROUNDDOWN(DY55/DY54,4),"")</f>
        <v>#REF!</v>
      </c>
      <c r="DZ56" s="558" t="e">
        <f t="shared" ca="1" si="1368"/>
        <v>#REF!</v>
      </c>
      <c r="EA56" s="559" t="e">
        <f t="shared" ca="1" si="1368"/>
        <v>#REF!</v>
      </c>
      <c r="EB56" s="559" t="e">
        <f t="shared" ca="1" si="1368"/>
        <v>#REF!</v>
      </c>
      <c r="EC56" s="560" t="e">
        <f t="shared" ca="1" si="1368"/>
        <v>#REF!</v>
      </c>
      <c r="ED56" s="559" t="e">
        <f t="shared" ca="1" si="1368"/>
        <v>#REF!</v>
      </c>
      <c r="EE56" s="559" t="e">
        <f t="shared" ca="1" si="1368"/>
        <v>#REF!</v>
      </c>
      <c r="EF56" s="561" t="e">
        <f t="shared" ca="1" si="1368"/>
        <v>#REF!</v>
      </c>
      <c r="EG56" s="559" t="e">
        <f t="shared" ca="1" si="1368"/>
        <v>#REF!</v>
      </c>
      <c r="EH56" s="562" t="e">
        <f ca="1">IF(EH55&gt;0,EH55/EH54,0)</f>
        <v>#REF!</v>
      </c>
      <c r="EI56" s="559" t="e">
        <f t="shared" ref="EI56:EQ56" ca="1" si="1369">IF(AND(EI54&gt;0,EI55&gt;0),ROUNDDOWN(EI55/EI54,4),"")</f>
        <v>#REF!</v>
      </c>
      <c r="EJ56" s="630" t="e">
        <f t="shared" ca="1" si="1369"/>
        <v>#REF!</v>
      </c>
      <c r="EK56" s="563" t="e">
        <f t="shared" ca="1" si="1369"/>
        <v>#REF!</v>
      </c>
      <c r="EL56" s="631" t="e">
        <f t="shared" ca="1" si="1369"/>
        <v>#REF!</v>
      </c>
      <c r="EM56" s="650" t="e">
        <f t="shared" ca="1" si="1369"/>
        <v>#REF!</v>
      </c>
      <c r="EN56" s="564" t="e">
        <f t="shared" ca="1" si="1369"/>
        <v>#REF!</v>
      </c>
      <c r="EO56" s="651" t="e">
        <f t="shared" ca="1" si="1369"/>
        <v>#REF!</v>
      </c>
      <c r="EP56" s="661" t="e">
        <f t="shared" ca="1" si="1369"/>
        <v>#REF!</v>
      </c>
      <c r="EQ56" s="565" t="e">
        <f t="shared" ca="1" si="1369"/>
        <v>#REF!</v>
      </c>
      <c r="ER56" s="796"/>
      <c r="ES56" s="662" t="e">
        <f ca="1">IF(AND(ES54&gt;0,ES55&gt;0),ROUNDDOWN(ES55/ES54,4),"")</f>
        <v>#REF!</v>
      </c>
      <c r="ET56" s="566" t="e">
        <f t="shared" ref="ET56:FA56" ca="1" si="1370">IF(AND(ET54&gt;0,ET55&gt;0),ROUNDDOWN(ET55/ET54,4),"")</f>
        <v>#REF!</v>
      </c>
      <c r="EU56" s="559" t="e">
        <f t="shared" ca="1" si="1370"/>
        <v>#REF!</v>
      </c>
      <c r="EV56" s="559" t="e">
        <f t="shared" ca="1" si="1370"/>
        <v>#REF!</v>
      </c>
      <c r="EW56" s="560" t="e">
        <f t="shared" ca="1" si="1370"/>
        <v>#REF!</v>
      </c>
      <c r="EX56" s="559" t="e">
        <f t="shared" ca="1" si="1370"/>
        <v>#REF!</v>
      </c>
      <c r="EY56" s="559" t="e">
        <f t="shared" ca="1" si="1370"/>
        <v>#REF!</v>
      </c>
      <c r="EZ56" s="561" t="e">
        <f t="shared" ca="1" si="1370"/>
        <v>#REF!</v>
      </c>
      <c r="FA56" s="559" t="e">
        <f t="shared" ca="1" si="1370"/>
        <v>#REF!</v>
      </c>
      <c r="FB56" s="562" t="e">
        <f ca="1">IF(FB55&gt;0,FB55/FB54,0)</f>
        <v>#REF!</v>
      </c>
      <c r="FC56" s="559" t="e">
        <f t="shared" ref="FC56:FK56" ca="1" si="1371">IF(AND(FC54&gt;0,FC55&gt;0),ROUNDDOWN(FC55/FC54,4),"")</f>
        <v>#REF!</v>
      </c>
      <c r="FD56" s="558" t="e">
        <f t="shared" ca="1" si="1371"/>
        <v>#REF!</v>
      </c>
      <c r="FE56" s="559" t="e">
        <f t="shared" ca="1" si="1371"/>
        <v>#REF!</v>
      </c>
      <c r="FF56" s="559" t="e">
        <f t="shared" ca="1" si="1371"/>
        <v>#REF!</v>
      </c>
      <c r="FG56" s="560" t="e">
        <f t="shared" ca="1" si="1371"/>
        <v>#REF!</v>
      </c>
      <c r="FH56" s="559" t="e">
        <f t="shared" ca="1" si="1371"/>
        <v>#REF!</v>
      </c>
      <c r="FI56" s="559" t="e">
        <f t="shared" ca="1" si="1371"/>
        <v>#REF!</v>
      </c>
      <c r="FJ56" s="561" t="e">
        <f t="shared" ca="1" si="1371"/>
        <v>#REF!</v>
      </c>
      <c r="FK56" s="559" t="e">
        <f t="shared" ca="1" si="1371"/>
        <v>#REF!</v>
      </c>
      <c r="FL56" s="562" t="e">
        <f ca="1">IF(FL55&gt;0,FL55/FL54,0)</f>
        <v>#REF!</v>
      </c>
      <c r="FM56" s="559" t="e">
        <f t="shared" ref="FM56:FU56" ca="1" si="1372">IF(AND(FM54&gt;0,FM55&gt;0),ROUNDDOWN(FM55/FM54,4),"")</f>
        <v>#REF!</v>
      </c>
      <c r="FN56" s="558" t="e">
        <f t="shared" ca="1" si="1372"/>
        <v>#REF!</v>
      </c>
      <c r="FO56" s="559" t="e">
        <f t="shared" ca="1" si="1372"/>
        <v>#REF!</v>
      </c>
      <c r="FP56" s="559" t="e">
        <f t="shared" ca="1" si="1372"/>
        <v>#REF!</v>
      </c>
      <c r="FQ56" s="560" t="e">
        <f t="shared" ca="1" si="1372"/>
        <v>#REF!</v>
      </c>
      <c r="FR56" s="559" t="e">
        <f t="shared" ca="1" si="1372"/>
        <v>#REF!</v>
      </c>
      <c r="FS56" s="559" t="e">
        <f t="shared" ca="1" si="1372"/>
        <v>#REF!</v>
      </c>
      <c r="FT56" s="561" t="e">
        <f t="shared" ca="1" si="1372"/>
        <v>#REF!</v>
      </c>
      <c r="FU56" s="559" t="e">
        <f t="shared" ca="1" si="1372"/>
        <v>#REF!</v>
      </c>
      <c r="FV56" s="562" t="e">
        <f ca="1">IF(FV55&gt;0,FV55/FV54,0)</f>
        <v>#REF!</v>
      </c>
      <c r="FW56" s="559" t="e">
        <f t="shared" ref="FW56:GE56" ca="1" si="1373">IF(AND(FW54&gt;0,FW55&gt;0),ROUNDDOWN(FW55/FW54,4),"")</f>
        <v>#REF!</v>
      </c>
      <c r="FX56" s="630" t="e">
        <f t="shared" ca="1" si="1373"/>
        <v>#REF!</v>
      </c>
      <c r="FY56" s="563" t="e">
        <f t="shared" ca="1" si="1373"/>
        <v>#REF!</v>
      </c>
      <c r="FZ56" s="631" t="e">
        <f t="shared" ca="1" si="1373"/>
        <v>#REF!</v>
      </c>
      <c r="GA56" s="650" t="e">
        <f t="shared" ca="1" si="1373"/>
        <v>#REF!</v>
      </c>
      <c r="GB56" s="564" t="e">
        <f t="shared" ca="1" si="1373"/>
        <v>#REF!</v>
      </c>
      <c r="GC56" s="651" t="e">
        <f t="shared" ca="1" si="1373"/>
        <v>#REF!</v>
      </c>
      <c r="GD56" s="661" t="e">
        <f t="shared" ca="1" si="1373"/>
        <v>#REF!</v>
      </c>
      <c r="GE56" s="565" t="e">
        <f t="shared" ca="1" si="1373"/>
        <v>#REF!</v>
      </c>
      <c r="GF56" s="796"/>
      <c r="GG56" s="662" t="e">
        <f ca="1">IF(AND(GG54&gt;0,GG55&gt;0),ROUNDDOWN(GG55/GG54,4),"")</f>
        <v>#REF!</v>
      </c>
      <c r="GH56" s="672" t="e">
        <f ca="1">IF(AND(GH54&gt;0,GH55&gt;0),ROUNDDOWN(GH55/GH54,4),"")</f>
        <v>#REF!</v>
      </c>
      <c r="GI56" s="567" t="e">
        <f t="shared" ref="GI56:GJ56" ca="1" si="1374">IF(AND(GI54&gt;0,GI55&gt;0),ROUNDDOWN(GI55/GI54,4),"")</f>
        <v>#REF!</v>
      </c>
      <c r="GJ56" s="673" t="e">
        <f t="shared" ca="1" si="1374"/>
        <v>#REF!</v>
      </c>
      <c r="GK56" s="683" t="e">
        <f ca="1">IF(AND(GK54&gt;0,GK55&gt;0),ROUNDDOWN(GK55/GK54,4),"")</f>
        <v>#REF!</v>
      </c>
      <c r="GL56" s="568" t="e">
        <f ca="1">IF(AND(GL54&gt;0,GL55&gt;0),ROUNDDOWN(GL55/GL54,4),"")</f>
        <v>#REF!</v>
      </c>
      <c r="GM56" s="684" t="e">
        <f ca="1">IF(AND(GM54&gt;0,GM55&gt;0),ROUNDDOWN(GM55/GM54,4),"")</f>
        <v>#REF!</v>
      </c>
      <c r="GN56" s="694" t="e">
        <f t="shared" ref="GN56:HA56" ca="1" si="1375">IF(AND(GN54&gt;0,GN55&gt;0),ROUNDDOWN(GN55/GN54,4),"")</f>
        <v>#REF!</v>
      </c>
      <c r="GO56" s="569" t="e">
        <f t="shared" ca="1" si="1375"/>
        <v>#REF!</v>
      </c>
      <c r="GP56" s="792" t="e">
        <f t="shared" ca="1" si="1375"/>
        <v>#REF!</v>
      </c>
      <c r="GQ56" s="695" t="e">
        <f t="shared" ca="1" si="1375"/>
        <v>#REF!</v>
      </c>
      <c r="GR56" s="704" t="e">
        <f t="shared" ca="1" si="1375"/>
        <v>#REF!</v>
      </c>
      <c r="GS56" s="570" t="e">
        <f t="shared" ca="1" si="1375"/>
        <v>#REF!</v>
      </c>
      <c r="GT56" s="705" t="e">
        <f t="shared" ca="1" si="1375"/>
        <v>#REF!</v>
      </c>
      <c r="GU56" s="704" t="e">
        <f t="shared" ca="1" si="1375"/>
        <v>#REF!</v>
      </c>
      <c r="GV56" s="570" t="e">
        <f t="shared" ca="1" si="1375"/>
        <v>#REF!</v>
      </c>
      <c r="GW56" s="705" t="e">
        <f t="shared" ca="1" si="1375"/>
        <v>#REF!</v>
      </c>
      <c r="GX56" s="704" t="e">
        <f t="shared" ca="1" si="1375"/>
        <v>#REF!</v>
      </c>
      <c r="GY56" s="570" t="e">
        <f t="shared" ca="1" si="1375"/>
        <v>#REF!</v>
      </c>
      <c r="GZ56" s="794" t="e">
        <f t="shared" ca="1" si="1375"/>
        <v>#REF!</v>
      </c>
      <c r="HA56" s="705" t="e">
        <f t="shared" ca="1" si="1375"/>
        <v>#REF!</v>
      </c>
      <c r="HC56" s="461"/>
      <c r="HD56" s="460"/>
      <c r="HE56" s="461"/>
      <c r="HF56" s="461"/>
      <c r="HG56" s="461"/>
    </row>
    <row r="57" spans="1:215" outlineLevel="1" x14ac:dyDescent="0.25">
      <c r="A57" s="365"/>
      <c r="B57" s="509"/>
      <c r="C57" s="800" t="str">
        <f>_xlfn.XLOOKUP($D57,'214737'!$H:$H,'214737'!$G:$G,"",0)</f>
        <v>千葉</v>
      </c>
      <c r="D57" s="801" t="s">
        <v>448</v>
      </c>
      <c r="E57" s="422">
        <v>43</v>
      </c>
      <c r="F57" s="1294" t="str">
        <f>_xlfn.XLOOKUP($D57,'214737'!$H:$H,'214737'!$I:$I,"",0)</f>
        <v>立川 和貴</v>
      </c>
      <c r="G57" s="1294" t="str">
        <f>_xlfn.XLOOKUP($D57,'214737'!$H:$H,'214737'!$J:$J,"",0)</f>
        <v>刈込 美智子</v>
      </c>
      <c r="H57" s="1294" t="str">
        <f>_xlfn.XLOOKUP($D57,'214737'!$H:$H,'214737'!$K:$K,"",0)</f>
        <v>nexthouse</v>
      </c>
      <c r="I57" s="802" t="str">
        <f>集計グループ4</f>
        <v>君津住宅</v>
      </c>
      <c r="J57" s="523"/>
      <c r="K57" s="1278">
        <f>_xlfn.XLOOKUP(実行度合表集計!$D57,'214737'!$H:$H,'214737'!$X:$X,0,0)</f>
        <v>3583</v>
      </c>
      <c r="L57" s="1278">
        <f>_xlfn.XLOOKUP(実行度合表集計!$D57,'214737'!$H:$H,'214737'!$Y:$Y,0,0)</f>
        <v>292</v>
      </c>
      <c r="M57" s="1278">
        <f>_xlfn.XLOOKUP(実行度合表集計!$D57,'214737'!$H:$H,'214737'!$S:$S,0,0)</f>
        <v>0</v>
      </c>
      <c r="N57" s="1278">
        <f>_xlfn.XLOOKUP(実行度合表集計!$D57,'214737'!$H:$H,'214737'!$T:$T,0,0)</f>
        <v>1050</v>
      </c>
      <c r="O57" s="1278">
        <f>_xlfn.XLOOKUP(実行度合表集計!$D57,'214737'!$H:$H,'214737'!$U:$U,0,0)</f>
        <v>200</v>
      </c>
      <c r="P57" s="1278">
        <f>_xlfn.XLOOKUP(実行度合表集計!$D57,'214737'!$H:$H,'214737'!$V:$V,0,0)</f>
        <v>4620</v>
      </c>
      <c r="Q57" s="1278">
        <f>SUM(K57:P57)</f>
        <v>9745</v>
      </c>
      <c r="R57" s="577" t="str">
        <f>D57</f>
        <v>ネクストハウス木更津</v>
      </c>
      <c r="S57" s="355" t="s">
        <v>145</v>
      </c>
      <c r="T57" s="455" t="e" cm="1">
        <f t="array" aca="1" ref="T57" ca="1">INDEX(INDIRECT("'"&amp;実行度合表集計!$D57&amp;"_受着完'!R27C4:R28C95",FALSE),1,
MATCH(T$2,INDIRECT("'"&amp;実行度合表集計!$D57&amp;"_受着完'!R4",FALSE),0)-1)</f>
        <v>#REF!</v>
      </c>
      <c r="U57" s="356" t="e">
        <f ca="1">INDEX(INDIRECT("'"&amp;実行度合表集計!$D57&amp;"_受着完'!R27C4:R28C95",FALSE),1,
MATCH(T$2,INDIRECT("'"&amp;実行度合表集計!$D57&amp;"_受着完'!R4",FALSE),0))</f>
        <v>#REF!</v>
      </c>
      <c r="V57" s="587" t="e" cm="1">
        <f t="array" aca="1" ref="V57" ca="1">INDEX(INDIRECT("'"&amp;実行度合表集計!$D57&amp;"_受着完'!R27C4:R28C95",FALSE),1,
MATCH(T$2,INDIRECT("'"&amp;実行度合表集計!$D57&amp;"_受着完'!R4",FALSE),0)-3)</f>
        <v>#REF!</v>
      </c>
      <c r="W57" s="357" t="e" cm="1">
        <f t="array" aca="1" ref="W57" ca="1">INDEX(INDIRECT("'"&amp;実行度合表集計!$D57&amp;"_受着完'!R58C4:R59C95",FALSE),1,
MATCH(T$2,INDIRECT("'"&amp;実行度合表集計!$D57&amp;"_受着完'!R4",FALSE),0)-1)</f>
        <v>#REF!</v>
      </c>
      <c r="X57" s="356" t="e">
        <f ca="1">INDEX(INDIRECT("'"&amp;実行度合表集計!$D57&amp;"_受着完'!R58C4:R59C95",FALSE),1,
MATCH(T$2,INDIRECT("'"&amp;実行度合表集計!$D57&amp;"_受着完'!R4",FALSE),0))</f>
        <v>#REF!</v>
      </c>
      <c r="Y57" s="587" t="e" cm="1">
        <f t="array" aca="1" ref="Y57" ca="1">INDEX(INDIRECT("'"&amp;実行度合表集計!$D57&amp;"_受着完'!R58C4:R59C95",FALSE),1,
MATCH(T$2,INDIRECT("'"&amp;実行度合表集計!$D57&amp;"_受着完'!R4",FALSE),0)-3)</f>
        <v>#REF!</v>
      </c>
      <c r="Z57" s="358" t="e" cm="1">
        <f t="array" aca="1" ref="Z57" ca="1">INDEX(INDIRECT("'"&amp;実行度合表集計!$D57&amp;"_受着完'!R89C4:R90C95",FALSE),1,
MATCH(T$2,INDIRECT("'"&amp;実行度合表集計!$D57&amp;"_受着完'!R4",FALSE),0)-1)</f>
        <v>#REF!</v>
      </c>
      <c r="AA57" s="356" t="e">
        <f ca="1">INDEX(INDIRECT("'"&amp;実行度合表集計!$D57&amp;"_受着完'!R89C4:R90C95",FALSE),1,
MATCH(T$2,INDIRECT("'"&amp;実行度合表集計!$D57&amp;"_受着完'!R4",FALSE),0))</f>
        <v>#REF!</v>
      </c>
      <c r="AB57" s="384" t="e">
        <f ca="1">AA57-($Q57*1000)</f>
        <v>#REF!</v>
      </c>
      <c r="AC57" s="587" t="e" cm="1">
        <f t="array" aca="1" ref="AC57" ca="1">INDEX(INDIRECT("'"&amp;実行度合表集計!$D57&amp;"_受着完'!R89C4:R90C95",FALSE),1,
MATCH(T$2,INDIRECT("'"&amp;実行度合表集計!$D57&amp;"_受着完'!R4",FALSE),0)-3)</f>
        <v>#REF!</v>
      </c>
      <c r="AD57" s="455" t="e" cm="1">
        <f t="array" aca="1" ref="AD57" ca="1">INDEX(INDIRECT("'"&amp;実行度合表集計!$D57&amp;"_受着完'!R27C4:R28C95",FALSE),1,
MATCH(AD$2,INDIRECT("'"&amp;実行度合表集計!$D57&amp;"_受着完'!R4",FALSE),0)-1)</f>
        <v>#REF!</v>
      </c>
      <c r="AE57" s="356" t="e">
        <f ca="1">INDEX(INDIRECT("'"&amp;実行度合表集計!$D57&amp;"_受着完'!R27C4:R28C95",FALSE),1,
MATCH(AD$2,INDIRECT("'"&amp;実行度合表集計!$D57&amp;"_受着完'!R4",FALSE),0))</f>
        <v>#REF!</v>
      </c>
      <c r="AF57" s="587" t="e" cm="1">
        <f t="array" aca="1" ref="AF57" ca="1">INDEX(INDIRECT("'"&amp;実行度合表集計!$D57&amp;"_受着完'!R27C4:R28C95",FALSE),1,
MATCH(AD$2,INDIRECT("'"&amp;実行度合表集計!$D57&amp;"_受着完'!R4",FALSE),0)-3)</f>
        <v>#REF!</v>
      </c>
      <c r="AG57" s="357" t="e" cm="1">
        <f t="array" aca="1" ref="AG57" ca="1">INDEX(INDIRECT("'"&amp;実行度合表集計!$D57&amp;"_受着完'!R58C4:R59C95",FALSE),1,
MATCH(AD$2,INDIRECT("'"&amp;実行度合表集計!$D57&amp;"_受着完'!R4",FALSE),0)-1)</f>
        <v>#REF!</v>
      </c>
      <c r="AH57" s="356" t="e">
        <f ca="1">INDEX(INDIRECT("'"&amp;実行度合表集計!$D57&amp;"_受着完'!R58C4:R59C95",FALSE),1,
MATCH(AD$2,INDIRECT("'"&amp;実行度合表集計!$D57&amp;"_受着完'!R4",FALSE),0))</f>
        <v>#REF!</v>
      </c>
      <c r="AI57" s="587" t="e" cm="1">
        <f t="array" aca="1" ref="AI57" ca="1">INDEX(INDIRECT("'"&amp;実行度合表集計!$D57&amp;"_受着完'!R58C4:R59C95",FALSE),1,
MATCH(AD$2,INDIRECT("'"&amp;実行度合表集計!$D57&amp;"_受着完'!R4",FALSE),0)-3)</f>
        <v>#REF!</v>
      </c>
      <c r="AJ57" s="358" t="e" cm="1">
        <f t="array" aca="1" ref="AJ57" ca="1">INDEX(INDIRECT("'"&amp;実行度合表集計!$D57&amp;"_受着完'!R89C4:R90C95",FALSE),1,
MATCH(AD$2,INDIRECT("'"&amp;実行度合表集計!$D57&amp;"_受着完'!R4",FALSE),0)-1)</f>
        <v>#REF!</v>
      </c>
      <c r="AK57" s="356" t="e">
        <f ca="1">INDEX(INDIRECT("'"&amp;実行度合表集計!$D57&amp;"_受着完'!R89C4:R90C95",FALSE),1,
MATCH(AD$2,INDIRECT("'"&amp;実行度合表集計!$D57&amp;"_受着完'!R4",FALSE),0))</f>
        <v>#REF!</v>
      </c>
      <c r="AL57" s="384" t="e">
        <f ca="1">AK57-($Q57*1000)</f>
        <v>#REF!</v>
      </c>
      <c r="AM57" s="587" t="e" cm="1">
        <f t="array" aca="1" ref="AM57" ca="1">INDEX(INDIRECT("'"&amp;実行度合表集計!$D57&amp;"_受着完'!R89C4:R90C95",FALSE),1,
MATCH(AD$2,INDIRECT("'"&amp;実行度合表集計!$D57&amp;"_受着完'!R4",FALSE),0)-3)</f>
        <v>#REF!</v>
      </c>
      <c r="AN57" s="455" t="e" cm="1">
        <f t="array" aca="1" ref="AN57" ca="1">INDEX(INDIRECT("'"&amp;実行度合表集計!$D57&amp;"_受着完'!R27C4:R28C95",FALSE),1,
MATCH(AN$2,INDIRECT("'"&amp;実行度合表集計!$D57&amp;"_受着完'!R4",FALSE),0)-1)</f>
        <v>#REF!</v>
      </c>
      <c r="AO57" s="356" t="e">
        <f ca="1">INDEX(INDIRECT("'"&amp;実行度合表集計!$D57&amp;"_受着完'!R27C4:R28C95",FALSE),1,
MATCH(AN$2,INDIRECT("'"&amp;実行度合表集計!$D57&amp;"_受着完'!R4",FALSE),0))</f>
        <v>#REF!</v>
      </c>
      <c r="AP57" s="587" t="e" cm="1">
        <f t="array" aca="1" ref="AP57" ca="1">INDEX(INDIRECT("'"&amp;実行度合表集計!$D57&amp;"_受着完'!R27C4:R28C95",FALSE),1,
MATCH(AN$2,INDIRECT("'"&amp;実行度合表集計!$D57&amp;"_受着完'!R4",FALSE),0)-3)</f>
        <v>#REF!</v>
      </c>
      <c r="AQ57" s="357" t="e" cm="1">
        <f t="array" aca="1" ref="AQ57" ca="1">INDEX(INDIRECT("'"&amp;実行度合表集計!$D57&amp;"_受着完'!R58C4:R59C95",FALSE),1,
MATCH(AN$2,INDIRECT("'"&amp;実行度合表集計!$D57&amp;"_受着完'!R4",FALSE),0)-1)</f>
        <v>#REF!</v>
      </c>
      <c r="AR57" s="356" t="e">
        <f ca="1">INDEX(INDIRECT("'"&amp;実行度合表集計!$D57&amp;"_受着完'!R58C4:R59C95",FALSE),1,
MATCH(AN$2,INDIRECT("'"&amp;実行度合表集計!$D57&amp;"_受着完'!R4",FALSE),0))</f>
        <v>#REF!</v>
      </c>
      <c r="AS57" s="587" t="e" cm="1">
        <f t="array" aca="1" ref="AS57" ca="1">INDEX(INDIRECT("'"&amp;実行度合表集計!$D57&amp;"_受着完'!R58C4:R59C95",FALSE),1,
MATCH(AN$2,INDIRECT("'"&amp;実行度合表集計!$D57&amp;"_受着完'!R4",FALSE),0)-3)</f>
        <v>#REF!</v>
      </c>
      <c r="AT57" s="358" t="e" cm="1">
        <f t="array" aca="1" ref="AT57" ca="1">INDEX(INDIRECT("'"&amp;実行度合表集計!$D57&amp;"_受着完'!R89C4:R90C95",FALSE),1,
MATCH(AN$2,INDIRECT("'"&amp;実行度合表集計!$D57&amp;"_受着完'!R4",FALSE),0)-1)</f>
        <v>#REF!</v>
      </c>
      <c r="AU57" s="356" t="e">
        <f ca="1">INDEX(INDIRECT("'"&amp;実行度合表集計!$D57&amp;"_受着完'!R89C4:R90C95",FALSE),1,
MATCH(AN$2,INDIRECT("'"&amp;実行度合表集計!$D57&amp;"_受着完'!R4",FALSE),0))</f>
        <v>#REF!</v>
      </c>
      <c r="AV57" s="384" t="e">
        <f ca="1">AU57-($Q57*1000)</f>
        <v>#REF!</v>
      </c>
      <c r="AW57" s="587" t="e" cm="1">
        <f t="array" aca="1" ref="AW57" ca="1">INDEX(INDIRECT("'"&amp;実行度合表集計!$D57&amp;"_受着完'!R89C4:R90C95",FALSE),1,
MATCH(AN$2,INDIRECT("'"&amp;実行度合表集計!$D57&amp;"_受着完'!R4",FALSE),0)-3)</f>
        <v>#REF!</v>
      </c>
      <c r="AX57" s="627" t="e">
        <f t="shared" ref="AX57:BG57" ca="1" si="1376">T57+AD57+AN57</f>
        <v>#REF!</v>
      </c>
      <c r="AY57" s="628" t="e">
        <f t="shared" ca="1" si="1376"/>
        <v>#REF!</v>
      </c>
      <c r="AZ57" s="629" t="e">
        <f t="shared" ca="1" si="1376"/>
        <v>#REF!</v>
      </c>
      <c r="BA57" s="648" t="e">
        <f t="shared" ca="1" si="1376"/>
        <v>#REF!</v>
      </c>
      <c r="BB57" s="617" t="e">
        <f t="shared" ca="1" si="1376"/>
        <v>#REF!</v>
      </c>
      <c r="BC57" s="649" t="e">
        <f t="shared" ca="1" si="1376"/>
        <v>#REF!</v>
      </c>
      <c r="BD57" s="659" t="e">
        <f t="shared" ca="1" si="1376"/>
        <v>#REF!</v>
      </c>
      <c r="BE57" s="619" t="e">
        <f t="shared" ca="1" si="1376"/>
        <v>#REF!</v>
      </c>
      <c r="BF57" s="789" t="e">
        <f t="shared" ca="1" si="1376"/>
        <v>#REF!</v>
      </c>
      <c r="BG57" s="660" t="e">
        <f t="shared" ca="1" si="1376"/>
        <v>#REF!</v>
      </c>
      <c r="BH57" s="360" t="e" cm="1">
        <f t="array" aca="1" ref="BH57" ca="1">INDEX(INDIRECT("'"&amp;実行度合表集計!$D57&amp;"_受着完'!R27C4:R28C95",FALSE),1,
MATCH(BH$2,INDIRECT("'"&amp;実行度合表集計!$D57&amp;"_受着完'!R4",FALSE),0)-1)</f>
        <v>#REF!</v>
      </c>
      <c r="BI57" s="356" t="e">
        <f ca="1">INDEX(INDIRECT("'"&amp;実行度合表集計!$D57&amp;"_受着完'!R27C4:R28C95",FALSE),1,
MATCH(BH$2,INDIRECT("'"&amp;実行度合表集計!$D57&amp;"_受着完'!R4",FALSE),0))</f>
        <v>#REF!</v>
      </c>
      <c r="BJ57" s="587" t="e" cm="1">
        <f t="array" aca="1" ref="BJ57" ca="1">INDEX(INDIRECT("'"&amp;実行度合表集計!$D57&amp;"_受着完'!R27C4:R28C95",FALSE),1,
MATCH(BH$2,INDIRECT("'"&amp;実行度合表集計!$D57&amp;"_受着完'!R4",FALSE),0)-3)</f>
        <v>#REF!</v>
      </c>
      <c r="BK57" s="357" t="e" cm="1">
        <f t="array" aca="1" ref="BK57" ca="1">INDEX(INDIRECT("'"&amp;実行度合表集計!$D57&amp;"_受着完'!R58C4:R59C95",FALSE),1,
MATCH(BH$2,INDIRECT("'"&amp;実行度合表集計!$D57&amp;"_受着完'!R4",FALSE),0)-1)</f>
        <v>#REF!</v>
      </c>
      <c r="BL57" s="356" t="e">
        <f ca="1">INDEX(INDIRECT("'"&amp;実行度合表集計!$D57&amp;"_受着完'!R58C4:R59C95",FALSE),1,
MATCH(BH$2,INDIRECT("'"&amp;実行度合表集計!$D57&amp;"_受着完'!R4",FALSE),0))</f>
        <v>#REF!</v>
      </c>
      <c r="BM57" s="587" t="e" cm="1">
        <f t="array" aca="1" ref="BM57" ca="1">INDEX(INDIRECT("'"&amp;実行度合表集計!$D57&amp;"_受着完'!R58C4:R59C95",FALSE),1,
MATCH(BH$2,INDIRECT("'"&amp;実行度合表集計!$D57&amp;"_受着完'!R4",FALSE),0)-3)</f>
        <v>#REF!</v>
      </c>
      <c r="BN57" s="358" t="e" cm="1">
        <f t="array" aca="1" ref="BN57" ca="1">INDEX(INDIRECT("'"&amp;実行度合表集計!$D57&amp;"_受着完'!R89C4:R90C95",FALSE),1,
MATCH(BH$2,INDIRECT("'"&amp;実行度合表集計!$D57&amp;"_受着完'!R4",FALSE),0)-1)</f>
        <v>#REF!</v>
      </c>
      <c r="BO57" s="356" t="e">
        <f ca="1">INDEX(INDIRECT("'"&amp;実行度合表集計!$D57&amp;"_受着完'!R89C4:R90C95",FALSE),1,
MATCH(BH$2,INDIRECT("'"&amp;実行度合表集計!$D57&amp;"_受着完'!R4",FALSE),0))</f>
        <v>#REF!</v>
      </c>
      <c r="BP57" s="384" t="e">
        <f ca="1">BO57-($Q57*1000)</f>
        <v>#REF!</v>
      </c>
      <c r="BQ57" s="587" t="e" cm="1">
        <f t="array" aca="1" ref="BQ57" ca="1">INDEX(INDIRECT("'"&amp;実行度合表集計!$D57&amp;"_受着完'!R89C4:R90C95",FALSE),1,
MATCH(BH$2,INDIRECT("'"&amp;実行度合表集計!$D57&amp;"_受着完'!R4",FALSE),0)-3)</f>
        <v>#REF!</v>
      </c>
      <c r="BR57" s="455" t="e" cm="1">
        <f t="array" aca="1" ref="BR57" ca="1">INDEX(INDIRECT("'"&amp;実行度合表集計!$D57&amp;"_受着完'!R27C4:R28C95",FALSE),1,
MATCH(BR$2,INDIRECT("'"&amp;実行度合表集計!$D57&amp;"_受着完'!R4",FALSE),0)-1)</f>
        <v>#REF!</v>
      </c>
      <c r="BS57" s="356" t="e">
        <f ca="1">INDEX(INDIRECT("'"&amp;実行度合表集計!$D57&amp;"_受着完'!R27C4:R28C95",FALSE),1,
MATCH(BR$2,INDIRECT("'"&amp;実行度合表集計!$D57&amp;"_受着完'!R4",FALSE),0))</f>
        <v>#REF!</v>
      </c>
      <c r="BT57" s="587" t="e" cm="1">
        <f t="array" aca="1" ref="BT57" ca="1">INDEX(INDIRECT("'"&amp;実行度合表集計!$D57&amp;"_受着完'!R27C4:R28C95",FALSE),1,
MATCH(BR$2,INDIRECT("'"&amp;実行度合表集計!$D57&amp;"_受着完'!R4",FALSE),0)-3)</f>
        <v>#REF!</v>
      </c>
      <c r="BU57" s="357" t="e" cm="1">
        <f t="array" aca="1" ref="BU57" ca="1">INDEX(INDIRECT("'"&amp;実行度合表集計!$D57&amp;"_受着完'!R58C4:R59C95",FALSE),1,
MATCH(BR$2,INDIRECT("'"&amp;実行度合表集計!$D57&amp;"_受着完'!R4",FALSE),0)-1)</f>
        <v>#REF!</v>
      </c>
      <c r="BV57" s="356" t="e">
        <f ca="1">INDEX(INDIRECT("'"&amp;実行度合表集計!$D57&amp;"_受着完'!R58C4:R59C95",FALSE),1,
MATCH(BR$2,INDIRECT("'"&amp;実行度合表集計!$D57&amp;"_受着完'!R4",FALSE),0))</f>
        <v>#REF!</v>
      </c>
      <c r="BW57" s="587" t="e" cm="1">
        <f t="array" aca="1" ref="BW57" ca="1">INDEX(INDIRECT("'"&amp;実行度合表集計!$D57&amp;"_受着完'!R58C4:R59C95",FALSE),1,
MATCH(BR$2,INDIRECT("'"&amp;実行度合表集計!$D57&amp;"_受着完'!R4",FALSE),0)-3)</f>
        <v>#REF!</v>
      </c>
      <c r="BX57" s="358" t="e" cm="1">
        <f t="array" aca="1" ref="BX57" ca="1">INDEX(INDIRECT("'"&amp;実行度合表集計!$D57&amp;"_受着完'!R89C4:R90C95",FALSE),1,
MATCH(BR$2,INDIRECT("'"&amp;実行度合表集計!$D57&amp;"_受着完'!R4",FALSE),0)-1)</f>
        <v>#REF!</v>
      </c>
      <c r="BY57" s="356" t="e">
        <f ca="1">INDEX(INDIRECT("'"&amp;実行度合表集計!$D57&amp;"_受着完'!R89C4:R90C95",FALSE),1,
MATCH(BR$2,INDIRECT("'"&amp;実行度合表集計!$D57&amp;"_受着完'!R4",FALSE),0))</f>
        <v>#REF!</v>
      </c>
      <c r="BZ57" s="384" t="e">
        <f ca="1">BY57-($Q57*1000)</f>
        <v>#REF!</v>
      </c>
      <c r="CA57" s="587" t="e" cm="1">
        <f t="array" aca="1" ref="CA57" ca="1">INDEX(INDIRECT("'"&amp;実行度合表集計!$D57&amp;"_受着完'!R89C4:R90C95",FALSE),1,
MATCH(BR$2,INDIRECT("'"&amp;実行度合表集計!$D57&amp;"_受着完'!R4",FALSE),0)-3)</f>
        <v>#REF!</v>
      </c>
      <c r="CB57" s="455" t="e" cm="1">
        <f t="array" aca="1" ref="CB57" ca="1">INDEX(INDIRECT("'"&amp;実行度合表集計!$D57&amp;"_受着完'!R27C4:R28C95",FALSE),1,
MATCH(CB$2,INDIRECT("'"&amp;実行度合表集計!$D57&amp;"_受着完'!R4",FALSE),0)-1)</f>
        <v>#REF!</v>
      </c>
      <c r="CC57" s="356" t="e">
        <f ca="1">INDEX(INDIRECT("'"&amp;実行度合表集計!$D57&amp;"_受着完'!R27C4:R28C95",FALSE),1,
MATCH(CB$2,INDIRECT("'"&amp;実行度合表集計!$D57&amp;"_受着完'!R4",FALSE),0))</f>
        <v>#REF!</v>
      </c>
      <c r="CD57" s="587" t="e" cm="1">
        <f t="array" aca="1" ref="CD57" ca="1">INDEX(INDIRECT("'"&amp;実行度合表集計!$D57&amp;"_受着完'!R27C4:R28C95",FALSE),1,
MATCH(CB$2,INDIRECT("'"&amp;実行度合表集計!$D57&amp;"_受着完'!R4",FALSE),0)-3)</f>
        <v>#REF!</v>
      </c>
      <c r="CE57" s="357" t="e" cm="1">
        <f t="array" aca="1" ref="CE57" ca="1">INDEX(INDIRECT("'"&amp;実行度合表集計!$D57&amp;"_受着完'!R58C4:R59C95",FALSE),1,
MATCH(CB$2,INDIRECT("'"&amp;実行度合表集計!$D57&amp;"_受着完'!R4",FALSE),0)-1)</f>
        <v>#REF!</v>
      </c>
      <c r="CF57" s="356" t="e">
        <f ca="1">INDEX(INDIRECT("'"&amp;実行度合表集計!$D57&amp;"_受着完'!R58C4:R59C95",FALSE),1,
MATCH(CB$2,INDIRECT("'"&amp;実行度合表集計!$D57&amp;"_受着完'!R4",FALSE),0))</f>
        <v>#REF!</v>
      </c>
      <c r="CG57" s="587" t="e" cm="1">
        <f t="array" aca="1" ref="CG57" ca="1">INDEX(INDIRECT("'"&amp;実行度合表集計!$D57&amp;"_受着完'!R58C4:R59C95",FALSE),1,
MATCH(CB$2,INDIRECT("'"&amp;実行度合表集計!$D57&amp;"_受着完'!R4",FALSE),0)-3)</f>
        <v>#REF!</v>
      </c>
      <c r="CH57" s="358" t="e" cm="1">
        <f t="array" aca="1" ref="CH57" ca="1">INDEX(INDIRECT("'"&amp;実行度合表集計!$D57&amp;"_受着完'!R89C4:R90C95",FALSE),1,
MATCH(CB$2,INDIRECT("'"&amp;実行度合表集計!$D57&amp;"_受着完'!R4",FALSE),0)-1)</f>
        <v>#REF!</v>
      </c>
      <c r="CI57" s="356" t="e">
        <f ca="1">INDEX(INDIRECT("'"&amp;実行度合表集計!$D57&amp;"_受着完'!R89C4:R90C95",FALSE),1,
MATCH(CB$2,INDIRECT("'"&amp;実行度合表集計!$D57&amp;"_受着完'!R4",FALSE),0))</f>
        <v>#REF!</v>
      </c>
      <c r="CJ57" s="384" t="e">
        <f ca="1">CI57-($Q57*1000)</f>
        <v>#REF!</v>
      </c>
      <c r="CK57" s="587" t="e" cm="1">
        <f t="array" aca="1" ref="CK57" ca="1">INDEX(INDIRECT("'"&amp;実行度合表集計!$D57&amp;"_受着完'!R89C4:R90C95",FALSE),1,
MATCH(CB$2,INDIRECT("'"&amp;実行度合表集計!$D57&amp;"_受着完'!R4",FALSE),0)-3)</f>
        <v>#REF!</v>
      </c>
      <c r="CL57" s="627" t="e">
        <f t="shared" ref="CL57:CU57" ca="1" si="1377">BH57+BR57+CB57</f>
        <v>#REF!</v>
      </c>
      <c r="CM57" s="628" t="e">
        <f t="shared" ca="1" si="1377"/>
        <v>#REF!</v>
      </c>
      <c r="CN57" s="629" t="e">
        <f t="shared" ca="1" si="1377"/>
        <v>#REF!</v>
      </c>
      <c r="CO57" s="648" t="e">
        <f t="shared" ca="1" si="1377"/>
        <v>#REF!</v>
      </c>
      <c r="CP57" s="617" t="e">
        <f t="shared" ca="1" si="1377"/>
        <v>#REF!</v>
      </c>
      <c r="CQ57" s="649" t="e">
        <f t="shared" ca="1" si="1377"/>
        <v>#REF!</v>
      </c>
      <c r="CR57" s="659" t="e">
        <f t="shared" ca="1" si="1377"/>
        <v>#REF!</v>
      </c>
      <c r="CS57" s="619" t="e">
        <f t="shared" ca="1" si="1377"/>
        <v>#REF!</v>
      </c>
      <c r="CT57" s="789" t="e">
        <f t="shared" ca="1" si="1377"/>
        <v>#REF!</v>
      </c>
      <c r="CU57" s="660" t="e">
        <f t="shared" ca="1" si="1377"/>
        <v>#REF!</v>
      </c>
      <c r="CV57" s="670" t="e">
        <f t="shared" ref="CV57:DE58" ca="1" si="1378">AX57+CL57</f>
        <v>#REF!</v>
      </c>
      <c r="CW57" s="620" t="e">
        <f t="shared" ca="1" si="1378"/>
        <v>#REF!</v>
      </c>
      <c r="CX57" s="671" t="e">
        <f t="shared" ca="1" si="1378"/>
        <v>#REF!</v>
      </c>
      <c r="CY57" s="681" t="e">
        <f t="shared" ca="1" si="1378"/>
        <v>#REF!</v>
      </c>
      <c r="CZ57" s="622" t="e">
        <f t="shared" ca="1" si="1378"/>
        <v>#REF!</v>
      </c>
      <c r="DA57" s="682" t="e">
        <f t="shared" ca="1" si="1378"/>
        <v>#REF!</v>
      </c>
      <c r="DB57" s="692" t="e">
        <f t="shared" ca="1" si="1378"/>
        <v>#REF!</v>
      </c>
      <c r="DC57" s="624" t="e">
        <f t="shared" ca="1" si="1378"/>
        <v>#REF!</v>
      </c>
      <c r="DD57" s="791" t="e">
        <f t="shared" ca="1" si="1378"/>
        <v>#REF!</v>
      </c>
      <c r="DE57" s="693" t="e">
        <f t="shared" ca="1" si="1378"/>
        <v>#REF!</v>
      </c>
      <c r="DF57" s="360" t="e" cm="1">
        <f t="array" aca="1" ref="DF57" ca="1">INDEX(INDIRECT("'"&amp;実行度合表集計!$D57&amp;"_受着完'!R27C4:R28C95",FALSE),1,
MATCH(DF$2,INDIRECT("'"&amp;実行度合表集計!$D57&amp;"_受着完'!R4",FALSE),0)-1)</f>
        <v>#REF!</v>
      </c>
      <c r="DG57" s="356" t="e">
        <f ca="1">INDEX(INDIRECT("'"&amp;実行度合表集計!$D57&amp;"_受着完'!R27C4:R28C95",FALSE),1,
MATCH(DF$2,INDIRECT("'"&amp;実行度合表集計!$D57&amp;"_受着完'!R4",FALSE),0))</f>
        <v>#REF!</v>
      </c>
      <c r="DH57" s="587" t="e" cm="1">
        <f t="array" aca="1" ref="DH57" ca="1">INDEX(INDIRECT("'"&amp;実行度合表集計!$D57&amp;"_受着完'!R27C4:R28C95",FALSE),1,
MATCH(DF$2,INDIRECT("'"&amp;実行度合表集計!$D57&amp;"_受着完'!R4",FALSE),0)-3)</f>
        <v>#REF!</v>
      </c>
      <c r="DI57" s="357" t="e" cm="1">
        <f t="array" aca="1" ref="DI57" ca="1">INDEX(INDIRECT("'"&amp;実行度合表集計!$D57&amp;"_受着完'!R58C4:R59C95",FALSE),1,
MATCH(DF$2,INDIRECT("'"&amp;実行度合表集計!$D57&amp;"_受着完'!R4",FALSE),0)-1)</f>
        <v>#REF!</v>
      </c>
      <c r="DJ57" s="356" t="e">
        <f ca="1">INDEX(INDIRECT("'"&amp;実行度合表集計!$D57&amp;"_受着完'!R58C4:R59C95",FALSE),1,
MATCH(DF$2,INDIRECT("'"&amp;実行度合表集計!$D57&amp;"_受着完'!R4",FALSE),0))</f>
        <v>#REF!</v>
      </c>
      <c r="DK57" s="587" t="e" cm="1">
        <f t="array" aca="1" ref="DK57" ca="1">INDEX(INDIRECT("'"&amp;実行度合表集計!$D57&amp;"_受着完'!R58C4:R59C95",FALSE),1,
MATCH(DF$2,INDIRECT("'"&amp;実行度合表集計!$D57&amp;"_受着完'!R4",FALSE),0)-3)</f>
        <v>#REF!</v>
      </c>
      <c r="DL57" s="358" t="e" cm="1">
        <f t="array" aca="1" ref="DL57" ca="1">INDEX(INDIRECT("'"&amp;実行度合表集計!$D57&amp;"_受着完'!R89C4:R90C95",FALSE),1,
MATCH(DF$2,INDIRECT("'"&amp;実行度合表集計!$D57&amp;"_受着完'!R4",FALSE),0)-1)</f>
        <v>#REF!</v>
      </c>
      <c r="DM57" s="356" t="e">
        <f ca="1">INDEX(INDIRECT("'"&amp;実行度合表集計!$D57&amp;"_受着完'!R89C4:R90C95",FALSE),1,
MATCH(DF$2,INDIRECT("'"&amp;実行度合表集計!$D57&amp;"_受着完'!R4",FALSE),0))</f>
        <v>#REF!</v>
      </c>
      <c r="DN57" s="384" t="e">
        <f ca="1">DM57-($Q57*1000)</f>
        <v>#REF!</v>
      </c>
      <c r="DO57" s="587" t="e" cm="1">
        <f t="array" aca="1" ref="DO57" ca="1">INDEX(INDIRECT("'"&amp;実行度合表集計!$D57&amp;"_受着完'!R89C4:R90C95",FALSE),1,
MATCH(DF$2,INDIRECT("'"&amp;実行度合表集計!$D57&amp;"_受着完'!R4",FALSE),0)-3)</f>
        <v>#REF!</v>
      </c>
      <c r="DP57" s="455" t="e" cm="1">
        <f t="array" aca="1" ref="DP57" ca="1">INDEX(INDIRECT("'"&amp;実行度合表集計!$D57&amp;"_受着完'!R27C4:R28C95",FALSE),1,
MATCH(DP$2,INDIRECT("'"&amp;実行度合表集計!$D57&amp;"_受着完'!R4",FALSE),0)-1)</f>
        <v>#REF!</v>
      </c>
      <c r="DQ57" s="356" t="e">
        <f ca="1">INDEX(INDIRECT("'"&amp;実行度合表集計!$D57&amp;"_受着完'!R27C4:R28C95",FALSE),1,
MATCH(DP$2,INDIRECT("'"&amp;実行度合表集計!$D57&amp;"_受着完'!R4",FALSE),0))</f>
        <v>#REF!</v>
      </c>
      <c r="DR57" s="587" t="e" cm="1">
        <f t="array" aca="1" ref="DR57" ca="1">INDEX(INDIRECT("'"&amp;実行度合表集計!$D57&amp;"_受着完'!R27C4:R28C95",FALSE),1,
MATCH(DP$2,INDIRECT("'"&amp;実行度合表集計!$D57&amp;"_受着完'!R4",FALSE),0)-3)</f>
        <v>#REF!</v>
      </c>
      <c r="DS57" s="357" t="e" cm="1">
        <f t="array" aca="1" ref="DS57" ca="1">INDEX(INDIRECT("'"&amp;実行度合表集計!$D57&amp;"_受着完'!R58C4:R59C95",FALSE),1,
MATCH(DP$2,INDIRECT("'"&amp;実行度合表集計!$D57&amp;"_受着完'!R4",FALSE),0)-1)</f>
        <v>#REF!</v>
      </c>
      <c r="DT57" s="356" t="e">
        <f ca="1">INDEX(INDIRECT("'"&amp;実行度合表集計!$D57&amp;"_受着完'!R58C4:R59C95",FALSE),1,
MATCH(DP$2,INDIRECT("'"&amp;実行度合表集計!$D57&amp;"_受着完'!R4",FALSE),0))</f>
        <v>#REF!</v>
      </c>
      <c r="DU57" s="587" t="e" cm="1">
        <f t="array" aca="1" ref="DU57" ca="1">INDEX(INDIRECT("'"&amp;実行度合表集計!$D57&amp;"_受着完'!R58C4:R59C95",FALSE),1,
MATCH(DP$2,INDIRECT("'"&amp;実行度合表集計!$D57&amp;"_受着完'!R4",FALSE),0)-3)</f>
        <v>#REF!</v>
      </c>
      <c r="DV57" s="358" t="e" cm="1">
        <f t="array" aca="1" ref="DV57" ca="1">INDEX(INDIRECT("'"&amp;実行度合表集計!$D57&amp;"_受着完'!R89C4:R90C95",FALSE),1,
MATCH(DP$2,INDIRECT("'"&amp;実行度合表集計!$D57&amp;"_受着完'!R4",FALSE),0)-1)</f>
        <v>#REF!</v>
      </c>
      <c r="DW57" s="356" t="e">
        <f ca="1">INDEX(INDIRECT("'"&amp;実行度合表集計!$D57&amp;"_受着完'!R89C4:R90C95",FALSE),1,
MATCH(DP$2,INDIRECT("'"&amp;実行度合表集計!$D57&amp;"_受着完'!R4",FALSE),0))</f>
        <v>#REF!</v>
      </c>
      <c r="DX57" s="384" t="e">
        <f ca="1">DW57-($Q57*1000)</f>
        <v>#REF!</v>
      </c>
      <c r="DY57" s="587" t="e" cm="1">
        <f t="array" aca="1" ref="DY57" ca="1">INDEX(INDIRECT("'"&amp;実行度合表集計!$D57&amp;"_受着完'!R89C4:R90C95",FALSE),1,
MATCH(DP$2,INDIRECT("'"&amp;実行度合表集計!$D57&amp;"_受着完'!R4",FALSE),0)-3)</f>
        <v>#REF!</v>
      </c>
      <c r="DZ57" s="455" t="e" cm="1">
        <f t="array" aca="1" ref="DZ57" ca="1">INDEX(INDIRECT("'"&amp;実行度合表集計!$D57&amp;"_受着完'!R27C4:R28C95",FALSE),1,
MATCH(DZ$2,INDIRECT("'"&amp;実行度合表集計!$D57&amp;"_受着完'!R4",FALSE),0)-1)</f>
        <v>#REF!</v>
      </c>
      <c r="EA57" s="356" t="e">
        <f ca="1">INDEX(INDIRECT("'"&amp;実行度合表集計!$D57&amp;"_受着完'!R27C4:R28C95",FALSE),1,
MATCH(DZ$2,INDIRECT("'"&amp;実行度合表集計!$D57&amp;"_受着完'!R4",FALSE),0))</f>
        <v>#REF!</v>
      </c>
      <c r="EB57" s="587" t="e" cm="1">
        <f t="array" aca="1" ref="EB57" ca="1">INDEX(INDIRECT("'"&amp;実行度合表集計!$D57&amp;"_受着完'!R27C4:R28C95",FALSE),1,
MATCH(DZ$2,INDIRECT("'"&amp;実行度合表集計!$D57&amp;"_受着完'!R4",FALSE),0)-3)</f>
        <v>#REF!</v>
      </c>
      <c r="EC57" s="357" t="e" cm="1">
        <f t="array" aca="1" ref="EC57" ca="1">INDEX(INDIRECT("'"&amp;実行度合表集計!$D57&amp;"_受着完'!R58C4:R59C95",FALSE),1,
MATCH(DZ$2,INDIRECT("'"&amp;実行度合表集計!$D57&amp;"_受着完'!R4",FALSE),0)-1)</f>
        <v>#REF!</v>
      </c>
      <c r="ED57" s="356" t="e">
        <f ca="1">INDEX(INDIRECT("'"&amp;実行度合表集計!$D57&amp;"_受着完'!R58C4:R59C95",FALSE),1,
MATCH(DZ$2,INDIRECT("'"&amp;実行度合表集計!$D57&amp;"_受着完'!R4",FALSE),0))</f>
        <v>#REF!</v>
      </c>
      <c r="EE57" s="587" t="e" cm="1">
        <f t="array" aca="1" ref="EE57" ca="1">INDEX(INDIRECT("'"&amp;実行度合表集計!$D57&amp;"_受着完'!R58C4:R59C95",FALSE),1,
MATCH(DZ$2,INDIRECT("'"&amp;実行度合表集計!$D57&amp;"_受着完'!R4",FALSE),0)-3)</f>
        <v>#REF!</v>
      </c>
      <c r="EF57" s="358" t="e" cm="1">
        <f t="array" aca="1" ref="EF57" ca="1">INDEX(INDIRECT("'"&amp;実行度合表集計!$D57&amp;"_受着完'!R89C4:R90C95",FALSE),1,
MATCH(DZ$2,INDIRECT("'"&amp;実行度合表集計!$D57&amp;"_受着完'!R4",FALSE),0)-1)</f>
        <v>#REF!</v>
      </c>
      <c r="EG57" s="356" t="e">
        <f ca="1">INDEX(INDIRECT("'"&amp;実行度合表集計!$D57&amp;"_受着完'!R89C4:R90C95",FALSE),1,
MATCH(DZ$2,INDIRECT("'"&amp;実行度合表集計!$D57&amp;"_受着完'!R4",FALSE),0))</f>
        <v>#REF!</v>
      </c>
      <c r="EH57" s="384" t="e">
        <f ca="1">EG57-($Q57*1000)</f>
        <v>#REF!</v>
      </c>
      <c r="EI57" s="587" t="e" cm="1">
        <f t="array" aca="1" ref="EI57" ca="1">INDEX(INDIRECT("'"&amp;実行度合表集計!$D57&amp;"_受着完'!R89C4:R90C95",FALSE),1,
MATCH(DZ$2,INDIRECT("'"&amp;実行度合表集計!$D57&amp;"_受着完'!R4",FALSE),0)-3)</f>
        <v>#REF!</v>
      </c>
      <c r="EJ57" s="627" t="e">
        <f t="shared" ref="EJ57:ES57" ca="1" si="1379">DF57+DP57+DZ57</f>
        <v>#REF!</v>
      </c>
      <c r="EK57" s="628" t="e">
        <f t="shared" ca="1" si="1379"/>
        <v>#REF!</v>
      </c>
      <c r="EL57" s="629" t="e">
        <f t="shared" ca="1" si="1379"/>
        <v>#REF!</v>
      </c>
      <c r="EM57" s="648" t="e">
        <f t="shared" ca="1" si="1379"/>
        <v>#REF!</v>
      </c>
      <c r="EN57" s="617" t="e">
        <f t="shared" ca="1" si="1379"/>
        <v>#REF!</v>
      </c>
      <c r="EO57" s="649" t="e">
        <f t="shared" ca="1" si="1379"/>
        <v>#REF!</v>
      </c>
      <c r="EP57" s="659" t="e">
        <f t="shared" ca="1" si="1379"/>
        <v>#REF!</v>
      </c>
      <c r="EQ57" s="619" t="e">
        <f t="shared" ca="1" si="1379"/>
        <v>#REF!</v>
      </c>
      <c r="ER57" s="789" t="e">
        <f t="shared" ca="1" si="1379"/>
        <v>#REF!</v>
      </c>
      <c r="ES57" s="660" t="e">
        <f t="shared" ca="1" si="1379"/>
        <v>#REF!</v>
      </c>
      <c r="ET57" s="360" t="e" cm="1">
        <f t="array" aca="1" ref="ET57" ca="1">INDEX(INDIRECT("'"&amp;実行度合表集計!$D57&amp;"_受着完'!R27C4:R28C95",FALSE),1,
MATCH(ET$2,INDIRECT("'"&amp;実行度合表集計!$D57&amp;"_受着完'!R4",FALSE),0)-1)</f>
        <v>#REF!</v>
      </c>
      <c r="EU57" s="356" t="e">
        <f ca="1">INDEX(INDIRECT("'"&amp;実行度合表集計!$D57&amp;"_受着完'!R27C4:R28C95",FALSE),1,
MATCH(ET$2,INDIRECT("'"&amp;実行度合表集計!$D57&amp;"_受着完'!R4",FALSE),0))</f>
        <v>#REF!</v>
      </c>
      <c r="EV57" s="587" t="e" cm="1">
        <f t="array" aca="1" ref="EV57" ca="1">INDEX(INDIRECT("'"&amp;実行度合表集計!$D57&amp;"_受着完'!R27C4:R28C95",FALSE),1,
MATCH(ET$2,INDIRECT("'"&amp;実行度合表集計!$D57&amp;"_受着完'!R4",FALSE),0)-3)</f>
        <v>#REF!</v>
      </c>
      <c r="EW57" s="357" t="e" cm="1">
        <f t="array" aca="1" ref="EW57" ca="1">INDEX(INDIRECT("'"&amp;実行度合表集計!$D57&amp;"_受着完'!R58C4:R59C95",FALSE),1,
MATCH(ET$2,INDIRECT("'"&amp;実行度合表集計!$D57&amp;"_受着完'!R4",FALSE),0)-1)</f>
        <v>#REF!</v>
      </c>
      <c r="EX57" s="356" t="e">
        <f ca="1">INDEX(INDIRECT("'"&amp;実行度合表集計!$D57&amp;"_受着完'!R58C4:R59C95",FALSE),1,
MATCH(ET$2,INDIRECT("'"&amp;実行度合表集計!$D57&amp;"_受着完'!R4",FALSE),0))</f>
        <v>#REF!</v>
      </c>
      <c r="EY57" s="587" t="e" cm="1">
        <f t="array" aca="1" ref="EY57" ca="1">INDEX(INDIRECT("'"&amp;実行度合表集計!$D57&amp;"_受着完'!R58C4:R59C95",FALSE),1,
MATCH(ET$2,INDIRECT("'"&amp;実行度合表集計!$D57&amp;"_受着完'!R4",FALSE),0)-3)</f>
        <v>#REF!</v>
      </c>
      <c r="EZ57" s="358" t="e" cm="1">
        <f t="array" aca="1" ref="EZ57" ca="1">INDEX(INDIRECT("'"&amp;実行度合表集計!$D57&amp;"_受着完'!R89C4:R90C95",FALSE),1,
MATCH(ET$2,INDIRECT("'"&amp;実行度合表集計!$D57&amp;"_受着完'!R4",FALSE),0)-1)</f>
        <v>#REF!</v>
      </c>
      <c r="FA57" s="356" t="e">
        <f ca="1">INDEX(INDIRECT("'"&amp;実行度合表集計!$D57&amp;"_受着完'!R89C4:R90C95",FALSE),1,
MATCH(ET$2,INDIRECT("'"&amp;実行度合表集計!$D57&amp;"_受着完'!R4",FALSE),0))</f>
        <v>#REF!</v>
      </c>
      <c r="FB57" s="384" t="e">
        <f ca="1">FA57-($Q57*1000)</f>
        <v>#REF!</v>
      </c>
      <c r="FC57" s="587" t="e" cm="1">
        <f t="array" aca="1" ref="FC57" ca="1">INDEX(INDIRECT("'"&amp;実行度合表集計!$D57&amp;"_受着完'!R89C4:R90C95",FALSE),1,
MATCH(ET$2,INDIRECT("'"&amp;実行度合表集計!$D57&amp;"_受着完'!R4",FALSE),0)-3)</f>
        <v>#REF!</v>
      </c>
      <c r="FD57" s="455" t="e" cm="1">
        <f t="array" aca="1" ref="FD57" ca="1">INDEX(INDIRECT("'"&amp;実行度合表集計!$D57&amp;"_受着完'!R27C4:R28C95",FALSE),1,
MATCH(FD$2,INDIRECT("'"&amp;実行度合表集計!$D57&amp;"_受着完'!R4",FALSE),0)-1)</f>
        <v>#REF!</v>
      </c>
      <c r="FE57" s="356" t="e">
        <f ca="1">INDEX(INDIRECT("'"&amp;実行度合表集計!$D57&amp;"_受着完'!R27C4:R28C95",FALSE),1,
MATCH(FD$2,INDIRECT("'"&amp;実行度合表集計!$D57&amp;"_受着完'!R4",FALSE),0))</f>
        <v>#REF!</v>
      </c>
      <c r="FF57" s="587" t="e" cm="1">
        <f t="array" aca="1" ref="FF57" ca="1">INDEX(INDIRECT("'"&amp;実行度合表集計!$D57&amp;"_受着完'!R27C4:R28C95",FALSE),1,
MATCH(FD$2,INDIRECT("'"&amp;実行度合表集計!$D57&amp;"_受着完'!R4",FALSE),0)-3)</f>
        <v>#REF!</v>
      </c>
      <c r="FG57" s="357" t="e" cm="1">
        <f t="array" aca="1" ref="FG57" ca="1">INDEX(INDIRECT("'"&amp;実行度合表集計!$D57&amp;"_受着完'!R58C4:R59C95",FALSE),1,
MATCH(FD$2,INDIRECT("'"&amp;実行度合表集計!$D57&amp;"_受着完'!R4",FALSE),0)-1)</f>
        <v>#REF!</v>
      </c>
      <c r="FH57" s="356" t="e">
        <f ca="1">INDEX(INDIRECT("'"&amp;実行度合表集計!$D57&amp;"_受着完'!R58C4:R59C95",FALSE),1,
MATCH(FD$2,INDIRECT("'"&amp;実行度合表集計!$D57&amp;"_受着完'!R4",FALSE),0))</f>
        <v>#REF!</v>
      </c>
      <c r="FI57" s="587" t="e" cm="1">
        <f t="array" aca="1" ref="FI57" ca="1">INDEX(INDIRECT("'"&amp;実行度合表集計!$D57&amp;"_受着完'!R58C4:R59C95",FALSE),1,
MATCH(FD$2,INDIRECT("'"&amp;実行度合表集計!$D57&amp;"_受着完'!R4",FALSE),0)-3)</f>
        <v>#REF!</v>
      </c>
      <c r="FJ57" s="358" t="e" cm="1">
        <f t="array" aca="1" ref="FJ57" ca="1">INDEX(INDIRECT("'"&amp;実行度合表集計!$D57&amp;"_受着完'!R89C4:R90C95",FALSE),1,
MATCH(FD$2,INDIRECT("'"&amp;実行度合表集計!$D57&amp;"_受着完'!R4",FALSE),0)-1)</f>
        <v>#REF!</v>
      </c>
      <c r="FK57" s="356" t="e">
        <f ca="1">INDEX(INDIRECT("'"&amp;実行度合表集計!$D57&amp;"_受着完'!R89C4:R90C95",FALSE),1,
MATCH(FD$2,INDIRECT("'"&amp;実行度合表集計!$D57&amp;"_受着完'!R4",FALSE),0))</f>
        <v>#REF!</v>
      </c>
      <c r="FL57" s="384" t="e">
        <f ca="1">FK57-($Q57*1000)</f>
        <v>#REF!</v>
      </c>
      <c r="FM57" s="587" t="e" cm="1">
        <f t="array" aca="1" ref="FM57" ca="1">INDEX(INDIRECT("'"&amp;実行度合表集計!$D57&amp;"_受着完'!R89C4:R90C95",FALSE),1,
MATCH(FD$2,INDIRECT("'"&amp;実行度合表集計!$D57&amp;"_受着完'!R4",FALSE),0)-3)</f>
        <v>#REF!</v>
      </c>
      <c r="FN57" s="455" t="e" cm="1">
        <f t="array" aca="1" ref="FN57" ca="1">INDEX(INDIRECT("'"&amp;実行度合表集計!$D57&amp;"_受着完'!R27C4:R28C95",FALSE),1,
MATCH(FN$2,INDIRECT("'"&amp;実行度合表集計!$D57&amp;"_受着完'!R4",FALSE),0)-1)</f>
        <v>#REF!</v>
      </c>
      <c r="FO57" s="356" t="e">
        <f ca="1">INDEX(INDIRECT("'"&amp;実行度合表集計!$D57&amp;"_受着完'!R27C4:R28C95",FALSE),1,
MATCH(FN$2,INDIRECT("'"&amp;実行度合表集計!$D57&amp;"_受着完'!R4",FALSE),0))</f>
        <v>#REF!</v>
      </c>
      <c r="FP57" s="587" t="e" cm="1">
        <f t="array" aca="1" ref="FP57" ca="1">INDEX(INDIRECT("'"&amp;実行度合表集計!$D57&amp;"_受着完'!R27C4:R28C95",FALSE),1,
MATCH(FN$2,INDIRECT("'"&amp;実行度合表集計!$D57&amp;"_受着完'!R4",FALSE),0)-3)</f>
        <v>#REF!</v>
      </c>
      <c r="FQ57" s="357" t="e" cm="1">
        <f t="array" aca="1" ref="FQ57" ca="1">INDEX(INDIRECT("'"&amp;実行度合表集計!$D57&amp;"_受着完'!R58C4:R59C95",FALSE),1,
MATCH(FN$2,INDIRECT("'"&amp;実行度合表集計!$D57&amp;"_受着完'!R4",FALSE),0)-1)</f>
        <v>#REF!</v>
      </c>
      <c r="FR57" s="356" t="e">
        <f ca="1">INDEX(INDIRECT("'"&amp;実行度合表集計!$D57&amp;"_受着完'!R58C4:R59C95",FALSE),1,
MATCH(FN$2,INDIRECT("'"&amp;実行度合表集計!$D57&amp;"_受着完'!R4",FALSE),0))</f>
        <v>#REF!</v>
      </c>
      <c r="FS57" s="587" t="e" cm="1">
        <f t="array" aca="1" ref="FS57" ca="1">INDEX(INDIRECT("'"&amp;実行度合表集計!$D57&amp;"_受着完'!R58C4:R59C95",FALSE),1,
MATCH(FN$2,INDIRECT("'"&amp;実行度合表集計!$D57&amp;"_受着完'!R4",FALSE),0)-3)</f>
        <v>#REF!</v>
      </c>
      <c r="FT57" s="358" t="e" cm="1">
        <f t="array" aca="1" ref="FT57" ca="1">INDEX(INDIRECT("'"&amp;実行度合表集計!$D57&amp;"_受着完'!R89C4:R90C95",FALSE),1,
MATCH(FN$2,INDIRECT("'"&amp;実行度合表集計!$D57&amp;"_受着完'!R4",FALSE),0)-1)</f>
        <v>#REF!</v>
      </c>
      <c r="FU57" s="356" t="e">
        <f ca="1">INDEX(INDIRECT("'"&amp;実行度合表集計!$D57&amp;"_受着完'!R89C4:R90C95",FALSE),1,
MATCH(FN$2,INDIRECT("'"&amp;実行度合表集計!$D57&amp;"_受着完'!R4",FALSE),0))</f>
        <v>#REF!</v>
      </c>
      <c r="FV57" s="384" t="e">
        <f ca="1">FU57-($Q57*1000)</f>
        <v>#REF!</v>
      </c>
      <c r="FW57" s="587" t="e" cm="1">
        <f t="array" aca="1" ref="FW57" ca="1">INDEX(INDIRECT("'"&amp;実行度合表集計!$D57&amp;"_受着完'!R89C4:R90C95",FALSE),1,
MATCH(FN$2,INDIRECT("'"&amp;実行度合表集計!$D57&amp;"_受着完'!R4",FALSE),0)-3)</f>
        <v>#REF!</v>
      </c>
      <c r="FX57" s="627" t="e">
        <f t="shared" ref="FX57:GG57" ca="1" si="1380">ET57+FD57+FN57</f>
        <v>#REF!</v>
      </c>
      <c r="FY57" s="628" t="e">
        <f t="shared" ca="1" si="1380"/>
        <v>#REF!</v>
      </c>
      <c r="FZ57" s="629" t="e">
        <f t="shared" ca="1" si="1380"/>
        <v>#REF!</v>
      </c>
      <c r="GA57" s="648" t="e">
        <f t="shared" ca="1" si="1380"/>
        <v>#REF!</v>
      </c>
      <c r="GB57" s="617" t="e">
        <f t="shared" ca="1" si="1380"/>
        <v>#REF!</v>
      </c>
      <c r="GC57" s="649" t="e">
        <f t="shared" ca="1" si="1380"/>
        <v>#REF!</v>
      </c>
      <c r="GD57" s="659" t="e">
        <f t="shared" ca="1" si="1380"/>
        <v>#REF!</v>
      </c>
      <c r="GE57" s="619" t="e">
        <f t="shared" ca="1" si="1380"/>
        <v>#REF!</v>
      </c>
      <c r="GF57" s="789" t="e">
        <f t="shared" ca="1" si="1380"/>
        <v>#REF!</v>
      </c>
      <c r="GG57" s="660" t="e">
        <f t="shared" ca="1" si="1380"/>
        <v>#REF!</v>
      </c>
      <c r="GH57" s="670" t="e">
        <f t="shared" ref="GH57:GM58" ca="1" si="1381">EJ57+FX57</f>
        <v>#REF!</v>
      </c>
      <c r="GI57" s="620" t="e">
        <f t="shared" ca="1" si="1381"/>
        <v>#REF!</v>
      </c>
      <c r="GJ57" s="671" t="e">
        <f t="shared" ca="1" si="1381"/>
        <v>#REF!</v>
      </c>
      <c r="GK57" s="681" t="e">
        <f t="shared" ca="1" si="1381"/>
        <v>#REF!</v>
      </c>
      <c r="GL57" s="622" t="e">
        <f t="shared" ca="1" si="1381"/>
        <v>#REF!</v>
      </c>
      <c r="GM57" s="682" t="e">
        <f t="shared" ca="1" si="1381"/>
        <v>#REF!</v>
      </c>
      <c r="GN57" s="692" t="e">
        <f t="shared" ref="GN57:GN58" ca="1" si="1382">EP57+GD57</f>
        <v>#REF!</v>
      </c>
      <c r="GO57" s="624" t="e">
        <f t="shared" ref="GO57:GO58" ca="1" si="1383">EQ57+GE57</f>
        <v>#REF!</v>
      </c>
      <c r="GP57" s="791" t="e">
        <f t="shared" ref="GP57:GP58" ca="1" si="1384">ER57+GF57</f>
        <v>#REF!</v>
      </c>
      <c r="GQ57" s="693" t="e">
        <f t="shared" ref="GQ57:GQ58" ca="1" si="1385">ES57+GG57</f>
        <v>#REF!</v>
      </c>
      <c r="GR57" s="702" t="e">
        <f t="shared" ref="GR57:HA58" ca="1" si="1386">CV57+GH57</f>
        <v>#REF!</v>
      </c>
      <c r="GS57" s="699" t="e">
        <f t="shared" ca="1" si="1386"/>
        <v>#REF!</v>
      </c>
      <c r="GT57" s="703" t="e">
        <f t="shared" ca="1" si="1386"/>
        <v>#REF!</v>
      </c>
      <c r="GU57" s="702" t="e">
        <f t="shared" ca="1" si="1386"/>
        <v>#REF!</v>
      </c>
      <c r="GV57" s="699" t="e">
        <f t="shared" ca="1" si="1386"/>
        <v>#REF!</v>
      </c>
      <c r="GW57" s="703" t="e">
        <f t="shared" ca="1" si="1386"/>
        <v>#REF!</v>
      </c>
      <c r="GX57" s="702" t="e">
        <f t="shared" ca="1" si="1386"/>
        <v>#REF!</v>
      </c>
      <c r="GY57" s="699" t="e">
        <f t="shared" ca="1" si="1386"/>
        <v>#REF!</v>
      </c>
      <c r="GZ57" s="793" t="e">
        <f t="shared" ca="1" si="1386"/>
        <v>#REF!</v>
      </c>
      <c r="HA57" s="703" t="e">
        <f t="shared" ca="1" si="1386"/>
        <v>#REF!</v>
      </c>
      <c r="HC57" s="461" t="s">
        <v>145</v>
      </c>
      <c r="HE57" s="461" t="s">
        <v>241</v>
      </c>
      <c r="HF57" s="461" t="s">
        <v>276</v>
      </c>
      <c r="HG57" s="461"/>
    </row>
    <row r="58" spans="1:215" ht="19.5" outlineLevel="1" x14ac:dyDescent="0.25">
      <c r="A58" s="365"/>
      <c r="B58" s="504"/>
      <c r="C58" s="443" t="str">
        <f>_xlfn.XLOOKUP($D58,'214737'!$H:$H,'214737'!$G:$G,"",0)</f>
        <v/>
      </c>
      <c r="D58" s="431" t="str">
        <f>HYPERLINK("#'"&amp;D57&amp;"_受着完'!A1","▶受着完")</f>
        <v>▶受着完</v>
      </c>
      <c r="E58" s="413"/>
      <c r="F58" s="1294" t="str">
        <f>_xlfn.XLOOKUP($D58,'214737'!$H:$H,'214737'!$I:$I,"",0)</f>
        <v/>
      </c>
      <c r="G58" s="1294" t="str">
        <f>_xlfn.XLOOKUP($D58,'214737'!$H:$H,'214737'!$J:$J,"",0)</f>
        <v/>
      </c>
      <c r="H58" s="1294" t="str">
        <f>_xlfn.XLOOKUP($D58,'214737'!$H:$H,'214737'!$K:$K,"",0)</f>
        <v/>
      </c>
      <c r="I58" s="414" t="str">
        <f>集計グループ4</f>
        <v>君津住宅</v>
      </c>
      <c r="J58" s="523"/>
      <c r="K58" s="1278">
        <f>K57</f>
        <v>3583</v>
      </c>
      <c r="L58" s="1278">
        <f t="shared" ref="L58" si="1387">L57</f>
        <v>292</v>
      </c>
      <c r="M58" s="1278">
        <f t="shared" ref="M58" si="1388">M57</f>
        <v>0</v>
      </c>
      <c r="N58" s="1278">
        <f t="shared" ref="N58" si="1389">N57</f>
        <v>1050</v>
      </c>
      <c r="O58" s="1278">
        <f t="shared" ref="O58" si="1390">O57</f>
        <v>200</v>
      </c>
      <c r="P58" s="1278">
        <f t="shared" ref="P58" si="1391">P57</f>
        <v>4620</v>
      </c>
      <c r="Q58" s="1278">
        <f>SUM(K58:P58)</f>
        <v>9745</v>
      </c>
      <c r="R58" s="577" t="str">
        <f>R57</f>
        <v>ネクストハウス木更津</v>
      </c>
      <c r="S58" s="355" t="s">
        <v>146</v>
      </c>
      <c r="T58" s="455" t="e" cm="1">
        <f t="array" aca="1" ref="T58" ca="1">INDEX(INDIRECT("'"&amp;実行度合表集計!$D57&amp;"_受着完'!R27C4:R28C95",FALSE),2,
MATCH(T$2,INDIRECT("'"&amp;実行度合表集計!$D57&amp;"_受着完'!R4",FALSE),0)-1)</f>
        <v>#REF!</v>
      </c>
      <c r="U58" s="356" t="e">
        <f ca="1">INDEX(INDIRECT("'"&amp;実行度合表集計!$D57&amp;"_受着完'!R27C4:R28C95",FALSE),2,
MATCH(T$2,INDIRECT("'"&amp;実行度合表集計!$D57&amp;"_受着完'!R4",FALSE),0))</f>
        <v>#REF!</v>
      </c>
      <c r="V58" s="587" t="e" cm="1">
        <f t="array" aca="1" ref="V58" ca="1">INDEX(INDIRECT("'"&amp;実行度合表集計!$D57&amp;"_受着完'!R27C4:R28C95",FALSE),2,
MATCH(T$2,INDIRECT("'"&amp;実行度合表集計!$D57&amp;"_受着完'!R4",FALSE),0)-3)</f>
        <v>#REF!</v>
      </c>
      <c r="W58" s="357" t="e" cm="1">
        <f t="array" aca="1" ref="W58" ca="1">INDEX(INDIRECT("'"&amp;実行度合表集計!$D57&amp;"_受着完'!R58C4:R59C95",FALSE),2,
MATCH(T$2,INDIRECT("'"&amp;実行度合表集計!$D57&amp;"_受着完'!R4",FALSE),0)-1)</f>
        <v>#REF!</v>
      </c>
      <c r="X58" s="356" t="e">
        <f ca="1">INDEX(INDIRECT("'"&amp;実行度合表集計!$D57&amp;"_受着完'!R58C4:R59C95",FALSE),2,
MATCH(T$2,INDIRECT("'"&amp;実行度合表集計!$D57&amp;"_受着完'!R4",FALSE),0))</f>
        <v>#REF!</v>
      </c>
      <c r="Y58" s="587" t="e" cm="1">
        <f t="array" aca="1" ref="Y58" ca="1">INDEX(INDIRECT("'"&amp;実行度合表集計!$D57&amp;"_受着完'!R58C4:R59C95",FALSE),2,
MATCH(T$2,INDIRECT("'"&amp;実行度合表集計!$D57&amp;"_受着完'!R4",FALSE),0)-3)</f>
        <v>#REF!</v>
      </c>
      <c r="Z58" s="358" t="e" cm="1">
        <f t="array" aca="1" ref="Z58" ca="1">INDEX(INDIRECT("'"&amp;実行度合表集計!$D57&amp;"_受着完'!R89C4:R90C95",FALSE),2,
MATCH(T$2,INDIRECT("'"&amp;実行度合表集計!$D57&amp;"_受着完'!R4",FALSE),0)-1)</f>
        <v>#REF!</v>
      </c>
      <c r="AA58" s="356" t="e">
        <f ca="1">INDEX(INDIRECT("'"&amp;実行度合表集計!$D57&amp;"_受着完'!R89C4:R90C95",FALSE),2,
MATCH(T$2,INDIRECT("'"&amp;実行度合表集計!$D57&amp;"_受着完'!R4",FALSE),0))</f>
        <v>#REF!</v>
      </c>
      <c r="AB58" s="795" t="e">
        <f ca="1">AA58-($Q57*1000)</f>
        <v>#REF!</v>
      </c>
      <c r="AC58" s="587" t="e" cm="1">
        <f t="array" aca="1" ref="AC58" ca="1">INDEX(INDIRECT("'"&amp;実行度合表集計!$D57&amp;"_受着完'!R89C4:R90C95",FALSE),2,
MATCH(T$2,INDIRECT("'"&amp;実行度合表集計!$D57&amp;"_受着完'!R4",FALSE),0)-3)</f>
        <v>#REF!</v>
      </c>
      <c r="AD58" s="455" t="e" cm="1">
        <f t="array" aca="1" ref="AD58" ca="1">INDEX(INDIRECT("'"&amp;実行度合表集計!$D57&amp;"_受着完'!R27C4:R28C95",FALSE),2,
MATCH(AD$2,INDIRECT("'"&amp;実行度合表集計!$D57&amp;"_受着完'!R4",FALSE),0)-1)</f>
        <v>#REF!</v>
      </c>
      <c r="AE58" s="356" t="e">
        <f ca="1">INDEX(INDIRECT("'"&amp;実行度合表集計!$D57&amp;"_受着完'!R27C4:R28C95",FALSE),2,
MATCH(AD$2,INDIRECT("'"&amp;実行度合表集計!$D57&amp;"_受着完'!R4",FALSE),0))</f>
        <v>#REF!</v>
      </c>
      <c r="AF58" s="587" t="e" cm="1">
        <f t="array" aca="1" ref="AF58" ca="1">INDEX(INDIRECT("'"&amp;実行度合表集計!$D57&amp;"_受着完'!R27C4:R28C95",FALSE),2,
MATCH(AD$2,INDIRECT("'"&amp;実行度合表集計!$D57&amp;"_受着完'!R4",FALSE),0)-3)</f>
        <v>#REF!</v>
      </c>
      <c r="AG58" s="357" t="e" cm="1">
        <f t="array" aca="1" ref="AG58" ca="1">INDEX(INDIRECT("'"&amp;実行度合表集計!$D57&amp;"_受着完'!R58C4:R59C95",FALSE),2,
MATCH(AD$2,INDIRECT("'"&amp;実行度合表集計!$D57&amp;"_受着完'!R4",FALSE),0)-1)</f>
        <v>#REF!</v>
      </c>
      <c r="AH58" s="356" t="e">
        <f ca="1">INDEX(INDIRECT("'"&amp;実行度合表集計!$D57&amp;"_受着完'!R58C4:R59C95",FALSE),2,
MATCH(AD$2,INDIRECT("'"&amp;実行度合表集計!$D57&amp;"_受着完'!R4",FALSE),0))</f>
        <v>#REF!</v>
      </c>
      <c r="AI58" s="587" t="e" cm="1">
        <f t="array" aca="1" ref="AI58" ca="1">INDEX(INDIRECT("'"&amp;実行度合表集計!$D57&amp;"_受着完'!R58C4:R59C95",FALSE),2,
MATCH(AD$2,INDIRECT("'"&amp;実行度合表集計!$D57&amp;"_受着完'!R4",FALSE),0)-3)</f>
        <v>#REF!</v>
      </c>
      <c r="AJ58" s="358" t="e" cm="1">
        <f t="array" aca="1" ref="AJ58" ca="1">INDEX(INDIRECT("'"&amp;実行度合表集計!$D57&amp;"_受着完'!R89C4:R90C95",FALSE),2,
MATCH(AD$2,INDIRECT("'"&amp;実行度合表集計!$D57&amp;"_受着完'!R4",FALSE),0)-1)</f>
        <v>#REF!</v>
      </c>
      <c r="AK58" s="356" t="e">
        <f ca="1">INDEX(INDIRECT("'"&amp;実行度合表集計!$D57&amp;"_受着完'!R89C4:R90C95",FALSE),2,
MATCH(AD$2,INDIRECT("'"&amp;実行度合表集計!$D57&amp;"_受着完'!R4",FALSE),0))</f>
        <v>#REF!</v>
      </c>
      <c r="AL58" s="795" t="e">
        <f ca="1">AK58-($Q57*1000)</f>
        <v>#REF!</v>
      </c>
      <c r="AM58" s="587" t="e" cm="1">
        <f t="array" aca="1" ref="AM58" ca="1">INDEX(INDIRECT("'"&amp;実行度合表集計!$D57&amp;"_受着完'!R89C4:R90C95",FALSE),2,
MATCH(AD$2,INDIRECT("'"&amp;実行度合表集計!$D57&amp;"_受着完'!R4",FALSE),0)-3)</f>
        <v>#REF!</v>
      </c>
      <c r="AN58" s="455" t="e" cm="1">
        <f t="array" aca="1" ref="AN58" ca="1">INDEX(INDIRECT("'"&amp;実行度合表集計!$D57&amp;"_受着完'!R27C4:R28C95",FALSE),2,
MATCH(AN$2,INDIRECT("'"&amp;実行度合表集計!$D57&amp;"_受着完'!R4",FALSE),0)-1)</f>
        <v>#REF!</v>
      </c>
      <c r="AO58" s="356" t="e">
        <f ca="1">INDEX(INDIRECT("'"&amp;実行度合表集計!$D57&amp;"_受着完'!R27C4:R28C95",FALSE),2,
MATCH(AN$2,INDIRECT("'"&amp;実行度合表集計!$D57&amp;"_受着完'!R4",FALSE),0))</f>
        <v>#REF!</v>
      </c>
      <c r="AP58" s="587" t="e" cm="1">
        <f t="array" aca="1" ref="AP58" ca="1">INDEX(INDIRECT("'"&amp;実行度合表集計!$D57&amp;"_受着完'!R27C4:R28C95",FALSE),2,
MATCH(AN$2,INDIRECT("'"&amp;実行度合表集計!$D57&amp;"_受着完'!R4",FALSE),0)-3)</f>
        <v>#REF!</v>
      </c>
      <c r="AQ58" s="357" t="e" cm="1">
        <f t="array" aca="1" ref="AQ58" ca="1">INDEX(INDIRECT("'"&amp;実行度合表集計!$D57&amp;"_受着完'!R58C4:R59C95",FALSE),2,
MATCH(AN$2,INDIRECT("'"&amp;実行度合表集計!$D57&amp;"_受着完'!R4",FALSE),0)-1)</f>
        <v>#REF!</v>
      </c>
      <c r="AR58" s="356" t="e">
        <f ca="1">INDEX(INDIRECT("'"&amp;実行度合表集計!$D57&amp;"_受着完'!R58C4:R59C95",FALSE),2,
MATCH(AN$2,INDIRECT("'"&amp;実行度合表集計!$D57&amp;"_受着完'!R4",FALSE),0))</f>
        <v>#REF!</v>
      </c>
      <c r="AS58" s="587" t="e" cm="1">
        <f t="array" aca="1" ref="AS58" ca="1">INDEX(INDIRECT("'"&amp;実行度合表集計!$D57&amp;"_受着完'!R58C4:R59C95",FALSE),2,
MATCH(AN$2,INDIRECT("'"&amp;実行度合表集計!$D57&amp;"_受着完'!R4",FALSE),0)-3)</f>
        <v>#REF!</v>
      </c>
      <c r="AT58" s="358" t="e" cm="1">
        <f t="array" aca="1" ref="AT58" ca="1">INDEX(INDIRECT("'"&amp;実行度合表集計!$D57&amp;"_受着完'!R89C4:R90C95",FALSE),2,
MATCH(AN$2,INDIRECT("'"&amp;実行度合表集計!$D57&amp;"_受着完'!R4",FALSE),0)-1)</f>
        <v>#REF!</v>
      </c>
      <c r="AU58" s="356" t="e">
        <f ca="1">INDEX(INDIRECT("'"&amp;実行度合表集計!$D57&amp;"_受着完'!R89C4:R90C95",FALSE),2,
MATCH(AN$2,INDIRECT("'"&amp;実行度合表集計!$D57&amp;"_受着完'!R4",FALSE),0))</f>
        <v>#REF!</v>
      </c>
      <c r="AV58" s="795" t="e">
        <f ca="1">AU58-($Q57*1000)</f>
        <v>#REF!</v>
      </c>
      <c r="AW58" s="587" t="e" cm="1">
        <f t="array" aca="1" ref="AW58" ca="1">INDEX(INDIRECT("'"&amp;実行度合表集計!$D57&amp;"_受着完'!R89C4:R90C95",FALSE),2,
MATCH(AN$2,INDIRECT("'"&amp;実行度合表集計!$D57&amp;"_受着完'!R4",FALSE),0)-3)</f>
        <v>#REF!</v>
      </c>
      <c r="AX58" s="627" t="e">
        <f t="shared" ref="AX58" ca="1" si="1392">T58+AD58+AN58</f>
        <v>#REF!</v>
      </c>
      <c r="AY58" s="628" t="e">
        <f t="shared" ref="AY58" ca="1" si="1393">U58+AE58+AO58</f>
        <v>#REF!</v>
      </c>
      <c r="AZ58" s="629" t="e">
        <f t="shared" ref="AZ58" ca="1" si="1394">V58+AF58+AP58</f>
        <v>#REF!</v>
      </c>
      <c r="BA58" s="648" t="e">
        <f t="shared" ref="BA58" ca="1" si="1395">W58+AG58+AQ58</f>
        <v>#REF!</v>
      </c>
      <c r="BB58" s="617" t="e">
        <f t="shared" ref="BB58" ca="1" si="1396">X58+AH58+AR58</f>
        <v>#REF!</v>
      </c>
      <c r="BC58" s="649" t="e">
        <f t="shared" ref="BC58" ca="1" si="1397">Y58+AI58+AS58</f>
        <v>#REF!</v>
      </c>
      <c r="BD58" s="659" t="e">
        <f ca="1">Z58+AJ58+AT58</f>
        <v>#REF!</v>
      </c>
      <c r="BE58" s="619" t="e">
        <f ca="1">AA58+AK58+AU58</f>
        <v>#REF!</v>
      </c>
      <c r="BF58" s="790" t="e">
        <f ca="1">BE58*(1+BF59)-(($Q57*1000)*3)</f>
        <v>#REF!</v>
      </c>
      <c r="BG58" s="660" t="e">
        <f ca="1">AC58+AM58+AW58</f>
        <v>#REF!</v>
      </c>
      <c r="BH58" s="360" t="e" cm="1">
        <f t="array" aca="1" ref="BH58" ca="1">INDEX(INDIRECT("'"&amp;実行度合表集計!$D57&amp;"_受着完'!R27C4:R28C95",FALSE),2,
MATCH(BH$2,INDIRECT("'"&amp;実行度合表集計!$D57&amp;"_受着完'!R4",FALSE),0)-1)</f>
        <v>#REF!</v>
      </c>
      <c r="BI58" s="356" t="e">
        <f ca="1">INDEX(INDIRECT("'"&amp;実行度合表集計!$D57&amp;"_受着完'!R27C4:R28C95",FALSE),2,
MATCH(BH$2,INDIRECT("'"&amp;実行度合表集計!$D57&amp;"_受着完'!R4",FALSE),0))</f>
        <v>#REF!</v>
      </c>
      <c r="BJ58" s="587" t="e" cm="1">
        <f t="array" aca="1" ref="BJ58" ca="1">INDEX(INDIRECT("'"&amp;実行度合表集計!$D57&amp;"_受着完'!R27C4:R28C95",FALSE),2,
MATCH(BH$2,INDIRECT("'"&amp;実行度合表集計!$D57&amp;"_受着完'!R4",FALSE),0)-3)</f>
        <v>#REF!</v>
      </c>
      <c r="BK58" s="357" t="e" cm="1">
        <f t="array" aca="1" ref="BK58" ca="1">INDEX(INDIRECT("'"&amp;実行度合表集計!$D57&amp;"_受着完'!R58C4:R59C95",FALSE),2,
MATCH(BH$2,INDIRECT("'"&amp;実行度合表集計!$D57&amp;"_受着完'!R4",FALSE),0)-1)</f>
        <v>#REF!</v>
      </c>
      <c r="BL58" s="356" t="e">
        <f ca="1">INDEX(INDIRECT("'"&amp;実行度合表集計!$D57&amp;"_受着完'!R58C4:R59C95",FALSE),2,
MATCH(BH$2,INDIRECT("'"&amp;実行度合表集計!$D57&amp;"_受着完'!R4",FALSE),0))</f>
        <v>#REF!</v>
      </c>
      <c r="BM58" s="587" t="e" cm="1">
        <f t="array" aca="1" ref="BM58" ca="1">INDEX(INDIRECT("'"&amp;実行度合表集計!$D57&amp;"_受着完'!R58C4:R59C95",FALSE),2,
MATCH(BH$2,INDIRECT("'"&amp;実行度合表集計!$D57&amp;"_受着完'!R4",FALSE),0)-3)</f>
        <v>#REF!</v>
      </c>
      <c r="BN58" s="358" t="e" cm="1">
        <f t="array" aca="1" ref="BN58" ca="1">INDEX(INDIRECT("'"&amp;実行度合表集計!$D57&amp;"_受着完'!R89C4:R90C95",FALSE),2,
MATCH(BH$2,INDIRECT("'"&amp;実行度合表集計!$D57&amp;"_受着完'!R4",FALSE),0)-1)</f>
        <v>#REF!</v>
      </c>
      <c r="BO58" s="356" t="e">
        <f ca="1">INDEX(INDIRECT("'"&amp;実行度合表集計!$D57&amp;"_受着完'!R89C4:R90C95",FALSE),2,
MATCH(BH$2,INDIRECT("'"&amp;実行度合表集計!$D57&amp;"_受着完'!R4",FALSE),0))</f>
        <v>#REF!</v>
      </c>
      <c r="BP58" s="795" t="e">
        <f ca="1">BO58-($Q57*1000)</f>
        <v>#REF!</v>
      </c>
      <c r="BQ58" s="587" t="e" cm="1">
        <f t="array" aca="1" ref="BQ58" ca="1">INDEX(INDIRECT("'"&amp;実行度合表集計!$D57&amp;"_受着完'!R89C4:R90C95",FALSE),2,
MATCH(BH$2,INDIRECT("'"&amp;実行度合表集計!$D57&amp;"_受着完'!R4",FALSE),0)-3)</f>
        <v>#REF!</v>
      </c>
      <c r="BR58" s="455" t="e" cm="1">
        <f t="array" aca="1" ref="BR58" ca="1">INDEX(INDIRECT("'"&amp;実行度合表集計!$D57&amp;"_受着完'!R27C4:R28C95",FALSE),2,
MATCH(BR$2,INDIRECT("'"&amp;実行度合表集計!$D57&amp;"_受着完'!R4",FALSE),0)-1)</f>
        <v>#REF!</v>
      </c>
      <c r="BS58" s="356" t="e">
        <f ca="1">INDEX(INDIRECT("'"&amp;実行度合表集計!$D57&amp;"_受着完'!R27C4:R28C95",FALSE),2,
MATCH(BR$2,INDIRECT("'"&amp;実行度合表集計!$D57&amp;"_受着完'!R4",FALSE),0))</f>
        <v>#REF!</v>
      </c>
      <c r="BT58" s="587" t="e" cm="1">
        <f t="array" aca="1" ref="BT58" ca="1">INDEX(INDIRECT("'"&amp;実行度合表集計!$D57&amp;"_受着完'!R27C4:R28C95",FALSE),2,
MATCH(BR$2,INDIRECT("'"&amp;実行度合表集計!$D57&amp;"_受着完'!R4",FALSE),0)-3)</f>
        <v>#REF!</v>
      </c>
      <c r="BU58" s="357" t="e" cm="1">
        <f t="array" aca="1" ref="BU58" ca="1">INDEX(INDIRECT("'"&amp;実行度合表集計!$D57&amp;"_受着完'!R58C4:R59C95",FALSE),2,
MATCH(BR$2,INDIRECT("'"&amp;実行度合表集計!$D57&amp;"_受着完'!R4",FALSE),0)-1)</f>
        <v>#REF!</v>
      </c>
      <c r="BV58" s="356" t="e">
        <f ca="1">INDEX(INDIRECT("'"&amp;実行度合表集計!$D57&amp;"_受着完'!R58C4:R59C95",FALSE),2,
MATCH(BR$2,INDIRECT("'"&amp;実行度合表集計!$D57&amp;"_受着完'!R4",FALSE),0))</f>
        <v>#REF!</v>
      </c>
      <c r="BW58" s="587" t="e" cm="1">
        <f t="array" aca="1" ref="BW58" ca="1">INDEX(INDIRECT("'"&amp;実行度合表集計!$D57&amp;"_受着完'!R58C4:R59C95",FALSE),2,
MATCH(BR$2,INDIRECT("'"&amp;実行度合表集計!$D57&amp;"_受着完'!R4",FALSE),0)-3)</f>
        <v>#REF!</v>
      </c>
      <c r="BX58" s="358" t="e" cm="1">
        <f t="array" aca="1" ref="BX58" ca="1">INDEX(INDIRECT("'"&amp;実行度合表集計!$D57&amp;"_受着完'!R89C4:R90C95",FALSE),2,
MATCH(BR$2,INDIRECT("'"&amp;実行度合表集計!$D57&amp;"_受着完'!R4",FALSE),0)-1)</f>
        <v>#REF!</v>
      </c>
      <c r="BY58" s="356" t="e">
        <f ca="1">INDEX(INDIRECT("'"&amp;実行度合表集計!$D57&amp;"_受着完'!R89C4:R90C95",FALSE),2,
MATCH(BR$2,INDIRECT("'"&amp;実行度合表集計!$D57&amp;"_受着完'!R4",FALSE),0))</f>
        <v>#REF!</v>
      </c>
      <c r="BZ58" s="795" t="e">
        <f ca="1">BY58-($Q57*1000)</f>
        <v>#REF!</v>
      </c>
      <c r="CA58" s="587" t="e" cm="1">
        <f t="array" aca="1" ref="CA58" ca="1">INDEX(INDIRECT("'"&amp;実行度合表集計!$D57&amp;"_受着完'!R89C4:R90C95",FALSE),2,
MATCH(BR$2,INDIRECT("'"&amp;実行度合表集計!$D57&amp;"_受着完'!R4",FALSE),0)-3)</f>
        <v>#REF!</v>
      </c>
      <c r="CB58" s="455" t="e" cm="1">
        <f t="array" aca="1" ref="CB58" ca="1">INDEX(INDIRECT("'"&amp;実行度合表集計!$D57&amp;"_受着完'!R27C4:R28C95",FALSE),2,
MATCH(CB$2,INDIRECT("'"&amp;実行度合表集計!$D57&amp;"_受着完'!R4",FALSE),0)-1)</f>
        <v>#REF!</v>
      </c>
      <c r="CC58" s="356" t="e">
        <f ca="1">INDEX(INDIRECT("'"&amp;実行度合表集計!$D57&amp;"_受着完'!R27C4:R28C95",FALSE),2,
MATCH(CB$2,INDIRECT("'"&amp;実行度合表集計!$D57&amp;"_受着完'!R4",FALSE),0))</f>
        <v>#REF!</v>
      </c>
      <c r="CD58" s="587" t="e" cm="1">
        <f t="array" aca="1" ref="CD58" ca="1">INDEX(INDIRECT("'"&amp;実行度合表集計!$D57&amp;"_受着完'!R27C4:R28C95",FALSE),2,
MATCH(CB$2,INDIRECT("'"&amp;実行度合表集計!$D57&amp;"_受着完'!R4",FALSE),0)-3)</f>
        <v>#REF!</v>
      </c>
      <c r="CE58" s="357" t="e" cm="1">
        <f t="array" aca="1" ref="CE58" ca="1">INDEX(INDIRECT("'"&amp;実行度合表集計!$D57&amp;"_受着完'!R58C4:R59C95",FALSE),2,
MATCH(CB$2,INDIRECT("'"&amp;実行度合表集計!$D57&amp;"_受着完'!R4",FALSE),0)-1)</f>
        <v>#REF!</v>
      </c>
      <c r="CF58" s="356" t="e">
        <f ca="1">INDEX(INDIRECT("'"&amp;実行度合表集計!$D57&amp;"_受着完'!R58C4:R59C95",FALSE),2,
MATCH(CB$2,INDIRECT("'"&amp;実行度合表集計!$D57&amp;"_受着完'!R4",FALSE),0))</f>
        <v>#REF!</v>
      </c>
      <c r="CG58" s="587" t="e" cm="1">
        <f t="array" aca="1" ref="CG58" ca="1">INDEX(INDIRECT("'"&amp;実行度合表集計!$D57&amp;"_受着完'!R58C4:R59C95",FALSE),2,
MATCH(CB$2,INDIRECT("'"&amp;実行度合表集計!$D57&amp;"_受着完'!R4",FALSE),0)-3)</f>
        <v>#REF!</v>
      </c>
      <c r="CH58" s="358" t="e" cm="1">
        <f t="array" aca="1" ref="CH58" ca="1">INDEX(INDIRECT("'"&amp;実行度合表集計!$D57&amp;"_受着完'!R89C4:R90C95",FALSE),2,
MATCH(CB$2,INDIRECT("'"&amp;実行度合表集計!$D57&amp;"_受着完'!R4",FALSE),0)-1)</f>
        <v>#REF!</v>
      </c>
      <c r="CI58" s="356" t="e">
        <f ca="1">INDEX(INDIRECT("'"&amp;実行度合表集計!$D57&amp;"_受着完'!R89C4:R90C95",FALSE),2,
MATCH(CB$2,INDIRECT("'"&amp;実行度合表集計!$D57&amp;"_受着完'!R4",FALSE),0))</f>
        <v>#REF!</v>
      </c>
      <c r="CJ58" s="795" t="e">
        <f ca="1">CI58-($Q57*1000)</f>
        <v>#REF!</v>
      </c>
      <c r="CK58" s="587" t="e" cm="1">
        <f t="array" aca="1" ref="CK58" ca="1">INDEX(INDIRECT("'"&amp;実行度合表集計!$D57&amp;"_受着完'!R89C4:R90C95",FALSE),2,
MATCH(CB$2,INDIRECT("'"&amp;実行度合表集計!$D57&amp;"_受着完'!R4",FALSE),0)-3)</f>
        <v>#REF!</v>
      </c>
      <c r="CL58" s="627" t="e">
        <f t="shared" ref="CL58" ca="1" si="1398">BH58+BR58+CB58</f>
        <v>#REF!</v>
      </c>
      <c r="CM58" s="628" t="e">
        <f t="shared" ref="CM58" ca="1" si="1399">BI58+BS58+CC58</f>
        <v>#REF!</v>
      </c>
      <c r="CN58" s="629" t="e">
        <f t="shared" ref="CN58" ca="1" si="1400">BJ58+BT58+CD58</f>
        <v>#REF!</v>
      </c>
      <c r="CO58" s="648" t="e">
        <f t="shared" ref="CO58" ca="1" si="1401">BK58+BU58+CE58</f>
        <v>#REF!</v>
      </c>
      <c r="CP58" s="617" t="e">
        <f t="shared" ref="CP58" ca="1" si="1402">BL58+BV58+CF58</f>
        <v>#REF!</v>
      </c>
      <c r="CQ58" s="649" t="e">
        <f t="shared" ref="CQ58" ca="1" si="1403">BM58+BW58+CG58</f>
        <v>#REF!</v>
      </c>
      <c r="CR58" s="659" t="e">
        <f ca="1">BN58+BX58+CH58</f>
        <v>#REF!</v>
      </c>
      <c r="CS58" s="619" t="e">
        <f ca="1">BO58+BY58+CI58</f>
        <v>#REF!</v>
      </c>
      <c r="CT58" s="790" t="e">
        <f ca="1">CS58*(1+CT59)-(($Q57*1000)*3)</f>
        <v>#REF!</v>
      </c>
      <c r="CU58" s="660" t="e">
        <f ca="1">BQ58+CA58+CK58</f>
        <v>#REF!</v>
      </c>
      <c r="CV58" s="670" t="e">
        <f t="shared" ca="1" si="1378"/>
        <v>#REF!</v>
      </c>
      <c r="CW58" s="620" t="e">
        <f t="shared" ca="1" si="1378"/>
        <v>#REF!</v>
      </c>
      <c r="CX58" s="671" t="e">
        <f t="shared" ca="1" si="1378"/>
        <v>#REF!</v>
      </c>
      <c r="CY58" s="681" t="e">
        <f t="shared" ca="1" si="1378"/>
        <v>#REF!</v>
      </c>
      <c r="CZ58" s="622" t="e">
        <f t="shared" ca="1" si="1378"/>
        <v>#REF!</v>
      </c>
      <c r="DA58" s="682" t="e">
        <f t="shared" ca="1" si="1378"/>
        <v>#REF!</v>
      </c>
      <c r="DB58" s="692" t="e">
        <f t="shared" ca="1" si="1378"/>
        <v>#REF!</v>
      </c>
      <c r="DC58" s="624" t="e">
        <f t="shared" ca="1" si="1378"/>
        <v>#REF!</v>
      </c>
      <c r="DD58" s="790" t="e">
        <f t="shared" ca="1" si="1378"/>
        <v>#REF!</v>
      </c>
      <c r="DE58" s="693" t="e">
        <f t="shared" ca="1" si="1378"/>
        <v>#REF!</v>
      </c>
      <c r="DF58" s="360" t="e" cm="1">
        <f t="array" aca="1" ref="DF58" ca="1">INDEX(INDIRECT("'"&amp;実行度合表集計!$D57&amp;"_受着完'!R27C4:R28C95",FALSE),2,
MATCH(DF$2,INDIRECT("'"&amp;実行度合表集計!$D57&amp;"_受着完'!R4",FALSE),0)-1)</f>
        <v>#REF!</v>
      </c>
      <c r="DG58" s="356" t="e">
        <f ca="1">INDEX(INDIRECT("'"&amp;実行度合表集計!$D57&amp;"_受着完'!R27C4:R28C95",FALSE),2,
MATCH(DF$2,INDIRECT("'"&amp;実行度合表集計!$D57&amp;"_受着完'!R4",FALSE),0))</f>
        <v>#REF!</v>
      </c>
      <c r="DH58" s="587" t="e" cm="1">
        <f t="array" aca="1" ref="DH58" ca="1">INDEX(INDIRECT("'"&amp;実行度合表集計!$D57&amp;"_受着完'!R27C4:R28C95",FALSE),2,
MATCH(DF$2,INDIRECT("'"&amp;実行度合表集計!$D57&amp;"_受着完'!R4",FALSE),0)-3)</f>
        <v>#REF!</v>
      </c>
      <c r="DI58" s="357" t="e" cm="1">
        <f t="array" aca="1" ref="DI58" ca="1">INDEX(INDIRECT("'"&amp;実行度合表集計!$D57&amp;"_受着完'!R58C4:R59C95",FALSE),2,
MATCH(DF$2,INDIRECT("'"&amp;実行度合表集計!$D57&amp;"_受着完'!R4",FALSE),0)-1)</f>
        <v>#REF!</v>
      </c>
      <c r="DJ58" s="356" t="e">
        <f ca="1">INDEX(INDIRECT("'"&amp;実行度合表集計!$D57&amp;"_受着完'!R58C4:R59C95",FALSE),2,
MATCH(DF$2,INDIRECT("'"&amp;実行度合表集計!$D57&amp;"_受着完'!R4",FALSE),0))</f>
        <v>#REF!</v>
      </c>
      <c r="DK58" s="587" t="e" cm="1">
        <f t="array" aca="1" ref="DK58" ca="1">INDEX(INDIRECT("'"&amp;実行度合表集計!$D57&amp;"_受着完'!R58C4:R59C95",FALSE),2,
MATCH(DF$2,INDIRECT("'"&amp;実行度合表集計!$D57&amp;"_受着完'!R4",FALSE),0)-3)</f>
        <v>#REF!</v>
      </c>
      <c r="DL58" s="358" t="e" cm="1">
        <f t="array" aca="1" ref="DL58" ca="1">INDEX(INDIRECT("'"&amp;実行度合表集計!$D57&amp;"_受着完'!R89C4:R90C95",FALSE),2,
MATCH(DF$2,INDIRECT("'"&amp;実行度合表集計!$D57&amp;"_受着完'!R4",FALSE),0)-1)</f>
        <v>#REF!</v>
      </c>
      <c r="DM58" s="356" t="e">
        <f ca="1">INDEX(INDIRECT("'"&amp;実行度合表集計!$D57&amp;"_受着完'!R89C4:R90C95",FALSE),2,
MATCH(DF$2,INDIRECT("'"&amp;実行度合表集計!$D57&amp;"_受着完'!R4",FALSE),0))</f>
        <v>#REF!</v>
      </c>
      <c r="DN58" s="795" t="e">
        <f ca="1">DM58-($Q57*1000)</f>
        <v>#REF!</v>
      </c>
      <c r="DO58" s="587" t="e" cm="1">
        <f t="array" aca="1" ref="DO58" ca="1">INDEX(INDIRECT("'"&amp;実行度合表集計!$D57&amp;"_受着完'!R89C4:R90C95",FALSE),2,
MATCH(DF$2,INDIRECT("'"&amp;実行度合表集計!$D57&amp;"_受着完'!R4",FALSE),0)-3)</f>
        <v>#REF!</v>
      </c>
      <c r="DP58" s="455" t="e" cm="1">
        <f t="array" aca="1" ref="DP58" ca="1">INDEX(INDIRECT("'"&amp;実行度合表集計!$D57&amp;"_受着完'!R27C4:R28C95",FALSE),2,
MATCH(DP$2,INDIRECT("'"&amp;実行度合表集計!$D57&amp;"_受着完'!R4",FALSE),0)-1)</f>
        <v>#REF!</v>
      </c>
      <c r="DQ58" s="356" t="e">
        <f ca="1">INDEX(INDIRECT("'"&amp;実行度合表集計!$D57&amp;"_受着完'!R27C4:R28C95",FALSE),2,
MATCH(DP$2,INDIRECT("'"&amp;実行度合表集計!$D57&amp;"_受着完'!R4",FALSE),0))</f>
        <v>#REF!</v>
      </c>
      <c r="DR58" s="587" t="e" cm="1">
        <f t="array" aca="1" ref="DR58" ca="1">INDEX(INDIRECT("'"&amp;実行度合表集計!$D57&amp;"_受着完'!R27C4:R28C95",FALSE),2,
MATCH(DP$2,INDIRECT("'"&amp;実行度合表集計!$D57&amp;"_受着完'!R4",FALSE),0)-3)</f>
        <v>#REF!</v>
      </c>
      <c r="DS58" s="357" t="e" cm="1">
        <f t="array" aca="1" ref="DS58" ca="1">INDEX(INDIRECT("'"&amp;実行度合表集計!$D57&amp;"_受着完'!R58C4:R59C95",FALSE),2,
MATCH(DP$2,INDIRECT("'"&amp;実行度合表集計!$D57&amp;"_受着完'!R4",FALSE),0)-1)</f>
        <v>#REF!</v>
      </c>
      <c r="DT58" s="356" t="e">
        <f ca="1">INDEX(INDIRECT("'"&amp;実行度合表集計!$D57&amp;"_受着完'!R58C4:R59C95",FALSE),2,
MATCH(DP$2,INDIRECT("'"&amp;実行度合表集計!$D57&amp;"_受着完'!R4",FALSE),0))</f>
        <v>#REF!</v>
      </c>
      <c r="DU58" s="587" t="e" cm="1">
        <f t="array" aca="1" ref="DU58" ca="1">INDEX(INDIRECT("'"&amp;実行度合表集計!$D57&amp;"_受着完'!R58C4:R59C95",FALSE),2,
MATCH(DP$2,INDIRECT("'"&amp;実行度合表集計!$D57&amp;"_受着完'!R4",FALSE),0)-3)</f>
        <v>#REF!</v>
      </c>
      <c r="DV58" s="358" t="e" cm="1">
        <f t="array" aca="1" ref="DV58" ca="1">INDEX(INDIRECT("'"&amp;実行度合表集計!$D57&amp;"_受着完'!R89C4:R90C95",FALSE),2,
MATCH(DP$2,INDIRECT("'"&amp;実行度合表集計!$D57&amp;"_受着完'!R4",FALSE),0)-1)</f>
        <v>#REF!</v>
      </c>
      <c r="DW58" s="356" t="e">
        <f ca="1">INDEX(INDIRECT("'"&amp;実行度合表集計!$D57&amp;"_受着完'!R89C4:R90C95",FALSE),2,
MATCH(DP$2,INDIRECT("'"&amp;実行度合表集計!$D57&amp;"_受着完'!R4",FALSE),0))</f>
        <v>#REF!</v>
      </c>
      <c r="DX58" s="795" t="e">
        <f ca="1">DW58-($Q57*1000)</f>
        <v>#REF!</v>
      </c>
      <c r="DY58" s="587" t="e" cm="1">
        <f t="array" aca="1" ref="DY58" ca="1">INDEX(INDIRECT("'"&amp;実行度合表集計!$D57&amp;"_受着完'!R89C4:R90C95",FALSE),2,
MATCH(DP$2,INDIRECT("'"&amp;実行度合表集計!$D57&amp;"_受着完'!R4",FALSE),0)-3)</f>
        <v>#REF!</v>
      </c>
      <c r="DZ58" s="455" t="e" cm="1">
        <f t="array" aca="1" ref="DZ58" ca="1">INDEX(INDIRECT("'"&amp;実行度合表集計!$D57&amp;"_受着完'!R27C4:R28C95",FALSE),2,
MATCH(DZ$2,INDIRECT("'"&amp;実行度合表集計!$D57&amp;"_受着完'!R4",FALSE),0)-1)</f>
        <v>#REF!</v>
      </c>
      <c r="EA58" s="356" t="e">
        <f ca="1">INDEX(INDIRECT("'"&amp;実行度合表集計!$D57&amp;"_受着完'!R27C4:R28C95",FALSE),2,
MATCH(DZ$2,INDIRECT("'"&amp;実行度合表集計!$D57&amp;"_受着完'!R4",FALSE),0))</f>
        <v>#REF!</v>
      </c>
      <c r="EB58" s="587" t="e" cm="1">
        <f t="array" aca="1" ref="EB58" ca="1">INDEX(INDIRECT("'"&amp;実行度合表集計!$D57&amp;"_受着完'!R27C4:R28C95",FALSE),2,
MATCH(DZ$2,INDIRECT("'"&amp;実行度合表集計!$D57&amp;"_受着完'!R4",FALSE),0)-3)</f>
        <v>#REF!</v>
      </c>
      <c r="EC58" s="357" t="e" cm="1">
        <f t="array" aca="1" ref="EC58" ca="1">INDEX(INDIRECT("'"&amp;実行度合表集計!$D57&amp;"_受着完'!R58C4:R59C95",FALSE),2,
MATCH(DZ$2,INDIRECT("'"&amp;実行度合表集計!$D57&amp;"_受着完'!R4",FALSE),0)-1)</f>
        <v>#REF!</v>
      </c>
      <c r="ED58" s="356" t="e">
        <f ca="1">INDEX(INDIRECT("'"&amp;実行度合表集計!$D57&amp;"_受着完'!R58C4:R59C95",FALSE),2,
MATCH(DZ$2,INDIRECT("'"&amp;実行度合表集計!$D57&amp;"_受着完'!R4",FALSE),0))</f>
        <v>#REF!</v>
      </c>
      <c r="EE58" s="587" t="e" cm="1">
        <f t="array" aca="1" ref="EE58" ca="1">INDEX(INDIRECT("'"&amp;実行度合表集計!$D57&amp;"_受着完'!R58C4:R59C95",FALSE),2,
MATCH(DZ$2,INDIRECT("'"&amp;実行度合表集計!$D57&amp;"_受着完'!R4",FALSE),0)-3)</f>
        <v>#REF!</v>
      </c>
      <c r="EF58" s="358" t="e" cm="1">
        <f t="array" aca="1" ref="EF58" ca="1">INDEX(INDIRECT("'"&amp;実行度合表集計!$D57&amp;"_受着完'!R89C4:R90C95",FALSE),2,
MATCH(DZ$2,INDIRECT("'"&amp;実行度合表集計!$D57&amp;"_受着完'!R4",FALSE),0)-1)</f>
        <v>#REF!</v>
      </c>
      <c r="EG58" s="356" t="e">
        <f ca="1">INDEX(INDIRECT("'"&amp;実行度合表集計!$D57&amp;"_受着完'!R89C4:R90C95",FALSE),2,
MATCH(DZ$2,INDIRECT("'"&amp;実行度合表集計!$D57&amp;"_受着完'!R4",FALSE),0))</f>
        <v>#REF!</v>
      </c>
      <c r="EH58" s="795" t="e">
        <f ca="1">EG58-($Q57*1000)</f>
        <v>#REF!</v>
      </c>
      <c r="EI58" s="587" t="e" cm="1">
        <f t="array" aca="1" ref="EI58" ca="1">INDEX(INDIRECT("'"&amp;実行度合表集計!$D57&amp;"_受着完'!R89C4:R90C95",FALSE),2,
MATCH(DZ$2,INDIRECT("'"&amp;実行度合表集計!$D57&amp;"_受着完'!R4",FALSE),0)-3)</f>
        <v>#REF!</v>
      </c>
      <c r="EJ58" s="627" t="e">
        <f t="shared" ref="EJ58" ca="1" si="1404">DF58+DP58+DZ58</f>
        <v>#REF!</v>
      </c>
      <c r="EK58" s="628" t="e">
        <f t="shared" ref="EK58" ca="1" si="1405">DG58+DQ58+EA58</f>
        <v>#REF!</v>
      </c>
      <c r="EL58" s="629" t="e">
        <f t="shared" ref="EL58" ca="1" si="1406">DH58+DR58+EB58</f>
        <v>#REF!</v>
      </c>
      <c r="EM58" s="648" t="e">
        <f t="shared" ref="EM58" ca="1" si="1407">DI58+DS58+EC58</f>
        <v>#REF!</v>
      </c>
      <c r="EN58" s="617" t="e">
        <f t="shared" ref="EN58" ca="1" si="1408">DJ58+DT58+ED58</f>
        <v>#REF!</v>
      </c>
      <c r="EO58" s="649" t="e">
        <f t="shared" ref="EO58" ca="1" si="1409">DK58+DU58+EE58</f>
        <v>#REF!</v>
      </c>
      <c r="EP58" s="659" t="e">
        <f ca="1">DL58+DV58+EF58</f>
        <v>#REF!</v>
      </c>
      <c r="EQ58" s="619" t="e">
        <f ca="1">DM58+DW58+EG58</f>
        <v>#REF!</v>
      </c>
      <c r="ER58" s="790" t="e">
        <f ca="1">EQ58*(1+ER59)-(($Q57*1000)*3)</f>
        <v>#REF!</v>
      </c>
      <c r="ES58" s="660" t="e">
        <f ca="1">DO58+DY58+EI58</f>
        <v>#REF!</v>
      </c>
      <c r="ET58" s="360" t="e" cm="1">
        <f t="array" aca="1" ref="ET58" ca="1">INDEX(INDIRECT("'"&amp;実行度合表集計!$D57&amp;"_受着完'!R27C4:R28C95",FALSE),2,
MATCH(ET$2,INDIRECT("'"&amp;実行度合表集計!$D57&amp;"_受着完'!R4",FALSE),0)-1)</f>
        <v>#REF!</v>
      </c>
      <c r="EU58" s="356" t="e">
        <f ca="1">INDEX(INDIRECT("'"&amp;実行度合表集計!$D57&amp;"_受着完'!R27C4:R28C95",FALSE),2,
MATCH(ET$2,INDIRECT("'"&amp;実行度合表集計!$D57&amp;"_受着完'!R4",FALSE),0))</f>
        <v>#REF!</v>
      </c>
      <c r="EV58" s="587" t="e" cm="1">
        <f t="array" aca="1" ref="EV58" ca="1">INDEX(INDIRECT("'"&amp;実行度合表集計!$D57&amp;"_受着完'!R27C4:R28C95",FALSE),2,
MATCH(ET$2,INDIRECT("'"&amp;実行度合表集計!$D57&amp;"_受着完'!R4",FALSE),0)-3)</f>
        <v>#REF!</v>
      </c>
      <c r="EW58" s="357" t="e" cm="1">
        <f t="array" aca="1" ref="EW58" ca="1">INDEX(INDIRECT("'"&amp;実行度合表集計!$D57&amp;"_受着完'!R58C4:R59C95",FALSE),2,
MATCH(ET$2,INDIRECT("'"&amp;実行度合表集計!$D57&amp;"_受着完'!R4",FALSE),0)-1)</f>
        <v>#REF!</v>
      </c>
      <c r="EX58" s="356" t="e">
        <f ca="1">INDEX(INDIRECT("'"&amp;実行度合表集計!$D57&amp;"_受着完'!R58C4:R59C95",FALSE),2,
MATCH(ET$2,INDIRECT("'"&amp;実行度合表集計!$D57&amp;"_受着完'!R4",FALSE),0))</f>
        <v>#REF!</v>
      </c>
      <c r="EY58" s="587" t="e" cm="1">
        <f t="array" aca="1" ref="EY58" ca="1">INDEX(INDIRECT("'"&amp;実行度合表集計!$D57&amp;"_受着完'!R58C4:R59C95",FALSE),2,
MATCH(ET$2,INDIRECT("'"&amp;実行度合表集計!$D57&amp;"_受着完'!R4",FALSE),0)-3)</f>
        <v>#REF!</v>
      </c>
      <c r="EZ58" s="358" t="e" cm="1">
        <f t="array" aca="1" ref="EZ58" ca="1">INDEX(INDIRECT("'"&amp;実行度合表集計!$D57&amp;"_受着完'!R89C4:R90C95",FALSE),2,
MATCH(ET$2,INDIRECT("'"&amp;実行度合表集計!$D57&amp;"_受着完'!R4",FALSE),0)-1)</f>
        <v>#REF!</v>
      </c>
      <c r="FA58" s="356" t="e">
        <f ca="1">INDEX(INDIRECT("'"&amp;実行度合表集計!$D57&amp;"_受着完'!R89C4:R90C95",FALSE),2,
MATCH(ET$2,INDIRECT("'"&amp;実行度合表集計!$D57&amp;"_受着完'!R4",FALSE),0))</f>
        <v>#REF!</v>
      </c>
      <c r="FB58" s="795" t="e">
        <f ca="1">FA58-($Q57*1000)</f>
        <v>#REF!</v>
      </c>
      <c r="FC58" s="587" t="e" cm="1">
        <f t="array" aca="1" ref="FC58" ca="1">INDEX(INDIRECT("'"&amp;実行度合表集計!$D57&amp;"_受着完'!R89C4:R90C95",FALSE),2,
MATCH(ET$2,INDIRECT("'"&amp;実行度合表集計!$D57&amp;"_受着完'!R4",FALSE),0)-3)</f>
        <v>#REF!</v>
      </c>
      <c r="FD58" s="455" t="e" cm="1">
        <f t="array" aca="1" ref="FD58" ca="1">INDEX(INDIRECT("'"&amp;実行度合表集計!$D57&amp;"_受着完'!R27C4:R28C95",FALSE),2,
MATCH(FD$2,INDIRECT("'"&amp;実行度合表集計!$D57&amp;"_受着完'!R4",FALSE),0)-1)</f>
        <v>#REF!</v>
      </c>
      <c r="FE58" s="356" t="e">
        <f ca="1">INDEX(INDIRECT("'"&amp;実行度合表集計!$D57&amp;"_受着完'!R27C4:R28C95",FALSE),2,
MATCH(FD$2,INDIRECT("'"&amp;実行度合表集計!$D57&amp;"_受着完'!R4",FALSE),0))</f>
        <v>#REF!</v>
      </c>
      <c r="FF58" s="587" t="e" cm="1">
        <f t="array" aca="1" ref="FF58" ca="1">INDEX(INDIRECT("'"&amp;実行度合表集計!$D57&amp;"_受着完'!R27C4:R28C95",FALSE),2,
MATCH(FD$2,INDIRECT("'"&amp;実行度合表集計!$D57&amp;"_受着完'!R4",FALSE),0)-3)</f>
        <v>#REF!</v>
      </c>
      <c r="FG58" s="357" t="e" cm="1">
        <f t="array" aca="1" ref="FG58" ca="1">INDEX(INDIRECT("'"&amp;実行度合表集計!$D57&amp;"_受着完'!R58C4:R59C95",FALSE),2,
MATCH(FD$2,INDIRECT("'"&amp;実行度合表集計!$D57&amp;"_受着完'!R4",FALSE),0)-1)</f>
        <v>#REF!</v>
      </c>
      <c r="FH58" s="356" t="e">
        <f ca="1">INDEX(INDIRECT("'"&amp;実行度合表集計!$D57&amp;"_受着完'!R58C4:R59C95",FALSE),2,
MATCH(FD$2,INDIRECT("'"&amp;実行度合表集計!$D57&amp;"_受着完'!R4",FALSE),0))</f>
        <v>#REF!</v>
      </c>
      <c r="FI58" s="587" t="e" cm="1">
        <f t="array" aca="1" ref="FI58" ca="1">INDEX(INDIRECT("'"&amp;実行度合表集計!$D57&amp;"_受着完'!R58C4:R59C95",FALSE),2,
MATCH(FD$2,INDIRECT("'"&amp;実行度合表集計!$D57&amp;"_受着完'!R4",FALSE),0)-3)</f>
        <v>#REF!</v>
      </c>
      <c r="FJ58" s="358" t="e" cm="1">
        <f t="array" aca="1" ref="FJ58" ca="1">INDEX(INDIRECT("'"&amp;実行度合表集計!$D57&amp;"_受着完'!R89C4:R90C95",FALSE),2,
MATCH(FD$2,INDIRECT("'"&amp;実行度合表集計!$D57&amp;"_受着完'!R4",FALSE),0)-1)</f>
        <v>#REF!</v>
      </c>
      <c r="FK58" s="356" t="e">
        <f ca="1">INDEX(INDIRECT("'"&amp;実行度合表集計!$D57&amp;"_受着完'!R89C4:R90C95",FALSE),2,
MATCH(FD$2,INDIRECT("'"&amp;実行度合表集計!$D57&amp;"_受着完'!R4",FALSE),0))</f>
        <v>#REF!</v>
      </c>
      <c r="FL58" s="795" t="e">
        <f ca="1">FK58-($Q57*1000)</f>
        <v>#REF!</v>
      </c>
      <c r="FM58" s="587" t="e" cm="1">
        <f t="array" aca="1" ref="FM58" ca="1">INDEX(INDIRECT("'"&amp;実行度合表集計!$D57&amp;"_受着完'!R89C4:R90C95",FALSE),2,
MATCH(FD$2,INDIRECT("'"&amp;実行度合表集計!$D57&amp;"_受着完'!R4",FALSE),0)-3)</f>
        <v>#REF!</v>
      </c>
      <c r="FN58" s="455" t="e" cm="1">
        <f t="array" aca="1" ref="FN58" ca="1">INDEX(INDIRECT("'"&amp;実行度合表集計!$D57&amp;"_受着完'!R27C4:R28C95",FALSE),2,
MATCH(FN$2,INDIRECT("'"&amp;実行度合表集計!$D57&amp;"_受着完'!R4",FALSE),0)-1)</f>
        <v>#REF!</v>
      </c>
      <c r="FO58" s="356" t="e">
        <f ca="1">INDEX(INDIRECT("'"&amp;実行度合表集計!$D57&amp;"_受着完'!R27C4:R28C95",FALSE),2,
MATCH(FN$2,INDIRECT("'"&amp;実行度合表集計!$D57&amp;"_受着完'!R4",FALSE),0))</f>
        <v>#REF!</v>
      </c>
      <c r="FP58" s="587" t="e" cm="1">
        <f t="array" aca="1" ref="FP58" ca="1">INDEX(INDIRECT("'"&amp;実行度合表集計!$D57&amp;"_受着完'!R27C4:R28C95",FALSE),2,
MATCH(FN$2,INDIRECT("'"&amp;実行度合表集計!$D57&amp;"_受着完'!R4",FALSE),0)-3)</f>
        <v>#REF!</v>
      </c>
      <c r="FQ58" s="357" t="e" cm="1">
        <f t="array" aca="1" ref="FQ58" ca="1">INDEX(INDIRECT("'"&amp;実行度合表集計!$D57&amp;"_受着完'!R58C4:R59C95",FALSE),2,
MATCH(FN$2,INDIRECT("'"&amp;実行度合表集計!$D57&amp;"_受着完'!R4",FALSE),0)-1)</f>
        <v>#REF!</v>
      </c>
      <c r="FR58" s="356" t="e">
        <f ca="1">INDEX(INDIRECT("'"&amp;実行度合表集計!$D57&amp;"_受着完'!R58C4:R59C95",FALSE),2,
MATCH(FN$2,INDIRECT("'"&amp;実行度合表集計!$D57&amp;"_受着完'!R4",FALSE),0))</f>
        <v>#REF!</v>
      </c>
      <c r="FS58" s="587" t="e" cm="1">
        <f t="array" aca="1" ref="FS58" ca="1">INDEX(INDIRECT("'"&amp;実行度合表集計!$D57&amp;"_受着完'!R58C4:R59C95",FALSE),2,
MATCH(FN$2,INDIRECT("'"&amp;実行度合表集計!$D57&amp;"_受着完'!R4",FALSE),0)-3)</f>
        <v>#REF!</v>
      </c>
      <c r="FT58" s="358" t="e" cm="1">
        <f t="array" aca="1" ref="FT58" ca="1">INDEX(INDIRECT("'"&amp;実行度合表集計!$D57&amp;"_受着完'!R89C4:R90C95",FALSE),2,
MATCH(FN$2,INDIRECT("'"&amp;実行度合表集計!$D57&amp;"_受着完'!R4",FALSE),0)-1)</f>
        <v>#REF!</v>
      </c>
      <c r="FU58" s="356" t="e">
        <f ca="1">INDEX(INDIRECT("'"&amp;実行度合表集計!$D57&amp;"_受着完'!R89C4:R90C95",FALSE),2,
MATCH(FN$2,INDIRECT("'"&amp;実行度合表集計!$D57&amp;"_受着完'!R4",FALSE),0))</f>
        <v>#REF!</v>
      </c>
      <c r="FV58" s="795" t="e">
        <f ca="1">FU58-($Q57*1000)</f>
        <v>#REF!</v>
      </c>
      <c r="FW58" s="587" t="e" cm="1">
        <f t="array" aca="1" ref="FW58" ca="1">INDEX(INDIRECT("'"&amp;実行度合表集計!$D57&amp;"_受着完'!R89C4:R90C95",FALSE),2,
MATCH(FN$2,INDIRECT("'"&amp;実行度合表集計!$D57&amp;"_受着完'!R4",FALSE),0)-3)</f>
        <v>#REF!</v>
      </c>
      <c r="FX58" s="627" t="e">
        <f t="shared" ref="FX58" ca="1" si="1410">ET58+FD58+FN58</f>
        <v>#REF!</v>
      </c>
      <c r="FY58" s="628" t="e">
        <f t="shared" ref="FY58" ca="1" si="1411">EU58+FE58+FO58</f>
        <v>#REF!</v>
      </c>
      <c r="FZ58" s="629" t="e">
        <f t="shared" ref="FZ58" ca="1" si="1412">EV58+FF58+FP58</f>
        <v>#REF!</v>
      </c>
      <c r="GA58" s="648" t="e">
        <f t="shared" ref="GA58" ca="1" si="1413">EW58+FG58+FQ58</f>
        <v>#REF!</v>
      </c>
      <c r="GB58" s="617" t="e">
        <f t="shared" ref="GB58" ca="1" si="1414">EX58+FH58+FR58</f>
        <v>#REF!</v>
      </c>
      <c r="GC58" s="649" t="e">
        <f t="shared" ref="GC58" ca="1" si="1415">EY58+FI58+FS58</f>
        <v>#REF!</v>
      </c>
      <c r="GD58" s="659" t="e">
        <f ca="1">EZ58+FJ58+FT58</f>
        <v>#REF!</v>
      </c>
      <c r="GE58" s="619" t="e">
        <f ca="1">FA58+FK58+FU58</f>
        <v>#REF!</v>
      </c>
      <c r="GF58" s="790" t="e">
        <f ca="1">GE58*(1+GF59)-(($Q57*1000)*3)</f>
        <v>#REF!</v>
      </c>
      <c r="GG58" s="660" t="e">
        <f ca="1">FC58+FM58+FW58</f>
        <v>#REF!</v>
      </c>
      <c r="GH58" s="670" t="e">
        <f t="shared" ca="1" si="1381"/>
        <v>#REF!</v>
      </c>
      <c r="GI58" s="620" t="e">
        <f t="shared" ca="1" si="1381"/>
        <v>#REF!</v>
      </c>
      <c r="GJ58" s="671" t="e">
        <f t="shared" ca="1" si="1381"/>
        <v>#REF!</v>
      </c>
      <c r="GK58" s="681" t="e">
        <f t="shared" ca="1" si="1381"/>
        <v>#REF!</v>
      </c>
      <c r="GL58" s="622" t="e">
        <f t="shared" ca="1" si="1381"/>
        <v>#REF!</v>
      </c>
      <c r="GM58" s="682" t="e">
        <f t="shared" ca="1" si="1381"/>
        <v>#REF!</v>
      </c>
      <c r="GN58" s="692" t="e">
        <f t="shared" ca="1" si="1382"/>
        <v>#REF!</v>
      </c>
      <c r="GO58" s="624" t="e">
        <f t="shared" ca="1" si="1383"/>
        <v>#REF!</v>
      </c>
      <c r="GP58" s="790" t="e">
        <f t="shared" ca="1" si="1384"/>
        <v>#REF!</v>
      </c>
      <c r="GQ58" s="693" t="e">
        <f t="shared" ca="1" si="1385"/>
        <v>#REF!</v>
      </c>
      <c r="GR58" s="702" t="e">
        <f t="shared" ca="1" si="1386"/>
        <v>#REF!</v>
      </c>
      <c r="GS58" s="699" t="e">
        <f t="shared" ca="1" si="1386"/>
        <v>#REF!</v>
      </c>
      <c r="GT58" s="703" t="e">
        <f t="shared" ca="1" si="1386"/>
        <v>#REF!</v>
      </c>
      <c r="GU58" s="702" t="e">
        <f t="shared" ca="1" si="1386"/>
        <v>#REF!</v>
      </c>
      <c r="GV58" s="699" t="e">
        <f t="shared" ca="1" si="1386"/>
        <v>#REF!</v>
      </c>
      <c r="GW58" s="703" t="e">
        <f t="shared" ca="1" si="1386"/>
        <v>#REF!</v>
      </c>
      <c r="GX58" s="702" t="e">
        <f t="shared" ca="1" si="1386"/>
        <v>#REF!</v>
      </c>
      <c r="GY58" s="699" t="e">
        <f t="shared" ca="1" si="1386"/>
        <v>#REF!</v>
      </c>
      <c r="GZ58" s="790" t="e">
        <f t="shared" ca="1" si="1386"/>
        <v>#REF!</v>
      </c>
      <c r="HA58" s="703" t="e">
        <f t="shared" ca="1" si="1386"/>
        <v>#REF!</v>
      </c>
      <c r="HC58" s="461" t="s">
        <v>146</v>
      </c>
      <c r="HD58" s="460"/>
      <c r="HE58" s="461" t="s">
        <v>241</v>
      </c>
      <c r="HF58" s="461" t="s">
        <v>276</v>
      </c>
      <c r="HG58" s="461"/>
    </row>
    <row r="59" spans="1:215" ht="19.5" outlineLevel="1" x14ac:dyDescent="0.25">
      <c r="A59" s="365"/>
      <c r="B59" s="505"/>
      <c r="C59" s="444" t="str">
        <f>_xlfn.XLOOKUP($D59,'214737'!$H:$H,'214737'!$G:$G,"",0)</f>
        <v/>
      </c>
      <c r="D59" s="432" t="str">
        <f>HYPERLINK("#'"&amp;D57&amp;"_損益'!A1","▶損益")</f>
        <v>▶損益</v>
      </c>
      <c r="E59" s="407"/>
      <c r="F59" s="1295" t="str">
        <f>_xlfn.XLOOKUP($D59,'214737'!$H:$H,'214737'!$I:$I,"",0)</f>
        <v/>
      </c>
      <c r="G59" s="1295" t="str">
        <f>_xlfn.XLOOKUP($D59,'214737'!$H:$H,'214737'!$J:$J,"",0)</f>
        <v/>
      </c>
      <c r="H59" s="1295" t="str">
        <f>_xlfn.XLOOKUP($D59,'214737'!$H:$H,'214737'!$K:$K,"",0)</f>
        <v/>
      </c>
      <c r="I59" s="415"/>
      <c r="J59" s="547"/>
      <c r="K59" s="1279"/>
      <c r="L59" s="1279"/>
      <c r="M59" s="1279"/>
      <c r="N59" s="1279"/>
      <c r="O59" s="1279"/>
      <c r="P59" s="1279"/>
      <c r="Q59" s="1279"/>
      <c r="R59" s="579" t="str">
        <f>R57</f>
        <v>ネクストハウス木更津</v>
      </c>
      <c r="S59" s="359" t="s">
        <v>143</v>
      </c>
      <c r="T59" s="558" t="e">
        <f t="shared" ref="T59" ca="1" si="1416">IF(AND(T57&gt;0,T58&gt;0),ROUNDDOWN(T58/T57,4),"")</f>
        <v>#REF!</v>
      </c>
      <c r="U59" s="559" t="e">
        <f t="shared" ref="U59" ca="1" si="1417">IF(AND(U57&gt;0,U58&gt;0),ROUNDDOWN(U58/U57,4),"")</f>
        <v>#REF!</v>
      </c>
      <c r="V59" s="559" t="e">
        <f t="shared" ref="V59" ca="1" si="1418">IF(AND(V57&gt;0,V58&gt;0),ROUNDDOWN(V58/V57,4),"")</f>
        <v>#REF!</v>
      </c>
      <c r="W59" s="560" t="e">
        <f t="shared" ref="W59" ca="1" si="1419">IF(AND(W57&gt;0,W58&gt;0),ROUNDDOWN(W58/W57,4),"")</f>
        <v>#REF!</v>
      </c>
      <c r="X59" s="559" t="e">
        <f t="shared" ref="X59" ca="1" si="1420">IF(AND(X57&gt;0,X58&gt;0),ROUNDDOWN(X58/X57,4),"")</f>
        <v>#REF!</v>
      </c>
      <c r="Y59" s="559" t="e">
        <f t="shared" ref="Y59" ca="1" si="1421">IF(AND(Y57&gt;0,Y58&gt;0),ROUNDDOWN(Y58/Y57,4),"")</f>
        <v>#REF!</v>
      </c>
      <c r="Z59" s="561" t="e">
        <f t="shared" ref="Z59" ca="1" si="1422">IF(AND(Z57&gt;0,Z58&gt;0),ROUNDDOWN(Z58/Z57,4),"")</f>
        <v>#REF!</v>
      </c>
      <c r="AA59" s="559" t="e">
        <f t="shared" ref="AA59" ca="1" si="1423">IF(AND(AA57&gt;0,AA58&gt;0),ROUNDDOWN(AA58/AA57,4),"")</f>
        <v>#REF!</v>
      </c>
      <c r="AB59" s="562" t="e">
        <f ca="1">IF(AB58&gt;0,AB58/AB57,0)</f>
        <v>#REF!</v>
      </c>
      <c r="AC59" s="559" t="e">
        <f t="shared" ref="AC59" ca="1" si="1424">IF(AND(AC57&gt;0,AC58&gt;0),ROUNDDOWN(AC58/AC57,4),"")</f>
        <v>#REF!</v>
      </c>
      <c r="AD59" s="558" t="e">
        <f t="shared" ref="AD59" ca="1" si="1425">IF(AND(AD57&gt;0,AD58&gt;0),ROUNDDOWN(AD58/AD57,4),"")</f>
        <v>#REF!</v>
      </c>
      <c r="AE59" s="559" t="e">
        <f t="shared" ref="AE59" ca="1" si="1426">IF(AND(AE57&gt;0,AE58&gt;0),ROUNDDOWN(AE58/AE57,4),"")</f>
        <v>#REF!</v>
      </c>
      <c r="AF59" s="559" t="e">
        <f t="shared" ref="AF59" ca="1" si="1427">IF(AND(AF57&gt;0,AF58&gt;0),ROUNDDOWN(AF58/AF57,4),"")</f>
        <v>#REF!</v>
      </c>
      <c r="AG59" s="560" t="e">
        <f t="shared" ref="AG59" ca="1" si="1428">IF(AND(AG57&gt;0,AG58&gt;0),ROUNDDOWN(AG58/AG57,4),"")</f>
        <v>#REF!</v>
      </c>
      <c r="AH59" s="559" t="e">
        <f t="shared" ref="AH59" ca="1" si="1429">IF(AND(AH57&gt;0,AH58&gt;0),ROUNDDOWN(AH58/AH57,4),"")</f>
        <v>#REF!</v>
      </c>
      <c r="AI59" s="559" t="e">
        <f t="shared" ref="AI59" ca="1" si="1430">IF(AND(AI57&gt;0,AI58&gt;0),ROUNDDOWN(AI58/AI57,4),"")</f>
        <v>#REF!</v>
      </c>
      <c r="AJ59" s="561" t="e">
        <f t="shared" ref="AJ59" ca="1" si="1431">IF(AND(AJ57&gt;0,AJ58&gt;0),ROUNDDOWN(AJ58/AJ57,4),"")</f>
        <v>#REF!</v>
      </c>
      <c r="AK59" s="559" t="e">
        <f t="shared" ref="AK59" ca="1" si="1432">IF(AND(AK57&gt;0,AK58&gt;0),ROUNDDOWN(AK58/AK57,4),"")</f>
        <v>#REF!</v>
      </c>
      <c r="AL59" s="562" t="e">
        <f ca="1">IF(AL58&gt;0,AL58/AL57,0)</f>
        <v>#REF!</v>
      </c>
      <c r="AM59" s="559" t="e">
        <f t="shared" ref="AM59" ca="1" si="1433">IF(AND(AM57&gt;0,AM58&gt;0),ROUNDDOWN(AM58/AM57,4),"")</f>
        <v>#REF!</v>
      </c>
      <c r="AN59" s="558" t="e">
        <f t="shared" ref="AN59" ca="1" si="1434">IF(AND(AN57&gt;0,AN58&gt;0),ROUNDDOWN(AN58/AN57,4),"")</f>
        <v>#REF!</v>
      </c>
      <c r="AO59" s="559" t="e">
        <f t="shared" ref="AO59" ca="1" si="1435">IF(AND(AO57&gt;0,AO58&gt;0),ROUNDDOWN(AO58/AO57,4),"")</f>
        <v>#REF!</v>
      </c>
      <c r="AP59" s="559" t="e">
        <f t="shared" ref="AP59" ca="1" si="1436">IF(AND(AP57&gt;0,AP58&gt;0),ROUNDDOWN(AP58/AP57,4),"")</f>
        <v>#REF!</v>
      </c>
      <c r="AQ59" s="560" t="e">
        <f t="shared" ref="AQ59" ca="1" si="1437">IF(AND(AQ57&gt;0,AQ58&gt;0),ROUNDDOWN(AQ58/AQ57,4),"")</f>
        <v>#REF!</v>
      </c>
      <c r="AR59" s="559" t="e">
        <f t="shared" ref="AR59" ca="1" si="1438">IF(AND(AR57&gt;0,AR58&gt;0),ROUNDDOWN(AR58/AR57,4),"")</f>
        <v>#REF!</v>
      </c>
      <c r="AS59" s="559" t="e">
        <f t="shared" ref="AS59" ca="1" si="1439">IF(AND(AS57&gt;0,AS58&gt;0),ROUNDDOWN(AS58/AS57,4),"")</f>
        <v>#REF!</v>
      </c>
      <c r="AT59" s="561" t="e">
        <f t="shared" ref="AT59" ca="1" si="1440">IF(AND(AT57&gt;0,AT58&gt;0),ROUNDDOWN(AT58/AT57,4),"")</f>
        <v>#REF!</v>
      </c>
      <c r="AU59" s="559" t="e">
        <f t="shared" ref="AU59" ca="1" si="1441">IF(AND(AU57&gt;0,AU58&gt;0),ROUNDDOWN(AU58/AU57,4),"")</f>
        <v>#REF!</v>
      </c>
      <c r="AV59" s="562" t="e">
        <f ca="1">IF(AV58&gt;0,AV58/AV57,0)</f>
        <v>#REF!</v>
      </c>
      <c r="AW59" s="559" t="e">
        <f t="shared" ref="AW59" ca="1" si="1442">IF(AND(AW57&gt;0,AW58&gt;0),ROUNDDOWN(AW58/AW57,4),"")</f>
        <v>#REF!</v>
      </c>
      <c r="AX59" s="630" t="e">
        <f t="shared" ref="AX59:BE59" ca="1" si="1443">IF(AND(AX57&gt;0,AX58&gt;0),ROUNDDOWN(AX58/AX57,4),"")</f>
        <v>#REF!</v>
      </c>
      <c r="AY59" s="563" t="e">
        <f t="shared" ca="1" si="1443"/>
        <v>#REF!</v>
      </c>
      <c r="AZ59" s="631" t="e">
        <f t="shared" ca="1" si="1443"/>
        <v>#REF!</v>
      </c>
      <c r="BA59" s="650" t="e">
        <f t="shared" ca="1" si="1443"/>
        <v>#REF!</v>
      </c>
      <c r="BB59" s="564" t="e">
        <f t="shared" ca="1" si="1443"/>
        <v>#REF!</v>
      </c>
      <c r="BC59" s="651" t="e">
        <f t="shared" ca="1" si="1443"/>
        <v>#REF!</v>
      </c>
      <c r="BD59" s="661" t="e">
        <f t="shared" ca="1" si="1443"/>
        <v>#REF!</v>
      </c>
      <c r="BE59" s="565" t="e">
        <f t="shared" ca="1" si="1443"/>
        <v>#REF!</v>
      </c>
      <c r="BF59" s="796"/>
      <c r="BG59" s="662" t="e">
        <f ca="1">IF(AND(BG57&gt;0,BG58&gt;0),ROUNDDOWN(BG58/BG57,4),"")</f>
        <v>#REF!</v>
      </c>
      <c r="BH59" s="566" t="e">
        <f t="shared" ref="BH59" ca="1" si="1444">IF(AND(BH57&gt;0,BH58&gt;0),ROUNDDOWN(BH58/BH57,4),"")</f>
        <v>#REF!</v>
      </c>
      <c r="BI59" s="559" t="e">
        <f t="shared" ref="BI59" ca="1" si="1445">IF(AND(BI57&gt;0,BI58&gt;0),ROUNDDOWN(BI58/BI57,4),"")</f>
        <v>#REF!</v>
      </c>
      <c r="BJ59" s="559" t="e">
        <f t="shared" ref="BJ59" ca="1" si="1446">IF(AND(BJ57&gt;0,BJ58&gt;0),ROUNDDOWN(BJ58/BJ57,4),"")</f>
        <v>#REF!</v>
      </c>
      <c r="BK59" s="560" t="e">
        <f t="shared" ref="BK59" ca="1" si="1447">IF(AND(BK57&gt;0,BK58&gt;0),ROUNDDOWN(BK58/BK57,4),"")</f>
        <v>#REF!</v>
      </c>
      <c r="BL59" s="559" t="e">
        <f t="shared" ref="BL59" ca="1" si="1448">IF(AND(BL57&gt;0,BL58&gt;0),ROUNDDOWN(BL58/BL57,4),"")</f>
        <v>#REF!</v>
      </c>
      <c r="BM59" s="559" t="e">
        <f t="shared" ref="BM59" ca="1" si="1449">IF(AND(BM57&gt;0,BM58&gt;0),ROUNDDOWN(BM58/BM57,4),"")</f>
        <v>#REF!</v>
      </c>
      <c r="BN59" s="561" t="e">
        <f t="shared" ref="BN59" ca="1" si="1450">IF(AND(BN57&gt;0,BN58&gt;0),ROUNDDOWN(BN58/BN57,4),"")</f>
        <v>#REF!</v>
      </c>
      <c r="BO59" s="559" t="e">
        <f t="shared" ref="BO59" ca="1" si="1451">IF(AND(BO57&gt;0,BO58&gt;0),ROUNDDOWN(BO58/BO57,4),"")</f>
        <v>#REF!</v>
      </c>
      <c r="BP59" s="562" t="e">
        <f ca="1">IF(BP58&gt;0,BP58/BP57,0)</f>
        <v>#REF!</v>
      </c>
      <c r="BQ59" s="559" t="e">
        <f t="shared" ref="BQ59" ca="1" si="1452">IF(AND(BQ57&gt;0,BQ58&gt;0),ROUNDDOWN(BQ58/BQ57,4),"")</f>
        <v>#REF!</v>
      </c>
      <c r="BR59" s="558" t="e">
        <f t="shared" ref="BR59" ca="1" si="1453">IF(AND(BR57&gt;0,BR58&gt;0),ROUNDDOWN(BR58/BR57,4),"")</f>
        <v>#REF!</v>
      </c>
      <c r="BS59" s="559" t="e">
        <f t="shared" ref="BS59" ca="1" si="1454">IF(AND(BS57&gt;0,BS58&gt;0),ROUNDDOWN(BS58/BS57,4),"")</f>
        <v>#REF!</v>
      </c>
      <c r="BT59" s="559" t="e">
        <f t="shared" ref="BT59" ca="1" si="1455">IF(AND(BT57&gt;0,BT58&gt;0),ROUNDDOWN(BT58/BT57,4),"")</f>
        <v>#REF!</v>
      </c>
      <c r="BU59" s="560" t="e">
        <f t="shared" ref="BU59" ca="1" si="1456">IF(AND(BU57&gt;0,BU58&gt;0),ROUNDDOWN(BU58/BU57,4),"")</f>
        <v>#REF!</v>
      </c>
      <c r="BV59" s="559" t="e">
        <f t="shared" ref="BV59" ca="1" si="1457">IF(AND(BV57&gt;0,BV58&gt;0),ROUNDDOWN(BV58/BV57,4),"")</f>
        <v>#REF!</v>
      </c>
      <c r="BW59" s="559" t="e">
        <f t="shared" ref="BW59" ca="1" si="1458">IF(AND(BW57&gt;0,BW58&gt;0),ROUNDDOWN(BW58/BW57,4),"")</f>
        <v>#REF!</v>
      </c>
      <c r="BX59" s="561" t="e">
        <f t="shared" ref="BX59" ca="1" si="1459">IF(AND(BX57&gt;0,BX58&gt;0),ROUNDDOWN(BX58/BX57,4),"")</f>
        <v>#REF!</v>
      </c>
      <c r="BY59" s="559" t="e">
        <f t="shared" ref="BY59" ca="1" si="1460">IF(AND(BY57&gt;0,BY58&gt;0),ROUNDDOWN(BY58/BY57,4),"")</f>
        <v>#REF!</v>
      </c>
      <c r="BZ59" s="562" t="e">
        <f ca="1">IF(BZ58&gt;0,BZ58/BZ57,0)</f>
        <v>#REF!</v>
      </c>
      <c r="CA59" s="559" t="e">
        <f t="shared" ref="CA59" ca="1" si="1461">IF(AND(CA57&gt;0,CA58&gt;0),ROUNDDOWN(CA58/CA57,4),"")</f>
        <v>#REF!</v>
      </c>
      <c r="CB59" s="558" t="e">
        <f t="shared" ref="CB59" ca="1" si="1462">IF(AND(CB57&gt;0,CB58&gt;0),ROUNDDOWN(CB58/CB57,4),"")</f>
        <v>#REF!</v>
      </c>
      <c r="CC59" s="559" t="e">
        <f t="shared" ref="CC59" ca="1" si="1463">IF(AND(CC57&gt;0,CC58&gt;0),ROUNDDOWN(CC58/CC57,4),"")</f>
        <v>#REF!</v>
      </c>
      <c r="CD59" s="559" t="e">
        <f t="shared" ref="CD59" ca="1" si="1464">IF(AND(CD57&gt;0,CD58&gt;0),ROUNDDOWN(CD58/CD57,4),"")</f>
        <v>#REF!</v>
      </c>
      <c r="CE59" s="560" t="e">
        <f t="shared" ref="CE59" ca="1" si="1465">IF(AND(CE57&gt;0,CE58&gt;0),ROUNDDOWN(CE58/CE57,4),"")</f>
        <v>#REF!</v>
      </c>
      <c r="CF59" s="559" t="e">
        <f t="shared" ref="CF59" ca="1" si="1466">IF(AND(CF57&gt;0,CF58&gt;0),ROUNDDOWN(CF58/CF57,4),"")</f>
        <v>#REF!</v>
      </c>
      <c r="CG59" s="559" t="e">
        <f t="shared" ref="CG59" ca="1" si="1467">IF(AND(CG57&gt;0,CG58&gt;0),ROUNDDOWN(CG58/CG57,4),"")</f>
        <v>#REF!</v>
      </c>
      <c r="CH59" s="561" t="e">
        <f t="shared" ref="CH59" ca="1" si="1468">IF(AND(CH57&gt;0,CH58&gt;0),ROUNDDOWN(CH58/CH57,4),"")</f>
        <v>#REF!</v>
      </c>
      <c r="CI59" s="559" t="e">
        <f t="shared" ref="CI59" ca="1" si="1469">IF(AND(CI57&gt;0,CI58&gt;0),ROUNDDOWN(CI58/CI57,4),"")</f>
        <v>#REF!</v>
      </c>
      <c r="CJ59" s="562" t="e">
        <f ca="1">IF(CJ58&gt;0,CJ58/CJ57,0)</f>
        <v>#REF!</v>
      </c>
      <c r="CK59" s="559" t="e">
        <f t="shared" ref="CK59" ca="1" si="1470">IF(AND(CK57&gt;0,CK58&gt;0),ROUNDDOWN(CK58/CK57,4),"")</f>
        <v>#REF!</v>
      </c>
      <c r="CL59" s="630" t="e">
        <f t="shared" ref="CL59:CS59" ca="1" si="1471">IF(AND(CL57&gt;0,CL58&gt;0),ROUNDDOWN(CL58/CL57,4),"")</f>
        <v>#REF!</v>
      </c>
      <c r="CM59" s="563" t="e">
        <f t="shared" ca="1" si="1471"/>
        <v>#REF!</v>
      </c>
      <c r="CN59" s="631" t="e">
        <f t="shared" ca="1" si="1471"/>
        <v>#REF!</v>
      </c>
      <c r="CO59" s="650" t="e">
        <f t="shared" ca="1" si="1471"/>
        <v>#REF!</v>
      </c>
      <c r="CP59" s="564" t="e">
        <f t="shared" ca="1" si="1471"/>
        <v>#REF!</v>
      </c>
      <c r="CQ59" s="651" t="e">
        <f t="shared" ca="1" si="1471"/>
        <v>#REF!</v>
      </c>
      <c r="CR59" s="661" t="e">
        <f t="shared" ca="1" si="1471"/>
        <v>#REF!</v>
      </c>
      <c r="CS59" s="565" t="e">
        <f t="shared" ca="1" si="1471"/>
        <v>#REF!</v>
      </c>
      <c r="CT59" s="796"/>
      <c r="CU59" s="662" t="e">
        <f ca="1">IF(AND(CU57&gt;0,CU58&gt;0),ROUNDDOWN(CU58/CU57,4),"")</f>
        <v>#REF!</v>
      </c>
      <c r="CV59" s="672" t="e">
        <f ca="1">IF(AND(CV57&gt;0,CV58&gt;0),ROUNDDOWN(CV58/CV57,4),"")</f>
        <v>#REF!</v>
      </c>
      <c r="CW59" s="567" t="e">
        <f t="shared" ref="CW59:CX59" ca="1" si="1472">IF(AND(CW57&gt;0,CW58&gt;0),ROUNDDOWN(CW58/CW57,4),"")</f>
        <v>#REF!</v>
      </c>
      <c r="CX59" s="673" t="e">
        <f t="shared" ca="1" si="1472"/>
        <v>#REF!</v>
      </c>
      <c r="CY59" s="683" t="e">
        <f ca="1">IF(AND(CY57&gt;0,CY58&gt;0),ROUNDDOWN(CY58/CY57,4),"")</f>
        <v>#REF!</v>
      </c>
      <c r="CZ59" s="568" t="e">
        <f ca="1">IF(AND(CZ57&gt;0,CZ58&gt;0),ROUNDDOWN(CZ58/CZ57,4),"")</f>
        <v>#REF!</v>
      </c>
      <c r="DA59" s="684" t="e">
        <f ca="1">IF(AND(DA57&gt;0,DA58&gt;0),ROUNDDOWN(DA58/DA57,4),"")</f>
        <v>#REF!</v>
      </c>
      <c r="DB59" s="694" t="e">
        <f t="shared" ref="DB59" ca="1" si="1473">IF(AND(DB57&gt;0,DB58&gt;0),ROUNDDOWN(DB58/DB57,4),"")</f>
        <v>#REF!</v>
      </c>
      <c r="DC59" s="569" t="e">
        <f t="shared" ref="DC59:DD59" ca="1" si="1474">IF(AND(DC57&gt;0,DC58&gt;0),ROUNDDOWN(DC58/DC57,4),"")</f>
        <v>#REF!</v>
      </c>
      <c r="DD59" s="792" t="e">
        <f t="shared" ca="1" si="1474"/>
        <v>#REF!</v>
      </c>
      <c r="DE59" s="695" t="e">
        <f t="shared" ref="DE59" ca="1" si="1475">IF(AND(DE57&gt;0,DE58&gt;0),ROUNDDOWN(DE58/DE57,4),"")</f>
        <v>#REF!</v>
      </c>
      <c r="DF59" s="566" t="e">
        <f t="shared" ref="DF59:GX59" ca="1" si="1476">IF(AND(DF57&gt;0,DF58&gt;0),ROUNDDOWN(DF58/DF57,4),"")</f>
        <v>#REF!</v>
      </c>
      <c r="DG59" s="559" t="e">
        <f t="shared" ca="1" si="1476"/>
        <v>#REF!</v>
      </c>
      <c r="DH59" s="559" t="e">
        <f t="shared" ca="1" si="1476"/>
        <v>#REF!</v>
      </c>
      <c r="DI59" s="560" t="e">
        <f t="shared" ca="1" si="1476"/>
        <v>#REF!</v>
      </c>
      <c r="DJ59" s="559" t="e">
        <f t="shared" ca="1" si="1476"/>
        <v>#REF!</v>
      </c>
      <c r="DK59" s="559" t="e">
        <f t="shared" ca="1" si="1476"/>
        <v>#REF!</v>
      </c>
      <c r="DL59" s="561" t="e">
        <f t="shared" ca="1" si="1476"/>
        <v>#REF!</v>
      </c>
      <c r="DM59" s="559" t="e">
        <f t="shared" ca="1" si="1476"/>
        <v>#REF!</v>
      </c>
      <c r="DN59" s="562" t="e">
        <f ca="1">IF(DN58&gt;0,DN58/DN57,0)</f>
        <v>#REF!</v>
      </c>
      <c r="DO59" s="559" t="e">
        <f t="shared" ca="1" si="1476"/>
        <v>#REF!</v>
      </c>
      <c r="DP59" s="558" t="e">
        <f t="shared" ca="1" si="1476"/>
        <v>#REF!</v>
      </c>
      <c r="DQ59" s="559" t="e">
        <f t="shared" ca="1" si="1476"/>
        <v>#REF!</v>
      </c>
      <c r="DR59" s="559" t="e">
        <f t="shared" ca="1" si="1476"/>
        <v>#REF!</v>
      </c>
      <c r="DS59" s="560" t="e">
        <f t="shared" ca="1" si="1476"/>
        <v>#REF!</v>
      </c>
      <c r="DT59" s="559" t="e">
        <f t="shared" ca="1" si="1476"/>
        <v>#REF!</v>
      </c>
      <c r="DU59" s="559" t="e">
        <f t="shared" ca="1" si="1476"/>
        <v>#REF!</v>
      </c>
      <c r="DV59" s="561" t="e">
        <f t="shared" ca="1" si="1476"/>
        <v>#REF!</v>
      </c>
      <c r="DW59" s="559" t="e">
        <f t="shared" ca="1" si="1476"/>
        <v>#REF!</v>
      </c>
      <c r="DX59" s="562" t="e">
        <f ca="1">IF(DX58&gt;0,DX58/DX57,0)</f>
        <v>#REF!</v>
      </c>
      <c r="DY59" s="559" t="e">
        <f t="shared" ca="1" si="1476"/>
        <v>#REF!</v>
      </c>
      <c r="DZ59" s="558" t="e">
        <f t="shared" ca="1" si="1476"/>
        <v>#REF!</v>
      </c>
      <c r="EA59" s="559" t="e">
        <f t="shared" ca="1" si="1476"/>
        <v>#REF!</v>
      </c>
      <c r="EB59" s="559" t="e">
        <f t="shared" ca="1" si="1476"/>
        <v>#REF!</v>
      </c>
      <c r="EC59" s="560" t="e">
        <f t="shared" ca="1" si="1476"/>
        <v>#REF!</v>
      </c>
      <c r="ED59" s="559" t="e">
        <f t="shared" ca="1" si="1476"/>
        <v>#REF!</v>
      </c>
      <c r="EE59" s="559" t="e">
        <f t="shared" ca="1" si="1476"/>
        <v>#REF!</v>
      </c>
      <c r="EF59" s="561" t="e">
        <f t="shared" ca="1" si="1476"/>
        <v>#REF!</v>
      </c>
      <c r="EG59" s="559" t="e">
        <f t="shared" ca="1" si="1476"/>
        <v>#REF!</v>
      </c>
      <c r="EH59" s="562" t="e">
        <f ca="1">IF(EH58&gt;0,EH58/EH57,0)</f>
        <v>#REF!</v>
      </c>
      <c r="EI59" s="559" t="e">
        <f t="shared" ca="1" si="1476"/>
        <v>#REF!</v>
      </c>
      <c r="EJ59" s="630" t="e">
        <f t="shared" ref="EJ59:EQ59" ca="1" si="1477">IF(AND(EJ57&gt;0,EJ58&gt;0),ROUNDDOWN(EJ58/EJ57,4),"")</f>
        <v>#REF!</v>
      </c>
      <c r="EK59" s="563" t="e">
        <f t="shared" ca="1" si="1477"/>
        <v>#REF!</v>
      </c>
      <c r="EL59" s="631" t="e">
        <f t="shared" ca="1" si="1477"/>
        <v>#REF!</v>
      </c>
      <c r="EM59" s="650" t="e">
        <f t="shared" ca="1" si="1477"/>
        <v>#REF!</v>
      </c>
      <c r="EN59" s="564" t="e">
        <f t="shared" ca="1" si="1477"/>
        <v>#REF!</v>
      </c>
      <c r="EO59" s="651" t="e">
        <f t="shared" ca="1" si="1477"/>
        <v>#REF!</v>
      </c>
      <c r="EP59" s="661" t="e">
        <f t="shared" ca="1" si="1477"/>
        <v>#REF!</v>
      </c>
      <c r="EQ59" s="565" t="e">
        <f t="shared" ca="1" si="1477"/>
        <v>#REF!</v>
      </c>
      <c r="ER59" s="796"/>
      <c r="ES59" s="662" t="e">
        <f ca="1">IF(AND(ES57&gt;0,ES58&gt;0),ROUNDDOWN(ES58/ES57,4),"")</f>
        <v>#REF!</v>
      </c>
      <c r="ET59" s="566" t="e">
        <f t="shared" ca="1" si="1476"/>
        <v>#REF!</v>
      </c>
      <c r="EU59" s="559" t="e">
        <f t="shared" ca="1" si="1476"/>
        <v>#REF!</v>
      </c>
      <c r="EV59" s="559" t="e">
        <f t="shared" ca="1" si="1476"/>
        <v>#REF!</v>
      </c>
      <c r="EW59" s="560" t="e">
        <f t="shared" ca="1" si="1476"/>
        <v>#REF!</v>
      </c>
      <c r="EX59" s="559" t="e">
        <f t="shared" ca="1" si="1476"/>
        <v>#REF!</v>
      </c>
      <c r="EY59" s="559" t="e">
        <f t="shared" ca="1" si="1476"/>
        <v>#REF!</v>
      </c>
      <c r="EZ59" s="561" t="e">
        <f t="shared" ca="1" si="1476"/>
        <v>#REF!</v>
      </c>
      <c r="FA59" s="559" t="e">
        <f t="shared" ca="1" si="1476"/>
        <v>#REF!</v>
      </c>
      <c r="FB59" s="562" t="e">
        <f ca="1">IF(FB58&gt;0,FB58/FB57,0)</f>
        <v>#REF!</v>
      </c>
      <c r="FC59" s="559" t="e">
        <f t="shared" ca="1" si="1476"/>
        <v>#REF!</v>
      </c>
      <c r="FD59" s="558" t="e">
        <f t="shared" ca="1" si="1476"/>
        <v>#REF!</v>
      </c>
      <c r="FE59" s="559" t="e">
        <f t="shared" ca="1" si="1476"/>
        <v>#REF!</v>
      </c>
      <c r="FF59" s="559" t="e">
        <f t="shared" ca="1" si="1476"/>
        <v>#REF!</v>
      </c>
      <c r="FG59" s="560" t="e">
        <f t="shared" ca="1" si="1476"/>
        <v>#REF!</v>
      </c>
      <c r="FH59" s="559" t="e">
        <f t="shared" ca="1" si="1476"/>
        <v>#REF!</v>
      </c>
      <c r="FI59" s="559" t="e">
        <f t="shared" ca="1" si="1476"/>
        <v>#REF!</v>
      </c>
      <c r="FJ59" s="561" t="e">
        <f t="shared" ca="1" si="1476"/>
        <v>#REF!</v>
      </c>
      <c r="FK59" s="559" t="e">
        <f t="shared" ca="1" si="1476"/>
        <v>#REF!</v>
      </c>
      <c r="FL59" s="562" t="e">
        <f ca="1">IF(FL58&gt;0,FL58/FL57,0)</f>
        <v>#REF!</v>
      </c>
      <c r="FM59" s="559" t="e">
        <f t="shared" ca="1" si="1476"/>
        <v>#REF!</v>
      </c>
      <c r="FN59" s="558" t="e">
        <f t="shared" ca="1" si="1476"/>
        <v>#REF!</v>
      </c>
      <c r="FO59" s="559" t="e">
        <f t="shared" ca="1" si="1476"/>
        <v>#REF!</v>
      </c>
      <c r="FP59" s="559" t="e">
        <f t="shared" ca="1" si="1476"/>
        <v>#REF!</v>
      </c>
      <c r="FQ59" s="560" t="e">
        <f t="shared" ca="1" si="1476"/>
        <v>#REF!</v>
      </c>
      <c r="FR59" s="559" t="e">
        <f t="shared" ca="1" si="1476"/>
        <v>#REF!</v>
      </c>
      <c r="FS59" s="559" t="e">
        <f t="shared" ca="1" si="1476"/>
        <v>#REF!</v>
      </c>
      <c r="FT59" s="561" t="e">
        <f t="shared" ca="1" si="1476"/>
        <v>#REF!</v>
      </c>
      <c r="FU59" s="559" t="e">
        <f t="shared" ca="1" si="1476"/>
        <v>#REF!</v>
      </c>
      <c r="FV59" s="562" t="e">
        <f ca="1">IF(FV58&gt;0,FV58/FV57,0)</f>
        <v>#REF!</v>
      </c>
      <c r="FW59" s="559" t="e">
        <f t="shared" ca="1" si="1476"/>
        <v>#REF!</v>
      </c>
      <c r="FX59" s="630" t="e">
        <f t="shared" ref="FX59:GE59" ca="1" si="1478">IF(AND(FX57&gt;0,FX58&gt;0),ROUNDDOWN(FX58/FX57,4),"")</f>
        <v>#REF!</v>
      </c>
      <c r="FY59" s="563" t="e">
        <f t="shared" ca="1" si="1478"/>
        <v>#REF!</v>
      </c>
      <c r="FZ59" s="631" t="e">
        <f t="shared" ca="1" si="1478"/>
        <v>#REF!</v>
      </c>
      <c r="GA59" s="650" t="e">
        <f t="shared" ca="1" si="1478"/>
        <v>#REF!</v>
      </c>
      <c r="GB59" s="564" t="e">
        <f t="shared" ca="1" si="1478"/>
        <v>#REF!</v>
      </c>
      <c r="GC59" s="651" t="e">
        <f t="shared" ca="1" si="1478"/>
        <v>#REF!</v>
      </c>
      <c r="GD59" s="661" t="e">
        <f t="shared" ca="1" si="1478"/>
        <v>#REF!</v>
      </c>
      <c r="GE59" s="565" t="e">
        <f t="shared" ca="1" si="1478"/>
        <v>#REF!</v>
      </c>
      <c r="GF59" s="796"/>
      <c r="GG59" s="662" t="e">
        <f ca="1">IF(AND(GG57&gt;0,GG58&gt;0),ROUNDDOWN(GG58/GG57,4),"")</f>
        <v>#REF!</v>
      </c>
      <c r="GH59" s="672" t="e">
        <f ca="1">IF(AND(GH57&gt;0,GH58&gt;0),ROUNDDOWN(GH58/GH57,4),"")</f>
        <v>#REF!</v>
      </c>
      <c r="GI59" s="567" t="e">
        <f t="shared" ref="GI59:GJ59" ca="1" si="1479">IF(AND(GI57&gt;0,GI58&gt;0),ROUNDDOWN(GI58/GI57,4),"")</f>
        <v>#REF!</v>
      </c>
      <c r="GJ59" s="673" t="e">
        <f t="shared" ca="1" si="1479"/>
        <v>#REF!</v>
      </c>
      <c r="GK59" s="683" t="e">
        <f ca="1">IF(AND(GK57&gt;0,GK58&gt;0),ROUNDDOWN(GK58/GK57,4),"")</f>
        <v>#REF!</v>
      </c>
      <c r="GL59" s="568" t="e">
        <f ca="1">IF(AND(GL57&gt;0,GL58&gt;0),ROUNDDOWN(GL58/GL57,4),"")</f>
        <v>#REF!</v>
      </c>
      <c r="GM59" s="684" t="e">
        <f ca="1">IF(AND(GM57&gt;0,GM58&gt;0),ROUNDDOWN(GM58/GM57,4),"")</f>
        <v>#REF!</v>
      </c>
      <c r="GN59" s="694" t="e">
        <f t="shared" ref="GN59:GW59" ca="1" si="1480">IF(AND(GN57&gt;0,GN58&gt;0),ROUNDDOWN(GN58/GN57,4),"")</f>
        <v>#REF!</v>
      </c>
      <c r="GO59" s="569" t="e">
        <f t="shared" ca="1" si="1480"/>
        <v>#REF!</v>
      </c>
      <c r="GP59" s="792" t="e">
        <f t="shared" ca="1" si="1480"/>
        <v>#REF!</v>
      </c>
      <c r="GQ59" s="695" t="e">
        <f t="shared" ca="1" si="1480"/>
        <v>#REF!</v>
      </c>
      <c r="GR59" s="704" t="e">
        <f t="shared" ca="1" si="1480"/>
        <v>#REF!</v>
      </c>
      <c r="GS59" s="570" t="e">
        <f t="shared" ca="1" si="1480"/>
        <v>#REF!</v>
      </c>
      <c r="GT59" s="705" t="e">
        <f t="shared" ca="1" si="1480"/>
        <v>#REF!</v>
      </c>
      <c r="GU59" s="704" t="e">
        <f t="shared" ca="1" si="1480"/>
        <v>#REF!</v>
      </c>
      <c r="GV59" s="570" t="e">
        <f t="shared" ca="1" si="1480"/>
        <v>#REF!</v>
      </c>
      <c r="GW59" s="705" t="e">
        <f t="shared" ca="1" si="1480"/>
        <v>#REF!</v>
      </c>
      <c r="GX59" s="704" t="e">
        <f t="shared" ca="1" si="1476"/>
        <v>#REF!</v>
      </c>
      <c r="GY59" s="570" t="e">
        <f t="shared" ref="GY59:GZ59" ca="1" si="1481">IF(AND(GY57&gt;0,GY58&gt;0),ROUNDDOWN(GY58/GY57,4),"")</f>
        <v>#REF!</v>
      </c>
      <c r="GZ59" s="794" t="e">
        <f t="shared" ca="1" si="1481"/>
        <v>#REF!</v>
      </c>
      <c r="HA59" s="705" t="e">
        <f t="shared" ref="HA59" ca="1" si="1482">IF(AND(HA57&gt;0,HA58&gt;0),ROUNDDOWN(HA58/HA57,4),"")</f>
        <v>#REF!</v>
      </c>
      <c r="HC59" s="461"/>
      <c r="HD59" s="460"/>
      <c r="HE59" s="461"/>
      <c r="HF59" s="461"/>
      <c r="HG59" s="461"/>
    </row>
    <row r="60" spans="1:215" outlineLevel="1" x14ac:dyDescent="0.25">
      <c r="A60" s="365"/>
      <c r="B60" s="509"/>
      <c r="C60" s="800" t="str">
        <f>_xlfn.XLOOKUP($D60,'214737'!$H:$H,'214737'!$G:$G,"",0)</f>
        <v>千葉</v>
      </c>
      <c r="D60" s="801" t="s">
        <v>449</v>
      </c>
      <c r="E60" s="422">
        <v>44</v>
      </c>
      <c r="F60" s="1294" t="str">
        <f>_xlfn.XLOOKUP($D60,'214737'!$H:$H,'214737'!$I:$I,"",0)</f>
        <v>刈込 美智子</v>
      </c>
      <c r="G60" s="1294" t="str">
        <f>_xlfn.XLOOKUP($D60,'214737'!$H:$H,'214737'!$J:$J,"",0)</f>
        <v>刈込 美智子</v>
      </c>
      <c r="H60" s="1294" t="str">
        <f>_xlfn.XLOOKUP($D60,'214737'!$H:$H,'214737'!$K:$K,"",0)</f>
        <v>nexthouse</v>
      </c>
      <c r="I60" s="802" t="str">
        <f>集計グループ4</f>
        <v>君津住宅</v>
      </c>
      <c r="J60" s="523"/>
      <c r="K60" s="1278">
        <f>_xlfn.XLOOKUP(実行度合表集計!$D60,'214737'!$H:$H,'214737'!$X:$X,0,0)</f>
        <v>1300</v>
      </c>
      <c r="L60" s="1278">
        <f>_xlfn.XLOOKUP(実行度合表集計!$D60,'214737'!$H:$H,'214737'!$Y:$Y,0,0)</f>
        <v>834</v>
      </c>
      <c r="M60" s="1278">
        <f>_xlfn.XLOOKUP(実行度合表集計!$D60,'214737'!$H:$H,'214737'!$S:$S,0,0)</f>
        <v>109</v>
      </c>
      <c r="N60" s="1278">
        <f>_xlfn.XLOOKUP(実行度合表集計!$D60,'214737'!$H:$H,'214737'!$T:$T,0,0)</f>
        <v>792</v>
      </c>
      <c r="O60" s="1278">
        <f>_xlfn.XLOOKUP(実行度合表集計!$D60,'214737'!$H:$H,'214737'!$U:$U,0,0)</f>
        <v>4142</v>
      </c>
      <c r="P60" s="1278">
        <f>_xlfn.XLOOKUP(実行度合表集計!$D60,'214737'!$H:$H,'214737'!$V:$V,0,0)</f>
        <v>1000</v>
      </c>
      <c r="Q60" s="1278">
        <f>SUM(K60:P60)</f>
        <v>8177</v>
      </c>
      <c r="R60" s="577" t="str">
        <f>D60</f>
        <v>ネクストハウス市原</v>
      </c>
      <c r="S60" s="355" t="s">
        <v>145</v>
      </c>
      <c r="T60" s="455" t="e" cm="1">
        <f t="array" aca="1" ref="T60" ca="1">INDEX(INDIRECT("'"&amp;実行度合表集計!$D60&amp;"_受着完'!R27C4:R28C95",FALSE),1,
MATCH(T$2,INDIRECT("'"&amp;実行度合表集計!$D60&amp;"_受着完'!R4",FALSE),0)-1)</f>
        <v>#REF!</v>
      </c>
      <c r="U60" s="356" t="e">
        <f ca="1">INDEX(INDIRECT("'"&amp;実行度合表集計!$D60&amp;"_受着完'!R27C4:R28C95",FALSE),1,
MATCH(T$2,INDIRECT("'"&amp;実行度合表集計!$D60&amp;"_受着完'!R4",FALSE),0))</f>
        <v>#REF!</v>
      </c>
      <c r="V60" s="587" t="e" cm="1">
        <f t="array" aca="1" ref="V60" ca="1">INDEX(INDIRECT("'"&amp;実行度合表集計!$D60&amp;"_受着完'!R27C4:R28C95",FALSE),1,
MATCH(T$2,INDIRECT("'"&amp;実行度合表集計!$D60&amp;"_受着完'!R4",FALSE),0)-3)</f>
        <v>#REF!</v>
      </c>
      <c r="W60" s="357" t="e" cm="1">
        <f t="array" aca="1" ref="W60" ca="1">INDEX(INDIRECT("'"&amp;実行度合表集計!$D60&amp;"_受着完'!R58C4:R59C95",FALSE),1,
MATCH(T$2,INDIRECT("'"&amp;実行度合表集計!$D60&amp;"_受着完'!R4",FALSE),0)-1)</f>
        <v>#REF!</v>
      </c>
      <c r="X60" s="356" t="e">
        <f ca="1">INDEX(INDIRECT("'"&amp;実行度合表集計!$D60&amp;"_受着完'!R58C4:R59C95",FALSE),1,
MATCH(T$2,INDIRECT("'"&amp;実行度合表集計!$D60&amp;"_受着完'!R4",FALSE),0))</f>
        <v>#REF!</v>
      </c>
      <c r="Y60" s="587" t="e" cm="1">
        <f t="array" aca="1" ref="Y60" ca="1">INDEX(INDIRECT("'"&amp;実行度合表集計!$D60&amp;"_受着完'!R58C4:R59C95",FALSE),1,
MATCH(T$2,INDIRECT("'"&amp;実行度合表集計!$D60&amp;"_受着完'!R4",FALSE),0)-3)</f>
        <v>#REF!</v>
      </c>
      <c r="Z60" s="358" t="e" cm="1">
        <f t="array" aca="1" ref="Z60" ca="1">INDEX(INDIRECT("'"&amp;実行度合表集計!$D60&amp;"_受着完'!R89C4:R90C95",FALSE),1,
MATCH(T$2,INDIRECT("'"&amp;実行度合表集計!$D60&amp;"_受着完'!R4",FALSE),0)-1)</f>
        <v>#REF!</v>
      </c>
      <c r="AA60" s="356" t="e">
        <f ca="1">INDEX(INDIRECT("'"&amp;実行度合表集計!$D60&amp;"_受着完'!R89C4:R90C95",FALSE),1,
MATCH(T$2,INDIRECT("'"&amp;実行度合表集計!$D60&amp;"_受着完'!R4",FALSE),0))</f>
        <v>#REF!</v>
      </c>
      <c r="AB60" s="384" t="e">
        <f ca="1">AA60-($Q60*1000)</f>
        <v>#REF!</v>
      </c>
      <c r="AC60" s="587" t="e" cm="1">
        <f t="array" aca="1" ref="AC60" ca="1">INDEX(INDIRECT("'"&amp;実行度合表集計!$D60&amp;"_受着完'!R89C4:R90C95",FALSE),1,
MATCH(T$2,INDIRECT("'"&amp;実行度合表集計!$D60&amp;"_受着完'!R4",FALSE),0)-3)</f>
        <v>#REF!</v>
      </c>
      <c r="AD60" s="455" t="e" cm="1">
        <f t="array" aca="1" ref="AD60" ca="1">INDEX(INDIRECT("'"&amp;実行度合表集計!$D60&amp;"_受着完'!R27C4:R28C95",FALSE),1,
MATCH(AD$2,INDIRECT("'"&amp;実行度合表集計!$D60&amp;"_受着完'!R4",FALSE),0)-1)</f>
        <v>#REF!</v>
      </c>
      <c r="AE60" s="356" t="e">
        <f ca="1">INDEX(INDIRECT("'"&amp;実行度合表集計!$D60&amp;"_受着完'!R27C4:R28C95",FALSE),1,
MATCH(AD$2,INDIRECT("'"&amp;実行度合表集計!$D60&amp;"_受着完'!R4",FALSE),0))</f>
        <v>#REF!</v>
      </c>
      <c r="AF60" s="587" t="e" cm="1">
        <f t="array" aca="1" ref="AF60" ca="1">INDEX(INDIRECT("'"&amp;実行度合表集計!$D60&amp;"_受着完'!R27C4:R28C95",FALSE),1,
MATCH(AD$2,INDIRECT("'"&amp;実行度合表集計!$D60&amp;"_受着完'!R4",FALSE),0)-3)</f>
        <v>#REF!</v>
      </c>
      <c r="AG60" s="357" t="e" cm="1">
        <f t="array" aca="1" ref="AG60" ca="1">INDEX(INDIRECT("'"&amp;実行度合表集計!$D60&amp;"_受着完'!R58C4:R59C95",FALSE),1,
MATCH(AD$2,INDIRECT("'"&amp;実行度合表集計!$D60&amp;"_受着完'!R4",FALSE),0)-1)</f>
        <v>#REF!</v>
      </c>
      <c r="AH60" s="356" t="e">
        <f ca="1">INDEX(INDIRECT("'"&amp;実行度合表集計!$D60&amp;"_受着完'!R58C4:R59C95",FALSE),1,
MATCH(AD$2,INDIRECT("'"&amp;実行度合表集計!$D60&amp;"_受着完'!R4",FALSE),0))</f>
        <v>#REF!</v>
      </c>
      <c r="AI60" s="587" t="e" cm="1">
        <f t="array" aca="1" ref="AI60" ca="1">INDEX(INDIRECT("'"&amp;実行度合表集計!$D60&amp;"_受着完'!R58C4:R59C95",FALSE),1,
MATCH(AD$2,INDIRECT("'"&amp;実行度合表集計!$D60&amp;"_受着完'!R4",FALSE),0)-3)</f>
        <v>#REF!</v>
      </c>
      <c r="AJ60" s="358" t="e" cm="1">
        <f t="array" aca="1" ref="AJ60" ca="1">INDEX(INDIRECT("'"&amp;実行度合表集計!$D60&amp;"_受着完'!R89C4:R90C95",FALSE),1,
MATCH(AD$2,INDIRECT("'"&amp;実行度合表集計!$D60&amp;"_受着完'!R4",FALSE),0)-1)</f>
        <v>#REF!</v>
      </c>
      <c r="AK60" s="356" t="e">
        <f ca="1">INDEX(INDIRECT("'"&amp;実行度合表集計!$D60&amp;"_受着完'!R89C4:R90C95",FALSE),1,
MATCH(AD$2,INDIRECT("'"&amp;実行度合表集計!$D60&amp;"_受着完'!R4",FALSE),0))</f>
        <v>#REF!</v>
      </c>
      <c r="AL60" s="384" t="e">
        <f ca="1">AK60-($Q60*1000)</f>
        <v>#REF!</v>
      </c>
      <c r="AM60" s="587" t="e" cm="1">
        <f t="array" aca="1" ref="AM60" ca="1">INDEX(INDIRECT("'"&amp;実行度合表集計!$D60&amp;"_受着完'!R89C4:R90C95",FALSE),1,
MATCH(AD$2,INDIRECT("'"&amp;実行度合表集計!$D60&amp;"_受着完'!R4",FALSE),0)-3)</f>
        <v>#REF!</v>
      </c>
      <c r="AN60" s="455" t="e" cm="1">
        <f t="array" aca="1" ref="AN60" ca="1">INDEX(INDIRECT("'"&amp;実行度合表集計!$D60&amp;"_受着完'!R27C4:R28C95",FALSE),1,
MATCH(AN$2,INDIRECT("'"&amp;実行度合表集計!$D60&amp;"_受着完'!R4",FALSE),0)-1)</f>
        <v>#REF!</v>
      </c>
      <c r="AO60" s="356" t="e">
        <f ca="1">INDEX(INDIRECT("'"&amp;実行度合表集計!$D60&amp;"_受着完'!R27C4:R28C95",FALSE),1,
MATCH(AN$2,INDIRECT("'"&amp;実行度合表集計!$D60&amp;"_受着完'!R4",FALSE),0))</f>
        <v>#REF!</v>
      </c>
      <c r="AP60" s="587" t="e" cm="1">
        <f t="array" aca="1" ref="AP60" ca="1">INDEX(INDIRECT("'"&amp;実行度合表集計!$D60&amp;"_受着完'!R27C4:R28C95",FALSE),1,
MATCH(AN$2,INDIRECT("'"&amp;実行度合表集計!$D60&amp;"_受着完'!R4",FALSE),0)-3)</f>
        <v>#REF!</v>
      </c>
      <c r="AQ60" s="357" t="e" cm="1">
        <f t="array" aca="1" ref="AQ60" ca="1">INDEX(INDIRECT("'"&amp;実行度合表集計!$D60&amp;"_受着完'!R58C4:R59C95",FALSE),1,
MATCH(AN$2,INDIRECT("'"&amp;実行度合表集計!$D60&amp;"_受着完'!R4",FALSE),0)-1)</f>
        <v>#REF!</v>
      </c>
      <c r="AR60" s="356" t="e">
        <f ca="1">INDEX(INDIRECT("'"&amp;実行度合表集計!$D60&amp;"_受着完'!R58C4:R59C95",FALSE),1,
MATCH(AN$2,INDIRECT("'"&amp;実行度合表集計!$D60&amp;"_受着完'!R4",FALSE),0))</f>
        <v>#REF!</v>
      </c>
      <c r="AS60" s="587" t="e" cm="1">
        <f t="array" aca="1" ref="AS60" ca="1">INDEX(INDIRECT("'"&amp;実行度合表集計!$D60&amp;"_受着完'!R58C4:R59C95",FALSE),1,
MATCH(AN$2,INDIRECT("'"&amp;実行度合表集計!$D60&amp;"_受着完'!R4",FALSE),0)-3)</f>
        <v>#REF!</v>
      </c>
      <c r="AT60" s="358" t="e" cm="1">
        <f t="array" aca="1" ref="AT60" ca="1">INDEX(INDIRECT("'"&amp;実行度合表集計!$D60&amp;"_受着完'!R89C4:R90C95",FALSE),1,
MATCH(AN$2,INDIRECT("'"&amp;実行度合表集計!$D60&amp;"_受着完'!R4",FALSE),0)-1)</f>
        <v>#REF!</v>
      </c>
      <c r="AU60" s="356" t="e">
        <f ca="1">INDEX(INDIRECT("'"&amp;実行度合表集計!$D60&amp;"_受着完'!R89C4:R90C95",FALSE),1,
MATCH(AN$2,INDIRECT("'"&amp;実行度合表集計!$D60&amp;"_受着完'!R4",FALSE),0))</f>
        <v>#REF!</v>
      </c>
      <c r="AV60" s="384" t="e">
        <f ca="1">AU60-($Q60*1000)</f>
        <v>#REF!</v>
      </c>
      <c r="AW60" s="587" t="e" cm="1">
        <f t="array" aca="1" ref="AW60" ca="1">INDEX(INDIRECT("'"&amp;実行度合表集計!$D60&amp;"_受着完'!R89C4:R90C95",FALSE),1,
MATCH(AN$2,INDIRECT("'"&amp;実行度合表集計!$D60&amp;"_受着完'!R4",FALSE),0)-3)</f>
        <v>#REF!</v>
      </c>
      <c r="AX60" s="627" t="e">
        <f t="shared" ref="AX60:BG60" ca="1" si="1483">T60+AD60+AN60</f>
        <v>#REF!</v>
      </c>
      <c r="AY60" s="628" t="e">
        <f t="shared" ca="1" si="1483"/>
        <v>#REF!</v>
      </c>
      <c r="AZ60" s="629" t="e">
        <f t="shared" ca="1" si="1483"/>
        <v>#REF!</v>
      </c>
      <c r="BA60" s="648" t="e">
        <f t="shared" ca="1" si="1483"/>
        <v>#REF!</v>
      </c>
      <c r="BB60" s="617" t="e">
        <f t="shared" ca="1" si="1483"/>
        <v>#REF!</v>
      </c>
      <c r="BC60" s="649" t="e">
        <f t="shared" ca="1" si="1483"/>
        <v>#REF!</v>
      </c>
      <c r="BD60" s="659" t="e">
        <f t="shared" ca="1" si="1483"/>
        <v>#REF!</v>
      </c>
      <c r="BE60" s="619" t="e">
        <f t="shared" ca="1" si="1483"/>
        <v>#REF!</v>
      </c>
      <c r="BF60" s="789" t="e">
        <f t="shared" ca="1" si="1483"/>
        <v>#REF!</v>
      </c>
      <c r="BG60" s="660" t="e">
        <f t="shared" ca="1" si="1483"/>
        <v>#REF!</v>
      </c>
      <c r="BH60" s="360" t="e" cm="1">
        <f t="array" aca="1" ref="BH60" ca="1">INDEX(INDIRECT("'"&amp;実行度合表集計!$D60&amp;"_受着完'!R27C4:R28C95",FALSE),1,
MATCH(BH$2,INDIRECT("'"&amp;実行度合表集計!$D60&amp;"_受着完'!R4",FALSE),0)-1)</f>
        <v>#REF!</v>
      </c>
      <c r="BI60" s="356" t="e">
        <f ca="1">INDEX(INDIRECT("'"&amp;実行度合表集計!$D60&amp;"_受着完'!R27C4:R28C95",FALSE),1,
MATCH(BH$2,INDIRECT("'"&amp;実行度合表集計!$D60&amp;"_受着完'!R4",FALSE),0))</f>
        <v>#REF!</v>
      </c>
      <c r="BJ60" s="587" t="e" cm="1">
        <f t="array" aca="1" ref="BJ60" ca="1">INDEX(INDIRECT("'"&amp;実行度合表集計!$D60&amp;"_受着完'!R27C4:R28C95",FALSE),1,
MATCH(BH$2,INDIRECT("'"&amp;実行度合表集計!$D60&amp;"_受着完'!R4",FALSE),0)-3)</f>
        <v>#REF!</v>
      </c>
      <c r="BK60" s="357" t="e" cm="1">
        <f t="array" aca="1" ref="BK60" ca="1">INDEX(INDIRECT("'"&amp;実行度合表集計!$D60&amp;"_受着完'!R58C4:R59C95",FALSE),1,
MATCH(BH$2,INDIRECT("'"&amp;実行度合表集計!$D60&amp;"_受着完'!R4",FALSE),0)-1)</f>
        <v>#REF!</v>
      </c>
      <c r="BL60" s="356" t="e">
        <f ca="1">INDEX(INDIRECT("'"&amp;実行度合表集計!$D60&amp;"_受着完'!R58C4:R59C95",FALSE),1,
MATCH(BH$2,INDIRECT("'"&amp;実行度合表集計!$D60&amp;"_受着完'!R4",FALSE),0))</f>
        <v>#REF!</v>
      </c>
      <c r="BM60" s="587" t="e" cm="1">
        <f t="array" aca="1" ref="BM60" ca="1">INDEX(INDIRECT("'"&amp;実行度合表集計!$D60&amp;"_受着完'!R58C4:R59C95",FALSE),1,
MATCH(BH$2,INDIRECT("'"&amp;実行度合表集計!$D60&amp;"_受着完'!R4",FALSE),0)-3)</f>
        <v>#REF!</v>
      </c>
      <c r="BN60" s="358" t="e" cm="1">
        <f t="array" aca="1" ref="BN60" ca="1">INDEX(INDIRECT("'"&amp;実行度合表集計!$D60&amp;"_受着完'!R89C4:R90C95",FALSE),1,
MATCH(BH$2,INDIRECT("'"&amp;実行度合表集計!$D60&amp;"_受着完'!R4",FALSE),0)-1)</f>
        <v>#REF!</v>
      </c>
      <c r="BO60" s="356" t="e">
        <f ca="1">INDEX(INDIRECT("'"&amp;実行度合表集計!$D60&amp;"_受着完'!R89C4:R90C95",FALSE),1,
MATCH(BH$2,INDIRECT("'"&amp;実行度合表集計!$D60&amp;"_受着完'!R4",FALSE),0))</f>
        <v>#REF!</v>
      </c>
      <c r="BP60" s="384" t="e">
        <f ca="1">BO60-($Q60*1000)</f>
        <v>#REF!</v>
      </c>
      <c r="BQ60" s="587" t="e" cm="1">
        <f t="array" aca="1" ref="BQ60" ca="1">INDEX(INDIRECT("'"&amp;実行度合表集計!$D60&amp;"_受着完'!R89C4:R90C95",FALSE),1,
MATCH(BH$2,INDIRECT("'"&amp;実行度合表集計!$D60&amp;"_受着完'!R4",FALSE),0)-3)</f>
        <v>#REF!</v>
      </c>
      <c r="BR60" s="455" t="e" cm="1">
        <f t="array" aca="1" ref="BR60" ca="1">INDEX(INDIRECT("'"&amp;実行度合表集計!$D60&amp;"_受着完'!R27C4:R28C95",FALSE),1,
MATCH(BR$2,INDIRECT("'"&amp;実行度合表集計!$D60&amp;"_受着完'!R4",FALSE),0)-1)</f>
        <v>#REF!</v>
      </c>
      <c r="BS60" s="356" t="e">
        <f ca="1">INDEX(INDIRECT("'"&amp;実行度合表集計!$D60&amp;"_受着完'!R27C4:R28C95",FALSE),1,
MATCH(BR$2,INDIRECT("'"&amp;実行度合表集計!$D60&amp;"_受着完'!R4",FALSE),0))</f>
        <v>#REF!</v>
      </c>
      <c r="BT60" s="587" t="e" cm="1">
        <f t="array" aca="1" ref="BT60" ca="1">INDEX(INDIRECT("'"&amp;実行度合表集計!$D60&amp;"_受着完'!R27C4:R28C95",FALSE),1,
MATCH(BR$2,INDIRECT("'"&amp;実行度合表集計!$D60&amp;"_受着完'!R4",FALSE),0)-3)</f>
        <v>#REF!</v>
      </c>
      <c r="BU60" s="357" t="e" cm="1">
        <f t="array" aca="1" ref="BU60" ca="1">INDEX(INDIRECT("'"&amp;実行度合表集計!$D60&amp;"_受着完'!R58C4:R59C95",FALSE),1,
MATCH(BR$2,INDIRECT("'"&amp;実行度合表集計!$D60&amp;"_受着完'!R4",FALSE),0)-1)</f>
        <v>#REF!</v>
      </c>
      <c r="BV60" s="356" t="e">
        <f ca="1">INDEX(INDIRECT("'"&amp;実行度合表集計!$D60&amp;"_受着完'!R58C4:R59C95",FALSE),1,
MATCH(BR$2,INDIRECT("'"&amp;実行度合表集計!$D60&amp;"_受着完'!R4",FALSE),0))</f>
        <v>#REF!</v>
      </c>
      <c r="BW60" s="587" t="e" cm="1">
        <f t="array" aca="1" ref="BW60" ca="1">INDEX(INDIRECT("'"&amp;実行度合表集計!$D60&amp;"_受着完'!R58C4:R59C95",FALSE),1,
MATCH(BR$2,INDIRECT("'"&amp;実行度合表集計!$D60&amp;"_受着完'!R4",FALSE),0)-3)</f>
        <v>#REF!</v>
      </c>
      <c r="BX60" s="358" t="e" cm="1">
        <f t="array" aca="1" ref="BX60" ca="1">INDEX(INDIRECT("'"&amp;実行度合表集計!$D60&amp;"_受着完'!R89C4:R90C95",FALSE),1,
MATCH(BR$2,INDIRECT("'"&amp;実行度合表集計!$D60&amp;"_受着完'!R4",FALSE),0)-1)</f>
        <v>#REF!</v>
      </c>
      <c r="BY60" s="356" t="e">
        <f ca="1">INDEX(INDIRECT("'"&amp;実行度合表集計!$D60&amp;"_受着完'!R89C4:R90C95",FALSE),1,
MATCH(BR$2,INDIRECT("'"&amp;実行度合表集計!$D60&amp;"_受着完'!R4",FALSE),0))</f>
        <v>#REF!</v>
      </c>
      <c r="BZ60" s="384" t="e">
        <f ca="1">BY60-($Q60*1000)</f>
        <v>#REF!</v>
      </c>
      <c r="CA60" s="587" t="e" cm="1">
        <f t="array" aca="1" ref="CA60" ca="1">INDEX(INDIRECT("'"&amp;実行度合表集計!$D60&amp;"_受着完'!R89C4:R90C95",FALSE),1,
MATCH(BR$2,INDIRECT("'"&amp;実行度合表集計!$D60&amp;"_受着完'!R4",FALSE),0)-3)</f>
        <v>#REF!</v>
      </c>
      <c r="CB60" s="455" t="e" cm="1">
        <f t="array" aca="1" ref="CB60" ca="1">INDEX(INDIRECT("'"&amp;実行度合表集計!$D60&amp;"_受着完'!R27C4:R28C95",FALSE),1,
MATCH(CB$2,INDIRECT("'"&amp;実行度合表集計!$D60&amp;"_受着完'!R4",FALSE),0)-1)</f>
        <v>#REF!</v>
      </c>
      <c r="CC60" s="356" t="e">
        <f ca="1">INDEX(INDIRECT("'"&amp;実行度合表集計!$D60&amp;"_受着完'!R27C4:R28C95",FALSE),1,
MATCH(CB$2,INDIRECT("'"&amp;実行度合表集計!$D60&amp;"_受着完'!R4",FALSE),0))</f>
        <v>#REF!</v>
      </c>
      <c r="CD60" s="587" t="e" cm="1">
        <f t="array" aca="1" ref="CD60" ca="1">INDEX(INDIRECT("'"&amp;実行度合表集計!$D60&amp;"_受着完'!R27C4:R28C95",FALSE),1,
MATCH(CB$2,INDIRECT("'"&amp;実行度合表集計!$D60&amp;"_受着完'!R4",FALSE),0)-3)</f>
        <v>#REF!</v>
      </c>
      <c r="CE60" s="357" t="e" cm="1">
        <f t="array" aca="1" ref="CE60" ca="1">INDEX(INDIRECT("'"&amp;実行度合表集計!$D60&amp;"_受着完'!R58C4:R59C95",FALSE),1,
MATCH(CB$2,INDIRECT("'"&amp;実行度合表集計!$D60&amp;"_受着完'!R4",FALSE),0)-1)</f>
        <v>#REF!</v>
      </c>
      <c r="CF60" s="356" t="e">
        <f ca="1">INDEX(INDIRECT("'"&amp;実行度合表集計!$D60&amp;"_受着完'!R58C4:R59C95",FALSE),1,
MATCH(CB$2,INDIRECT("'"&amp;実行度合表集計!$D60&amp;"_受着完'!R4",FALSE),0))</f>
        <v>#REF!</v>
      </c>
      <c r="CG60" s="587" t="e" cm="1">
        <f t="array" aca="1" ref="CG60" ca="1">INDEX(INDIRECT("'"&amp;実行度合表集計!$D60&amp;"_受着完'!R58C4:R59C95",FALSE),1,
MATCH(CB$2,INDIRECT("'"&amp;実行度合表集計!$D60&amp;"_受着完'!R4",FALSE),0)-3)</f>
        <v>#REF!</v>
      </c>
      <c r="CH60" s="358" t="e" cm="1">
        <f t="array" aca="1" ref="CH60" ca="1">INDEX(INDIRECT("'"&amp;実行度合表集計!$D60&amp;"_受着完'!R89C4:R90C95",FALSE),1,
MATCH(CB$2,INDIRECT("'"&amp;実行度合表集計!$D60&amp;"_受着完'!R4",FALSE),0)-1)</f>
        <v>#REF!</v>
      </c>
      <c r="CI60" s="356" t="e">
        <f ca="1">INDEX(INDIRECT("'"&amp;実行度合表集計!$D60&amp;"_受着完'!R89C4:R90C95",FALSE),1,
MATCH(CB$2,INDIRECT("'"&amp;実行度合表集計!$D60&amp;"_受着完'!R4",FALSE),0))</f>
        <v>#REF!</v>
      </c>
      <c r="CJ60" s="384" t="e">
        <f ca="1">CI60-($Q60*1000)</f>
        <v>#REF!</v>
      </c>
      <c r="CK60" s="587" t="e" cm="1">
        <f t="array" aca="1" ref="CK60" ca="1">INDEX(INDIRECT("'"&amp;実行度合表集計!$D60&amp;"_受着完'!R89C4:R90C95",FALSE),1,
MATCH(CB$2,INDIRECT("'"&amp;実行度合表集計!$D60&amp;"_受着完'!R4",FALSE),0)-3)</f>
        <v>#REF!</v>
      </c>
      <c r="CL60" s="627" t="e">
        <f t="shared" ref="CL60:CU60" ca="1" si="1484">BH60+BR60+CB60</f>
        <v>#REF!</v>
      </c>
      <c r="CM60" s="628" t="e">
        <f t="shared" ca="1" si="1484"/>
        <v>#REF!</v>
      </c>
      <c r="CN60" s="629" t="e">
        <f t="shared" ca="1" si="1484"/>
        <v>#REF!</v>
      </c>
      <c r="CO60" s="648" t="e">
        <f t="shared" ca="1" si="1484"/>
        <v>#REF!</v>
      </c>
      <c r="CP60" s="617" t="e">
        <f t="shared" ca="1" si="1484"/>
        <v>#REF!</v>
      </c>
      <c r="CQ60" s="649" t="e">
        <f t="shared" ca="1" si="1484"/>
        <v>#REF!</v>
      </c>
      <c r="CR60" s="659" t="e">
        <f t="shared" ca="1" si="1484"/>
        <v>#REF!</v>
      </c>
      <c r="CS60" s="619" t="e">
        <f t="shared" ca="1" si="1484"/>
        <v>#REF!</v>
      </c>
      <c r="CT60" s="789" t="e">
        <f t="shared" ca="1" si="1484"/>
        <v>#REF!</v>
      </c>
      <c r="CU60" s="660" t="e">
        <f t="shared" ca="1" si="1484"/>
        <v>#REF!</v>
      </c>
      <c r="CV60" s="670" t="e">
        <f t="shared" ref="CV60:DE61" ca="1" si="1485">AX60+CL60</f>
        <v>#REF!</v>
      </c>
      <c r="CW60" s="620" t="e">
        <f t="shared" ca="1" si="1485"/>
        <v>#REF!</v>
      </c>
      <c r="CX60" s="671" t="e">
        <f t="shared" ca="1" si="1485"/>
        <v>#REF!</v>
      </c>
      <c r="CY60" s="681" t="e">
        <f t="shared" ca="1" si="1485"/>
        <v>#REF!</v>
      </c>
      <c r="CZ60" s="622" t="e">
        <f t="shared" ca="1" si="1485"/>
        <v>#REF!</v>
      </c>
      <c r="DA60" s="682" t="e">
        <f t="shared" ca="1" si="1485"/>
        <v>#REF!</v>
      </c>
      <c r="DB60" s="692" t="e">
        <f t="shared" ca="1" si="1485"/>
        <v>#REF!</v>
      </c>
      <c r="DC60" s="624" t="e">
        <f t="shared" ca="1" si="1485"/>
        <v>#REF!</v>
      </c>
      <c r="DD60" s="791" t="e">
        <f t="shared" ca="1" si="1485"/>
        <v>#REF!</v>
      </c>
      <c r="DE60" s="693" t="e">
        <f t="shared" ca="1" si="1485"/>
        <v>#REF!</v>
      </c>
      <c r="DF60" s="360" t="e" cm="1">
        <f t="array" aca="1" ref="DF60" ca="1">INDEX(INDIRECT("'"&amp;実行度合表集計!$D60&amp;"_受着完'!R27C4:R28C95",FALSE),1,
MATCH(DF$2,INDIRECT("'"&amp;実行度合表集計!$D60&amp;"_受着完'!R4",FALSE),0)-1)</f>
        <v>#REF!</v>
      </c>
      <c r="DG60" s="356" t="e">
        <f ca="1">INDEX(INDIRECT("'"&amp;実行度合表集計!$D60&amp;"_受着完'!R27C4:R28C95",FALSE),1,
MATCH(DF$2,INDIRECT("'"&amp;実行度合表集計!$D60&amp;"_受着完'!R4",FALSE),0))</f>
        <v>#REF!</v>
      </c>
      <c r="DH60" s="587" t="e" cm="1">
        <f t="array" aca="1" ref="DH60" ca="1">INDEX(INDIRECT("'"&amp;実行度合表集計!$D60&amp;"_受着完'!R27C4:R28C95",FALSE),1,
MATCH(DF$2,INDIRECT("'"&amp;実行度合表集計!$D60&amp;"_受着完'!R4",FALSE),0)-3)</f>
        <v>#REF!</v>
      </c>
      <c r="DI60" s="357" t="e" cm="1">
        <f t="array" aca="1" ref="DI60" ca="1">INDEX(INDIRECT("'"&amp;実行度合表集計!$D60&amp;"_受着完'!R58C4:R59C95",FALSE),1,
MATCH(DF$2,INDIRECT("'"&amp;実行度合表集計!$D60&amp;"_受着完'!R4",FALSE),0)-1)</f>
        <v>#REF!</v>
      </c>
      <c r="DJ60" s="356" t="e">
        <f ca="1">INDEX(INDIRECT("'"&amp;実行度合表集計!$D60&amp;"_受着完'!R58C4:R59C95",FALSE),1,
MATCH(DF$2,INDIRECT("'"&amp;実行度合表集計!$D60&amp;"_受着完'!R4",FALSE),0))</f>
        <v>#REF!</v>
      </c>
      <c r="DK60" s="587" t="e" cm="1">
        <f t="array" aca="1" ref="DK60" ca="1">INDEX(INDIRECT("'"&amp;実行度合表集計!$D60&amp;"_受着完'!R58C4:R59C95",FALSE),1,
MATCH(DF$2,INDIRECT("'"&amp;実行度合表集計!$D60&amp;"_受着完'!R4",FALSE),0)-3)</f>
        <v>#REF!</v>
      </c>
      <c r="DL60" s="358" t="e" cm="1">
        <f t="array" aca="1" ref="DL60" ca="1">INDEX(INDIRECT("'"&amp;実行度合表集計!$D60&amp;"_受着完'!R89C4:R90C95",FALSE),1,
MATCH(DF$2,INDIRECT("'"&amp;実行度合表集計!$D60&amp;"_受着完'!R4",FALSE),0)-1)</f>
        <v>#REF!</v>
      </c>
      <c r="DM60" s="356" t="e">
        <f ca="1">INDEX(INDIRECT("'"&amp;実行度合表集計!$D60&amp;"_受着完'!R89C4:R90C95",FALSE),1,
MATCH(DF$2,INDIRECT("'"&amp;実行度合表集計!$D60&amp;"_受着完'!R4",FALSE),0))</f>
        <v>#REF!</v>
      </c>
      <c r="DN60" s="384" t="e">
        <f ca="1">DM60-($Q60*1000)</f>
        <v>#REF!</v>
      </c>
      <c r="DO60" s="587" t="e" cm="1">
        <f t="array" aca="1" ref="DO60" ca="1">INDEX(INDIRECT("'"&amp;実行度合表集計!$D60&amp;"_受着完'!R89C4:R90C95",FALSE),1,
MATCH(DF$2,INDIRECT("'"&amp;実行度合表集計!$D60&amp;"_受着完'!R4",FALSE),0)-3)</f>
        <v>#REF!</v>
      </c>
      <c r="DP60" s="455" t="e" cm="1">
        <f t="array" aca="1" ref="DP60" ca="1">INDEX(INDIRECT("'"&amp;実行度合表集計!$D60&amp;"_受着完'!R27C4:R28C95",FALSE),1,
MATCH(DP$2,INDIRECT("'"&amp;実行度合表集計!$D60&amp;"_受着完'!R4",FALSE),0)-1)</f>
        <v>#REF!</v>
      </c>
      <c r="DQ60" s="356" t="e">
        <f ca="1">INDEX(INDIRECT("'"&amp;実行度合表集計!$D60&amp;"_受着完'!R27C4:R28C95",FALSE),1,
MATCH(DP$2,INDIRECT("'"&amp;実行度合表集計!$D60&amp;"_受着完'!R4",FALSE),0))</f>
        <v>#REF!</v>
      </c>
      <c r="DR60" s="587" t="e" cm="1">
        <f t="array" aca="1" ref="DR60" ca="1">INDEX(INDIRECT("'"&amp;実行度合表集計!$D60&amp;"_受着完'!R27C4:R28C95",FALSE),1,
MATCH(DP$2,INDIRECT("'"&amp;実行度合表集計!$D60&amp;"_受着完'!R4",FALSE),0)-3)</f>
        <v>#REF!</v>
      </c>
      <c r="DS60" s="357" t="e" cm="1">
        <f t="array" aca="1" ref="DS60" ca="1">INDEX(INDIRECT("'"&amp;実行度合表集計!$D60&amp;"_受着完'!R58C4:R59C95",FALSE),1,
MATCH(DP$2,INDIRECT("'"&amp;実行度合表集計!$D60&amp;"_受着完'!R4",FALSE),0)-1)</f>
        <v>#REF!</v>
      </c>
      <c r="DT60" s="356" t="e">
        <f ca="1">INDEX(INDIRECT("'"&amp;実行度合表集計!$D60&amp;"_受着完'!R58C4:R59C95",FALSE),1,
MATCH(DP$2,INDIRECT("'"&amp;実行度合表集計!$D60&amp;"_受着完'!R4",FALSE),0))</f>
        <v>#REF!</v>
      </c>
      <c r="DU60" s="587" t="e" cm="1">
        <f t="array" aca="1" ref="DU60" ca="1">INDEX(INDIRECT("'"&amp;実行度合表集計!$D60&amp;"_受着完'!R58C4:R59C95",FALSE),1,
MATCH(DP$2,INDIRECT("'"&amp;実行度合表集計!$D60&amp;"_受着完'!R4",FALSE),0)-3)</f>
        <v>#REF!</v>
      </c>
      <c r="DV60" s="358" t="e" cm="1">
        <f t="array" aca="1" ref="DV60" ca="1">INDEX(INDIRECT("'"&amp;実行度合表集計!$D60&amp;"_受着完'!R89C4:R90C95",FALSE),1,
MATCH(DP$2,INDIRECT("'"&amp;実行度合表集計!$D60&amp;"_受着完'!R4",FALSE),0)-1)</f>
        <v>#REF!</v>
      </c>
      <c r="DW60" s="356" t="e">
        <f ca="1">INDEX(INDIRECT("'"&amp;実行度合表集計!$D60&amp;"_受着完'!R89C4:R90C95",FALSE),1,
MATCH(DP$2,INDIRECT("'"&amp;実行度合表集計!$D60&amp;"_受着完'!R4",FALSE),0))</f>
        <v>#REF!</v>
      </c>
      <c r="DX60" s="384" t="e">
        <f ca="1">DW60-($Q60*1000)</f>
        <v>#REF!</v>
      </c>
      <c r="DY60" s="587" t="e" cm="1">
        <f t="array" aca="1" ref="DY60" ca="1">INDEX(INDIRECT("'"&amp;実行度合表集計!$D60&amp;"_受着完'!R89C4:R90C95",FALSE),1,
MATCH(DP$2,INDIRECT("'"&amp;実行度合表集計!$D60&amp;"_受着完'!R4",FALSE),0)-3)</f>
        <v>#REF!</v>
      </c>
      <c r="DZ60" s="455" t="e" cm="1">
        <f t="array" aca="1" ref="DZ60" ca="1">INDEX(INDIRECT("'"&amp;実行度合表集計!$D60&amp;"_受着完'!R27C4:R28C95",FALSE),1,
MATCH(DZ$2,INDIRECT("'"&amp;実行度合表集計!$D60&amp;"_受着完'!R4",FALSE),0)-1)</f>
        <v>#REF!</v>
      </c>
      <c r="EA60" s="356" t="e">
        <f ca="1">INDEX(INDIRECT("'"&amp;実行度合表集計!$D60&amp;"_受着完'!R27C4:R28C95",FALSE),1,
MATCH(DZ$2,INDIRECT("'"&amp;実行度合表集計!$D60&amp;"_受着完'!R4",FALSE),0))</f>
        <v>#REF!</v>
      </c>
      <c r="EB60" s="587" t="e" cm="1">
        <f t="array" aca="1" ref="EB60" ca="1">INDEX(INDIRECT("'"&amp;実行度合表集計!$D60&amp;"_受着完'!R27C4:R28C95",FALSE),1,
MATCH(DZ$2,INDIRECT("'"&amp;実行度合表集計!$D60&amp;"_受着完'!R4",FALSE),0)-3)</f>
        <v>#REF!</v>
      </c>
      <c r="EC60" s="357" t="e" cm="1">
        <f t="array" aca="1" ref="EC60" ca="1">INDEX(INDIRECT("'"&amp;実行度合表集計!$D60&amp;"_受着完'!R58C4:R59C95",FALSE),1,
MATCH(DZ$2,INDIRECT("'"&amp;実行度合表集計!$D60&amp;"_受着完'!R4",FALSE),0)-1)</f>
        <v>#REF!</v>
      </c>
      <c r="ED60" s="356" t="e">
        <f ca="1">INDEX(INDIRECT("'"&amp;実行度合表集計!$D60&amp;"_受着完'!R58C4:R59C95",FALSE),1,
MATCH(DZ$2,INDIRECT("'"&amp;実行度合表集計!$D60&amp;"_受着完'!R4",FALSE),0))</f>
        <v>#REF!</v>
      </c>
      <c r="EE60" s="587" t="e" cm="1">
        <f t="array" aca="1" ref="EE60" ca="1">INDEX(INDIRECT("'"&amp;実行度合表集計!$D60&amp;"_受着完'!R58C4:R59C95",FALSE),1,
MATCH(DZ$2,INDIRECT("'"&amp;実行度合表集計!$D60&amp;"_受着完'!R4",FALSE),0)-3)</f>
        <v>#REF!</v>
      </c>
      <c r="EF60" s="358" t="e" cm="1">
        <f t="array" aca="1" ref="EF60" ca="1">INDEX(INDIRECT("'"&amp;実行度合表集計!$D60&amp;"_受着完'!R89C4:R90C95",FALSE),1,
MATCH(DZ$2,INDIRECT("'"&amp;実行度合表集計!$D60&amp;"_受着完'!R4",FALSE),0)-1)</f>
        <v>#REF!</v>
      </c>
      <c r="EG60" s="356" t="e">
        <f ca="1">INDEX(INDIRECT("'"&amp;実行度合表集計!$D60&amp;"_受着完'!R89C4:R90C95",FALSE),1,
MATCH(DZ$2,INDIRECT("'"&amp;実行度合表集計!$D60&amp;"_受着完'!R4",FALSE),0))</f>
        <v>#REF!</v>
      </c>
      <c r="EH60" s="384" t="e">
        <f ca="1">EG60-($Q60*1000)</f>
        <v>#REF!</v>
      </c>
      <c r="EI60" s="587" t="e" cm="1">
        <f t="array" aca="1" ref="EI60" ca="1">INDEX(INDIRECT("'"&amp;実行度合表集計!$D60&amp;"_受着完'!R89C4:R90C95",FALSE),1,
MATCH(DZ$2,INDIRECT("'"&amp;実行度合表集計!$D60&amp;"_受着完'!R4",FALSE),0)-3)</f>
        <v>#REF!</v>
      </c>
      <c r="EJ60" s="627" t="e">
        <f t="shared" ref="EJ60:ES60" ca="1" si="1486">DF60+DP60+DZ60</f>
        <v>#REF!</v>
      </c>
      <c r="EK60" s="628" t="e">
        <f t="shared" ca="1" si="1486"/>
        <v>#REF!</v>
      </c>
      <c r="EL60" s="629" t="e">
        <f t="shared" ca="1" si="1486"/>
        <v>#REF!</v>
      </c>
      <c r="EM60" s="648" t="e">
        <f t="shared" ca="1" si="1486"/>
        <v>#REF!</v>
      </c>
      <c r="EN60" s="617" t="e">
        <f t="shared" ca="1" si="1486"/>
        <v>#REF!</v>
      </c>
      <c r="EO60" s="649" t="e">
        <f t="shared" ca="1" si="1486"/>
        <v>#REF!</v>
      </c>
      <c r="EP60" s="659" t="e">
        <f t="shared" ca="1" si="1486"/>
        <v>#REF!</v>
      </c>
      <c r="EQ60" s="619" t="e">
        <f t="shared" ca="1" si="1486"/>
        <v>#REF!</v>
      </c>
      <c r="ER60" s="789" t="e">
        <f t="shared" ca="1" si="1486"/>
        <v>#REF!</v>
      </c>
      <c r="ES60" s="660" t="e">
        <f t="shared" ca="1" si="1486"/>
        <v>#REF!</v>
      </c>
      <c r="ET60" s="360" t="e" cm="1">
        <f t="array" aca="1" ref="ET60" ca="1">INDEX(INDIRECT("'"&amp;実行度合表集計!$D60&amp;"_受着完'!R27C4:R28C95",FALSE),1,
MATCH(ET$2,INDIRECT("'"&amp;実行度合表集計!$D60&amp;"_受着完'!R4",FALSE),0)-1)</f>
        <v>#REF!</v>
      </c>
      <c r="EU60" s="356" t="e">
        <f ca="1">INDEX(INDIRECT("'"&amp;実行度合表集計!$D60&amp;"_受着完'!R27C4:R28C95",FALSE),1,
MATCH(ET$2,INDIRECT("'"&amp;実行度合表集計!$D60&amp;"_受着完'!R4",FALSE),0))</f>
        <v>#REF!</v>
      </c>
      <c r="EV60" s="587" t="e" cm="1">
        <f t="array" aca="1" ref="EV60" ca="1">INDEX(INDIRECT("'"&amp;実行度合表集計!$D60&amp;"_受着完'!R27C4:R28C95",FALSE),1,
MATCH(ET$2,INDIRECT("'"&amp;実行度合表集計!$D60&amp;"_受着完'!R4",FALSE),0)-3)</f>
        <v>#REF!</v>
      </c>
      <c r="EW60" s="357" t="e" cm="1">
        <f t="array" aca="1" ref="EW60" ca="1">INDEX(INDIRECT("'"&amp;実行度合表集計!$D60&amp;"_受着完'!R58C4:R59C95",FALSE),1,
MATCH(ET$2,INDIRECT("'"&amp;実行度合表集計!$D60&amp;"_受着完'!R4",FALSE),0)-1)</f>
        <v>#REF!</v>
      </c>
      <c r="EX60" s="356" t="e">
        <f ca="1">INDEX(INDIRECT("'"&amp;実行度合表集計!$D60&amp;"_受着完'!R58C4:R59C95",FALSE),1,
MATCH(ET$2,INDIRECT("'"&amp;実行度合表集計!$D60&amp;"_受着完'!R4",FALSE),0))</f>
        <v>#REF!</v>
      </c>
      <c r="EY60" s="587" t="e" cm="1">
        <f t="array" aca="1" ref="EY60" ca="1">INDEX(INDIRECT("'"&amp;実行度合表集計!$D60&amp;"_受着完'!R58C4:R59C95",FALSE),1,
MATCH(ET$2,INDIRECT("'"&amp;実行度合表集計!$D60&amp;"_受着完'!R4",FALSE),0)-3)</f>
        <v>#REF!</v>
      </c>
      <c r="EZ60" s="358" t="e" cm="1">
        <f t="array" aca="1" ref="EZ60" ca="1">INDEX(INDIRECT("'"&amp;実行度合表集計!$D60&amp;"_受着完'!R89C4:R90C95",FALSE),1,
MATCH(ET$2,INDIRECT("'"&amp;実行度合表集計!$D60&amp;"_受着完'!R4",FALSE),0)-1)</f>
        <v>#REF!</v>
      </c>
      <c r="FA60" s="356" t="e">
        <f ca="1">INDEX(INDIRECT("'"&amp;実行度合表集計!$D60&amp;"_受着完'!R89C4:R90C95",FALSE),1,
MATCH(ET$2,INDIRECT("'"&amp;実行度合表集計!$D60&amp;"_受着完'!R4",FALSE),0))</f>
        <v>#REF!</v>
      </c>
      <c r="FB60" s="384" t="e">
        <f ca="1">FA60-($Q60*1000)</f>
        <v>#REF!</v>
      </c>
      <c r="FC60" s="587" t="e" cm="1">
        <f t="array" aca="1" ref="FC60" ca="1">INDEX(INDIRECT("'"&amp;実行度合表集計!$D60&amp;"_受着完'!R89C4:R90C95",FALSE),1,
MATCH(ET$2,INDIRECT("'"&amp;実行度合表集計!$D60&amp;"_受着完'!R4",FALSE),0)-3)</f>
        <v>#REF!</v>
      </c>
      <c r="FD60" s="455" t="e" cm="1">
        <f t="array" aca="1" ref="FD60" ca="1">INDEX(INDIRECT("'"&amp;実行度合表集計!$D60&amp;"_受着完'!R27C4:R28C95",FALSE),1,
MATCH(FD$2,INDIRECT("'"&amp;実行度合表集計!$D60&amp;"_受着完'!R4",FALSE),0)-1)</f>
        <v>#REF!</v>
      </c>
      <c r="FE60" s="356" t="e">
        <f ca="1">INDEX(INDIRECT("'"&amp;実行度合表集計!$D60&amp;"_受着完'!R27C4:R28C95",FALSE),1,
MATCH(FD$2,INDIRECT("'"&amp;実行度合表集計!$D60&amp;"_受着完'!R4",FALSE),0))</f>
        <v>#REF!</v>
      </c>
      <c r="FF60" s="587" t="e" cm="1">
        <f t="array" aca="1" ref="FF60" ca="1">INDEX(INDIRECT("'"&amp;実行度合表集計!$D60&amp;"_受着完'!R27C4:R28C95",FALSE),1,
MATCH(FD$2,INDIRECT("'"&amp;実行度合表集計!$D60&amp;"_受着完'!R4",FALSE),0)-3)</f>
        <v>#REF!</v>
      </c>
      <c r="FG60" s="357" t="e" cm="1">
        <f t="array" aca="1" ref="FG60" ca="1">INDEX(INDIRECT("'"&amp;実行度合表集計!$D60&amp;"_受着完'!R58C4:R59C95",FALSE),1,
MATCH(FD$2,INDIRECT("'"&amp;実行度合表集計!$D60&amp;"_受着完'!R4",FALSE),0)-1)</f>
        <v>#REF!</v>
      </c>
      <c r="FH60" s="356" t="e">
        <f ca="1">INDEX(INDIRECT("'"&amp;実行度合表集計!$D60&amp;"_受着完'!R58C4:R59C95",FALSE),1,
MATCH(FD$2,INDIRECT("'"&amp;実行度合表集計!$D60&amp;"_受着完'!R4",FALSE),0))</f>
        <v>#REF!</v>
      </c>
      <c r="FI60" s="587" t="e" cm="1">
        <f t="array" aca="1" ref="FI60" ca="1">INDEX(INDIRECT("'"&amp;実行度合表集計!$D60&amp;"_受着完'!R58C4:R59C95",FALSE),1,
MATCH(FD$2,INDIRECT("'"&amp;実行度合表集計!$D60&amp;"_受着完'!R4",FALSE),0)-3)</f>
        <v>#REF!</v>
      </c>
      <c r="FJ60" s="358" t="e" cm="1">
        <f t="array" aca="1" ref="FJ60" ca="1">INDEX(INDIRECT("'"&amp;実行度合表集計!$D60&amp;"_受着完'!R89C4:R90C95",FALSE),1,
MATCH(FD$2,INDIRECT("'"&amp;実行度合表集計!$D60&amp;"_受着完'!R4",FALSE),0)-1)</f>
        <v>#REF!</v>
      </c>
      <c r="FK60" s="356" t="e">
        <f ca="1">INDEX(INDIRECT("'"&amp;実行度合表集計!$D60&amp;"_受着完'!R89C4:R90C95",FALSE),1,
MATCH(FD$2,INDIRECT("'"&amp;実行度合表集計!$D60&amp;"_受着完'!R4",FALSE),0))</f>
        <v>#REF!</v>
      </c>
      <c r="FL60" s="384" t="e">
        <f ca="1">FK60-($Q60*1000)</f>
        <v>#REF!</v>
      </c>
      <c r="FM60" s="587" t="e" cm="1">
        <f t="array" aca="1" ref="FM60" ca="1">INDEX(INDIRECT("'"&amp;実行度合表集計!$D60&amp;"_受着完'!R89C4:R90C95",FALSE),1,
MATCH(FD$2,INDIRECT("'"&amp;実行度合表集計!$D60&amp;"_受着完'!R4",FALSE),0)-3)</f>
        <v>#REF!</v>
      </c>
      <c r="FN60" s="455" t="e" cm="1">
        <f t="array" aca="1" ref="FN60" ca="1">INDEX(INDIRECT("'"&amp;実行度合表集計!$D60&amp;"_受着完'!R27C4:R28C95",FALSE),1,
MATCH(FN$2,INDIRECT("'"&amp;実行度合表集計!$D60&amp;"_受着完'!R4",FALSE),0)-1)</f>
        <v>#REF!</v>
      </c>
      <c r="FO60" s="356" t="e">
        <f ca="1">INDEX(INDIRECT("'"&amp;実行度合表集計!$D60&amp;"_受着完'!R27C4:R28C95",FALSE),1,
MATCH(FN$2,INDIRECT("'"&amp;実行度合表集計!$D60&amp;"_受着完'!R4",FALSE),0))</f>
        <v>#REF!</v>
      </c>
      <c r="FP60" s="587" t="e" cm="1">
        <f t="array" aca="1" ref="FP60" ca="1">INDEX(INDIRECT("'"&amp;実行度合表集計!$D60&amp;"_受着完'!R27C4:R28C95",FALSE),1,
MATCH(FN$2,INDIRECT("'"&amp;実行度合表集計!$D60&amp;"_受着完'!R4",FALSE),0)-3)</f>
        <v>#REF!</v>
      </c>
      <c r="FQ60" s="357" t="e" cm="1">
        <f t="array" aca="1" ref="FQ60" ca="1">INDEX(INDIRECT("'"&amp;実行度合表集計!$D60&amp;"_受着完'!R58C4:R59C95",FALSE),1,
MATCH(FN$2,INDIRECT("'"&amp;実行度合表集計!$D60&amp;"_受着完'!R4",FALSE),0)-1)</f>
        <v>#REF!</v>
      </c>
      <c r="FR60" s="356" t="e">
        <f ca="1">INDEX(INDIRECT("'"&amp;実行度合表集計!$D60&amp;"_受着完'!R58C4:R59C95",FALSE),1,
MATCH(FN$2,INDIRECT("'"&amp;実行度合表集計!$D60&amp;"_受着完'!R4",FALSE),0))</f>
        <v>#REF!</v>
      </c>
      <c r="FS60" s="587" t="e" cm="1">
        <f t="array" aca="1" ref="FS60" ca="1">INDEX(INDIRECT("'"&amp;実行度合表集計!$D60&amp;"_受着完'!R58C4:R59C95",FALSE),1,
MATCH(FN$2,INDIRECT("'"&amp;実行度合表集計!$D60&amp;"_受着完'!R4",FALSE),0)-3)</f>
        <v>#REF!</v>
      </c>
      <c r="FT60" s="358" t="e" cm="1">
        <f t="array" aca="1" ref="FT60" ca="1">INDEX(INDIRECT("'"&amp;実行度合表集計!$D60&amp;"_受着完'!R89C4:R90C95",FALSE),1,
MATCH(FN$2,INDIRECT("'"&amp;実行度合表集計!$D60&amp;"_受着完'!R4",FALSE),0)-1)</f>
        <v>#REF!</v>
      </c>
      <c r="FU60" s="356" t="e">
        <f ca="1">INDEX(INDIRECT("'"&amp;実行度合表集計!$D60&amp;"_受着完'!R89C4:R90C95",FALSE),1,
MATCH(FN$2,INDIRECT("'"&amp;実行度合表集計!$D60&amp;"_受着完'!R4",FALSE),0))</f>
        <v>#REF!</v>
      </c>
      <c r="FV60" s="384" t="e">
        <f ca="1">FU60-($Q60*1000)</f>
        <v>#REF!</v>
      </c>
      <c r="FW60" s="587" t="e" cm="1">
        <f t="array" aca="1" ref="FW60" ca="1">INDEX(INDIRECT("'"&amp;実行度合表集計!$D60&amp;"_受着完'!R89C4:R90C95",FALSE),1,
MATCH(FN$2,INDIRECT("'"&amp;実行度合表集計!$D60&amp;"_受着完'!R4",FALSE),0)-3)</f>
        <v>#REF!</v>
      </c>
      <c r="FX60" s="627" t="e">
        <f t="shared" ref="FX60:GG60" ca="1" si="1487">ET60+FD60+FN60</f>
        <v>#REF!</v>
      </c>
      <c r="FY60" s="628" t="e">
        <f t="shared" ca="1" si="1487"/>
        <v>#REF!</v>
      </c>
      <c r="FZ60" s="629" t="e">
        <f t="shared" ca="1" si="1487"/>
        <v>#REF!</v>
      </c>
      <c r="GA60" s="648" t="e">
        <f t="shared" ca="1" si="1487"/>
        <v>#REF!</v>
      </c>
      <c r="GB60" s="617" t="e">
        <f t="shared" ca="1" si="1487"/>
        <v>#REF!</v>
      </c>
      <c r="GC60" s="649" t="e">
        <f t="shared" ca="1" si="1487"/>
        <v>#REF!</v>
      </c>
      <c r="GD60" s="659" t="e">
        <f t="shared" ca="1" si="1487"/>
        <v>#REF!</v>
      </c>
      <c r="GE60" s="619" t="e">
        <f t="shared" ca="1" si="1487"/>
        <v>#REF!</v>
      </c>
      <c r="GF60" s="789" t="e">
        <f t="shared" ca="1" si="1487"/>
        <v>#REF!</v>
      </c>
      <c r="GG60" s="660" t="e">
        <f t="shared" ca="1" si="1487"/>
        <v>#REF!</v>
      </c>
      <c r="GH60" s="670" t="e">
        <f t="shared" ref="GH60:GM61" ca="1" si="1488">EJ60+FX60</f>
        <v>#REF!</v>
      </c>
      <c r="GI60" s="620" t="e">
        <f t="shared" ca="1" si="1488"/>
        <v>#REF!</v>
      </c>
      <c r="GJ60" s="671" t="e">
        <f t="shared" ca="1" si="1488"/>
        <v>#REF!</v>
      </c>
      <c r="GK60" s="681" t="e">
        <f t="shared" ca="1" si="1488"/>
        <v>#REF!</v>
      </c>
      <c r="GL60" s="622" t="e">
        <f t="shared" ca="1" si="1488"/>
        <v>#REF!</v>
      </c>
      <c r="GM60" s="682" t="e">
        <f t="shared" ca="1" si="1488"/>
        <v>#REF!</v>
      </c>
      <c r="GN60" s="692" t="e">
        <f t="shared" ref="GN60:GN61" ca="1" si="1489">EP60+GD60</f>
        <v>#REF!</v>
      </c>
      <c r="GO60" s="624" t="e">
        <f t="shared" ref="GO60:GO61" ca="1" si="1490">EQ60+GE60</f>
        <v>#REF!</v>
      </c>
      <c r="GP60" s="791" t="e">
        <f t="shared" ref="GP60:GP61" ca="1" si="1491">ER60+GF60</f>
        <v>#REF!</v>
      </c>
      <c r="GQ60" s="693" t="e">
        <f t="shared" ref="GQ60:GQ61" ca="1" si="1492">ES60+GG60</f>
        <v>#REF!</v>
      </c>
      <c r="GR60" s="702" t="e">
        <f t="shared" ref="GR60:HA61" ca="1" si="1493">CV60+GH60</f>
        <v>#REF!</v>
      </c>
      <c r="GS60" s="699" t="e">
        <f t="shared" ca="1" si="1493"/>
        <v>#REF!</v>
      </c>
      <c r="GT60" s="703" t="e">
        <f t="shared" ca="1" si="1493"/>
        <v>#REF!</v>
      </c>
      <c r="GU60" s="702" t="e">
        <f t="shared" ca="1" si="1493"/>
        <v>#REF!</v>
      </c>
      <c r="GV60" s="699" t="e">
        <f t="shared" ca="1" si="1493"/>
        <v>#REF!</v>
      </c>
      <c r="GW60" s="703" t="e">
        <f t="shared" ca="1" si="1493"/>
        <v>#REF!</v>
      </c>
      <c r="GX60" s="702" t="e">
        <f t="shared" ca="1" si="1493"/>
        <v>#REF!</v>
      </c>
      <c r="GY60" s="699" t="e">
        <f t="shared" ca="1" si="1493"/>
        <v>#REF!</v>
      </c>
      <c r="GZ60" s="793" t="e">
        <f t="shared" ca="1" si="1493"/>
        <v>#REF!</v>
      </c>
      <c r="HA60" s="703" t="e">
        <f t="shared" ca="1" si="1493"/>
        <v>#REF!</v>
      </c>
      <c r="HC60" s="461" t="s">
        <v>145</v>
      </c>
      <c r="HE60" s="461" t="s">
        <v>241</v>
      </c>
      <c r="HF60" s="461" t="s">
        <v>276</v>
      </c>
      <c r="HG60" s="461"/>
    </row>
    <row r="61" spans="1:215" ht="19.5" outlineLevel="1" x14ac:dyDescent="0.25">
      <c r="A61" s="365"/>
      <c r="B61" s="504"/>
      <c r="C61" s="443" t="str">
        <f>_xlfn.XLOOKUP($D61,'214737'!$H:$H,'214737'!$G:$G,"",0)</f>
        <v/>
      </c>
      <c r="D61" s="431" t="str">
        <f>HYPERLINK("#'"&amp;D60&amp;"_受着完'!A1","▶受着完")</f>
        <v>▶受着完</v>
      </c>
      <c r="E61" s="413"/>
      <c r="F61" s="1294" t="str">
        <f>_xlfn.XLOOKUP($D61,'214737'!$H:$H,'214737'!$I:$I,"",0)</f>
        <v/>
      </c>
      <c r="G61" s="1294" t="str">
        <f>_xlfn.XLOOKUP($D61,'214737'!$H:$H,'214737'!$J:$J,"",0)</f>
        <v/>
      </c>
      <c r="H61" s="1294" t="str">
        <f>_xlfn.XLOOKUP($D61,'214737'!$H:$H,'214737'!$K:$K,"",0)</f>
        <v/>
      </c>
      <c r="I61" s="414" t="str">
        <f>集計グループ4</f>
        <v>君津住宅</v>
      </c>
      <c r="J61" s="523"/>
      <c r="K61" s="1278">
        <f>K60</f>
        <v>1300</v>
      </c>
      <c r="L61" s="1278">
        <f t="shared" ref="L61" si="1494">L60</f>
        <v>834</v>
      </c>
      <c r="M61" s="1278">
        <f t="shared" ref="M61" si="1495">M60</f>
        <v>109</v>
      </c>
      <c r="N61" s="1278">
        <f t="shared" ref="N61" si="1496">N60</f>
        <v>792</v>
      </c>
      <c r="O61" s="1278">
        <f t="shared" ref="O61" si="1497">O60</f>
        <v>4142</v>
      </c>
      <c r="P61" s="1278">
        <f t="shared" ref="P61" si="1498">P60</f>
        <v>1000</v>
      </c>
      <c r="Q61" s="1278">
        <f>SUM(K61:P61)</f>
        <v>8177</v>
      </c>
      <c r="R61" s="577" t="str">
        <f>R60</f>
        <v>ネクストハウス市原</v>
      </c>
      <c r="S61" s="355" t="s">
        <v>146</v>
      </c>
      <c r="T61" s="455" t="e" cm="1">
        <f t="array" aca="1" ref="T61" ca="1">INDEX(INDIRECT("'"&amp;実行度合表集計!$D60&amp;"_受着完'!R27C4:R28C95",FALSE),2,
MATCH(T$2,INDIRECT("'"&amp;実行度合表集計!$D60&amp;"_受着完'!R4",FALSE),0)-1)</f>
        <v>#REF!</v>
      </c>
      <c r="U61" s="356" t="e">
        <f ca="1">INDEX(INDIRECT("'"&amp;実行度合表集計!$D60&amp;"_受着完'!R27C4:R28C95",FALSE),2,
MATCH(T$2,INDIRECT("'"&amp;実行度合表集計!$D60&amp;"_受着完'!R4",FALSE),0))</f>
        <v>#REF!</v>
      </c>
      <c r="V61" s="587" t="e" cm="1">
        <f t="array" aca="1" ref="V61" ca="1">INDEX(INDIRECT("'"&amp;実行度合表集計!$D60&amp;"_受着完'!R27C4:R28C95",FALSE),2,
MATCH(T$2,INDIRECT("'"&amp;実行度合表集計!$D60&amp;"_受着完'!R4",FALSE),0)-3)</f>
        <v>#REF!</v>
      </c>
      <c r="W61" s="357" t="e" cm="1">
        <f t="array" aca="1" ref="W61" ca="1">INDEX(INDIRECT("'"&amp;実行度合表集計!$D60&amp;"_受着完'!R58C4:R59C95",FALSE),2,
MATCH(T$2,INDIRECT("'"&amp;実行度合表集計!$D60&amp;"_受着完'!R4",FALSE),0)-1)</f>
        <v>#REF!</v>
      </c>
      <c r="X61" s="356" t="e">
        <f ca="1">INDEX(INDIRECT("'"&amp;実行度合表集計!$D60&amp;"_受着完'!R58C4:R59C95",FALSE),2,
MATCH(T$2,INDIRECT("'"&amp;実行度合表集計!$D60&amp;"_受着完'!R4",FALSE),0))</f>
        <v>#REF!</v>
      </c>
      <c r="Y61" s="587" t="e" cm="1">
        <f t="array" aca="1" ref="Y61" ca="1">INDEX(INDIRECT("'"&amp;実行度合表集計!$D60&amp;"_受着完'!R58C4:R59C95",FALSE),2,
MATCH(T$2,INDIRECT("'"&amp;実行度合表集計!$D60&amp;"_受着完'!R4",FALSE),0)-3)</f>
        <v>#REF!</v>
      </c>
      <c r="Z61" s="358" t="e" cm="1">
        <f t="array" aca="1" ref="Z61" ca="1">INDEX(INDIRECT("'"&amp;実行度合表集計!$D60&amp;"_受着完'!R89C4:R90C95",FALSE),2,
MATCH(T$2,INDIRECT("'"&amp;実行度合表集計!$D60&amp;"_受着完'!R4",FALSE),0)-1)</f>
        <v>#REF!</v>
      </c>
      <c r="AA61" s="356" t="e">
        <f ca="1">INDEX(INDIRECT("'"&amp;実行度合表集計!$D60&amp;"_受着完'!R89C4:R90C95",FALSE),2,
MATCH(T$2,INDIRECT("'"&amp;実行度合表集計!$D60&amp;"_受着完'!R4",FALSE),0))</f>
        <v>#REF!</v>
      </c>
      <c r="AB61" s="795" t="e">
        <f ca="1">AA61-($Q60*1000)</f>
        <v>#REF!</v>
      </c>
      <c r="AC61" s="587" t="e" cm="1">
        <f t="array" aca="1" ref="AC61" ca="1">INDEX(INDIRECT("'"&amp;実行度合表集計!$D60&amp;"_受着完'!R89C4:R90C95",FALSE),2,
MATCH(T$2,INDIRECT("'"&amp;実行度合表集計!$D60&amp;"_受着完'!R4",FALSE),0)-3)</f>
        <v>#REF!</v>
      </c>
      <c r="AD61" s="455" t="e" cm="1">
        <f t="array" aca="1" ref="AD61" ca="1">INDEX(INDIRECT("'"&amp;実行度合表集計!$D60&amp;"_受着完'!R27C4:R28C95",FALSE),2,
MATCH(AD$2,INDIRECT("'"&amp;実行度合表集計!$D60&amp;"_受着完'!R4",FALSE),0)-1)</f>
        <v>#REF!</v>
      </c>
      <c r="AE61" s="356" t="e">
        <f ca="1">INDEX(INDIRECT("'"&amp;実行度合表集計!$D60&amp;"_受着完'!R27C4:R28C95",FALSE),2,
MATCH(AD$2,INDIRECT("'"&amp;実行度合表集計!$D60&amp;"_受着完'!R4",FALSE),0))</f>
        <v>#REF!</v>
      </c>
      <c r="AF61" s="587" t="e" cm="1">
        <f t="array" aca="1" ref="AF61" ca="1">INDEX(INDIRECT("'"&amp;実行度合表集計!$D60&amp;"_受着完'!R27C4:R28C95",FALSE),2,
MATCH(AD$2,INDIRECT("'"&amp;実行度合表集計!$D60&amp;"_受着完'!R4",FALSE),0)-3)</f>
        <v>#REF!</v>
      </c>
      <c r="AG61" s="357" t="e" cm="1">
        <f t="array" aca="1" ref="AG61" ca="1">INDEX(INDIRECT("'"&amp;実行度合表集計!$D60&amp;"_受着完'!R58C4:R59C95",FALSE),2,
MATCH(AD$2,INDIRECT("'"&amp;実行度合表集計!$D60&amp;"_受着完'!R4",FALSE),0)-1)</f>
        <v>#REF!</v>
      </c>
      <c r="AH61" s="356" t="e">
        <f ca="1">INDEX(INDIRECT("'"&amp;実行度合表集計!$D60&amp;"_受着完'!R58C4:R59C95",FALSE),2,
MATCH(AD$2,INDIRECT("'"&amp;実行度合表集計!$D60&amp;"_受着完'!R4",FALSE),0))</f>
        <v>#REF!</v>
      </c>
      <c r="AI61" s="587" t="e" cm="1">
        <f t="array" aca="1" ref="AI61" ca="1">INDEX(INDIRECT("'"&amp;実行度合表集計!$D60&amp;"_受着完'!R58C4:R59C95",FALSE),2,
MATCH(AD$2,INDIRECT("'"&amp;実行度合表集計!$D60&amp;"_受着完'!R4",FALSE),0)-3)</f>
        <v>#REF!</v>
      </c>
      <c r="AJ61" s="358" t="e" cm="1">
        <f t="array" aca="1" ref="AJ61" ca="1">INDEX(INDIRECT("'"&amp;実行度合表集計!$D60&amp;"_受着完'!R89C4:R90C95",FALSE),2,
MATCH(AD$2,INDIRECT("'"&amp;実行度合表集計!$D60&amp;"_受着完'!R4",FALSE),0)-1)</f>
        <v>#REF!</v>
      </c>
      <c r="AK61" s="356" t="e">
        <f ca="1">INDEX(INDIRECT("'"&amp;実行度合表集計!$D60&amp;"_受着完'!R89C4:R90C95",FALSE),2,
MATCH(AD$2,INDIRECT("'"&amp;実行度合表集計!$D60&amp;"_受着完'!R4",FALSE),0))</f>
        <v>#REF!</v>
      </c>
      <c r="AL61" s="795" t="e">
        <f ca="1">AK61-($Q60*1000)</f>
        <v>#REF!</v>
      </c>
      <c r="AM61" s="587" t="e" cm="1">
        <f t="array" aca="1" ref="AM61" ca="1">INDEX(INDIRECT("'"&amp;実行度合表集計!$D60&amp;"_受着完'!R89C4:R90C95",FALSE),2,
MATCH(AD$2,INDIRECT("'"&amp;実行度合表集計!$D60&amp;"_受着完'!R4",FALSE),0)-3)</f>
        <v>#REF!</v>
      </c>
      <c r="AN61" s="455" t="e" cm="1">
        <f t="array" aca="1" ref="AN61" ca="1">INDEX(INDIRECT("'"&amp;実行度合表集計!$D60&amp;"_受着完'!R27C4:R28C95",FALSE),2,
MATCH(AN$2,INDIRECT("'"&amp;実行度合表集計!$D60&amp;"_受着完'!R4",FALSE),0)-1)</f>
        <v>#REF!</v>
      </c>
      <c r="AO61" s="356" t="e">
        <f ca="1">INDEX(INDIRECT("'"&amp;実行度合表集計!$D60&amp;"_受着完'!R27C4:R28C95",FALSE),2,
MATCH(AN$2,INDIRECT("'"&amp;実行度合表集計!$D60&amp;"_受着完'!R4",FALSE),0))</f>
        <v>#REF!</v>
      </c>
      <c r="AP61" s="587" t="e" cm="1">
        <f t="array" aca="1" ref="AP61" ca="1">INDEX(INDIRECT("'"&amp;実行度合表集計!$D60&amp;"_受着完'!R27C4:R28C95",FALSE),2,
MATCH(AN$2,INDIRECT("'"&amp;実行度合表集計!$D60&amp;"_受着完'!R4",FALSE),0)-3)</f>
        <v>#REF!</v>
      </c>
      <c r="AQ61" s="357" t="e" cm="1">
        <f t="array" aca="1" ref="AQ61" ca="1">INDEX(INDIRECT("'"&amp;実行度合表集計!$D60&amp;"_受着完'!R58C4:R59C95",FALSE),2,
MATCH(AN$2,INDIRECT("'"&amp;実行度合表集計!$D60&amp;"_受着完'!R4",FALSE),0)-1)</f>
        <v>#REF!</v>
      </c>
      <c r="AR61" s="356" t="e">
        <f ca="1">INDEX(INDIRECT("'"&amp;実行度合表集計!$D60&amp;"_受着完'!R58C4:R59C95",FALSE),2,
MATCH(AN$2,INDIRECT("'"&amp;実行度合表集計!$D60&amp;"_受着完'!R4",FALSE),0))</f>
        <v>#REF!</v>
      </c>
      <c r="AS61" s="587" t="e" cm="1">
        <f t="array" aca="1" ref="AS61" ca="1">INDEX(INDIRECT("'"&amp;実行度合表集計!$D60&amp;"_受着完'!R58C4:R59C95",FALSE),2,
MATCH(AN$2,INDIRECT("'"&amp;実行度合表集計!$D60&amp;"_受着完'!R4",FALSE),0)-3)</f>
        <v>#REF!</v>
      </c>
      <c r="AT61" s="358" t="e" cm="1">
        <f t="array" aca="1" ref="AT61" ca="1">INDEX(INDIRECT("'"&amp;実行度合表集計!$D60&amp;"_受着完'!R89C4:R90C95",FALSE),2,
MATCH(AN$2,INDIRECT("'"&amp;実行度合表集計!$D60&amp;"_受着完'!R4",FALSE),0)-1)</f>
        <v>#REF!</v>
      </c>
      <c r="AU61" s="356" t="e">
        <f ca="1">INDEX(INDIRECT("'"&amp;実行度合表集計!$D60&amp;"_受着完'!R89C4:R90C95",FALSE),2,
MATCH(AN$2,INDIRECT("'"&amp;実行度合表集計!$D60&amp;"_受着完'!R4",FALSE),0))</f>
        <v>#REF!</v>
      </c>
      <c r="AV61" s="795" t="e">
        <f ca="1">AU61-($Q60*1000)</f>
        <v>#REF!</v>
      </c>
      <c r="AW61" s="587" t="e" cm="1">
        <f t="array" aca="1" ref="AW61" ca="1">INDEX(INDIRECT("'"&amp;実行度合表集計!$D60&amp;"_受着完'!R89C4:R90C95",FALSE),2,
MATCH(AN$2,INDIRECT("'"&amp;実行度合表集計!$D60&amp;"_受着完'!R4",FALSE),0)-3)</f>
        <v>#REF!</v>
      </c>
      <c r="AX61" s="627" t="e">
        <f t="shared" ref="AX61" ca="1" si="1499">T61+AD61+AN61</f>
        <v>#REF!</v>
      </c>
      <c r="AY61" s="628" t="e">
        <f t="shared" ref="AY61" ca="1" si="1500">U61+AE61+AO61</f>
        <v>#REF!</v>
      </c>
      <c r="AZ61" s="629" t="e">
        <f t="shared" ref="AZ61" ca="1" si="1501">V61+AF61+AP61</f>
        <v>#REF!</v>
      </c>
      <c r="BA61" s="648" t="e">
        <f t="shared" ref="BA61" ca="1" si="1502">W61+AG61+AQ61</f>
        <v>#REF!</v>
      </c>
      <c r="BB61" s="617" t="e">
        <f t="shared" ref="BB61" ca="1" si="1503">X61+AH61+AR61</f>
        <v>#REF!</v>
      </c>
      <c r="BC61" s="649" t="e">
        <f t="shared" ref="BC61" ca="1" si="1504">Y61+AI61+AS61</f>
        <v>#REF!</v>
      </c>
      <c r="BD61" s="659" t="e">
        <f ca="1">Z61+AJ61+AT61</f>
        <v>#REF!</v>
      </c>
      <c r="BE61" s="619" t="e">
        <f ca="1">AA61+AK61+AU61</f>
        <v>#REF!</v>
      </c>
      <c r="BF61" s="790" t="e">
        <f ca="1">BE61*(1+BF62)-(($Q60*1000)*3)</f>
        <v>#REF!</v>
      </c>
      <c r="BG61" s="660" t="e">
        <f ca="1">AC61+AM61+AW61</f>
        <v>#REF!</v>
      </c>
      <c r="BH61" s="360" t="e" cm="1">
        <f t="array" aca="1" ref="BH61" ca="1">INDEX(INDIRECT("'"&amp;実行度合表集計!$D60&amp;"_受着完'!R27C4:R28C95",FALSE),2,
MATCH(BH$2,INDIRECT("'"&amp;実行度合表集計!$D60&amp;"_受着完'!R4",FALSE),0)-1)</f>
        <v>#REF!</v>
      </c>
      <c r="BI61" s="356" t="e">
        <f ca="1">INDEX(INDIRECT("'"&amp;実行度合表集計!$D60&amp;"_受着完'!R27C4:R28C95",FALSE),2,
MATCH(BH$2,INDIRECT("'"&amp;実行度合表集計!$D60&amp;"_受着完'!R4",FALSE),0))</f>
        <v>#REF!</v>
      </c>
      <c r="BJ61" s="587" t="e" cm="1">
        <f t="array" aca="1" ref="BJ61" ca="1">INDEX(INDIRECT("'"&amp;実行度合表集計!$D60&amp;"_受着完'!R27C4:R28C95",FALSE),2,
MATCH(BH$2,INDIRECT("'"&amp;実行度合表集計!$D60&amp;"_受着完'!R4",FALSE),0)-3)</f>
        <v>#REF!</v>
      </c>
      <c r="BK61" s="357" t="e" cm="1">
        <f t="array" aca="1" ref="BK61" ca="1">INDEX(INDIRECT("'"&amp;実行度合表集計!$D60&amp;"_受着完'!R58C4:R59C95",FALSE),2,
MATCH(BH$2,INDIRECT("'"&amp;実行度合表集計!$D60&amp;"_受着完'!R4",FALSE),0)-1)</f>
        <v>#REF!</v>
      </c>
      <c r="BL61" s="356" t="e">
        <f ca="1">INDEX(INDIRECT("'"&amp;実行度合表集計!$D60&amp;"_受着完'!R58C4:R59C95",FALSE),2,
MATCH(BH$2,INDIRECT("'"&amp;実行度合表集計!$D60&amp;"_受着完'!R4",FALSE),0))</f>
        <v>#REF!</v>
      </c>
      <c r="BM61" s="587" t="e" cm="1">
        <f t="array" aca="1" ref="BM61" ca="1">INDEX(INDIRECT("'"&amp;実行度合表集計!$D60&amp;"_受着完'!R58C4:R59C95",FALSE),2,
MATCH(BH$2,INDIRECT("'"&amp;実行度合表集計!$D60&amp;"_受着完'!R4",FALSE),0)-3)</f>
        <v>#REF!</v>
      </c>
      <c r="BN61" s="358" t="e" cm="1">
        <f t="array" aca="1" ref="BN61" ca="1">INDEX(INDIRECT("'"&amp;実行度合表集計!$D60&amp;"_受着完'!R89C4:R90C95",FALSE),2,
MATCH(BH$2,INDIRECT("'"&amp;実行度合表集計!$D60&amp;"_受着完'!R4",FALSE),0)-1)</f>
        <v>#REF!</v>
      </c>
      <c r="BO61" s="356" t="e">
        <f ca="1">INDEX(INDIRECT("'"&amp;実行度合表集計!$D60&amp;"_受着完'!R89C4:R90C95",FALSE),2,
MATCH(BH$2,INDIRECT("'"&amp;実行度合表集計!$D60&amp;"_受着完'!R4",FALSE),0))</f>
        <v>#REF!</v>
      </c>
      <c r="BP61" s="795" t="e">
        <f ca="1">BO61-($Q60*1000)</f>
        <v>#REF!</v>
      </c>
      <c r="BQ61" s="587" t="e" cm="1">
        <f t="array" aca="1" ref="BQ61" ca="1">INDEX(INDIRECT("'"&amp;実行度合表集計!$D60&amp;"_受着完'!R89C4:R90C95",FALSE),2,
MATCH(BH$2,INDIRECT("'"&amp;実行度合表集計!$D60&amp;"_受着完'!R4",FALSE),0)-3)</f>
        <v>#REF!</v>
      </c>
      <c r="BR61" s="455" t="e" cm="1">
        <f t="array" aca="1" ref="BR61" ca="1">INDEX(INDIRECT("'"&amp;実行度合表集計!$D60&amp;"_受着完'!R27C4:R28C95",FALSE),2,
MATCH(BR$2,INDIRECT("'"&amp;実行度合表集計!$D60&amp;"_受着完'!R4",FALSE),0)-1)</f>
        <v>#REF!</v>
      </c>
      <c r="BS61" s="356" t="e">
        <f ca="1">INDEX(INDIRECT("'"&amp;実行度合表集計!$D60&amp;"_受着完'!R27C4:R28C95",FALSE),2,
MATCH(BR$2,INDIRECT("'"&amp;実行度合表集計!$D60&amp;"_受着完'!R4",FALSE),0))</f>
        <v>#REF!</v>
      </c>
      <c r="BT61" s="587" t="e" cm="1">
        <f t="array" aca="1" ref="BT61" ca="1">INDEX(INDIRECT("'"&amp;実行度合表集計!$D60&amp;"_受着完'!R27C4:R28C95",FALSE),2,
MATCH(BR$2,INDIRECT("'"&amp;実行度合表集計!$D60&amp;"_受着完'!R4",FALSE),0)-3)</f>
        <v>#REF!</v>
      </c>
      <c r="BU61" s="357" t="e" cm="1">
        <f t="array" aca="1" ref="BU61" ca="1">INDEX(INDIRECT("'"&amp;実行度合表集計!$D60&amp;"_受着完'!R58C4:R59C95",FALSE),2,
MATCH(BR$2,INDIRECT("'"&amp;実行度合表集計!$D60&amp;"_受着完'!R4",FALSE),0)-1)</f>
        <v>#REF!</v>
      </c>
      <c r="BV61" s="356" t="e">
        <f ca="1">INDEX(INDIRECT("'"&amp;実行度合表集計!$D60&amp;"_受着完'!R58C4:R59C95",FALSE),2,
MATCH(BR$2,INDIRECT("'"&amp;実行度合表集計!$D60&amp;"_受着完'!R4",FALSE),0))</f>
        <v>#REF!</v>
      </c>
      <c r="BW61" s="587" t="e" cm="1">
        <f t="array" aca="1" ref="BW61" ca="1">INDEX(INDIRECT("'"&amp;実行度合表集計!$D60&amp;"_受着完'!R58C4:R59C95",FALSE),2,
MATCH(BR$2,INDIRECT("'"&amp;実行度合表集計!$D60&amp;"_受着完'!R4",FALSE),0)-3)</f>
        <v>#REF!</v>
      </c>
      <c r="BX61" s="358" t="e" cm="1">
        <f t="array" aca="1" ref="BX61" ca="1">INDEX(INDIRECT("'"&amp;実行度合表集計!$D60&amp;"_受着完'!R89C4:R90C95",FALSE),2,
MATCH(BR$2,INDIRECT("'"&amp;実行度合表集計!$D60&amp;"_受着完'!R4",FALSE),0)-1)</f>
        <v>#REF!</v>
      </c>
      <c r="BY61" s="356" t="e">
        <f ca="1">INDEX(INDIRECT("'"&amp;実行度合表集計!$D60&amp;"_受着完'!R89C4:R90C95",FALSE),2,
MATCH(BR$2,INDIRECT("'"&amp;実行度合表集計!$D60&amp;"_受着完'!R4",FALSE),0))</f>
        <v>#REF!</v>
      </c>
      <c r="BZ61" s="795" t="e">
        <f ca="1">BY61-($Q60*1000)</f>
        <v>#REF!</v>
      </c>
      <c r="CA61" s="587" t="e" cm="1">
        <f t="array" aca="1" ref="CA61" ca="1">INDEX(INDIRECT("'"&amp;実行度合表集計!$D60&amp;"_受着完'!R89C4:R90C95",FALSE),2,
MATCH(BR$2,INDIRECT("'"&amp;実行度合表集計!$D60&amp;"_受着完'!R4",FALSE),0)-3)</f>
        <v>#REF!</v>
      </c>
      <c r="CB61" s="455" t="e" cm="1">
        <f t="array" aca="1" ref="CB61" ca="1">INDEX(INDIRECT("'"&amp;実行度合表集計!$D60&amp;"_受着完'!R27C4:R28C95",FALSE),2,
MATCH(CB$2,INDIRECT("'"&amp;実行度合表集計!$D60&amp;"_受着完'!R4",FALSE),0)-1)</f>
        <v>#REF!</v>
      </c>
      <c r="CC61" s="356" t="e">
        <f ca="1">INDEX(INDIRECT("'"&amp;実行度合表集計!$D60&amp;"_受着完'!R27C4:R28C95",FALSE),2,
MATCH(CB$2,INDIRECT("'"&amp;実行度合表集計!$D60&amp;"_受着完'!R4",FALSE),0))</f>
        <v>#REF!</v>
      </c>
      <c r="CD61" s="587" t="e" cm="1">
        <f t="array" aca="1" ref="CD61" ca="1">INDEX(INDIRECT("'"&amp;実行度合表集計!$D60&amp;"_受着完'!R27C4:R28C95",FALSE),2,
MATCH(CB$2,INDIRECT("'"&amp;実行度合表集計!$D60&amp;"_受着完'!R4",FALSE),0)-3)</f>
        <v>#REF!</v>
      </c>
      <c r="CE61" s="357" t="e" cm="1">
        <f t="array" aca="1" ref="CE61" ca="1">INDEX(INDIRECT("'"&amp;実行度合表集計!$D60&amp;"_受着完'!R58C4:R59C95",FALSE),2,
MATCH(CB$2,INDIRECT("'"&amp;実行度合表集計!$D60&amp;"_受着完'!R4",FALSE),0)-1)</f>
        <v>#REF!</v>
      </c>
      <c r="CF61" s="356" t="e">
        <f ca="1">INDEX(INDIRECT("'"&amp;実行度合表集計!$D60&amp;"_受着完'!R58C4:R59C95",FALSE),2,
MATCH(CB$2,INDIRECT("'"&amp;実行度合表集計!$D60&amp;"_受着完'!R4",FALSE),0))</f>
        <v>#REF!</v>
      </c>
      <c r="CG61" s="587" t="e" cm="1">
        <f t="array" aca="1" ref="CG61" ca="1">INDEX(INDIRECT("'"&amp;実行度合表集計!$D60&amp;"_受着完'!R58C4:R59C95",FALSE),2,
MATCH(CB$2,INDIRECT("'"&amp;実行度合表集計!$D60&amp;"_受着完'!R4",FALSE),0)-3)</f>
        <v>#REF!</v>
      </c>
      <c r="CH61" s="358" t="e" cm="1">
        <f t="array" aca="1" ref="CH61" ca="1">INDEX(INDIRECT("'"&amp;実行度合表集計!$D60&amp;"_受着完'!R89C4:R90C95",FALSE),2,
MATCH(CB$2,INDIRECT("'"&amp;実行度合表集計!$D60&amp;"_受着完'!R4",FALSE),0)-1)</f>
        <v>#REF!</v>
      </c>
      <c r="CI61" s="356" t="e">
        <f ca="1">INDEX(INDIRECT("'"&amp;実行度合表集計!$D60&amp;"_受着完'!R89C4:R90C95",FALSE),2,
MATCH(CB$2,INDIRECT("'"&amp;実行度合表集計!$D60&amp;"_受着完'!R4",FALSE),0))</f>
        <v>#REF!</v>
      </c>
      <c r="CJ61" s="795" t="e">
        <f ca="1">CI61-($Q60*1000)</f>
        <v>#REF!</v>
      </c>
      <c r="CK61" s="587" t="e" cm="1">
        <f t="array" aca="1" ref="CK61" ca="1">INDEX(INDIRECT("'"&amp;実行度合表集計!$D60&amp;"_受着完'!R89C4:R90C95",FALSE),2,
MATCH(CB$2,INDIRECT("'"&amp;実行度合表集計!$D60&amp;"_受着完'!R4",FALSE),0)-3)</f>
        <v>#REF!</v>
      </c>
      <c r="CL61" s="627" t="e">
        <f t="shared" ref="CL61" ca="1" si="1505">BH61+BR61+CB61</f>
        <v>#REF!</v>
      </c>
      <c r="CM61" s="628" t="e">
        <f t="shared" ref="CM61" ca="1" si="1506">BI61+BS61+CC61</f>
        <v>#REF!</v>
      </c>
      <c r="CN61" s="629" t="e">
        <f t="shared" ref="CN61" ca="1" si="1507">BJ61+BT61+CD61</f>
        <v>#REF!</v>
      </c>
      <c r="CO61" s="648" t="e">
        <f t="shared" ref="CO61" ca="1" si="1508">BK61+BU61+CE61</f>
        <v>#REF!</v>
      </c>
      <c r="CP61" s="617" t="e">
        <f t="shared" ref="CP61" ca="1" si="1509">BL61+BV61+CF61</f>
        <v>#REF!</v>
      </c>
      <c r="CQ61" s="649" t="e">
        <f t="shared" ref="CQ61" ca="1" si="1510">BM61+BW61+CG61</f>
        <v>#REF!</v>
      </c>
      <c r="CR61" s="659" t="e">
        <f ca="1">BN61+BX61+CH61</f>
        <v>#REF!</v>
      </c>
      <c r="CS61" s="619" t="e">
        <f ca="1">BO61+BY61+CI61</f>
        <v>#REF!</v>
      </c>
      <c r="CT61" s="790" t="e">
        <f ca="1">CS61*(1+CT62)-(($Q60*1000)*3)</f>
        <v>#REF!</v>
      </c>
      <c r="CU61" s="660" t="e">
        <f ca="1">BQ61+CA61+CK61</f>
        <v>#REF!</v>
      </c>
      <c r="CV61" s="670" t="e">
        <f t="shared" ca="1" si="1485"/>
        <v>#REF!</v>
      </c>
      <c r="CW61" s="620" t="e">
        <f t="shared" ca="1" si="1485"/>
        <v>#REF!</v>
      </c>
      <c r="CX61" s="671" t="e">
        <f t="shared" ca="1" si="1485"/>
        <v>#REF!</v>
      </c>
      <c r="CY61" s="681" t="e">
        <f t="shared" ca="1" si="1485"/>
        <v>#REF!</v>
      </c>
      <c r="CZ61" s="622" t="e">
        <f t="shared" ca="1" si="1485"/>
        <v>#REF!</v>
      </c>
      <c r="DA61" s="682" t="e">
        <f t="shared" ca="1" si="1485"/>
        <v>#REF!</v>
      </c>
      <c r="DB61" s="692" t="e">
        <f t="shared" ca="1" si="1485"/>
        <v>#REF!</v>
      </c>
      <c r="DC61" s="624" t="e">
        <f t="shared" ca="1" si="1485"/>
        <v>#REF!</v>
      </c>
      <c r="DD61" s="790" t="e">
        <f t="shared" ca="1" si="1485"/>
        <v>#REF!</v>
      </c>
      <c r="DE61" s="693" t="e">
        <f t="shared" ca="1" si="1485"/>
        <v>#REF!</v>
      </c>
      <c r="DF61" s="360" t="e" cm="1">
        <f t="array" aca="1" ref="DF61" ca="1">INDEX(INDIRECT("'"&amp;実行度合表集計!$D60&amp;"_受着完'!R27C4:R28C95",FALSE),2,
MATCH(DF$2,INDIRECT("'"&amp;実行度合表集計!$D60&amp;"_受着完'!R4",FALSE),0)-1)</f>
        <v>#REF!</v>
      </c>
      <c r="DG61" s="356" t="e">
        <f ca="1">INDEX(INDIRECT("'"&amp;実行度合表集計!$D60&amp;"_受着完'!R27C4:R28C95",FALSE),2,
MATCH(DF$2,INDIRECT("'"&amp;実行度合表集計!$D60&amp;"_受着完'!R4",FALSE),0))</f>
        <v>#REF!</v>
      </c>
      <c r="DH61" s="587" t="e" cm="1">
        <f t="array" aca="1" ref="DH61" ca="1">INDEX(INDIRECT("'"&amp;実行度合表集計!$D60&amp;"_受着完'!R27C4:R28C95",FALSE),2,
MATCH(DF$2,INDIRECT("'"&amp;実行度合表集計!$D60&amp;"_受着完'!R4",FALSE),0)-3)</f>
        <v>#REF!</v>
      </c>
      <c r="DI61" s="357" t="e" cm="1">
        <f t="array" aca="1" ref="DI61" ca="1">INDEX(INDIRECT("'"&amp;実行度合表集計!$D60&amp;"_受着完'!R58C4:R59C95",FALSE),2,
MATCH(DF$2,INDIRECT("'"&amp;実行度合表集計!$D60&amp;"_受着完'!R4",FALSE),0)-1)</f>
        <v>#REF!</v>
      </c>
      <c r="DJ61" s="356" t="e">
        <f ca="1">INDEX(INDIRECT("'"&amp;実行度合表集計!$D60&amp;"_受着完'!R58C4:R59C95",FALSE),2,
MATCH(DF$2,INDIRECT("'"&amp;実行度合表集計!$D60&amp;"_受着完'!R4",FALSE),0))</f>
        <v>#REF!</v>
      </c>
      <c r="DK61" s="587" t="e" cm="1">
        <f t="array" aca="1" ref="DK61" ca="1">INDEX(INDIRECT("'"&amp;実行度合表集計!$D60&amp;"_受着完'!R58C4:R59C95",FALSE),2,
MATCH(DF$2,INDIRECT("'"&amp;実行度合表集計!$D60&amp;"_受着完'!R4",FALSE),0)-3)</f>
        <v>#REF!</v>
      </c>
      <c r="DL61" s="358" t="e" cm="1">
        <f t="array" aca="1" ref="DL61" ca="1">INDEX(INDIRECT("'"&amp;実行度合表集計!$D60&amp;"_受着完'!R89C4:R90C95",FALSE),2,
MATCH(DF$2,INDIRECT("'"&amp;実行度合表集計!$D60&amp;"_受着完'!R4",FALSE),0)-1)</f>
        <v>#REF!</v>
      </c>
      <c r="DM61" s="356" t="e">
        <f ca="1">INDEX(INDIRECT("'"&amp;実行度合表集計!$D60&amp;"_受着完'!R89C4:R90C95",FALSE),2,
MATCH(DF$2,INDIRECT("'"&amp;実行度合表集計!$D60&amp;"_受着完'!R4",FALSE),0))</f>
        <v>#REF!</v>
      </c>
      <c r="DN61" s="795" t="e">
        <f ca="1">DM61-($Q60*1000)</f>
        <v>#REF!</v>
      </c>
      <c r="DO61" s="587" t="e" cm="1">
        <f t="array" aca="1" ref="DO61" ca="1">INDEX(INDIRECT("'"&amp;実行度合表集計!$D60&amp;"_受着完'!R89C4:R90C95",FALSE),2,
MATCH(DF$2,INDIRECT("'"&amp;実行度合表集計!$D60&amp;"_受着完'!R4",FALSE),0)-3)</f>
        <v>#REF!</v>
      </c>
      <c r="DP61" s="455" t="e" cm="1">
        <f t="array" aca="1" ref="DP61" ca="1">INDEX(INDIRECT("'"&amp;実行度合表集計!$D60&amp;"_受着完'!R27C4:R28C95",FALSE),2,
MATCH(DP$2,INDIRECT("'"&amp;実行度合表集計!$D60&amp;"_受着完'!R4",FALSE),0)-1)</f>
        <v>#REF!</v>
      </c>
      <c r="DQ61" s="356" t="e">
        <f ca="1">INDEX(INDIRECT("'"&amp;実行度合表集計!$D60&amp;"_受着完'!R27C4:R28C95",FALSE),2,
MATCH(DP$2,INDIRECT("'"&amp;実行度合表集計!$D60&amp;"_受着完'!R4",FALSE),0))</f>
        <v>#REF!</v>
      </c>
      <c r="DR61" s="587" t="e" cm="1">
        <f t="array" aca="1" ref="DR61" ca="1">INDEX(INDIRECT("'"&amp;実行度合表集計!$D60&amp;"_受着完'!R27C4:R28C95",FALSE),2,
MATCH(DP$2,INDIRECT("'"&amp;実行度合表集計!$D60&amp;"_受着完'!R4",FALSE),0)-3)</f>
        <v>#REF!</v>
      </c>
      <c r="DS61" s="357" t="e" cm="1">
        <f t="array" aca="1" ref="DS61" ca="1">INDEX(INDIRECT("'"&amp;実行度合表集計!$D60&amp;"_受着完'!R58C4:R59C95",FALSE),2,
MATCH(DP$2,INDIRECT("'"&amp;実行度合表集計!$D60&amp;"_受着完'!R4",FALSE),0)-1)</f>
        <v>#REF!</v>
      </c>
      <c r="DT61" s="356" t="e">
        <f ca="1">INDEX(INDIRECT("'"&amp;実行度合表集計!$D60&amp;"_受着完'!R58C4:R59C95",FALSE),2,
MATCH(DP$2,INDIRECT("'"&amp;実行度合表集計!$D60&amp;"_受着完'!R4",FALSE),0))</f>
        <v>#REF!</v>
      </c>
      <c r="DU61" s="587" t="e" cm="1">
        <f t="array" aca="1" ref="DU61" ca="1">INDEX(INDIRECT("'"&amp;実行度合表集計!$D60&amp;"_受着完'!R58C4:R59C95",FALSE),2,
MATCH(DP$2,INDIRECT("'"&amp;実行度合表集計!$D60&amp;"_受着完'!R4",FALSE),0)-3)</f>
        <v>#REF!</v>
      </c>
      <c r="DV61" s="358" t="e" cm="1">
        <f t="array" aca="1" ref="DV61" ca="1">INDEX(INDIRECT("'"&amp;実行度合表集計!$D60&amp;"_受着完'!R89C4:R90C95",FALSE),2,
MATCH(DP$2,INDIRECT("'"&amp;実行度合表集計!$D60&amp;"_受着完'!R4",FALSE),0)-1)</f>
        <v>#REF!</v>
      </c>
      <c r="DW61" s="356" t="e">
        <f ca="1">INDEX(INDIRECT("'"&amp;実行度合表集計!$D60&amp;"_受着完'!R89C4:R90C95",FALSE),2,
MATCH(DP$2,INDIRECT("'"&amp;実行度合表集計!$D60&amp;"_受着完'!R4",FALSE),0))</f>
        <v>#REF!</v>
      </c>
      <c r="DX61" s="795" t="e">
        <f ca="1">DW61-($Q60*1000)</f>
        <v>#REF!</v>
      </c>
      <c r="DY61" s="587" t="e" cm="1">
        <f t="array" aca="1" ref="DY61" ca="1">INDEX(INDIRECT("'"&amp;実行度合表集計!$D60&amp;"_受着完'!R89C4:R90C95",FALSE),2,
MATCH(DP$2,INDIRECT("'"&amp;実行度合表集計!$D60&amp;"_受着完'!R4",FALSE),0)-3)</f>
        <v>#REF!</v>
      </c>
      <c r="DZ61" s="455" t="e" cm="1">
        <f t="array" aca="1" ref="DZ61" ca="1">INDEX(INDIRECT("'"&amp;実行度合表集計!$D60&amp;"_受着完'!R27C4:R28C95",FALSE),2,
MATCH(DZ$2,INDIRECT("'"&amp;実行度合表集計!$D60&amp;"_受着完'!R4",FALSE),0)-1)</f>
        <v>#REF!</v>
      </c>
      <c r="EA61" s="356" t="e">
        <f ca="1">INDEX(INDIRECT("'"&amp;実行度合表集計!$D60&amp;"_受着完'!R27C4:R28C95",FALSE),2,
MATCH(DZ$2,INDIRECT("'"&amp;実行度合表集計!$D60&amp;"_受着完'!R4",FALSE),0))</f>
        <v>#REF!</v>
      </c>
      <c r="EB61" s="587" t="e" cm="1">
        <f t="array" aca="1" ref="EB61" ca="1">INDEX(INDIRECT("'"&amp;実行度合表集計!$D60&amp;"_受着完'!R27C4:R28C95",FALSE),2,
MATCH(DZ$2,INDIRECT("'"&amp;実行度合表集計!$D60&amp;"_受着完'!R4",FALSE),0)-3)</f>
        <v>#REF!</v>
      </c>
      <c r="EC61" s="357" t="e" cm="1">
        <f t="array" aca="1" ref="EC61" ca="1">INDEX(INDIRECT("'"&amp;実行度合表集計!$D60&amp;"_受着完'!R58C4:R59C95",FALSE),2,
MATCH(DZ$2,INDIRECT("'"&amp;実行度合表集計!$D60&amp;"_受着完'!R4",FALSE),0)-1)</f>
        <v>#REF!</v>
      </c>
      <c r="ED61" s="356" t="e">
        <f ca="1">INDEX(INDIRECT("'"&amp;実行度合表集計!$D60&amp;"_受着完'!R58C4:R59C95",FALSE),2,
MATCH(DZ$2,INDIRECT("'"&amp;実行度合表集計!$D60&amp;"_受着完'!R4",FALSE),0))</f>
        <v>#REF!</v>
      </c>
      <c r="EE61" s="587" t="e" cm="1">
        <f t="array" aca="1" ref="EE61" ca="1">INDEX(INDIRECT("'"&amp;実行度合表集計!$D60&amp;"_受着完'!R58C4:R59C95",FALSE),2,
MATCH(DZ$2,INDIRECT("'"&amp;実行度合表集計!$D60&amp;"_受着完'!R4",FALSE),0)-3)</f>
        <v>#REF!</v>
      </c>
      <c r="EF61" s="358" t="e" cm="1">
        <f t="array" aca="1" ref="EF61" ca="1">INDEX(INDIRECT("'"&amp;実行度合表集計!$D60&amp;"_受着完'!R89C4:R90C95",FALSE),2,
MATCH(DZ$2,INDIRECT("'"&amp;実行度合表集計!$D60&amp;"_受着完'!R4",FALSE),0)-1)</f>
        <v>#REF!</v>
      </c>
      <c r="EG61" s="356" t="e">
        <f ca="1">INDEX(INDIRECT("'"&amp;実行度合表集計!$D60&amp;"_受着完'!R89C4:R90C95",FALSE),2,
MATCH(DZ$2,INDIRECT("'"&amp;実行度合表集計!$D60&amp;"_受着完'!R4",FALSE),0))</f>
        <v>#REF!</v>
      </c>
      <c r="EH61" s="795" t="e">
        <f ca="1">EG61-($Q60*1000)</f>
        <v>#REF!</v>
      </c>
      <c r="EI61" s="587" t="e" cm="1">
        <f t="array" aca="1" ref="EI61" ca="1">INDEX(INDIRECT("'"&amp;実行度合表集計!$D60&amp;"_受着完'!R89C4:R90C95",FALSE),2,
MATCH(DZ$2,INDIRECT("'"&amp;実行度合表集計!$D60&amp;"_受着完'!R4",FALSE),0)-3)</f>
        <v>#REF!</v>
      </c>
      <c r="EJ61" s="627" t="e">
        <f t="shared" ref="EJ61" ca="1" si="1511">DF61+DP61+DZ61</f>
        <v>#REF!</v>
      </c>
      <c r="EK61" s="628" t="e">
        <f t="shared" ref="EK61" ca="1" si="1512">DG61+DQ61+EA61</f>
        <v>#REF!</v>
      </c>
      <c r="EL61" s="629" t="e">
        <f t="shared" ref="EL61" ca="1" si="1513">DH61+DR61+EB61</f>
        <v>#REF!</v>
      </c>
      <c r="EM61" s="648" t="e">
        <f t="shared" ref="EM61" ca="1" si="1514">DI61+DS61+EC61</f>
        <v>#REF!</v>
      </c>
      <c r="EN61" s="617" t="e">
        <f t="shared" ref="EN61" ca="1" si="1515">DJ61+DT61+ED61</f>
        <v>#REF!</v>
      </c>
      <c r="EO61" s="649" t="e">
        <f t="shared" ref="EO61" ca="1" si="1516">DK61+DU61+EE61</f>
        <v>#REF!</v>
      </c>
      <c r="EP61" s="659" t="e">
        <f ca="1">DL61+DV61+EF61</f>
        <v>#REF!</v>
      </c>
      <c r="EQ61" s="619" t="e">
        <f ca="1">DM61+DW61+EG61</f>
        <v>#REF!</v>
      </c>
      <c r="ER61" s="790" t="e">
        <f ca="1">EQ61*(1+ER62)-(($Q60*1000)*3)</f>
        <v>#REF!</v>
      </c>
      <c r="ES61" s="660" t="e">
        <f ca="1">DO61+DY61+EI61</f>
        <v>#REF!</v>
      </c>
      <c r="ET61" s="360" t="e" cm="1">
        <f t="array" aca="1" ref="ET61" ca="1">INDEX(INDIRECT("'"&amp;実行度合表集計!$D60&amp;"_受着完'!R27C4:R28C95",FALSE),2,
MATCH(ET$2,INDIRECT("'"&amp;実行度合表集計!$D60&amp;"_受着完'!R4",FALSE),0)-1)</f>
        <v>#REF!</v>
      </c>
      <c r="EU61" s="356" t="e">
        <f ca="1">INDEX(INDIRECT("'"&amp;実行度合表集計!$D60&amp;"_受着完'!R27C4:R28C95",FALSE),2,
MATCH(ET$2,INDIRECT("'"&amp;実行度合表集計!$D60&amp;"_受着完'!R4",FALSE),0))</f>
        <v>#REF!</v>
      </c>
      <c r="EV61" s="587" t="e" cm="1">
        <f t="array" aca="1" ref="EV61" ca="1">INDEX(INDIRECT("'"&amp;実行度合表集計!$D60&amp;"_受着完'!R27C4:R28C95",FALSE),2,
MATCH(ET$2,INDIRECT("'"&amp;実行度合表集計!$D60&amp;"_受着完'!R4",FALSE),0)-3)</f>
        <v>#REF!</v>
      </c>
      <c r="EW61" s="357" t="e" cm="1">
        <f t="array" aca="1" ref="EW61" ca="1">INDEX(INDIRECT("'"&amp;実行度合表集計!$D60&amp;"_受着完'!R58C4:R59C95",FALSE),2,
MATCH(ET$2,INDIRECT("'"&amp;実行度合表集計!$D60&amp;"_受着完'!R4",FALSE),0)-1)</f>
        <v>#REF!</v>
      </c>
      <c r="EX61" s="356" t="e">
        <f ca="1">INDEX(INDIRECT("'"&amp;実行度合表集計!$D60&amp;"_受着完'!R58C4:R59C95",FALSE),2,
MATCH(ET$2,INDIRECT("'"&amp;実行度合表集計!$D60&amp;"_受着完'!R4",FALSE),0))</f>
        <v>#REF!</v>
      </c>
      <c r="EY61" s="587" t="e" cm="1">
        <f t="array" aca="1" ref="EY61" ca="1">INDEX(INDIRECT("'"&amp;実行度合表集計!$D60&amp;"_受着完'!R58C4:R59C95",FALSE),2,
MATCH(ET$2,INDIRECT("'"&amp;実行度合表集計!$D60&amp;"_受着完'!R4",FALSE),0)-3)</f>
        <v>#REF!</v>
      </c>
      <c r="EZ61" s="358" t="e" cm="1">
        <f t="array" aca="1" ref="EZ61" ca="1">INDEX(INDIRECT("'"&amp;実行度合表集計!$D60&amp;"_受着完'!R89C4:R90C95",FALSE),2,
MATCH(ET$2,INDIRECT("'"&amp;実行度合表集計!$D60&amp;"_受着完'!R4",FALSE),0)-1)</f>
        <v>#REF!</v>
      </c>
      <c r="FA61" s="356" t="e">
        <f ca="1">INDEX(INDIRECT("'"&amp;実行度合表集計!$D60&amp;"_受着完'!R89C4:R90C95",FALSE),2,
MATCH(ET$2,INDIRECT("'"&amp;実行度合表集計!$D60&amp;"_受着完'!R4",FALSE),0))</f>
        <v>#REF!</v>
      </c>
      <c r="FB61" s="795" t="e">
        <f ca="1">FA61-($Q60*1000)</f>
        <v>#REF!</v>
      </c>
      <c r="FC61" s="587" t="e" cm="1">
        <f t="array" aca="1" ref="FC61" ca="1">INDEX(INDIRECT("'"&amp;実行度合表集計!$D60&amp;"_受着完'!R89C4:R90C95",FALSE),2,
MATCH(ET$2,INDIRECT("'"&amp;実行度合表集計!$D60&amp;"_受着完'!R4",FALSE),0)-3)</f>
        <v>#REF!</v>
      </c>
      <c r="FD61" s="455" t="e" cm="1">
        <f t="array" aca="1" ref="FD61" ca="1">INDEX(INDIRECT("'"&amp;実行度合表集計!$D60&amp;"_受着完'!R27C4:R28C95",FALSE),2,
MATCH(FD$2,INDIRECT("'"&amp;実行度合表集計!$D60&amp;"_受着完'!R4",FALSE),0)-1)</f>
        <v>#REF!</v>
      </c>
      <c r="FE61" s="356" t="e">
        <f ca="1">INDEX(INDIRECT("'"&amp;実行度合表集計!$D60&amp;"_受着完'!R27C4:R28C95",FALSE),2,
MATCH(FD$2,INDIRECT("'"&amp;実行度合表集計!$D60&amp;"_受着完'!R4",FALSE),0))</f>
        <v>#REF!</v>
      </c>
      <c r="FF61" s="587" t="e" cm="1">
        <f t="array" aca="1" ref="FF61" ca="1">INDEX(INDIRECT("'"&amp;実行度合表集計!$D60&amp;"_受着完'!R27C4:R28C95",FALSE),2,
MATCH(FD$2,INDIRECT("'"&amp;実行度合表集計!$D60&amp;"_受着完'!R4",FALSE),0)-3)</f>
        <v>#REF!</v>
      </c>
      <c r="FG61" s="357" t="e" cm="1">
        <f t="array" aca="1" ref="FG61" ca="1">INDEX(INDIRECT("'"&amp;実行度合表集計!$D60&amp;"_受着完'!R58C4:R59C95",FALSE),2,
MATCH(FD$2,INDIRECT("'"&amp;実行度合表集計!$D60&amp;"_受着完'!R4",FALSE),0)-1)</f>
        <v>#REF!</v>
      </c>
      <c r="FH61" s="356" t="e">
        <f ca="1">INDEX(INDIRECT("'"&amp;実行度合表集計!$D60&amp;"_受着完'!R58C4:R59C95",FALSE),2,
MATCH(FD$2,INDIRECT("'"&amp;実行度合表集計!$D60&amp;"_受着完'!R4",FALSE),0))</f>
        <v>#REF!</v>
      </c>
      <c r="FI61" s="587" t="e" cm="1">
        <f t="array" aca="1" ref="FI61" ca="1">INDEX(INDIRECT("'"&amp;実行度合表集計!$D60&amp;"_受着完'!R58C4:R59C95",FALSE),2,
MATCH(FD$2,INDIRECT("'"&amp;実行度合表集計!$D60&amp;"_受着完'!R4",FALSE),0)-3)</f>
        <v>#REF!</v>
      </c>
      <c r="FJ61" s="358" t="e" cm="1">
        <f t="array" aca="1" ref="FJ61" ca="1">INDEX(INDIRECT("'"&amp;実行度合表集計!$D60&amp;"_受着完'!R89C4:R90C95",FALSE),2,
MATCH(FD$2,INDIRECT("'"&amp;実行度合表集計!$D60&amp;"_受着完'!R4",FALSE),0)-1)</f>
        <v>#REF!</v>
      </c>
      <c r="FK61" s="356" t="e">
        <f ca="1">INDEX(INDIRECT("'"&amp;実行度合表集計!$D60&amp;"_受着完'!R89C4:R90C95",FALSE),2,
MATCH(FD$2,INDIRECT("'"&amp;実行度合表集計!$D60&amp;"_受着完'!R4",FALSE),0))</f>
        <v>#REF!</v>
      </c>
      <c r="FL61" s="795" t="e">
        <f ca="1">FK61-($Q60*1000)</f>
        <v>#REF!</v>
      </c>
      <c r="FM61" s="587" t="e" cm="1">
        <f t="array" aca="1" ref="FM61" ca="1">INDEX(INDIRECT("'"&amp;実行度合表集計!$D60&amp;"_受着完'!R89C4:R90C95",FALSE),2,
MATCH(FD$2,INDIRECT("'"&amp;実行度合表集計!$D60&amp;"_受着完'!R4",FALSE),0)-3)</f>
        <v>#REF!</v>
      </c>
      <c r="FN61" s="455" t="e" cm="1">
        <f t="array" aca="1" ref="FN61" ca="1">INDEX(INDIRECT("'"&amp;実行度合表集計!$D60&amp;"_受着完'!R27C4:R28C95",FALSE),2,
MATCH(FN$2,INDIRECT("'"&amp;実行度合表集計!$D60&amp;"_受着完'!R4",FALSE),0)-1)</f>
        <v>#REF!</v>
      </c>
      <c r="FO61" s="356" t="e">
        <f ca="1">INDEX(INDIRECT("'"&amp;実行度合表集計!$D60&amp;"_受着完'!R27C4:R28C95",FALSE),2,
MATCH(FN$2,INDIRECT("'"&amp;実行度合表集計!$D60&amp;"_受着完'!R4",FALSE),0))</f>
        <v>#REF!</v>
      </c>
      <c r="FP61" s="587" t="e" cm="1">
        <f t="array" aca="1" ref="FP61" ca="1">INDEX(INDIRECT("'"&amp;実行度合表集計!$D60&amp;"_受着完'!R27C4:R28C95",FALSE),2,
MATCH(FN$2,INDIRECT("'"&amp;実行度合表集計!$D60&amp;"_受着完'!R4",FALSE),0)-3)</f>
        <v>#REF!</v>
      </c>
      <c r="FQ61" s="357" t="e" cm="1">
        <f t="array" aca="1" ref="FQ61" ca="1">INDEX(INDIRECT("'"&amp;実行度合表集計!$D60&amp;"_受着完'!R58C4:R59C95",FALSE),2,
MATCH(FN$2,INDIRECT("'"&amp;実行度合表集計!$D60&amp;"_受着完'!R4",FALSE),0)-1)</f>
        <v>#REF!</v>
      </c>
      <c r="FR61" s="356" t="e">
        <f ca="1">INDEX(INDIRECT("'"&amp;実行度合表集計!$D60&amp;"_受着完'!R58C4:R59C95",FALSE),2,
MATCH(FN$2,INDIRECT("'"&amp;実行度合表集計!$D60&amp;"_受着完'!R4",FALSE),0))</f>
        <v>#REF!</v>
      </c>
      <c r="FS61" s="587" t="e" cm="1">
        <f t="array" aca="1" ref="FS61" ca="1">INDEX(INDIRECT("'"&amp;実行度合表集計!$D60&amp;"_受着完'!R58C4:R59C95",FALSE),2,
MATCH(FN$2,INDIRECT("'"&amp;実行度合表集計!$D60&amp;"_受着完'!R4",FALSE),0)-3)</f>
        <v>#REF!</v>
      </c>
      <c r="FT61" s="358" t="e" cm="1">
        <f t="array" aca="1" ref="FT61" ca="1">INDEX(INDIRECT("'"&amp;実行度合表集計!$D60&amp;"_受着完'!R89C4:R90C95",FALSE),2,
MATCH(FN$2,INDIRECT("'"&amp;実行度合表集計!$D60&amp;"_受着完'!R4",FALSE),0)-1)</f>
        <v>#REF!</v>
      </c>
      <c r="FU61" s="356" t="e">
        <f ca="1">INDEX(INDIRECT("'"&amp;実行度合表集計!$D60&amp;"_受着完'!R89C4:R90C95",FALSE),2,
MATCH(FN$2,INDIRECT("'"&amp;実行度合表集計!$D60&amp;"_受着完'!R4",FALSE),0))</f>
        <v>#REF!</v>
      </c>
      <c r="FV61" s="795" t="e">
        <f ca="1">FU61-($Q60*1000)</f>
        <v>#REF!</v>
      </c>
      <c r="FW61" s="587" t="e" cm="1">
        <f t="array" aca="1" ref="FW61" ca="1">INDEX(INDIRECT("'"&amp;実行度合表集計!$D60&amp;"_受着完'!R89C4:R90C95",FALSE),2,
MATCH(FN$2,INDIRECT("'"&amp;実行度合表集計!$D60&amp;"_受着完'!R4",FALSE),0)-3)</f>
        <v>#REF!</v>
      </c>
      <c r="FX61" s="627" t="e">
        <f t="shared" ref="FX61" ca="1" si="1517">ET61+FD61+FN61</f>
        <v>#REF!</v>
      </c>
      <c r="FY61" s="628" t="e">
        <f t="shared" ref="FY61" ca="1" si="1518">EU61+FE61+FO61</f>
        <v>#REF!</v>
      </c>
      <c r="FZ61" s="629" t="e">
        <f t="shared" ref="FZ61" ca="1" si="1519">EV61+FF61+FP61</f>
        <v>#REF!</v>
      </c>
      <c r="GA61" s="648" t="e">
        <f t="shared" ref="GA61" ca="1" si="1520">EW61+FG61+FQ61</f>
        <v>#REF!</v>
      </c>
      <c r="GB61" s="617" t="e">
        <f t="shared" ref="GB61" ca="1" si="1521">EX61+FH61+FR61</f>
        <v>#REF!</v>
      </c>
      <c r="GC61" s="649" t="e">
        <f t="shared" ref="GC61" ca="1" si="1522">EY61+FI61+FS61</f>
        <v>#REF!</v>
      </c>
      <c r="GD61" s="659" t="e">
        <f ca="1">EZ61+FJ61+FT61</f>
        <v>#REF!</v>
      </c>
      <c r="GE61" s="619" t="e">
        <f ca="1">FA61+FK61+FU61</f>
        <v>#REF!</v>
      </c>
      <c r="GF61" s="790" t="e">
        <f ca="1">GE61*(1+GF62)-(($Q60*1000)*3)</f>
        <v>#REF!</v>
      </c>
      <c r="GG61" s="660" t="e">
        <f ca="1">FC61+FM61+FW61</f>
        <v>#REF!</v>
      </c>
      <c r="GH61" s="670" t="e">
        <f t="shared" ca="1" si="1488"/>
        <v>#REF!</v>
      </c>
      <c r="GI61" s="620" t="e">
        <f t="shared" ca="1" si="1488"/>
        <v>#REF!</v>
      </c>
      <c r="GJ61" s="671" t="e">
        <f t="shared" ca="1" si="1488"/>
        <v>#REF!</v>
      </c>
      <c r="GK61" s="681" t="e">
        <f t="shared" ca="1" si="1488"/>
        <v>#REF!</v>
      </c>
      <c r="GL61" s="622" t="e">
        <f t="shared" ca="1" si="1488"/>
        <v>#REF!</v>
      </c>
      <c r="GM61" s="682" t="e">
        <f t="shared" ca="1" si="1488"/>
        <v>#REF!</v>
      </c>
      <c r="GN61" s="692" t="e">
        <f t="shared" ca="1" si="1489"/>
        <v>#REF!</v>
      </c>
      <c r="GO61" s="624" t="e">
        <f t="shared" ca="1" si="1490"/>
        <v>#REF!</v>
      </c>
      <c r="GP61" s="790" t="e">
        <f t="shared" ca="1" si="1491"/>
        <v>#REF!</v>
      </c>
      <c r="GQ61" s="693" t="e">
        <f t="shared" ca="1" si="1492"/>
        <v>#REF!</v>
      </c>
      <c r="GR61" s="702" t="e">
        <f t="shared" ca="1" si="1493"/>
        <v>#REF!</v>
      </c>
      <c r="GS61" s="699" t="e">
        <f t="shared" ca="1" si="1493"/>
        <v>#REF!</v>
      </c>
      <c r="GT61" s="703" t="e">
        <f t="shared" ca="1" si="1493"/>
        <v>#REF!</v>
      </c>
      <c r="GU61" s="702" t="e">
        <f t="shared" ca="1" si="1493"/>
        <v>#REF!</v>
      </c>
      <c r="GV61" s="699" t="e">
        <f t="shared" ca="1" si="1493"/>
        <v>#REF!</v>
      </c>
      <c r="GW61" s="703" t="e">
        <f t="shared" ca="1" si="1493"/>
        <v>#REF!</v>
      </c>
      <c r="GX61" s="702" t="e">
        <f t="shared" ca="1" si="1493"/>
        <v>#REF!</v>
      </c>
      <c r="GY61" s="699" t="e">
        <f t="shared" ca="1" si="1493"/>
        <v>#REF!</v>
      </c>
      <c r="GZ61" s="790" t="e">
        <f t="shared" ca="1" si="1493"/>
        <v>#REF!</v>
      </c>
      <c r="HA61" s="703" t="e">
        <f t="shared" ca="1" si="1493"/>
        <v>#REF!</v>
      </c>
      <c r="HC61" s="461" t="s">
        <v>146</v>
      </c>
      <c r="HD61" s="460"/>
      <c r="HE61" s="461" t="s">
        <v>241</v>
      </c>
      <c r="HF61" s="461" t="s">
        <v>276</v>
      </c>
      <c r="HG61" s="461"/>
    </row>
    <row r="62" spans="1:215" ht="19.5" outlineLevel="1" x14ac:dyDescent="0.25">
      <c r="A62" s="365"/>
      <c r="B62" s="505"/>
      <c r="C62" s="444" t="str">
        <f>_xlfn.XLOOKUP($D62,'214737'!$H:$H,'214737'!$G:$G,"",0)</f>
        <v/>
      </c>
      <c r="D62" s="432" t="str">
        <f>HYPERLINK("#'"&amp;D60&amp;"_損益'!A1","▶損益")</f>
        <v>▶損益</v>
      </c>
      <c r="E62" s="407"/>
      <c r="F62" s="1295" t="str">
        <f>_xlfn.XLOOKUP($D62,'214737'!$H:$H,'214737'!$I:$I,"",0)</f>
        <v/>
      </c>
      <c r="G62" s="1295" t="str">
        <f>_xlfn.XLOOKUP($D62,'214737'!$H:$H,'214737'!$J:$J,"",0)</f>
        <v/>
      </c>
      <c r="H62" s="1295" t="str">
        <f>_xlfn.XLOOKUP($D62,'214737'!$H:$H,'214737'!$K:$K,"",0)</f>
        <v/>
      </c>
      <c r="I62" s="415"/>
      <c r="J62" s="547"/>
      <c r="K62" s="1279"/>
      <c r="L62" s="1279"/>
      <c r="M62" s="1279"/>
      <c r="N62" s="1279"/>
      <c r="O62" s="1279"/>
      <c r="P62" s="1279"/>
      <c r="Q62" s="1279"/>
      <c r="R62" s="579" t="str">
        <f>R60</f>
        <v>ネクストハウス市原</v>
      </c>
      <c r="S62" s="359" t="s">
        <v>143</v>
      </c>
      <c r="T62" s="558" t="e">
        <f t="shared" ref="T62" ca="1" si="1523">IF(AND(T60&gt;0,T61&gt;0),ROUNDDOWN(T61/T60,4),"")</f>
        <v>#REF!</v>
      </c>
      <c r="U62" s="559" t="e">
        <f t="shared" ref="U62" ca="1" si="1524">IF(AND(U60&gt;0,U61&gt;0),ROUNDDOWN(U61/U60,4),"")</f>
        <v>#REF!</v>
      </c>
      <c r="V62" s="559" t="e">
        <f t="shared" ref="V62" ca="1" si="1525">IF(AND(V60&gt;0,V61&gt;0),ROUNDDOWN(V61/V60,4),"")</f>
        <v>#REF!</v>
      </c>
      <c r="W62" s="560" t="e">
        <f t="shared" ref="W62" ca="1" si="1526">IF(AND(W60&gt;0,W61&gt;0),ROUNDDOWN(W61/W60,4),"")</f>
        <v>#REF!</v>
      </c>
      <c r="X62" s="559" t="e">
        <f t="shared" ref="X62" ca="1" si="1527">IF(AND(X60&gt;0,X61&gt;0),ROUNDDOWN(X61/X60,4),"")</f>
        <v>#REF!</v>
      </c>
      <c r="Y62" s="559" t="e">
        <f t="shared" ref="Y62" ca="1" si="1528">IF(AND(Y60&gt;0,Y61&gt;0),ROUNDDOWN(Y61/Y60,4),"")</f>
        <v>#REF!</v>
      </c>
      <c r="Z62" s="561" t="e">
        <f t="shared" ref="Z62" ca="1" si="1529">IF(AND(Z60&gt;0,Z61&gt;0),ROUNDDOWN(Z61/Z60,4),"")</f>
        <v>#REF!</v>
      </c>
      <c r="AA62" s="559" t="e">
        <f t="shared" ref="AA62" ca="1" si="1530">IF(AND(AA60&gt;0,AA61&gt;0),ROUNDDOWN(AA61/AA60,4),"")</f>
        <v>#REF!</v>
      </c>
      <c r="AB62" s="562" t="e">
        <f ca="1">IF(AB61&gt;0,AB61/AB60,0)</f>
        <v>#REF!</v>
      </c>
      <c r="AC62" s="559" t="e">
        <f t="shared" ref="AC62" ca="1" si="1531">IF(AND(AC60&gt;0,AC61&gt;0),ROUNDDOWN(AC61/AC60,4),"")</f>
        <v>#REF!</v>
      </c>
      <c r="AD62" s="558" t="e">
        <f t="shared" ref="AD62" ca="1" si="1532">IF(AND(AD60&gt;0,AD61&gt;0),ROUNDDOWN(AD61/AD60,4),"")</f>
        <v>#REF!</v>
      </c>
      <c r="AE62" s="559" t="e">
        <f t="shared" ref="AE62" ca="1" si="1533">IF(AND(AE60&gt;0,AE61&gt;0),ROUNDDOWN(AE61/AE60,4),"")</f>
        <v>#REF!</v>
      </c>
      <c r="AF62" s="559" t="e">
        <f t="shared" ref="AF62" ca="1" si="1534">IF(AND(AF60&gt;0,AF61&gt;0),ROUNDDOWN(AF61/AF60,4),"")</f>
        <v>#REF!</v>
      </c>
      <c r="AG62" s="560" t="e">
        <f t="shared" ref="AG62" ca="1" si="1535">IF(AND(AG60&gt;0,AG61&gt;0),ROUNDDOWN(AG61/AG60,4),"")</f>
        <v>#REF!</v>
      </c>
      <c r="AH62" s="559" t="e">
        <f t="shared" ref="AH62" ca="1" si="1536">IF(AND(AH60&gt;0,AH61&gt;0),ROUNDDOWN(AH61/AH60,4),"")</f>
        <v>#REF!</v>
      </c>
      <c r="AI62" s="559" t="e">
        <f t="shared" ref="AI62" ca="1" si="1537">IF(AND(AI60&gt;0,AI61&gt;0),ROUNDDOWN(AI61/AI60,4),"")</f>
        <v>#REF!</v>
      </c>
      <c r="AJ62" s="561" t="e">
        <f t="shared" ref="AJ62" ca="1" si="1538">IF(AND(AJ60&gt;0,AJ61&gt;0),ROUNDDOWN(AJ61/AJ60,4),"")</f>
        <v>#REF!</v>
      </c>
      <c r="AK62" s="559" t="e">
        <f t="shared" ref="AK62" ca="1" si="1539">IF(AND(AK60&gt;0,AK61&gt;0),ROUNDDOWN(AK61/AK60,4),"")</f>
        <v>#REF!</v>
      </c>
      <c r="AL62" s="562" t="e">
        <f ca="1">IF(AL61&gt;0,AL61/AL60,0)</f>
        <v>#REF!</v>
      </c>
      <c r="AM62" s="559" t="e">
        <f t="shared" ref="AM62" ca="1" si="1540">IF(AND(AM60&gt;0,AM61&gt;0),ROUNDDOWN(AM61/AM60,4),"")</f>
        <v>#REF!</v>
      </c>
      <c r="AN62" s="558" t="e">
        <f t="shared" ref="AN62" ca="1" si="1541">IF(AND(AN60&gt;0,AN61&gt;0),ROUNDDOWN(AN61/AN60,4),"")</f>
        <v>#REF!</v>
      </c>
      <c r="AO62" s="559" t="e">
        <f t="shared" ref="AO62" ca="1" si="1542">IF(AND(AO60&gt;0,AO61&gt;0),ROUNDDOWN(AO61/AO60,4),"")</f>
        <v>#REF!</v>
      </c>
      <c r="AP62" s="559" t="e">
        <f t="shared" ref="AP62" ca="1" si="1543">IF(AND(AP60&gt;0,AP61&gt;0),ROUNDDOWN(AP61/AP60,4),"")</f>
        <v>#REF!</v>
      </c>
      <c r="AQ62" s="560" t="e">
        <f t="shared" ref="AQ62" ca="1" si="1544">IF(AND(AQ60&gt;0,AQ61&gt;0),ROUNDDOWN(AQ61/AQ60,4),"")</f>
        <v>#REF!</v>
      </c>
      <c r="AR62" s="559" t="e">
        <f t="shared" ref="AR62" ca="1" si="1545">IF(AND(AR60&gt;0,AR61&gt;0),ROUNDDOWN(AR61/AR60,4),"")</f>
        <v>#REF!</v>
      </c>
      <c r="AS62" s="559" t="e">
        <f t="shared" ref="AS62" ca="1" si="1546">IF(AND(AS60&gt;0,AS61&gt;0),ROUNDDOWN(AS61/AS60,4),"")</f>
        <v>#REF!</v>
      </c>
      <c r="AT62" s="561" t="e">
        <f t="shared" ref="AT62" ca="1" si="1547">IF(AND(AT60&gt;0,AT61&gt;0),ROUNDDOWN(AT61/AT60,4),"")</f>
        <v>#REF!</v>
      </c>
      <c r="AU62" s="559" t="e">
        <f t="shared" ref="AU62" ca="1" si="1548">IF(AND(AU60&gt;0,AU61&gt;0),ROUNDDOWN(AU61/AU60,4),"")</f>
        <v>#REF!</v>
      </c>
      <c r="AV62" s="562" t="e">
        <f ca="1">IF(AV61&gt;0,AV61/AV60,0)</f>
        <v>#REF!</v>
      </c>
      <c r="AW62" s="559" t="e">
        <f t="shared" ref="AW62" ca="1" si="1549">IF(AND(AW60&gt;0,AW61&gt;0),ROUNDDOWN(AW61/AW60,4),"")</f>
        <v>#REF!</v>
      </c>
      <c r="AX62" s="630" t="e">
        <f t="shared" ref="AX62:BE62" ca="1" si="1550">IF(AND(AX60&gt;0,AX61&gt;0),ROUNDDOWN(AX61/AX60,4),"")</f>
        <v>#REF!</v>
      </c>
      <c r="AY62" s="563" t="e">
        <f t="shared" ca="1" si="1550"/>
        <v>#REF!</v>
      </c>
      <c r="AZ62" s="631" t="e">
        <f t="shared" ca="1" si="1550"/>
        <v>#REF!</v>
      </c>
      <c r="BA62" s="650" t="e">
        <f t="shared" ca="1" si="1550"/>
        <v>#REF!</v>
      </c>
      <c r="BB62" s="564" t="e">
        <f t="shared" ca="1" si="1550"/>
        <v>#REF!</v>
      </c>
      <c r="BC62" s="651" t="e">
        <f t="shared" ca="1" si="1550"/>
        <v>#REF!</v>
      </c>
      <c r="BD62" s="661" t="e">
        <f t="shared" ca="1" si="1550"/>
        <v>#REF!</v>
      </c>
      <c r="BE62" s="565" t="e">
        <f t="shared" ca="1" si="1550"/>
        <v>#REF!</v>
      </c>
      <c r="BF62" s="796"/>
      <c r="BG62" s="662" t="e">
        <f ca="1">IF(AND(BG60&gt;0,BG61&gt;0),ROUNDDOWN(BG61/BG60,4),"")</f>
        <v>#REF!</v>
      </c>
      <c r="BH62" s="566" t="e">
        <f t="shared" ref="BH62" ca="1" si="1551">IF(AND(BH60&gt;0,BH61&gt;0),ROUNDDOWN(BH61/BH60,4),"")</f>
        <v>#REF!</v>
      </c>
      <c r="BI62" s="559" t="e">
        <f t="shared" ref="BI62" ca="1" si="1552">IF(AND(BI60&gt;0,BI61&gt;0),ROUNDDOWN(BI61/BI60,4),"")</f>
        <v>#REF!</v>
      </c>
      <c r="BJ62" s="559" t="e">
        <f t="shared" ref="BJ62" ca="1" si="1553">IF(AND(BJ60&gt;0,BJ61&gt;0),ROUNDDOWN(BJ61/BJ60,4),"")</f>
        <v>#REF!</v>
      </c>
      <c r="BK62" s="560" t="e">
        <f t="shared" ref="BK62" ca="1" si="1554">IF(AND(BK60&gt;0,BK61&gt;0),ROUNDDOWN(BK61/BK60,4),"")</f>
        <v>#REF!</v>
      </c>
      <c r="BL62" s="559" t="e">
        <f t="shared" ref="BL62" ca="1" si="1555">IF(AND(BL60&gt;0,BL61&gt;0),ROUNDDOWN(BL61/BL60,4),"")</f>
        <v>#REF!</v>
      </c>
      <c r="BM62" s="559" t="e">
        <f t="shared" ref="BM62" ca="1" si="1556">IF(AND(BM60&gt;0,BM61&gt;0),ROUNDDOWN(BM61/BM60,4),"")</f>
        <v>#REF!</v>
      </c>
      <c r="BN62" s="561" t="e">
        <f t="shared" ref="BN62" ca="1" si="1557">IF(AND(BN60&gt;0,BN61&gt;0),ROUNDDOWN(BN61/BN60,4),"")</f>
        <v>#REF!</v>
      </c>
      <c r="BO62" s="559" t="e">
        <f t="shared" ref="BO62" ca="1" si="1558">IF(AND(BO60&gt;0,BO61&gt;0),ROUNDDOWN(BO61/BO60,4),"")</f>
        <v>#REF!</v>
      </c>
      <c r="BP62" s="562" t="e">
        <f ca="1">IF(BP61&gt;0,BP61/BP60,0)</f>
        <v>#REF!</v>
      </c>
      <c r="BQ62" s="559" t="e">
        <f t="shared" ref="BQ62" ca="1" si="1559">IF(AND(BQ60&gt;0,BQ61&gt;0),ROUNDDOWN(BQ61/BQ60,4),"")</f>
        <v>#REF!</v>
      </c>
      <c r="BR62" s="558" t="e">
        <f t="shared" ref="BR62" ca="1" si="1560">IF(AND(BR60&gt;0,BR61&gt;0),ROUNDDOWN(BR61/BR60,4),"")</f>
        <v>#REF!</v>
      </c>
      <c r="BS62" s="559" t="e">
        <f t="shared" ref="BS62" ca="1" si="1561">IF(AND(BS60&gt;0,BS61&gt;0),ROUNDDOWN(BS61/BS60,4),"")</f>
        <v>#REF!</v>
      </c>
      <c r="BT62" s="559" t="e">
        <f t="shared" ref="BT62" ca="1" si="1562">IF(AND(BT60&gt;0,BT61&gt;0),ROUNDDOWN(BT61/BT60,4),"")</f>
        <v>#REF!</v>
      </c>
      <c r="BU62" s="560" t="e">
        <f t="shared" ref="BU62" ca="1" si="1563">IF(AND(BU60&gt;0,BU61&gt;0),ROUNDDOWN(BU61/BU60,4),"")</f>
        <v>#REF!</v>
      </c>
      <c r="BV62" s="559" t="e">
        <f t="shared" ref="BV62" ca="1" si="1564">IF(AND(BV60&gt;0,BV61&gt;0),ROUNDDOWN(BV61/BV60,4),"")</f>
        <v>#REF!</v>
      </c>
      <c r="BW62" s="559" t="e">
        <f t="shared" ref="BW62" ca="1" si="1565">IF(AND(BW60&gt;0,BW61&gt;0),ROUNDDOWN(BW61/BW60,4),"")</f>
        <v>#REF!</v>
      </c>
      <c r="BX62" s="561" t="e">
        <f t="shared" ref="BX62" ca="1" si="1566">IF(AND(BX60&gt;0,BX61&gt;0),ROUNDDOWN(BX61/BX60,4),"")</f>
        <v>#REF!</v>
      </c>
      <c r="BY62" s="559" t="e">
        <f t="shared" ref="BY62" ca="1" si="1567">IF(AND(BY60&gt;0,BY61&gt;0),ROUNDDOWN(BY61/BY60,4),"")</f>
        <v>#REF!</v>
      </c>
      <c r="BZ62" s="562" t="e">
        <f ca="1">IF(BZ61&gt;0,BZ61/BZ60,0)</f>
        <v>#REF!</v>
      </c>
      <c r="CA62" s="559" t="e">
        <f t="shared" ref="CA62" ca="1" si="1568">IF(AND(CA60&gt;0,CA61&gt;0),ROUNDDOWN(CA61/CA60,4),"")</f>
        <v>#REF!</v>
      </c>
      <c r="CB62" s="558" t="e">
        <f t="shared" ref="CB62" ca="1" si="1569">IF(AND(CB60&gt;0,CB61&gt;0),ROUNDDOWN(CB61/CB60,4),"")</f>
        <v>#REF!</v>
      </c>
      <c r="CC62" s="559" t="e">
        <f t="shared" ref="CC62" ca="1" si="1570">IF(AND(CC60&gt;0,CC61&gt;0),ROUNDDOWN(CC61/CC60,4),"")</f>
        <v>#REF!</v>
      </c>
      <c r="CD62" s="559" t="e">
        <f t="shared" ref="CD62" ca="1" si="1571">IF(AND(CD60&gt;0,CD61&gt;0),ROUNDDOWN(CD61/CD60,4),"")</f>
        <v>#REF!</v>
      </c>
      <c r="CE62" s="560" t="e">
        <f t="shared" ref="CE62" ca="1" si="1572">IF(AND(CE60&gt;0,CE61&gt;0),ROUNDDOWN(CE61/CE60,4),"")</f>
        <v>#REF!</v>
      </c>
      <c r="CF62" s="559" t="e">
        <f t="shared" ref="CF62" ca="1" si="1573">IF(AND(CF60&gt;0,CF61&gt;0),ROUNDDOWN(CF61/CF60,4),"")</f>
        <v>#REF!</v>
      </c>
      <c r="CG62" s="559" t="e">
        <f t="shared" ref="CG62" ca="1" si="1574">IF(AND(CG60&gt;0,CG61&gt;0),ROUNDDOWN(CG61/CG60,4),"")</f>
        <v>#REF!</v>
      </c>
      <c r="CH62" s="561" t="e">
        <f t="shared" ref="CH62" ca="1" si="1575">IF(AND(CH60&gt;0,CH61&gt;0),ROUNDDOWN(CH61/CH60,4),"")</f>
        <v>#REF!</v>
      </c>
      <c r="CI62" s="559" t="e">
        <f t="shared" ref="CI62" ca="1" si="1576">IF(AND(CI60&gt;0,CI61&gt;0),ROUNDDOWN(CI61/CI60,4),"")</f>
        <v>#REF!</v>
      </c>
      <c r="CJ62" s="562" t="e">
        <f ca="1">IF(CJ61&gt;0,CJ61/CJ60,0)</f>
        <v>#REF!</v>
      </c>
      <c r="CK62" s="559" t="e">
        <f t="shared" ref="CK62" ca="1" si="1577">IF(AND(CK60&gt;0,CK61&gt;0),ROUNDDOWN(CK61/CK60,4),"")</f>
        <v>#REF!</v>
      </c>
      <c r="CL62" s="630" t="e">
        <f t="shared" ref="CL62:CS62" ca="1" si="1578">IF(AND(CL60&gt;0,CL61&gt;0),ROUNDDOWN(CL61/CL60,4),"")</f>
        <v>#REF!</v>
      </c>
      <c r="CM62" s="563" t="e">
        <f t="shared" ca="1" si="1578"/>
        <v>#REF!</v>
      </c>
      <c r="CN62" s="631" t="e">
        <f t="shared" ca="1" si="1578"/>
        <v>#REF!</v>
      </c>
      <c r="CO62" s="650" t="e">
        <f t="shared" ca="1" si="1578"/>
        <v>#REF!</v>
      </c>
      <c r="CP62" s="564" t="e">
        <f t="shared" ca="1" si="1578"/>
        <v>#REF!</v>
      </c>
      <c r="CQ62" s="651" t="e">
        <f t="shared" ca="1" si="1578"/>
        <v>#REF!</v>
      </c>
      <c r="CR62" s="661" t="e">
        <f t="shared" ca="1" si="1578"/>
        <v>#REF!</v>
      </c>
      <c r="CS62" s="565" t="e">
        <f t="shared" ca="1" si="1578"/>
        <v>#REF!</v>
      </c>
      <c r="CT62" s="796"/>
      <c r="CU62" s="662" t="e">
        <f ca="1">IF(AND(CU60&gt;0,CU61&gt;0),ROUNDDOWN(CU61/CU60,4),"")</f>
        <v>#REF!</v>
      </c>
      <c r="CV62" s="672" t="e">
        <f ca="1">IF(AND(CV60&gt;0,CV61&gt;0),ROUNDDOWN(CV61/CV60,4),"")</f>
        <v>#REF!</v>
      </c>
      <c r="CW62" s="567" t="e">
        <f t="shared" ref="CW62:CX62" ca="1" si="1579">IF(AND(CW60&gt;0,CW61&gt;0),ROUNDDOWN(CW61/CW60,4),"")</f>
        <v>#REF!</v>
      </c>
      <c r="CX62" s="673" t="e">
        <f t="shared" ca="1" si="1579"/>
        <v>#REF!</v>
      </c>
      <c r="CY62" s="683" t="e">
        <f ca="1">IF(AND(CY60&gt;0,CY61&gt;0),ROUNDDOWN(CY61/CY60,4),"")</f>
        <v>#REF!</v>
      </c>
      <c r="CZ62" s="568" t="e">
        <f ca="1">IF(AND(CZ60&gt;0,CZ61&gt;0),ROUNDDOWN(CZ61/CZ60,4),"")</f>
        <v>#REF!</v>
      </c>
      <c r="DA62" s="684" t="e">
        <f ca="1">IF(AND(DA60&gt;0,DA61&gt;0),ROUNDDOWN(DA61/DA60,4),"")</f>
        <v>#REF!</v>
      </c>
      <c r="DB62" s="694" t="e">
        <f t="shared" ref="DB62" ca="1" si="1580">IF(AND(DB60&gt;0,DB61&gt;0),ROUNDDOWN(DB61/DB60,4),"")</f>
        <v>#REF!</v>
      </c>
      <c r="DC62" s="569" t="e">
        <f t="shared" ref="DC62:DD62" ca="1" si="1581">IF(AND(DC60&gt;0,DC61&gt;0),ROUNDDOWN(DC61/DC60,4),"")</f>
        <v>#REF!</v>
      </c>
      <c r="DD62" s="792" t="e">
        <f t="shared" ca="1" si="1581"/>
        <v>#REF!</v>
      </c>
      <c r="DE62" s="695" t="e">
        <f t="shared" ref="DE62" ca="1" si="1582">IF(AND(DE60&gt;0,DE61&gt;0),ROUNDDOWN(DE61/DE60,4),"")</f>
        <v>#REF!</v>
      </c>
      <c r="DF62" s="566" t="e">
        <f t="shared" ref="DF62:GX62" ca="1" si="1583">IF(AND(DF60&gt;0,DF61&gt;0),ROUNDDOWN(DF61/DF60,4),"")</f>
        <v>#REF!</v>
      </c>
      <c r="DG62" s="559" t="e">
        <f t="shared" ca="1" si="1583"/>
        <v>#REF!</v>
      </c>
      <c r="DH62" s="559" t="e">
        <f t="shared" ca="1" si="1583"/>
        <v>#REF!</v>
      </c>
      <c r="DI62" s="560" t="e">
        <f t="shared" ca="1" si="1583"/>
        <v>#REF!</v>
      </c>
      <c r="DJ62" s="559" t="e">
        <f t="shared" ca="1" si="1583"/>
        <v>#REF!</v>
      </c>
      <c r="DK62" s="559" t="e">
        <f t="shared" ca="1" si="1583"/>
        <v>#REF!</v>
      </c>
      <c r="DL62" s="561" t="e">
        <f t="shared" ca="1" si="1583"/>
        <v>#REF!</v>
      </c>
      <c r="DM62" s="559" t="e">
        <f t="shared" ca="1" si="1583"/>
        <v>#REF!</v>
      </c>
      <c r="DN62" s="562" t="e">
        <f ca="1">IF(DN61&gt;0,DN61/DN60,0)</f>
        <v>#REF!</v>
      </c>
      <c r="DO62" s="559" t="e">
        <f t="shared" ca="1" si="1583"/>
        <v>#REF!</v>
      </c>
      <c r="DP62" s="558" t="e">
        <f t="shared" ca="1" si="1583"/>
        <v>#REF!</v>
      </c>
      <c r="DQ62" s="559" t="e">
        <f t="shared" ca="1" si="1583"/>
        <v>#REF!</v>
      </c>
      <c r="DR62" s="559" t="e">
        <f t="shared" ca="1" si="1583"/>
        <v>#REF!</v>
      </c>
      <c r="DS62" s="560" t="e">
        <f t="shared" ca="1" si="1583"/>
        <v>#REF!</v>
      </c>
      <c r="DT62" s="559" t="e">
        <f t="shared" ca="1" si="1583"/>
        <v>#REF!</v>
      </c>
      <c r="DU62" s="559" t="e">
        <f t="shared" ca="1" si="1583"/>
        <v>#REF!</v>
      </c>
      <c r="DV62" s="561" t="e">
        <f t="shared" ca="1" si="1583"/>
        <v>#REF!</v>
      </c>
      <c r="DW62" s="559" t="e">
        <f t="shared" ca="1" si="1583"/>
        <v>#REF!</v>
      </c>
      <c r="DX62" s="562" t="e">
        <f ca="1">IF(DX61&gt;0,DX61/DX60,0)</f>
        <v>#REF!</v>
      </c>
      <c r="DY62" s="559" t="e">
        <f t="shared" ca="1" si="1583"/>
        <v>#REF!</v>
      </c>
      <c r="DZ62" s="558" t="e">
        <f t="shared" ca="1" si="1583"/>
        <v>#REF!</v>
      </c>
      <c r="EA62" s="559" t="e">
        <f t="shared" ca="1" si="1583"/>
        <v>#REF!</v>
      </c>
      <c r="EB62" s="559" t="e">
        <f t="shared" ca="1" si="1583"/>
        <v>#REF!</v>
      </c>
      <c r="EC62" s="560" t="e">
        <f t="shared" ca="1" si="1583"/>
        <v>#REF!</v>
      </c>
      <c r="ED62" s="559" t="e">
        <f t="shared" ca="1" si="1583"/>
        <v>#REF!</v>
      </c>
      <c r="EE62" s="559" t="e">
        <f t="shared" ca="1" si="1583"/>
        <v>#REF!</v>
      </c>
      <c r="EF62" s="561" t="e">
        <f t="shared" ca="1" si="1583"/>
        <v>#REF!</v>
      </c>
      <c r="EG62" s="559" t="e">
        <f t="shared" ca="1" si="1583"/>
        <v>#REF!</v>
      </c>
      <c r="EH62" s="562" t="e">
        <f ca="1">IF(EH61&gt;0,EH61/EH60,0)</f>
        <v>#REF!</v>
      </c>
      <c r="EI62" s="559" t="e">
        <f t="shared" ca="1" si="1583"/>
        <v>#REF!</v>
      </c>
      <c r="EJ62" s="630" t="e">
        <f t="shared" ref="EJ62:EQ62" ca="1" si="1584">IF(AND(EJ60&gt;0,EJ61&gt;0),ROUNDDOWN(EJ61/EJ60,4),"")</f>
        <v>#REF!</v>
      </c>
      <c r="EK62" s="563" t="e">
        <f t="shared" ca="1" si="1584"/>
        <v>#REF!</v>
      </c>
      <c r="EL62" s="631" t="e">
        <f t="shared" ca="1" si="1584"/>
        <v>#REF!</v>
      </c>
      <c r="EM62" s="650" t="e">
        <f t="shared" ca="1" si="1584"/>
        <v>#REF!</v>
      </c>
      <c r="EN62" s="564" t="e">
        <f t="shared" ca="1" si="1584"/>
        <v>#REF!</v>
      </c>
      <c r="EO62" s="651" t="e">
        <f t="shared" ca="1" si="1584"/>
        <v>#REF!</v>
      </c>
      <c r="EP62" s="661" t="e">
        <f t="shared" ca="1" si="1584"/>
        <v>#REF!</v>
      </c>
      <c r="EQ62" s="565" t="e">
        <f t="shared" ca="1" si="1584"/>
        <v>#REF!</v>
      </c>
      <c r="ER62" s="796"/>
      <c r="ES62" s="662" t="e">
        <f ca="1">IF(AND(ES60&gt;0,ES61&gt;0),ROUNDDOWN(ES61/ES60,4),"")</f>
        <v>#REF!</v>
      </c>
      <c r="ET62" s="566" t="e">
        <f t="shared" ca="1" si="1583"/>
        <v>#REF!</v>
      </c>
      <c r="EU62" s="559" t="e">
        <f t="shared" ca="1" si="1583"/>
        <v>#REF!</v>
      </c>
      <c r="EV62" s="559" t="e">
        <f t="shared" ca="1" si="1583"/>
        <v>#REF!</v>
      </c>
      <c r="EW62" s="560" t="e">
        <f t="shared" ca="1" si="1583"/>
        <v>#REF!</v>
      </c>
      <c r="EX62" s="559" t="e">
        <f t="shared" ca="1" si="1583"/>
        <v>#REF!</v>
      </c>
      <c r="EY62" s="559" t="e">
        <f t="shared" ca="1" si="1583"/>
        <v>#REF!</v>
      </c>
      <c r="EZ62" s="561" t="e">
        <f t="shared" ca="1" si="1583"/>
        <v>#REF!</v>
      </c>
      <c r="FA62" s="559" t="e">
        <f t="shared" ca="1" si="1583"/>
        <v>#REF!</v>
      </c>
      <c r="FB62" s="562" t="e">
        <f ca="1">IF(FB61&gt;0,FB61/FB60,0)</f>
        <v>#REF!</v>
      </c>
      <c r="FC62" s="559" t="e">
        <f t="shared" ca="1" si="1583"/>
        <v>#REF!</v>
      </c>
      <c r="FD62" s="558" t="e">
        <f t="shared" ca="1" si="1583"/>
        <v>#REF!</v>
      </c>
      <c r="FE62" s="559" t="e">
        <f t="shared" ca="1" si="1583"/>
        <v>#REF!</v>
      </c>
      <c r="FF62" s="559" t="e">
        <f t="shared" ca="1" si="1583"/>
        <v>#REF!</v>
      </c>
      <c r="FG62" s="560" t="e">
        <f t="shared" ca="1" si="1583"/>
        <v>#REF!</v>
      </c>
      <c r="FH62" s="559" t="e">
        <f t="shared" ca="1" si="1583"/>
        <v>#REF!</v>
      </c>
      <c r="FI62" s="559" t="e">
        <f t="shared" ca="1" si="1583"/>
        <v>#REF!</v>
      </c>
      <c r="FJ62" s="561" t="e">
        <f t="shared" ca="1" si="1583"/>
        <v>#REF!</v>
      </c>
      <c r="FK62" s="559" t="e">
        <f t="shared" ca="1" si="1583"/>
        <v>#REF!</v>
      </c>
      <c r="FL62" s="562" t="e">
        <f ca="1">IF(FL61&gt;0,FL61/FL60,0)</f>
        <v>#REF!</v>
      </c>
      <c r="FM62" s="559" t="e">
        <f t="shared" ca="1" si="1583"/>
        <v>#REF!</v>
      </c>
      <c r="FN62" s="558" t="e">
        <f t="shared" ca="1" si="1583"/>
        <v>#REF!</v>
      </c>
      <c r="FO62" s="559" t="e">
        <f t="shared" ca="1" si="1583"/>
        <v>#REF!</v>
      </c>
      <c r="FP62" s="559" t="e">
        <f t="shared" ca="1" si="1583"/>
        <v>#REF!</v>
      </c>
      <c r="FQ62" s="560" t="e">
        <f t="shared" ca="1" si="1583"/>
        <v>#REF!</v>
      </c>
      <c r="FR62" s="559" t="e">
        <f t="shared" ca="1" si="1583"/>
        <v>#REF!</v>
      </c>
      <c r="FS62" s="559" t="e">
        <f t="shared" ca="1" si="1583"/>
        <v>#REF!</v>
      </c>
      <c r="FT62" s="561" t="e">
        <f t="shared" ca="1" si="1583"/>
        <v>#REF!</v>
      </c>
      <c r="FU62" s="559" t="e">
        <f t="shared" ca="1" si="1583"/>
        <v>#REF!</v>
      </c>
      <c r="FV62" s="562" t="e">
        <f ca="1">IF(FV61&gt;0,FV61/FV60,0)</f>
        <v>#REF!</v>
      </c>
      <c r="FW62" s="559" t="e">
        <f t="shared" ca="1" si="1583"/>
        <v>#REF!</v>
      </c>
      <c r="FX62" s="630" t="e">
        <f t="shared" ref="FX62:GE62" ca="1" si="1585">IF(AND(FX60&gt;0,FX61&gt;0),ROUNDDOWN(FX61/FX60,4),"")</f>
        <v>#REF!</v>
      </c>
      <c r="FY62" s="563" t="e">
        <f t="shared" ca="1" si="1585"/>
        <v>#REF!</v>
      </c>
      <c r="FZ62" s="631" t="e">
        <f t="shared" ca="1" si="1585"/>
        <v>#REF!</v>
      </c>
      <c r="GA62" s="650" t="e">
        <f t="shared" ca="1" si="1585"/>
        <v>#REF!</v>
      </c>
      <c r="GB62" s="564" t="e">
        <f t="shared" ca="1" si="1585"/>
        <v>#REF!</v>
      </c>
      <c r="GC62" s="651" t="e">
        <f t="shared" ca="1" si="1585"/>
        <v>#REF!</v>
      </c>
      <c r="GD62" s="661" t="e">
        <f t="shared" ca="1" si="1585"/>
        <v>#REF!</v>
      </c>
      <c r="GE62" s="565" t="e">
        <f t="shared" ca="1" si="1585"/>
        <v>#REF!</v>
      </c>
      <c r="GF62" s="796"/>
      <c r="GG62" s="662" t="e">
        <f ca="1">IF(AND(GG60&gt;0,GG61&gt;0),ROUNDDOWN(GG61/GG60,4),"")</f>
        <v>#REF!</v>
      </c>
      <c r="GH62" s="672" t="e">
        <f ca="1">IF(AND(GH60&gt;0,GH61&gt;0),ROUNDDOWN(GH61/GH60,4),"")</f>
        <v>#REF!</v>
      </c>
      <c r="GI62" s="567" t="e">
        <f t="shared" ref="GI62:GJ62" ca="1" si="1586">IF(AND(GI60&gt;0,GI61&gt;0),ROUNDDOWN(GI61/GI60,4),"")</f>
        <v>#REF!</v>
      </c>
      <c r="GJ62" s="673" t="e">
        <f t="shared" ca="1" si="1586"/>
        <v>#REF!</v>
      </c>
      <c r="GK62" s="683" t="e">
        <f ca="1">IF(AND(GK60&gt;0,GK61&gt;0),ROUNDDOWN(GK61/GK60,4),"")</f>
        <v>#REF!</v>
      </c>
      <c r="GL62" s="568" t="e">
        <f ca="1">IF(AND(GL60&gt;0,GL61&gt;0),ROUNDDOWN(GL61/GL60,4),"")</f>
        <v>#REF!</v>
      </c>
      <c r="GM62" s="684" t="e">
        <f ca="1">IF(AND(GM60&gt;0,GM61&gt;0),ROUNDDOWN(GM61/GM60,4),"")</f>
        <v>#REF!</v>
      </c>
      <c r="GN62" s="694" t="e">
        <f t="shared" ref="GN62:GW62" ca="1" si="1587">IF(AND(GN60&gt;0,GN61&gt;0),ROUNDDOWN(GN61/GN60,4),"")</f>
        <v>#REF!</v>
      </c>
      <c r="GO62" s="569" t="e">
        <f t="shared" ca="1" si="1587"/>
        <v>#REF!</v>
      </c>
      <c r="GP62" s="792" t="e">
        <f t="shared" ca="1" si="1587"/>
        <v>#REF!</v>
      </c>
      <c r="GQ62" s="695" t="e">
        <f t="shared" ca="1" si="1587"/>
        <v>#REF!</v>
      </c>
      <c r="GR62" s="704" t="e">
        <f t="shared" ca="1" si="1587"/>
        <v>#REF!</v>
      </c>
      <c r="GS62" s="570" t="e">
        <f t="shared" ca="1" si="1587"/>
        <v>#REF!</v>
      </c>
      <c r="GT62" s="705" t="e">
        <f t="shared" ca="1" si="1587"/>
        <v>#REF!</v>
      </c>
      <c r="GU62" s="704" t="e">
        <f t="shared" ca="1" si="1587"/>
        <v>#REF!</v>
      </c>
      <c r="GV62" s="570" t="e">
        <f t="shared" ca="1" si="1587"/>
        <v>#REF!</v>
      </c>
      <c r="GW62" s="705" t="e">
        <f t="shared" ca="1" si="1587"/>
        <v>#REF!</v>
      </c>
      <c r="GX62" s="704" t="e">
        <f t="shared" ca="1" si="1583"/>
        <v>#REF!</v>
      </c>
      <c r="GY62" s="570" t="e">
        <f t="shared" ref="GY62:GZ62" ca="1" si="1588">IF(AND(GY60&gt;0,GY61&gt;0),ROUNDDOWN(GY61/GY60,4),"")</f>
        <v>#REF!</v>
      </c>
      <c r="GZ62" s="794" t="e">
        <f t="shared" ca="1" si="1588"/>
        <v>#REF!</v>
      </c>
      <c r="HA62" s="705" t="e">
        <f t="shared" ref="HA62" ca="1" si="1589">IF(AND(HA60&gt;0,HA61&gt;0),ROUNDDOWN(HA61/HA60,4),"")</f>
        <v>#REF!</v>
      </c>
      <c r="HC62" s="461"/>
      <c r="HD62" s="460"/>
      <c r="HE62" s="461"/>
      <c r="HF62" s="461"/>
      <c r="HG62" s="461"/>
    </row>
    <row r="63" spans="1:215" outlineLevel="1" x14ac:dyDescent="0.25">
      <c r="A63" s="365"/>
      <c r="B63" s="509"/>
      <c r="C63" s="800" t="str">
        <f>_xlfn.XLOOKUP($D63,'214737'!$H:$H,'214737'!$G:$G,"",0)</f>
        <v>千葉</v>
      </c>
      <c r="D63" s="801" t="s">
        <v>253</v>
      </c>
      <c r="E63" s="422">
        <v>46</v>
      </c>
      <c r="F63" s="1294" t="str">
        <f>_xlfn.XLOOKUP($D63,'214737'!$H:$H,'214737'!$I:$I,"",0)</f>
        <v>有賀 健太郎</v>
      </c>
      <c r="G63" s="1294" t="str">
        <f>_xlfn.XLOOKUP($D63,'214737'!$H:$H,'214737'!$J:$J,"",0)</f>
        <v>刈込 美智子</v>
      </c>
      <c r="H63" s="1294" t="str">
        <f>_xlfn.XLOOKUP($D63,'214737'!$H:$H,'214737'!$K:$K,"",0)</f>
        <v>クレバリーホーム</v>
      </c>
      <c r="I63" s="802" t="str">
        <f>集計グループ4</f>
        <v>君津住宅</v>
      </c>
      <c r="J63" s="523"/>
      <c r="K63" s="1278">
        <f>_xlfn.XLOOKUP(実行度合表集計!$D63,'214737'!$H:$H,'214737'!$X:$X,0,0)</f>
        <v>2675</v>
      </c>
      <c r="L63" s="1278">
        <f>_xlfn.XLOOKUP(実行度合表集計!$D63,'214737'!$H:$H,'214737'!$Y:$Y,0,0)</f>
        <v>50</v>
      </c>
      <c r="M63" s="1278">
        <f>_xlfn.XLOOKUP(実行度合表集計!$D63,'214737'!$H:$H,'214737'!$S:$S,0,0)</f>
        <v>17</v>
      </c>
      <c r="N63" s="1278">
        <f>_xlfn.XLOOKUP(実行度合表集計!$D63,'214737'!$H:$H,'214737'!$T:$T,0,0)</f>
        <v>242</v>
      </c>
      <c r="O63" s="1278">
        <f>_xlfn.XLOOKUP(実行度合表集計!$D63,'214737'!$H:$H,'214737'!$U:$U,0,0)</f>
        <v>6362</v>
      </c>
      <c r="P63" s="1278">
        <f>_xlfn.XLOOKUP(実行度合表集計!$D63,'214737'!$H:$H,'214737'!$V:$V,0,0)</f>
        <v>4000</v>
      </c>
      <c r="Q63" s="1278">
        <f>SUM(K63:P63)</f>
        <v>13346</v>
      </c>
      <c r="R63" s="577" t="str">
        <f>D63</f>
        <v>クレバリーホーム千葉中央</v>
      </c>
      <c r="S63" s="355" t="s">
        <v>145</v>
      </c>
      <c r="T63" s="455" t="e" cm="1">
        <f t="array" aca="1" ref="T63" ca="1">INDEX(INDIRECT("'"&amp;実行度合表集計!$D63&amp;"_受着完'!R27C4:R28C95",FALSE),1,
MATCH(T$2,INDIRECT("'"&amp;実行度合表集計!$D63&amp;"_受着完'!R4",FALSE),0)-1)</f>
        <v>#REF!</v>
      </c>
      <c r="U63" s="356" t="e">
        <f ca="1">INDEX(INDIRECT("'"&amp;実行度合表集計!$D63&amp;"_受着完'!R27C4:R28C95",FALSE),1,
MATCH(T$2,INDIRECT("'"&amp;実行度合表集計!$D63&amp;"_受着完'!R4",FALSE),0))</f>
        <v>#REF!</v>
      </c>
      <c r="V63" s="587" t="e" cm="1">
        <f t="array" aca="1" ref="V63" ca="1">INDEX(INDIRECT("'"&amp;実行度合表集計!$D63&amp;"_受着完'!R27C4:R28C95",FALSE),1,
MATCH(T$2,INDIRECT("'"&amp;実行度合表集計!$D63&amp;"_受着完'!R4",FALSE),0)-3)</f>
        <v>#REF!</v>
      </c>
      <c r="W63" s="357" t="e" cm="1">
        <f t="array" aca="1" ref="W63" ca="1">INDEX(INDIRECT("'"&amp;実行度合表集計!$D63&amp;"_受着完'!R58C4:R59C95",FALSE),1,
MATCH(T$2,INDIRECT("'"&amp;実行度合表集計!$D63&amp;"_受着完'!R4",FALSE),0)-1)</f>
        <v>#REF!</v>
      </c>
      <c r="X63" s="356" t="e">
        <f ca="1">INDEX(INDIRECT("'"&amp;実行度合表集計!$D63&amp;"_受着完'!R58C4:R59C95",FALSE),1,
MATCH(T$2,INDIRECT("'"&amp;実行度合表集計!$D63&amp;"_受着完'!R4",FALSE),0))</f>
        <v>#REF!</v>
      </c>
      <c r="Y63" s="587" t="e" cm="1">
        <f t="array" aca="1" ref="Y63" ca="1">INDEX(INDIRECT("'"&amp;実行度合表集計!$D63&amp;"_受着完'!R58C4:R59C95",FALSE),1,
MATCH(T$2,INDIRECT("'"&amp;実行度合表集計!$D63&amp;"_受着完'!R4",FALSE),0)-3)</f>
        <v>#REF!</v>
      </c>
      <c r="Z63" s="358" t="e" cm="1">
        <f t="array" aca="1" ref="Z63" ca="1">INDEX(INDIRECT("'"&amp;実行度合表集計!$D63&amp;"_受着完'!R89C4:R90C95",FALSE),1,
MATCH(T$2,INDIRECT("'"&amp;実行度合表集計!$D63&amp;"_受着完'!R4",FALSE),0)-1)</f>
        <v>#REF!</v>
      </c>
      <c r="AA63" s="356" t="e">
        <f ca="1">INDEX(INDIRECT("'"&amp;実行度合表集計!$D63&amp;"_受着完'!R89C4:R90C95",FALSE),1,
MATCH(T$2,INDIRECT("'"&amp;実行度合表集計!$D63&amp;"_受着完'!R4",FALSE),0))</f>
        <v>#REF!</v>
      </c>
      <c r="AB63" s="384" t="e">
        <f ca="1">AA63-($Q63*1000)</f>
        <v>#REF!</v>
      </c>
      <c r="AC63" s="587" t="e" cm="1">
        <f t="array" aca="1" ref="AC63" ca="1">INDEX(INDIRECT("'"&amp;実行度合表集計!$D63&amp;"_受着完'!R89C4:R90C95",FALSE),1,
MATCH(T$2,INDIRECT("'"&amp;実行度合表集計!$D63&amp;"_受着完'!R4",FALSE),0)-3)</f>
        <v>#REF!</v>
      </c>
      <c r="AD63" s="455" t="e" cm="1">
        <f t="array" aca="1" ref="AD63" ca="1">INDEX(INDIRECT("'"&amp;実行度合表集計!$D63&amp;"_受着完'!R27C4:R28C95",FALSE),1,
MATCH(AD$2,INDIRECT("'"&amp;実行度合表集計!$D63&amp;"_受着完'!R4",FALSE),0)-1)</f>
        <v>#REF!</v>
      </c>
      <c r="AE63" s="356" t="e">
        <f ca="1">INDEX(INDIRECT("'"&amp;実行度合表集計!$D63&amp;"_受着完'!R27C4:R28C95",FALSE),1,
MATCH(AD$2,INDIRECT("'"&amp;実行度合表集計!$D63&amp;"_受着完'!R4",FALSE),0))</f>
        <v>#REF!</v>
      </c>
      <c r="AF63" s="587" t="e" cm="1">
        <f t="array" aca="1" ref="AF63" ca="1">INDEX(INDIRECT("'"&amp;実行度合表集計!$D63&amp;"_受着完'!R27C4:R28C95",FALSE),1,
MATCH(AD$2,INDIRECT("'"&amp;実行度合表集計!$D63&amp;"_受着完'!R4",FALSE),0)-3)</f>
        <v>#REF!</v>
      </c>
      <c r="AG63" s="357" t="e" cm="1">
        <f t="array" aca="1" ref="AG63" ca="1">INDEX(INDIRECT("'"&amp;実行度合表集計!$D63&amp;"_受着完'!R58C4:R59C95",FALSE),1,
MATCH(AD$2,INDIRECT("'"&amp;実行度合表集計!$D63&amp;"_受着完'!R4",FALSE),0)-1)</f>
        <v>#REF!</v>
      </c>
      <c r="AH63" s="356" t="e">
        <f ca="1">INDEX(INDIRECT("'"&amp;実行度合表集計!$D63&amp;"_受着完'!R58C4:R59C95",FALSE),1,
MATCH(AD$2,INDIRECT("'"&amp;実行度合表集計!$D63&amp;"_受着完'!R4",FALSE),0))</f>
        <v>#REF!</v>
      </c>
      <c r="AI63" s="587" t="e" cm="1">
        <f t="array" aca="1" ref="AI63" ca="1">INDEX(INDIRECT("'"&amp;実行度合表集計!$D63&amp;"_受着完'!R58C4:R59C95",FALSE),1,
MATCH(AD$2,INDIRECT("'"&amp;実行度合表集計!$D63&amp;"_受着完'!R4",FALSE),0)-3)</f>
        <v>#REF!</v>
      </c>
      <c r="AJ63" s="358" t="e" cm="1">
        <f t="array" aca="1" ref="AJ63" ca="1">INDEX(INDIRECT("'"&amp;実行度合表集計!$D63&amp;"_受着完'!R89C4:R90C95",FALSE),1,
MATCH(AD$2,INDIRECT("'"&amp;実行度合表集計!$D63&amp;"_受着完'!R4",FALSE),0)-1)</f>
        <v>#REF!</v>
      </c>
      <c r="AK63" s="356" t="e">
        <f ca="1">INDEX(INDIRECT("'"&amp;実行度合表集計!$D63&amp;"_受着完'!R89C4:R90C95",FALSE),1,
MATCH(AD$2,INDIRECT("'"&amp;実行度合表集計!$D63&amp;"_受着完'!R4",FALSE),0))</f>
        <v>#REF!</v>
      </c>
      <c r="AL63" s="384" t="e">
        <f ca="1">AK63-($Q63*1000)</f>
        <v>#REF!</v>
      </c>
      <c r="AM63" s="587" t="e" cm="1">
        <f t="array" aca="1" ref="AM63" ca="1">INDEX(INDIRECT("'"&amp;実行度合表集計!$D63&amp;"_受着完'!R89C4:R90C95",FALSE),1,
MATCH(AD$2,INDIRECT("'"&amp;実行度合表集計!$D63&amp;"_受着完'!R4",FALSE),0)-3)</f>
        <v>#REF!</v>
      </c>
      <c r="AN63" s="455" t="e" cm="1">
        <f t="array" aca="1" ref="AN63" ca="1">INDEX(INDIRECT("'"&amp;実行度合表集計!$D63&amp;"_受着完'!R27C4:R28C95",FALSE),1,
MATCH(AN$2,INDIRECT("'"&amp;実行度合表集計!$D63&amp;"_受着完'!R4",FALSE),0)-1)</f>
        <v>#REF!</v>
      </c>
      <c r="AO63" s="356" t="e">
        <f ca="1">INDEX(INDIRECT("'"&amp;実行度合表集計!$D63&amp;"_受着完'!R27C4:R28C95",FALSE),1,
MATCH(AN$2,INDIRECT("'"&amp;実行度合表集計!$D63&amp;"_受着完'!R4",FALSE),0))</f>
        <v>#REF!</v>
      </c>
      <c r="AP63" s="587" t="e" cm="1">
        <f t="array" aca="1" ref="AP63" ca="1">INDEX(INDIRECT("'"&amp;実行度合表集計!$D63&amp;"_受着完'!R27C4:R28C95",FALSE),1,
MATCH(AN$2,INDIRECT("'"&amp;実行度合表集計!$D63&amp;"_受着完'!R4",FALSE),0)-3)</f>
        <v>#REF!</v>
      </c>
      <c r="AQ63" s="357" t="e" cm="1">
        <f t="array" aca="1" ref="AQ63" ca="1">INDEX(INDIRECT("'"&amp;実行度合表集計!$D63&amp;"_受着完'!R58C4:R59C95",FALSE),1,
MATCH(AN$2,INDIRECT("'"&amp;実行度合表集計!$D63&amp;"_受着完'!R4",FALSE),0)-1)</f>
        <v>#REF!</v>
      </c>
      <c r="AR63" s="356" t="e">
        <f ca="1">INDEX(INDIRECT("'"&amp;実行度合表集計!$D63&amp;"_受着完'!R58C4:R59C95",FALSE),1,
MATCH(AN$2,INDIRECT("'"&amp;実行度合表集計!$D63&amp;"_受着完'!R4",FALSE),0))</f>
        <v>#REF!</v>
      </c>
      <c r="AS63" s="587" t="e" cm="1">
        <f t="array" aca="1" ref="AS63" ca="1">INDEX(INDIRECT("'"&amp;実行度合表集計!$D63&amp;"_受着完'!R58C4:R59C95",FALSE),1,
MATCH(AN$2,INDIRECT("'"&amp;実行度合表集計!$D63&amp;"_受着完'!R4",FALSE),0)-3)</f>
        <v>#REF!</v>
      </c>
      <c r="AT63" s="358" t="e" cm="1">
        <f t="array" aca="1" ref="AT63" ca="1">INDEX(INDIRECT("'"&amp;実行度合表集計!$D63&amp;"_受着完'!R89C4:R90C95",FALSE),1,
MATCH(AN$2,INDIRECT("'"&amp;実行度合表集計!$D63&amp;"_受着完'!R4",FALSE),0)-1)</f>
        <v>#REF!</v>
      </c>
      <c r="AU63" s="356" t="e">
        <f ca="1">INDEX(INDIRECT("'"&amp;実行度合表集計!$D63&amp;"_受着完'!R89C4:R90C95",FALSE),1,
MATCH(AN$2,INDIRECT("'"&amp;実行度合表集計!$D63&amp;"_受着完'!R4",FALSE),0))</f>
        <v>#REF!</v>
      </c>
      <c r="AV63" s="384" t="e">
        <f ca="1">AU63-($Q63*1000)</f>
        <v>#REF!</v>
      </c>
      <c r="AW63" s="587" t="e" cm="1">
        <f t="array" aca="1" ref="AW63" ca="1">INDEX(INDIRECT("'"&amp;実行度合表集計!$D63&amp;"_受着完'!R89C4:R90C95",FALSE),1,
MATCH(AN$2,INDIRECT("'"&amp;実行度合表集計!$D63&amp;"_受着完'!R4",FALSE),0)-3)</f>
        <v>#REF!</v>
      </c>
      <c r="AX63" s="627" t="e">
        <f t="shared" ref="AX63:BG63" ca="1" si="1590">T63+AD63+AN63</f>
        <v>#REF!</v>
      </c>
      <c r="AY63" s="628" t="e">
        <f t="shared" ca="1" si="1590"/>
        <v>#REF!</v>
      </c>
      <c r="AZ63" s="629" t="e">
        <f t="shared" ca="1" si="1590"/>
        <v>#REF!</v>
      </c>
      <c r="BA63" s="648" t="e">
        <f t="shared" ca="1" si="1590"/>
        <v>#REF!</v>
      </c>
      <c r="BB63" s="617" t="e">
        <f t="shared" ca="1" si="1590"/>
        <v>#REF!</v>
      </c>
      <c r="BC63" s="649" t="e">
        <f t="shared" ca="1" si="1590"/>
        <v>#REF!</v>
      </c>
      <c r="BD63" s="659" t="e">
        <f t="shared" ca="1" si="1590"/>
        <v>#REF!</v>
      </c>
      <c r="BE63" s="619" t="e">
        <f t="shared" ca="1" si="1590"/>
        <v>#REF!</v>
      </c>
      <c r="BF63" s="789" t="e">
        <f t="shared" ca="1" si="1590"/>
        <v>#REF!</v>
      </c>
      <c r="BG63" s="660" t="e">
        <f t="shared" ca="1" si="1590"/>
        <v>#REF!</v>
      </c>
      <c r="BH63" s="360" t="e" cm="1">
        <f t="array" aca="1" ref="BH63" ca="1">INDEX(INDIRECT("'"&amp;実行度合表集計!$D63&amp;"_受着完'!R27C4:R28C95",FALSE),1,
MATCH(BH$2,INDIRECT("'"&amp;実行度合表集計!$D63&amp;"_受着完'!R4",FALSE),0)-1)</f>
        <v>#REF!</v>
      </c>
      <c r="BI63" s="356" t="e">
        <f ca="1">INDEX(INDIRECT("'"&amp;実行度合表集計!$D63&amp;"_受着完'!R27C4:R28C95",FALSE),1,
MATCH(BH$2,INDIRECT("'"&amp;実行度合表集計!$D63&amp;"_受着完'!R4",FALSE),0))</f>
        <v>#REF!</v>
      </c>
      <c r="BJ63" s="587" t="e" cm="1">
        <f t="array" aca="1" ref="BJ63" ca="1">INDEX(INDIRECT("'"&amp;実行度合表集計!$D63&amp;"_受着完'!R27C4:R28C95",FALSE),1,
MATCH(BH$2,INDIRECT("'"&amp;実行度合表集計!$D63&amp;"_受着完'!R4",FALSE),0)-3)</f>
        <v>#REF!</v>
      </c>
      <c r="BK63" s="357" t="e" cm="1">
        <f t="array" aca="1" ref="BK63" ca="1">INDEX(INDIRECT("'"&amp;実行度合表集計!$D63&amp;"_受着完'!R58C4:R59C95",FALSE),1,
MATCH(BH$2,INDIRECT("'"&amp;実行度合表集計!$D63&amp;"_受着完'!R4",FALSE),0)-1)</f>
        <v>#REF!</v>
      </c>
      <c r="BL63" s="356" t="e">
        <f ca="1">INDEX(INDIRECT("'"&amp;実行度合表集計!$D63&amp;"_受着完'!R58C4:R59C95",FALSE),1,
MATCH(BH$2,INDIRECT("'"&amp;実行度合表集計!$D63&amp;"_受着完'!R4",FALSE),0))</f>
        <v>#REF!</v>
      </c>
      <c r="BM63" s="587" t="e" cm="1">
        <f t="array" aca="1" ref="BM63" ca="1">INDEX(INDIRECT("'"&amp;実行度合表集計!$D63&amp;"_受着完'!R58C4:R59C95",FALSE),1,
MATCH(BH$2,INDIRECT("'"&amp;実行度合表集計!$D63&amp;"_受着完'!R4",FALSE),0)-3)</f>
        <v>#REF!</v>
      </c>
      <c r="BN63" s="358" t="e" cm="1">
        <f t="array" aca="1" ref="BN63" ca="1">INDEX(INDIRECT("'"&amp;実行度合表集計!$D63&amp;"_受着完'!R89C4:R90C95",FALSE),1,
MATCH(BH$2,INDIRECT("'"&amp;実行度合表集計!$D63&amp;"_受着完'!R4",FALSE),0)-1)</f>
        <v>#REF!</v>
      </c>
      <c r="BO63" s="356" t="e">
        <f ca="1">INDEX(INDIRECT("'"&amp;実行度合表集計!$D63&amp;"_受着完'!R89C4:R90C95",FALSE),1,
MATCH(BH$2,INDIRECT("'"&amp;実行度合表集計!$D63&amp;"_受着完'!R4",FALSE),0))</f>
        <v>#REF!</v>
      </c>
      <c r="BP63" s="384" t="e">
        <f ca="1">BO63-($Q63*1000)</f>
        <v>#REF!</v>
      </c>
      <c r="BQ63" s="587" t="e" cm="1">
        <f t="array" aca="1" ref="BQ63" ca="1">INDEX(INDIRECT("'"&amp;実行度合表集計!$D63&amp;"_受着完'!R89C4:R90C95",FALSE),1,
MATCH(BH$2,INDIRECT("'"&amp;実行度合表集計!$D63&amp;"_受着完'!R4",FALSE),0)-3)</f>
        <v>#REF!</v>
      </c>
      <c r="BR63" s="455" t="e" cm="1">
        <f t="array" aca="1" ref="BR63" ca="1">INDEX(INDIRECT("'"&amp;実行度合表集計!$D63&amp;"_受着完'!R27C4:R28C95",FALSE),1,
MATCH(BR$2,INDIRECT("'"&amp;実行度合表集計!$D63&amp;"_受着完'!R4",FALSE),0)-1)</f>
        <v>#REF!</v>
      </c>
      <c r="BS63" s="356" t="e">
        <f ca="1">INDEX(INDIRECT("'"&amp;実行度合表集計!$D63&amp;"_受着完'!R27C4:R28C95",FALSE),1,
MATCH(BR$2,INDIRECT("'"&amp;実行度合表集計!$D63&amp;"_受着完'!R4",FALSE),0))</f>
        <v>#REF!</v>
      </c>
      <c r="BT63" s="587" t="e" cm="1">
        <f t="array" aca="1" ref="BT63" ca="1">INDEX(INDIRECT("'"&amp;実行度合表集計!$D63&amp;"_受着完'!R27C4:R28C95",FALSE),1,
MATCH(BR$2,INDIRECT("'"&amp;実行度合表集計!$D63&amp;"_受着完'!R4",FALSE),0)-3)</f>
        <v>#REF!</v>
      </c>
      <c r="BU63" s="357" t="e" cm="1">
        <f t="array" aca="1" ref="BU63" ca="1">INDEX(INDIRECT("'"&amp;実行度合表集計!$D63&amp;"_受着完'!R58C4:R59C95",FALSE),1,
MATCH(BR$2,INDIRECT("'"&amp;実行度合表集計!$D63&amp;"_受着完'!R4",FALSE),0)-1)</f>
        <v>#REF!</v>
      </c>
      <c r="BV63" s="356" t="e">
        <f ca="1">INDEX(INDIRECT("'"&amp;実行度合表集計!$D63&amp;"_受着完'!R58C4:R59C95",FALSE),1,
MATCH(BR$2,INDIRECT("'"&amp;実行度合表集計!$D63&amp;"_受着完'!R4",FALSE),0))</f>
        <v>#REF!</v>
      </c>
      <c r="BW63" s="587" t="e" cm="1">
        <f t="array" aca="1" ref="BW63" ca="1">INDEX(INDIRECT("'"&amp;実行度合表集計!$D63&amp;"_受着完'!R58C4:R59C95",FALSE),1,
MATCH(BR$2,INDIRECT("'"&amp;実行度合表集計!$D63&amp;"_受着完'!R4",FALSE),0)-3)</f>
        <v>#REF!</v>
      </c>
      <c r="BX63" s="358" t="e" cm="1">
        <f t="array" aca="1" ref="BX63" ca="1">INDEX(INDIRECT("'"&amp;実行度合表集計!$D63&amp;"_受着完'!R89C4:R90C95",FALSE),1,
MATCH(BR$2,INDIRECT("'"&amp;実行度合表集計!$D63&amp;"_受着完'!R4",FALSE),0)-1)</f>
        <v>#REF!</v>
      </c>
      <c r="BY63" s="356" t="e">
        <f ca="1">INDEX(INDIRECT("'"&amp;実行度合表集計!$D63&amp;"_受着完'!R89C4:R90C95",FALSE),1,
MATCH(BR$2,INDIRECT("'"&amp;実行度合表集計!$D63&amp;"_受着完'!R4",FALSE),0))</f>
        <v>#REF!</v>
      </c>
      <c r="BZ63" s="384" t="e">
        <f ca="1">BY63-($Q63*1000)</f>
        <v>#REF!</v>
      </c>
      <c r="CA63" s="587" t="e" cm="1">
        <f t="array" aca="1" ref="CA63" ca="1">INDEX(INDIRECT("'"&amp;実行度合表集計!$D63&amp;"_受着完'!R89C4:R90C95",FALSE),1,
MATCH(BR$2,INDIRECT("'"&amp;実行度合表集計!$D63&amp;"_受着完'!R4",FALSE),0)-3)</f>
        <v>#REF!</v>
      </c>
      <c r="CB63" s="455" t="e" cm="1">
        <f t="array" aca="1" ref="CB63" ca="1">INDEX(INDIRECT("'"&amp;実行度合表集計!$D63&amp;"_受着完'!R27C4:R28C95",FALSE),1,
MATCH(CB$2,INDIRECT("'"&amp;実行度合表集計!$D63&amp;"_受着完'!R4",FALSE),0)-1)</f>
        <v>#REF!</v>
      </c>
      <c r="CC63" s="356" t="e">
        <f ca="1">INDEX(INDIRECT("'"&amp;実行度合表集計!$D63&amp;"_受着完'!R27C4:R28C95",FALSE),1,
MATCH(CB$2,INDIRECT("'"&amp;実行度合表集計!$D63&amp;"_受着完'!R4",FALSE),0))</f>
        <v>#REF!</v>
      </c>
      <c r="CD63" s="587" t="e" cm="1">
        <f t="array" aca="1" ref="CD63" ca="1">INDEX(INDIRECT("'"&amp;実行度合表集計!$D63&amp;"_受着完'!R27C4:R28C95",FALSE),1,
MATCH(CB$2,INDIRECT("'"&amp;実行度合表集計!$D63&amp;"_受着完'!R4",FALSE),0)-3)</f>
        <v>#REF!</v>
      </c>
      <c r="CE63" s="357" t="e" cm="1">
        <f t="array" aca="1" ref="CE63" ca="1">INDEX(INDIRECT("'"&amp;実行度合表集計!$D63&amp;"_受着完'!R58C4:R59C95",FALSE),1,
MATCH(CB$2,INDIRECT("'"&amp;実行度合表集計!$D63&amp;"_受着完'!R4",FALSE),0)-1)</f>
        <v>#REF!</v>
      </c>
      <c r="CF63" s="356" t="e">
        <f ca="1">INDEX(INDIRECT("'"&amp;実行度合表集計!$D63&amp;"_受着完'!R58C4:R59C95",FALSE),1,
MATCH(CB$2,INDIRECT("'"&amp;実行度合表集計!$D63&amp;"_受着完'!R4",FALSE),0))</f>
        <v>#REF!</v>
      </c>
      <c r="CG63" s="587" t="e" cm="1">
        <f t="array" aca="1" ref="CG63" ca="1">INDEX(INDIRECT("'"&amp;実行度合表集計!$D63&amp;"_受着完'!R58C4:R59C95",FALSE),1,
MATCH(CB$2,INDIRECT("'"&amp;実行度合表集計!$D63&amp;"_受着完'!R4",FALSE),0)-3)</f>
        <v>#REF!</v>
      </c>
      <c r="CH63" s="358" t="e" cm="1">
        <f t="array" aca="1" ref="CH63" ca="1">INDEX(INDIRECT("'"&amp;実行度合表集計!$D63&amp;"_受着完'!R89C4:R90C95",FALSE),1,
MATCH(CB$2,INDIRECT("'"&amp;実行度合表集計!$D63&amp;"_受着完'!R4",FALSE),0)-1)</f>
        <v>#REF!</v>
      </c>
      <c r="CI63" s="356" t="e">
        <f ca="1">INDEX(INDIRECT("'"&amp;実行度合表集計!$D63&amp;"_受着完'!R89C4:R90C95",FALSE),1,
MATCH(CB$2,INDIRECT("'"&amp;実行度合表集計!$D63&amp;"_受着完'!R4",FALSE),0))</f>
        <v>#REF!</v>
      </c>
      <c r="CJ63" s="384" t="e">
        <f ca="1">CI63-($Q63*1000)</f>
        <v>#REF!</v>
      </c>
      <c r="CK63" s="587" t="e" cm="1">
        <f t="array" aca="1" ref="CK63" ca="1">INDEX(INDIRECT("'"&amp;実行度合表集計!$D63&amp;"_受着完'!R89C4:R90C95",FALSE),1,
MATCH(CB$2,INDIRECT("'"&amp;実行度合表集計!$D63&amp;"_受着完'!R4",FALSE),0)-3)</f>
        <v>#REF!</v>
      </c>
      <c r="CL63" s="627" t="e">
        <f t="shared" ref="CL63:CU63" ca="1" si="1591">BH63+BR63+CB63</f>
        <v>#REF!</v>
      </c>
      <c r="CM63" s="628" t="e">
        <f t="shared" ca="1" si="1591"/>
        <v>#REF!</v>
      </c>
      <c r="CN63" s="629" t="e">
        <f t="shared" ca="1" si="1591"/>
        <v>#REF!</v>
      </c>
      <c r="CO63" s="648" t="e">
        <f t="shared" ca="1" si="1591"/>
        <v>#REF!</v>
      </c>
      <c r="CP63" s="617" t="e">
        <f t="shared" ca="1" si="1591"/>
        <v>#REF!</v>
      </c>
      <c r="CQ63" s="649" t="e">
        <f t="shared" ca="1" si="1591"/>
        <v>#REF!</v>
      </c>
      <c r="CR63" s="659" t="e">
        <f t="shared" ca="1" si="1591"/>
        <v>#REF!</v>
      </c>
      <c r="CS63" s="619" t="e">
        <f t="shared" ca="1" si="1591"/>
        <v>#REF!</v>
      </c>
      <c r="CT63" s="789" t="e">
        <f t="shared" ca="1" si="1591"/>
        <v>#REF!</v>
      </c>
      <c r="CU63" s="660" t="e">
        <f t="shared" ca="1" si="1591"/>
        <v>#REF!</v>
      </c>
      <c r="CV63" s="670" t="e">
        <f t="shared" ref="CV63:DE64" ca="1" si="1592">AX63+CL63</f>
        <v>#REF!</v>
      </c>
      <c r="CW63" s="620" t="e">
        <f t="shared" ca="1" si="1592"/>
        <v>#REF!</v>
      </c>
      <c r="CX63" s="671" t="e">
        <f t="shared" ca="1" si="1592"/>
        <v>#REF!</v>
      </c>
      <c r="CY63" s="681" t="e">
        <f t="shared" ca="1" si="1592"/>
        <v>#REF!</v>
      </c>
      <c r="CZ63" s="622" t="e">
        <f t="shared" ca="1" si="1592"/>
        <v>#REF!</v>
      </c>
      <c r="DA63" s="682" t="e">
        <f t="shared" ca="1" si="1592"/>
        <v>#REF!</v>
      </c>
      <c r="DB63" s="692" t="e">
        <f t="shared" ca="1" si="1592"/>
        <v>#REF!</v>
      </c>
      <c r="DC63" s="624" t="e">
        <f t="shared" ca="1" si="1592"/>
        <v>#REF!</v>
      </c>
      <c r="DD63" s="791" t="e">
        <f t="shared" ca="1" si="1592"/>
        <v>#REF!</v>
      </c>
      <c r="DE63" s="693" t="e">
        <f t="shared" ca="1" si="1592"/>
        <v>#REF!</v>
      </c>
      <c r="DF63" s="360" t="e" cm="1">
        <f t="array" aca="1" ref="DF63" ca="1">INDEX(INDIRECT("'"&amp;実行度合表集計!$D63&amp;"_受着完'!R27C4:R28C95",FALSE),1,
MATCH(DF$2,INDIRECT("'"&amp;実行度合表集計!$D63&amp;"_受着完'!R4",FALSE),0)-1)</f>
        <v>#REF!</v>
      </c>
      <c r="DG63" s="356" t="e">
        <f ca="1">INDEX(INDIRECT("'"&amp;実行度合表集計!$D63&amp;"_受着完'!R27C4:R28C95",FALSE),1,
MATCH(DF$2,INDIRECT("'"&amp;実行度合表集計!$D63&amp;"_受着完'!R4",FALSE),0))</f>
        <v>#REF!</v>
      </c>
      <c r="DH63" s="587" t="e" cm="1">
        <f t="array" aca="1" ref="DH63" ca="1">INDEX(INDIRECT("'"&amp;実行度合表集計!$D63&amp;"_受着完'!R27C4:R28C95",FALSE),1,
MATCH(DF$2,INDIRECT("'"&amp;実行度合表集計!$D63&amp;"_受着完'!R4",FALSE),0)-3)</f>
        <v>#REF!</v>
      </c>
      <c r="DI63" s="357" t="e" cm="1">
        <f t="array" aca="1" ref="DI63" ca="1">INDEX(INDIRECT("'"&amp;実行度合表集計!$D63&amp;"_受着完'!R58C4:R59C95",FALSE),1,
MATCH(DF$2,INDIRECT("'"&amp;実行度合表集計!$D63&amp;"_受着完'!R4",FALSE),0)-1)</f>
        <v>#REF!</v>
      </c>
      <c r="DJ63" s="356" t="e">
        <f ca="1">INDEX(INDIRECT("'"&amp;実行度合表集計!$D63&amp;"_受着完'!R58C4:R59C95",FALSE),1,
MATCH(DF$2,INDIRECT("'"&amp;実行度合表集計!$D63&amp;"_受着完'!R4",FALSE),0))</f>
        <v>#REF!</v>
      </c>
      <c r="DK63" s="587" t="e" cm="1">
        <f t="array" aca="1" ref="DK63" ca="1">INDEX(INDIRECT("'"&amp;実行度合表集計!$D63&amp;"_受着完'!R58C4:R59C95",FALSE),1,
MATCH(DF$2,INDIRECT("'"&amp;実行度合表集計!$D63&amp;"_受着完'!R4",FALSE),0)-3)</f>
        <v>#REF!</v>
      </c>
      <c r="DL63" s="358" t="e" cm="1">
        <f t="array" aca="1" ref="DL63" ca="1">INDEX(INDIRECT("'"&amp;実行度合表集計!$D63&amp;"_受着完'!R89C4:R90C95",FALSE),1,
MATCH(DF$2,INDIRECT("'"&amp;実行度合表集計!$D63&amp;"_受着完'!R4",FALSE),0)-1)</f>
        <v>#REF!</v>
      </c>
      <c r="DM63" s="356" t="e">
        <f ca="1">INDEX(INDIRECT("'"&amp;実行度合表集計!$D63&amp;"_受着完'!R89C4:R90C95",FALSE),1,
MATCH(DF$2,INDIRECT("'"&amp;実行度合表集計!$D63&amp;"_受着完'!R4",FALSE),0))</f>
        <v>#REF!</v>
      </c>
      <c r="DN63" s="384" t="e">
        <f ca="1">DM63-($Q63*1000)</f>
        <v>#REF!</v>
      </c>
      <c r="DO63" s="587" t="e" cm="1">
        <f t="array" aca="1" ref="DO63" ca="1">INDEX(INDIRECT("'"&amp;実行度合表集計!$D63&amp;"_受着完'!R89C4:R90C95",FALSE),1,
MATCH(DF$2,INDIRECT("'"&amp;実行度合表集計!$D63&amp;"_受着完'!R4",FALSE),0)-3)</f>
        <v>#REF!</v>
      </c>
      <c r="DP63" s="455" t="e" cm="1">
        <f t="array" aca="1" ref="DP63" ca="1">INDEX(INDIRECT("'"&amp;実行度合表集計!$D63&amp;"_受着完'!R27C4:R28C95",FALSE),1,
MATCH(DP$2,INDIRECT("'"&amp;実行度合表集計!$D63&amp;"_受着完'!R4",FALSE),0)-1)</f>
        <v>#REF!</v>
      </c>
      <c r="DQ63" s="356" t="e">
        <f ca="1">INDEX(INDIRECT("'"&amp;実行度合表集計!$D63&amp;"_受着完'!R27C4:R28C95",FALSE),1,
MATCH(DP$2,INDIRECT("'"&amp;実行度合表集計!$D63&amp;"_受着完'!R4",FALSE),0))</f>
        <v>#REF!</v>
      </c>
      <c r="DR63" s="587" t="e" cm="1">
        <f t="array" aca="1" ref="DR63" ca="1">INDEX(INDIRECT("'"&amp;実行度合表集計!$D63&amp;"_受着完'!R27C4:R28C95",FALSE),1,
MATCH(DP$2,INDIRECT("'"&amp;実行度合表集計!$D63&amp;"_受着完'!R4",FALSE),0)-3)</f>
        <v>#REF!</v>
      </c>
      <c r="DS63" s="357" t="e" cm="1">
        <f t="array" aca="1" ref="DS63" ca="1">INDEX(INDIRECT("'"&amp;実行度合表集計!$D63&amp;"_受着完'!R58C4:R59C95",FALSE),1,
MATCH(DP$2,INDIRECT("'"&amp;実行度合表集計!$D63&amp;"_受着完'!R4",FALSE),0)-1)</f>
        <v>#REF!</v>
      </c>
      <c r="DT63" s="356" t="e">
        <f ca="1">INDEX(INDIRECT("'"&amp;実行度合表集計!$D63&amp;"_受着完'!R58C4:R59C95",FALSE),1,
MATCH(DP$2,INDIRECT("'"&amp;実行度合表集計!$D63&amp;"_受着完'!R4",FALSE),0))</f>
        <v>#REF!</v>
      </c>
      <c r="DU63" s="587" t="e" cm="1">
        <f t="array" aca="1" ref="DU63" ca="1">INDEX(INDIRECT("'"&amp;実行度合表集計!$D63&amp;"_受着完'!R58C4:R59C95",FALSE),1,
MATCH(DP$2,INDIRECT("'"&amp;実行度合表集計!$D63&amp;"_受着完'!R4",FALSE),0)-3)</f>
        <v>#REF!</v>
      </c>
      <c r="DV63" s="358" t="e" cm="1">
        <f t="array" aca="1" ref="DV63" ca="1">INDEX(INDIRECT("'"&amp;実行度合表集計!$D63&amp;"_受着完'!R89C4:R90C95",FALSE),1,
MATCH(DP$2,INDIRECT("'"&amp;実行度合表集計!$D63&amp;"_受着完'!R4",FALSE),0)-1)</f>
        <v>#REF!</v>
      </c>
      <c r="DW63" s="356" t="e">
        <f ca="1">INDEX(INDIRECT("'"&amp;実行度合表集計!$D63&amp;"_受着完'!R89C4:R90C95",FALSE),1,
MATCH(DP$2,INDIRECT("'"&amp;実行度合表集計!$D63&amp;"_受着完'!R4",FALSE),0))</f>
        <v>#REF!</v>
      </c>
      <c r="DX63" s="384" t="e">
        <f ca="1">DW63-($Q63*1000)</f>
        <v>#REF!</v>
      </c>
      <c r="DY63" s="587" t="e" cm="1">
        <f t="array" aca="1" ref="DY63" ca="1">INDEX(INDIRECT("'"&amp;実行度合表集計!$D63&amp;"_受着完'!R89C4:R90C95",FALSE),1,
MATCH(DP$2,INDIRECT("'"&amp;実行度合表集計!$D63&amp;"_受着完'!R4",FALSE),0)-3)</f>
        <v>#REF!</v>
      </c>
      <c r="DZ63" s="455" t="e" cm="1">
        <f t="array" aca="1" ref="DZ63" ca="1">INDEX(INDIRECT("'"&amp;実行度合表集計!$D63&amp;"_受着完'!R27C4:R28C95",FALSE),1,
MATCH(DZ$2,INDIRECT("'"&amp;実行度合表集計!$D63&amp;"_受着完'!R4",FALSE),0)-1)</f>
        <v>#REF!</v>
      </c>
      <c r="EA63" s="356" t="e">
        <f ca="1">INDEX(INDIRECT("'"&amp;実行度合表集計!$D63&amp;"_受着完'!R27C4:R28C95",FALSE),1,
MATCH(DZ$2,INDIRECT("'"&amp;実行度合表集計!$D63&amp;"_受着完'!R4",FALSE),0))</f>
        <v>#REF!</v>
      </c>
      <c r="EB63" s="587" t="e" cm="1">
        <f t="array" aca="1" ref="EB63" ca="1">INDEX(INDIRECT("'"&amp;実行度合表集計!$D63&amp;"_受着完'!R27C4:R28C95",FALSE),1,
MATCH(DZ$2,INDIRECT("'"&amp;実行度合表集計!$D63&amp;"_受着完'!R4",FALSE),0)-3)</f>
        <v>#REF!</v>
      </c>
      <c r="EC63" s="357" t="e" cm="1">
        <f t="array" aca="1" ref="EC63" ca="1">INDEX(INDIRECT("'"&amp;実行度合表集計!$D63&amp;"_受着完'!R58C4:R59C95",FALSE),1,
MATCH(DZ$2,INDIRECT("'"&amp;実行度合表集計!$D63&amp;"_受着完'!R4",FALSE),0)-1)</f>
        <v>#REF!</v>
      </c>
      <c r="ED63" s="356" t="e">
        <f ca="1">INDEX(INDIRECT("'"&amp;実行度合表集計!$D63&amp;"_受着完'!R58C4:R59C95",FALSE),1,
MATCH(DZ$2,INDIRECT("'"&amp;実行度合表集計!$D63&amp;"_受着完'!R4",FALSE),0))</f>
        <v>#REF!</v>
      </c>
      <c r="EE63" s="587" t="e" cm="1">
        <f t="array" aca="1" ref="EE63" ca="1">INDEX(INDIRECT("'"&amp;実行度合表集計!$D63&amp;"_受着完'!R58C4:R59C95",FALSE),1,
MATCH(DZ$2,INDIRECT("'"&amp;実行度合表集計!$D63&amp;"_受着完'!R4",FALSE),0)-3)</f>
        <v>#REF!</v>
      </c>
      <c r="EF63" s="358" t="e" cm="1">
        <f t="array" aca="1" ref="EF63" ca="1">INDEX(INDIRECT("'"&amp;実行度合表集計!$D63&amp;"_受着完'!R89C4:R90C95",FALSE),1,
MATCH(DZ$2,INDIRECT("'"&amp;実行度合表集計!$D63&amp;"_受着完'!R4",FALSE),0)-1)</f>
        <v>#REF!</v>
      </c>
      <c r="EG63" s="356" t="e">
        <f ca="1">INDEX(INDIRECT("'"&amp;実行度合表集計!$D63&amp;"_受着完'!R89C4:R90C95",FALSE),1,
MATCH(DZ$2,INDIRECT("'"&amp;実行度合表集計!$D63&amp;"_受着完'!R4",FALSE),0))</f>
        <v>#REF!</v>
      </c>
      <c r="EH63" s="384" t="e">
        <f ca="1">EG63-($Q63*1000)</f>
        <v>#REF!</v>
      </c>
      <c r="EI63" s="587" t="e" cm="1">
        <f t="array" aca="1" ref="EI63" ca="1">INDEX(INDIRECT("'"&amp;実行度合表集計!$D63&amp;"_受着完'!R89C4:R90C95",FALSE),1,
MATCH(DZ$2,INDIRECT("'"&amp;実行度合表集計!$D63&amp;"_受着完'!R4",FALSE),0)-3)</f>
        <v>#REF!</v>
      </c>
      <c r="EJ63" s="627" t="e">
        <f t="shared" ref="EJ63:ES63" ca="1" si="1593">DF63+DP63+DZ63</f>
        <v>#REF!</v>
      </c>
      <c r="EK63" s="628" t="e">
        <f t="shared" ca="1" si="1593"/>
        <v>#REF!</v>
      </c>
      <c r="EL63" s="629" t="e">
        <f t="shared" ca="1" si="1593"/>
        <v>#REF!</v>
      </c>
      <c r="EM63" s="648" t="e">
        <f t="shared" ca="1" si="1593"/>
        <v>#REF!</v>
      </c>
      <c r="EN63" s="617" t="e">
        <f t="shared" ca="1" si="1593"/>
        <v>#REF!</v>
      </c>
      <c r="EO63" s="649" t="e">
        <f t="shared" ca="1" si="1593"/>
        <v>#REF!</v>
      </c>
      <c r="EP63" s="659" t="e">
        <f t="shared" ca="1" si="1593"/>
        <v>#REF!</v>
      </c>
      <c r="EQ63" s="619" t="e">
        <f t="shared" ca="1" si="1593"/>
        <v>#REF!</v>
      </c>
      <c r="ER63" s="789" t="e">
        <f t="shared" ca="1" si="1593"/>
        <v>#REF!</v>
      </c>
      <c r="ES63" s="660" t="e">
        <f t="shared" ca="1" si="1593"/>
        <v>#REF!</v>
      </c>
      <c r="ET63" s="360" t="e" cm="1">
        <f t="array" aca="1" ref="ET63" ca="1">INDEX(INDIRECT("'"&amp;実行度合表集計!$D63&amp;"_受着完'!R27C4:R28C95",FALSE),1,
MATCH(ET$2,INDIRECT("'"&amp;実行度合表集計!$D63&amp;"_受着完'!R4",FALSE),0)-1)</f>
        <v>#REF!</v>
      </c>
      <c r="EU63" s="356" t="e">
        <f ca="1">INDEX(INDIRECT("'"&amp;実行度合表集計!$D63&amp;"_受着完'!R27C4:R28C95",FALSE),1,
MATCH(ET$2,INDIRECT("'"&amp;実行度合表集計!$D63&amp;"_受着完'!R4",FALSE),0))</f>
        <v>#REF!</v>
      </c>
      <c r="EV63" s="587" t="e" cm="1">
        <f t="array" aca="1" ref="EV63" ca="1">INDEX(INDIRECT("'"&amp;実行度合表集計!$D63&amp;"_受着完'!R27C4:R28C95",FALSE),1,
MATCH(ET$2,INDIRECT("'"&amp;実行度合表集計!$D63&amp;"_受着完'!R4",FALSE),0)-3)</f>
        <v>#REF!</v>
      </c>
      <c r="EW63" s="357" t="e" cm="1">
        <f t="array" aca="1" ref="EW63" ca="1">INDEX(INDIRECT("'"&amp;実行度合表集計!$D63&amp;"_受着完'!R58C4:R59C95",FALSE),1,
MATCH(ET$2,INDIRECT("'"&amp;実行度合表集計!$D63&amp;"_受着完'!R4",FALSE),0)-1)</f>
        <v>#REF!</v>
      </c>
      <c r="EX63" s="356" t="e">
        <f ca="1">INDEX(INDIRECT("'"&amp;実行度合表集計!$D63&amp;"_受着完'!R58C4:R59C95",FALSE),1,
MATCH(ET$2,INDIRECT("'"&amp;実行度合表集計!$D63&amp;"_受着完'!R4",FALSE),0))</f>
        <v>#REF!</v>
      </c>
      <c r="EY63" s="587" t="e" cm="1">
        <f t="array" aca="1" ref="EY63" ca="1">INDEX(INDIRECT("'"&amp;実行度合表集計!$D63&amp;"_受着完'!R58C4:R59C95",FALSE),1,
MATCH(ET$2,INDIRECT("'"&amp;実行度合表集計!$D63&amp;"_受着完'!R4",FALSE),0)-3)</f>
        <v>#REF!</v>
      </c>
      <c r="EZ63" s="358" t="e" cm="1">
        <f t="array" aca="1" ref="EZ63" ca="1">INDEX(INDIRECT("'"&amp;実行度合表集計!$D63&amp;"_受着完'!R89C4:R90C95",FALSE),1,
MATCH(ET$2,INDIRECT("'"&amp;実行度合表集計!$D63&amp;"_受着完'!R4",FALSE),0)-1)</f>
        <v>#REF!</v>
      </c>
      <c r="FA63" s="356" t="e">
        <f ca="1">INDEX(INDIRECT("'"&amp;実行度合表集計!$D63&amp;"_受着完'!R89C4:R90C95",FALSE),1,
MATCH(ET$2,INDIRECT("'"&amp;実行度合表集計!$D63&amp;"_受着完'!R4",FALSE),0))</f>
        <v>#REF!</v>
      </c>
      <c r="FB63" s="384" t="e">
        <f ca="1">FA63-($Q63*1000)</f>
        <v>#REF!</v>
      </c>
      <c r="FC63" s="587" t="e" cm="1">
        <f t="array" aca="1" ref="FC63" ca="1">INDEX(INDIRECT("'"&amp;実行度合表集計!$D63&amp;"_受着完'!R89C4:R90C95",FALSE),1,
MATCH(ET$2,INDIRECT("'"&amp;実行度合表集計!$D63&amp;"_受着完'!R4",FALSE),0)-3)</f>
        <v>#REF!</v>
      </c>
      <c r="FD63" s="455" t="e" cm="1">
        <f t="array" aca="1" ref="FD63" ca="1">INDEX(INDIRECT("'"&amp;実行度合表集計!$D63&amp;"_受着完'!R27C4:R28C95",FALSE),1,
MATCH(FD$2,INDIRECT("'"&amp;実行度合表集計!$D63&amp;"_受着完'!R4",FALSE),0)-1)</f>
        <v>#REF!</v>
      </c>
      <c r="FE63" s="356" t="e">
        <f ca="1">INDEX(INDIRECT("'"&amp;実行度合表集計!$D63&amp;"_受着完'!R27C4:R28C95",FALSE),1,
MATCH(FD$2,INDIRECT("'"&amp;実行度合表集計!$D63&amp;"_受着完'!R4",FALSE),0))</f>
        <v>#REF!</v>
      </c>
      <c r="FF63" s="587" t="e" cm="1">
        <f t="array" aca="1" ref="FF63" ca="1">INDEX(INDIRECT("'"&amp;実行度合表集計!$D63&amp;"_受着完'!R27C4:R28C95",FALSE),1,
MATCH(FD$2,INDIRECT("'"&amp;実行度合表集計!$D63&amp;"_受着完'!R4",FALSE),0)-3)</f>
        <v>#REF!</v>
      </c>
      <c r="FG63" s="357" t="e" cm="1">
        <f t="array" aca="1" ref="FG63" ca="1">INDEX(INDIRECT("'"&amp;実行度合表集計!$D63&amp;"_受着完'!R58C4:R59C95",FALSE),1,
MATCH(FD$2,INDIRECT("'"&amp;実行度合表集計!$D63&amp;"_受着完'!R4",FALSE),0)-1)</f>
        <v>#REF!</v>
      </c>
      <c r="FH63" s="356" t="e">
        <f ca="1">INDEX(INDIRECT("'"&amp;実行度合表集計!$D63&amp;"_受着完'!R58C4:R59C95",FALSE),1,
MATCH(FD$2,INDIRECT("'"&amp;実行度合表集計!$D63&amp;"_受着完'!R4",FALSE),0))</f>
        <v>#REF!</v>
      </c>
      <c r="FI63" s="587" t="e" cm="1">
        <f t="array" aca="1" ref="FI63" ca="1">INDEX(INDIRECT("'"&amp;実行度合表集計!$D63&amp;"_受着完'!R58C4:R59C95",FALSE),1,
MATCH(FD$2,INDIRECT("'"&amp;実行度合表集計!$D63&amp;"_受着完'!R4",FALSE),0)-3)</f>
        <v>#REF!</v>
      </c>
      <c r="FJ63" s="358" t="e" cm="1">
        <f t="array" aca="1" ref="FJ63" ca="1">INDEX(INDIRECT("'"&amp;実行度合表集計!$D63&amp;"_受着完'!R89C4:R90C95",FALSE),1,
MATCH(FD$2,INDIRECT("'"&amp;実行度合表集計!$D63&amp;"_受着完'!R4",FALSE),0)-1)</f>
        <v>#REF!</v>
      </c>
      <c r="FK63" s="356" t="e">
        <f ca="1">INDEX(INDIRECT("'"&amp;実行度合表集計!$D63&amp;"_受着完'!R89C4:R90C95",FALSE),1,
MATCH(FD$2,INDIRECT("'"&amp;実行度合表集計!$D63&amp;"_受着完'!R4",FALSE),0))</f>
        <v>#REF!</v>
      </c>
      <c r="FL63" s="384" t="e">
        <f ca="1">FK63-($Q63*1000)</f>
        <v>#REF!</v>
      </c>
      <c r="FM63" s="587" t="e" cm="1">
        <f t="array" aca="1" ref="FM63" ca="1">INDEX(INDIRECT("'"&amp;実行度合表集計!$D63&amp;"_受着完'!R89C4:R90C95",FALSE),1,
MATCH(FD$2,INDIRECT("'"&amp;実行度合表集計!$D63&amp;"_受着完'!R4",FALSE),0)-3)</f>
        <v>#REF!</v>
      </c>
      <c r="FN63" s="455" t="e" cm="1">
        <f t="array" aca="1" ref="FN63" ca="1">INDEX(INDIRECT("'"&amp;実行度合表集計!$D63&amp;"_受着完'!R27C4:R28C95",FALSE),1,
MATCH(FN$2,INDIRECT("'"&amp;実行度合表集計!$D63&amp;"_受着完'!R4",FALSE),0)-1)</f>
        <v>#REF!</v>
      </c>
      <c r="FO63" s="356" t="e">
        <f ca="1">INDEX(INDIRECT("'"&amp;実行度合表集計!$D63&amp;"_受着完'!R27C4:R28C95",FALSE),1,
MATCH(FN$2,INDIRECT("'"&amp;実行度合表集計!$D63&amp;"_受着完'!R4",FALSE),0))</f>
        <v>#REF!</v>
      </c>
      <c r="FP63" s="587" t="e" cm="1">
        <f t="array" aca="1" ref="FP63" ca="1">INDEX(INDIRECT("'"&amp;実行度合表集計!$D63&amp;"_受着完'!R27C4:R28C95",FALSE),1,
MATCH(FN$2,INDIRECT("'"&amp;実行度合表集計!$D63&amp;"_受着完'!R4",FALSE),0)-3)</f>
        <v>#REF!</v>
      </c>
      <c r="FQ63" s="357" t="e" cm="1">
        <f t="array" aca="1" ref="FQ63" ca="1">INDEX(INDIRECT("'"&amp;実行度合表集計!$D63&amp;"_受着完'!R58C4:R59C95",FALSE),1,
MATCH(FN$2,INDIRECT("'"&amp;実行度合表集計!$D63&amp;"_受着完'!R4",FALSE),0)-1)</f>
        <v>#REF!</v>
      </c>
      <c r="FR63" s="356" t="e">
        <f ca="1">INDEX(INDIRECT("'"&amp;実行度合表集計!$D63&amp;"_受着完'!R58C4:R59C95",FALSE),1,
MATCH(FN$2,INDIRECT("'"&amp;実行度合表集計!$D63&amp;"_受着完'!R4",FALSE),0))</f>
        <v>#REF!</v>
      </c>
      <c r="FS63" s="587" t="e" cm="1">
        <f t="array" aca="1" ref="FS63" ca="1">INDEX(INDIRECT("'"&amp;実行度合表集計!$D63&amp;"_受着完'!R58C4:R59C95",FALSE),1,
MATCH(FN$2,INDIRECT("'"&amp;実行度合表集計!$D63&amp;"_受着完'!R4",FALSE),0)-3)</f>
        <v>#REF!</v>
      </c>
      <c r="FT63" s="358" t="e" cm="1">
        <f t="array" aca="1" ref="FT63" ca="1">INDEX(INDIRECT("'"&amp;実行度合表集計!$D63&amp;"_受着完'!R89C4:R90C95",FALSE),1,
MATCH(FN$2,INDIRECT("'"&amp;実行度合表集計!$D63&amp;"_受着完'!R4",FALSE),0)-1)</f>
        <v>#REF!</v>
      </c>
      <c r="FU63" s="356" t="e">
        <f ca="1">INDEX(INDIRECT("'"&amp;実行度合表集計!$D63&amp;"_受着完'!R89C4:R90C95",FALSE),1,
MATCH(FN$2,INDIRECT("'"&amp;実行度合表集計!$D63&amp;"_受着完'!R4",FALSE),0))</f>
        <v>#REF!</v>
      </c>
      <c r="FV63" s="384" t="e">
        <f ca="1">FU63-($Q63*1000)</f>
        <v>#REF!</v>
      </c>
      <c r="FW63" s="587" t="e" cm="1">
        <f t="array" aca="1" ref="FW63" ca="1">INDEX(INDIRECT("'"&amp;実行度合表集計!$D63&amp;"_受着完'!R89C4:R90C95",FALSE),1,
MATCH(FN$2,INDIRECT("'"&amp;実行度合表集計!$D63&amp;"_受着完'!R4",FALSE),0)-3)</f>
        <v>#REF!</v>
      </c>
      <c r="FX63" s="627" t="e">
        <f t="shared" ref="FX63:GG63" ca="1" si="1594">ET63+FD63+FN63</f>
        <v>#REF!</v>
      </c>
      <c r="FY63" s="628" t="e">
        <f t="shared" ca="1" si="1594"/>
        <v>#REF!</v>
      </c>
      <c r="FZ63" s="629" t="e">
        <f t="shared" ca="1" si="1594"/>
        <v>#REF!</v>
      </c>
      <c r="GA63" s="648" t="e">
        <f t="shared" ca="1" si="1594"/>
        <v>#REF!</v>
      </c>
      <c r="GB63" s="617" t="e">
        <f t="shared" ca="1" si="1594"/>
        <v>#REF!</v>
      </c>
      <c r="GC63" s="649" t="e">
        <f t="shared" ca="1" si="1594"/>
        <v>#REF!</v>
      </c>
      <c r="GD63" s="659" t="e">
        <f t="shared" ca="1" si="1594"/>
        <v>#REF!</v>
      </c>
      <c r="GE63" s="619" t="e">
        <f t="shared" ca="1" si="1594"/>
        <v>#REF!</v>
      </c>
      <c r="GF63" s="789" t="e">
        <f t="shared" ca="1" si="1594"/>
        <v>#REF!</v>
      </c>
      <c r="GG63" s="660" t="e">
        <f t="shared" ca="1" si="1594"/>
        <v>#REF!</v>
      </c>
      <c r="GH63" s="670" t="e">
        <f t="shared" ref="GH63:GM64" ca="1" si="1595">EJ63+FX63</f>
        <v>#REF!</v>
      </c>
      <c r="GI63" s="620" t="e">
        <f t="shared" ca="1" si="1595"/>
        <v>#REF!</v>
      </c>
      <c r="GJ63" s="671" t="e">
        <f t="shared" ca="1" si="1595"/>
        <v>#REF!</v>
      </c>
      <c r="GK63" s="681" t="e">
        <f t="shared" ca="1" si="1595"/>
        <v>#REF!</v>
      </c>
      <c r="GL63" s="622" t="e">
        <f t="shared" ca="1" si="1595"/>
        <v>#REF!</v>
      </c>
      <c r="GM63" s="682" t="e">
        <f t="shared" ca="1" si="1595"/>
        <v>#REF!</v>
      </c>
      <c r="GN63" s="692" t="e">
        <f t="shared" ref="GN63:GN64" ca="1" si="1596">EP63+GD63</f>
        <v>#REF!</v>
      </c>
      <c r="GO63" s="624" t="e">
        <f t="shared" ref="GO63:GO64" ca="1" si="1597">EQ63+GE63</f>
        <v>#REF!</v>
      </c>
      <c r="GP63" s="791" t="e">
        <f t="shared" ref="GP63:GP64" ca="1" si="1598">ER63+GF63</f>
        <v>#REF!</v>
      </c>
      <c r="GQ63" s="693" t="e">
        <f t="shared" ref="GQ63:GQ64" ca="1" si="1599">ES63+GG63</f>
        <v>#REF!</v>
      </c>
      <c r="GR63" s="702" t="e">
        <f t="shared" ref="GR63:HA64" ca="1" si="1600">CV63+GH63</f>
        <v>#REF!</v>
      </c>
      <c r="GS63" s="699" t="e">
        <f t="shared" ca="1" si="1600"/>
        <v>#REF!</v>
      </c>
      <c r="GT63" s="703" t="e">
        <f t="shared" ca="1" si="1600"/>
        <v>#REF!</v>
      </c>
      <c r="GU63" s="702" t="e">
        <f t="shared" ca="1" si="1600"/>
        <v>#REF!</v>
      </c>
      <c r="GV63" s="699" t="e">
        <f t="shared" ca="1" si="1600"/>
        <v>#REF!</v>
      </c>
      <c r="GW63" s="703" t="e">
        <f t="shared" ca="1" si="1600"/>
        <v>#REF!</v>
      </c>
      <c r="GX63" s="702" t="e">
        <f t="shared" ca="1" si="1600"/>
        <v>#REF!</v>
      </c>
      <c r="GY63" s="699" t="e">
        <f t="shared" ca="1" si="1600"/>
        <v>#REF!</v>
      </c>
      <c r="GZ63" s="793" t="e">
        <f t="shared" ca="1" si="1600"/>
        <v>#REF!</v>
      </c>
      <c r="HA63" s="703" t="e">
        <f t="shared" ca="1" si="1600"/>
        <v>#REF!</v>
      </c>
      <c r="HC63" s="461" t="s">
        <v>145</v>
      </c>
      <c r="HE63" s="461" t="s">
        <v>241</v>
      </c>
      <c r="HF63" s="461" t="s">
        <v>276</v>
      </c>
      <c r="HG63" s="461"/>
    </row>
    <row r="64" spans="1:215" ht="19.5" outlineLevel="1" x14ac:dyDescent="0.25">
      <c r="A64" s="365"/>
      <c r="B64" s="504"/>
      <c r="C64" s="443" t="str">
        <f>_xlfn.XLOOKUP($D64,'214737'!$H:$H,'214737'!$G:$G,"",0)</f>
        <v/>
      </c>
      <c r="D64" s="1489" t="str">
        <f>HYPERLINK("#'"&amp;D63&amp;"_受着完'!A1","▶受着完")</f>
        <v>▶受着完</v>
      </c>
      <c r="E64" s="413"/>
      <c r="F64" s="1294" t="str">
        <f>_xlfn.XLOOKUP($D64,'214737'!$H:$H,'214737'!$I:$I,"",0)</f>
        <v/>
      </c>
      <c r="G64" s="1294" t="str">
        <f>_xlfn.XLOOKUP($D64,'214737'!$H:$H,'214737'!$J:$J,"",0)</f>
        <v/>
      </c>
      <c r="H64" s="1294" t="str">
        <f>_xlfn.XLOOKUP($D64,'214737'!$H:$H,'214737'!$K:$K,"",0)</f>
        <v/>
      </c>
      <c r="I64" s="414" t="str">
        <f>集計グループ4</f>
        <v>君津住宅</v>
      </c>
      <c r="J64" s="523"/>
      <c r="K64" s="1278">
        <f>K63</f>
        <v>2675</v>
      </c>
      <c r="L64" s="1278">
        <f t="shared" ref="L64" si="1601">L63</f>
        <v>50</v>
      </c>
      <c r="M64" s="1278">
        <f t="shared" ref="M64" si="1602">M63</f>
        <v>17</v>
      </c>
      <c r="N64" s="1278">
        <f t="shared" ref="N64" si="1603">N63</f>
        <v>242</v>
      </c>
      <c r="O64" s="1278">
        <f t="shared" ref="O64" si="1604">O63</f>
        <v>6362</v>
      </c>
      <c r="P64" s="1278">
        <f t="shared" ref="P64" si="1605">P63</f>
        <v>4000</v>
      </c>
      <c r="Q64" s="1278">
        <f>SUM(K64:P64)</f>
        <v>13346</v>
      </c>
      <c r="R64" s="577" t="str">
        <f>R63</f>
        <v>クレバリーホーム千葉中央</v>
      </c>
      <c r="S64" s="355" t="s">
        <v>146</v>
      </c>
      <c r="T64" s="455" t="e" cm="1">
        <f t="array" aca="1" ref="T64" ca="1">INDEX(INDIRECT("'"&amp;実行度合表集計!$D63&amp;"_受着完'!R27C4:R28C95",FALSE),2,
MATCH(T$2,INDIRECT("'"&amp;実行度合表集計!$D63&amp;"_受着完'!R4",FALSE),0)-1)</f>
        <v>#REF!</v>
      </c>
      <c r="U64" s="356" t="e">
        <f ca="1">INDEX(INDIRECT("'"&amp;実行度合表集計!$D63&amp;"_受着完'!R27C4:R28C95",FALSE),2,
MATCH(T$2,INDIRECT("'"&amp;実行度合表集計!$D63&amp;"_受着完'!R4",FALSE),0))</f>
        <v>#REF!</v>
      </c>
      <c r="V64" s="587" t="e" cm="1">
        <f t="array" aca="1" ref="V64" ca="1">INDEX(INDIRECT("'"&amp;実行度合表集計!$D63&amp;"_受着完'!R27C4:R28C95",FALSE),2,
MATCH(T$2,INDIRECT("'"&amp;実行度合表集計!$D63&amp;"_受着完'!R4",FALSE),0)-3)</f>
        <v>#REF!</v>
      </c>
      <c r="W64" s="357" t="e" cm="1">
        <f t="array" aca="1" ref="W64" ca="1">INDEX(INDIRECT("'"&amp;実行度合表集計!$D63&amp;"_受着完'!R58C4:R59C95",FALSE),2,
MATCH(T$2,INDIRECT("'"&amp;実行度合表集計!$D63&amp;"_受着完'!R4",FALSE),0)-1)</f>
        <v>#REF!</v>
      </c>
      <c r="X64" s="356" t="e">
        <f ca="1">INDEX(INDIRECT("'"&amp;実行度合表集計!$D63&amp;"_受着完'!R58C4:R59C95",FALSE),2,
MATCH(T$2,INDIRECT("'"&amp;実行度合表集計!$D63&amp;"_受着完'!R4",FALSE),0))</f>
        <v>#REF!</v>
      </c>
      <c r="Y64" s="587" t="e" cm="1">
        <f t="array" aca="1" ref="Y64" ca="1">INDEX(INDIRECT("'"&amp;実行度合表集計!$D63&amp;"_受着完'!R58C4:R59C95",FALSE),2,
MATCH(T$2,INDIRECT("'"&amp;実行度合表集計!$D63&amp;"_受着完'!R4",FALSE),0)-3)</f>
        <v>#REF!</v>
      </c>
      <c r="Z64" s="358" t="e" cm="1">
        <f t="array" aca="1" ref="Z64" ca="1">INDEX(INDIRECT("'"&amp;実行度合表集計!$D63&amp;"_受着完'!R89C4:R90C95",FALSE),2,
MATCH(T$2,INDIRECT("'"&amp;実行度合表集計!$D63&amp;"_受着完'!R4",FALSE),0)-1)</f>
        <v>#REF!</v>
      </c>
      <c r="AA64" s="356" t="e">
        <f ca="1">INDEX(INDIRECT("'"&amp;実行度合表集計!$D63&amp;"_受着完'!R89C4:R90C95",FALSE),2,
MATCH(T$2,INDIRECT("'"&amp;実行度合表集計!$D63&amp;"_受着完'!R4",FALSE),0))</f>
        <v>#REF!</v>
      </c>
      <c r="AB64" s="795" t="e">
        <f ca="1">AA64-($Q63*1000)</f>
        <v>#REF!</v>
      </c>
      <c r="AC64" s="587" t="e" cm="1">
        <f t="array" aca="1" ref="AC64" ca="1">INDEX(INDIRECT("'"&amp;実行度合表集計!$D63&amp;"_受着完'!R89C4:R90C95",FALSE),2,
MATCH(T$2,INDIRECT("'"&amp;実行度合表集計!$D63&amp;"_受着完'!R4",FALSE),0)-3)</f>
        <v>#REF!</v>
      </c>
      <c r="AD64" s="455" t="e" cm="1">
        <f t="array" aca="1" ref="AD64" ca="1">INDEX(INDIRECT("'"&amp;実行度合表集計!$D63&amp;"_受着完'!R27C4:R28C95",FALSE),2,
MATCH(AD$2,INDIRECT("'"&amp;実行度合表集計!$D63&amp;"_受着完'!R4",FALSE),0)-1)</f>
        <v>#REF!</v>
      </c>
      <c r="AE64" s="356" t="e">
        <f ca="1">INDEX(INDIRECT("'"&amp;実行度合表集計!$D63&amp;"_受着完'!R27C4:R28C95",FALSE),2,
MATCH(AD$2,INDIRECT("'"&amp;実行度合表集計!$D63&amp;"_受着完'!R4",FALSE),0))</f>
        <v>#REF!</v>
      </c>
      <c r="AF64" s="587" t="e" cm="1">
        <f t="array" aca="1" ref="AF64" ca="1">INDEX(INDIRECT("'"&amp;実行度合表集計!$D63&amp;"_受着完'!R27C4:R28C95",FALSE),2,
MATCH(AD$2,INDIRECT("'"&amp;実行度合表集計!$D63&amp;"_受着完'!R4",FALSE),0)-3)</f>
        <v>#REF!</v>
      </c>
      <c r="AG64" s="357" t="e" cm="1">
        <f t="array" aca="1" ref="AG64" ca="1">INDEX(INDIRECT("'"&amp;実行度合表集計!$D63&amp;"_受着完'!R58C4:R59C95",FALSE),2,
MATCH(AD$2,INDIRECT("'"&amp;実行度合表集計!$D63&amp;"_受着完'!R4",FALSE),0)-1)</f>
        <v>#REF!</v>
      </c>
      <c r="AH64" s="356" t="e">
        <f ca="1">INDEX(INDIRECT("'"&amp;実行度合表集計!$D63&amp;"_受着完'!R58C4:R59C95",FALSE),2,
MATCH(AD$2,INDIRECT("'"&amp;実行度合表集計!$D63&amp;"_受着完'!R4",FALSE),0))</f>
        <v>#REF!</v>
      </c>
      <c r="AI64" s="587" t="e" cm="1">
        <f t="array" aca="1" ref="AI64" ca="1">INDEX(INDIRECT("'"&amp;実行度合表集計!$D63&amp;"_受着完'!R58C4:R59C95",FALSE),2,
MATCH(AD$2,INDIRECT("'"&amp;実行度合表集計!$D63&amp;"_受着完'!R4",FALSE),0)-3)</f>
        <v>#REF!</v>
      </c>
      <c r="AJ64" s="358" t="e" cm="1">
        <f t="array" aca="1" ref="AJ64" ca="1">INDEX(INDIRECT("'"&amp;実行度合表集計!$D63&amp;"_受着完'!R89C4:R90C95",FALSE),2,
MATCH(AD$2,INDIRECT("'"&amp;実行度合表集計!$D63&amp;"_受着完'!R4",FALSE),0)-1)</f>
        <v>#REF!</v>
      </c>
      <c r="AK64" s="356" t="e">
        <f ca="1">INDEX(INDIRECT("'"&amp;実行度合表集計!$D63&amp;"_受着完'!R89C4:R90C95",FALSE),2,
MATCH(AD$2,INDIRECT("'"&amp;実行度合表集計!$D63&amp;"_受着完'!R4",FALSE),0))</f>
        <v>#REF!</v>
      </c>
      <c r="AL64" s="795" t="e">
        <f ca="1">AK64-($Q63*1000)</f>
        <v>#REF!</v>
      </c>
      <c r="AM64" s="587" t="e" cm="1">
        <f t="array" aca="1" ref="AM64" ca="1">INDEX(INDIRECT("'"&amp;実行度合表集計!$D63&amp;"_受着完'!R89C4:R90C95",FALSE),2,
MATCH(AD$2,INDIRECT("'"&amp;実行度合表集計!$D63&amp;"_受着完'!R4",FALSE),0)-3)</f>
        <v>#REF!</v>
      </c>
      <c r="AN64" s="455" t="e" cm="1">
        <f t="array" aca="1" ref="AN64" ca="1">INDEX(INDIRECT("'"&amp;実行度合表集計!$D63&amp;"_受着完'!R27C4:R28C95",FALSE),2,
MATCH(AN$2,INDIRECT("'"&amp;実行度合表集計!$D63&amp;"_受着完'!R4",FALSE),0)-1)</f>
        <v>#REF!</v>
      </c>
      <c r="AO64" s="356" t="e">
        <f ca="1">INDEX(INDIRECT("'"&amp;実行度合表集計!$D63&amp;"_受着完'!R27C4:R28C95",FALSE),2,
MATCH(AN$2,INDIRECT("'"&amp;実行度合表集計!$D63&amp;"_受着完'!R4",FALSE),0))</f>
        <v>#REF!</v>
      </c>
      <c r="AP64" s="587" t="e" cm="1">
        <f t="array" aca="1" ref="AP64" ca="1">INDEX(INDIRECT("'"&amp;実行度合表集計!$D63&amp;"_受着完'!R27C4:R28C95",FALSE),2,
MATCH(AN$2,INDIRECT("'"&amp;実行度合表集計!$D63&amp;"_受着完'!R4",FALSE),0)-3)</f>
        <v>#REF!</v>
      </c>
      <c r="AQ64" s="357" t="e" cm="1">
        <f t="array" aca="1" ref="AQ64" ca="1">INDEX(INDIRECT("'"&amp;実行度合表集計!$D63&amp;"_受着完'!R58C4:R59C95",FALSE),2,
MATCH(AN$2,INDIRECT("'"&amp;実行度合表集計!$D63&amp;"_受着完'!R4",FALSE),0)-1)</f>
        <v>#REF!</v>
      </c>
      <c r="AR64" s="356" t="e">
        <f ca="1">INDEX(INDIRECT("'"&amp;実行度合表集計!$D63&amp;"_受着完'!R58C4:R59C95",FALSE),2,
MATCH(AN$2,INDIRECT("'"&amp;実行度合表集計!$D63&amp;"_受着完'!R4",FALSE),0))</f>
        <v>#REF!</v>
      </c>
      <c r="AS64" s="587" t="e" cm="1">
        <f t="array" aca="1" ref="AS64" ca="1">INDEX(INDIRECT("'"&amp;実行度合表集計!$D63&amp;"_受着完'!R58C4:R59C95",FALSE),2,
MATCH(AN$2,INDIRECT("'"&amp;実行度合表集計!$D63&amp;"_受着完'!R4",FALSE),0)-3)</f>
        <v>#REF!</v>
      </c>
      <c r="AT64" s="358" t="e" cm="1">
        <f t="array" aca="1" ref="AT64" ca="1">INDEX(INDIRECT("'"&amp;実行度合表集計!$D63&amp;"_受着完'!R89C4:R90C95",FALSE),2,
MATCH(AN$2,INDIRECT("'"&amp;実行度合表集計!$D63&amp;"_受着完'!R4",FALSE),0)-1)</f>
        <v>#REF!</v>
      </c>
      <c r="AU64" s="356" t="e">
        <f ca="1">INDEX(INDIRECT("'"&amp;実行度合表集計!$D63&amp;"_受着完'!R89C4:R90C95",FALSE),2,
MATCH(AN$2,INDIRECT("'"&amp;実行度合表集計!$D63&amp;"_受着完'!R4",FALSE),0))</f>
        <v>#REF!</v>
      </c>
      <c r="AV64" s="795" t="e">
        <f ca="1">AU64-($Q63*1000)</f>
        <v>#REF!</v>
      </c>
      <c r="AW64" s="587" t="e" cm="1">
        <f t="array" aca="1" ref="AW64" ca="1">INDEX(INDIRECT("'"&amp;実行度合表集計!$D63&amp;"_受着完'!R89C4:R90C95",FALSE),2,
MATCH(AN$2,INDIRECT("'"&amp;実行度合表集計!$D63&amp;"_受着完'!R4",FALSE),0)-3)</f>
        <v>#REF!</v>
      </c>
      <c r="AX64" s="627" t="e">
        <f t="shared" ref="AX64" ca="1" si="1606">T64+AD64+AN64</f>
        <v>#REF!</v>
      </c>
      <c r="AY64" s="628" t="e">
        <f t="shared" ref="AY64" ca="1" si="1607">U64+AE64+AO64</f>
        <v>#REF!</v>
      </c>
      <c r="AZ64" s="629" t="e">
        <f t="shared" ref="AZ64" ca="1" si="1608">V64+AF64+AP64</f>
        <v>#REF!</v>
      </c>
      <c r="BA64" s="648" t="e">
        <f t="shared" ref="BA64" ca="1" si="1609">W64+AG64+AQ64</f>
        <v>#REF!</v>
      </c>
      <c r="BB64" s="617" t="e">
        <f t="shared" ref="BB64" ca="1" si="1610">X64+AH64+AR64</f>
        <v>#REF!</v>
      </c>
      <c r="BC64" s="649" t="e">
        <f t="shared" ref="BC64" ca="1" si="1611">Y64+AI64+AS64</f>
        <v>#REF!</v>
      </c>
      <c r="BD64" s="659" t="e">
        <f ca="1">Z64+AJ64+AT64</f>
        <v>#REF!</v>
      </c>
      <c r="BE64" s="619" t="e">
        <f ca="1">AA64+AK64+AU64</f>
        <v>#REF!</v>
      </c>
      <c r="BF64" s="790" t="e">
        <f ca="1">BE64*(1+BF65)-(($Q63*1000)*3)</f>
        <v>#REF!</v>
      </c>
      <c r="BG64" s="660" t="e">
        <f ca="1">AC64+AM64+AW64</f>
        <v>#REF!</v>
      </c>
      <c r="BH64" s="360" t="e" cm="1">
        <f t="array" aca="1" ref="BH64" ca="1">INDEX(INDIRECT("'"&amp;実行度合表集計!$D63&amp;"_受着完'!R27C4:R28C95",FALSE),2,
MATCH(BH$2,INDIRECT("'"&amp;実行度合表集計!$D63&amp;"_受着完'!R4",FALSE),0)-1)</f>
        <v>#REF!</v>
      </c>
      <c r="BI64" s="356" t="e">
        <f ca="1">INDEX(INDIRECT("'"&amp;実行度合表集計!$D63&amp;"_受着完'!R27C4:R28C95",FALSE),2,
MATCH(BH$2,INDIRECT("'"&amp;実行度合表集計!$D63&amp;"_受着完'!R4",FALSE),0))</f>
        <v>#REF!</v>
      </c>
      <c r="BJ64" s="587" t="e" cm="1">
        <f t="array" aca="1" ref="BJ64" ca="1">INDEX(INDIRECT("'"&amp;実行度合表集計!$D63&amp;"_受着完'!R27C4:R28C95",FALSE),2,
MATCH(BH$2,INDIRECT("'"&amp;実行度合表集計!$D63&amp;"_受着完'!R4",FALSE),0)-3)</f>
        <v>#REF!</v>
      </c>
      <c r="BK64" s="357" t="e" cm="1">
        <f t="array" aca="1" ref="BK64" ca="1">INDEX(INDIRECT("'"&amp;実行度合表集計!$D63&amp;"_受着完'!R58C4:R59C95",FALSE),2,
MATCH(BH$2,INDIRECT("'"&amp;実行度合表集計!$D63&amp;"_受着完'!R4",FALSE),0)-1)</f>
        <v>#REF!</v>
      </c>
      <c r="BL64" s="356" t="e">
        <f ca="1">INDEX(INDIRECT("'"&amp;実行度合表集計!$D63&amp;"_受着完'!R58C4:R59C95",FALSE),2,
MATCH(BH$2,INDIRECT("'"&amp;実行度合表集計!$D63&amp;"_受着完'!R4",FALSE),0))</f>
        <v>#REF!</v>
      </c>
      <c r="BM64" s="587" t="e" cm="1">
        <f t="array" aca="1" ref="BM64" ca="1">INDEX(INDIRECT("'"&amp;実行度合表集計!$D63&amp;"_受着完'!R58C4:R59C95",FALSE),2,
MATCH(BH$2,INDIRECT("'"&amp;実行度合表集計!$D63&amp;"_受着完'!R4",FALSE),0)-3)</f>
        <v>#REF!</v>
      </c>
      <c r="BN64" s="358" t="e" cm="1">
        <f t="array" aca="1" ref="BN64" ca="1">INDEX(INDIRECT("'"&amp;実行度合表集計!$D63&amp;"_受着完'!R89C4:R90C95",FALSE),2,
MATCH(BH$2,INDIRECT("'"&amp;実行度合表集計!$D63&amp;"_受着完'!R4",FALSE),0)-1)</f>
        <v>#REF!</v>
      </c>
      <c r="BO64" s="356" t="e">
        <f ca="1">INDEX(INDIRECT("'"&amp;実行度合表集計!$D63&amp;"_受着完'!R89C4:R90C95",FALSE),2,
MATCH(BH$2,INDIRECT("'"&amp;実行度合表集計!$D63&amp;"_受着完'!R4",FALSE),0))</f>
        <v>#REF!</v>
      </c>
      <c r="BP64" s="795" t="e">
        <f ca="1">BO64-($Q63*1000)</f>
        <v>#REF!</v>
      </c>
      <c r="BQ64" s="587" t="e" cm="1">
        <f t="array" aca="1" ref="BQ64" ca="1">INDEX(INDIRECT("'"&amp;実行度合表集計!$D63&amp;"_受着完'!R89C4:R90C95",FALSE),2,
MATCH(BH$2,INDIRECT("'"&amp;実行度合表集計!$D63&amp;"_受着完'!R4",FALSE),0)-3)</f>
        <v>#REF!</v>
      </c>
      <c r="BR64" s="455" t="e" cm="1">
        <f t="array" aca="1" ref="BR64" ca="1">INDEX(INDIRECT("'"&amp;実行度合表集計!$D63&amp;"_受着完'!R27C4:R28C95",FALSE),2,
MATCH(BR$2,INDIRECT("'"&amp;実行度合表集計!$D63&amp;"_受着完'!R4",FALSE),0)-1)</f>
        <v>#REF!</v>
      </c>
      <c r="BS64" s="356" t="e">
        <f ca="1">INDEX(INDIRECT("'"&amp;実行度合表集計!$D63&amp;"_受着完'!R27C4:R28C95",FALSE),2,
MATCH(BR$2,INDIRECT("'"&amp;実行度合表集計!$D63&amp;"_受着完'!R4",FALSE),0))</f>
        <v>#REF!</v>
      </c>
      <c r="BT64" s="587" t="e" cm="1">
        <f t="array" aca="1" ref="BT64" ca="1">INDEX(INDIRECT("'"&amp;実行度合表集計!$D63&amp;"_受着完'!R27C4:R28C95",FALSE),2,
MATCH(BR$2,INDIRECT("'"&amp;実行度合表集計!$D63&amp;"_受着完'!R4",FALSE),0)-3)</f>
        <v>#REF!</v>
      </c>
      <c r="BU64" s="357" t="e" cm="1">
        <f t="array" aca="1" ref="BU64" ca="1">INDEX(INDIRECT("'"&amp;実行度合表集計!$D63&amp;"_受着完'!R58C4:R59C95",FALSE),2,
MATCH(BR$2,INDIRECT("'"&amp;実行度合表集計!$D63&amp;"_受着完'!R4",FALSE),0)-1)</f>
        <v>#REF!</v>
      </c>
      <c r="BV64" s="356" t="e">
        <f ca="1">INDEX(INDIRECT("'"&amp;実行度合表集計!$D63&amp;"_受着完'!R58C4:R59C95",FALSE),2,
MATCH(BR$2,INDIRECT("'"&amp;実行度合表集計!$D63&amp;"_受着完'!R4",FALSE),0))</f>
        <v>#REF!</v>
      </c>
      <c r="BW64" s="587" t="e" cm="1">
        <f t="array" aca="1" ref="BW64" ca="1">INDEX(INDIRECT("'"&amp;実行度合表集計!$D63&amp;"_受着完'!R58C4:R59C95",FALSE),2,
MATCH(BR$2,INDIRECT("'"&amp;実行度合表集計!$D63&amp;"_受着完'!R4",FALSE),0)-3)</f>
        <v>#REF!</v>
      </c>
      <c r="BX64" s="358" t="e" cm="1">
        <f t="array" aca="1" ref="BX64" ca="1">INDEX(INDIRECT("'"&amp;実行度合表集計!$D63&amp;"_受着完'!R89C4:R90C95",FALSE),2,
MATCH(BR$2,INDIRECT("'"&amp;実行度合表集計!$D63&amp;"_受着完'!R4",FALSE),0)-1)</f>
        <v>#REF!</v>
      </c>
      <c r="BY64" s="356" t="e">
        <f ca="1">INDEX(INDIRECT("'"&amp;実行度合表集計!$D63&amp;"_受着完'!R89C4:R90C95",FALSE),2,
MATCH(BR$2,INDIRECT("'"&amp;実行度合表集計!$D63&amp;"_受着完'!R4",FALSE),0))</f>
        <v>#REF!</v>
      </c>
      <c r="BZ64" s="795" t="e">
        <f ca="1">BY64-($Q63*1000)</f>
        <v>#REF!</v>
      </c>
      <c r="CA64" s="587" t="e" cm="1">
        <f t="array" aca="1" ref="CA64" ca="1">INDEX(INDIRECT("'"&amp;実行度合表集計!$D63&amp;"_受着完'!R89C4:R90C95",FALSE),2,
MATCH(BR$2,INDIRECT("'"&amp;実行度合表集計!$D63&amp;"_受着完'!R4",FALSE),0)-3)</f>
        <v>#REF!</v>
      </c>
      <c r="CB64" s="455" t="e" cm="1">
        <f t="array" aca="1" ref="CB64" ca="1">INDEX(INDIRECT("'"&amp;実行度合表集計!$D63&amp;"_受着完'!R27C4:R28C95",FALSE),2,
MATCH(CB$2,INDIRECT("'"&amp;実行度合表集計!$D63&amp;"_受着完'!R4",FALSE),0)-1)</f>
        <v>#REF!</v>
      </c>
      <c r="CC64" s="356" t="e">
        <f ca="1">INDEX(INDIRECT("'"&amp;実行度合表集計!$D63&amp;"_受着完'!R27C4:R28C95",FALSE),2,
MATCH(CB$2,INDIRECT("'"&amp;実行度合表集計!$D63&amp;"_受着完'!R4",FALSE),0))</f>
        <v>#REF!</v>
      </c>
      <c r="CD64" s="587" t="e" cm="1">
        <f t="array" aca="1" ref="CD64" ca="1">INDEX(INDIRECT("'"&amp;実行度合表集計!$D63&amp;"_受着完'!R27C4:R28C95",FALSE),2,
MATCH(CB$2,INDIRECT("'"&amp;実行度合表集計!$D63&amp;"_受着完'!R4",FALSE),0)-3)</f>
        <v>#REF!</v>
      </c>
      <c r="CE64" s="357" t="e" cm="1">
        <f t="array" aca="1" ref="CE64" ca="1">INDEX(INDIRECT("'"&amp;実行度合表集計!$D63&amp;"_受着完'!R58C4:R59C95",FALSE),2,
MATCH(CB$2,INDIRECT("'"&amp;実行度合表集計!$D63&amp;"_受着完'!R4",FALSE),0)-1)</f>
        <v>#REF!</v>
      </c>
      <c r="CF64" s="356" t="e">
        <f ca="1">INDEX(INDIRECT("'"&amp;実行度合表集計!$D63&amp;"_受着完'!R58C4:R59C95",FALSE),2,
MATCH(CB$2,INDIRECT("'"&amp;実行度合表集計!$D63&amp;"_受着完'!R4",FALSE),0))</f>
        <v>#REF!</v>
      </c>
      <c r="CG64" s="587" t="e" cm="1">
        <f t="array" aca="1" ref="CG64" ca="1">INDEX(INDIRECT("'"&amp;実行度合表集計!$D63&amp;"_受着完'!R58C4:R59C95",FALSE),2,
MATCH(CB$2,INDIRECT("'"&amp;実行度合表集計!$D63&amp;"_受着完'!R4",FALSE),0)-3)</f>
        <v>#REF!</v>
      </c>
      <c r="CH64" s="358" t="e" cm="1">
        <f t="array" aca="1" ref="CH64" ca="1">INDEX(INDIRECT("'"&amp;実行度合表集計!$D63&amp;"_受着完'!R89C4:R90C95",FALSE),2,
MATCH(CB$2,INDIRECT("'"&amp;実行度合表集計!$D63&amp;"_受着完'!R4",FALSE),0)-1)</f>
        <v>#REF!</v>
      </c>
      <c r="CI64" s="356" t="e">
        <f ca="1">INDEX(INDIRECT("'"&amp;実行度合表集計!$D63&amp;"_受着完'!R89C4:R90C95",FALSE),2,
MATCH(CB$2,INDIRECT("'"&amp;実行度合表集計!$D63&amp;"_受着完'!R4",FALSE),0))</f>
        <v>#REF!</v>
      </c>
      <c r="CJ64" s="795" t="e">
        <f ca="1">CI64-($Q63*1000)</f>
        <v>#REF!</v>
      </c>
      <c r="CK64" s="587" t="e" cm="1">
        <f t="array" aca="1" ref="CK64" ca="1">INDEX(INDIRECT("'"&amp;実行度合表集計!$D63&amp;"_受着完'!R89C4:R90C95",FALSE),2,
MATCH(CB$2,INDIRECT("'"&amp;実行度合表集計!$D63&amp;"_受着完'!R4",FALSE),0)-3)</f>
        <v>#REF!</v>
      </c>
      <c r="CL64" s="627" t="e">
        <f t="shared" ref="CL64" ca="1" si="1612">BH64+BR64+CB64</f>
        <v>#REF!</v>
      </c>
      <c r="CM64" s="628" t="e">
        <f t="shared" ref="CM64" ca="1" si="1613">BI64+BS64+CC64</f>
        <v>#REF!</v>
      </c>
      <c r="CN64" s="629" t="e">
        <f t="shared" ref="CN64" ca="1" si="1614">BJ64+BT64+CD64</f>
        <v>#REF!</v>
      </c>
      <c r="CO64" s="648" t="e">
        <f t="shared" ref="CO64" ca="1" si="1615">BK64+BU64+CE64</f>
        <v>#REF!</v>
      </c>
      <c r="CP64" s="617" t="e">
        <f t="shared" ref="CP64" ca="1" si="1616">BL64+BV64+CF64</f>
        <v>#REF!</v>
      </c>
      <c r="CQ64" s="649" t="e">
        <f t="shared" ref="CQ64" ca="1" si="1617">BM64+BW64+CG64</f>
        <v>#REF!</v>
      </c>
      <c r="CR64" s="659" t="e">
        <f ca="1">BN64+BX64+CH64</f>
        <v>#REF!</v>
      </c>
      <c r="CS64" s="619" t="e">
        <f ca="1">BO64+BY64+CI64</f>
        <v>#REF!</v>
      </c>
      <c r="CT64" s="790" t="e">
        <f ca="1">CS64*(1+CT65)-(($Q63*1000)*3)</f>
        <v>#REF!</v>
      </c>
      <c r="CU64" s="660" t="e">
        <f ca="1">BQ64+CA64+CK64</f>
        <v>#REF!</v>
      </c>
      <c r="CV64" s="670" t="e">
        <f t="shared" ca="1" si="1592"/>
        <v>#REF!</v>
      </c>
      <c r="CW64" s="620" t="e">
        <f t="shared" ca="1" si="1592"/>
        <v>#REF!</v>
      </c>
      <c r="CX64" s="671" t="e">
        <f t="shared" ca="1" si="1592"/>
        <v>#REF!</v>
      </c>
      <c r="CY64" s="681" t="e">
        <f t="shared" ca="1" si="1592"/>
        <v>#REF!</v>
      </c>
      <c r="CZ64" s="622" t="e">
        <f t="shared" ca="1" si="1592"/>
        <v>#REF!</v>
      </c>
      <c r="DA64" s="682" t="e">
        <f t="shared" ca="1" si="1592"/>
        <v>#REF!</v>
      </c>
      <c r="DB64" s="692" t="e">
        <f t="shared" ca="1" si="1592"/>
        <v>#REF!</v>
      </c>
      <c r="DC64" s="624" t="e">
        <f t="shared" ca="1" si="1592"/>
        <v>#REF!</v>
      </c>
      <c r="DD64" s="790" t="e">
        <f t="shared" ca="1" si="1592"/>
        <v>#REF!</v>
      </c>
      <c r="DE64" s="693" t="e">
        <f t="shared" ca="1" si="1592"/>
        <v>#REF!</v>
      </c>
      <c r="DF64" s="360" t="e" cm="1">
        <f t="array" aca="1" ref="DF64" ca="1">INDEX(INDIRECT("'"&amp;実行度合表集計!$D63&amp;"_受着完'!R27C4:R28C95",FALSE),2,
MATCH(DF$2,INDIRECT("'"&amp;実行度合表集計!$D63&amp;"_受着完'!R4",FALSE),0)-1)</f>
        <v>#REF!</v>
      </c>
      <c r="DG64" s="356" t="e">
        <f ca="1">INDEX(INDIRECT("'"&amp;実行度合表集計!$D63&amp;"_受着完'!R27C4:R28C95",FALSE),2,
MATCH(DF$2,INDIRECT("'"&amp;実行度合表集計!$D63&amp;"_受着完'!R4",FALSE),0))</f>
        <v>#REF!</v>
      </c>
      <c r="DH64" s="587" t="e" cm="1">
        <f t="array" aca="1" ref="DH64" ca="1">INDEX(INDIRECT("'"&amp;実行度合表集計!$D63&amp;"_受着完'!R27C4:R28C95",FALSE),2,
MATCH(DF$2,INDIRECT("'"&amp;実行度合表集計!$D63&amp;"_受着完'!R4",FALSE),0)-3)</f>
        <v>#REF!</v>
      </c>
      <c r="DI64" s="357" t="e" cm="1">
        <f t="array" aca="1" ref="DI64" ca="1">INDEX(INDIRECT("'"&amp;実行度合表集計!$D63&amp;"_受着完'!R58C4:R59C95",FALSE),2,
MATCH(DF$2,INDIRECT("'"&amp;実行度合表集計!$D63&amp;"_受着完'!R4",FALSE),0)-1)</f>
        <v>#REF!</v>
      </c>
      <c r="DJ64" s="356" t="e">
        <f ca="1">INDEX(INDIRECT("'"&amp;実行度合表集計!$D63&amp;"_受着完'!R58C4:R59C95",FALSE),2,
MATCH(DF$2,INDIRECT("'"&amp;実行度合表集計!$D63&amp;"_受着完'!R4",FALSE),0))</f>
        <v>#REF!</v>
      </c>
      <c r="DK64" s="587" t="e" cm="1">
        <f t="array" aca="1" ref="DK64" ca="1">INDEX(INDIRECT("'"&amp;実行度合表集計!$D63&amp;"_受着完'!R58C4:R59C95",FALSE),2,
MATCH(DF$2,INDIRECT("'"&amp;実行度合表集計!$D63&amp;"_受着完'!R4",FALSE),0)-3)</f>
        <v>#REF!</v>
      </c>
      <c r="DL64" s="358" t="e" cm="1">
        <f t="array" aca="1" ref="DL64" ca="1">INDEX(INDIRECT("'"&amp;実行度合表集計!$D63&amp;"_受着完'!R89C4:R90C95",FALSE),2,
MATCH(DF$2,INDIRECT("'"&amp;実行度合表集計!$D63&amp;"_受着完'!R4",FALSE),0)-1)</f>
        <v>#REF!</v>
      </c>
      <c r="DM64" s="356" t="e">
        <f ca="1">INDEX(INDIRECT("'"&amp;実行度合表集計!$D63&amp;"_受着完'!R89C4:R90C95",FALSE),2,
MATCH(DF$2,INDIRECT("'"&amp;実行度合表集計!$D63&amp;"_受着完'!R4",FALSE),0))</f>
        <v>#REF!</v>
      </c>
      <c r="DN64" s="795" t="e">
        <f ca="1">DM64-($Q63*1000)</f>
        <v>#REF!</v>
      </c>
      <c r="DO64" s="587" t="e" cm="1">
        <f t="array" aca="1" ref="DO64" ca="1">INDEX(INDIRECT("'"&amp;実行度合表集計!$D63&amp;"_受着完'!R89C4:R90C95",FALSE),2,
MATCH(DF$2,INDIRECT("'"&amp;実行度合表集計!$D63&amp;"_受着完'!R4",FALSE),0)-3)</f>
        <v>#REF!</v>
      </c>
      <c r="DP64" s="455" t="e" cm="1">
        <f t="array" aca="1" ref="DP64" ca="1">INDEX(INDIRECT("'"&amp;実行度合表集計!$D63&amp;"_受着完'!R27C4:R28C95",FALSE),2,
MATCH(DP$2,INDIRECT("'"&amp;実行度合表集計!$D63&amp;"_受着完'!R4",FALSE),0)-1)</f>
        <v>#REF!</v>
      </c>
      <c r="DQ64" s="356" t="e">
        <f ca="1">INDEX(INDIRECT("'"&amp;実行度合表集計!$D63&amp;"_受着完'!R27C4:R28C95",FALSE),2,
MATCH(DP$2,INDIRECT("'"&amp;実行度合表集計!$D63&amp;"_受着完'!R4",FALSE),0))</f>
        <v>#REF!</v>
      </c>
      <c r="DR64" s="587" t="e" cm="1">
        <f t="array" aca="1" ref="DR64" ca="1">INDEX(INDIRECT("'"&amp;実行度合表集計!$D63&amp;"_受着完'!R27C4:R28C95",FALSE),2,
MATCH(DP$2,INDIRECT("'"&amp;実行度合表集計!$D63&amp;"_受着完'!R4",FALSE),0)-3)</f>
        <v>#REF!</v>
      </c>
      <c r="DS64" s="357" t="e" cm="1">
        <f t="array" aca="1" ref="DS64" ca="1">INDEX(INDIRECT("'"&amp;実行度合表集計!$D63&amp;"_受着完'!R58C4:R59C95",FALSE),2,
MATCH(DP$2,INDIRECT("'"&amp;実行度合表集計!$D63&amp;"_受着完'!R4",FALSE),0)-1)</f>
        <v>#REF!</v>
      </c>
      <c r="DT64" s="356" t="e">
        <f ca="1">INDEX(INDIRECT("'"&amp;実行度合表集計!$D63&amp;"_受着完'!R58C4:R59C95",FALSE),2,
MATCH(DP$2,INDIRECT("'"&amp;実行度合表集計!$D63&amp;"_受着完'!R4",FALSE),0))</f>
        <v>#REF!</v>
      </c>
      <c r="DU64" s="587" t="e" cm="1">
        <f t="array" aca="1" ref="DU64" ca="1">INDEX(INDIRECT("'"&amp;実行度合表集計!$D63&amp;"_受着完'!R58C4:R59C95",FALSE),2,
MATCH(DP$2,INDIRECT("'"&amp;実行度合表集計!$D63&amp;"_受着完'!R4",FALSE),0)-3)</f>
        <v>#REF!</v>
      </c>
      <c r="DV64" s="358" t="e" cm="1">
        <f t="array" aca="1" ref="DV64" ca="1">INDEX(INDIRECT("'"&amp;実行度合表集計!$D63&amp;"_受着完'!R89C4:R90C95",FALSE),2,
MATCH(DP$2,INDIRECT("'"&amp;実行度合表集計!$D63&amp;"_受着完'!R4",FALSE),0)-1)</f>
        <v>#REF!</v>
      </c>
      <c r="DW64" s="356" t="e">
        <f ca="1">INDEX(INDIRECT("'"&amp;実行度合表集計!$D63&amp;"_受着完'!R89C4:R90C95",FALSE),2,
MATCH(DP$2,INDIRECT("'"&amp;実行度合表集計!$D63&amp;"_受着完'!R4",FALSE),0))</f>
        <v>#REF!</v>
      </c>
      <c r="DX64" s="795" t="e">
        <f ca="1">DW64-($Q63*1000)</f>
        <v>#REF!</v>
      </c>
      <c r="DY64" s="587" t="e" cm="1">
        <f t="array" aca="1" ref="DY64" ca="1">INDEX(INDIRECT("'"&amp;実行度合表集計!$D63&amp;"_受着完'!R89C4:R90C95",FALSE),2,
MATCH(DP$2,INDIRECT("'"&amp;実行度合表集計!$D63&amp;"_受着完'!R4",FALSE),0)-3)</f>
        <v>#REF!</v>
      </c>
      <c r="DZ64" s="455" t="e" cm="1">
        <f t="array" aca="1" ref="DZ64" ca="1">INDEX(INDIRECT("'"&amp;実行度合表集計!$D63&amp;"_受着完'!R27C4:R28C95",FALSE),2,
MATCH(DZ$2,INDIRECT("'"&amp;実行度合表集計!$D63&amp;"_受着完'!R4",FALSE),0)-1)</f>
        <v>#REF!</v>
      </c>
      <c r="EA64" s="356" t="e">
        <f ca="1">INDEX(INDIRECT("'"&amp;実行度合表集計!$D63&amp;"_受着完'!R27C4:R28C95",FALSE),2,
MATCH(DZ$2,INDIRECT("'"&amp;実行度合表集計!$D63&amp;"_受着完'!R4",FALSE),0))</f>
        <v>#REF!</v>
      </c>
      <c r="EB64" s="587" t="e" cm="1">
        <f t="array" aca="1" ref="EB64" ca="1">INDEX(INDIRECT("'"&amp;実行度合表集計!$D63&amp;"_受着完'!R27C4:R28C95",FALSE),2,
MATCH(DZ$2,INDIRECT("'"&amp;実行度合表集計!$D63&amp;"_受着完'!R4",FALSE),0)-3)</f>
        <v>#REF!</v>
      </c>
      <c r="EC64" s="357" t="e" cm="1">
        <f t="array" aca="1" ref="EC64" ca="1">INDEX(INDIRECT("'"&amp;実行度合表集計!$D63&amp;"_受着完'!R58C4:R59C95",FALSE),2,
MATCH(DZ$2,INDIRECT("'"&amp;実行度合表集計!$D63&amp;"_受着完'!R4",FALSE),0)-1)</f>
        <v>#REF!</v>
      </c>
      <c r="ED64" s="356" t="e">
        <f ca="1">INDEX(INDIRECT("'"&amp;実行度合表集計!$D63&amp;"_受着完'!R58C4:R59C95",FALSE),2,
MATCH(DZ$2,INDIRECT("'"&amp;実行度合表集計!$D63&amp;"_受着完'!R4",FALSE),0))</f>
        <v>#REF!</v>
      </c>
      <c r="EE64" s="587" t="e" cm="1">
        <f t="array" aca="1" ref="EE64" ca="1">INDEX(INDIRECT("'"&amp;実行度合表集計!$D63&amp;"_受着完'!R58C4:R59C95",FALSE),2,
MATCH(DZ$2,INDIRECT("'"&amp;実行度合表集計!$D63&amp;"_受着完'!R4",FALSE),0)-3)</f>
        <v>#REF!</v>
      </c>
      <c r="EF64" s="358" t="e" cm="1">
        <f t="array" aca="1" ref="EF64" ca="1">INDEX(INDIRECT("'"&amp;実行度合表集計!$D63&amp;"_受着完'!R89C4:R90C95",FALSE),2,
MATCH(DZ$2,INDIRECT("'"&amp;実行度合表集計!$D63&amp;"_受着完'!R4",FALSE),0)-1)</f>
        <v>#REF!</v>
      </c>
      <c r="EG64" s="356" t="e">
        <f ca="1">INDEX(INDIRECT("'"&amp;実行度合表集計!$D63&amp;"_受着完'!R89C4:R90C95",FALSE),2,
MATCH(DZ$2,INDIRECT("'"&amp;実行度合表集計!$D63&amp;"_受着完'!R4",FALSE),0))</f>
        <v>#REF!</v>
      </c>
      <c r="EH64" s="795" t="e">
        <f ca="1">EG64-($Q63*1000)</f>
        <v>#REF!</v>
      </c>
      <c r="EI64" s="587" t="e" cm="1">
        <f t="array" aca="1" ref="EI64" ca="1">INDEX(INDIRECT("'"&amp;実行度合表集計!$D63&amp;"_受着完'!R89C4:R90C95",FALSE),2,
MATCH(DZ$2,INDIRECT("'"&amp;実行度合表集計!$D63&amp;"_受着完'!R4",FALSE),0)-3)</f>
        <v>#REF!</v>
      </c>
      <c r="EJ64" s="627" t="e">
        <f t="shared" ref="EJ64" ca="1" si="1618">DF64+DP64+DZ64</f>
        <v>#REF!</v>
      </c>
      <c r="EK64" s="628" t="e">
        <f t="shared" ref="EK64" ca="1" si="1619">DG64+DQ64+EA64</f>
        <v>#REF!</v>
      </c>
      <c r="EL64" s="629" t="e">
        <f t="shared" ref="EL64" ca="1" si="1620">DH64+DR64+EB64</f>
        <v>#REF!</v>
      </c>
      <c r="EM64" s="648" t="e">
        <f t="shared" ref="EM64" ca="1" si="1621">DI64+DS64+EC64</f>
        <v>#REF!</v>
      </c>
      <c r="EN64" s="617" t="e">
        <f t="shared" ref="EN64" ca="1" si="1622">DJ64+DT64+ED64</f>
        <v>#REF!</v>
      </c>
      <c r="EO64" s="649" t="e">
        <f t="shared" ref="EO64" ca="1" si="1623">DK64+DU64+EE64</f>
        <v>#REF!</v>
      </c>
      <c r="EP64" s="659" t="e">
        <f ca="1">DL64+DV64+EF64</f>
        <v>#REF!</v>
      </c>
      <c r="EQ64" s="619" t="e">
        <f ca="1">DM64+DW64+EG64</f>
        <v>#REF!</v>
      </c>
      <c r="ER64" s="790" t="e">
        <f ca="1">EQ64*(1+ER65)-(($Q63*1000)*3)</f>
        <v>#REF!</v>
      </c>
      <c r="ES64" s="660" t="e">
        <f ca="1">DO64+DY64+EI64</f>
        <v>#REF!</v>
      </c>
      <c r="ET64" s="360" t="e" cm="1">
        <f t="array" aca="1" ref="ET64" ca="1">INDEX(INDIRECT("'"&amp;実行度合表集計!$D63&amp;"_受着完'!R27C4:R28C95",FALSE),2,
MATCH(ET$2,INDIRECT("'"&amp;実行度合表集計!$D63&amp;"_受着完'!R4",FALSE),0)-1)</f>
        <v>#REF!</v>
      </c>
      <c r="EU64" s="356" t="e">
        <f ca="1">INDEX(INDIRECT("'"&amp;実行度合表集計!$D63&amp;"_受着完'!R27C4:R28C95",FALSE),2,
MATCH(ET$2,INDIRECT("'"&amp;実行度合表集計!$D63&amp;"_受着完'!R4",FALSE),0))</f>
        <v>#REF!</v>
      </c>
      <c r="EV64" s="587" t="e" cm="1">
        <f t="array" aca="1" ref="EV64" ca="1">INDEX(INDIRECT("'"&amp;実行度合表集計!$D63&amp;"_受着完'!R27C4:R28C95",FALSE),2,
MATCH(ET$2,INDIRECT("'"&amp;実行度合表集計!$D63&amp;"_受着完'!R4",FALSE),0)-3)</f>
        <v>#REF!</v>
      </c>
      <c r="EW64" s="357" t="e" cm="1">
        <f t="array" aca="1" ref="EW64" ca="1">INDEX(INDIRECT("'"&amp;実行度合表集計!$D63&amp;"_受着完'!R58C4:R59C95",FALSE),2,
MATCH(ET$2,INDIRECT("'"&amp;実行度合表集計!$D63&amp;"_受着完'!R4",FALSE),0)-1)</f>
        <v>#REF!</v>
      </c>
      <c r="EX64" s="356" t="e">
        <f ca="1">INDEX(INDIRECT("'"&amp;実行度合表集計!$D63&amp;"_受着完'!R58C4:R59C95",FALSE),2,
MATCH(ET$2,INDIRECT("'"&amp;実行度合表集計!$D63&amp;"_受着完'!R4",FALSE),0))</f>
        <v>#REF!</v>
      </c>
      <c r="EY64" s="587" t="e" cm="1">
        <f t="array" aca="1" ref="EY64" ca="1">INDEX(INDIRECT("'"&amp;実行度合表集計!$D63&amp;"_受着完'!R58C4:R59C95",FALSE),2,
MATCH(ET$2,INDIRECT("'"&amp;実行度合表集計!$D63&amp;"_受着完'!R4",FALSE),0)-3)</f>
        <v>#REF!</v>
      </c>
      <c r="EZ64" s="358" t="e" cm="1">
        <f t="array" aca="1" ref="EZ64" ca="1">INDEX(INDIRECT("'"&amp;実行度合表集計!$D63&amp;"_受着完'!R89C4:R90C95",FALSE),2,
MATCH(ET$2,INDIRECT("'"&amp;実行度合表集計!$D63&amp;"_受着完'!R4",FALSE),0)-1)</f>
        <v>#REF!</v>
      </c>
      <c r="FA64" s="356" t="e">
        <f ca="1">INDEX(INDIRECT("'"&amp;実行度合表集計!$D63&amp;"_受着完'!R89C4:R90C95",FALSE),2,
MATCH(ET$2,INDIRECT("'"&amp;実行度合表集計!$D63&amp;"_受着完'!R4",FALSE),0))</f>
        <v>#REF!</v>
      </c>
      <c r="FB64" s="795" t="e">
        <f ca="1">FA64-($Q63*1000)</f>
        <v>#REF!</v>
      </c>
      <c r="FC64" s="587" t="e" cm="1">
        <f t="array" aca="1" ref="FC64" ca="1">INDEX(INDIRECT("'"&amp;実行度合表集計!$D63&amp;"_受着完'!R89C4:R90C95",FALSE),2,
MATCH(ET$2,INDIRECT("'"&amp;実行度合表集計!$D63&amp;"_受着完'!R4",FALSE),0)-3)</f>
        <v>#REF!</v>
      </c>
      <c r="FD64" s="455" t="e" cm="1">
        <f t="array" aca="1" ref="FD64" ca="1">INDEX(INDIRECT("'"&amp;実行度合表集計!$D63&amp;"_受着完'!R27C4:R28C95",FALSE),2,
MATCH(FD$2,INDIRECT("'"&amp;実行度合表集計!$D63&amp;"_受着完'!R4",FALSE),0)-1)</f>
        <v>#REF!</v>
      </c>
      <c r="FE64" s="356" t="e">
        <f ca="1">INDEX(INDIRECT("'"&amp;実行度合表集計!$D63&amp;"_受着完'!R27C4:R28C95",FALSE),2,
MATCH(FD$2,INDIRECT("'"&amp;実行度合表集計!$D63&amp;"_受着完'!R4",FALSE),0))</f>
        <v>#REF!</v>
      </c>
      <c r="FF64" s="587" t="e" cm="1">
        <f t="array" aca="1" ref="FF64" ca="1">INDEX(INDIRECT("'"&amp;実行度合表集計!$D63&amp;"_受着完'!R27C4:R28C95",FALSE),2,
MATCH(FD$2,INDIRECT("'"&amp;実行度合表集計!$D63&amp;"_受着完'!R4",FALSE),0)-3)</f>
        <v>#REF!</v>
      </c>
      <c r="FG64" s="357" t="e" cm="1">
        <f t="array" aca="1" ref="FG64" ca="1">INDEX(INDIRECT("'"&amp;実行度合表集計!$D63&amp;"_受着完'!R58C4:R59C95",FALSE),2,
MATCH(FD$2,INDIRECT("'"&amp;実行度合表集計!$D63&amp;"_受着完'!R4",FALSE),0)-1)</f>
        <v>#REF!</v>
      </c>
      <c r="FH64" s="356" t="e">
        <f ca="1">INDEX(INDIRECT("'"&amp;実行度合表集計!$D63&amp;"_受着完'!R58C4:R59C95",FALSE),2,
MATCH(FD$2,INDIRECT("'"&amp;実行度合表集計!$D63&amp;"_受着完'!R4",FALSE),0))</f>
        <v>#REF!</v>
      </c>
      <c r="FI64" s="587" t="e" cm="1">
        <f t="array" aca="1" ref="FI64" ca="1">INDEX(INDIRECT("'"&amp;実行度合表集計!$D63&amp;"_受着完'!R58C4:R59C95",FALSE),2,
MATCH(FD$2,INDIRECT("'"&amp;実行度合表集計!$D63&amp;"_受着完'!R4",FALSE),0)-3)</f>
        <v>#REF!</v>
      </c>
      <c r="FJ64" s="358" t="e" cm="1">
        <f t="array" aca="1" ref="FJ64" ca="1">INDEX(INDIRECT("'"&amp;実行度合表集計!$D63&amp;"_受着完'!R89C4:R90C95",FALSE),2,
MATCH(FD$2,INDIRECT("'"&amp;実行度合表集計!$D63&amp;"_受着完'!R4",FALSE),0)-1)</f>
        <v>#REF!</v>
      </c>
      <c r="FK64" s="356" t="e">
        <f ca="1">INDEX(INDIRECT("'"&amp;実行度合表集計!$D63&amp;"_受着完'!R89C4:R90C95",FALSE),2,
MATCH(FD$2,INDIRECT("'"&amp;実行度合表集計!$D63&amp;"_受着完'!R4",FALSE),0))</f>
        <v>#REF!</v>
      </c>
      <c r="FL64" s="795" t="e">
        <f ca="1">FK64-($Q63*1000)</f>
        <v>#REF!</v>
      </c>
      <c r="FM64" s="587" t="e" cm="1">
        <f t="array" aca="1" ref="FM64" ca="1">INDEX(INDIRECT("'"&amp;実行度合表集計!$D63&amp;"_受着完'!R89C4:R90C95",FALSE),2,
MATCH(FD$2,INDIRECT("'"&amp;実行度合表集計!$D63&amp;"_受着完'!R4",FALSE),0)-3)</f>
        <v>#REF!</v>
      </c>
      <c r="FN64" s="455" t="e" cm="1">
        <f t="array" aca="1" ref="FN64" ca="1">INDEX(INDIRECT("'"&amp;実行度合表集計!$D63&amp;"_受着完'!R27C4:R28C95",FALSE),2,
MATCH(FN$2,INDIRECT("'"&amp;実行度合表集計!$D63&amp;"_受着完'!R4",FALSE),0)-1)</f>
        <v>#REF!</v>
      </c>
      <c r="FO64" s="356" t="e">
        <f ca="1">INDEX(INDIRECT("'"&amp;実行度合表集計!$D63&amp;"_受着完'!R27C4:R28C95",FALSE),2,
MATCH(FN$2,INDIRECT("'"&amp;実行度合表集計!$D63&amp;"_受着完'!R4",FALSE),0))</f>
        <v>#REF!</v>
      </c>
      <c r="FP64" s="587" t="e" cm="1">
        <f t="array" aca="1" ref="FP64" ca="1">INDEX(INDIRECT("'"&amp;実行度合表集計!$D63&amp;"_受着完'!R27C4:R28C95",FALSE),2,
MATCH(FN$2,INDIRECT("'"&amp;実行度合表集計!$D63&amp;"_受着完'!R4",FALSE),0)-3)</f>
        <v>#REF!</v>
      </c>
      <c r="FQ64" s="357" t="e" cm="1">
        <f t="array" aca="1" ref="FQ64" ca="1">INDEX(INDIRECT("'"&amp;実行度合表集計!$D63&amp;"_受着完'!R58C4:R59C95",FALSE),2,
MATCH(FN$2,INDIRECT("'"&amp;実行度合表集計!$D63&amp;"_受着完'!R4",FALSE),0)-1)</f>
        <v>#REF!</v>
      </c>
      <c r="FR64" s="356" t="e">
        <f ca="1">INDEX(INDIRECT("'"&amp;実行度合表集計!$D63&amp;"_受着完'!R58C4:R59C95",FALSE),2,
MATCH(FN$2,INDIRECT("'"&amp;実行度合表集計!$D63&amp;"_受着完'!R4",FALSE),0))</f>
        <v>#REF!</v>
      </c>
      <c r="FS64" s="587" t="e" cm="1">
        <f t="array" aca="1" ref="FS64" ca="1">INDEX(INDIRECT("'"&amp;実行度合表集計!$D63&amp;"_受着完'!R58C4:R59C95",FALSE),2,
MATCH(FN$2,INDIRECT("'"&amp;実行度合表集計!$D63&amp;"_受着完'!R4",FALSE),0)-3)</f>
        <v>#REF!</v>
      </c>
      <c r="FT64" s="358" t="e" cm="1">
        <f t="array" aca="1" ref="FT64" ca="1">INDEX(INDIRECT("'"&amp;実行度合表集計!$D63&amp;"_受着完'!R89C4:R90C95",FALSE),2,
MATCH(FN$2,INDIRECT("'"&amp;実行度合表集計!$D63&amp;"_受着完'!R4",FALSE),0)-1)</f>
        <v>#REF!</v>
      </c>
      <c r="FU64" s="356" t="e">
        <f ca="1">INDEX(INDIRECT("'"&amp;実行度合表集計!$D63&amp;"_受着完'!R89C4:R90C95",FALSE),2,
MATCH(FN$2,INDIRECT("'"&amp;実行度合表集計!$D63&amp;"_受着完'!R4",FALSE),0))</f>
        <v>#REF!</v>
      </c>
      <c r="FV64" s="795" t="e">
        <f ca="1">FU64-($Q63*1000)</f>
        <v>#REF!</v>
      </c>
      <c r="FW64" s="587" t="e" cm="1">
        <f t="array" aca="1" ref="FW64" ca="1">INDEX(INDIRECT("'"&amp;実行度合表集計!$D63&amp;"_受着完'!R89C4:R90C95",FALSE),2,
MATCH(FN$2,INDIRECT("'"&amp;実行度合表集計!$D63&amp;"_受着完'!R4",FALSE),0)-3)</f>
        <v>#REF!</v>
      </c>
      <c r="FX64" s="627" t="e">
        <f t="shared" ref="FX64" ca="1" si="1624">ET64+FD64+FN64</f>
        <v>#REF!</v>
      </c>
      <c r="FY64" s="628" t="e">
        <f t="shared" ref="FY64" ca="1" si="1625">EU64+FE64+FO64</f>
        <v>#REF!</v>
      </c>
      <c r="FZ64" s="629" t="e">
        <f t="shared" ref="FZ64" ca="1" si="1626">EV64+FF64+FP64</f>
        <v>#REF!</v>
      </c>
      <c r="GA64" s="648" t="e">
        <f t="shared" ref="GA64" ca="1" si="1627">EW64+FG64+FQ64</f>
        <v>#REF!</v>
      </c>
      <c r="GB64" s="617" t="e">
        <f t="shared" ref="GB64" ca="1" si="1628">EX64+FH64+FR64</f>
        <v>#REF!</v>
      </c>
      <c r="GC64" s="649" t="e">
        <f t="shared" ref="GC64" ca="1" si="1629">EY64+FI64+FS64</f>
        <v>#REF!</v>
      </c>
      <c r="GD64" s="659" t="e">
        <f ca="1">EZ64+FJ64+FT64</f>
        <v>#REF!</v>
      </c>
      <c r="GE64" s="619" t="e">
        <f ca="1">FA64+FK64+FU64</f>
        <v>#REF!</v>
      </c>
      <c r="GF64" s="790" t="e">
        <f ca="1">GE64*(1+GF65)-(($Q63*1000)*3)</f>
        <v>#REF!</v>
      </c>
      <c r="GG64" s="660" t="e">
        <f ca="1">FC64+FM64+FW64</f>
        <v>#REF!</v>
      </c>
      <c r="GH64" s="670" t="e">
        <f t="shared" ca="1" si="1595"/>
        <v>#REF!</v>
      </c>
      <c r="GI64" s="620" t="e">
        <f t="shared" ca="1" si="1595"/>
        <v>#REF!</v>
      </c>
      <c r="GJ64" s="671" t="e">
        <f t="shared" ca="1" si="1595"/>
        <v>#REF!</v>
      </c>
      <c r="GK64" s="681" t="e">
        <f t="shared" ca="1" si="1595"/>
        <v>#REF!</v>
      </c>
      <c r="GL64" s="622" t="e">
        <f t="shared" ca="1" si="1595"/>
        <v>#REF!</v>
      </c>
      <c r="GM64" s="682" t="e">
        <f t="shared" ca="1" si="1595"/>
        <v>#REF!</v>
      </c>
      <c r="GN64" s="692" t="e">
        <f t="shared" ca="1" si="1596"/>
        <v>#REF!</v>
      </c>
      <c r="GO64" s="624" t="e">
        <f t="shared" ca="1" si="1597"/>
        <v>#REF!</v>
      </c>
      <c r="GP64" s="790" t="e">
        <f t="shared" ca="1" si="1598"/>
        <v>#REF!</v>
      </c>
      <c r="GQ64" s="693" t="e">
        <f t="shared" ca="1" si="1599"/>
        <v>#REF!</v>
      </c>
      <c r="GR64" s="702" t="e">
        <f t="shared" ca="1" si="1600"/>
        <v>#REF!</v>
      </c>
      <c r="GS64" s="699" t="e">
        <f t="shared" ca="1" si="1600"/>
        <v>#REF!</v>
      </c>
      <c r="GT64" s="703" t="e">
        <f t="shared" ca="1" si="1600"/>
        <v>#REF!</v>
      </c>
      <c r="GU64" s="702" t="e">
        <f t="shared" ca="1" si="1600"/>
        <v>#REF!</v>
      </c>
      <c r="GV64" s="699" t="e">
        <f t="shared" ca="1" si="1600"/>
        <v>#REF!</v>
      </c>
      <c r="GW64" s="703" t="e">
        <f t="shared" ca="1" si="1600"/>
        <v>#REF!</v>
      </c>
      <c r="GX64" s="702" t="e">
        <f t="shared" ca="1" si="1600"/>
        <v>#REF!</v>
      </c>
      <c r="GY64" s="699" t="e">
        <f t="shared" ca="1" si="1600"/>
        <v>#REF!</v>
      </c>
      <c r="GZ64" s="790" t="e">
        <f t="shared" ca="1" si="1600"/>
        <v>#REF!</v>
      </c>
      <c r="HA64" s="703" t="e">
        <f t="shared" ca="1" si="1600"/>
        <v>#REF!</v>
      </c>
      <c r="HC64" s="461" t="s">
        <v>146</v>
      </c>
      <c r="HD64" s="460"/>
      <c r="HE64" s="461" t="s">
        <v>241</v>
      </c>
      <c r="HF64" s="461" t="s">
        <v>276</v>
      </c>
      <c r="HG64" s="461"/>
    </row>
    <row r="65" spans="1:215" ht="20.25" outlineLevel="1" thickBot="1" x14ac:dyDescent="0.3">
      <c r="A65" s="365"/>
      <c r="B65" s="504"/>
      <c r="C65" s="443" t="str">
        <f>_xlfn.XLOOKUP($D65,'214737'!$H:$H,'214737'!$G:$G,"",0)</f>
        <v/>
      </c>
      <c r="D65" s="1489" t="str">
        <f>HYPERLINK("#'"&amp;D63&amp;"_損益'!A1","▶損益")</f>
        <v>▶損益</v>
      </c>
      <c r="E65" s="413"/>
      <c r="F65" s="1294" t="str">
        <f>_xlfn.XLOOKUP($D65,'214737'!$H:$H,'214737'!$I:$I,"",0)</f>
        <v/>
      </c>
      <c r="G65" s="1294" t="str">
        <f>_xlfn.XLOOKUP($D65,'214737'!$H:$H,'214737'!$J:$J,"",0)</f>
        <v/>
      </c>
      <c r="H65" s="1294" t="str">
        <f>_xlfn.XLOOKUP($D65,'214737'!$H:$H,'214737'!$K:$K,"",0)</f>
        <v/>
      </c>
      <c r="I65" s="414"/>
      <c r="J65" s="523"/>
      <c r="K65" s="1282"/>
      <c r="L65" s="1282"/>
      <c r="M65" s="1282"/>
      <c r="N65" s="1282"/>
      <c r="O65" s="1282"/>
      <c r="P65" s="1282"/>
      <c r="Q65" s="1282"/>
      <c r="R65" s="579" t="str">
        <f>R63</f>
        <v>クレバリーホーム千葉中央</v>
      </c>
      <c r="S65" s="355" t="s">
        <v>143</v>
      </c>
      <c r="T65" s="558" t="e">
        <f t="shared" ref="T65" ca="1" si="1630">IF(AND(T63&gt;0,T64&gt;0),ROUNDDOWN(T64/T63,4),"")</f>
        <v>#REF!</v>
      </c>
      <c r="U65" s="559" t="e">
        <f t="shared" ref="U65" ca="1" si="1631">IF(AND(U63&gt;0,U64&gt;0),ROUNDDOWN(U64/U63,4),"")</f>
        <v>#REF!</v>
      </c>
      <c r="V65" s="559" t="e">
        <f t="shared" ref="V65" ca="1" si="1632">IF(AND(V63&gt;0,V64&gt;0),ROUNDDOWN(V64/V63,4),"")</f>
        <v>#REF!</v>
      </c>
      <c r="W65" s="560" t="e">
        <f t="shared" ref="W65" ca="1" si="1633">IF(AND(W63&gt;0,W64&gt;0),ROUNDDOWN(W64/W63,4),"")</f>
        <v>#REF!</v>
      </c>
      <c r="X65" s="559" t="e">
        <f t="shared" ref="X65" ca="1" si="1634">IF(AND(X63&gt;0,X64&gt;0),ROUNDDOWN(X64/X63,4),"")</f>
        <v>#REF!</v>
      </c>
      <c r="Y65" s="559" t="e">
        <f t="shared" ref="Y65" ca="1" si="1635">IF(AND(Y63&gt;0,Y64&gt;0),ROUNDDOWN(Y64/Y63,4),"")</f>
        <v>#REF!</v>
      </c>
      <c r="Z65" s="561" t="e">
        <f t="shared" ref="Z65" ca="1" si="1636">IF(AND(Z63&gt;0,Z64&gt;0),ROUNDDOWN(Z64/Z63,4),"")</f>
        <v>#REF!</v>
      </c>
      <c r="AA65" s="559" t="e">
        <f t="shared" ref="AA65" ca="1" si="1637">IF(AND(AA63&gt;0,AA64&gt;0),ROUNDDOWN(AA64/AA63,4),"")</f>
        <v>#REF!</v>
      </c>
      <c r="AB65" s="562" t="e">
        <f ca="1">IF(AB64&gt;0,AB64/AB63,0)</f>
        <v>#REF!</v>
      </c>
      <c r="AC65" s="559" t="e">
        <f t="shared" ref="AC65" ca="1" si="1638">IF(AND(AC63&gt;0,AC64&gt;0),ROUNDDOWN(AC64/AC63,4),"")</f>
        <v>#REF!</v>
      </c>
      <c r="AD65" s="558" t="e">
        <f t="shared" ref="AD65" ca="1" si="1639">IF(AND(AD63&gt;0,AD64&gt;0),ROUNDDOWN(AD64/AD63,4),"")</f>
        <v>#REF!</v>
      </c>
      <c r="AE65" s="559" t="e">
        <f t="shared" ref="AE65" ca="1" si="1640">IF(AND(AE63&gt;0,AE64&gt;0),ROUNDDOWN(AE64/AE63,4),"")</f>
        <v>#REF!</v>
      </c>
      <c r="AF65" s="559" t="e">
        <f t="shared" ref="AF65" ca="1" si="1641">IF(AND(AF63&gt;0,AF64&gt;0),ROUNDDOWN(AF64/AF63,4),"")</f>
        <v>#REF!</v>
      </c>
      <c r="AG65" s="560" t="e">
        <f t="shared" ref="AG65" ca="1" si="1642">IF(AND(AG63&gt;0,AG64&gt;0),ROUNDDOWN(AG64/AG63,4),"")</f>
        <v>#REF!</v>
      </c>
      <c r="AH65" s="559" t="e">
        <f t="shared" ref="AH65" ca="1" si="1643">IF(AND(AH63&gt;0,AH64&gt;0),ROUNDDOWN(AH64/AH63,4),"")</f>
        <v>#REF!</v>
      </c>
      <c r="AI65" s="559" t="e">
        <f t="shared" ref="AI65" ca="1" si="1644">IF(AND(AI63&gt;0,AI64&gt;0),ROUNDDOWN(AI64/AI63,4),"")</f>
        <v>#REF!</v>
      </c>
      <c r="AJ65" s="561" t="e">
        <f t="shared" ref="AJ65" ca="1" si="1645">IF(AND(AJ63&gt;0,AJ64&gt;0),ROUNDDOWN(AJ64/AJ63,4),"")</f>
        <v>#REF!</v>
      </c>
      <c r="AK65" s="559" t="e">
        <f t="shared" ref="AK65" ca="1" si="1646">IF(AND(AK63&gt;0,AK64&gt;0),ROUNDDOWN(AK64/AK63,4),"")</f>
        <v>#REF!</v>
      </c>
      <c r="AL65" s="562" t="e">
        <f ca="1">IF(AL64&gt;0,AL64/AL63,0)</f>
        <v>#REF!</v>
      </c>
      <c r="AM65" s="559" t="e">
        <f t="shared" ref="AM65" ca="1" si="1647">IF(AND(AM63&gt;0,AM64&gt;0),ROUNDDOWN(AM64/AM63,4),"")</f>
        <v>#REF!</v>
      </c>
      <c r="AN65" s="558" t="e">
        <f t="shared" ref="AN65" ca="1" si="1648">IF(AND(AN63&gt;0,AN64&gt;0),ROUNDDOWN(AN64/AN63,4),"")</f>
        <v>#REF!</v>
      </c>
      <c r="AO65" s="559" t="e">
        <f t="shared" ref="AO65" ca="1" si="1649">IF(AND(AO63&gt;0,AO64&gt;0),ROUNDDOWN(AO64/AO63,4),"")</f>
        <v>#REF!</v>
      </c>
      <c r="AP65" s="559" t="e">
        <f t="shared" ref="AP65" ca="1" si="1650">IF(AND(AP63&gt;0,AP64&gt;0),ROUNDDOWN(AP64/AP63,4),"")</f>
        <v>#REF!</v>
      </c>
      <c r="AQ65" s="560" t="e">
        <f t="shared" ref="AQ65" ca="1" si="1651">IF(AND(AQ63&gt;0,AQ64&gt;0),ROUNDDOWN(AQ64/AQ63,4),"")</f>
        <v>#REF!</v>
      </c>
      <c r="AR65" s="559" t="e">
        <f t="shared" ref="AR65" ca="1" si="1652">IF(AND(AR63&gt;0,AR64&gt;0),ROUNDDOWN(AR64/AR63,4),"")</f>
        <v>#REF!</v>
      </c>
      <c r="AS65" s="559" t="e">
        <f t="shared" ref="AS65" ca="1" si="1653">IF(AND(AS63&gt;0,AS64&gt;0),ROUNDDOWN(AS64/AS63,4),"")</f>
        <v>#REF!</v>
      </c>
      <c r="AT65" s="561" t="e">
        <f t="shared" ref="AT65" ca="1" si="1654">IF(AND(AT63&gt;0,AT64&gt;0),ROUNDDOWN(AT64/AT63,4),"")</f>
        <v>#REF!</v>
      </c>
      <c r="AU65" s="559" t="e">
        <f t="shared" ref="AU65" ca="1" si="1655">IF(AND(AU63&gt;0,AU64&gt;0),ROUNDDOWN(AU64/AU63,4),"")</f>
        <v>#REF!</v>
      </c>
      <c r="AV65" s="562" t="e">
        <f ca="1">IF(AV64&gt;0,AV64/AV63,0)</f>
        <v>#REF!</v>
      </c>
      <c r="AW65" s="559" t="e">
        <f t="shared" ref="AW65" ca="1" si="1656">IF(AND(AW63&gt;0,AW64&gt;0),ROUNDDOWN(AW64/AW63,4),"")</f>
        <v>#REF!</v>
      </c>
      <c r="AX65" s="630" t="e">
        <f t="shared" ref="AX65:BE65" ca="1" si="1657">IF(AND(AX63&gt;0,AX64&gt;0),ROUNDDOWN(AX64/AX63,4),"")</f>
        <v>#REF!</v>
      </c>
      <c r="AY65" s="563" t="e">
        <f t="shared" ca="1" si="1657"/>
        <v>#REF!</v>
      </c>
      <c r="AZ65" s="631" t="e">
        <f t="shared" ca="1" si="1657"/>
        <v>#REF!</v>
      </c>
      <c r="BA65" s="650" t="e">
        <f t="shared" ca="1" si="1657"/>
        <v>#REF!</v>
      </c>
      <c r="BB65" s="564" t="e">
        <f t="shared" ca="1" si="1657"/>
        <v>#REF!</v>
      </c>
      <c r="BC65" s="651" t="e">
        <f t="shared" ca="1" si="1657"/>
        <v>#REF!</v>
      </c>
      <c r="BD65" s="661" t="e">
        <f t="shared" ca="1" si="1657"/>
        <v>#REF!</v>
      </c>
      <c r="BE65" s="565" t="e">
        <f t="shared" ca="1" si="1657"/>
        <v>#REF!</v>
      </c>
      <c r="BF65" s="796"/>
      <c r="BG65" s="662" t="e">
        <f ca="1">IF(AND(BG63&gt;0,BG64&gt;0),ROUNDDOWN(BG64/BG63,4),"")</f>
        <v>#REF!</v>
      </c>
      <c r="BH65" s="566" t="e">
        <f t="shared" ref="BH65" ca="1" si="1658">IF(AND(BH63&gt;0,BH64&gt;0),ROUNDDOWN(BH64/BH63,4),"")</f>
        <v>#REF!</v>
      </c>
      <c r="BI65" s="559" t="e">
        <f t="shared" ref="BI65" ca="1" si="1659">IF(AND(BI63&gt;0,BI64&gt;0),ROUNDDOWN(BI64/BI63,4),"")</f>
        <v>#REF!</v>
      </c>
      <c r="BJ65" s="559" t="e">
        <f t="shared" ref="BJ65" ca="1" si="1660">IF(AND(BJ63&gt;0,BJ64&gt;0),ROUNDDOWN(BJ64/BJ63,4),"")</f>
        <v>#REF!</v>
      </c>
      <c r="BK65" s="560" t="e">
        <f t="shared" ref="BK65" ca="1" si="1661">IF(AND(BK63&gt;0,BK64&gt;0),ROUNDDOWN(BK64/BK63,4),"")</f>
        <v>#REF!</v>
      </c>
      <c r="BL65" s="559" t="e">
        <f t="shared" ref="BL65" ca="1" si="1662">IF(AND(BL63&gt;0,BL64&gt;0),ROUNDDOWN(BL64/BL63,4),"")</f>
        <v>#REF!</v>
      </c>
      <c r="BM65" s="559" t="e">
        <f t="shared" ref="BM65" ca="1" si="1663">IF(AND(BM63&gt;0,BM64&gt;0),ROUNDDOWN(BM64/BM63,4),"")</f>
        <v>#REF!</v>
      </c>
      <c r="BN65" s="561" t="e">
        <f t="shared" ref="BN65" ca="1" si="1664">IF(AND(BN63&gt;0,BN64&gt;0),ROUNDDOWN(BN64/BN63,4),"")</f>
        <v>#REF!</v>
      </c>
      <c r="BO65" s="559" t="e">
        <f t="shared" ref="BO65" ca="1" si="1665">IF(AND(BO63&gt;0,BO64&gt;0),ROUNDDOWN(BO64/BO63,4),"")</f>
        <v>#REF!</v>
      </c>
      <c r="BP65" s="562" t="e">
        <f ca="1">IF(BP64&gt;0,BP64/BP63,0)</f>
        <v>#REF!</v>
      </c>
      <c r="BQ65" s="559" t="e">
        <f t="shared" ref="BQ65" ca="1" si="1666">IF(AND(BQ63&gt;0,BQ64&gt;0),ROUNDDOWN(BQ64/BQ63,4),"")</f>
        <v>#REF!</v>
      </c>
      <c r="BR65" s="558" t="e">
        <f t="shared" ref="BR65" ca="1" si="1667">IF(AND(BR63&gt;0,BR64&gt;0),ROUNDDOWN(BR64/BR63,4),"")</f>
        <v>#REF!</v>
      </c>
      <c r="BS65" s="559" t="e">
        <f t="shared" ref="BS65" ca="1" si="1668">IF(AND(BS63&gt;0,BS64&gt;0),ROUNDDOWN(BS64/BS63,4),"")</f>
        <v>#REF!</v>
      </c>
      <c r="BT65" s="559" t="e">
        <f t="shared" ref="BT65" ca="1" si="1669">IF(AND(BT63&gt;0,BT64&gt;0),ROUNDDOWN(BT64/BT63,4),"")</f>
        <v>#REF!</v>
      </c>
      <c r="BU65" s="560" t="e">
        <f t="shared" ref="BU65" ca="1" si="1670">IF(AND(BU63&gt;0,BU64&gt;0),ROUNDDOWN(BU64/BU63,4),"")</f>
        <v>#REF!</v>
      </c>
      <c r="BV65" s="559" t="e">
        <f t="shared" ref="BV65" ca="1" si="1671">IF(AND(BV63&gt;0,BV64&gt;0),ROUNDDOWN(BV64/BV63,4),"")</f>
        <v>#REF!</v>
      </c>
      <c r="BW65" s="559" t="e">
        <f t="shared" ref="BW65" ca="1" si="1672">IF(AND(BW63&gt;0,BW64&gt;0),ROUNDDOWN(BW64/BW63,4),"")</f>
        <v>#REF!</v>
      </c>
      <c r="BX65" s="561" t="e">
        <f t="shared" ref="BX65" ca="1" si="1673">IF(AND(BX63&gt;0,BX64&gt;0),ROUNDDOWN(BX64/BX63,4),"")</f>
        <v>#REF!</v>
      </c>
      <c r="BY65" s="559" t="e">
        <f t="shared" ref="BY65" ca="1" si="1674">IF(AND(BY63&gt;0,BY64&gt;0),ROUNDDOWN(BY64/BY63,4),"")</f>
        <v>#REF!</v>
      </c>
      <c r="BZ65" s="562" t="e">
        <f ca="1">IF(BZ64&gt;0,BZ64/BZ63,0)</f>
        <v>#REF!</v>
      </c>
      <c r="CA65" s="559" t="e">
        <f t="shared" ref="CA65" ca="1" si="1675">IF(AND(CA63&gt;0,CA64&gt;0),ROUNDDOWN(CA64/CA63,4),"")</f>
        <v>#REF!</v>
      </c>
      <c r="CB65" s="558" t="e">
        <f t="shared" ref="CB65" ca="1" si="1676">IF(AND(CB63&gt;0,CB64&gt;0),ROUNDDOWN(CB64/CB63,4),"")</f>
        <v>#REF!</v>
      </c>
      <c r="CC65" s="559" t="e">
        <f t="shared" ref="CC65" ca="1" si="1677">IF(AND(CC63&gt;0,CC64&gt;0),ROUNDDOWN(CC64/CC63,4),"")</f>
        <v>#REF!</v>
      </c>
      <c r="CD65" s="559" t="e">
        <f t="shared" ref="CD65" ca="1" si="1678">IF(AND(CD63&gt;0,CD64&gt;0),ROUNDDOWN(CD64/CD63,4),"")</f>
        <v>#REF!</v>
      </c>
      <c r="CE65" s="560" t="e">
        <f t="shared" ref="CE65" ca="1" si="1679">IF(AND(CE63&gt;0,CE64&gt;0),ROUNDDOWN(CE64/CE63,4),"")</f>
        <v>#REF!</v>
      </c>
      <c r="CF65" s="559" t="e">
        <f t="shared" ref="CF65" ca="1" si="1680">IF(AND(CF63&gt;0,CF64&gt;0),ROUNDDOWN(CF64/CF63,4),"")</f>
        <v>#REF!</v>
      </c>
      <c r="CG65" s="559" t="e">
        <f t="shared" ref="CG65" ca="1" si="1681">IF(AND(CG63&gt;0,CG64&gt;0),ROUNDDOWN(CG64/CG63,4),"")</f>
        <v>#REF!</v>
      </c>
      <c r="CH65" s="561" t="e">
        <f t="shared" ref="CH65" ca="1" si="1682">IF(AND(CH63&gt;0,CH64&gt;0),ROUNDDOWN(CH64/CH63,4),"")</f>
        <v>#REF!</v>
      </c>
      <c r="CI65" s="559" t="e">
        <f t="shared" ref="CI65" ca="1" si="1683">IF(AND(CI63&gt;0,CI64&gt;0),ROUNDDOWN(CI64/CI63,4),"")</f>
        <v>#REF!</v>
      </c>
      <c r="CJ65" s="562" t="e">
        <f ca="1">IF(CJ64&gt;0,CJ64/CJ63,0)</f>
        <v>#REF!</v>
      </c>
      <c r="CK65" s="559" t="e">
        <f t="shared" ref="CK65" ca="1" si="1684">IF(AND(CK63&gt;0,CK64&gt;0),ROUNDDOWN(CK64/CK63,4),"")</f>
        <v>#REF!</v>
      </c>
      <c r="CL65" s="630" t="e">
        <f t="shared" ref="CL65:CS65" ca="1" si="1685">IF(AND(CL63&gt;0,CL64&gt;0),ROUNDDOWN(CL64/CL63,4),"")</f>
        <v>#REF!</v>
      </c>
      <c r="CM65" s="563" t="e">
        <f t="shared" ca="1" si="1685"/>
        <v>#REF!</v>
      </c>
      <c r="CN65" s="631" t="e">
        <f t="shared" ca="1" si="1685"/>
        <v>#REF!</v>
      </c>
      <c r="CO65" s="650" t="e">
        <f t="shared" ca="1" si="1685"/>
        <v>#REF!</v>
      </c>
      <c r="CP65" s="564" t="e">
        <f t="shared" ca="1" si="1685"/>
        <v>#REF!</v>
      </c>
      <c r="CQ65" s="651" t="e">
        <f t="shared" ca="1" si="1685"/>
        <v>#REF!</v>
      </c>
      <c r="CR65" s="661" t="e">
        <f t="shared" ca="1" si="1685"/>
        <v>#REF!</v>
      </c>
      <c r="CS65" s="565" t="e">
        <f t="shared" ca="1" si="1685"/>
        <v>#REF!</v>
      </c>
      <c r="CT65" s="796"/>
      <c r="CU65" s="662" t="e">
        <f ca="1">IF(AND(CU63&gt;0,CU64&gt;0),ROUNDDOWN(CU64/CU63,4),"")</f>
        <v>#REF!</v>
      </c>
      <c r="CV65" s="672" t="e">
        <f ca="1">IF(AND(CV63&gt;0,CV64&gt;0),ROUNDDOWN(CV64/CV63,4),"")</f>
        <v>#REF!</v>
      </c>
      <c r="CW65" s="567" t="e">
        <f t="shared" ref="CW65:CX65" ca="1" si="1686">IF(AND(CW63&gt;0,CW64&gt;0),ROUNDDOWN(CW64/CW63,4),"")</f>
        <v>#REF!</v>
      </c>
      <c r="CX65" s="673" t="e">
        <f t="shared" ca="1" si="1686"/>
        <v>#REF!</v>
      </c>
      <c r="CY65" s="683" t="e">
        <f ca="1">IF(AND(CY63&gt;0,CY64&gt;0),ROUNDDOWN(CY64/CY63,4),"")</f>
        <v>#REF!</v>
      </c>
      <c r="CZ65" s="568" t="e">
        <f ca="1">IF(AND(CZ63&gt;0,CZ64&gt;0),ROUNDDOWN(CZ64/CZ63,4),"")</f>
        <v>#REF!</v>
      </c>
      <c r="DA65" s="684" t="e">
        <f ca="1">IF(AND(DA63&gt;0,DA64&gt;0),ROUNDDOWN(DA64/DA63,4),"")</f>
        <v>#REF!</v>
      </c>
      <c r="DB65" s="694" t="e">
        <f t="shared" ref="DB65" ca="1" si="1687">IF(AND(DB63&gt;0,DB64&gt;0),ROUNDDOWN(DB64/DB63,4),"")</f>
        <v>#REF!</v>
      </c>
      <c r="DC65" s="569" t="e">
        <f t="shared" ref="DC65:DD65" ca="1" si="1688">IF(AND(DC63&gt;0,DC64&gt;0),ROUNDDOWN(DC64/DC63,4),"")</f>
        <v>#REF!</v>
      </c>
      <c r="DD65" s="792" t="e">
        <f t="shared" ca="1" si="1688"/>
        <v>#REF!</v>
      </c>
      <c r="DE65" s="695" t="e">
        <f t="shared" ref="DE65" ca="1" si="1689">IF(AND(DE63&gt;0,DE64&gt;0),ROUNDDOWN(DE64/DE63,4),"")</f>
        <v>#REF!</v>
      </c>
      <c r="DF65" s="566" t="e">
        <f t="shared" ref="DF65:GX65" ca="1" si="1690">IF(AND(DF63&gt;0,DF64&gt;0),ROUNDDOWN(DF64/DF63,4),"")</f>
        <v>#REF!</v>
      </c>
      <c r="DG65" s="559" t="e">
        <f t="shared" ca="1" si="1690"/>
        <v>#REF!</v>
      </c>
      <c r="DH65" s="559" t="e">
        <f t="shared" ca="1" si="1690"/>
        <v>#REF!</v>
      </c>
      <c r="DI65" s="560" t="e">
        <f t="shared" ca="1" si="1690"/>
        <v>#REF!</v>
      </c>
      <c r="DJ65" s="559" t="e">
        <f t="shared" ca="1" si="1690"/>
        <v>#REF!</v>
      </c>
      <c r="DK65" s="559" t="e">
        <f t="shared" ca="1" si="1690"/>
        <v>#REF!</v>
      </c>
      <c r="DL65" s="561" t="e">
        <f t="shared" ca="1" si="1690"/>
        <v>#REF!</v>
      </c>
      <c r="DM65" s="559" t="e">
        <f t="shared" ca="1" si="1690"/>
        <v>#REF!</v>
      </c>
      <c r="DN65" s="562" t="e">
        <f ca="1">IF(DN64&gt;0,DN64/DN63,0)</f>
        <v>#REF!</v>
      </c>
      <c r="DO65" s="559" t="e">
        <f t="shared" ca="1" si="1690"/>
        <v>#REF!</v>
      </c>
      <c r="DP65" s="558" t="e">
        <f t="shared" ca="1" si="1690"/>
        <v>#REF!</v>
      </c>
      <c r="DQ65" s="559" t="e">
        <f t="shared" ca="1" si="1690"/>
        <v>#REF!</v>
      </c>
      <c r="DR65" s="559" t="e">
        <f t="shared" ca="1" si="1690"/>
        <v>#REF!</v>
      </c>
      <c r="DS65" s="560" t="e">
        <f t="shared" ca="1" si="1690"/>
        <v>#REF!</v>
      </c>
      <c r="DT65" s="559" t="e">
        <f t="shared" ca="1" si="1690"/>
        <v>#REF!</v>
      </c>
      <c r="DU65" s="559" t="e">
        <f t="shared" ca="1" si="1690"/>
        <v>#REF!</v>
      </c>
      <c r="DV65" s="561" t="e">
        <f t="shared" ca="1" si="1690"/>
        <v>#REF!</v>
      </c>
      <c r="DW65" s="559" t="e">
        <f t="shared" ca="1" si="1690"/>
        <v>#REF!</v>
      </c>
      <c r="DX65" s="562" t="e">
        <f ca="1">IF(DX64&gt;0,DX64/DX63,0)</f>
        <v>#REF!</v>
      </c>
      <c r="DY65" s="559" t="e">
        <f t="shared" ca="1" si="1690"/>
        <v>#REF!</v>
      </c>
      <c r="DZ65" s="558" t="e">
        <f t="shared" ca="1" si="1690"/>
        <v>#REF!</v>
      </c>
      <c r="EA65" s="559" t="e">
        <f t="shared" ca="1" si="1690"/>
        <v>#REF!</v>
      </c>
      <c r="EB65" s="559" t="e">
        <f t="shared" ca="1" si="1690"/>
        <v>#REF!</v>
      </c>
      <c r="EC65" s="560" t="e">
        <f t="shared" ca="1" si="1690"/>
        <v>#REF!</v>
      </c>
      <c r="ED65" s="559" t="e">
        <f t="shared" ca="1" si="1690"/>
        <v>#REF!</v>
      </c>
      <c r="EE65" s="559" t="e">
        <f t="shared" ca="1" si="1690"/>
        <v>#REF!</v>
      </c>
      <c r="EF65" s="561" t="e">
        <f t="shared" ca="1" si="1690"/>
        <v>#REF!</v>
      </c>
      <c r="EG65" s="559" t="e">
        <f t="shared" ca="1" si="1690"/>
        <v>#REF!</v>
      </c>
      <c r="EH65" s="562" t="e">
        <f ca="1">IF(EH64&gt;0,EH64/EH63,0)</f>
        <v>#REF!</v>
      </c>
      <c r="EI65" s="559" t="e">
        <f t="shared" ca="1" si="1690"/>
        <v>#REF!</v>
      </c>
      <c r="EJ65" s="630" t="e">
        <f t="shared" ref="EJ65:EQ65" ca="1" si="1691">IF(AND(EJ63&gt;0,EJ64&gt;0),ROUNDDOWN(EJ64/EJ63,4),"")</f>
        <v>#REF!</v>
      </c>
      <c r="EK65" s="563" t="e">
        <f t="shared" ca="1" si="1691"/>
        <v>#REF!</v>
      </c>
      <c r="EL65" s="631" t="e">
        <f t="shared" ca="1" si="1691"/>
        <v>#REF!</v>
      </c>
      <c r="EM65" s="650" t="e">
        <f t="shared" ca="1" si="1691"/>
        <v>#REF!</v>
      </c>
      <c r="EN65" s="564" t="e">
        <f t="shared" ca="1" si="1691"/>
        <v>#REF!</v>
      </c>
      <c r="EO65" s="651" t="e">
        <f t="shared" ca="1" si="1691"/>
        <v>#REF!</v>
      </c>
      <c r="EP65" s="661" t="e">
        <f t="shared" ca="1" si="1691"/>
        <v>#REF!</v>
      </c>
      <c r="EQ65" s="565" t="e">
        <f t="shared" ca="1" si="1691"/>
        <v>#REF!</v>
      </c>
      <c r="ER65" s="796"/>
      <c r="ES65" s="662" t="e">
        <f ca="1">IF(AND(ES63&gt;0,ES64&gt;0),ROUNDDOWN(ES64/ES63,4),"")</f>
        <v>#REF!</v>
      </c>
      <c r="ET65" s="566" t="e">
        <f t="shared" ca="1" si="1690"/>
        <v>#REF!</v>
      </c>
      <c r="EU65" s="559" t="e">
        <f t="shared" ca="1" si="1690"/>
        <v>#REF!</v>
      </c>
      <c r="EV65" s="559" t="e">
        <f t="shared" ca="1" si="1690"/>
        <v>#REF!</v>
      </c>
      <c r="EW65" s="560" t="e">
        <f t="shared" ca="1" si="1690"/>
        <v>#REF!</v>
      </c>
      <c r="EX65" s="559" t="e">
        <f t="shared" ca="1" si="1690"/>
        <v>#REF!</v>
      </c>
      <c r="EY65" s="559" t="e">
        <f t="shared" ca="1" si="1690"/>
        <v>#REF!</v>
      </c>
      <c r="EZ65" s="561" t="e">
        <f t="shared" ca="1" si="1690"/>
        <v>#REF!</v>
      </c>
      <c r="FA65" s="559" t="e">
        <f t="shared" ca="1" si="1690"/>
        <v>#REF!</v>
      </c>
      <c r="FB65" s="562" t="e">
        <f ca="1">IF(FB64&gt;0,FB64/FB63,0)</f>
        <v>#REF!</v>
      </c>
      <c r="FC65" s="559" t="e">
        <f t="shared" ca="1" si="1690"/>
        <v>#REF!</v>
      </c>
      <c r="FD65" s="558" t="e">
        <f t="shared" ca="1" si="1690"/>
        <v>#REF!</v>
      </c>
      <c r="FE65" s="559" t="e">
        <f t="shared" ca="1" si="1690"/>
        <v>#REF!</v>
      </c>
      <c r="FF65" s="559" t="e">
        <f t="shared" ca="1" si="1690"/>
        <v>#REF!</v>
      </c>
      <c r="FG65" s="560" t="e">
        <f t="shared" ca="1" si="1690"/>
        <v>#REF!</v>
      </c>
      <c r="FH65" s="559" t="e">
        <f t="shared" ca="1" si="1690"/>
        <v>#REF!</v>
      </c>
      <c r="FI65" s="559" t="e">
        <f t="shared" ca="1" si="1690"/>
        <v>#REF!</v>
      </c>
      <c r="FJ65" s="561" t="e">
        <f t="shared" ca="1" si="1690"/>
        <v>#REF!</v>
      </c>
      <c r="FK65" s="559" t="e">
        <f t="shared" ca="1" si="1690"/>
        <v>#REF!</v>
      </c>
      <c r="FL65" s="562" t="e">
        <f ca="1">IF(FL64&gt;0,FL64/FL63,0)</f>
        <v>#REF!</v>
      </c>
      <c r="FM65" s="559" t="e">
        <f t="shared" ca="1" si="1690"/>
        <v>#REF!</v>
      </c>
      <c r="FN65" s="558" t="e">
        <f t="shared" ca="1" si="1690"/>
        <v>#REF!</v>
      </c>
      <c r="FO65" s="559" t="e">
        <f t="shared" ca="1" si="1690"/>
        <v>#REF!</v>
      </c>
      <c r="FP65" s="559" t="e">
        <f t="shared" ca="1" si="1690"/>
        <v>#REF!</v>
      </c>
      <c r="FQ65" s="560" t="e">
        <f t="shared" ca="1" si="1690"/>
        <v>#REF!</v>
      </c>
      <c r="FR65" s="559" t="e">
        <f t="shared" ca="1" si="1690"/>
        <v>#REF!</v>
      </c>
      <c r="FS65" s="559" t="e">
        <f t="shared" ca="1" si="1690"/>
        <v>#REF!</v>
      </c>
      <c r="FT65" s="561" t="e">
        <f t="shared" ca="1" si="1690"/>
        <v>#REF!</v>
      </c>
      <c r="FU65" s="559" t="e">
        <f t="shared" ca="1" si="1690"/>
        <v>#REF!</v>
      </c>
      <c r="FV65" s="562" t="e">
        <f ca="1">IF(FV64&gt;0,FV64/FV63,0)</f>
        <v>#REF!</v>
      </c>
      <c r="FW65" s="559" t="e">
        <f t="shared" ca="1" si="1690"/>
        <v>#REF!</v>
      </c>
      <c r="FX65" s="630" t="e">
        <f t="shared" ref="FX65:GE65" ca="1" si="1692">IF(AND(FX63&gt;0,FX64&gt;0),ROUNDDOWN(FX64/FX63,4),"")</f>
        <v>#REF!</v>
      </c>
      <c r="FY65" s="563" t="e">
        <f t="shared" ca="1" si="1692"/>
        <v>#REF!</v>
      </c>
      <c r="FZ65" s="631" t="e">
        <f t="shared" ca="1" si="1692"/>
        <v>#REF!</v>
      </c>
      <c r="GA65" s="650" t="e">
        <f t="shared" ca="1" si="1692"/>
        <v>#REF!</v>
      </c>
      <c r="GB65" s="564" t="e">
        <f t="shared" ca="1" si="1692"/>
        <v>#REF!</v>
      </c>
      <c r="GC65" s="651" t="e">
        <f t="shared" ca="1" si="1692"/>
        <v>#REF!</v>
      </c>
      <c r="GD65" s="661" t="e">
        <f t="shared" ca="1" si="1692"/>
        <v>#REF!</v>
      </c>
      <c r="GE65" s="565" t="e">
        <f t="shared" ca="1" si="1692"/>
        <v>#REF!</v>
      </c>
      <c r="GF65" s="796"/>
      <c r="GG65" s="662" t="e">
        <f ca="1">IF(AND(GG63&gt;0,GG64&gt;0),ROUNDDOWN(GG64/GG63,4),"")</f>
        <v>#REF!</v>
      </c>
      <c r="GH65" s="672" t="e">
        <f ca="1">IF(AND(GH63&gt;0,GH64&gt;0),ROUNDDOWN(GH64/GH63,4),"")</f>
        <v>#REF!</v>
      </c>
      <c r="GI65" s="567" t="e">
        <f t="shared" ref="GI65:GJ65" ca="1" si="1693">IF(AND(GI63&gt;0,GI64&gt;0),ROUNDDOWN(GI64/GI63,4),"")</f>
        <v>#REF!</v>
      </c>
      <c r="GJ65" s="673" t="e">
        <f t="shared" ca="1" si="1693"/>
        <v>#REF!</v>
      </c>
      <c r="GK65" s="683" t="e">
        <f ca="1">IF(AND(GK63&gt;0,GK64&gt;0),ROUNDDOWN(GK64/GK63,4),"")</f>
        <v>#REF!</v>
      </c>
      <c r="GL65" s="568" t="e">
        <f ca="1">IF(AND(GL63&gt;0,GL64&gt;0),ROUNDDOWN(GL64/GL63,4),"")</f>
        <v>#REF!</v>
      </c>
      <c r="GM65" s="684" t="e">
        <f ca="1">IF(AND(GM63&gt;0,GM64&gt;0),ROUNDDOWN(GM64/GM63,4),"")</f>
        <v>#REF!</v>
      </c>
      <c r="GN65" s="694" t="e">
        <f t="shared" ref="GN65:GW65" ca="1" si="1694">IF(AND(GN63&gt;0,GN64&gt;0),ROUNDDOWN(GN64/GN63,4),"")</f>
        <v>#REF!</v>
      </c>
      <c r="GO65" s="569" t="e">
        <f t="shared" ca="1" si="1694"/>
        <v>#REF!</v>
      </c>
      <c r="GP65" s="792" t="e">
        <f t="shared" ca="1" si="1694"/>
        <v>#REF!</v>
      </c>
      <c r="GQ65" s="695" t="e">
        <f t="shared" ca="1" si="1694"/>
        <v>#REF!</v>
      </c>
      <c r="GR65" s="704" t="e">
        <f t="shared" ca="1" si="1694"/>
        <v>#REF!</v>
      </c>
      <c r="GS65" s="570" t="e">
        <f t="shared" ca="1" si="1694"/>
        <v>#REF!</v>
      </c>
      <c r="GT65" s="705" t="e">
        <f t="shared" ca="1" si="1694"/>
        <v>#REF!</v>
      </c>
      <c r="GU65" s="704" t="e">
        <f t="shared" ca="1" si="1694"/>
        <v>#REF!</v>
      </c>
      <c r="GV65" s="570" t="e">
        <f t="shared" ca="1" si="1694"/>
        <v>#REF!</v>
      </c>
      <c r="GW65" s="705" t="e">
        <f t="shared" ca="1" si="1694"/>
        <v>#REF!</v>
      </c>
      <c r="GX65" s="704" t="e">
        <f t="shared" ca="1" si="1690"/>
        <v>#REF!</v>
      </c>
      <c r="GY65" s="570" t="e">
        <f t="shared" ref="GY65:GZ65" ca="1" si="1695">IF(AND(GY63&gt;0,GY64&gt;0),ROUNDDOWN(GY64/GY63,4),"")</f>
        <v>#REF!</v>
      </c>
      <c r="GZ65" s="794" t="e">
        <f t="shared" ca="1" si="1695"/>
        <v>#REF!</v>
      </c>
      <c r="HA65" s="705" t="e">
        <f t="shared" ref="HA65" ca="1" si="1696">IF(AND(HA63&gt;0,HA64&gt;0),ROUNDDOWN(HA64/HA63,4),"")</f>
        <v>#REF!</v>
      </c>
      <c r="HC65" s="461"/>
      <c r="HD65" s="460"/>
      <c r="HE65" s="461"/>
      <c r="HF65" s="461"/>
      <c r="HG65" s="461"/>
    </row>
    <row r="66" spans="1:215" s="536" customFormat="1" outlineLevel="1" x14ac:dyDescent="0.25">
      <c r="A66" s="535"/>
      <c r="B66" s="1419"/>
      <c r="C66" s="374"/>
      <c r="D66" s="372"/>
      <c r="E66" s="373"/>
      <c r="F66" s="1297"/>
      <c r="G66" s="1297"/>
      <c r="H66" s="1297"/>
      <c r="I66" s="1420" t="str">
        <f>集計グループ4</f>
        <v>君津住宅</v>
      </c>
      <c r="J66" s="549"/>
      <c r="K66" s="1281"/>
      <c r="L66" s="1281"/>
      <c r="M66" s="1281"/>
      <c r="N66" s="1281"/>
      <c r="O66" s="1281"/>
      <c r="P66" s="1281"/>
      <c r="Q66" s="1281"/>
      <c r="R66" s="576"/>
      <c r="S66" s="374" t="s">
        <v>145</v>
      </c>
      <c r="T66" s="451" t="e">
        <f t="shared" ref="T66:AW66" ca="1" si="1697">SUMIF($S51:$S65,$S66,T51:T65)</f>
        <v>#REF!</v>
      </c>
      <c r="U66" s="368" t="e">
        <f t="shared" ca="1" si="1697"/>
        <v>#REF!</v>
      </c>
      <c r="V66" s="588" t="e">
        <f t="shared" ca="1" si="1697"/>
        <v>#REF!</v>
      </c>
      <c r="W66" s="451" t="e">
        <f t="shared" ca="1" si="1697"/>
        <v>#REF!</v>
      </c>
      <c r="X66" s="368" t="e">
        <f t="shared" ca="1" si="1697"/>
        <v>#REF!</v>
      </c>
      <c r="Y66" s="588" t="e">
        <f t="shared" ca="1" si="1697"/>
        <v>#REF!</v>
      </c>
      <c r="Z66" s="451" t="e">
        <f t="shared" ca="1" si="1697"/>
        <v>#REF!</v>
      </c>
      <c r="AA66" s="368" t="e">
        <f t="shared" ca="1" si="1697"/>
        <v>#REF!</v>
      </c>
      <c r="AB66" s="385" t="e">
        <f t="shared" ca="1" si="1697"/>
        <v>#REF!</v>
      </c>
      <c r="AC66" s="588" t="e">
        <f t="shared" ca="1" si="1697"/>
        <v>#REF!</v>
      </c>
      <c r="AD66" s="451" t="e">
        <f t="shared" ca="1" si="1697"/>
        <v>#REF!</v>
      </c>
      <c r="AE66" s="368" t="e">
        <f t="shared" ca="1" si="1697"/>
        <v>#REF!</v>
      </c>
      <c r="AF66" s="588" t="e">
        <f t="shared" ca="1" si="1697"/>
        <v>#REF!</v>
      </c>
      <c r="AG66" s="451" t="e">
        <f t="shared" ca="1" si="1697"/>
        <v>#REF!</v>
      </c>
      <c r="AH66" s="368" t="e">
        <f t="shared" ca="1" si="1697"/>
        <v>#REF!</v>
      </c>
      <c r="AI66" s="588" t="e">
        <f t="shared" ca="1" si="1697"/>
        <v>#REF!</v>
      </c>
      <c r="AJ66" s="451" t="e">
        <f t="shared" ca="1" si="1697"/>
        <v>#REF!</v>
      </c>
      <c r="AK66" s="368" t="e">
        <f t="shared" ca="1" si="1697"/>
        <v>#REF!</v>
      </c>
      <c r="AL66" s="385" t="e">
        <f t="shared" ca="1" si="1697"/>
        <v>#REF!</v>
      </c>
      <c r="AM66" s="588" t="e">
        <f t="shared" ca="1" si="1697"/>
        <v>#REF!</v>
      </c>
      <c r="AN66" s="451" t="e">
        <f t="shared" ca="1" si="1697"/>
        <v>#REF!</v>
      </c>
      <c r="AO66" s="368" t="e">
        <f t="shared" ca="1" si="1697"/>
        <v>#REF!</v>
      </c>
      <c r="AP66" s="588" t="e">
        <f t="shared" ca="1" si="1697"/>
        <v>#REF!</v>
      </c>
      <c r="AQ66" s="451" t="e">
        <f t="shared" ca="1" si="1697"/>
        <v>#REF!</v>
      </c>
      <c r="AR66" s="368" t="e">
        <f t="shared" ca="1" si="1697"/>
        <v>#REF!</v>
      </c>
      <c r="AS66" s="588" t="e">
        <f t="shared" ca="1" si="1697"/>
        <v>#REF!</v>
      </c>
      <c r="AT66" s="451" t="e">
        <f t="shared" ca="1" si="1697"/>
        <v>#REF!</v>
      </c>
      <c r="AU66" s="368" t="e">
        <f t="shared" ca="1" si="1697"/>
        <v>#REF!</v>
      </c>
      <c r="AV66" s="385" t="e">
        <f t="shared" ca="1" si="1697"/>
        <v>#REF!</v>
      </c>
      <c r="AW66" s="588" t="e">
        <f t="shared" ca="1" si="1697"/>
        <v>#REF!</v>
      </c>
      <c r="AX66" s="632" t="e">
        <f t="shared" ref="AX66:BG66" ca="1" si="1698">SUMIF($S57:$S65,$S66,AX57:AX65)</f>
        <v>#REF!</v>
      </c>
      <c r="AY66" s="368" t="e">
        <f t="shared" ca="1" si="1698"/>
        <v>#REF!</v>
      </c>
      <c r="AZ66" s="633" t="e">
        <f t="shared" ca="1" si="1698"/>
        <v>#REF!</v>
      </c>
      <c r="BA66" s="632" t="e">
        <f t="shared" ca="1" si="1698"/>
        <v>#REF!</v>
      </c>
      <c r="BB66" s="368" t="e">
        <f t="shared" ca="1" si="1698"/>
        <v>#REF!</v>
      </c>
      <c r="BC66" s="633" t="e">
        <f t="shared" ca="1" si="1698"/>
        <v>#REF!</v>
      </c>
      <c r="BD66" s="632" t="e">
        <f t="shared" ca="1" si="1698"/>
        <v>#REF!</v>
      </c>
      <c r="BE66" s="368" t="e">
        <f t="shared" ca="1" si="1698"/>
        <v>#REF!</v>
      </c>
      <c r="BF66" s="385" t="e">
        <f t="shared" ca="1" si="1698"/>
        <v>#REF!</v>
      </c>
      <c r="BG66" s="633" t="e">
        <f t="shared" ca="1" si="1698"/>
        <v>#REF!</v>
      </c>
      <c r="BH66" s="368" t="e">
        <f t="shared" ref="BH66:CK66" ca="1" si="1699">SUMIF($S51:$S65,$S66,BH51:BH65)</f>
        <v>#REF!</v>
      </c>
      <c r="BI66" s="368" t="e">
        <f t="shared" ca="1" si="1699"/>
        <v>#REF!</v>
      </c>
      <c r="BJ66" s="588" t="e">
        <f t="shared" ca="1" si="1699"/>
        <v>#REF!</v>
      </c>
      <c r="BK66" s="451" t="e">
        <f t="shared" ca="1" si="1699"/>
        <v>#REF!</v>
      </c>
      <c r="BL66" s="368" t="e">
        <f t="shared" ca="1" si="1699"/>
        <v>#REF!</v>
      </c>
      <c r="BM66" s="588" t="e">
        <f t="shared" ca="1" si="1699"/>
        <v>#REF!</v>
      </c>
      <c r="BN66" s="451" t="e">
        <f t="shared" ca="1" si="1699"/>
        <v>#REF!</v>
      </c>
      <c r="BO66" s="368" t="e">
        <f t="shared" ca="1" si="1699"/>
        <v>#REF!</v>
      </c>
      <c r="BP66" s="385" t="e">
        <f t="shared" ca="1" si="1699"/>
        <v>#REF!</v>
      </c>
      <c r="BQ66" s="588" t="e">
        <f t="shared" ca="1" si="1699"/>
        <v>#REF!</v>
      </c>
      <c r="BR66" s="451" t="e">
        <f t="shared" ca="1" si="1699"/>
        <v>#REF!</v>
      </c>
      <c r="BS66" s="368" t="e">
        <f t="shared" ca="1" si="1699"/>
        <v>#REF!</v>
      </c>
      <c r="BT66" s="588" t="e">
        <f t="shared" ca="1" si="1699"/>
        <v>#REF!</v>
      </c>
      <c r="BU66" s="451" t="e">
        <f t="shared" ca="1" si="1699"/>
        <v>#REF!</v>
      </c>
      <c r="BV66" s="368" t="e">
        <f t="shared" ca="1" si="1699"/>
        <v>#REF!</v>
      </c>
      <c r="BW66" s="588" t="e">
        <f t="shared" ca="1" si="1699"/>
        <v>#REF!</v>
      </c>
      <c r="BX66" s="451" t="e">
        <f t="shared" ca="1" si="1699"/>
        <v>#REF!</v>
      </c>
      <c r="BY66" s="368" t="e">
        <f t="shared" ca="1" si="1699"/>
        <v>#REF!</v>
      </c>
      <c r="BZ66" s="385" t="e">
        <f t="shared" ca="1" si="1699"/>
        <v>#REF!</v>
      </c>
      <c r="CA66" s="588" t="e">
        <f t="shared" ca="1" si="1699"/>
        <v>#REF!</v>
      </c>
      <c r="CB66" s="451" t="e">
        <f t="shared" ca="1" si="1699"/>
        <v>#REF!</v>
      </c>
      <c r="CC66" s="368" t="e">
        <f t="shared" ca="1" si="1699"/>
        <v>#REF!</v>
      </c>
      <c r="CD66" s="588" t="e">
        <f t="shared" ca="1" si="1699"/>
        <v>#REF!</v>
      </c>
      <c r="CE66" s="451" t="e">
        <f t="shared" ca="1" si="1699"/>
        <v>#REF!</v>
      </c>
      <c r="CF66" s="368" t="e">
        <f t="shared" ca="1" si="1699"/>
        <v>#REF!</v>
      </c>
      <c r="CG66" s="588" t="e">
        <f t="shared" ca="1" si="1699"/>
        <v>#REF!</v>
      </c>
      <c r="CH66" s="451" t="e">
        <f t="shared" ca="1" si="1699"/>
        <v>#REF!</v>
      </c>
      <c r="CI66" s="368" t="e">
        <f t="shared" ca="1" si="1699"/>
        <v>#REF!</v>
      </c>
      <c r="CJ66" s="385" t="e">
        <f t="shared" ca="1" si="1699"/>
        <v>#REF!</v>
      </c>
      <c r="CK66" s="588" t="e">
        <f t="shared" ca="1" si="1699"/>
        <v>#REF!</v>
      </c>
      <c r="CL66" s="632" t="e">
        <f t="shared" ref="CL66:CU66" ca="1" si="1700">SUMIF($S57:$S65,$S66,CL57:CL65)</f>
        <v>#REF!</v>
      </c>
      <c r="CM66" s="368" t="e">
        <f t="shared" ca="1" si="1700"/>
        <v>#REF!</v>
      </c>
      <c r="CN66" s="633" t="e">
        <f t="shared" ca="1" si="1700"/>
        <v>#REF!</v>
      </c>
      <c r="CO66" s="632" t="e">
        <f t="shared" ca="1" si="1700"/>
        <v>#REF!</v>
      </c>
      <c r="CP66" s="368" t="e">
        <f t="shared" ca="1" si="1700"/>
        <v>#REF!</v>
      </c>
      <c r="CQ66" s="633" t="e">
        <f t="shared" ca="1" si="1700"/>
        <v>#REF!</v>
      </c>
      <c r="CR66" s="632" t="e">
        <f t="shared" ca="1" si="1700"/>
        <v>#REF!</v>
      </c>
      <c r="CS66" s="368" t="e">
        <f t="shared" ca="1" si="1700"/>
        <v>#REF!</v>
      </c>
      <c r="CT66" s="385" t="e">
        <f t="shared" ca="1" si="1700"/>
        <v>#REF!</v>
      </c>
      <c r="CU66" s="633" t="e">
        <f t="shared" ca="1" si="1700"/>
        <v>#REF!</v>
      </c>
      <c r="CV66" s="632" t="e">
        <f t="shared" ref="CV66:EI66" ca="1" si="1701">SUMIF($S51:$S65,$S66,CV51:CV65)</f>
        <v>#REF!</v>
      </c>
      <c r="CW66" s="368" t="e">
        <f t="shared" ca="1" si="1701"/>
        <v>#REF!</v>
      </c>
      <c r="CX66" s="633" t="e">
        <f t="shared" ca="1" si="1701"/>
        <v>#REF!</v>
      </c>
      <c r="CY66" s="632" t="e">
        <f t="shared" ca="1" si="1701"/>
        <v>#REF!</v>
      </c>
      <c r="CZ66" s="368" t="e">
        <f t="shared" ca="1" si="1701"/>
        <v>#REF!</v>
      </c>
      <c r="DA66" s="633" t="e">
        <f t="shared" ca="1" si="1701"/>
        <v>#REF!</v>
      </c>
      <c r="DB66" s="632" t="e">
        <f t="shared" ca="1" si="1701"/>
        <v>#REF!</v>
      </c>
      <c r="DC66" s="368" t="e">
        <f t="shared" ca="1" si="1701"/>
        <v>#REF!</v>
      </c>
      <c r="DD66" s="385" t="e">
        <f t="shared" ca="1" si="1701"/>
        <v>#REF!</v>
      </c>
      <c r="DE66" s="633" t="e">
        <f t="shared" ca="1" si="1701"/>
        <v>#REF!</v>
      </c>
      <c r="DF66" s="368" t="e">
        <f t="shared" ca="1" si="1701"/>
        <v>#REF!</v>
      </c>
      <c r="DG66" s="368" t="e">
        <f t="shared" ca="1" si="1701"/>
        <v>#REF!</v>
      </c>
      <c r="DH66" s="588" t="e">
        <f t="shared" ca="1" si="1701"/>
        <v>#REF!</v>
      </c>
      <c r="DI66" s="451" t="e">
        <f t="shared" ca="1" si="1701"/>
        <v>#REF!</v>
      </c>
      <c r="DJ66" s="368" t="e">
        <f t="shared" ca="1" si="1701"/>
        <v>#REF!</v>
      </c>
      <c r="DK66" s="588" t="e">
        <f t="shared" ca="1" si="1701"/>
        <v>#REF!</v>
      </c>
      <c r="DL66" s="451" t="e">
        <f t="shared" ca="1" si="1701"/>
        <v>#REF!</v>
      </c>
      <c r="DM66" s="368" t="e">
        <f t="shared" ca="1" si="1701"/>
        <v>#REF!</v>
      </c>
      <c r="DN66" s="385" t="e">
        <f t="shared" ca="1" si="1701"/>
        <v>#REF!</v>
      </c>
      <c r="DO66" s="588" t="e">
        <f t="shared" ca="1" si="1701"/>
        <v>#REF!</v>
      </c>
      <c r="DP66" s="451" t="e">
        <f t="shared" ca="1" si="1701"/>
        <v>#REF!</v>
      </c>
      <c r="DQ66" s="368" t="e">
        <f t="shared" ca="1" si="1701"/>
        <v>#REF!</v>
      </c>
      <c r="DR66" s="588" t="e">
        <f t="shared" ca="1" si="1701"/>
        <v>#REF!</v>
      </c>
      <c r="DS66" s="451" t="e">
        <f t="shared" ca="1" si="1701"/>
        <v>#REF!</v>
      </c>
      <c r="DT66" s="368" t="e">
        <f t="shared" ca="1" si="1701"/>
        <v>#REF!</v>
      </c>
      <c r="DU66" s="588" t="e">
        <f t="shared" ca="1" si="1701"/>
        <v>#REF!</v>
      </c>
      <c r="DV66" s="451" t="e">
        <f t="shared" ca="1" si="1701"/>
        <v>#REF!</v>
      </c>
      <c r="DW66" s="368" t="e">
        <f t="shared" ca="1" si="1701"/>
        <v>#REF!</v>
      </c>
      <c r="DX66" s="385" t="e">
        <f t="shared" ca="1" si="1701"/>
        <v>#REF!</v>
      </c>
      <c r="DY66" s="588" t="e">
        <f t="shared" ca="1" si="1701"/>
        <v>#REF!</v>
      </c>
      <c r="DZ66" s="451" t="e">
        <f t="shared" ca="1" si="1701"/>
        <v>#REF!</v>
      </c>
      <c r="EA66" s="368" t="e">
        <f t="shared" ca="1" si="1701"/>
        <v>#REF!</v>
      </c>
      <c r="EB66" s="588" t="e">
        <f t="shared" ca="1" si="1701"/>
        <v>#REF!</v>
      </c>
      <c r="EC66" s="451" t="e">
        <f t="shared" ca="1" si="1701"/>
        <v>#REF!</v>
      </c>
      <c r="ED66" s="368" t="e">
        <f t="shared" ca="1" si="1701"/>
        <v>#REF!</v>
      </c>
      <c r="EE66" s="588" t="e">
        <f t="shared" ca="1" si="1701"/>
        <v>#REF!</v>
      </c>
      <c r="EF66" s="451" t="e">
        <f t="shared" ca="1" si="1701"/>
        <v>#REF!</v>
      </c>
      <c r="EG66" s="368" t="e">
        <f t="shared" ca="1" si="1701"/>
        <v>#REF!</v>
      </c>
      <c r="EH66" s="385" t="e">
        <f t="shared" ca="1" si="1701"/>
        <v>#REF!</v>
      </c>
      <c r="EI66" s="588" t="e">
        <f t="shared" ca="1" si="1701"/>
        <v>#REF!</v>
      </c>
      <c r="EJ66" s="632" t="e">
        <f t="shared" ref="EJ66:ES66" ca="1" si="1702">SUMIF($S57:$S65,$S66,EJ57:EJ65)</f>
        <v>#REF!</v>
      </c>
      <c r="EK66" s="368" t="e">
        <f t="shared" ca="1" si="1702"/>
        <v>#REF!</v>
      </c>
      <c r="EL66" s="633" t="e">
        <f t="shared" ca="1" si="1702"/>
        <v>#REF!</v>
      </c>
      <c r="EM66" s="632" t="e">
        <f t="shared" ca="1" si="1702"/>
        <v>#REF!</v>
      </c>
      <c r="EN66" s="368" t="e">
        <f t="shared" ca="1" si="1702"/>
        <v>#REF!</v>
      </c>
      <c r="EO66" s="633" t="e">
        <f t="shared" ca="1" si="1702"/>
        <v>#REF!</v>
      </c>
      <c r="EP66" s="632" t="e">
        <f t="shared" ca="1" si="1702"/>
        <v>#REF!</v>
      </c>
      <c r="EQ66" s="368" t="e">
        <f t="shared" ca="1" si="1702"/>
        <v>#REF!</v>
      </c>
      <c r="ER66" s="385" t="e">
        <f t="shared" ca="1" si="1702"/>
        <v>#REF!</v>
      </c>
      <c r="ES66" s="633" t="e">
        <f t="shared" ca="1" si="1702"/>
        <v>#REF!</v>
      </c>
      <c r="ET66" s="368" t="e">
        <f t="shared" ref="ET66:FW66" ca="1" si="1703">SUMIF($S51:$S65,$S66,ET51:ET65)</f>
        <v>#REF!</v>
      </c>
      <c r="EU66" s="368" t="e">
        <f t="shared" ca="1" si="1703"/>
        <v>#REF!</v>
      </c>
      <c r="EV66" s="588" t="e">
        <f t="shared" ca="1" si="1703"/>
        <v>#REF!</v>
      </c>
      <c r="EW66" s="451" t="e">
        <f t="shared" ca="1" si="1703"/>
        <v>#REF!</v>
      </c>
      <c r="EX66" s="368" t="e">
        <f t="shared" ca="1" si="1703"/>
        <v>#REF!</v>
      </c>
      <c r="EY66" s="588" t="e">
        <f t="shared" ca="1" si="1703"/>
        <v>#REF!</v>
      </c>
      <c r="EZ66" s="451" t="e">
        <f t="shared" ca="1" si="1703"/>
        <v>#REF!</v>
      </c>
      <c r="FA66" s="368" t="e">
        <f t="shared" ca="1" si="1703"/>
        <v>#REF!</v>
      </c>
      <c r="FB66" s="385" t="e">
        <f t="shared" ca="1" si="1703"/>
        <v>#REF!</v>
      </c>
      <c r="FC66" s="588" t="e">
        <f t="shared" ca="1" si="1703"/>
        <v>#REF!</v>
      </c>
      <c r="FD66" s="451" t="e">
        <f t="shared" ca="1" si="1703"/>
        <v>#REF!</v>
      </c>
      <c r="FE66" s="368" t="e">
        <f t="shared" ca="1" si="1703"/>
        <v>#REF!</v>
      </c>
      <c r="FF66" s="588" t="e">
        <f t="shared" ca="1" si="1703"/>
        <v>#REF!</v>
      </c>
      <c r="FG66" s="451" t="e">
        <f t="shared" ca="1" si="1703"/>
        <v>#REF!</v>
      </c>
      <c r="FH66" s="368" t="e">
        <f t="shared" ca="1" si="1703"/>
        <v>#REF!</v>
      </c>
      <c r="FI66" s="588" t="e">
        <f t="shared" ca="1" si="1703"/>
        <v>#REF!</v>
      </c>
      <c r="FJ66" s="451" t="e">
        <f t="shared" ca="1" si="1703"/>
        <v>#REF!</v>
      </c>
      <c r="FK66" s="368" t="e">
        <f t="shared" ca="1" si="1703"/>
        <v>#REF!</v>
      </c>
      <c r="FL66" s="385" t="e">
        <f t="shared" ca="1" si="1703"/>
        <v>#REF!</v>
      </c>
      <c r="FM66" s="588" t="e">
        <f t="shared" ca="1" si="1703"/>
        <v>#REF!</v>
      </c>
      <c r="FN66" s="451" t="e">
        <f t="shared" ca="1" si="1703"/>
        <v>#REF!</v>
      </c>
      <c r="FO66" s="368" t="e">
        <f t="shared" ca="1" si="1703"/>
        <v>#REF!</v>
      </c>
      <c r="FP66" s="588" t="e">
        <f t="shared" ca="1" si="1703"/>
        <v>#REF!</v>
      </c>
      <c r="FQ66" s="451" t="e">
        <f t="shared" ca="1" si="1703"/>
        <v>#REF!</v>
      </c>
      <c r="FR66" s="368" t="e">
        <f t="shared" ca="1" si="1703"/>
        <v>#REF!</v>
      </c>
      <c r="FS66" s="588" t="e">
        <f t="shared" ca="1" si="1703"/>
        <v>#REF!</v>
      </c>
      <c r="FT66" s="451" t="e">
        <f t="shared" ca="1" si="1703"/>
        <v>#REF!</v>
      </c>
      <c r="FU66" s="368" t="e">
        <f t="shared" ca="1" si="1703"/>
        <v>#REF!</v>
      </c>
      <c r="FV66" s="385" t="e">
        <f t="shared" ca="1" si="1703"/>
        <v>#REF!</v>
      </c>
      <c r="FW66" s="588" t="e">
        <f t="shared" ca="1" si="1703"/>
        <v>#REF!</v>
      </c>
      <c r="FX66" s="632" t="e">
        <f t="shared" ref="FX66:GG66" ca="1" si="1704">SUMIF($S57:$S65,$S66,FX57:FX65)</f>
        <v>#REF!</v>
      </c>
      <c r="FY66" s="368" t="e">
        <f t="shared" ca="1" si="1704"/>
        <v>#REF!</v>
      </c>
      <c r="FZ66" s="633" t="e">
        <f t="shared" ca="1" si="1704"/>
        <v>#REF!</v>
      </c>
      <c r="GA66" s="632" t="e">
        <f t="shared" ca="1" si="1704"/>
        <v>#REF!</v>
      </c>
      <c r="GB66" s="368" t="e">
        <f t="shared" ca="1" si="1704"/>
        <v>#REF!</v>
      </c>
      <c r="GC66" s="633" t="e">
        <f t="shared" ca="1" si="1704"/>
        <v>#REF!</v>
      </c>
      <c r="GD66" s="632" t="e">
        <f t="shared" ca="1" si="1704"/>
        <v>#REF!</v>
      </c>
      <c r="GE66" s="368" t="e">
        <f t="shared" ca="1" si="1704"/>
        <v>#REF!</v>
      </c>
      <c r="GF66" s="385" t="e">
        <f t="shared" ca="1" si="1704"/>
        <v>#REF!</v>
      </c>
      <c r="GG66" s="633" t="e">
        <f t="shared" ca="1" si="1704"/>
        <v>#REF!</v>
      </c>
      <c r="GH66" s="632" t="e">
        <f t="shared" ref="GH66:HA66" ca="1" si="1705">SUMIF($S51:$S65,$S66,GH51:GH65)</f>
        <v>#REF!</v>
      </c>
      <c r="GI66" s="368" t="e">
        <f t="shared" ca="1" si="1705"/>
        <v>#REF!</v>
      </c>
      <c r="GJ66" s="633" t="e">
        <f t="shared" ca="1" si="1705"/>
        <v>#REF!</v>
      </c>
      <c r="GK66" s="632" t="e">
        <f t="shared" ca="1" si="1705"/>
        <v>#REF!</v>
      </c>
      <c r="GL66" s="368" t="e">
        <f t="shared" ca="1" si="1705"/>
        <v>#REF!</v>
      </c>
      <c r="GM66" s="633" t="e">
        <f t="shared" ca="1" si="1705"/>
        <v>#REF!</v>
      </c>
      <c r="GN66" s="632" t="e">
        <f t="shared" ca="1" si="1705"/>
        <v>#REF!</v>
      </c>
      <c r="GO66" s="368" t="e">
        <f t="shared" ca="1" si="1705"/>
        <v>#REF!</v>
      </c>
      <c r="GP66" s="385" t="e">
        <f t="shared" ca="1" si="1705"/>
        <v>#REF!</v>
      </c>
      <c r="GQ66" s="633" t="e">
        <f t="shared" ca="1" si="1705"/>
        <v>#REF!</v>
      </c>
      <c r="GR66" s="632" t="e">
        <f t="shared" ca="1" si="1705"/>
        <v>#REF!</v>
      </c>
      <c r="GS66" s="368" t="e">
        <f t="shared" ca="1" si="1705"/>
        <v>#REF!</v>
      </c>
      <c r="GT66" s="633" t="e">
        <f t="shared" ca="1" si="1705"/>
        <v>#REF!</v>
      </c>
      <c r="GU66" s="632" t="e">
        <f t="shared" ca="1" si="1705"/>
        <v>#REF!</v>
      </c>
      <c r="GV66" s="368" t="e">
        <f t="shared" ca="1" si="1705"/>
        <v>#REF!</v>
      </c>
      <c r="GW66" s="633" t="e">
        <f t="shared" ca="1" si="1705"/>
        <v>#REF!</v>
      </c>
      <c r="GX66" s="632" t="e">
        <f t="shared" ca="1" si="1705"/>
        <v>#REF!</v>
      </c>
      <c r="GY66" s="368" t="e">
        <f t="shared" ca="1" si="1705"/>
        <v>#REF!</v>
      </c>
      <c r="GZ66" s="385" t="e">
        <f t="shared" ca="1" si="1705"/>
        <v>#REF!</v>
      </c>
      <c r="HA66" s="633" t="e">
        <f t="shared" ca="1" si="1705"/>
        <v>#REF!</v>
      </c>
      <c r="HC66" s="537"/>
      <c r="HD66" s="814"/>
      <c r="HE66" s="537"/>
      <c r="HF66" s="537"/>
      <c r="HG66" s="537"/>
    </row>
    <row r="67" spans="1:215" s="536" customFormat="1" ht="19.5" outlineLevel="1" x14ac:dyDescent="0.25">
      <c r="A67" s="535"/>
      <c r="B67" s="1421"/>
      <c r="C67" s="367"/>
      <c r="D67" s="1417"/>
      <c r="E67" s="1418"/>
      <c r="F67" s="1294"/>
      <c r="G67" s="1294"/>
      <c r="H67" s="1294"/>
      <c r="I67" s="1422" t="str">
        <f>集計グループ4</f>
        <v>君津住宅</v>
      </c>
      <c r="J67" s="550"/>
      <c r="K67" s="1282"/>
      <c r="L67" s="1282"/>
      <c r="M67" s="1282"/>
      <c r="N67" s="1282"/>
      <c r="O67" s="1282"/>
      <c r="P67" s="1282"/>
      <c r="Q67" s="1282"/>
      <c r="R67" s="577"/>
      <c r="S67" s="367" t="s">
        <v>146</v>
      </c>
      <c r="T67" s="452" t="e">
        <f t="shared" ref="T67:AW67" ca="1" si="1706">SUMIF($S51:$S65,$S67,T51:T65)</f>
        <v>#REF!</v>
      </c>
      <c r="U67" s="369" t="e">
        <f t="shared" ca="1" si="1706"/>
        <v>#REF!</v>
      </c>
      <c r="V67" s="589" t="e">
        <f t="shared" ca="1" si="1706"/>
        <v>#REF!</v>
      </c>
      <c r="W67" s="452" t="e">
        <f t="shared" ca="1" si="1706"/>
        <v>#REF!</v>
      </c>
      <c r="X67" s="369" t="e">
        <f t="shared" ca="1" si="1706"/>
        <v>#REF!</v>
      </c>
      <c r="Y67" s="589" t="e">
        <f t="shared" ca="1" si="1706"/>
        <v>#REF!</v>
      </c>
      <c r="Z67" s="452" t="e">
        <f t="shared" ca="1" si="1706"/>
        <v>#REF!</v>
      </c>
      <c r="AA67" s="369" t="e">
        <f t="shared" ca="1" si="1706"/>
        <v>#REF!</v>
      </c>
      <c r="AB67" s="790" t="e">
        <f t="shared" ca="1" si="1706"/>
        <v>#REF!</v>
      </c>
      <c r="AC67" s="589" t="e">
        <f t="shared" ca="1" si="1706"/>
        <v>#REF!</v>
      </c>
      <c r="AD67" s="452" t="e">
        <f t="shared" ca="1" si="1706"/>
        <v>#REF!</v>
      </c>
      <c r="AE67" s="369" t="e">
        <f t="shared" ca="1" si="1706"/>
        <v>#REF!</v>
      </c>
      <c r="AF67" s="589" t="e">
        <f t="shared" ca="1" si="1706"/>
        <v>#REF!</v>
      </c>
      <c r="AG67" s="452" t="e">
        <f t="shared" ca="1" si="1706"/>
        <v>#REF!</v>
      </c>
      <c r="AH67" s="369" t="e">
        <f t="shared" ca="1" si="1706"/>
        <v>#REF!</v>
      </c>
      <c r="AI67" s="589" t="e">
        <f t="shared" ca="1" si="1706"/>
        <v>#REF!</v>
      </c>
      <c r="AJ67" s="452" t="e">
        <f t="shared" ca="1" si="1706"/>
        <v>#REF!</v>
      </c>
      <c r="AK67" s="369" t="e">
        <f t="shared" ca="1" si="1706"/>
        <v>#REF!</v>
      </c>
      <c r="AL67" s="790" t="e">
        <f t="shared" ca="1" si="1706"/>
        <v>#REF!</v>
      </c>
      <c r="AM67" s="589" t="e">
        <f t="shared" ca="1" si="1706"/>
        <v>#REF!</v>
      </c>
      <c r="AN67" s="452" t="e">
        <f t="shared" ca="1" si="1706"/>
        <v>#REF!</v>
      </c>
      <c r="AO67" s="369" t="e">
        <f t="shared" ca="1" si="1706"/>
        <v>#REF!</v>
      </c>
      <c r="AP67" s="589" t="e">
        <f t="shared" ca="1" si="1706"/>
        <v>#REF!</v>
      </c>
      <c r="AQ67" s="452" t="e">
        <f t="shared" ca="1" si="1706"/>
        <v>#REF!</v>
      </c>
      <c r="AR67" s="369" t="e">
        <f t="shared" ca="1" si="1706"/>
        <v>#REF!</v>
      </c>
      <c r="AS67" s="589" t="e">
        <f t="shared" ca="1" si="1706"/>
        <v>#REF!</v>
      </c>
      <c r="AT67" s="452" t="e">
        <f t="shared" ca="1" si="1706"/>
        <v>#REF!</v>
      </c>
      <c r="AU67" s="369" t="e">
        <f t="shared" ca="1" si="1706"/>
        <v>#REF!</v>
      </c>
      <c r="AV67" s="790" t="e">
        <f t="shared" ca="1" si="1706"/>
        <v>#REF!</v>
      </c>
      <c r="AW67" s="589" t="e">
        <f t="shared" ca="1" si="1706"/>
        <v>#REF!</v>
      </c>
      <c r="AX67" s="634" t="e">
        <f t="shared" ref="AX67:BG67" ca="1" si="1707">SUMIF($S57:$S65,$S67,AX57:AX65)</f>
        <v>#REF!</v>
      </c>
      <c r="AY67" s="369" t="e">
        <f t="shared" ca="1" si="1707"/>
        <v>#REF!</v>
      </c>
      <c r="AZ67" s="635" t="e">
        <f t="shared" ca="1" si="1707"/>
        <v>#REF!</v>
      </c>
      <c r="BA67" s="634" t="e">
        <f t="shared" ca="1" si="1707"/>
        <v>#REF!</v>
      </c>
      <c r="BB67" s="369" t="e">
        <f t="shared" ca="1" si="1707"/>
        <v>#REF!</v>
      </c>
      <c r="BC67" s="635" t="e">
        <f t="shared" ca="1" si="1707"/>
        <v>#REF!</v>
      </c>
      <c r="BD67" s="634" t="e">
        <f t="shared" ca="1" si="1707"/>
        <v>#REF!</v>
      </c>
      <c r="BE67" s="369" t="e">
        <f t="shared" ca="1" si="1707"/>
        <v>#REF!</v>
      </c>
      <c r="BF67" s="790" t="e">
        <f t="shared" ca="1" si="1707"/>
        <v>#REF!</v>
      </c>
      <c r="BG67" s="635" t="e">
        <f t="shared" ca="1" si="1707"/>
        <v>#REF!</v>
      </c>
      <c r="BH67" s="369" t="e">
        <f t="shared" ref="BH67:CK67" ca="1" si="1708">SUMIF($S51:$S65,$S67,BH51:BH65)</f>
        <v>#REF!</v>
      </c>
      <c r="BI67" s="369" t="e">
        <f t="shared" ca="1" si="1708"/>
        <v>#REF!</v>
      </c>
      <c r="BJ67" s="589" t="e">
        <f t="shared" ca="1" si="1708"/>
        <v>#REF!</v>
      </c>
      <c r="BK67" s="452" t="e">
        <f t="shared" ca="1" si="1708"/>
        <v>#REF!</v>
      </c>
      <c r="BL67" s="369" t="e">
        <f t="shared" ca="1" si="1708"/>
        <v>#REF!</v>
      </c>
      <c r="BM67" s="589" t="e">
        <f t="shared" ca="1" si="1708"/>
        <v>#REF!</v>
      </c>
      <c r="BN67" s="452" t="e">
        <f t="shared" ca="1" si="1708"/>
        <v>#REF!</v>
      </c>
      <c r="BO67" s="369" t="e">
        <f t="shared" ca="1" si="1708"/>
        <v>#REF!</v>
      </c>
      <c r="BP67" s="790" t="e">
        <f t="shared" ca="1" si="1708"/>
        <v>#REF!</v>
      </c>
      <c r="BQ67" s="589" t="e">
        <f t="shared" ca="1" si="1708"/>
        <v>#REF!</v>
      </c>
      <c r="BR67" s="452" t="e">
        <f t="shared" ca="1" si="1708"/>
        <v>#REF!</v>
      </c>
      <c r="BS67" s="369" t="e">
        <f t="shared" ca="1" si="1708"/>
        <v>#REF!</v>
      </c>
      <c r="BT67" s="589" t="e">
        <f t="shared" ca="1" si="1708"/>
        <v>#REF!</v>
      </c>
      <c r="BU67" s="452" t="e">
        <f t="shared" ca="1" si="1708"/>
        <v>#REF!</v>
      </c>
      <c r="BV67" s="369" t="e">
        <f t="shared" ca="1" si="1708"/>
        <v>#REF!</v>
      </c>
      <c r="BW67" s="589" t="e">
        <f t="shared" ca="1" si="1708"/>
        <v>#REF!</v>
      </c>
      <c r="BX67" s="452" t="e">
        <f t="shared" ca="1" si="1708"/>
        <v>#REF!</v>
      </c>
      <c r="BY67" s="369" t="e">
        <f t="shared" ca="1" si="1708"/>
        <v>#REF!</v>
      </c>
      <c r="BZ67" s="790" t="e">
        <f t="shared" ca="1" si="1708"/>
        <v>#REF!</v>
      </c>
      <c r="CA67" s="589" t="e">
        <f t="shared" ca="1" si="1708"/>
        <v>#REF!</v>
      </c>
      <c r="CB67" s="452" t="e">
        <f t="shared" ca="1" si="1708"/>
        <v>#REF!</v>
      </c>
      <c r="CC67" s="369" t="e">
        <f t="shared" ca="1" si="1708"/>
        <v>#REF!</v>
      </c>
      <c r="CD67" s="589" t="e">
        <f t="shared" ca="1" si="1708"/>
        <v>#REF!</v>
      </c>
      <c r="CE67" s="452" t="e">
        <f t="shared" ca="1" si="1708"/>
        <v>#REF!</v>
      </c>
      <c r="CF67" s="369" t="e">
        <f t="shared" ca="1" si="1708"/>
        <v>#REF!</v>
      </c>
      <c r="CG67" s="589" t="e">
        <f t="shared" ca="1" si="1708"/>
        <v>#REF!</v>
      </c>
      <c r="CH67" s="452" t="e">
        <f t="shared" ca="1" si="1708"/>
        <v>#REF!</v>
      </c>
      <c r="CI67" s="369" t="e">
        <f t="shared" ca="1" si="1708"/>
        <v>#REF!</v>
      </c>
      <c r="CJ67" s="790" t="e">
        <f t="shared" ca="1" si="1708"/>
        <v>#REF!</v>
      </c>
      <c r="CK67" s="589" t="e">
        <f t="shared" ca="1" si="1708"/>
        <v>#REF!</v>
      </c>
      <c r="CL67" s="634" t="e">
        <f t="shared" ref="CL67:CU67" ca="1" si="1709">SUMIF($S57:$S65,$S67,CL57:CL65)</f>
        <v>#REF!</v>
      </c>
      <c r="CM67" s="369" t="e">
        <f t="shared" ca="1" si="1709"/>
        <v>#REF!</v>
      </c>
      <c r="CN67" s="635" t="e">
        <f t="shared" ca="1" si="1709"/>
        <v>#REF!</v>
      </c>
      <c r="CO67" s="634" t="e">
        <f t="shared" ca="1" si="1709"/>
        <v>#REF!</v>
      </c>
      <c r="CP67" s="369" t="e">
        <f t="shared" ca="1" si="1709"/>
        <v>#REF!</v>
      </c>
      <c r="CQ67" s="635" t="e">
        <f t="shared" ca="1" si="1709"/>
        <v>#REF!</v>
      </c>
      <c r="CR67" s="634" t="e">
        <f t="shared" ca="1" si="1709"/>
        <v>#REF!</v>
      </c>
      <c r="CS67" s="369" t="e">
        <f t="shared" ca="1" si="1709"/>
        <v>#REF!</v>
      </c>
      <c r="CT67" s="790" t="e">
        <f t="shared" ca="1" si="1709"/>
        <v>#REF!</v>
      </c>
      <c r="CU67" s="635" t="e">
        <f t="shared" ca="1" si="1709"/>
        <v>#REF!</v>
      </c>
      <c r="CV67" s="634" t="e">
        <f t="shared" ref="CV67:EI67" ca="1" si="1710">SUMIF($S51:$S65,$S67,CV51:CV65)</f>
        <v>#REF!</v>
      </c>
      <c r="CW67" s="369" t="e">
        <f t="shared" ca="1" si="1710"/>
        <v>#REF!</v>
      </c>
      <c r="CX67" s="635" t="e">
        <f t="shared" ca="1" si="1710"/>
        <v>#REF!</v>
      </c>
      <c r="CY67" s="634" t="e">
        <f t="shared" ca="1" si="1710"/>
        <v>#REF!</v>
      </c>
      <c r="CZ67" s="369" t="e">
        <f t="shared" ca="1" si="1710"/>
        <v>#REF!</v>
      </c>
      <c r="DA67" s="635" t="e">
        <f t="shared" ca="1" si="1710"/>
        <v>#REF!</v>
      </c>
      <c r="DB67" s="634" t="e">
        <f t="shared" ca="1" si="1710"/>
        <v>#REF!</v>
      </c>
      <c r="DC67" s="369" t="e">
        <f t="shared" ca="1" si="1710"/>
        <v>#REF!</v>
      </c>
      <c r="DD67" s="790" t="e">
        <f t="shared" ca="1" si="1710"/>
        <v>#REF!</v>
      </c>
      <c r="DE67" s="635" t="e">
        <f t="shared" ca="1" si="1710"/>
        <v>#REF!</v>
      </c>
      <c r="DF67" s="369" t="e">
        <f t="shared" ca="1" si="1710"/>
        <v>#REF!</v>
      </c>
      <c r="DG67" s="369" t="e">
        <f t="shared" ca="1" si="1710"/>
        <v>#REF!</v>
      </c>
      <c r="DH67" s="589" t="e">
        <f t="shared" ca="1" si="1710"/>
        <v>#REF!</v>
      </c>
      <c r="DI67" s="452" t="e">
        <f t="shared" ca="1" si="1710"/>
        <v>#REF!</v>
      </c>
      <c r="DJ67" s="369" t="e">
        <f t="shared" ca="1" si="1710"/>
        <v>#REF!</v>
      </c>
      <c r="DK67" s="589" t="e">
        <f t="shared" ca="1" si="1710"/>
        <v>#REF!</v>
      </c>
      <c r="DL67" s="452" t="e">
        <f t="shared" ca="1" si="1710"/>
        <v>#REF!</v>
      </c>
      <c r="DM67" s="369" t="e">
        <f t="shared" ca="1" si="1710"/>
        <v>#REF!</v>
      </c>
      <c r="DN67" s="790" t="e">
        <f t="shared" ca="1" si="1710"/>
        <v>#REF!</v>
      </c>
      <c r="DO67" s="589" t="e">
        <f t="shared" ca="1" si="1710"/>
        <v>#REF!</v>
      </c>
      <c r="DP67" s="452" t="e">
        <f t="shared" ca="1" si="1710"/>
        <v>#REF!</v>
      </c>
      <c r="DQ67" s="369" t="e">
        <f t="shared" ca="1" si="1710"/>
        <v>#REF!</v>
      </c>
      <c r="DR67" s="589" t="e">
        <f t="shared" ca="1" si="1710"/>
        <v>#REF!</v>
      </c>
      <c r="DS67" s="452" t="e">
        <f t="shared" ca="1" si="1710"/>
        <v>#REF!</v>
      </c>
      <c r="DT67" s="369" t="e">
        <f t="shared" ca="1" si="1710"/>
        <v>#REF!</v>
      </c>
      <c r="DU67" s="589" t="e">
        <f t="shared" ca="1" si="1710"/>
        <v>#REF!</v>
      </c>
      <c r="DV67" s="452" t="e">
        <f t="shared" ca="1" si="1710"/>
        <v>#REF!</v>
      </c>
      <c r="DW67" s="369" t="e">
        <f t="shared" ca="1" si="1710"/>
        <v>#REF!</v>
      </c>
      <c r="DX67" s="790" t="e">
        <f t="shared" ca="1" si="1710"/>
        <v>#REF!</v>
      </c>
      <c r="DY67" s="589" t="e">
        <f t="shared" ca="1" si="1710"/>
        <v>#REF!</v>
      </c>
      <c r="DZ67" s="452" t="e">
        <f t="shared" ca="1" si="1710"/>
        <v>#REF!</v>
      </c>
      <c r="EA67" s="369" t="e">
        <f t="shared" ca="1" si="1710"/>
        <v>#REF!</v>
      </c>
      <c r="EB67" s="589" t="e">
        <f t="shared" ca="1" si="1710"/>
        <v>#REF!</v>
      </c>
      <c r="EC67" s="452" t="e">
        <f t="shared" ca="1" si="1710"/>
        <v>#REF!</v>
      </c>
      <c r="ED67" s="369" t="e">
        <f t="shared" ca="1" si="1710"/>
        <v>#REF!</v>
      </c>
      <c r="EE67" s="589" t="e">
        <f t="shared" ca="1" si="1710"/>
        <v>#REF!</v>
      </c>
      <c r="EF67" s="452" t="e">
        <f t="shared" ca="1" si="1710"/>
        <v>#REF!</v>
      </c>
      <c r="EG67" s="369" t="e">
        <f t="shared" ca="1" si="1710"/>
        <v>#REF!</v>
      </c>
      <c r="EH67" s="790" t="e">
        <f t="shared" ca="1" si="1710"/>
        <v>#REF!</v>
      </c>
      <c r="EI67" s="589" t="e">
        <f t="shared" ca="1" si="1710"/>
        <v>#REF!</v>
      </c>
      <c r="EJ67" s="634" t="e">
        <f t="shared" ref="EJ67:ES67" ca="1" si="1711">SUMIF($S57:$S65,$S67,EJ57:EJ65)</f>
        <v>#REF!</v>
      </c>
      <c r="EK67" s="369" t="e">
        <f t="shared" ca="1" si="1711"/>
        <v>#REF!</v>
      </c>
      <c r="EL67" s="635" t="e">
        <f t="shared" ca="1" si="1711"/>
        <v>#REF!</v>
      </c>
      <c r="EM67" s="634" t="e">
        <f t="shared" ca="1" si="1711"/>
        <v>#REF!</v>
      </c>
      <c r="EN67" s="369" t="e">
        <f t="shared" ca="1" si="1711"/>
        <v>#REF!</v>
      </c>
      <c r="EO67" s="635" t="e">
        <f t="shared" ca="1" si="1711"/>
        <v>#REF!</v>
      </c>
      <c r="EP67" s="634" t="e">
        <f t="shared" ca="1" si="1711"/>
        <v>#REF!</v>
      </c>
      <c r="EQ67" s="369" t="e">
        <f t="shared" ca="1" si="1711"/>
        <v>#REF!</v>
      </c>
      <c r="ER67" s="790" t="e">
        <f t="shared" ca="1" si="1711"/>
        <v>#REF!</v>
      </c>
      <c r="ES67" s="635" t="e">
        <f t="shared" ca="1" si="1711"/>
        <v>#REF!</v>
      </c>
      <c r="ET67" s="369" t="e">
        <f t="shared" ref="ET67:FW67" ca="1" si="1712">SUMIF($S51:$S65,$S67,ET51:ET65)</f>
        <v>#REF!</v>
      </c>
      <c r="EU67" s="369" t="e">
        <f t="shared" ca="1" si="1712"/>
        <v>#REF!</v>
      </c>
      <c r="EV67" s="589" t="e">
        <f t="shared" ca="1" si="1712"/>
        <v>#REF!</v>
      </c>
      <c r="EW67" s="452" t="e">
        <f t="shared" ca="1" si="1712"/>
        <v>#REF!</v>
      </c>
      <c r="EX67" s="369" t="e">
        <f t="shared" ca="1" si="1712"/>
        <v>#REF!</v>
      </c>
      <c r="EY67" s="589" t="e">
        <f t="shared" ca="1" si="1712"/>
        <v>#REF!</v>
      </c>
      <c r="EZ67" s="452" t="e">
        <f t="shared" ca="1" si="1712"/>
        <v>#REF!</v>
      </c>
      <c r="FA67" s="369" t="e">
        <f t="shared" ca="1" si="1712"/>
        <v>#REF!</v>
      </c>
      <c r="FB67" s="790" t="e">
        <f t="shared" ca="1" si="1712"/>
        <v>#REF!</v>
      </c>
      <c r="FC67" s="589" t="e">
        <f t="shared" ca="1" si="1712"/>
        <v>#REF!</v>
      </c>
      <c r="FD67" s="452" t="e">
        <f t="shared" ca="1" si="1712"/>
        <v>#REF!</v>
      </c>
      <c r="FE67" s="369" t="e">
        <f t="shared" ca="1" si="1712"/>
        <v>#REF!</v>
      </c>
      <c r="FF67" s="589" t="e">
        <f t="shared" ca="1" si="1712"/>
        <v>#REF!</v>
      </c>
      <c r="FG67" s="452" t="e">
        <f t="shared" ca="1" si="1712"/>
        <v>#REF!</v>
      </c>
      <c r="FH67" s="369" t="e">
        <f t="shared" ca="1" si="1712"/>
        <v>#REF!</v>
      </c>
      <c r="FI67" s="589" t="e">
        <f t="shared" ca="1" si="1712"/>
        <v>#REF!</v>
      </c>
      <c r="FJ67" s="452" t="e">
        <f t="shared" ca="1" si="1712"/>
        <v>#REF!</v>
      </c>
      <c r="FK67" s="369" t="e">
        <f t="shared" ca="1" si="1712"/>
        <v>#REF!</v>
      </c>
      <c r="FL67" s="790" t="e">
        <f t="shared" ca="1" si="1712"/>
        <v>#REF!</v>
      </c>
      <c r="FM67" s="589" t="e">
        <f t="shared" ca="1" si="1712"/>
        <v>#REF!</v>
      </c>
      <c r="FN67" s="452" t="e">
        <f t="shared" ca="1" si="1712"/>
        <v>#REF!</v>
      </c>
      <c r="FO67" s="369" t="e">
        <f t="shared" ca="1" si="1712"/>
        <v>#REF!</v>
      </c>
      <c r="FP67" s="589" t="e">
        <f t="shared" ca="1" si="1712"/>
        <v>#REF!</v>
      </c>
      <c r="FQ67" s="452" t="e">
        <f t="shared" ca="1" si="1712"/>
        <v>#REF!</v>
      </c>
      <c r="FR67" s="369" t="e">
        <f t="shared" ca="1" si="1712"/>
        <v>#REF!</v>
      </c>
      <c r="FS67" s="589" t="e">
        <f t="shared" ca="1" si="1712"/>
        <v>#REF!</v>
      </c>
      <c r="FT67" s="452" t="e">
        <f t="shared" ca="1" si="1712"/>
        <v>#REF!</v>
      </c>
      <c r="FU67" s="369" t="e">
        <f t="shared" ca="1" si="1712"/>
        <v>#REF!</v>
      </c>
      <c r="FV67" s="790" t="e">
        <f t="shared" ca="1" si="1712"/>
        <v>#REF!</v>
      </c>
      <c r="FW67" s="589" t="e">
        <f t="shared" ca="1" si="1712"/>
        <v>#REF!</v>
      </c>
      <c r="FX67" s="634" t="e">
        <f t="shared" ref="FX67:GG67" ca="1" si="1713">SUMIF($S57:$S65,$S67,FX57:FX65)</f>
        <v>#REF!</v>
      </c>
      <c r="FY67" s="369" t="e">
        <f t="shared" ca="1" si="1713"/>
        <v>#REF!</v>
      </c>
      <c r="FZ67" s="635" t="e">
        <f t="shared" ca="1" si="1713"/>
        <v>#REF!</v>
      </c>
      <c r="GA67" s="634" t="e">
        <f t="shared" ca="1" si="1713"/>
        <v>#REF!</v>
      </c>
      <c r="GB67" s="369" t="e">
        <f t="shared" ca="1" si="1713"/>
        <v>#REF!</v>
      </c>
      <c r="GC67" s="635" t="e">
        <f t="shared" ca="1" si="1713"/>
        <v>#REF!</v>
      </c>
      <c r="GD67" s="634" t="e">
        <f t="shared" ca="1" si="1713"/>
        <v>#REF!</v>
      </c>
      <c r="GE67" s="369" t="e">
        <f t="shared" ca="1" si="1713"/>
        <v>#REF!</v>
      </c>
      <c r="GF67" s="790" t="e">
        <f t="shared" ca="1" si="1713"/>
        <v>#REF!</v>
      </c>
      <c r="GG67" s="635" t="e">
        <f t="shared" ca="1" si="1713"/>
        <v>#REF!</v>
      </c>
      <c r="GH67" s="634" t="e">
        <f t="shared" ref="GH67:HA67" ca="1" si="1714">SUMIF($S51:$S65,$S67,GH51:GH65)</f>
        <v>#REF!</v>
      </c>
      <c r="GI67" s="369" t="e">
        <f t="shared" ca="1" si="1714"/>
        <v>#REF!</v>
      </c>
      <c r="GJ67" s="635" t="e">
        <f t="shared" ca="1" si="1714"/>
        <v>#REF!</v>
      </c>
      <c r="GK67" s="634" t="e">
        <f t="shared" ca="1" si="1714"/>
        <v>#REF!</v>
      </c>
      <c r="GL67" s="369" t="e">
        <f t="shared" ca="1" si="1714"/>
        <v>#REF!</v>
      </c>
      <c r="GM67" s="635" t="e">
        <f t="shared" ca="1" si="1714"/>
        <v>#REF!</v>
      </c>
      <c r="GN67" s="634" t="e">
        <f t="shared" ca="1" si="1714"/>
        <v>#REF!</v>
      </c>
      <c r="GO67" s="369" t="e">
        <f t="shared" ca="1" si="1714"/>
        <v>#REF!</v>
      </c>
      <c r="GP67" s="790" t="e">
        <f t="shared" ca="1" si="1714"/>
        <v>#REF!</v>
      </c>
      <c r="GQ67" s="635" t="e">
        <f t="shared" ca="1" si="1714"/>
        <v>#REF!</v>
      </c>
      <c r="GR67" s="634" t="e">
        <f t="shared" ca="1" si="1714"/>
        <v>#REF!</v>
      </c>
      <c r="GS67" s="369" t="e">
        <f t="shared" ca="1" si="1714"/>
        <v>#REF!</v>
      </c>
      <c r="GT67" s="635" t="e">
        <f t="shared" ca="1" si="1714"/>
        <v>#REF!</v>
      </c>
      <c r="GU67" s="634" t="e">
        <f t="shared" ca="1" si="1714"/>
        <v>#REF!</v>
      </c>
      <c r="GV67" s="369" t="e">
        <f t="shared" ca="1" si="1714"/>
        <v>#REF!</v>
      </c>
      <c r="GW67" s="635" t="e">
        <f t="shared" ca="1" si="1714"/>
        <v>#REF!</v>
      </c>
      <c r="GX67" s="634" t="e">
        <f t="shared" ca="1" si="1714"/>
        <v>#REF!</v>
      </c>
      <c r="GY67" s="369" t="e">
        <f t="shared" ca="1" si="1714"/>
        <v>#REF!</v>
      </c>
      <c r="GZ67" s="790" t="e">
        <f t="shared" ca="1" si="1714"/>
        <v>#REF!</v>
      </c>
      <c r="HA67" s="635" t="e">
        <f t="shared" ca="1" si="1714"/>
        <v>#REF!</v>
      </c>
      <c r="HC67" s="537"/>
      <c r="HD67" s="538"/>
      <c r="HE67" s="537"/>
      <c r="HF67" s="537"/>
      <c r="HG67" s="537"/>
    </row>
    <row r="68" spans="1:215" s="536" customFormat="1" ht="20.25" thickBot="1" x14ac:dyDescent="0.3">
      <c r="A68" s="535"/>
      <c r="B68" s="1423"/>
      <c r="C68" s="371"/>
      <c r="D68" s="364"/>
      <c r="E68" s="370"/>
      <c r="F68" s="1296"/>
      <c r="G68" s="1296"/>
      <c r="H68" s="1296"/>
      <c r="I68" s="1424"/>
      <c r="J68" s="551"/>
      <c r="K68" s="1280"/>
      <c r="L68" s="1280"/>
      <c r="M68" s="1280"/>
      <c r="N68" s="1280"/>
      <c r="O68" s="1280"/>
      <c r="P68" s="1280"/>
      <c r="Q68" s="1280"/>
      <c r="R68" s="578"/>
      <c r="S68" s="371" t="s">
        <v>143</v>
      </c>
      <c r="T68" s="555" t="e">
        <f t="shared" ref="T68:AA68" ca="1" si="1715">IF(AND(T66&gt;0,T67&gt;0),ROUNDDOWN(T67/T66,4),"")</f>
        <v>#REF!</v>
      </c>
      <c r="U68" s="556" t="e">
        <f t="shared" ca="1" si="1715"/>
        <v>#REF!</v>
      </c>
      <c r="V68" s="556" t="e">
        <f t="shared" ca="1" si="1715"/>
        <v>#REF!</v>
      </c>
      <c r="W68" s="555" t="e">
        <f t="shared" ca="1" si="1715"/>
        <v>#REF!</v>
      </c>
      <c r="X68" s="556" t="e">
        <f t="shared" ca="1" si="1715"/>
        <v>#REF!</v>
      </c>
      <c r="Y68" s="556" t="e">
        <f t="shared" ca="1" si="1715"/>
        <v>#REF!</v>
      </c>
      <c r="Z68" s="555" t="e">
        <f t="shared" ca="1" si="1715"/>
        <v>#REF!</v>
      </c>
      <c r="AA68" s="556" t="e">
        <f t="shared" ca="1" si="1715"/>
        <v>#REF!</v>
      </c>
      <c r="AB68" s="557" t="e">
        <f ca="1">IF(AB67&gt;0,AB67/AB66,0)</f>
        <v>#REF!</v>
      </c>
      <c r="AC68" s="556" t="e">
        <f t="shared" ref="AC68:AK68" ca="1" si="1716">IF(AND(AC66&gt;0,AC67&gt;0),ROUNDDOWN(AC67/AC66,4),"")</f>
        <v>#REF!</v>
      </c>
      <c r="AD68" s="555" t="e">
        <f t="shared" ca="1" si="1716"/>
        <v>#REF!</v>
      </c>
      <c r="AE68" s="556" t="e">
        <f t="shared" ca="1" si="1716"/>
        <v>#REF!</v>
      </c>
      <c r="AF68" s="556" t="e">
        <f t="shared" ca="1" si="1716"/>
        <v>#REF!</v>
      </c>
      <c r="AG68" s="555" t="e">
        <f t="shared" ca="1" si="1716"/>
        <v>#REF!</v>
      </c>
      <c r="AH68" s="556" t="e">
        <f t="shared" ca="1" si="1716"/>
        <v>#REF!</v>
      </c>
      <c r="AI68" s="556" t="e">
        <f t="shared" ca="1" si="1716"/>
        <v>#REF!</v>
      </c>
      <c r="AJ68" s="555" t="e">
        <f t="shared" ca="1" si="1716"/>
        <v>#REF!</v>
      </c>
      <c r="AK68" s="556" t="e">
        <f t="shared" ca="1" si="1716"/>
        <v>#REF!</v>
      </c>
      <c r="AL68" s="557" t="e">
        <f ca="1">IF(AL67&gt;0,AL67/AL66,0)</f>
        <v>#REF!</v>
      </c>
      <c r="AM68" s="556" t="e">
        <f t="shared" ref="AM68:CB68" ca="1" si="1717">IF(AND(AM66&gt;0,AM67&gt;0),ROUNDDOWN(AM67/AM66,4),"")</f>
        <v>#REF!</v>
      </c>
      <c r="AN68" s="555" t="e">
        <f t="shared" ca="1" si="1717"/>
        <v>#REF!</v>
      </c>
      <c r="AO68" s="556" t="e">
        <f t="shared" ca="1" si="1717"/>
        <v>#REF!</v>
      </c>
      <c r="AP68" s="556" t="e">
        <f t="shared" ca="1" si="1717"/>
        <v>#REF!</v>
      </c>
      <c r="AQ68" s="555" t="e">
        <f t="shared" ca="1" si="1717"/>
        <v>#REF!</v>
      </c>
      <c r="AR68" s="556" t="e">
        <f t="shared" ca="1" si="1717"/>
        <v>#REF!</v>
      </c>
      <c r="AS68" s="556" t="e">
        <f t="shared" ca="1" si="1717"/>
        <v>#REF!</v>
      </c>
      <c r="AT68" s="555" t="e">
        <f t="shared" ca="1" si="1717"/>
        <v>#REF!</v>
      </c>
      <c r="AU68" s="556" t="e">
        <f t="shared" ca="1" si="1717"/>
        <v>#REF!</v>
      </c>
      <c r="AV68" s="557" t="e">
        <f ca="1">IF(AV67&gt;0,AV67/AV66,0)</f>
        <v>#REF!</v>
      </c>
      <c r="AW68" s="556" t="e">
        <f t="shared" ca="1" si="1717"/>
        <v>#REF!</v>
      </c>
      <c r="AX68" s="636" t="e">
        <f ca="1">IF(AND(AX66&gt;0,AX67&gt;0),ROUNDDOWN(AX67/AX66,4),"")</f>
        <v>#REF!</v>
      </c>
      <c r="AY68" s="556" t="e">
        <f t="shared" ref="AY68" ca="1" si="1718">IF(AND(AY66&gt;0,AY67&gt;0),ROUNDDOWN(AY67/AY66,4),"")</f>
        <v>#REF!</v>
      </c>
      <c r="AZ68" s="637" t="e">
        <f t="shared" ref="AZ68" ca="1" si="1719">IF(AND(AZ66&gt;0,AZ67&gt;0),ROUNDDOWN(AZ67/AZ66,4),"")</f>
        <v>#REF!</v>
      </c>
      <c r="BA68" s="636" t="e">
        <f ca="1">IF(AND(BA66&gt;0,BA67&gt;0),ROUNDDOWN(BA67/BA66,4),"")</f>
        <v>#REF!</v>
      </c>
      <c r="BB68" s="556" t="e">
        <f t="shared" ref="BB68" ca="1" si="1720">IF(AND(BB66&gt;0,BB67&gt;0),ROUNDDOWN(BB67/BB66,4),"")</f>
        <v>#REF!</v>
      </c>
      <c r="BC68" s="637" t="e">
        <f t="shared" ref="BC68" ca="1" si="1721">IF(AND(BC66&gt;0,BC67&gt;0),ROUNDDOWN(BC67/BC66,4),"")</f>
        <v>#REF!</v>
      </c>
      <c r="BD68" s="636" t="e">
        <f ca="1">IF(AND(BD66&gt;0,BD67&gt;0),ROUNDDOWN(BD67/BD66,4),"")</f>
        <v>#REF!</v>
      </c>
      <c r="BE68" s="556" t="e">
        <f t="shared" ref="BE68" ca="1" si="1722">IF(AND(BE66&gt;0,BE67&gt;0),ROUNDDOWN(BE67/BE66,4),"")</f>
        <v>#REF!</v>
      </c>
      <c r="BF68" s="557"/>
      <c r="BG68" s="637" t="e">
        <f t="shared" ref="BG68" ca="1" si="1723">IF(AND(BG66&gt;0,BG67&gt;0),ROUNDDOWN(BG67/BG66,4),"")</f>
        <v>#REF!</v>
      </c>
      <c r="BH68" s="556" t="e">
        <f t="shared" ca="1" si="1717"/>
        <v>#REF!</v>
      </c>
      <c r="BI68" s="556" t="e">
        <f t="shared" ca="1" si="1717"/>
        <v>#REF!</v>
      </c>
      <c r="BJ68" s="556" t="e">
        <f t="shared" ca="1" si="1717"/>
        <v>#REF!</v>
      </c>
      <c r="BK68" s="555" t="e">
        <f t="shared" ca="1" si="1717"/>
        <v>#REF!</v>
      </c>
      <c r="BL68" s="556" t="e">
        <f t="shared" ca="1" si="1717"/>
        <v>#REF!</v>
      </c>
      <c r="BM68" s="556" t="e">
        <f t="shared" ca="1" si="1717"/>
        <v>#REF!</v>
      </c>
      <c r="BN68" s="555" t="e">
        <f t="shared" ca="1" si="1717"/>
        <v>#REF!</v>
      </c>
      <c r="BO68" s="556" t="e">
        <f t="shared" ca="1" si="1717"/>
        <v>#REF!</v>
      </c>
      <c r="BP68" s="557" t="e">
        <f ca="1">IF(BP67&gt;0,BP67/BP66,0)</f>
        <v>#REF!</v>
      </c>
      <c r="BQ68" s="556" t="e">
        <f t="shared" ca="1" si="1717"/>
        <v>#REF!</v>
      </c>
      <c r="BR68" s="555" t="e">
        <f t="shared" ca="1" si="1717"/>
        <v>#REF!</v>
      </c>
      <c r="BS68" s="556" t="e">
        <f t="shared" ca="1" si="1717"/>
        <v>#REF!</v>
      </c>
      <c r="BT68" s="556" t="e">
        <f t="shared" ca="1" si="1717"/>
        <v>#REF!</v>
      </c>
      <c r="BU68" s="555" t="e">
        <f t="shared" ca="1" si="1717"/>
        <v>#REF!</v>
      </c>
      <c r="BV68" s="556" t="e">
        <f t="shared" ca="1" si="1717"/>
        <v>#REF!</v>
      </c>
      <c r="BW68" s="556" t="e">
        <f t="shared" ca="1" si="1717"/>
        <v>#REF!</v>
      </c>
      <c r="BX68" s="555" t="e">
        <f t="shared" ca="1" si="1717"/>
        <v>#REF!</v>
      </c>
      <c r="BY68" s="556" t="e">
        <f t="shared" ca="1" si="1717"/>
        <v>#REF!</v>
      </c>
      <c r="BZ68" s="557" t="e">
        <f ca="1">IF(BZ67&gt;0,BZ67/BZ66,0)</f>
        <v>#REF!</v>
      </c>
      <c r="CA68" s="556" t="e">
        <f t="shared" ca="1" si="1717"/>
        <v>#REF!</v>
      </c>
      <c r="CB68" s="555" t="e">
        <f t="shared" ca="1" si="1717"/>
        <v>#REF!</v>
      </c>
      <c r="CC68" s="556" t="e">
        <f t="shared" ref="CC68:DY68" ca="1" si="1724">IF(AND(CC66&gt;0,CC67&gt;0),ROUNDDOWN(CC67/CC66,4),"")</f>
        <v>#REF!</v>
      </c>
      <c r="CD68" s="556" t="e">
        <f t="shared" ca="1" si="1724"/>
        <v>#REF!</v>
      </c>
      <c r="CE68" s="555" t="e">
        <f t="shared" ca="1" si="1724"/>
        <v>#REF!</v>
      </c>
      <c r="CF68" s="556" t="e">
        <f t="shared" ca="1" si="1724"/>
        <v>#REF!</v>
      </c>
      <c r="CG68" s="556" t="e">
        <f t="shared" ca="1" si="1724"/>
        <v>#REF!</v>
      </c>
      <c r="CH68" s="555" t="e">
        <f t="shared" ca="1" si="1724"/>
        <v>#REF!</v>
      </c>
      <c r="CI68" s="556" t="e">
        <f t="shared" ca="1" si="1724"/>
        <v>#REF!</v>
      </c>
      <c r="CJ68" s="557" t="e">
        <f ca="1">IF(CJ67&gt;0,CJ67/CJ66,0)</f>
        <v>#REF!</v>
      </c>
      <c r="CK68" s="556" t="e">
        <f t="shared" ca="1" si="1724"/>
        <v>#REF!</v>
      </c>
      <c r="CL68" s="636" t="e">
        <f ca="1">IF(AND(CL66&gt;0,CL67&gt;0),ROUNDDOWN(CL67/CL66,4),"")</f>
        <v>#REF!</v>
      </c>
      <c r="CM68" s="556" t="e">
        <f t="shared" ref="CM68:CN68" ca="1" si="1725">IF(AND(CM66&gt;0,CM67&gt;0),ROUNDDOWN(CM67/CM66,4),"")</f>
        <v>#REF!</v>
      </c>
      <c r="CN68" s="637" t="e">
        <f t="shared" ca="1" si="1725"/>
        <v>#REF!</v>
      </c>
      <c r="CO68" s="636" t="e">
        <f ca="1">IF(AND(CO66&gt;0,CO67&gt;0),ROUNDDOWN(CO67/CO66,4),"")</f>
        <v>#REF!</v>
      </c>
      <c r="CP68" s="556" t="e">
        <f t="shared" ref="CP68:CQ68" ca="1" si="1726">IF(AND(CP66&gt;0,CP67&gt;0),ROUNDDOWN(CP67/CP66,4),"")</f>
        <v>#REF!</v>
      </c>
      <c r="CQ68" s="637" t="e">
        <f t="shared" ca="1" si="1726"/>
        <v>#REF!</v>
      </c>
      <c r="CR68" s="636" t="e">
        <f ca="1">IF(AND(CR66&gt;0,CR67&gt;0),ROUNDDOWN(CR67/CR66,4),"")</f>
        <v>#REF!</v>
      </c>
      <c r="CS68" s="556" t="e">
        <f t="shared" ref="CS68" ca="1" si="1727">IF(AND(CS66&gt;0,CS67&gt;0),ROUNDDOWN(CS67/CS66,4),"")</f>
        <v>#REF!</v>
      </c>
      <c r="CT68" s="557"/>
      <c r="CU68" s="637" t="e">
        <f t="shared" ref="CU68:DA68" ca="1" si="1728">IF(AND(CU66&gt;0,CU67&gt;0),ROUNDDOWN(CU67/CU66,4),"")</f>
        <v>#REF!</v>
      </c>
      <c r="CV68" s="636" t="e">
        <f t="shared" ref="CV68:CX68" ca="1" si="1729">IF(AND(CV66&gt;0,CV67&gt;0),ROUNDDOWN(CV67/CV66,4),"")</f>
        <v>#REF!</v>
      </c>
      <c r="CW68" s="556" t="e">
        <f t="shared" ca="1" si="1729"/>
        <v>#REF!</v>
      </c>
      <c r="CX68" s="637" t="e">
        <f t="shared" ca="1" si="1729"/>
        <v>#REF!</v>
      </c>
      <c r="CY68" s="636" t="e">
        <f t="shared" ca="1" si="1728"/>
        <v>#REF!</v>
      </c>
      <c r="CZ68" s="556" t="e">
        <f t="shared" ca="1" si="1728"/>
        <v>#REF!</v>
      </c>
      <c r="DA68" s="637" t="e">
        <f t="shared" ca="1" si="1728"/>
        <v>#REF!</v>
      </c>
      <c r="DB68" s="636" t="e">
        <f t="shared" ca="1" si="1724"/>
        <v>#REF!</v>
      </c>
      <c r="DC68" s="556" t="e">
        <f t="shared" ca="1" si="1724"/>
        <v>#REF!</v>
      </c>
      <c r="DD68" s="557" t="e">
        <f t="shared" ref="DD68" ca="1" si="1730">IF(AND(DD66&gt;0,DD67&gt;0),ROUNDDOWN(DD67/DD66,4),"")</f>
        <v>#REF!</v>
      </c>
      <c r="DE68" s="637" t="e">
        <f t="shared" ca="1" si="1724"/>
        <v>#REF!</v>
      </c>
      <c r="DF68" s="556" t="e">
        <f t="shared" ca="1" si="1724"/>
        <v>#REF!</v>
      </c>
      <c r="DG68" s="556" t="e">
        <f t="shared" ca="1" si="1724"/>
        <v>#REF!</v>
      </c>
      <c r="DH68" s="556" t="e">
        <f t="shared" ca="1" si="1724"/>
        <v>#REF!</v>
      </c>
      <c r="DI68" s="555" t="e">
        <f t="shared" ca="1" si="1724"/>
        <v>#REF!</v>
      </c>
      <c r="DJ68" s="556" t="e">
        <f t="shared" ca="1" si="1724"/>
        <v>#REF!</v>
      </c>
      <c r="DK68" s="556" t="e">
        <f t="shared" ca="1" si="1724"/>
        <v>#REF!</v>
      </c>
      <c r="DL68" s="555" t="e">
        <f t="shared" ca="1" si="1724"/>
        <v>#REF!</v>
      </c>
      <c r="DM68" s="556" t="e">
        <f t="shared" ca="1" si="1724"/>
        <v>#REF!</v>
      </c>
      <c r="DN68" s="557" t="e">
        <f ca="1">IF(DN67&gt;0,DN67/DN66,0)</f>
        <v>#REF!</v>
      </c>
      <c r="DO68" s="556" t="e">
        <f t="shared" ca="1" si="1724"/>
        <v>#REF!</v>
      </c>
      <c r="DP68" s="555" t="e">
        <f t="shared" ca="1" si="1724"/>
        <v>#REF!</v>
      </c>
      <c r="DQ68" s="556" t="e">
        <f t="shared" ca="1" si="1724"/>
        <v>#REF!</v>
      </c>
      <c r="DR68" s="556" t="e">
        <f t="shared" ca="1" si="1724"/>
        <v>#REF!</v>
      </c>
      <c r="DS68" s="555" t="e">
        <f t="shared" ca="1" si="1724"/>
        <v>#REF!</v>
      </c>
      <c r="DT68" s="556" t="e">
        <f t="shared" ca="1" si="1724"/>
        <v>#REF!</v>
      </c>
      <c r="DU68" s="556" t="e">
        <f t="shared" ca="1" si="1724"/>
        <v>#REF!</v>
      </c>
      <c r="DV68" s="555" t="e">
        <f t="shared" ca="1" si="1724"/>
        <v>#REF!</v>
      </c>
      <c r="DW68" s="556" t="e">
        <f t="shared" ca="1" si="1724"/>
        <v>#REF!</v>
      </c>
      <c r="DX68" s="557" t="e">
        <f ca="1">IF(DX67&gt;0,DX67/DX66,0)</f>
        <v>#REF!</v>
      </c>
      <c r="DY68" s="556" t="e">
        <f t="shared" ca="1" si="1724"/>
        <v>#REF!</v>
      </c>
      <c r="DZ68" s="555" t="e">
        <f t="shared" ref="DZ68:FO68" ca="1" si="1731">IF(AND(DZ66&gt;0,DZ67&gt;0),ROUNDDOWN(DZ67/DZ66,4),"")</f>
        <v>#REF!</v>
      </c>
      <c r="EA68" s="556" t="e">
        <f t="shared" ca="1" si="1731"/>
        <v>#REF!</v>
      </c>
      <c r="EB68" s="556" t="e">
        <f t="shared" ca="1" si="1731"/>
        <v>#REF!</v>
      </c>
      <c r="EC68" s="555" t="e">
        <f t="shared" ca="1" si="1731"/>
        <v>#REF!</v>
      </c>
      <c r="ED68" s="556" t="e">
        <f t="shared" ca="1" si="1731"/>
        <v>#REF!</v>
      </c>
      <c r="EE68" s="556" t="e">
        <f t="shared" ca="1" si="1731"/>
        <v>#REF!</v>
      </c>
      <c r="EF68" s="555" t="e">
        <f t="shared" ca="1" si="1731"/>
        <v>#REF!</v>
      </c>
      <c r="EG68" s="556" t="e">
        <f t="shared" ca="1" si="1731"/>
        <v>#REF!</v>
      </c>
      <c r="EH68" s="557" t="e">
        <f ca="1">IF(EH67&gt;0,EH67/EH66,0)</f>
        <v>#REF!</v>
      </c>
      <c r="EI68" s="556" t="e">
        <f t="shared" ca="1" si="1731"/>
        <v>#REF!</v>
      </c>
      <c r="EJ68" s="636" t="e">
        <f ca="1">IF(AND(EJ66&gt;0,EJ67&gt;0),ROUNDDOWN(EJ67/EJ66,4),"")</f>
        <v>#REF!</v>
      </c>
      <c r="EK68" s="556" t="e">
        <f t="shared" ref="EK68:EL68" ca="1" si="1732">IF(AND(EK66&gt;0,EK67&gt;0),ROUNDDOWN(EK67/EK66,4),"")</f>
        <v>#REF!</v>
      </c>
      <c r="EL68" s="637" t="e">
        <f t="shared" ca="1" si="1732"/>
        <v>#REF!</v>
      </c>
      <c r="EM68" s="636" t="e">
        <f ca="1">IF(AND(EM66&gt;0,EM67&gt;0),ROUNDDOWN(EM67/EM66,4),"")</f>
        <v>#REF!</v>
      </c>
      <c r="EN68" s="556" t="e">
        <f t="shared" ref="EN68:EO68" ca="1" si="1733">IF(AND(EN66&gt;0,EN67&gt;0),ROUNDDOWN(EN67/EN66,4),"")</f>
        <v>#REF!</v>
      </c>
      <c r="EO68" s="637" t="e">
        <f t="shared" ca="1" si="1733"/>
        <v>#REF!</v>
      </c>
      <c r="EP68" s="636" t="e">
        <f ca="1">IF(AND(EP66&gt;0,EP67&gt;0),ROUNDDOWN(EP67/EP66,4),"")</f>
        <v>#REF!</v>
      </c>
      <c r="EQ68" s="556" t="e">
        <f t="shared" ref="EQ68" ca="1" si="1734">IF(AND(EQ66&gt;0,EQ67&gt;0),ROUNDDOWN(EQ67/EQ66,4),"")</f>
        <v>#REF!</v>
      </c>
      <c r="ER68" s="557"/>
      <c r="ES68" s="637" t="e">
        <f t="shared" ref="ES68" ca="1" si="1735">IF(AND(ES66&gt;0,ES67&gt;0),ROUNDDOWN(ES67/ES66,4),"")</f>
        <v>#REF!</v>
      </c>
      <c r="ET68" s="556" t="e">
        <f t="shared" ca="1" si="1731"/>
        <v>#REF!</v>
      </c>
      <c r="EU68" s="556" t="e">
        <f t="shared" ca="1" si="1731"/>
        <v>#REF!</v>
      </c>
      <c r="EV68" s="556" t="e">
        <f t="shared" ca="1" si="1731"/>
        <v>#REF!</v>
      </c>
      <c r="EW68" s="555" t="e">
        <f t="shared" ca="1" si="1731"/>
        <v>#REF!</v>
      </c>
      <c r="EX68" s="556" t="e">
        <f t="shared" ca="1" si="1731"/>
        <v>#REF!</v>
      </c>
      <c r="EY68" s="556" t="e">
        <f t="shared" ca="1" si="1731"/>
        <v>#REF!</v>
      </c>
      <c r="EZ68" s="555" t="e">
        <f t="shared" ca="1" si="1731"/>
        <v>#REF!</v>
      </c>
      <c r="FA68" s="556" t="e">
        <f t="shared" ca="1" si="1731"/>
        <v>#REF!</v>
      </c>
      <c r="FB68" s="557" t="e">
        <f ca="1">IF(FB67&gt;0,FB67/FB66,0)</f>
        <v>#REF!</v>
      </c>
      <c r="FC68" s="556" t="e">
        <f t="shared" ca="1" si="1731"/>
        <v>#REF!</v>
      </c>
      <c r="FD68" s="555" t="e">
        <f t="shared" ca="1" si="1731"/>
        <v>#REF!</v>
      </c>
      <c r="FE68" s="556" t="e">
        <f t="shared" ca="1" si="1731"/>
        <v>#REF!</v>
      </c>
      <c r="FF68" s="556" t="e">
        <f t="shared" ca="1" si="1731"/>
        <v>#REF!</v>
      </c>
      <c r="FG68" s="555" t="e">
        <f t="shared" ca="1" si="1731"/>
        <v>#REF!</v>
      </c>
      <c r="FH68" s="556" t="e">
        <f t="shared" ca="1" si="1731"/>
        <v>#REF!</v>
      </c>
      <c r="FI68" s="556" t="e">
        <f t="shared" ca="1" si="1731"/>
        <v>#REF!</v>
      </c>
      <c r="FJ68" s="555" t="e">
        <f t="shared" ca="1" si="1731"/>
        <v>#REF!</v>
      </c>
      <c r="FK68" s="556" t="e">
        <f t="shared" ca="1" si="1731"/>
        <v>#REF!</v>
      </c>
      <c r="FL68" s="557" t="e">
        <f ca="1">IF(FL67&gt;0,FL67/FL66,0)</f>
        <v>#REF!</v>
      </c>
      <c r="FM68" s="556" t="e">
        <f t="shared" ca="1" si="1731"/>
        <v>#REF!</v>
      </c>
      <c r="FN68" s="555" t="e">
        <f t="shared" ca="1" si="1731"/>
        <v>#REF!</v>
      </c>
      <c r="FO68" s="556" t="e">
        <f t="shared" ca="1" si="1731"/>
        <v>#REF!</v>
      </c>
      <c r="FP68" s="556" t="e">
        <f t="shared" ref="FP68:HA68" ca="1" si="1736">IF(AND(FP66&gt;0,FP67&gt;0),ROUNDDOWN(FP67/FP66,4),"")</f>
        <v>#REF!</v>
      </c>
      <c r="FQ68" s="555" t="e">
        <f t="shared" ca="1" si="1736"/>
        <v>#REF!</v>
      </c>
      <c r="FR68" s="556" t="e">
        <f t="shared" ca="1" si="1736"/>
        <v>#REF!</v>
      </c>
      <c r="FS68" s="556" t="e">
        <f t="shared" ca="1" si="1736"/>
        <v>#REF!</v>
      </c>
      <c r="FT68" s="555" t="e">
        <f t="shared" ca="1" si="1736"/>
        <v>#REF!</v>
      </c>
      <c r="FU68" s="556" t="e">
        <f t="shared" ca="1" si="1736"/>
        <v>#REF!</v>
      </c>
      <c r="FV68" s="557" t="e">
        <f ca="1">IF(FV67&gt;0,FV67/FV66,0)</f>
        <v>#REF!</v>
      </c>
      <c r="FW68" s="556" t="e">
        <f t="shared" ca="1" si="1736"/>
        <v>#REF!</v>
      </c>
      <c r="FX68" s="636" t="e">
        <f ca="1">IF(AND(FX66&gt;0,FX67&gt;0),ROUNDDOWN(FX67/FX66,4),"")</f>
        <v>#REF!</v>
      </c>
      <c r="FY68" s="556" t="e">
        <f t="shared" ref="FY68:FZ68" ca="1" si="1737">IF(AND(FY66&gt;0,FY67&gt;0),ROUNDDOWN(FY67/FY66,4),"")</f>
        <v>#REF!</v>
      </c>
      <c r="FZ68" s="637" t="e">
        <f t="shared" ca="1" si="1737"/>
        <v>#REF!</v>
      </c>
      <c r="GA68" s="636" t="e">
        <f ca="1">IF(AND(GA66&gt;0,GA67&gt;0),ROUNDDOWN(GA67/GA66,4),"")</f>
        <v>#REF!</v>
      </c>
      <c r="GB68" s="556" t="e">
        <f t="shared" ref="GB68:GC68" ca="1" si="1738">IF(AND(GB66&gt;0,GB67&gt;0),ROUNDDOWN(GB67/GB66,4),"")</f>
        <v>#REF!</v>
      </c>
      <c r="GC68" s="637" t="e">
        <f t="shared" ca="1" si="1738"/>
        <v>#REF!</v>
      </c>
      <c r="GD68" s="636" t="e">
        <f ca="1">IF(AND(GD66&gt;0,GD67&gt;0),ROUNDDOWN(GD67/GD66,4),"")</f>
        <v>#REF!</v>
      </c>
      <c r="GE68" s="556" t="e">
        <f t="shared" ref="GE68" ca="1" si="1739">IF(AND(GE66&gt;0,GE67&gt;0),ROUNDDOWN(GE67/GE66,4),"")</f>
        <v>#REF!</v>
      </c>
      <c r="GF68" s="557"/>
      <c r="GG68" s="637" t="e">
        <f t="shared" ref="GG68:GW68" ca="1" si="1740">IF(AND(GG66&gt;0,GG67&gt;0),ROUNDDOWN(GG67/GG66,4),"")</f>
        <v>#REF!</v>
      </c>
      <c r="GH68" s="636" t="e">
        <f t="shared" ca="1" si="1740"/>
        <v>#REF!</v>
      </c>
      <c r="GI68" s="556" t="e">
        <f t="shared" ca="1" si="1740"/>
        <v>#REF!</v>
      </c>
      <c r="GJ68" s="637" t="e">
        <f t="shared" ca="1" si="1740"/>
        <v>#REF!</v>
      </c>
      <c r="GK68" s="636" t="e">
        <f t="shared" ca="1" si="1740"/>
        <v>#REF!</v>
      </c>
      <c r="GL68" s="556" t="e">
        <f t="shared" ca="1" si="1740"/>
        <v>#REF!</v>
      </c>
      <c r="GM68" s="637" t="e">
        <f t="shared" ca="1" si="1740"/>
        <v>#REF!</v>
      </c>
      <c r="GN68" s="636" t="e">
        <f t="shared" ca="1" si="1740"/>
        <v>#REF!</v>
      </c>
      <c r="GO68" s="556" t="e">
        <f t="shared" ca="1" si="1740"/>
        <v>#REF!</v>
      </c>
      <c r="GP68" s="557" t="e">
        <f t="shared" ca="1" si="1740"/>
        <v>#REF!</v>
      </c>
      <c r="GQ68" s="637" t="e">
        <f t="shared" ca="1" si="1740"/>
        <v>#REF!</v>
      </c>
      <c r="GR68" s="636" t="e">
        <f t="shared" ref="GR68:GT68" ca="1" si="1741">IF(AND(GR66&gt;0,GR67&gt;0),ROUNDDOWN(GR67/GR66,4),"")</f>
        <v>#REF!</v>
      </c>
      <c r="GS68" s="556" t="e">
        <f t="shared" ca="1" si="1741"/>
        <v>#REF!</v>
      </c>
      <c r="GT68" s="637" t="e">
        <f t="shared" ca="1" si="1741"/>
        <v>#REF!</v>
      </c>
      <c r="GU68" s="636" t="e">
        <f t="shared" ca="1" si="1740"/>
        <v>#REF!</v>
      </c>
      <c r="GV68" s="556" t="e">
        <f t="shared" ca="1" si="1740"/>
        <v>#REF!</v>
      </c>
      <c r="GW68" s="637" t="e">
        <f t="shared" ca="1" si="1740"/>
        <v>#REF!</v>
      </c>
      <c r="GX68" s="636" t="e">
        <f t="shared" ca="1" si="1736"/>
        <v>#REF!</v>
      </c>
      <c r="GY68" s="556" t="e">
        <f t="shared" ca="1" si="1736"/>
        <v>#REF!</v>
      </c>
      <c r="GZ68" s="557" t="e">
        <f t="shared" ref="GZ68" ca="1" si="1742">IF(AND(GZ66&gt;0,GZ67&gt;0),ROUNDDOWN(GZ67/GZ66,4),"")</f>
        <v>#REF!</v>
      </c>
      <c r="HA68" s="637" t="e">
        <f t="shared" ca="1" si="1736"/>
        <v>#REF!</v>
      </c>
      <c r="HC68" s="537"/>
      <c r="HD68" s="538"/>
      <c r="HE68" s="537"/>
      <c r="HF68" s="537"/>
      <c r="HG68" s="537"/>
    </row>
    <row r="69" spans="1:215" outlineLevel="1" x14ac:dyDescent="0.25">
      <c r="A69" s="365"/>
      <c r="B69" s="1481"/>
      <c r="C69" s="1482" t="str">
        <f>_xlfn.XLOOKUP($D69,'214737'!$H:$H,'214737'!$G:$G,"",0)</f>
        <v>熊本</v>
      </c>
      <c r="D69" s="1483" t="s">
        <v>403</v>
      </c>
      <c r="E69" s="1484">
        <v>4</v>
      </c>
      <c r="F69" s="1485" t="str">
        <f>_xlfn.XLOOKUP($D69,'214737'!$H:$H,'214737'!$I:$I,"",0)</f>
        <v>中村 敏文</v>
      </c>
      <c r="G69" s="1485" t="str">
        <f>_xlfn.XLOOKUP($D69,'214737'!$H:$H,'214737'!$J:$J,"",0)</f>
        <v>佐藤 宏幸</v>
      </c>
      <c r="H69" s="1485" t="str">
        <f>_xlfn.XLOOKUP($D69,'214737'!$H:$H,'214737'!$K:$K,"",0)</f>
        <v>Graph</v>
      </c>
      <c r="I69" s="1486" t="str">
        <f>集計グループ5</f>
        <v>Graph熊本</v>
      </c>
      <c r="J69" s="523"/>
      <c r="K69" s="1278">
        <f>_xlfn.XLOOKUP(実行度合表集計!$D69,'214737'!$H:$H,'214737'!$X:$X,0,0)</f>
        <v>2500</v>
      </c>
      <c r="L69" s="1278">
        <f>_xlfn.XLOOKUP(実行度合表集計!$D69,'214737'!$H:$H,'214737'!$Y:$Y,0,0)</f>
        <v>17</v>
      </c>
      <c r="M69" s="1278">
        <f>_xlfn.XLOOKUP(実行度合表集計!$D69,'214737'!$H:$H,'214737'!$S:$S,0,0)</f>
        <v>67</v>
      </c>
      <c r="N69" s="1278">
        <f>_xlfn.XLOOKUP(実行度合表集計!$D69,'214737'!$H:$H,'214737'!$T:$T,0,0)</f>
        <v>267</v>
      </c>
      <c r="O69" s="1278">
        <f>_xlfn.XLOOKUP(実行度合表集計!$D69,'214737'!$H:$H,'214737'!$U:$U,0,0)</f>
        <v>164</v>
      </c>
      <c r="P69" s="1278">
        <f>_xlfn.XLOOKUP(実行度合表集計!$D69,'214737'!$H:$H,'214737'!$V:$V,0,0)</f>
        <v>2040</v>
      </c>
      <c r="Q69" s="1278">
        <f>SUM(K69:P69)</f>
        <v>5055</v>
      </c>
      <c r="R69" s="577" t="str">
        <f>D69</f>
        <v>Graph熊本</v>
      </c>
      <c r="S69" s="355" t="s">
        <v>145</v>
      </c>
      <c r="T69" s="455" t="e" cm="1">
        <f t="array" aca="1" ref="T69" ca="1">INDEX(INDIRECT("'"&amp;実行度合表集計!$D69&amp;"_受着完'!R27C4:R28C95",FALSE),1,
MATCH(T$2,INDIRECT("'"&amp;実行度合表集計!$D69&amp;"_受着完'!R4",FALSE),0)-1)</f>
        <v>#REF!</v>
      </c>
      <c r="U69" s="356" t="e">
        <f ca="1">INDEX(INDIRECT("'"&amp;実行度合表集計!$D69&amp;"_受着完'!R27C4:R28C95",FALSE),1,
MATCH(T$2,INDIRECT("'"&amp;実行度合表集計!$D69&amp;"_受着完'!R4",FALSE),0))</f>
        <v>#REF!</v>
      </c>
      <c r="V69" s="587" t="e" cm="1">
        <f t="array" aca="1" ref="V69" ca="1">INDEX(INDIRECT("'"&amp;実行度合表集計!$D69&amp;"_受着完'!R27C4:R28C95",FALSE),1,
MATCH(T$2,INDIRECT("'"&amp;実行度合表集計!$D69&amp;"_受着完'!R4",FALSE),0)-3)</f>
        <v>#REF!</v>
      </c>
      <c r="W69" s="357" t="e" cm="1">
        <f t="array" aca="1" ref="W69" ca="1">INDEX(INDIRECT("'"&amp;実行度合表集計!$D69&amp;"_受着完'!R58C4:R59C95",FALSE),1,
MATCH(T$2,INDIRECT("'"&amp;実行度合表集計!$D69&amp;"_受着完'!R4",FALSE),0)-1)</f>
        <v>#REF!</v>
      </c>
      <c r="X69" s="356" t="e">
        <f ca="1">INDEX(INDIRECT("'"&amp;実行度合表集計!$D69&amp;"_受着完'!R58C4:R59C95",FALSE),1,
MATCH(T$2,INDIRECT("'"&amp;実行度合表集計!$D69&amp;"_受着完'!R4",FALSE),0))</f>
        <v>#REF!</v>
      </c>
      <c r="Y69" s="587" t="e" cm="1">
        <f t="array" aca="1" ref="Y69" ca="1">INDEX(INDIRECT("'"&amp;実行度合表集計!$D69&amp;"_受着完'!R58C4:R59C95",FALSE),1,
MATCH(T$2,INDIRECT("'"&amp;実行度合表集計!$D69&amp;"_受着完'!R4",FALSE),0)-3)</f>
        <v>#REF!</v>
      </c>
      <c r="Z69" s="358" t="e" cm="1">
        <f t="array" aca="1" ref="Z69" ca="1">INDEX(INDIRECT("'"&amp;実行度合表集計!$D69&amp;"_受着完'!R89C4:R90C95",FALSE),1,
MATCH(T$2,INDIRECT("'"&amp;実行度合表集計!$D69&amp;"_受着完'!R4",FALSE),0)-1)</f>
        <v>#REF!</v>
      </c>
      <c r="AA69" s="356" t="e">
        <f ca="1">INDEX(INDIRECT("'"&amp;実行度合表集計!$D69&amp;"_受着完'!R89C4:R90C95",FALSE),1,
MATCH(T$2,INDIRECT("'"&amp;実行度合表集計!$D69&amp;"_受着完'!R4",FALSE),0))</f>
        <v>#REF!</v>
      </c>
      <c r="AB69" s="384" t="e">
        <f ca="1">AA69-($Q69*1000)</f>
        <v>#REF!</v>
      </c>
      <c r="AC69" s="587" t="e" cm="1">
        <f t="array" aca="1" ref="AC69" ca="1">INDEX(INDIRECT("'"&amp;実行度合表集計!$D69&amp;"_受着完'!R89C4:R90C95",FALSE),1,
MATCH(T$2,INDIRECT("'"&amp;実行度合表集計!$D69&amp;"_受着完'!R4",FALSE),0)-3)</f>
        <v>#REF!</v>
      </c>
      <c r="AD69" s="455" t="e" cm="1">
        <f t="array" aca="1" ref="AD69" ca="1">INDEX(INDIRECT("'"&amp;実行度合表集計!$D69&amp;"_受着完'!R27C4:R28C95",FALSE),1,
MATCH(AD$2,INDIRECT("'"&amp;実行度合表集計!$D69&amp;"_受着完'!R4",FALSE),0)-1)</f>
        <v>#REF!</v>
      </c>
      <c r="AE69" s="356" t="e">
        <f ca="1">INDEX(INDIRECT("'"&amp;実行度合表集計!$D69&amp;"_受着完'!R27C4:R28C95",FALSE),1,
MATCH(AD$2,INDIRECT("'"&amp;実行度合表集計!$D69&amp;"_受着完'!R4",FALSE),0))</f>
        <v>#REF!</v>
      </c>
      <c r="AF69" s="587" t="e" cm="1">
        <f t="array" aca="1" ref="AF69" ca="1">INDEX(INDIRECT("'"&amp;実行度合表集計!$D69&amp;"_受着完'!R27C4:R28C95",FALSE),1,
MATCH(AD$2,INDIRECT("'"&amp;実行度合表集計!$D69&amp;"_受着完'!R4",FALSE),0)-3)</f>
        <v>#REF!</v>
      </c>
      <c r="AG69" s="357" t="e" cm="1">
        <f t="array" aca="1" ref="AG69" ca="1">INDEX(INDIRECT("'"&amp;実行度合表集計!$D69&amp;"_受着完'!R58C4:R59C95",FALSE),1,
MATCH(AD$2,INDIRECT("'"&amp;実行度合表集計!$D69&amp;"_受着完'!R4",FALSE),0)-1)</f>
        <v>#REF!</v>
      </c>
      <c r="AH69" s="356" t="e">
        <f ca="1">INDEX(INDIRECT("'"&amp;実行度合表集計!$D69&amp;"_受着完'!R58C4:R59C95",FALSE),1,
MATCH(AD$2,INDIRECT("'"&amp;実行度合表集計!$D69&amp;"_受着完'!R4",FALSE),0))</f>
        <v>#REF!</v>
      </c>
      <c r="AI69" s="587" t="e" cm="1">
        <f t="array" aca="1" ref="AI69" ca="1">INDEX(INDIRECT("'"&amp;実行度合表集計!$D69&amp;"_受着完'!R58C4:R59C95",FALSE),1,
MATCH(AD$2,INDIRECT("'"&amp;実行度合表集計!$D69&amp;"_受着完'!R4",FALSE),0)-3)</f>
        <v>#REF!</v>
      </c>
      <c r="AJ69" s="358" t="e" cm="1">
        <f t="array" aca="1" ref="AJ69" ca="1">INDEX(INDIRECT("'"&amp;実行度合表集計!$D69&amp;"_受着完'!R89C4:R90C95",FALSE),1,
MATCH(AD$2,INDIRECT("'"&amp;実行度合表集計!$D69&amp;"_受着完'!R4",FALSE),0)-1)</f>
        <v>#REF!</v>
      </c>
      <c r="AK69" s="356" t="e">
        <f ca="1">INDEX(INDIRECT("'"&amp;実行度合表集計!$D69&amp;"_受着完'!R89C4:R90C95",FALSE),1,
MATCH(AD$2,INDIRECT("'"&amp;実行度合表集計!$D69&amp;"_受着完'!R4",FALSE),0))</f>
        <v>#REF!</v>
      </c>
      <c r="AL69" s="384" t="e">
        <f ca="1">AK69-($Q69*1000)</f>
        <v>#REF!</v>
      </c>
      <c r="AM69" s="587" t="e" cm="1">
        <f t="array" aca="1" ref="AM69" ca="1">INDEX(INDIRECT("'"&amp;実行度合表集計!$D69&amp;"_受着完'!R89C4:R90C95",FALSE),1,
MATCH(AD$2,INDIRECT("'"&amp;実行度合表集計!$D69&amp;"_受着完'!R4",FALSE),0)-3)</f>
        <v>#REF!</v>
      </c>
      <c r="AN69" s="455" t="e" cm="1">
        <f t="array" aca="1" ref="AN69" ca="1">INDEX(INDIRECT("'"&amp;実行度合表集計!$D69&amp;"_受着完'!R27C4:R28C95",FALSE),1,
MATCH(AN$2,INDIRECT("'"&amp;実行度合表集計!$D69&amp;"_受着完'!R4",FALSE),0)-1)</f>
        <v>#REF!</v>
      </c>
      <c r="AO69" s="356" t="e">
        <f ca="1">INDEX(INDIRECT("'"&amp;実行度合表集計!$D69&amp;"_受着完'!R27C4:R28C95",FALSE),1,
MATCH(AN$2,INDIRECT("'"&amp;実行度合表集計!$D69&amp;"_受着完'!R4",FALSE),0))</f>
        <v>#REF!</v>
      </c>
      <c r="AP69" s="587" t="e" cm="1">
        <f t="array" aca="1" ref="AP69" ca="1">INDEX(INDIRECT("'"&amp;実行度合表集計!$D69&amp;"_受着完'!R27C4:R28C95",FALSE),1,
MATCH(AN$2,INDIRECT("'"&amp;実行度合表集計!$D69&amp;"_受着完'!R4",FALSE),0)-3)</f>
        <v>#REF!</v>
      </c>
      <c r="AQ69" s="357" t="e" cm="1">
        <f t="array" aca="1" ref="AQ69" ca="1">INDEX(INDIRECT("'"&amp;実行度合表集計!$D69&amp;"_受着完'!R58C4:R59C95",FALSE),1,
MATCH(AN$2,INDIRECT("'"&amp;実行度合表集計!$D69&amp;"_受着完'!R4",FALSE),0)-1)</f>
        <v>#REF!</v>
      </c>
      <c r="AR69" s="356" t="e">
        <f ca="1">INDEX(INDIRECT("'"&amp;実行度合表集計!$D69&amp;"_受着完'!R58C4:R59C95",FALSE),1,
MATCH(AN$2,INDIRECT("'"&amp;実行度合表集計!$D69&amp;"_受着完'!R4",FALSE),0))</f>
        <v>#REF!</v>
      </c>
      <c r="AS69" s="587" t="e" cm="1">
        <f t="array" aca="1" ref="AS69" ca="1">INDEX(INDIRECT("'"&amp;実行度合表集計!$D69&amp;"_受着完'!R58C4:R59C95",FALSE),1,
MATCH(AN$2,INDIRECT("'"&amp;実行度合表集計!$D69&amp;"_受着完'!R4",FALSE),0)-3)</f>
        <v>#REF!</v>
      </c>
      <c r="AT69" s="358" t="e" cm="1">
        <f t="array" aca="1" ref="AT69" ca="1">INDEX(INDIRECT("'"&amp;実行度合表集計!$D69&amp;"_受着完'!R89C4:R90C95",FALSE),1,
MATCH(AN$2,INDIRECT("'"&amp;実行度合表集計!$D69&amp;"_受着完'!R4",FALSE),0)-1)</f>
        <v>#REF!</v>
      </c>
      <c r="AU69" s="356" t="e">
        <f ca="1">INDEX(INDIRECT("'"&amp;実行度合表集計!$D69&amp;"_受着完'!R89C4:R90C95",FALSE),1,
MATCH(AN$2,INDIRECT("'"&amp;実行度合表集計!$D69&amp;"_受着完'!R4",FALSE),0))</f>
        <v>#REF!</v>
      </c>
      <c r="AV69" s="384" t="e">
        <f ca="1">AU69-($Q69*1000)</f>
        <v>#REF!</v>
      </c>
      <c r="AW69" s="587" t="e" cm="1">
        <f t="array" aca="1" ref="AW69" ca="1">INDEX(INDIRECT("'"&amp;実行度合表集計!$D69&amp;"_受着完'!R89C4:R90C95",FALSE),1,
MATCH(AN$2,INDIRECT("'"&amp;実行度合表集計!$D69&amp;"_受着完'!R4",FALSE),0)-3)</f>
        <v>#REF!</v>
      </c>
      <c r="AX69" s="627" t="e">
        <f t="shared" ref="AX69:AX70" ca="1" si="1743">T69+AD69+AN69</f>
        <v>#REF!</v>
      </c>
      <c r="AY69" s="628" t="e">
        <f t="shared" ref="AY69:AY70" ca="1" si="1744">U69+AE69+AO69</f>
        <v>#REF!</v>
      </c>
      <c r="AZ69" s="629" t="e">
        <f t="shared" ref="AZ69:AZ70" ca="1" si="1745">V69+AF69+AP69</f>
        <v>#REF!</v>
      </c>
      <c r="BA69" s="648" t="e">
        <f t="shared" ref="BA69:BA70" ca="1" si="1746">W69+AG69+AQ69</f>
        <v>#REF!</v>
      </c>
      <c r="BB69" s="617" t="e">
        <f t="shared" ref="BB69:BB70" ca="1" si="1747">X69+AH69+AR69</f>
        <v>#REF!</v>
      </c>
      <c r="BC69" s="649" t="e">
        <f t="shared" ref="BC69:BC70" ca="1" si="1748">Y69+AI69+AS69</f>
        <v>#REF!</v>
      </c>
      <c r="BD69" s="659" t="e">
        <f t="shared" ref="BD69" ca="1" si="1749">Z69+AJ69+AT69</f>
        <v>#REF!</v>
      </c>
      <c r="BE69" s="619" t="e">
        <f t="shared" ref="BE69" ca="1" si="1750">AA69+AK69+AU69</f>
        <v>#REF!</v>
      </c>
      <c r="BF69" s="789" t="e">
        <f t="shared" ref="BF69" ca="1" si="1751">AB69+AL69+AV69</f>
        <v>#REF!</v>
      </c>
      <c r="BG69" s="660" t="e">
        <f t="shared" ref="BG69" ca="1" si="1752">AC69+AM69+AW69</f>
        <v>#REF!</v>
      </c>
      <c r="BH69" s="360" t="e" cm="1">
        <f t="array" aca="1" ref="BH69" ca="1">INDEX(INDIRECT("'"&amp;実行度合表集計!$D69&amp;"_受着完'!R27C4:R28C95",FALSE),1,
MATCH(BH$2,INDIRECT("'"&amp;実行度合表集計!$D69&amp;"_受着完'!R4",FALSE),0)-1)</f>
        <v>#REF!</v>
      </c>
      <c r="BI69" s="356" t="e">
        <f ca="1">INDEX(INDIRECT("'"&amp;実行度合表集計!$D69&amp;"_受着完'!R27C4:R28C95",FALSE),1,
MATCH(BH$2,INDIRECT("'"&amp;実行度合表集計!$D69&amp;"_受着完'!R4",FALSE),0))</f>
        <v>#REF!</v>
      </c>
      <c r="BJ69" s="587" t="e" cm="1">
        <f t="array" aca="1" ref="BJ69" ca="1">INDEX(INDIRECT("'"&amp;実行度合表集計!$D69&amp;"_受着完'!R27C4:R28C95",FALSE),1,
MATCH(BH$2,INDIRECT("'"&amp;実行度合表集計!$D69&amp;"_受着完'!R4",FALSE),0)-3)</f>
        <v>#REF!</v>
      </c>
      <c r="BK69" s="357" t="e" cm="1">
        <f t="array" aca="1" ref="BK69" ca="1">INDEX(INDIRECT("'"&amp;実行度合表集計!$D69&amp;"_受着完'!R58C4:R59C95",FALSE),1,
MATCH(BH$2,INDIRECT("'"&amp;実行度合表集計!$D69&amp;"_受着完'!R4",FALSE),0)-1)</f>
        <v>#REF!</v>
      </c>
      <c r="BL69" s="356" t="e">
        <f ca="1">INDEX(INDIRECT("'"&amp;実行度合表集計!$D69&amp;"_受着完'!R58C4:R59C95",FALSE),1,
MATCH(BH$2,INDIRECT("'"&amp;実行度合表集計!$D69&amp;"_受着完'!R4",FALSE),0))</f>
        <v>#REF!</v>
      </c>
      <c r="BM69" s="587" t="e" cm="1">
        <f t="array" aca="1" ref="BM69" ca="1">INDEX(INDIRECT("'"&amp;実行度合表集計!$D69&amp;"_受着完'!R58C4:R59C95",FALSE),1,
MATCH(BH$2,INDIRECT("'"&amp;実行度合表集計!$D69&amp;"_受着完'!R4",FALSE),0)-3)</f>
        <v>#REF!</v>
      </c>
      <c r="BN69" s="358" t="e" cm="1">
        <f t="array" aca="1" ref="BN69" ca="1">INDEX(INDIRECT("'"&amp;実行度合表集計!$D69&amp;"_受着完'!R89C4:R90C95",FALSE),1,
MATCH(BH$2,INDIRECT("'"&amp;実行度合表集計!$D69&amp;"_受着完'!R4",FALSE),0)-1)</f>
        <v>#REF!</v>
      </c>
      <c r="BO69" s="356" t="e">
        <f ca="1">INDEX(INDIRECT("'"&amp;実行度合表集計!$D69&amp;"_受着完'!R89C4:R90C95",FALSE),1,
MATCH(BH$2,INDIRECT("'"&amp;実行度合表集計!$D69&amp;"_受着完'!R4",FALSE),0))</f>
        <v>#REF!</v>
      </c>
      <c r="BP69" s="384" t="e">
        <f ca="1">BO69-($Q69*1000)</f>
        <v>#REF!</v>
      </c>
      <c r="BQ69" s="587" t="e" cm="1">
        <f t="array" aca="1" ref="BQ69" ca="1">INDEX(INDIRECT("'"&amp;実行度合表集計!$D69&amp;"_受着完'!R89C4:R90C95",FALSE),1,
MATCH(BH$2,INDIRECT("'"&amp;実行度合表集計!$D69&amp;"_受着完'!R4",FALSE),0)-3)</f>
        <v>#REF!</v>
      </c>
      <c r="BR69" s="455" t="e" cm="1">
        <f t="array" aca="1" ref="BR69" ca="1">INDEX(INDIRECT("'"&amp;実行度合表集計!$D69&amp;"_受着完'!R27C4:R28C95",FALSE),1,
MATCH(BR$2,INDIRECT("'"&amp;実行度合表集計!$D69&amp;"_受着完'!R4",FALSE),0)-1)</f>
        <v>#REF!</v>
      </c>
      <c r="BS69" s="356" t="e">
        <f ca="1">INDEX(INDIRECT("'"&amp;実行度合表集計!$D69&amp;"_受着完'!R27C4:R28C95",FALSE),1,
MATCH(BR$2,INDIRECT("'"&amp;実行度合表集計!$D69&amp;"_受着完'!R4",FALSE),0))</f>
        <v>#REF!</v>
      </c>
      <c r="BT69" s="587" t="e" cm="1">
        <f t="array" aca="1" ref="BT69" ca="1">INDEX(INDIRECT("'"&amp;実行度合表集計!$D69&amp;"_受着完'!R27C4:R28C95",FALSE),1,
MATCH(BR$2,INDIRECT("'"&amp;実行度合表集計!$D69&amp;"_受着完'!R4",FALSE),0)-3)</f>
        <v>#REF!</v>
      </c>
      <c r="BU69" s="357" t="e" cm="1">
        <f t="array" aca="1" ref="BU69" ca="1">INDEX(INDIRECT("'"&amp;実行度合表集計!$D69&amp;"_受着完'!R58C4:R59C95",FALSE),1,
MATCH(BR$2,INDIRECT("'"&amp;実行度合表集計!$D69&amp;"_受着完'!R4",FALSE),0)-1)</f>
        <v>#REF!</v>
      </c>
      <c r="BV69" s="356" t="e">
        <f ca="1">INDEX(INDIRECT("'"&amp;実行度合表集計!$D69&amp;"_受着完'!R58C4:R59C95",FALSE),1,
MATCH(BR$2,INDIRECT("'"&amp;実行度合表集計!$D69&amp;"_受着完'!R4",FALSE),0))</f>
        <v>#REF!</v>
      </c>
      <c r="BW69" s="587" t="e" cm="1">
        <f t="array" aca="1" ref="BW69" ca="1">INDEX(INDIRECT("'"&amp;実行度合表集計!$D69&amp;"_受着完'!R58C4:R59C95",FALSE),1,
MATCH(BR$2,INDIRECT("'"&amp;実行度合表集計!$D69&amp;"_受着完'!R4",FALSE),0)-3)</f>
        <v>#REF!</v>
      </c>
      <c r="BX69" s="358" t="e" cm="1">
        <f t="array" aca="1" ref="BX69" ca="1">INDEX(INDIRECT("'"&amp;実行度合表集計!$D69&amp;"_受着完'!R89C4:R90C95",FALSE),1,
MATCH(BR$2,INDIRECT("'"&amp;実行度合表集計!$D69&amp;"_受着完'!R4",FALSE),0)-1)</f>
        <v>#REF!</v>
      </c>
      <c r="BY69" s="356" t="e">
        <f ca="1">INDEX(INDIRECT("'"&amp;実行度合表集計!$D69&amp;"_受着完'!R89C4:R90C95",FALSE),1,
MATCH(BR$2,INDIRECT("'"&amp;実行度合表集計!$D69&amp;"_受着完'!R4",FALSE),0))</f>
        <v>#REF!</v>
      </c>
      <c r="BZ69" s="384" t="e">
        <f ca="1">BY69-($Q69*1000)</f>
        <v>#REF!</v>
      </c>
      <c r="CA69" s="587" t="e" cm="1">
        <f t="array" aca="1" ref="CA69" ca="1">INDEX(INDIRECT("'"&amp;実行度合表集計!$D69&amp;"_受着完'!R89C4:R90C95",FALSE),1,
MATCH(BR$2,INDIRECT("'"&amp;実行度合表集計!$D69&amp;"_受着完'!R4",FALSE),0)-3)</f>
        <v>#REF!</v>
      </c>
      <c r="CB69" s="455" t="e" cm="1">
        <f t="array" aca="1" ref="CB69" ca="1">INDEX(INDIRECT("'"&amp;実行度合表集計!$D69&amp;"_受着完'!R27C4:R28C95",FALSE),1,
MATCH(CB$2,INDIRECT("'"&amp;実行度合表集計!$D69&amp;"_受着完'!R4",FALSE),0)-1)</f>
        <v>#REF!</v>
      </c>
      <c r="CC69" s="356" t="e">
        <f ca="1">INDEX(INDIRECT("'"&amp;実行度合表集計!$D69&amp;"_受着完'!R27C4:R28C95",FALSE),1,
MATCH(CB$2,INDIRECT("'"&amp;実行度合表集計!$D69&amp;"_受着完'!R4",FALSE),0))</f>
        <v>#REF!</v>
      </c>
      <c r="CD69" s="587" t="e" cm="1">
        <f t="array" aca="1" ref="CD69" ca="1">INDEX(INDIRECT("'"&amp;実行度合表集計!$D69&amp;"_受着完'!R27C4:R28C95",FALSE),1,
MATCH(CB$2,INDIRECT("'"&amp;実行度合表集計!$D69&amp;"_受着完'!R4",FALSE),0)-3)</f>
        <v>#REF!</v>
      </c>
      <c r="CE69" s="357" t="e" cm="1">
        <f t="array" aca="1" ref="CE69" ca="1">INDEX(INDIRECT("'"&amp;実行度合表集計!$D69&amp;"_受着完'!R58C4:R59C95",FALSE),1,
MATCH(CB$2,INDIRECT("'"&amp;実行度合表集計!$D69&amp;"_受着完'!R4",FALSE),0)-1)</f>
        <v>#REF!</v>
      </c>
      <c r="CF69" s="356" t="e">
        <f ca="1">INDEX(INDIRECT("'"&amp;実行度合表集計!$D69&amp;"_受着完'!R58C4:R59C95",FALSE),1,
MATCH(CB$2,INDIRECT("'"&amp;実行度合表集計!$D69&amp;"_受着完'!R4",FALSE),0))</f>
        <v>#REF!</v>
      </c>
      <c r="CG69" s="587" t="e" cm="1">
        <f t="array" aca="1" ref="CG69" ca="1">INDEX(INDIRECT("'"&amp;実行度合表集計!$D69&amp;"_受着完'!R58C4:R59C95",FALSE),1,
MATCH(CB$2,INDIRECT("'"&amp;実行度合表集計!$D69&amp;"_受着完'!R4",FALSE),0)-3)</f>
        <v>#REF!</v>
      </c>
      <c r="CH69" s="358" t="e" cm="1">
        <f t="array" aca="1" ref="CH69" ca="1">INDEX(INDIRECT("'"&amp;実行度合表集計!$D69&amp;"_受着完'!R89C4:R90C95",FALSE),1,
MATCH(CB$2,INDIRECT("'"&amp;実行度合表集計!$D69&amp;"_受着完'!R4",FALSE),0)-1)</f>
        <v>#REF!</v>
      </c>
      <c r="CI69" s="356" t="e">
        <f ca="1">INDEX(INDIRECT("'"&amp;実行度合表集計!$D69&amp;"_受着完'!R89C4:R90C95",FALSE),1,
MATCH(CB$2,INDIRECT("'"&amp;実行度合表集計!$D69&amp;"_受着完'!R4",FALSE),0))</f>
        <v>#REF!</v>
      </c>
      <c r="CJ69" s="384" t="e">
        <f ca="1">CI69-($Q69*1000)</f>
        <v>#REF!</v>
      </c>
      <c r="CK69" s="587" t="e" cm="1">
        <f t="array" aca="1" ref="CK69" ca="1">INDEX(INDIRECT("'"&amp;実行度合表集計!$D69&amp;"_受着完'!R89C4:R90C95",FALSE),1,
MATCH(CB$2,INDIRECT("'"&amp;実行度合表集計!$D69&amp;"_受着完'!R4",FALSE),0)-3)</f>
        <v>#REF!</v>
      </c>
      <c r="CL69" s="627" t="e">
        <f t="shared" ref="CL69:CL70" ca="1" si="1753">BH69+BR69+CB69</f>
        <v>#REF!</v>
      </c>
      <c r="CM69" s="628" t="e">
        <f t="shared" ref="CM69:CM70" ca="1" si="1754">BI69+BS69+CC69</f>
        <v>#REF!</v>
      </c>
      <c r="CN69" s="629" t="e">
        <f t="shared" ref="CN69:CN70" ca="1" si="1755">BJ69+BT69+CD69</f>
        <v>#REF!</v>
      </c>
      <c r="CO69" s="648" t="e">
        <f t="shared" ref="CO69:CO70" ca="1" si="1756">BK69+BU69+CE69</f>
        <v>#REF!</v>
      </c>
      <c r="CP69" s="617" t="e">
        <f t="shared" ref="CP69:CP70" ca="1" si="1757">BL69+BV69+CF69</f>
        <v>#REF!</v>
      </c>
      <c r="CQ69" s="649" t="e">
        <f t="shared" ref="CQ69:CQ70" ca="1" si="1758">BM69+BW69+CG69</f>
        <v>#REF!</v>
      </c>
      <c r="CR69" s="659" t="e">
        <f t="shared" ref="CR69" ca="1" si="1759">BN69+BX69+CH69</f>
        <v>#REF!</v>
      </c>
      <c r="CS69" s="619" t="e">
        <f t="shared" ref="CS69" ca="1" si="1760">BO69+BY69+CI69</f>
        <v>#REF!</v>
      </c>
      <c r="CT69" s="789" t="e">
        <f t="shared" ref="CT69" ca="1" si="1761">BP69+BZ69+CJ69</f>
        <v>#REF!</v>
      </c>
      <c r="CU69" s="660" t="e">
        <f t="shared" ref="CU69" ca="1" si="1762">BQ69+CA69+CK69</f>
        <v>#REF!</v>
      </c>
      <c r="CV69" s="670" t="e">
        <f t="shared" ref="CV69:CV70" ca="1" si="1763">AX69+CL69</f>
        <v>#REF!</v>
      </c>
      <c r="CW69" s="620" t="e">
        <f t="shared" ref="CW69:CW70" ca="1" si="1764">AY69+CM69</f>
        <v>#REF!</v>
      </c>
      <c r="CX69" s="671" t="e">
        <f t="shared" ref="CX69:CX70" ca="1" si="1765">AZ69+CN69</f>
        <v>#REF!</v>
      </c>
      <c r="CY69" s="681" t="e">
        <f t="shared" ref="CY69:CY70" ca="1" si="1766">BA69+CO69</f>
        <v>#REF!</v>
      </c>
      <c r="CZ69" s="622" t="e">
        <f t="shared" ref="CZ69:CZ70" ca="1" si="1767">BB69+CP69</f>
        <v>#REF!</v>
      </c>
      <c r="DA69" s="682" t="e">
        <f t="shared" ref="DA69:DA70" ca="1" si="1768">BC69+CQ69</f>
        <v>#REF!</v>
      </c>
      <c r="DB69" s="692" t="e">
        <f t="shared" ref="DB69:DB70" ca="1" si="1769">BD69+CR69</f>
        <v>#REF!</v>
      </c>
      <c r="DC69" s="624" t="e">
        <f t="shared" ref="DC69:DC70" ca="1" si="1770">BE69+CS69</f>
        <v>#REF!</v>
      </c>
      <c r="DD69" s="791" t="e">
        <f t="shared" ref="DD69:DD70" ca="1" si="1771">BF69+CT69</f>
        <v>#REF!</v>
      </c>
      <c r="DE69" s="693" t="e">
        <f t="shared" ref="DE69:DE70" ca="1" si="1772">BG69+CU69</f>
        <v>#REF!</v>
      </c>
      <c r="DF69" s="360" t="e" cm="1">
        <f t="array" aca="1" ref="DF69" ca="1">INDEX(INDIRECT("'"&amp;実行度合表集計!$D69&amp;"_受着完'!R27C4:R28C95",FALSE),1,
MATCH(DF$2,INDIRECT("'"&amp;実行度合表集計!$D69&amp;"_受着完'!R4",FALSE),0)-1)</f>
        <v>#REF!</v>
      </c>
      <c r="DG69" s="356" t="e">
        <f ca="1">INDEX(INDIRECT("'"&amp;実行度合表集計!$D69&amp;"_受着完'!R27C4:R28C95",FALSE),1,
MATCH(DF$2,INDIRECT("'"&amp;実行度合表集計!$D69&amp;"_受着完'!R4",FALSE),0))</f>
        <v>#REF!</v>
      </c>
      <c r="DH69" s="587" t="e" cm="1">
        <f t="array" aca="1" ref="DH69" ca="1">INDEX(INDIRECT("'"&amp;実行度合表集計!$D69&amp;"_受着完'!R27C4:R28C95",FALSE),1,
MATCH(DF$2,INDIRECT("'"&amp;実行度合表集計!$D69&amp;"_受着完'!R4",FALSE),0)-3)</f>
        <v>#REF!</v>
      </c>
      <c r="DI69" s="357" t="e" cm="1">
        <f t="array" aca="1" ref="DI69" ca="1">INDEX(INDIRECT("'"&amp;実行度合表集計!$D69&amp;"_受着完'!R58C4:R59C95",FALSE),1,
MATCH(DF$2,INDIRECT("'"&amp;実行度合表集計!$D69&amp;"_受着完'!R4",FALSE),0)-1)</f>
        <v>#REF!</v>
      </c>
      <c r="DJ69" s="356" t="e">
        <f ca="1">INDEX(INDIRECT("'"&amp;実行度合表集計!$D69&amp;"_受着完'!R58C4:R59C95",FALSE),1,
MATCH(DF$2,INDIRECT("'"&amp;実行度合表集計!$D69&amp;"_受着完'!R4",FALSE),0))</f>
        <v>#REF!</v>
      </c>
      <c r="DK69" s="587" t="e" cm="1">
        <f t="array" aca="1" ref="DK69" ca="1">INDEX(INDIRECT("'"&amp;実行度合表集計!$D69&amp;"_受着完'!R58C4:R59C95",FALSE),1,
MATCH(DF$2,INDIRECT("'"&amp;実行度合表集計!$D69&amp;"_受着完'!R4",FALSE),0)-3)</f>
        <v>#REF!</v>
      </c>
      <c r="DL69" s="358" t="e" cm="1">
        <f t="array" aca="1" ref="DL69" ca="1">INDEX(INDIRECT("'"&amp;実行度合表集計!$D69&amp;"_受着完'!R89C4:R90C95",FALSE),1,
MATCH(DF$2,INDIRECT("'"&amp;実行度合表集計!$D69&amp;"_受着完'!R4",FALSE),0)-1)</f>
        <v>#REF!</v>
      </c>
      <c r="DM69" s="356" t="e">
        <f ca="1">INDEX(INDIRECT("'"&amp;実行度合表集計!$D69&amp;"_受着完'!R89C4:R90C95",FALSE),1,
MATCH(DF$2,INDIRECT("'"&amp;実行度合表集計!$D69&amp;"_受着完'!R4",FALSE),0))</f>
        <v>#REF!</v>
      </c>
      <c r="DN69" s="384" t="e">
        <f ca="1">DM69-($Q69*1000)</f>
        <v>#REF!</v>
      </c>
      <c r="DO69" s="587" t="e" cm="1">
        <f t="array" aca="1" ref="DO69" ca="1">INDEX(INDIRECT("'"&amp;実行度合表集計!$D69&amp;"_受着完'!R89C4:R90C95",FALSE),1,
MATCH(DF$2,INDIRECT("'"&amp;実行度合表集計!$D69&amp;"_受着完'!R4",FALSE),0)-3)</f>
        <v>#REF!</v>
      </c>
      <c r="DP69" s="455" t="e" cm="1">
        <f t="array" aca="1" ref="DP69" ca="1">INDEX(INDIRECT("'"&amp;実行度合表集計!$D69&amp;"_受着完'!R27C4:R28C95",FALSE),1,
MATCH(DP$2,INDIRECT("'"&amp;実行度合表集計!$D69&amp;"_受着完'!R4",FALSE),0)-1)</f>
        <v>#REF!</v>
      </c>
      <c r="DQ69" s="356" t="e">
        <f ca="1">INDEX(INDIRECT("'"&amp;実行度合表集計!$D69&amp;"_受着完'!R27C4:R28C95",FALSE),1,
MATCH(DP$2,INDIRECT("'"&amp;実行度合表集計!$D69&amp;"_受着完'!R4",FALSE),0))</f>
        <v>#REF!</v>
      </c>
      <c r="DR69" s="587" t="e" cm="1">
        <f t="array" aca="1" ref="DR69" ca="1">INDEX(INDIRECT("'"&amp;実行度合表集計!$D69&amp;"_受着完'!R27C4:R28C95",FALSE),1,
MATCH(DP$2,INDIRECT("'"&amp;実行度合表集計!$D69&amp;"_受着完'!R4",FALSE),0)-3)</f>
        <v>#REF!</v>
      </c>
      <c r="DS69" s="357" t="e" cm="1">
        <f t="array" aca="1" ref="DS69" ca="1">INDEX(INDIRECT("'"&amp;実行度合表集計!$D69&amp;"_受着完'!R58C4:R59C95",FALSE),1,
MATCH(DP$2,INDIRECT("'"&amp;実行度合表集計!$D69&amp;"_受着完'!R4",FALSE),0)-1)</f>
        <v>#REF!</v>
      </c>
      <c r="DT69" s="356" t="e">
        <f ca="1">INDEX(INDIRECT("'"&amp;実行度合表集計!$D69&amp;"_受着完'!R58C4:R59C95",FALSE),1,
MATCH(DP$2,INDIRECT("'"&amp;実行度合表集計!$D69&amp;"_受着完'!R4",FALSE),0))</f>
        <v>#REF!</v>
      </c>
      <c r="DU69" s="587" t="e" cm="1">
        <f t="array" aca="1" ref="DU69" ca="1">INDEX(INDIRECT("'"&amp;実行度合表集計!$D69&amp;"_受着完'!R58C4:R59C95",FALSE),1,
MATCH(DP$2,INDIRECT("'"&amp;実行度合表集計!$D69&amp;"_受着完'!R4",FALSE),0)-3)</f>
        <v>#REF!</v>
      </c>
      <c r="DV69" s="358" t="e" cm="1">
        <f t="array" aca="1" ref="DV69" ca="1">INDEX(INDIRECT("'"&amp;実行度合表集計!$D69&amp;"_受着完'!R89C4:R90C95",FALSE),1,
MATCH(DP$2,INDIRECT("'"&amp;実行度合表集計!$D69&amp;"_受着完'!R4",FALSE),0)-1)</f>
        <v>#REF!</v>
      </c>
      <c r="DW69" s="356" t="e">
        <f ca="1">INDEX(INDIRECT("'"&amp;実行度合表集計!$D69&amp;"_受着完'!R89C4:R90C95",FALSE),1,
MATCH(DP$2,INDIRECT("'"&amp;実行度合表集計!$D69&amp;"_受着完'!R4",FALSE),0))</f>
        <v>#REF!</v>
      </c>
      <c r="DX69" s="384" t="e">
        <f ca="1">DW69-($Q69*1000)</f>
        <v>#REF!</v>
      </c>
      <c r="DY69" s="587" t="e" cm="1">
        <f t="array" aca="1" ref="DY69" ca="1">INDEX(INDIRECT("'"&amp;実行度合表集計!$D69&amp;"_受着完'!R89C4:R90C95",FALSE),1,
MATCH(DP$2,INDIRECT("'"&amp;実行度合表集計!$D69&amp;"_受着完'!R4",FALSE),0)-3)</f>
        <v>#REF!</v>
      </c>
      <c r="DZ69" s="455" t="e" cm="1">
        <f t="array" aca="1" ref="DZ69" ca="1">INDEX(INDIRECT("'"&amp;実行度合表集計!$D69&amp;"_受着完'!R27C4:R28C95",FALSE),1,
MATCH(DZ$2,INDIRECT("'"&amp;実行度合表集計!$D69&amp;"_受着完'!R4",FALSE),0)-1)</f>
        <v>#REF!</v>
      </c>
      <c r="EA69" s="356" t="e">
        <f ca="1">INDEX(INDIRECT("'"&amp;実行度合表集計!$D69&amp;"_受着完'!R27C4:R28C95",FALSE),1,
MATCH(DZ$2,INDIRECT("'"&amp;実行度合表集計!$D69&amp;"_受着完'!R4",FALSE),0))</f>
        <v>#REF!</v>
      </c>
      <c r="EB69" s="587" t="e" cm="1">
        <f t="array" aca="1" ref="EB69" ca="1">INDEX(INDIRECT("'"&amp;実行度合表集計!$D69&amp;"_受着完'!R27C4:R28C95",FALSE),1,
MATCH(DZ$2,INDIRECT("'"&amp;実行度合表集計!$D69&amp;"_受着完'!R4",FALSE),0)-3)</f>
        <v>#REF!</v>
      </c>
      <c r="EC69" s="357" t="e" cm="1">
        <f t="array" aca="1" ref="EC69" ca="1">INDEX(INDIRECT("'"&amp;実行度合表集計!$D69&amp;"_受着完'!R58C4:R59C95",FALSE),1,
MATCH(DZ$2,INDIRECT("'"&amp;実行度合表集計!$D69&amp;"_受着完'!R4",FALSE),0)-1)</f>
        <v>#REF!</v>
      </c>
      <c r="ED69" s="356" t="e">
        <f ca="1">INDEX(INDIRECT("'"&amp;実行度合表集計!$D69&amp;"_受着完'!R58C4:R59C95",FALSE),1,
MATCH(DZ$2,INDIRECT("'"&amp;実行度合表集計!$D69&amp;"_受着完'!R4",FALSE),0))</f>
        <v>#REF!</v>
      </c>
      <c r="EE69" s="587" t="e" cm="1">
        <f t="array" aca="1" ref="EE69" ca="1">INDEX(INDIRECT("'"&amp;実行度合表集計!$D69&amp;"_受着完'!R58C4:R59C95",FALSE),1,
MATCH(DZ$2,INDIRECT("'"&amp;実行度合表集計!$D69&amp;"_受着完'!R4",FALSE),0)-3)</f>
        <v>#REF!</v>
      </c>
      <c r="EF69" s="358" t="e" cm="1">
        <f t="array" aca="1" ref="EF69" ca="1">INDEX(INDIRECT("'"&amp;実行度合表集計!$D69&amp;"_受着完'!R89C4:R90C95",FALSE),1,
MATCH(DZ$2,INDIRECT("'"&amp;実行度合表集計!$D69&amp;"_受着完'!R4",FALSE),0)-1)</f>
        <v>#REF!</v>
      </c>
      <c r="EG69" s="356" t="e">
        <f ca="1">INDEX(INDIRECT("'"&amp;実行度合表集計!$D69&amp;"_受着完'!R89C4:R90C95",FALSE),1,
MATCH(DZ$2,INDIRECT("'"&amp;実行度合表集計!$D69&amp;"_受着完'!R4",FALSE),0))</f>
        <v>#REF!</v>
      </c>
      <c r="EH69" s="384" t="e">
        <f ca="1">EG69-($Q69*1000)</f>
        <v>#REF!</v>
      </c>
      <c r="EI69" s="587" t="e" cm="1">
        <f t="array" aca="1" ref="EI69" ca="1">INDEX(INDIRECT("'"&amp;実行度合表集計!$D69&amp;"_受着完'!R89C4:R90C95",FALSE),1,
MATCH(DZ$2,INDIRECT("'"&amp;実行度合表集計!$D69&amp;"_受着完'!R4",FALSE),0)-3)</f>
        <v>#REF!</v>
      </c>
      <c r="EJ69" s="627" t="e">
        <f t="shared" ref="EJ69:EJ70" ca="1" si="1773">DF69+DP69+DZ69</f>
        <v>#REF!</v>
      </c>
      <c r="EK69" s="628" t="e">
        <f t="shared" ref="EK69:EK70" ca="1" si="1774">DG69+DQ69+EA69</f>
        <v>#REF!</v>
      </c>
      <c r="EL69" s="629" t="e">
        <f t="shared" ref="EL69:EL70" ca="1" si="1775">DH69+DR69+EB69</f>
        <v>#REF!</v>
      </c>
      <c r="EM69" s="648" t="e">
        <f t="shared" ref="EM69:EM70" ca="1" si="1776">DI69+DS69+EC69</f>
        <v>#REF!</v>
      </c>
      <c r="EN69" s="617" t="e">
        <f t="shared" ref="EN69:EN70" ca="1" si="1777">DJ69+DT69+ED69</f>
        <v>#REF!</v>
      </c>
      <c r="EO69" s="649" t="e">
        <f t="shared" ref="EO69:EO70" ca="1" si="1778">DK69+DU69+EE69</f>
        <v>#REF!</v>
      </c>
      <c r="EP69" s="659" t="e">
        <f t="shared" ref="EP69" ca="1" si="1779">DL69+DV69+EF69</f>
        <v>#REF!</v>
      </c>
      <c r="EQ69" s="619" t="e">
        <f t="shared" ref="EQ69" ca="1" si="1780">DM69+DW69+EG69</f>
        <v>#REF!</v>
      </c>
      <c r="ER69" s="789" t="e">
        <f t="shared" ref="ER69" ca="1" si="1781">DN69+DX69+EH69</f>
        <v>#REF!</v>
      </c>
      <c r="ES69" s="660" t="e">
        <f t="shared" ref="ES69" ca="1" si="1782">DO69+DY69+EI69</f>
        <v>#REF!</v>
      </c>
      <c r="ET69" s="360" t="e" cm="1">
        <f t="array" aca="1" ref="ET69" ca="1">INDEX(INDIRECT("'"&amp;実行度合表集計!$D69&amp;"_受着完'!R27C4:R28C95",FALSE),1,
MATCH(ET$2,INDIRECT("'"&amp;実行度合表集計!$D69&amp;"_受着完'!R4",FALSE),0)-1)</f>
        <v>#REF!</v>
      </c>
      <c r="EU69" s="356" t="e">
        <f ca="1">INDEX(INDIRECT("'"&amp;実行度合表集計!$D69&amp;"_受着完'!R27C4:R28C95",FALSE),1,
MATCH(ET$2,INDIRECT("'"&amp;実行度合表集計!$D69&amp;"_受着完'!R4",FALSE),0))</f>
        <v>#REF!</v>
      </c>
      <c r="EV69" s="587" t="e" cm="1">
        <f t="array" aca="1" ref="EV69" ca="1">INDEX(INDIRECT("'"&amp;実行度合表集計!$D69&amp;"_受着完'!R27C4:R28C95",FALSE),1,
MATCH(ET$2,INDIRECT("'"&amp;実行度合表集計!$D69&amp;"_受着完'!R4",FALSE),0)-3)</f>
        <v>#REF!</v>
      </c>
      <c r="EW69" s="357" t="e" cm="1">
        <f t="array" aca="1" ref="EW69" ca="1">INDEX(INDIRECT("'"&amp;実行度合表集計!$D69&amp;"_受着完'!R58C4:R59C95",FALSE),1,
MATCH(ET$2,INDIRECT("'"&amp;実行度合表集計!$D69&amp;"_受着完'!R4",FALSE),0)-1)</f>
        <v>#REF!</v>
      </c>
      <c r="EX69" s="356" t="e">
        <f ca="1">INDEX(INDIRECT("'"&amp;実行度合表集計!$D69&amp;"_受着完'!R58C4:R59C95",FALSE),1,
MATCH(ET$2,INDIRECT("'"&amp;実行度合表集計!$D69&amp;"_受着完'!R4",FALSE),0))</f>
        <v>#REF!</v>
      </c>
      <c r="EY69" s="587" t="e" cm="1">
        <f t="array" aca="1" ref="EY69" ca="1">INDEX(INDIRECT("'"&amp;実行度合表集計!$D69&amp;"_受着完'!R58C4:R59C95",FALSE),1,
MATCH(ET$2,INDIRECT("'"&amp;実行度合表集計!$D69&amp;"_受着完'!R4",FALSE),0)-3)</f>
        <v>#REF!</v>
      </c>
      <c r="EZ69" s="358" t="e" cm="1">
        <f t="array" aca="1" ref="EZ69" ca="1">INDEX(INDIRECT("'"&amp;実行度合表集計!$D69&amp;"_受着完'!R89C4:R90C95",FALSE),1,
MATCH(ET$2,INDIRECT("'"&amp;実行度合表集計!$D69&amp;"_受着完'!R4",FALSE),0)-1)</f>
        <v>#REF!</v>
      </c>
      <c r="FA69" s="356" t="e">
        <f ca="1">INDEX(INDIRECT("'"&amp;実行度合表集計!$D69&amp;"_受着完'!R89C4:R90C95",FALSE),1,
MATCH(ET$2,INDIRECT("'"&amp;実行度合表集計!$D69&amp;"_受着完'!R4",FALSE),0))</f>
        <v>#REF!</v>
      </c>
      <c r="FB69" s="384" t="e">
        <f ca="1">FA69-($Q69*1000)</f>
        <v>#REF!</v>
      </c>
      <c r="FC69" s="587" t="e" cm="1">
        <f t="array" aca="1" ref="FC69" ca="1">INDEX(INDIRECT("'"&amp;実行度合表集計!$D69&amp;"_受着完'!R89C4:R90C95",FALSE),1,
MATCH(ET$2,INDIRECT("'"&amp;実行度合表集計!$D69&amp;"_受着完'!R4",FALSE),0)-3)</f>
        <v>#REF!</v>
      </c>
      <c r="FD69" s="455" t="e" cm="1">
        <f t="array" aca="1" ref="FD69" ca="1">INDEX(INDIRECT("'"&amp;実行度合表集計!$D69&amp;"_受着完'!R27C4:R28C95",FALSE),1,
MATCH(FD$2,INDIRECT("'"&amp;実行度合表集計!$D69&amp;"_受着完'!R4",FALSE),0)-1)</f>
        <v>#REF!</v>
      </c>
      <c r="FE69" s="356" t="e">
        <f ca="1">INDEX(INDIRECT("'"&amp;実行度合表集計!$D69&amp;"_受着完'!R27C4:R28C95",FALSE),1,
MATCH(FD$2,INDIRECT("'"&amp;実行度合表集計!$D69&amp;"_受着完'!R4",FALSE),0))</f>
        <v>#REF!</v>
      </c>
      <c r="FF69" s="587" t="e" cm="1">
        <f t="array" aca="1" ref="FF69" ca="1">INDEX(INDIRECT("'"&amp;実行度合表集計!$D69&amp;"_受着完'!R27C4:R28C95",FALSE),1,
MATCH(FD$2,INDIRECT("'"&amp;実行度合表集計!$D69&amp;"_受着完'!R4",FALSE),0)-3)</f>
        <v>#REF!</v>
      </c>
      <c r="FG69" s="357" t="e" cm="1">
        <f t="array" aca="1" ref="FG69" ca="1">INDEX(INDIRECT("'"&amp;実行度合表集計!$D69&amp;"_受着完'!R58C4:R59C95",FALSE),1,
MATCH(FD$2,INDIRECT("'"&amp;実行度合表集計!$D69&amp;"_受着完'!R4",FALSE),0)-1)</f>
        <v>#REF!</v>
      </c>
      <c r="FH69" s="356" t="e">
        <f ca="1">INDEX(INDIRECT("'"&amp;実行度合表集計!$D69&amp;"_受着完'!R58C4:R59C95",FALSE),1,
MATCH(FD$2,INDIRECT("'"&amp;実行度合表集計!$D69&amp;"_受着完'!R4",FALSE),0))</f>
        <v>#REF!</v>
      </c>
      <c r="FI69" s="587" t="e" cm="1">
        <f t="array" aca="1" ref="FI69" ca="1">INDEX(INDIRECT("'"&amp;実行度合表集計!$D69&amp;"_受着完'!R58C4:R59C95",FALSE),1,
MATCH(FD$2,INDIRECT("'"&amp;実行度合表集計!$D69&amp;"_受着完'!R4",FALSE),0)-3)</f>
        <v>#REF!</v>
      </c>
      <c r="FJ69" s="358" t="e" cm="1">
        <f t="array" aca="1" ref="FJ69" ca="1">INDEX(INDIRECT("'"&amp;実行度合表集計!$D69&amp;"_受着完'!R89C4:R90C95",FALSE),1,
MATCH(FD$2,INDIRECT("'"&amp;実行度合表集計!$D69&amp;"_受着完'!R4",FALSE),0)-1)</f>
        <v>#REF!</v>
      </c>
      <c r="FK69" s="356" t="e">
        <f ca="1">INDEX(INDIRECT("'"&amp;実行度合表集計!$D69&amp;"_受着完'!R89C4:R90C95",FALSE),1,
MATCH(FD$2,INDIRECT("'"&amp;実行度合表集計!$D69&amp;"_受着完'!R4",FALSE),0))</f>
        <v>#REF!</v>
      </c>
      <c r="FL69" s="384" t="e">
        <f ca="1">FK69-($Q69*1000)</f>
        <v>#REF!</v>
      </c>
      <c r="FM69" s="587" t="e" cm="1">
        <f t="array" aca="1" ref="FM69" ca="1">INDEX(INDIRECT("'"&amp;実行度合表集計!$D69&amp;"_受着完'!R89C4:R90C95",FALSE),1,
MATCH(FD$2,INDIRECT("'"&amp;実行度合表集計!$D69&amp;"_受着完'!R4",FALSE),0)-3)</f>
        <v>#REF!</v>
      </c>
      <c r="FN69" s="455" t="e" cm="1">
        <f t="array" aca="1" ref="FN69" ca="1">INDEX(INDIRECT("'"&amp;実行度合表集計!$D69&amp;"_受着完'!R27C4:R28C95",FALSE),1,
MATCH(FN$2,INDIRECT("'"&amp;実行度合表集計!$D69&amp;"_受着完'!R4",FALSE),0)-1)</f>
        <v>#REF!</v>
      </c>
      <c r="FO69" s="356" t="e">
        <f ca="1">INDEX(INDIRECT("'"&amp;実行度合表集計!$D69&amp;"_受着完'!R27C4:R28C95",FALSE),1,
MATCH(FN$2,INDIRECT("'"&amp;実行度合表集計!$D69&amp;"_受着完'!R4",FALSE),0))</f>
        <v>#REF!</v>
      </c>
      <c r="FP69" s="587" t="e" cm="1">
        <f t="array" aca="1" ref="FP69" ca="1">INDEX(INDIRECT("'"&amp;実行度合表集計!$D69&amp;"_受着完'!R27C4:R28C95",FALSE),1,
MATCH(FN$2,INDIRECT("'"&amp;実行度合表集計!$D69&amp;"_受着完'!R4",FALSE),0)-3)</f>
        <v>#REF!</v>
      </c>
      <c r="FQ69" s="357" t="e" cm="1">
        <f t="array" aca="1" ref="FQ69" ca="1">INDEX(INDIRECT("'"&amp;実行度合表集計!$D69&amp;"_受着完'!R58C4:R59C95",FALSE),1,
MATCH(FN$2,INDIRECT("'"&amp;実行度合表集計!$D69&amp;"_受着完'!R4",FALSE),0)-1)</f>
        <v>#REF!</v>
      </c>
      <c r="FR69" s="356" t="e">
        <f ca="1">INDEX(INDIRECT("'"&amp;実行度合表集計!$D69&amp;"_受着完'!R58C4:R59C95",FALSE),1,
MATCH(FN$2,INDIRECT("'"&amp;実行度合表集計!$D69&amp;"_受着完'!R4",FALSE),0))</f>
        <v>#REF!</v>
      </c>
      <c r="FS69" s="587" t="e" cm="1">
        <f t="array" aca="1" ref="FS69" ca="1">INDEX(INDIRECT("'"&amp;実行度合表集計!$D69&amp;"_受着完'!R58C4:R59C95",FALSE),1,
MATCH(FN$2,INDIRECT("'"&amp;実行度合表集計!$D69&amp;"_受着完'!R4",FALSE),0)-3)</f>
        <v>#REF!</v>
      </c>
      <c r="FT69" s="358" t="e" cm="1">
        <f t="array" aca="1" ref="FT69" ca="1">INDEX(INDIRECT("'"&amp;実行度合表集計!$D69&amp;"_受着完'!R89C4:R90C95",FALSE),1,
MATCH(FN$2,INDIRECT("'"&amp;実行度合表集計!$D69&amp;"_受着完'!R4",FALSE),0)-1)</f>
        <v>#REF!</v>
      </c>
      <c r="FU69" s="356" t="e">
        <f ca="1">INDEX(INDIRECT("'"&amp;実行度合表集計!$D69&amp;"_受着完'!R89C4:R90C95",FALSE),1,
MATCH(FN$2,INDIRECT("'"&amp;実行度合表集計!$D69&amp;"_受着完'!R4",FALSE),0))</f>
        <v>#REF!</v>
      </c>
      <c r="FV69" s="384" t="e">
        <f ca="1">FU69-($Q69*1000)</f>
        <v>#REF!</v>
      </c>
      <c r="FW69" s="587" t="e" cm="1">
        <f t="array" aca="1" ref="FW69" ca="1">INDEX(INDIRECT("'"&amp;実行度合表集計!$D69&amp;"_受着完'!R89C4:R90C95",FALSE),1,
MATCH(FN$2,INDIRECT("'"&amp;実行度合表集計!$D69&amp;"_受着完'!R4",FALSE),0)-3)</f>
        <v>#REF!</v>
      </c>
      <c r="FX69" s="627" t="e">
        <f t="shared" ref="FX69:FX70" ca="1" si="1783">ET69+FD69+FN69</f>
        <v>#REF!</v>
      </c>
      <c r="FY69" s="628" t="e">
        <f t="shared" ref="FY69:FY70" ca="1" si="1784">EU69+FE69+FO69</f>
        <v>#REF!</v>
      </c>
      <c r="FZ69" s="629" t="e">
        <f t="shared" ref="FZ69:FZ70" ca="1" si="1785">EV69+FF69+FP69</f>
        <v>#REF!</v>
      </c>
      <c r="GA69" s="648" t="e">
        <f t="shared" ref="GA69:GA70" ca="1" si="1786">EW69+FG69+FQ69</f>
        <v>#REF!</v>
      </c>
      <c r="GB69" s="617" t="e">
        <f t="shared" ref="GB69:GB70" ca="1" si="1787">EX69+FH69+FR69</f>
        <v>#REF!</v>
      </c>
      <c r="GC69" s="649" t="e">
        <f t="shared" ref="GC69:GC70" ca="1" si="1788">EY69+FI69+FS69</f>
        <v>#REF!</v>
      </c>
      <c r="GD69" s="659" t="e">
        <f t="shared" ref="GD69" ca="1" si="1789">EZ69+FJ69+FT69</f>
        <v>#REF!</v>
      </c>
      <c r="GE69" s="619" t="e">
        <f t="shared" ref="GE69" ca="1" si="1790">FA69+FK69+FU69</f>
        <v>#REF!</v>
      </c>
      <c r="GF69" s="789" t="e">
        <f t="shared" ref="GF69" ca="1" si="1791">FB69+FL69+FV69</f>
        <v>#REF!</v>
      </c>
      <c r="GG69" s="660" t="e">
        <f t="shared" ref="GG69" ca="1" si="1792">FC69+FM69+FW69</f>
        <v>#REF!</v>
      </c>
      <c r="GH69" s="670" t="e">
        <f t="shared" ref="GH69:GH70" ca="1" si="1793">EJ69+FX69</f>
        <v>#REF!</v>
      </c>
      <c r="GI69" s="620" t="e">
        <f t="shared" ref="GI69:GI70" ca="1" si="1794">EK69+FY69</f>
        <v>#REF!</v>
      </c>
      <c r="GJ69" s="671" t="e">
        <f t="shared" ref="GJ69:GJ70" ca="1" si="1795">EL69+FZ69</f>
        <v>#REF!</v>
      </c>
      <c r="GK69" s="681" t="e">
        <f t="shared" ref="GK69:GK70" ca="1" si="1796">EM69+GA69</f>
        <v>#REF!</v>
      </c>
      <c r="GL69" s="622" t="e">
        <f t="shared" ref="GL69:GL70" ca="1" si="1797">EN69+GB69</f>
        <v>#REF!</v>
      </c>
      <c r="GM69" s="682" t="e">
        <f t="shared" ref="GM69:GM70" ca="1" si="1798">EO69+GC69</f>
        <v>#REF!</v>
      </c>
      <c r="GN69" s="692" t="e">
        <f t="shared" ref="GN69:GN70" ca="1" si="1799">EP69+GD69</f>
        <v>#REF!</v>
      </c>
      <c r="GO69" s="624" t="e">
        <f t="shared" ref="GO69:GO70" ca="1" si="1800">EQ69+GE69</f>
        <v>#REF!</v>
      </c>
      <c r="GP69" s="791" t="e">
        <f t="shared" ref="GP69:GP70" ca="1" si="1801">ER69+GF69</f>
        <v>#REF!</v>
      </c>
      <c r="GQ69" s="693" t="e">
        <f t="shared" ref="GQ69:GQ70" ca="1" si="1802">ES69+GG69</f>
        <v>#REF!</v>
      </c>
      <c r="GR69" s="702" t="e">
        <f t="shared" ref="GR69:GR70" ca="1" si="1803">CV69+GH69</f>
        <v>#REF!</v>
      </c>
      <c r="GS69" s="699" t="e">
        <f t="shared" ref="GS69:GS70" ca="1" si="1804">CW69+GI69</f>
        <v>#REF!</v>
      </c>
      <c r="GT69" s="703" t="e">
        <f t="shared" ref="GT69:GT70" ca="1" si="1805">CX69+GJ69</f>
        <v>#REF!</v>
      </c>
      <c r="GU69" s="702" t="e">
        <f t="shared" ref="GU69:GU70" ca="1" si="1806">CY69+GK69</f>
        <v>#REF!</v>
      </c>
      <c r="GV69" s="699" t="e">
        <f t="shared" ref="GV69:GV70" ca="1" si="1807">CZ69+GL69</f>
        <v>#REF!</v>
      </c>
      <c r="GW69" s="703" t="e">
        <f t="shared" ref="GW69:GW70" ca="1" si="1808">DA69+GM69</f>
        <v>#REF!</v>
      </c>
      <c r="GX69" s="702" t="e">
        <f t="shared" ref="GX69:GX70" ca="1" si="1809">DB69+GN69</f>
        <v>#REF!</v>
      </c>
      <c r="GY69" s="699" t="e">
        <f t="shared" ref="GY69:GY70" ca="1" si="1810">DC69+GO69</f>
        <v>#REF!</v>
      </c>
      <c r="GZ69" s="793" t="e">
        <f t="shared" ref="GZ69:GZ70" ca="1" si="1811">DD69+GP69</f>
        <v>#REF!</v>
      </c>
      <c r="HA69" s="703" t="e">
        <f t="shared" ref="HA69:HA70" ca="1" si="1812">DE69+GQ69</f>
        <v>#REF!</v>
      </c>
      <c r="HC69" s="461" t="s">
        <v>145</v>
      </c>
      <c r="HE69" s="461" t="s">
        <v>248</v>
      </c>
      <c r="HF69" s="461"/>
      <c r="HG69" s="461"/>
    </row>
    <row r="70" spans="1:215" ht="19.5" outlineLevel="1" x14ac:dyDescent="0.25">
      <c r="A70" s="365"/>
      <c r="B70" s="504"/>
      <c r="C70" s="443" t="str">
        <f>_xlfn.XLOOKUP($D70,'214737'!$H:$H,'214737'!$G:$G,"",0)</f>
        <v/>
      </c>
      <c r="D70" s="431" t="str">
        <f>HYPERLINK("#'"&amp;D69&amp;"_受着完'!A1","▶受着完")</f>
        <v>▶受着完</v>
      </c>
      <c r="E70" s="413"/>
      <c r="F70" s="1294" t="str">
        <f>_xlfn.XLOOKUP($D70,'214737'!$H:$H,'214737'!$I:$I,"",0)</f>
        <v/>
      </c>
      <c r="G70" s="1294" t="str">
        <f>_xlfn.XLOOKUP($D70,'214737'!$H:$H,'214737'!$J:$J,"",0)</f>
        <v/>
      </c>
      <c r="H70" s="1294" t="str">
        <f>_xlfn.XLOOKUP($D70,'214737'!$H:$H,'214737'!$K:$K,"",0)</f>
        <v/>
      </c>
      <c r="I70" s="414" t="str">
        <f>集計グループ5</f>
        <v>Graph熊本</v>
      </c>
      <c r="J70" s="523"/>
      <c r="K70" s="1278">
        <f>K69</f>
        <v>2500</v>
      </c>
      <c r="L70" s="1278">
        <f t="shared" ref="L70" si="1813">L69</f>
        <v>17</v>
      </c>
      <c r="M70" s="1278">
        <f t="shared" ref="M70" si="1814">M69</f>
        <v>67</v>
      </c>
      <c r="N70" s="1278">
        <f t="shared" ref="N70" si="1815">N69</f>
        <v>267</v>
      </c>
      <c r="O70" s="1278">
        <f t="shared" ref="O70" si="1816">O69</f>
        <v>164</v>
      </c>
      <c r="P70" s="1278">
        <f t="shared" ref="P70" si="1817">P69</f>
        <v>2040</v>
      </c>
      <c r="Q70" s="1278">
        <f>SUM(K70:P70)</f>
        <v>5055</v>
      </c>
      <c r="R70" s="577" t="str">
        <f>R69</f>
        <v>Graph熊本</v>
      </c>
      <c r="S70" s="355" t="s">
        <v>146</v>
      </c>
      <c r="T70" s="455" t="e" cm="1">
        <f t="array" aca="1" ref="T70" ca="1">INDEX(INDIRECT("'"&amp;実行度合表集計!$D69&amp;"_受着完'!R27C4:R28C95",FALSE),2,
MATCH(T$2,INDIRECT("'"&amp;実行度合表集計!$D69&amp;"_受着完'!R4",FALSE),0)-1)</f>
        <v>#REF!</v>
      </c>
      <c r="U70" s="356" t="e">
        <f ca="1">INDEX(INDIRECT("'"&amp;実行度合表集計!$D69&amp;"_受着完'!R27C4:R28C95",FALSE),2,
MATCH(T$2,INDIRECT("'"&amp;実行度合表集計!$D69&amp;"_受着完'!R4",FALSE),0))</f>
        <v>#REF!</v>
      </c>
      <c r="V70" s="587" t="e" cm="1">
        <f t="array" aca="1" ref="V70" ca="1">INDEX(INDIRECT("'"&amp;実行度合表集計!$D69&amp;"_受着完'!R27C4:R28C95",FALSE),2,
MATCH(T$2,INDIRECT("'"&amp;実行度合表集計!$D69&amp;"_受着完'!R4",FALSE),0)-3)</f>
        <v>#REF!</v>
      </c>
      <c r="W70" s="357" t="e" cm="1">
        <f t="array" aca="1" ref="W70" ca="1">INDEX(INDIRECT("'"&amp;実行度合表集計!$D69&amp;"_受着完'!R58C4:R59C95",FALSE),2,
MATCH(T$2,INDIRECT("'"&amp;実行度合表集計!$D69&amp;"_受着完'!R4",FALSE),0)-1)</f>
        <v>#REF!</v>
      </c>
      <c r="X70" s="356" t="e">
        <f ca="1">INDEX(INDIRECT("'"&amp;実行度合表集計!$D69&amp;"_受着完'!R58C4:R59C95",FALSE),2,
MATCH(T$2,INDIRECT("'"&amp;実行度合表集計!$D69&amp;"_受着完'!R4",FALSE),0))</f>
        <v>#REF!</v>
      </c>
      <c r="Y70" s="587" t="e" cm="1">
        <f t="array" aca="1" ref="Y70" ca="1">INDEX(INDIRECT("'"&amp;実行度合表集計!$D69&amp;"_受着完'!R58C4:R59C95",FALSE),2,
MATCH(T$2,INDIRECT("'"&amp;実行度合表集計!$D69&amp;"_受着完'!R4",FALSE),0)-3)</f>
        <v>#REF!</v>
      </c>
      <c r="Z70" s="358" t="e" cm="1">
        <f t="array" aca="1" ref="Z70" ca="1">INDEX(INDIRECT("'"&amp;実行度合表集計!$D69&amp;"_受着完'!R89C4:R90C95",FALSE),2,
MATCH(T$2,INDIRECT("'"&amp;実行度合表集計!$D69&amp;"_受着完'!R4",FALSE),0)-1)</f>
        <v>#REF!</v>
      </c>
      <c r="AA70" s="356" t="e">
        <f ca="1">INDEX(INDIRECT("'"&amp;実行度合表集計!$D69&amp;"_受着完'!R89C4:R90C95",FALSE),2,
MATCH(T$2,INDIRECT("'"&amp;実行度合表集計!$D69&amp;"_受着完'!R4",FALSE),0))</f>
        <v>#REF!</v>
      </c>
      <c r="AB70" s="795" t="e">
        <f ca="1">AA70-($Q69*1000)</f>
        <v>#REF!</v>
      </c>
      <c r="AC70" s="587" t="e" cm="1">
        <f t="array" aca="1" ref="AC70" ca="1">INDEX(INDIRECT("'"&amp;実行度合表集計!$D69&amp;"_受着完'!R89C4:R90C95",FALSE),2,
MATCH(T$2,INDIRECT("'"&amp;実行度合表集計!$D69&amp;"_受着完'!R4",FALSE),0)-3)</f>
        <v>#REF!</v>
      </c>
      <c r="AD70" s="455" t="e" cm="1">
        <f t="array" aca="1" ref="AD70" ca="1">INDEX(INDIRECT("'"&amp;実行度合表集計!$D69&amp;"_受着完'!R27C4:R28C95",FALSE),2,
MATCH(AD$2,INDIRECT("'"&amp;実行度合表集計!$D69&amp;"_受着完'!R4",FALSE),0)-1)</f>
        <v>#REF!</v>
      </c>
      <c r="AE70" s="356" t="e">
        <f ca="1">INDEX(INDIRECT("'"&amp;実行度合表集計!$D69&amp;"_受着完'!R27C4:R28C95",FALSE),2,
MATCH(AD$2,INDIRECT("'"&amp;実行度合表集計!$D69&amp;"_受着完'!R4",FALSE),0))</f>
        <v>#REF!</v>
      </c>
      <c r="AF70" s="587" t="e" cm="1">
        <f t="array" aca="1" ref="AF70" ca="1">INDEX(INDIRECT("'"&amp;実行度合表集計!$D69&amp;"_受着完'!R27C4:R28C95",FALSE),2,
MATCH(AD$2,INDIRECT("'"&amp;実行度合表集計!$D69&amp;"_受着完'!R4",FALSE),0)-3)</f>
        <v>#REF!</v>
      </c>
      <c r="AG70" s="357" t="e" cm="1">
        <f t="array" aca="1" ref="AG70" ca="1">INDEX(INDIRECT("'"&amp;実行度合表集計!$D69&amp;"_受着完'!R58C4:R59C95",FALSE),2,
MATCH(AD$2,INDIRECT("'"&amp;実行度合表集計!$D69&amp;"_受着完'!R4",FALSE),0)-1)</f>
        <v>#REF!</v>
      </c>
      <c r="AH70" s="356" t="e">
        <f ca="1">INDEX(INDIRECT("'"&amp;実行度合表集計!$D69&amp;"_受着完'!R58C4:R59C95",FALSE),2,
MATCH(AD$2,INDIRECT("'"&amp;実行度合表集計!$D69&amp;"_受着完'!R4",FALSE),0))</f>
        <v>#REF!</v>
      </c>
      <c r="AI70" s="587" t="e" cm="1">
        <f t="array" aca="1" ref="AI70" ca="1">INDEX(INDIRECT("'"&amp;実行度合表集計!$D69&amp;"_受着完'!R58C4:R59C95",FALSE),2,
MATCH(AD$2,INDIRECT("'"&amp;実行度合表集計!$D69&amp;"_受着完'!R4",FALSE),0)-3)</f>
        <v>#REF!</v>
      </c>
      <c r="AJ70" s="358" t="e" cm="1">
        <f t="array" aca="1" ref="AJ70" ca="1">INDEX(INDIRECT("'"&amp;実行度合表集計!$D69&amp;"_受着完'!R89C4:R90C95",FALSE),2,
MATCH(AD$2,INDIRECT("'"&amp;実行度合表集計!$D69&amp;"_受着完'!R4",FALSE),0)-1)</f>
        <v>#REF!</v>
      </c>
      <c r="AK70" s="356" t="e">
        <f ca="1">INDEX(INDIRECT("'"&amp;実行度合表集計!$D69&amp;"_受着完'!R89C4:R90C95",FALSE),2,
MATCH(AD$2,INDIRECT("'"&amp;実行度合表集計!$D69&amp;"_受着完'!R4",FALSE),0))</f>
        <v>#REF!</v>
      </c>
      <c r="AL70" s="795" t="e">
        <f ca="1">AK70-($Q69*1000)</f>
        <v>#REF!</v>
      </c>
      <c r="AM70" s="587" t="e" cm="1">
        <f t="array" aca="1" ref="AM70" ca="1">INDEX(INDIRECT("'"&amp;実行度合表集計!$D69&amp;"_受着完'!R89C4:R90C95",FALSE),2,
MATCH(AD$2,INDIRECT("'"&amp;実行度合表集計!$D69&amp;"_受着完'!R4",FALSE),0)-3)</f>
        <v>#REF!</v>
      </c>
      <c r="AN70" s="455" t="e" cm="1">
        <f t="array" aca="1" ref="AN70" ca="1">INDEX(INDIRECT("'"&amp;実行度合表集計!$D69&amp;"_受着完'!R27C4:R28C95",FALSE),2,
MATCH(AN$2,INDIRECT("'"&amp;実行度合表集計!$D69&amp;"_受着完'!R4",FALSE),0)-1)</f>
        <v>#REF!</v>
      </c>
      <c r="AO70" s="356" t="e">
        <f ca="1">INDEX(INDIRECT("'"&amp;実行度合表集計!$D69&amp;"_受着完'!R27C4:R28C95",FALSE),2,
MATCH(AN$2,INDIRECT("'"&amp;実行度合表集計!$D69&amp;"_受着完'!R4",FALSE),0))</f>
        <v>#REF!</v>
      </c>
      <c r="AP70" s="587" t="e" cm="1">
        <f t="array" aca="1" ref="AP70" ca="1">INDEX(INDIRECT("'"&amp;実行度合表集計!$D69&amp;"_受着完'!R27C4:R28C95",FALSE),2,
MATCH(AN$2,INDIRECT("'"&amp;実行度合表集計!$D69&amp;"_受着完'!R4",FALSE),0)-3)</f>
        <v>#REF!</v>
      </c>
      <c r="AQ70" s="357" t="e" cm="1">
        <f t="array" aca="1" ref="AQ70" ca="1">INDEX(INDIRECT("'"&amp;実行度合表集計!$D69&amp;"_受着完'!R58C4:R59C95",FALSE),2,
MATCH(AN$2,INDIRECT("'"&amp;実行度合表集計!$D69&amp;"_受着完'!R4",FALSE),0)-1)</f>
        <v>#REF!</v>
      </c>
      <c r="AR70" s="356" t="e">
        <f ca="1">INDEX(INDIRECT("'"&amp;実行度合表集計!$D69&amp;"_受着完'!R58C4:R59C95",FALSE),2,
MATCH(AN$2,INDIRECT("'"&amp;実行度合表集計!$D69&amp;"_受着完'!R4",FALSE),0))</f>
        <v>#REF!</v>
      </c>
      <c r="AS70" s="587" t="e" cm="1">
        <f t="array" aca="1" ref="AS70" ca="1">INDEX(INDIRECT("'"&amp;実行度合表集計!$D69&amp;"_受着完'!R58C4:R59C95",FALSE),2,
MATCH(AN$2,INDIRECT("'"&amp;実行度合表集計!$D69&amp;"_受着完'!R4",FALSE),0)-3)</f>
        <v>#REF!</v>
      </c>
      <c r="AT70" s="358" t="e" cm="1">
        <f t="array" aca="1" ref="AT70" ca="1">INDEX(INDIRECT("'"&amp;実行度合表集計!$D69&amp;"_受着完'!R89C4:R90C95",FALSE),2,
MATCH(AN$2,INDIRECT("'"&amp;実行度合表集計!$D69&amp;"_受着完'!R4",FALSE),0)-1)</f>
        <v>#REF!</v>
      </c>
      <c r="AU70" s="356" t="e">
        <f ca="1">INDEX(INDIRECT("'"&amp;実行度合表集計!$D69&amp;"_受着完'!R89C4:R90C95",FALSE),2,
MATCH(AN$2,INDIRECT("'"&amp;実行度合表集計!$D69&amp;"_受着完'!R4",FALSE),0))</f>
        <v>#REF!</v>
      </c>
      <c r="AV70" s="795" t="e">
        <f ca="1">AU70-($Q69*1000)</f>
        <v>#REF!</v>
      </c>
      <c r="AW70" s="587" t="e" cm="1">
        <f t="array" aca="1" ref="AW70" ca="1">INDEX(INDIRECT("'"&amp;実行度合表集計!$D69&amp;"_受着完'!R89C4:R90C95",FALSE),2,
MATCH(AN$2,INDIRECT("'"&amp;実行度合表集計!$D69&amp;"_受着完'!R4",FALSE),0)-3)</f>
        <v>#REF!</v>
      </c>
      <c r="AX70" s="627" t="e">
        <f t="shared" ca="1" si="1743"/>
        <v>#REF!</v>
      </c>
      <c r="AY70" s="628" t="e">
        <f t="shared" ca="1" si="1744"/>
        <v>#REF!</v>
      </c>
      <c r="AZ70" s="629" t="e">
        <f t="shared" ca="1" si="1745"/>
        <v>#REF!</v>
      </c>
      <c r="BA70" s="648" t="e">
        <f t="shared" ca="1" si="1746"/>
        <v>#REF!</v>
      </c>
      <c r="BB70" s="617" t="e">
        <f t="shared" ca="1" si="1747"/>
        <v>#REF!</v>
      </c>
      <c r="BC70" s="649" t="e">
        <f t="shared" ca="1" si="1748"/>
        <v>#REF!</v>
      </c>
      <c r="BD70" s="659" t="e">
        <f ca="1">Z70+AJ70+AT70</f>
        <v>#REF!</v>
      </c>
      <c r="BE70" s="619" t="e">
        <f ca="1">AA70+AK70+AU70</f>
        <v>#REF!</v>
      </c>
      <c r="BF70" s="790" t="e">
        <f ca="1">BE70*(1+BF71)-(($Q69*1000)*3)</f>
        <v>#REF!</v>
      </c>
      <c r="BG70" s="660" t="e">
        <f ca="1">AC70+AM70+AW70</f>
        <v>#REF!</v>
      </c>
      <c r="BH70" s="360" t="e" cm="1">
        <f t="array" aca="1" ref="BH70" ca="1">INDEX(INDIRECT("'"&amp;実行度合表集計!$D69&amp;"_受着完'!R27C4:R28C95",FALSE),2,
MATCH(BH$2,INDIRECT("'"&amp;実行度合表集計!$D69&amp;"_受着完'!R4",FALSE),0)-1)</f>
        <v>#REF!</v>
      </c>
      <c r="BI70" s="356" t="e">
        <f ca="1">INDEX(INDIRECT("'"&amp;実行度合表集計!$D69&amp;"_受着完'!R27C4:R28C95",FALSE),2,
MATCH(BH$2,INDIRECT("'"&amp;実行度合表集計!$D69&amp;"_受着完'!R4",FALSE),0))</f>
        <v>#REF!</v>
      </c>
      <c r="BJ70" s="587" t="e" cm="1">
        <f t="array" aca="1" ref="BJ70" ca="1">INDEX(INDIRECT("'"&amp;実行度合表集計!$D69&amp;"_受着完'!R27C4:R28C95",FALSE),2,
MATCH(BH$2,INDIRECT("'"&amp;実行度合表集計!$D69&amp;"_受着完'!R4",FALSE),0)-3)</f>
        <v>#REF!</v>
      </c>
      <c r="BK70" s="357" t="e" cm="1">
        <f t="array" aca="1" ref="BK70" ca="1">INDEX(INDIRECT("'"&amp;実行度合表集計!$D69&amp;"_受着完'!R58C4:R59C95",FALSE),2,
MATCH(BH$2,INDIRECT("'"&amp;実行度合表集計!$D69&amp;"_受着完'!R4",FALSE),0)-1)</f>
        <v>#REF!</v>
      </c>
      <c r="BL70" s="356" t="e">
        <f ca="1">INDEX(INDIRECT("'"&amp;実行度合表集計!$D69&amp;"_受着完'!R58C4:R59C95",FALSE),2,
MATCH(BH$2,INDIRECT("'"&amp;実行度合表集計!$D69&amp;"_受着完'!R4",FALSE),0))</f>
        <v>#REF!</v>
      </c>
      <c r="BM70" s="587" t="e" cm="1">
        <f t="array" aca="1" ref="BM70" ca="1">INDEX(INDIRECT("'"&amp;実行度合表集計!$D69&amp;"_受着完'!R58C4:R59C95",FALSE),2,
MATCH(BH$2,INDIRECT("'"&amp;実行度合表集計!$D69&amp;"_受着完'!R4",FALSE),0)-3)</f>
        <v>#REF!</v>
      </c>
      <c r="BN70" s="358" t="e" cm="1">
        <f t="array" aca="1" ref="BN70" ca="1">INDEX(INDIRECT("'"&amp;実行度合表集計!$D69&amp;"_受着完'!R89C4:R90C95",FALSE),2,
MATCH(BH$2,INDIRECT("'"&amp;実行度合表集計!$D69&amp;"_受着完'!R4",FALSE),0)-1)</f>
        <v>#REF!</v>
      </c>
      <c r="BO70" s="356" t="e">
        <f ca="1">INDEX(INDIRECT("'"&amp;実行度合表集計!$D69&amp;"_受着完'!R89C4:R90C95",FALSE),2,
MATCH(BH$2,INDIRECT("'"&amp;実行度合表集計!$D69&amp;"_受着完'!R4",FALSE),0))</f>
        <v>#REF!</v>
      </c>
      <c r="BP70" s="795" t="e">
        <f ca="1">BO70-($Q69*1000)</f>
        <v>#REF!</v>
      </c>
      <c r="BQ70" s="587" t="e" cm="1">
        <f t="array" aca="1" ref="BQ70" ca="1">INDEX(INDIRECT("'"&amp;実行度合表集計!$D69&amp;"_受着完'!R89C4:R90C95",FALSE),2,
MATCH(BH$2,INDIRECT("'"&amp;実行度合表集計!$D69&amp;"_受着完'!R4",FALSE),0)-3)</f>
        <v>#REF!</v>
      </c>
      <c r="BR70" s="455" t="e" cm="1">
        <f t="array" aca="1" ref="BR70" ca="1">INDEX(INDIRECT("'"&amp;実行度合表集計!$D69&amp;"_受着完'!R27C4:R28C95",FALSE),2,
MATCH(BR$2,INDIRECT("'"&amp;実行度合表集計!$D69&amp;"_受着完'!R4",FALSE),0)-1)</f>
        <v>#REF!</v>
      </c>
      <c r="BS70" s="356" t="e">
        <f ca="1">INDEX(INDIRECT("'"&amp;実行度合表集計!$D69&amp;"_受着完'!R27C4:R28C95",FALSE),2,
MATCH(BR$2,INDIRECT("'"&amp;実行度合表集計!$D69&amp;"_受着完'!R4",FALSE),0))</f>
        <v>#REF!</v>
      </c>
      <c r="BT70" s="587" t="e" cm="1">
        <f t="array" aca="1" ref="BT70" ca="1">INDEX(INDIRECT("'"&amp;実行度合表集計!$D69&amp;"_受着完'!R27C4:R28C95",FALSE),2,
MATCH(BR$2,INDIRECT("'"&amp;実行度合表集計!$D69&amp;"_受着完'!R4",FALSE),0)-3)</f>
        <v>#REF!</v>
      </c>
      <c r="BU70" s="357" t="e" cm="1">
        <f t="array" aca="1" ref="BU70" ca="1">INDEX(INDIRECT("'"&amp;実行度合表集計!$D69&amp;"_受着完'!R58C4:R59C95",FALSE),2,
MATCH(BR$2,INDIRECT("'"&amp;実行度合表集計!$D69&amp;"_受着完'!R4",FALSE),0)-1)</f>
        <v>#REF!</v>
      </c>
      <c r="BV70" s="356" t="e">
        <f ca="1">INDEX(INDIRECT("'"&amp;実行度合表集計!$D69&amp;"_受着完'!R58C4:R59C95",FALSE),2,
MATCH(BR$2,INDIRECT("'"&amp;実行度合表集計!$D69&amp;"_受着完'!R4",FALSE),0))</f>
        <v>#REF!</v>
      </c>
      <c r="BW70" s="587" t="e" cm="1">
        <f t="array" aca="1" ref="BW70" ca="1">INDEX(INDIRECT("'"&amp;実行度合表集計!$D69&amp;"_受着完'!R58C4:R59C95",FALSE),2,
MATCH(BR$2,INDIRECT("'"&amp;実行度合表集計!$D69&amp;"_受着完'!R4",FALSE),0)-3)</f>
        <v>#REF!</v>
      </c>
      <c r="BX70" s="358" t="e" cm="1">
        <f t="array" aca="1" ref="BX70" ca="1">INDEX(INDIRECT("'"&amp;実行度合表集計!$D69&amp;"_受着完'!R89C4:R90C95",FALSE),2,
MATCH(BR$2,INDIRECT("'"&amp;実行度合表集計!$D69&amp;"_受着完'!R4",FALSE),0)-1)</f>
        <v>#REF!</v>
      </c>
      <c r="BY70" s="356" t="e">
        <f ca="1">INDEX(INDIRECT("'"&amp;実行度合表集計!$D69&amp;"_受着完'!R89C4:R90C95",FALSE),2,
MATCH(BR$2,INDIRECT("'"&amp;実行度合表集計!$D69&amp;"_受着完'!R4",FALSE),0))</f>
        <v>#REF!</v>
      </c>
      <c r="BZ70" s="795" t="e">
        <f ca="1">BY70-($Q69*1000)</f>
        <v>#REF!</v>
      </c>
      <c r="CA70" s="587" t="e" cm="1">
        <f t="array" aca="1" ref="CA70" ca="1">INDEX(INDIRECT("'"&amp;実行度合表集計!$D69&amp;"_受着完'!R89C4:R90C95",FALSE),2,
MATCH(BR$2,INDIRECT("'"&amp;実行度合表集計!$D69&amp;"_受着完'!R4",FALSE),0)-3)</f>
        <v>#REF!</v>
      </c>
      <c r="CB70" s="455" t="e" cm="1">
        <f t="array" aca="1" ref="CB70" ca="1">INDEX(INDIRECT("'"&amp;実行度合表集計!$D69&amp;"_受着完'!R27C4:R28C95",FALSE),2,
MATCH(CB$2,INDIRECT("'"&amp;実行度合表集計!$D69&amp;"_受着完'!R4",FALSE),0)-1)</f>
        <v>#REF!</v>
      </c>
      <c r="CC70" s="356" t="e">
        <f ca="1">INDEX(INDIRECT("'"&amp;実行度合表集計!$D69&amp;"_受着完'!R27C4:R28C95",FALSE),2,
MATCH(CB$2,INDIRECT("'"&amp;実行度合表集計!$D69&amp;"_受着完'!R4",FALSE),0))</f>
        <v>#REF!</v>
      </c>
      <c r="CD70" s="587" t="e" cm="1">
        <f t="array" aca="1" ref="CD70" ca="1">INDEX(INDIRECT("'"&amp;実行度合表集計!$D69&amp;"_受着完'!R27C4:R28C95",FALSE),2,
MATCH(CB$2,INDIRECT("'"&amp;実行度合表集計!$D69&amp;"_受着完'!R4",FALSE),0)-3)</f>
        <v>#REF!</v>
      </c>
      <c r="CE70" s="357" t="e" cm="1">
        <f t="array" aca="1" ref="CE70" ca="1">INDEX(INDIRECT("'"&amp;実行度合表集計!$D69&amp;"_受着完'!R58C4:R59C95",FALSE),2,
MATCH(CB$2,INDIRECT("'"&amp;実行度合表集計!$D69&amp;"_受着完'!R4",FALSE),0)-1)</f>
        <v>#REF!</v>
      </c>
      <c r="CF70" s="356" t="e">
        <f ca="1">INDEX(INDIRECT("'"&amp;実行度合表集計!$D69&amp;"_受着完'!R58C4:R59C95",FALSE),2,
MATCH(CB$2,INDIRECT("'"&amp;実行度合表集計!$D69&amp;"_受着完'!R4",FALSE),0))</f>
        <v>#REF!</v>
      </c>
      <c r="CG70" s="587" t="e" cm="1">
        <f t="array" aca="1" ref="CG70" ca="1">INDEX(INDIRECT("'"&amp;実行度合表集計!$D69&amp;"_受着完'!R58C4:R59C95",FALSE),2,
MATCH(CB$2,INDIRECT("'"&amp;実行度合表集計!$D69&amp;"_受着完'!R4",FALSE),0)-3)</f>
        <v>#REF!</v>
      </c>
      <c r="CH70" s="358" t="e" cm="1">
        <f t="array" aca="1" ref="CH70" ca="1">INDEX(INDIRECT("'"&amp;実行度合表集計!$D69&amp;"_受着完'!R89C4:R90C95",FALSE),2,
MATCH(CB$2,INDIRECT("'"&amp;実行度合表集計!$D69&amp;"_受着完'!R4",FALSE),0)-1)</f>
        <v>#REF!</v>
      </c>
      <c r="CI70" s="356" t="e">
        <f ca="1">INDEX(INDIRECT("'"&amp;実行度合表集計!$D69&amp;"_受着完'!R89C4:R90C95",FALSE),2,
MATCH(CB$2,INDIRECT("'"&amp;実行度合表集計!$D69&amp;"_受着完'!R4",FALSE),0))</f>
        <v>#REF!</v>
      </c>
      <c r="CJ70" s="795" t="e">
        <f ca="1">CI70-($Q69*1000)</f>
        <v>#REF!</v>
      </c>
      <c r="CK70" s="587" t="e" cm="1">
        <f t="array" aca="1" ref="CK70" ca="1">INDEX(INDIRECT("'"&amp;実行度合表集計!$D69&amp;"_受着完'!R89C4:R90C95",FALSE),2,
MATCH(CB$2,INDIRECT("'"&amp;実行度合表集計!$D69&amp;"_受着完'!R4",FALSE),0)-3)</f>
        <v>#REF!</v>
      </c>
      <c r="CL70" s="627" t="e">
        <f t="shared" ca="1" si="1753"/>
        <v>#REF!</v>
      </c>
      <c r="CM70" s="628" t="e">
        <f t="shared" ca="1" si="1754"/>
        <v>#REF!</v>
      </c>
      <c r="CN70" s="629" t="e">
        <f t="shared" ca="1" si="1755"/>
        <v>#REF!</v>
      </c>
      <c r="CO70" s="648" t="e">
        <f t="shared" ca="1" si="1756"/>
        <v>#REF!</v>
      </c>
      <c r="CP70" s="617" t="e">
        <f t="shared" ca="1" si="1757"/>
        <v>#REF!</v>
      </c>
      <c r="CQ70" s="649" t="e">
        <f t="shared" ca="1" si="1758"/>
        <v>#REF!</v>
      </c>
      <c r="CR70" s="659" t="e">
        <f ca="1">BN70+BX70+CH70</f>
        <v>#REF!</v>
      </c>
      <c r="CS70" s="619" t="e">
        <f ca="1">BO70+BY70+CI70</f>
        <v>#REF!</v>
      </c>
      <c r="CT70" s="790" t="e">
        <f ca="1">CS70*(1+CT71)-(($Q69*1000)*3)</f>
        <v>#REF!</v>
      </c>
      <c r="CU70" s="660" t="e">
        <f ca="1">BQ70+CA70+CK70</f>
        <v>#REF!</v>
      </c>
      <c r="CV70" s="670" t="e">
        <f t="shared" ca="1" si="1763"/>
        <v>#REF!</v>
      </c>
      <c r="CW70" s="620" t="e">
        <f t="shared" ca="1" si="1764"/>
        <v>#REF!</v>
      </c>
      <c r="CX70" s="671" t="e">
        <f t="shared" ca="1" si="1765"/>
        <v>#REF!</v>
      </c>
      <c r="CY70" s="681" t="e">
        <f t="shared" ca="1" si="1766"/>
        <v>#REF!</v>
      </c>
      <c r="CZ70" s="622" t="e">
        <f t="shared" ca="1" si="1767"/>
        <v>#REF!</v>
      </c>
      <c r="DA70" s="682" t="e">
        <f t="shared" ca="1" si="1768"/>
        <v>#REF!</v>
      </c>
      <c r="DB70" s="692" t="e">
        <f t="shared" ca="1" si="1769"/>
        <v>#REF!</v>
      </c>
      <c r="DC70" s="624" t="e">
        <f t="shared" ca="1" si="1770"/>
        <v>#REF!</v>
      </c>
      <c r="DD70" s="790" t="e">
        <f t="shared" ca="1" si="1771"/>
        <v>#REF!</v>
      </c>
      <c r="DE70" s="693" t="e">
        <f t="shared" ca="1" si="1772"/>
        <v>#REF!</v>
      </c>
      <c r="DF70" s="360" t="e" cm="1">
        <f t="array" aca="1" ref="DF70" ca="1">INDEX(INDIRECT("'"&amp;実行度合表集計!$D69&amp;"_受着完'!R27C4:R28C95",FALSE),2,
MATCH(DF$2,INDIRECT("'"&amp;実行度合表集計!$D69&amp;"_受着完'!R4",FALSE),0)-1)</f>
        <v>#REF!</v>
      </c>
      <c r="DG70" s="356" t="e">
        <f ca="1">INDEX(INDIRECT("'"&amp;実行度合表集計!$D69&amp;"_受着完'!R27C4:R28C95",FALSE),2,
MATCH(DF$2,INDIRECT("'"&amp;実行度合表集計!$D69&amp;"_受着完'!R4",FALSE),0))</f>
        <v>#REF!</v>
      </c>
      <c r="DH70" s="587" t="e" cm="1">
        <f t="array" aca="1" ref="DH70" ca="1">INDEX(INDIRECT("'"&amp;実行度合表集計!$D69&amp;"_受着完'!R27C4:R28C95",FALSE),2,
MATCH(DF$2,INDIRECT("'"&amp;実行度合表集計!$D69&amp;"_受着完'!R4",FALSE),0)-3)</f>
        <v>#REF!</v>
      </c>
      <c r="DI70" s="357" t="e" cm="1">
        <f t="array" aca="1" ref="DI70" ca="1">INDEX(INDIRECT("'"&amp;実行度合表集計!$D69&amp;"_受着完'!R58C4:R59C95",FALSE),2,
MATCH(DF$2,INDIRECT("'"&amp;実行度合表集計!$D69&amp;"_受着完'!R4",FALSE),0)-1)</f>
        <v>#REF!</v>
      </c>
      <c r="DJ70" s="356" t="e">
        <f ca="1">INDEX(INDIRECT("'"&amp;実行度合表集計!$D69&amp;"_受着完'!R58C4:R59C95",FALSE),2,
MATCH(DF$2,INDIRECT("'"&amp;実行度合表集計!$D69&amp;"_受着完'!R4",FALSE),0))</f>
        <v>#REF!</v>
      </c>
      <c r="DK70" s="587" t="e" cm="1">
        <f t="array" aca="1" ref="DK70" ca="1">INDEX(INDIRECT("'"&amp;実行度合表集計!$D69&amp;"_受着完'!R58C4:R59C95",FALSE),2,
MATCH(DF$2,INDIRECT("'"&amp;実行度合表集計!$D69&amp;"_受着完'!R4",FALSE),0)-3)</f>
        <v>#REF!</v>
      </c>
      <c r="DL70" s="358" t="e" cm="1">
        <f t="array" aca="1" ref="DL70" ca="1">INDEX(INDIRECT("'"&amp;実行度合表集計!$D69&amp;"_受着完'!R89C4:R90C95",FALSE),2,
MATCH(DF$2,INDIRECT("'"&amp;実行度合表集計!$D69&amp;"_受着完'!R4",FALSE),0)-1)</f>
        <v>#REF!</v>
      </c>
      <c r="DM70" s="356" t="e">
        <f ca="1">INDEX(INDIRECT("'"&amp;実行度合表集計!$D69&amp;"_受着完'!R89C4:R90C95",FALSE),2,
MATCH(DF$2,INDIRECT("'"&amp;実行度合表集計!$D69&amp;"_受着完'!R4",FALSE),0))</f>
        <v>#REF!</v>
      </c>
      <c r="DN70" s="795" t="e">
        <f ca="1">DM70-($Q69*1000)</f>
        <v>#REF!</v>
      </c>
      <c r="DO70" s="587" t="e" cm="1">
        <f t="array" aca="1" ref="DO70" ca="1">INDEX(INDIRECT("'"&amp;実行度合表集計!$D69&amp;"_受着完'!R89C4:R90C95",FALSE),2,
MATCH(DF$2,INDIRECT("'"&amp;実行度合表集計!$D69&amp;"_受着完'!R4",FALSE),0)-3)</f>
        <v>#REF!</v>
      </c>
      <c r="DP70" s="455" t="e" cm="1">
        <f t="array" aca="1" ref="DP70" ca="1">INDEX(INDIRECT("'"&amp;実行度合表集計!$D69&amp;"_受着完'!R27C4:R28C95",FALSE),2,
MATCH(DP$2,INDIRECT("'"&amp;実行度合表集計!$D69&amp;"_受着完'!R4",FALSE),0)-1)</f>
        <v>#REF!</v>
      </c>
      <c r="DQ70" s="356" t="e">
        <f ca="1">INDEX(INDIRECT("'"&amp;実行度合表集計!$D69&amp;"_受着完'!R27C4:R28C95",FALSE),2,
MATCH(DP$2,INDIRECT("'"&amp;実行度合表集計!$D69&amp;"_受着完'!R4",FALSE),0))</f>
        <v>#REF!</v>
      </c>
      <c r="DR70" s="587" t="e" cm="1">
        <f t="array" aca="1" ref="DR70" ca="1">INDEX(INDIRECT("'"&amp;実行度合表集計!$D69&amp;"_受着完'!R27C4:R28C95",FALSE),2,
MATCH(DP$2,INDIRECT("'"&amp;実行度合表集計!$D69&amp;"_受着完'!R4",FALSE),0)-3)</f>
        <v>#REF!</v>
      </c>
      <c r="DS70" s="357" t="e" cm="1">
        <f t="array" aca="1" ref="DS70" ca="1">INDEX(INDIRECT("'"&amp;実行度合表集計!$D69&amp;"_受着完'!R58C4:R59C95",FALSE),2,
MATCH(DP$2,INDIRECT("'"&amp;実行度合表集計!$D69&amp;"_受着完'!R4",FALSE),0)-1)</f>
        <v>#REF!</v>
      </c>
      <c r="DT70" s="356" t="e">
        <f ca="1">INDEX(INDIRECT("'"&amp;実行度合表集計!$D69&amp;"_受着完'!R58C4:R59C95",FALSE),2,
MATCH(DP$2,INDIRECT("'"&amp;実行度合表集計!$D69&amp;"_受着完'!R4",FALSE),0))</f>
        <v>#REF!</v>
      </c>
      <c r="DU70" s="587" t="e" cm="1">
        <f t="array" aca="1" ref="DU70" ca="1">INDEX(INDIRECT("'"&amp;実行度合表集計!$D69&amp;"_受着完'!R58C4:R59C95",FALSE),2,
MATCH(DP$2,INDIRECT("'"&amp;実行度合表集計!$D69&amp;"_受着完'!R4",FALSE),0)-3)</f>
        <v>#REF!</v>
      </c>
      <c r="DV70" s="358" t="e" cm="1">
        <f t="array" aca="1" ref="DV70" ca="1">INDEX(INDIRECT("'"&amp;実行度合表集計!$D69&amp;"_受着完'!R89C4:R90C95",FALSE),2,
MATCH(DP$2,INDIRECT("'"&amp;実行度合表集計!$D69&amp;"_受着完'!R4",FALSE),0)-1)</f>
        <v>#REF!</v>
      </c>
      <c r="DW70" s="356" t="e">
        <f ca="1">INDEX(INDIRECT("'"&amp;実行度合表集計!$D69&amp;"_受着完'!R89C4:R90C95",FALSE),2,
MATCH(DP$2,INDIRECT("'"&amp;実行度合表集計!$D69&amp;"_受着完'!R4",FALSE),0))</f>
        <v>#REF!</v>
      </c>
      <c r="DX70" s="795" t="e">
        <f ca="1">DW70-($Q69*1000)</f>
        <v>#REF!</v>
      </c>
      <c r="DY70" s="587" t="e" cm="1">
        <f t="array" aca="1" ref="DY70" ca="1">INDEX(INDIRECT("'"&amp;実行度合表集計!$D69&amp;"_受着完'!R89C4:R90C95",FALSE),2,
MATCH(DP$2,INDIRECT("'"&amp;実行度合表集計!$D69&amp;"_受着完'!R4",FALSE),0)-3)</f>
        <v>#REF!</v>
      </c>
      <c r="DZ70" s="455" t="e" cm="1">
        <f t="array" aca="1" ref="DZ70" ca="1">INDEX(INDIRECT("'"&amp;実行度合表集計!$D69&amp;"_受着完'!R27C4:R28C95",FALSE),2,
MATCH(DZ$2,INDIRECT("'"&amp;実行度合表集計!$D69&amp;"_受着完'!R4",FALSE),0)-1)</f>
        <v>#REF!</v>
      </c>
      <c r="EA70" s="356" t="e">
        <f ca="1">INDEX(INDIRECT("'"&amp;実行度合表集計!$D69&amp;"_受着完'!R27C4:R28C95",FALSE),2,
MATCH(DZ$2,INDIRECT("'"&amp;実行度合表集計!$D69&amp;"_受着完'!R4",FALSE),0))</f>
        <v>#REF!</v>
      </c>
      <c r="EB70" s="587" t="e" cm="1">
        <f t="array" aca="1" ref="EB70" ca="1">INDEX(INDIRECT("'"&amp;実行度合表集計!$D69&amp;"_受着完'!R27C4:R28C95",FALSE),2,
MATCH(DZ$2,INDIRECT("'"&amp;実行度合表集計!$D69&amp;"_受着完'!R4",FALSE),0)-3)</f>
        <v>#REF!</v>
      </c>
      <c r="EC70" s="357" t="e" cm="1">
        <f t="array" aca="1" ref="EC70" ca="1">INDEX(INDIRECT("'"&amp;実行度合表集計!$D69&amp;"_受着完'!R58C4:R59C95",FALSE),2,
MATCH(DZ$2,INDIRECT("'"&amp;実行度合表集計!$D69&amp;"_受着完'!R4",FALSE),0)-1)</f>
        <v>#REF!</v>
      </c>
      <c r="ED70" s="356" t="e">
        <f ca="1">INDEX(INDIRECT("'"&amp;実行度合表集計!$D69&amp;"_受着完'!R58C4:R59C95",FALSE),2,
MATCH(DZ$2,INDIRECT("'"&amp;実行度合表集計!$D69&amp;"_受着完'!R4",FALSE),0))</f>
        <v>#REF!</v>
      </c>
      <c r="EE70" s="587" t="e" cm="1">
        <f t="array" aca="1" ref="EE70" ca="1">INDEX(INDIRECT("'"&amp;実行度合表集計!$D69&amp;"_受着完'!R58C4:R59C95",FALSE),2,
MATCH(DZ$2,INDIRECT("'"&amp;実行度合表集計!$D69&amp;"_受着完'!R4",FALSE),0)-3)</f>
        <v>#REF!</v>
      </c>
      <c r="EF70" s="358" t="e" cm="1">
        <f t="array" aca="1" ref="EF70" ca="1">INDEX(INDIRECT("'"&amp;実行度合表集計!$D69&amp;"_受着完'!R89C4:R90C95",FALSE),2,
MATCH(DZ$2,INDIRECT("'"&amp;実行度合表集計!$D69&amp;"_受着完'!R4",FALSE),0)-1)</f>
        <v>#REF!</v>
      </c>
      <c r="EG70" s="356" t="e">
        <f ca="1">INDEX(INDIRECT("'"&amp;実行度合表集計!$D69&amp;"_受着完'!R89C4:R90C95",FALSE),2,
MATCH(DZ$2,INDIRECT("'"&amp;実行度合表集計!$D69&amp;"_受着完'!R4",FALSE),0))</f>
        <v>#REF!</v>
      </c>
      <c r="EH70" s="795" t="e">
        <f ca="1">EG70-($Q69*1000)</f>
        <v>#REF!</v>
      </c>
      <c r="EI70" s="587" t="e" cm="1">
        <f t="array" aca="1" ref="EI70" ca="1">INDEX(INDIRECT("'"&amp;実行度合表集計!$D69&amp;"_受着完'!R89C4:R90C95",FALSE),2,
MATCH(DZ$2,INDIRECT("'"&amp;実行度合表集計!$D69&amp;"_受着完'!R4",FALSE),0)-3)</f>
        <v>#REF!</v>
      </c>
      <c r="EJ70" s="627" t="e">
        <f t="shared" ca="1" si="1773"/>
        <v>#REF!</v>
      </c>
      <c r="EK70" s="628" t="e">
        <f t="shared" ca="1" si="1774"/>
        <v>#REF!</v>
      </c>
      <c r="EL70" s="629" t="e">
        <f t="shared" ca="1" si="1775"/>
        <v>#REF!</v>
      </c>
      <c r="EM70" s="648" t="e">
        <f t="shared" ca="1" si="1776"/>
        <v>#REF!</v>
      </c>
      <c r="EN70" s="617" t="e">
        <f t="shared" ca="1" si="1777"/>
        <v>#REF!</v>
      </c>
      <c r="EO70" s="649" t="e">
        <f t="shared" ca="1" si="1778"/>
        <v>#REF!</v>
      </c>
      <c r="EP70" s="659" t="e">
        <f ca="1">DL70+DV70+EF70</f>
        <v>#REF!</v>
      </c>
      <c r="EQ70" s="619" t="e">
        <f ca="1">DM70+DW70+EG70</f>
        <v>#REF!</v>
      </c>
      <c r="ER70" s="790" t="e">
        <f ca="1">EQ70*(1+ER71)-(($Q69*1000)*3)</f>
        <v>#REF!</v>
      </c>
      <c r="ES70" s="660" t="e">
        <f ca="1">DO70+DY70+EI70</f>
        <v>#REF!</v>
      </c>
      <c r="ET70" s="360" t="e" cm="1">
        <f t="array" aca="1" ref="ET70" ca="1">INDEX(INDIRECT("'"&amp;実行度合表集計!$D69&amp;"_受着完'!R27C4:R28C95",FALSE),2,
MATCH(ET$2,INDIRECT("'"&amp;実行度合表集計!$D69&amp;"_受着完'!R4",FALSE),0)-1)</f>
        <v>#REF!</v>
      </c>
      <c r="EU70" s="356" t="e">
        <f ca="1">INDEX(INDIRECT("'"&amp;実行度合表集計!$D69&amp;"_受着完'!R27C4:R28C95",FALSE),2,
MATCH(ET$2,INDIRECT("'"&amp;実行度合表集計!$D69&amp;"_受着完'!R4",FALSE),0))</f>
        <v>#REF!</v>
      </c>
      <c r="EV70" s="587" t="e" cm="1">
        <f t="array" aca="1" ref="EV70" ca="1">INDEX(INDIRECT("'"&amp;実行度合表集計!$D69&amp;"_受着完'!R27C4:R28C95",FALSE),2,
MATCH(ET$2,INDIRECT("'"&amp;実行度合表集計!$D69&amp;"_受着完'!R4",FALSE),0)-3)</f>
        <v>#REF!</v>
      </c>
      <c r="EW70" s="357" t="e" cm="1">
        <f t="array" aca="1" ref="EW70" ca="1">INDEX(INDIRECT("'"&amp;実行度合表集計!$D69&amp;"_受着完'!R58C4:R59C95",FALSE),2,
MATCH(ET$2,INDIRECT("'"&amp;実行度合表集計!$D69&amp;"_受着完'!R4",FALSE),0)-1)</f>
        <v>#REF!</v>
      </c>
      <c r="EX70" s="356" t="e">
        <f ca="1">INDEX(INDIRECT("'"&amp;実行度合表集計!$D69&amp;"_受着完'!R58C4:R59C95",FALSE),2,
MATCH(ET$2,INDIRECT("'"&amp;実行度合表集計!$D69&amp;"_受着完'!R4",FALSE),0))</f>
        <v>#REF!</v>
      </c>
      <c r="EY70" s="587" t="e" cm="1">
        <f t="array" aca="1" ref="EY70" ca="1">INDEX(INDIRECT("'"&amp;実行度合表集計!$D69&amp;"_受着完'!R58C4:R59C95",FALSE),2,
MATCH(ET$2,INDIRECT("'"&amp;実行度合表集計!$D69&amp;"_受着完'!R4",FALSE),0)-3)</f>
        <v>#REF!</v>
      </c>
      <c r="EZ70" s="358" t="e" cm="1">
        <f t="array" aca="1" ref="EZ70" ca="1">INDEX(INDIRECT("'"&amp;実行度合表集計!$D69&amp;"_受着完'!R89C4:R90C95",FALSE),2,
MATCH(ET$2,INDIRECT("'"&amp;実行度合表集計!$D69&amp;"_受着完'!R4",FALSE),0)-1)</f>
        <v>#REF!</v>
      </c>
      <c r="FA70" s="356" t="e">
        <f ca="1">INDEX(INDIRECT("'"&amp;実行度合表集計!$D69&amp;"_受着完'!R89C4:R90C95",FALSE),2,
MATCH(ET$2,INDIRECT("'"&amp;実行度合表集計!$D69&amp;"_受着完'!R4",FALSE),0))</f>
        <v>#REF!</v>
      </c>
      <c r="FB70" s="795" t="e">
        <f ca="1">FA70-($Q69*1000)</f>
        <v>#REF!</v>
      </c>
      <c r="FC70" s="587" t="e" cm="1">
        <f t="array" aca="1" ref="FC70" ca="1">INDEX(INDIRECT("'"&amp;実行度合表集計!$D69&amp;"_受着完'!R89C4:R90C95",FALSE),2,
MATCH(ET$2,INDIRECT("'"&amp;実行度合表集計!$D69&amp;"_受着完'!R4",FALSE),0)-3)</f>
        <v>#REF!</v>
      </c>
      <c r="FD70" s="455" t="e" cm="1">
        <f t="array" aca="1" ref="FD70" ca="1">INDEX(INDIRECT("'"&amp;実行度合表集計!$D69&amp;"_受着完'!R27C4:R28C95",FALSE),2,
MATCH(FD$2,INDIRECT("'"&amp;実行度合表集計!$D69&amp;"_受着完'!R4",FALSE),0)-1)</f>
        <v>#REF!</v>
      </c>
      <c r="FE70" s="356" t="e">
        <f ca="1">INDEX(INDIRECT("'"&amp;実行度合表集計!$D69&amp;"_受着完'!R27C4:R28C95",FALSE),2,
MATCH(FD$2,INDIRECT("'"&amp;実行度合表集計!$D69&amp;"_受着完'!R4",FALSE),0))</f>
        <v>#REF!</v>
      </c>
      <c r="FF70" s="587" t="e" cm="1">
        <f t="array" aca="1" ref="FF70" ca="1">INDEX(INDIRECT("'"&amp;実行度合表集計!$D69&amp;"_受着完'!R27C4:R28C95",FALSE),2,
MATCH(FD$2,INDIRECT("'"&amp;実行度合表集計!$D69&amp;"_受着完'!R4",FALSE),0)-3)</f>
        <v>#REF!</v>
      </c>
      <c r="FG70" s="357" t="e" cm="1">
        <f t="array" aca="1" ref="FG70" ca="1">INDEX(INDIRECT("'"&amp;実行度合表集計!$D69&amp;"_受着完'!R58C4:R59C95",FALSE),2,
MATCH(FD$2,INDIRECT("'"&amp;実行度合表集計!$D69&amp;"_受着完'!R4",FALSE),0)-1)</f>
        <v>#REF!</v>
      </c>
      <c r="FH70" s="356" t="e">
        <f ca="1">INDEX(INDIRECT("'"&amp;実行度合表集計!$D69&amp;"_受着完'!R58C4:R59C95",FALSE),2,
MATCH(FD$2,INDIRECT("'"&amp;実行度合表集計!$D69&amp;"_受着完'!R4",FALSE),0))</f>
        <v>#REF!</v>
      </c>
      <c r="FI70" s="587" t="e" cm="1">
        <f t="array" aca="1" ref="FI70" ca="1">INDEX(INDIRECT("'"&amp;実行度合表集計!$D69&amp;"_受着完'!R58C4:R59C95",FALSE),2,
MATCH(FD$2,INDIRECT("'"&amp;実行度合表集計!$D69&amp;"_受着完'!R4",FALSE),0)-3)</f>
        <v>#REF!</v>
      </c>
      <c r="FJ70" s="358" t="e" cm="1">
        <f t="array" aca="1" ref="FJ70" ca="1">INDEX(INDIRECT("'"&amp;実行度合表集計!$D69&amp;"_受着完'!R89C4:R90C95",FALSE),2,
MATCH(FD$2,INDIRECT("'"&amp;実行度合表集計!$D69&amp;"_受着完'!R4",FALSE),0)-1)</f>
        <v>#REF!</v>
      </c>
      <c r="FK70" s="356" t="e">
        <f ca="1">INDEX(INDIRECT("'"&amp;実行度合表集計!$D69&amp;"_受着完'!R89C4:R90C95",FALSE),2,
MATCH(FD$2,INDIRECT("'"&amp;実行度合表集計!$D69&amp;"_受着完'!R4",FALSE),0))</f>
        <v>#REF!</v>
      </c>
      <c r="FL70" s="795" t="e">
        <f ca="1">FK70-($Q69*1000)</f>
        <v>#REF!</v>
      </c>
      <c r="FM70" s="587" t="e" cm="1">
        <f t="array" aca="1" ref="FM70" ca="1">INDEX(INDIRECT("'"&amp;実行度合表集計!$D69&amp;"_受着完'!R89C4:R90C95",FALSE),2,
MATCH(FD$2,INDIRECT("'"&amp;実行度合表集計!$D69&amp;"_受着完'!R4",FALSE),0)-3)</f>
        <v>#REF!</v>
      </c>
      <c r="FN70" s="455" t="e" cm="1">
        <f t="array" aca="1" ref="FN70" ca="1">INDEX(INDIRECT("'"&amp;実行度合表集計!$D69&amp;"_受着完'!R27C4:R28C95",FALSE),2,
MATCH(FN$2,INDIRECT("'"&amp;実行度合表集計!$D69&amp;"_受着完'!R4",FALSE),0)-1)</f>
        <v>#REF!</v>
      </c>
      <c r="FO70" s="356" t="e">
        <f ca="1">INDEX(INDIRECT("'"&amp;実行度合表集計!$D69&amp;"_受着完'!R27C4:R28C95",FALSE),2,
MATCH(FN$2,INDIRECT("'"&amp;実行度合表集計!$D69&amp;"_受着完'!R4",FALSE),0))</f>
        <v>#REF!</v>
      </c>
      <c r="FP70" s="587" t="e" cm="1">
        <f t="array" aca="1" ref="FP70" ca="1">INDEX(INDIRECT("'"&amp;実行度合表集計!$D69&amp;"_受着完'!R27C4:R28C95",FALSE),2,
MATCH(FN$2,INDIRECT("'"&amp;実行度合表集計!$D69&amp;"_受着完'!R4",FALSE),0)-3)</f>
        <v>#REF!</v>
      </c>
      <c r="FQ70" s="357" t="e" cm="1">
        <f t="array" aca="1" ref="FQ70" ca="1">INDEX(INDIRECT("'"&amp;実行度合表集計!$D69&amp;"_受着完'!R58C4:R59C95",FALSE),2,
MATCH(FN$2,INDIRECT("'"&amp;実行度合表集計!$D69&amp;"_受着完'!R4",FALSE),0)-1)</f>
        <v>#REF!</v>
      </c>
      <c r="FR70" s="356" t="e">
        <f ca="1">INDEX(INDIRECT("'"&amp;実行度合表集計!$D69&amp;"_受着完'!R58C4:R59C95",FALSE),2,
MATCH(FN$2,INDIRECT("'"&amp;実行度合表集計!$D69&amp;"_受着完'!R4",FALSE),0))</f>
        <v>#REF!</v>
      </c>
      <c r="FS70" s="587" t="e" cm="1">
        <f t="array" aca="1" ref="FS70" ca="1">INDEX(INDIRECT("'"&amp;実行度合表集計!$D69&amp;"_受着完'!R58C4:R59C95",FALSE),2,
MATCH(FN$2,INDIRECT("'"&amp;実行度合表集計!$D69&amp;"_受着完'!R4",FALSE),0)-3)</f>
        <v>#REF!</v>
      </c>
      <c r="FT70" s="358" t="e" cm="1">
        <f t="array" aca="1" ref="FT70" ca="1">INDEX(INDIRECT("'"&amp;実行度合表集計!$D69&amp;"_受着完'!R89C4:R90C95",FALSE),2,
MATCH(FN$2,INDIRECT("'"&amp;実行度合表集計!$D69&amp;"_受着完'!R4",FALSE),0)-1)</f>
        <v>#REF!</v>
      </c>
      <c r="FU70" s="356" t="e">
        <f ca="1">INDEX(INDIRECT("'"&amp;実行度合表集計!$D69&amp;"_受着完'!R89C4:R90C95",FALSE),2,
MATCH(FN$2,INDIRECT("'"&amp;実行度合表集計!$D69&amp;"_受着完'!R4",FALSE),0))</f>
        <v>#REF!</v>
      </c>
      <c r="FV70" s="795" t="e">
        <f ca="1">FU70-($Q69*1000)</f>
        <v>#REF!</v>
      </c>
      <c r="FW70" s="587" t="e" cm="1">
        <f t="array" aca="1" ref="FW70" ca="1">INDEX(INDIRECT("'"&amp;実行度合表集計!$D69&amp;"_受着完'!R89C4:R90C95",FALSE),2,
MATCH(FN$2,INDIRECT("'"&amp;実行度合表集計!$D69&amp;"_受着完'!R4",FALSE),0)-3)</f>
        <v>#REF!</v>
      </c>
      <c r="FX70" s="627" t="e">
        <f t="shared" ca="1" si="1783"/>
        <v>#REF!</v>
      </c>
      <c r="FY70" s="628" t="e">
        <f t="shared" ca="1" si="1784"/>
        <v>#REF!</v>
      </c>
      <c r="FZ70" s="629" t="e">
        <f t="shared" ca="1" si="1785"/>
        <v>#REF!</v>
      </c>
      <c r="GA70" s="648" t="e">
        <f t="shared" ca="1" si="1786"/>
        <v>#REF!</v>
      </c>
      <c r="GB70" s="617" t="e">
        <f t="shared" ca="1" si="1787"/>
        <v>#REF!</v>
      </c>
      <c r="GC70" s="649" t="e">
        <f t="shared" ca="1" si="1788"/>
        <v>#REF!</v>
      </c>
      <c r="GD70" s="659" t="e">
        <f ca="1">EZ70+FJ70+FT70</f>
        <v>#REF!</v>
      </c>
      <c r="GE70" s="619" t="e">
        <f ca="1">FA70+FK70+FU70</f>
        <v>#REF!</v>
      </c>
      <c r="GF70" s="790" t="e">
        <f ca="1">GE70*(1+GF71)-(($Q69*1000)*3)</f>
        <v>#REF!</v>
      </c>
      <c r="GG70" s="660" t="e">
        <f ca="1">FC70+FM70+FW70</f>
        <v>#REF!</v>
      </c>
      <c r="GH70" s="670" t="e">
        <f t="shared" ca="1" si="1793"/>
        <v>#REF!</v>
      </c>
      <c r="GI70" s="620" t="e">
        <f t="shared" ca="1" si="1794"/>
        <v>#REF!</v>
      </c>
      <c r="GJ70" s="671" t="e">
        <f t="shared" ca="1" si="1795"/>
        <v>#REF!</v>
      </c>
      <c r="GK70" s="681" t="e">
        <f t="shared" ca="1" si="1796"/>
        <v>#REF!</v>
      </c>
      <c r="GL70" s="622" t="e">
        <f t="shared" ca="1" si="1797"/>
        <v>#REF!</v>
      </c>
      <c r="GM70" s="682" t="e">
        <f t="shared" ca="1" si="1798"/>
        <v>#REF!</v>
      </c>
      <c r="GN70" s="692" t="e">
        <f t="shared" ca="1" si="1799"/>
        <v>#REF!</v>
      </c>
      <c r="GO70" s="624" t="e">
        <f t="shared" ca="1" si="1800"/>
        <v>#REF!</v>
      </c>
      <c r="GP70" s="790" t="e">
        <f t="shared" ca="1" si="1801"/>
        <v>#REF!</v>
      </c>
      <c r="GQ70" s="693" t="e">
        <f t="shared" ca="1" si="1802"/>
        <v>#REF!</v>
      </c>
      <c r="GR70" s="702" t="e">
        <f t="shared" ca="1" si="1803"/>
        <v>#REF!</v>
      </c>
      <c r="GS70" s="699" t="e">
        <f t="shared" ca="1" si="1804"/>
        <v>#REF!</v>
      </c>
      <c r="GT70" s="703" t="e">
        <f t="shared" ca="1" si="1805"/>
        <v>#REF!</v>
      </c>
      <c r="GU70" s="702" t="e">
        <f t="shared" ca="1" si="1806"/>
        <v>#REF!</v>
      </c>
      <c r="GV70" s="699" t="e">
        <f t="shared" ca="1" si="1807"/>
        <v>#REF!</v>
      </c>
      <c r="GW70" s="703" t="e">
        <f t="shared" ca="1" si="1808"/>
        <v>#REF!</v>
      </c>
      <c r="GX70" s="702" t="e">
        <f t="shared" ca="1" si="1809"/>
        <v>#REF!</v>
      </c>
      <c r="GY70" s="699" t="e">
        <f t="shared" ca="1" si="1810"/>
        <v>#REF!</v>
      </c>
      <c r="GZ70" s="790" t="e">
        <f t="shared" ca="1" si="1811"/>
        <v>#REF!</v>
      </c>
      <c r="HA70" s="703" t="e">
        <f t="shared" ca="1" si="1812"/>
        <v>#REF!</v>
      </c>
      <c r="HC70" s="461" t="s">
        <v>146</v>
      </c>
      <c r="HD70" s="460"/>
      <c r="HE70" s="461" t="s">
        <v>240</v>
      </c>
      <c r="HF70" s="461" t="s">
        <v>272</v>
      </c>
      <c r="HG70" s="461" t="s">
        <v>277</v>
      </c>
    </row>
    <row r="71" spans="1:215" ht="19.5" outlineLevel="1" x14ac:dyDescent="0.25">
      <c r="A71" s="365"/>
      <c r="B71" s="505"/>
      <c r="C71" s="444" t="str">
        <f>_xlfn.XLOOKUP($D71,'214737'!$H:$H,'214737'!$G:$G,"",0)</f>
        <v/>
      </c>
      <c r="D71" s="432" t="str">
        <f>HYPERLINK("#'"&amp;D69&amp;"_損益'!A1","▶損益")</f>
        <v>▶損益</v>
      </c>
      <c r="E71" s="407"/>
      <c r="F71" s="1295" t="str">
        <f>_xlfn.XLOOKUP($D71,'214737'!$H:$H,'214737'!$I:$I,"",0)</f>
        <v/>
      </c>
      <c r="G71" s="1295" t="str">
        <f>_xlfn.XLOOKUP($D71,'214737'!$H:$H,'214737'!$J:$J,"",0)</f>
        <v/>
      </c>
      <c r="H71" s="1295" t="str">
        <f>_xlfn.XLOOKUP($D71,'214737'!$H:$H,'214737'!$K:$K,"",0)</f>
        <v/>
      </c>
      <c r="I71" s="415"/>
      <c r="J71" s="547"/>
      <c r="K71" s="1279"/>
      <c r="L71" s="1279"/>
      <c r="M71" s="1279"/>
      <c r="N71" s="1279"/>
      <c r="O71" s="1279"/>
      <c r="P71" s="1279"/>
      <c r="Q71" s="1279"/>
      <c r="R71" s="579" t="str">
        <f>R69</f>
        <v>Graph熊本</v>
      </c>
      <c r="S71" s="359" t="s">
        <v>143</v>
      </c>
      <c r="T71" s="558" t="e">
        <f ca="1">IF(AND(T69&gt;0,T70&gt;0),ROUNDDOWN(T70/T69,4),"")</f>
        <v>#REF!</v>
      </c>
      <c r="U71" s="559" t="e">
        <f t="shared" ref="U71:AA71" ca="1" si="1818">IF(AND(U69&gt;0,U70&gt;0),ROUNDDOWN(U70/U69,4),"")</f>
        <v>#REF!</v>
      </c>
      <c r="V71" s="559" t="e">
        <f t="shared" ca="1" si="1818"/>
        <v>#REF!</v>
      </c>
      <c r="W71" s="560" t="e">
        <f t="shared" ca="1" si="1818"/>
        <v>#REF!</v>
      </c>
      <c r="X71" s="559" t="e">
        <f t="shared" ca="1" si="1818"/>
        <v>#REF!</v>
      </c>
      <c r="Y71" s="559" t="e">
        <f t="shared" ca="1" si="1818"/>
        <v>#REF!</v>
      </c>
      <c r="Z71" s="561" t="e">
        <f t="shared" ca="1" si="1818"/>
        <v>#REF!</v>
      </c>
      <c r="AA71" s="559" t="e">
        <f t="shared" ca="1" si="1818"/>
        <v>#REF!</v>
      </c>
      <c r="AB71" s="562" t="e">
        <f ca="1">IF(AB70&gt;0,AB70/AB69,0)</f>
        <v>#REF!</v>
      </c>
      <c r="AC71" s="559" t="e">
        <f t="shared" ref="AC71" ca="1" si="1819">IF(AND(AC69&gt;0,AC70&gt;0),ROUNDDOWN(AC70/AC69,4),"")</f>
        <v>#REF!</v>
      </c>
      <c r="AD71" s="558" t="e">
        <f ca="1">IF(AND(AD69&gt;0,AD70&gt;0),ROUNDDOWN(AD70/AD69,4),"")</f>
        <v>#REF!</v>
      </c>
      <c r="AE71" s="559" t="e">
        <f t="shared" ref="AE71:AF71" ca="1" si="1820">IF(AND(AE69&gt;0,AE70&gt;0),ROUNDDOWN(AE70/AE69,4),"")</f>
        <v>#REF!</v>
      </c>
      <c r="AF71" s="559" t="e">
        <f t="shared" ca="1" si="1820"/>
        <v>#REF!</v>
      </c>
      <c r="AG71" s="560" t="e">
        <f ca="1">IF(AND(AG69&gt;0,AG70&gt;0),ROUNDDOWN(AG70/AG69,4),"")</f>
        <v>#REF!</v>
      </c>
      <c r="AH71" s="559" t="e">
        <f t="shared" ref="AH71:AK71" ca="1" si="1821">IF(AND(AH69&gt;0,AH70&gt;0),ROUNDDOWN(AH70/AH69,4),"")</f>
        <v>#REF!</v>
      </c>
      <c r="AI71" s="559" t="e">
        <f t="shared" ca="1" si="1821"/>
        <v>#REF!</v>
      </c>
      <c r="AJ71" s="561" t="e">
        <f t="shared" ca="1" si="1821"/>
        <v>#REF!</v>
      </c>
      <c r="AK71" s="559" t="e">
        <f t="shared" ca="1" si="1821"/>
        <v>#REF!</v>
      </c>
      <c r="AL71" s="562" t="e">
        <f ca="1">IF(AL70&gt;0,AL70/AL69,0)</f>
        <v>#REF!</v>
      </c>
      <c r="AM71" s="559" t="e">
        <f t="shared" ref="AM71" ca="1" si="1822">IF(AND(AM69&gt;0,AM70&gt;0),ROUNDDOWN(AM70/AM69,4),"")</f>
        <v>#REF!</v>
      </c>
      <c r="AN71" s="558" t="e">
        <f ca="1">IF(AND(AN69&gt;0,AN70&gt;0),ROUNDDOWN(AN70/AN69,4),"")</f>
        <v>#REF!</v>
      </c>
      <c r="AO71" s="559" t="e">
        <f t="shared" ref="AO71:AP71" ca="1" si="1823">IF(AND(AO69&gt;0,AO70&gt;0),ROUNDDOWN(AO70/AO69,4),"")</f>
        <v>#REF!</v>
      </c>
      <c r="AP71" s="559" t="e">
        <f t="shared" ca="1" si="1823"/>
        <v>#REF!</v>
      </c>
      <c r="AQ71" s="560" t="e">
        <f ca="1">IF(AND(AQ69&gt;0,AQ70&gt;0),ROUNDDOWN(AQ70/AQ69,4),"")</f>
        <v>#REF!</v>
      </c>
      <c r="AR71" s="559" t="e">
        <f t="shared" ref="AR71:AU71" ca="1" si="1824">IF(AND(AR69&gt;0,AR70&gt;0),ROUNDDOWN(AR70/AR69,4),"")</f>
        <v>#REF!</v>
      </c>
      <c r="AS71" s="559" t="e">
        <f t="shared" ca="1" si="1824"/>
        <v>#REF!</v>
      </c>
      <c r="AT71" s="561" t="e">
        <f t="shared" ca="1" si="1824"/>
        <v>#REF!</v>
      </c>
      <c r="AU71" s="559" t="e">
        <f t="shared" ca="1" si="1824"/>
        <v>#REF!</v>
      </c>
      <c r="AV71" s="562" t="e">
        <f ca="1">IF(AV70&gt;0,AV70/AV69,0)</f>
        <v>#REF!</v>
      </c>
      <c r="AW71" s="559" t="e">
        <f t="shared" ref="AW71:BE71" ca="1" si="1825">IF(AND(AW69&gt;0,AW70&gt;0),ROUNDDOWN(AW70/AW69,4),"")</f>
        <v>#REF!</v>
      </c>
      <c r="AX71" s="630" t="e">
        <f t="shared" ca="1" si="1825"/>
        <v>#REF!</v>
      </c>
      <c r="AY71" s="563" t="e">
        <f t="shared" ca="1" si="1825"/>
        <v>#REF!</v>
      </c>
      <c r="AZ71" s="631" t="e">
        <f t="shared" ca="1" si="1825"/>
        <v>#REF!</v>
      </c>
      <c r="BA71" s="650" t="e">
        <f t="shared" ca="1" si="1825"/>
        <v>#REF!</v>
      </c>
      <c r="BB71" s="564" t="e">
        <f t="shared" ca="1" si="1825"/>
        <v>#REF!</v>
      </c>
      <c r="BC71" s="651" t="e">
        <f t="shared" ca="1" si="1825"/>
        <v>#REF!</v>
      </c>
      <c r="BD71" s="661" t="e">
        <f t="shared" ca="1" si="1825"/>
        <v>#REF!</v>
      </c>
      <c r="BE71" s="565" t="e">
        <f t="shared" ca="1" si="1825"/>
        <v>#REF!</v>
      </c>
      <c r="BF71" s="796"/>
      <c r="BG71" s="662" t="e">
        <f ca="1">IF(AND(BG69&gt;0,BG70&gt;0),ROUNDDOWN(BG70/BG69,4),"")</f>
        <v>#REF!</v>
      </c>
      <c r="BH71" s="566" t="e">
        <f ca="1">IF(AND(BH69&gt;0,BH70&gt;0),ROUNDDOWN(BH70/BH69,4),"")</f>
        <v>#REF!</v>
      </c>
      <c r="BI71" s="559" t="e">
        <f t="shared" ref="BI71:BJ71" ca="1" si="1826">IF(AND(BI69&gt;0,BI70&gt;0),ROUNDDOWN(BI70/BI69,4),"")</f>
        <v>#REF!</v>
      </c>
      <c r="BJ71" s="559" t="e">
        <f t="shared" ca="1" si="1826"/>
        <v>#REF!</v>
      </c>
      <c r="BK71" s="560" t="e">
        <f ca="1">IF(AND(BK69&gt;0,BK70&gt;0),ROUNDDOWN(BK70/BK69,4),"")</f>
        <v>#REF!</v>
      </c>
      <c r="BL71" s="559" t="e">
        <f t="shared" ref="BL71:BO71" ca="1" si="1827">IF(AND(BL69&gt;0,BL70&gt;0),ROUNDDOWN(BL70/BL69,4),"")</f>
        <v>#REF!</v>
      </c>
      <c r="BM71" s="559" t="e">
        <f t="shared" ca="1" si="1827"/>
        <v>#REF!</v>
      </c>
      <c r="BN71" s="561" t="e">
        <f t="shared" ca="1" si="1827"/>
        <v>#REF!</v>
      </c>
      <c r="BO71" s="559" t="e">
        <f t="shared" ca="1" si="1827"/>
        <v>#REF!</v>
      </c>
      <c r="BP71" s="562" t="e">
        <f ca="1">IF(BP70&gt;0,BP70/BP69,0)</f>
        <v>#REF!</v>
      </c>
      <c r="BQ71" s="559" t="e">
        <f t="shared" ref="BQ71" ca="1" si="1828">IF(AND(BQ69&gt;0,BQ70&gt;0),ROUNDDOWN(BQ70/BQ69,4),"")</f>
        <v>#REF!</v>
      </c>
      <c r="BR71" s="558" t="e">
        <f ca="1">IF(AND(BR69&gt;0,BR70&gt;0),ROUNDDOWN(BR70/BR69,4),"")</f>
        <v>#REF!</v>
      </c>
      <c r="BS71" s="559" t="e">
        <f t="shared" ref="BS71:BT71" ca="1" si="1829">IF(AND(BS69&gt;0,BS70&gt;0),ROUNDDOWN(BS70/BS69,4),"")</f>
        <v>#REF!</v>
      </c>
      <c r="BT71" s="559" t="e">
        <f t="shared" ca="1" si="1829"/>
        <v>#REF!</v>
      </c>
      <c r="BU71" s="560" t="e">
        <f ca="1">IF(AND(BU69&gt;0,BU70&gt;0),ROUNDDOWN(BU70/BU69,4),"")</f>
        <v>#REF!</v>
      </c>
      <c r="BV71" s="559" t="e">
        <f t="shared" ref="BV71:BY71" ca="1" si="1830">IF(AND(BV69&gt;0,BV70&gt;0),ROUNDDOWN(BV70/BV69,4),"")</f>
        <v>#REF!</v>
      </c>
      <c r="BW71" s="559" t="e">
        <f t="shared" ca="1" si="1830"/>
        <v>#REF!</v>
      </c>
      <c r="BX71" s="561" t="e">
        <f t="shared" ca="1" si="1830"/>
        <v>#REF!</v>
      </c>
      <c r="BY71" s="559" t="e">
        <f t="shared" ca="1" si="1830"/>
        <v>#REF!</v>
      </c>
      <c r="BZ71" s="562" t="e">
        <f ca="1">IF(BZ70&gt;0,BZ70/BZ69,0)</f>
        <v>#REF!</v>
      </c>
      <c r="CA71" s="559" t="e">
        <f t="shared" ref="CA71" ca="1" si="1831">IF(AND(CA69&gt;0,CA70&gt;0),ROUNDDOWN(CA70/CA69,4),"")</f>
        <v>#REF!</v>
      </c>
      <c r="CB71" s="558" t="e">
        <f ca="1">IF(AND(CB69&gt;0,CB70&gt;0),ROUNDDOWN(CB70/CB69,4),"")</f>
        <v>#REF!</v>
      </c>
      <c r="CC71" s="559" t="e">
        <f t="shared" ref="CC71:CD71" ca="1" si="1832">IF(AND(CC69&gt;0,CC70&gt;0),ROUNDDOWN(CC70/CC69,4),"")</f>
        <v>#REF!</v>
      </c>
      <c r="CD71" s="559" t="e">
        <f t="shared" ca="1" si="1832"/>
        <v>#REF!</v>
      </c>
      <c r="CE71" s="560" t="e">
        <f ca="1">IF(AND(CE69&gt;0,CE70&gt;0),ROUNDDOWN(CE70/CE69,4),"")</f>
        <v>#REF!</v>
      </c>
      <c r="CF71" s="559" t="e">
        <f t="shared" ref="CF71:CI71" ca="1" si="1833">IF(AND(CF69&gt;0,CF70&gt;0),ROUNDDOWN(CF70/CF69,4),"")</f>
        <v>#REF!</v>
      </c>
      <c r="CG71" s="559" t="e">
        <f t="shared" ca="1" si="1833"/>
        <v>#REF!</v>
      </c>
      <c r="CH71" s="561" t="e">
        <f t="shared" ca="1" si="1833"/>
        <v>#REF!</v>
      </c>
      <c r="CI71" s="559" t="e">
        <f t="shared" ca="1" si="1833"/>
        <v>#REF!</v>
      </c>
      <c r="CJ71" s="562" t="e">
        <f ca="1">IF(CJ70&gt;0,CJ70/CJ69,0)</f>
        <v>#REF!</v>
      </c>
      <c r="CK71" s="559" t="e">
        <f t="shared" ref="CK71:CS71" ca="1" si="1834">IF(AND(CK69&gt;0,CK70&gt;0),ROUNDDOWN(CK70/CK69,4),"")</f>
        <v>#REF!</v>
      </c>
      <c r="CL71" s="630" t="e">
        <f t="shared" ca="1" si="1834"/>
        <v>#REF!</v>
      </c>
      <c r="CM71" s="563" t="e">
        <f t="shared" ca="1" si="1834"/>
        <v>#REF!</v>
      </c>
      <c r="CN71" s="631" t="e">
        <f t="shared" ca="1" si="1834"/>
        <v>#REF!</v>
      </c>
      <c r="CO71" s="650" t="e">
        <f t="shared" ca="1" si="1834"/>
        <v>#REF!</v>
      </c>
      <c r="CP71" s="564" t="e">
        <f t="shared" ca="1" si="1834"/>
        <v>#REF!</v>
      </c>
      <c r="CQ71" s="651" t="e">
        <f t="shared" ca="1" si="1834"/>
        <v>#REF!</v>
      </c>
      <c r="CR71" s="661" t="e">
        <f t="shared" ca="1" si="1834"/>
        <v>#REF!</v>
      </c>
      <c r="CS71" s="565" t="e">
        <f t="shared" ca="1" si="1834"/>
        <v>#REF!</v>
      </c>
      <c r="CT71" s="796"/>
      <c r="CU71" s="662" t="e">
        <f ca="1">IF(AND(CU69&gt;0,CU70&gt;0),ROUNDDOWN(CU70/CU69,4),"")</f>
        <v>#REF!</v>
      </c>
      <c r="CV71" s="672" t="e">
        <f ca="1">IF(AND(CV69&gt;0,CV70&gt;0),ROUNDDOWN(CV70/CV69,4),"")</f>
        <v>#REF!</v>
      </c>
      <c r="CW71" s="567" t="e">
        <f t="shared" ref="CW71:CX71" ca="1" si="1835">IF(AND(CW69&gt;0,CW70&gt;0),ROUNDDOWN(CW70/CW69,4),"")</f>
        <v>#REF!</v>
      </c>
      <c r="CX71" s="673" t="e">
        <f t="shared" ca="1" si="1835"/>
        <v>#REF!</v>
      </c>
      <c r="CY71" s="683" t="e">
        <f ca="1">IF(AND(CY69&gt;0,CY70&gt;0),ROUNDDOWN(CY70/CY69,4),"")</f>
        <v>#REF!</v>
      </c>
      <c r="CZ71" s="568" t="e">
        <f ca="1">IF(AND(CZ69&gt;0,CZ70&gt;0),ROUNDDOWN(CZ70/CZ69,4),"")</f>
        <v>#REF!</v>
      </c>
      <c r="DA71" s="684" t="e">
        <f ca="1">IF(AND(DA69&gt;0,DA70&gt;0),ROUNDDOWN(DA70/DA69,4),"")</f>
        <v>#REF!</v>
      </c>
      <c r="DB71" s="694" t="e">
        <f t="shared" ref="DB71:DH71" ca="1" si="1836">IF(AND(DB69&gt;0,DB70&gt;0),ROUNDDOWN(DB70/DB69,4),"")</f>
        <v>#REF!</v>
      </c>
      <c r="DC71" s="569" t="e">
        <f t="shared" ca="1" si="1836"/>
        <v>#REF!</v>
      </c>
      <c r="DD71" s="792" t="e">
        <f t="shared" ca="1" si="1836"/>
        <v>#REF!</v>
      </c>
      <c r="DE71" s="695" t="e">
        <f t="shared" ca="1" si="1836"/>
        <v>#REF!</v>
      </c>
      <c r="DF71" s="566" t="e">
        <f t="shared" ca="1" si="1836"/>
        <v>#REF!</v>
      </c>
      <c r="DG71" s="559" t="e">
        <f t="shared" ca="1" si="1836"/>
        <v>#REF!</v>
      </c>
      <c r="DH71" s="559" t="e">
        <f t="shared" ca="1" si="1836"/>
        <v>#REF!</v>
      </c>
      <c r="DI71" s="560" t="e">
        <f ca="1">IF(AND(DI69&gt;0,DI70&gt;0),ROUNDDOWN(DI70/DI69,4),"")</f>
        <v>#REF!</v>
      </c>
      <c r="DJ71" s="559" t="e">
        <f t="shared" ref="DJ71:DM71" ca="1" si="1837">IF(AND(DJ69&gt;0,DJ70&gt;0),ROUNDDOWN(DJ70/DJ69,4),"")</f>
        <v>#REF!</v>
      </c>
      <c r="DK71" s="559" t="e">
        <f t="shared" ca="1" si="1837"/>
        <v>#REF!</v>
      </c>
      <c r="DL71" s="561" t="e">
        <f t="shared" ca="1" si="1837"/>
        <v>#REF!</v>
      </c>
      <c r="DM71" s="559" t="e">
        <f t="shared" ca="1" si="1837"/>
        <v>#REF!</v>
      </c>
      <c r="DN71" s="562" t="e">
        <f ca="1">IF(DN70&gt;0,DN70/DN69,0)</f>
        <v>#REF!</v>
      </c>
      <c r="DO71" s="559" t="e">
        <f t="shared" ref="DO71" ca="1" si="1838">IF(AND(DO69&gt;0,DO70&gt;0),ROUNDDOWN(DO70/DO69,4),"")</f>
        <v>#REF!</v>
      </c>
      <c r="DP71" s="558" t="e">
        <f ca="1">IF(AND(DP69&gt;0,DP70&gt;0),ROUNDDOWN(DP70/DP69,4),"")</f>
        <v>#REF!</v>
      </c>
      <c r="DQ71" s="559" t="e">
        <f t="shared" ref="DQ71:DR71" ca="1" si="1839">IF(AND(DQ69&gt;0,DQ70&gt;0),ROUNDDOWN(DQ70/DQ69,4),"")</f>
        <v>#REF!</v>
      </c>
      <c r="DR71" s="559" t="e">
        <f t="shared" ca="1" si="1839"/>
        <v>#REF!</v>
      </c>
      <c r="DS71" s="560" t="e">
        <f ca="1">IF(AND(DS69&gt;0,DS70&gt;0),ROUNDDOWN(DS70/DS69,4),"")</f>
        <v>#REF!</v>
      </c>
      <c r="DT71" s="559" t="e">
        <f t="shared" ref="DT71:DW71" ca="1" si="1840">IF(AND(DT69&gt;0,DT70&gt;0),ROUNDDOWN(DT70/DT69,4),"")</f>
        <v>#REF!</v>
      </c>
      <c r="DU71" s="559" t="e">
        <f t="shared" ca="1" si="1840"/>
        <v>#REF!</v>
      </c>
      <c r="DV71" s="561" t="e">
        <f t="shared" ca="1" si="1840"/>
        <v>#REF!</v>
      </c>
      <c r="DW71" s="559" t="e">
        <f t="shared" ca="1" si="1840"/>
        <v>#REF!</v>
      </c>
      <c r="DX71" s="562" t="e">
        <f ca="1">IF(DX70&gt;0,DX70/DX69,0)</f>
        <v>#REF!</v>
      </c>
      <c r="DY71" s="559" t="e">
        <f t="shared" ref="DY71" ca="1" si="1841">IF(AND(DY69&gt;0,DY70&gt;0),ROUNDDOWN(DY70/DY69,4),"")</f>
        <v>#REF!</v>
      </c>
      <c r="DZ71" s="558" t="e">
        <f ca="1">IF(AND(DZ69&gt;0,DZ70&gt;0),ROUNDDOWN(DZ70/DZ69,4),"")</f>
        <v>#REF!</v>
      </c>
      <c r="EA71" s="559" t="e">
        <f t="shared" ref="EA71:EB71" ca="1" si="1842">IF(AND(EA69&gt;0,EA70&gt;0),ROUNDDOWN(EA70/EA69,4),"")</f>
        <v>#REF!</v>
      </c>
      <c r="EB71" s="559" t="e">
        <f t="shared" ca="1" si="1842"/>
        <v>#REF!</v>
      </c>
      <c r="EC71" s="560" t="e">
        <f ca="1">IF(AND(EC69&gt;0,EC70&gt;0),ROUNDDOWN(EC70/EC69,4),"")</f>
        <v>#REF!</v>
      </c>
      <c r="ED71" s="559" t="e">
        <f t="shared" ref="ED71:EG71" ca="1" si="1843">IF(AND(ED69&gt;0,ED70&gt;0),ROUNDDOWN(ED70/ED69,4),"")</f>
        <v>#REF!</v>
      </c>
      <c r="EE71" s="559" t="e">
        <f t="shared" ca="1" si="1843"/>
        <v>#REF!</v>
      </c>
      <c r="EF71" s="561" t="e">
        <f t="shared" ca="1" si="1843"/>
        <v>#REF!</v>
      </c>
      <c r="EG71" s="559" t="e">
        <f t="shared" ca="1" si="1843"/>
        <v>#REF!</v>
      </c>
      <c r="EH71" s="562" t="e">
        <f ca="1">IF(EH70&gt;0,EH70/EH69,0)</f>
        <v>#REF!</v>
      </c>
      <c r="EI71" s="559" t="e">
        <f t="shared" ref="EI71:EQ71" ca="1" si="1844">IF(AND(EI69&gt;0,EI70&gt;0),ROUNDDOWN(EI70/EI69,4),"")</f>
        <v>#REF!</v>
      </c>
      <c r="EJ71" s="630" t="e">
        <f t="shared" ca="1" si="1844"/>
        <v>#REF!</v>
      </c>
      <c r="EK71" s="563" t="e">
        <f t="shared" ca="1" si="1844"/>
        <v>#REF!</v>
      </c>
      <c r="EL71" s="631" t="e">
        <f t="shared" ca="1" si="1844"/>
        <v>#REF!</v>
      </c>
      <c r="EM71" s="650" t="e">
        <f t="shared" ca="1" si="1844"/>
        <v>#REF!</v>
      </c>
      <c r="EN71" s="564" t="e">
        <f t="shared" ca="1" si="1844"/>
        <v>#REF!</v>
      </c>
      <c r="EO71" s="651" t="e">
        <f t="shared" ca="1" si="1844"/>
        <v>#REF!</v>
      </c>
      <c r="EP71" s="661" t="e">
        <f t="shared" ca="1" si="1844"/>
        <v>#REF!</v>
      </c>
      <c r="EQ71" s="565" t="e">
        <f t="shared" ca="1" si="1844"/>
        <v>#REF!</v>
      </c>
      <c r="ER71" s="796"/>
      <c r="ES71" s="662" t="e">
        <f ca="1">IF(AND(ES69&gt;0,ES70&gt;0),ROUNDDOWN(ES70/ES69,4),"")</f>
        <v>#REF!</v>
      </c>
      <c r="ET71" s="566" t="e">
        <f ca="1">IF(AND(ET69&gt;0,ET70&gt;0),ROUNDDOWN(ET70/ET69,4),"")</f>
        <v>#REF!</v>
      </c>
      <c r="EU71" s="559" t="e">
        <f t="shared" ref="EU71:EV71" ca="1" si="1845">IF(AND(EU69&gt;0,EU70&gt;0),ROUNDDOWN(EU70/EU69,4),"")</f>
        <v>#REF!</v>
      </c>
      <c r="EV71" s="559" t="e">
        <f t="shared" ca="1" si="1845"/>
        <v>#REF!</v>
      </c>
      <c r="EW71" s="560" t="e">
        <f ca="1">IF(AND(EW69&gt;0,EW70&gt;0),ROUNDDOWN(EW70/EW69,4),"")</f>
        <v>#REF!</v>
      </c>
      <c r="EX71" s="559" t="e">
        <f t="shared" ref="EX71:FA71" ca="1" si="1846">IF(AND(EX69&gt;0,EX70&gt;0),ROUNDDOWN(EX70/EX69,4),"")</f>
        <v>#REF!</v>
      </c>
      <c r="EY71" s="559" t="e">
        <f t="shared" ca="1" si="1846"/>
        <v>#REF!</v>
      </c>
      <c r="EZ71" s="561" t="e">
        <f t="shared" ca="1" si="1846"/>
        <v>#REF!</v>
      </c>
      <c r="FA71" s="559" t="e">
        <f t="shared" ca="1" si="1846"/>
        <v>#REF!</v>
      </c>
      <c r="FB71" s="562" t="e">
        <f ca="1">IF(FB70&gt;0,FB70/FB69,0)</f>
        <v>#REF!</v>
      </c>
      <c r="FC71" s="559" t="e">
        <f t="shared" ref="FC71" ca="1" si="1847">IF(AND(FC69&gt;0,FC70&gt;0),ROUNDDOWN(FC70/FC69,4),"")</f>
        <v>#REF!</v>
      </c>
      <c r="FD71" s="558" t="e">
        <f ca="1">IF(AND(FD69&gt;0,FD70&gt;0),ROUNDDOWN(FD70/FD69,4),"")</f>
        <v>#REF!</v>
      </c>
      <c r="FE71" s="559" t="e">
        <f t="shared" ref="FE71:FF71" ca="1" si="1848">IF(AND(FE69&gt;0,FE70&gt;0),ROUNDDOWN(FE70/FE69,4),"")</f>
        <v>#REF!</v>
      </c>
      <c r="FF71" s="559" t="e">
        <f t="shared" ca="1" si="1848"/>
        <v>#REF!</v>
      </c>
      <c r="FG71" s="560" t="e">
        <f ca="1">IF(AND(FG69&gt;0,FG70&gt;0),ROUNDDOWN(FG70/FG69,4),"")</f>
        <v>#REF!</v>
      </c>
      <c r="FH71" s="559" t="e">
        <f t="shared" ref="FH71:FK71" ca="1" si="1849">IF(AND(FH69&gt;0,FH70&gt;0),ROUNDDOWN(FH70/FH69,4),"")</f>
        <v>#REF!</v>
      </c>
      <c r="FI71" s="559" t="e">
        <f t="shared" ca="1" si="1849"/>
        <v>#REF!</v>
      </c>
      <c r="FJ71" s="561" t="e">
        <f t="shared" ca="1" si="1849"/>
        <v>#REF!</v>
      </c>
      <c r="FK71" s="559" t="e">
        <f t="shared" ca="1" si="1849"/>
        <v>#REF!</v>
      </c>
      <c r="FL71" s="562" t="e">
        <f ca="1">IF(FL70&gt;0,FL70/FL69,0)</f>
        <v>#REF!</v>
      </c>
      <c r="FM71" s="559" t="e">
        <f t="shared" ref="FM71" ca="1" si="1850">IF(AND(FM69&gt;0,FM70&gt;0),ROUNDDOWN(FM70/FM69,4),"")</f>
        <v>#REF!</v>
      </c>
      <c r="FN71" s="558" t="e">
        <f ca="1">IF(AND(FN69&gt;0,FN70&gt;0),ROUNDDOWN(FN70/FN69,4),"")</f>
        <v>#REF!</v>
      </c>
      <c r="FO71" s="559" t="e">
        <f t="shared" ref="FO71:FP71" ca="1" si="1851">IF(AND(FO69&gt;0,FO70&gt;0),ROUNDDOWN(FO70/FO69,4),"")</f>
        <v>#REF!</v>
      </c>
      <c r="FP71" s="559" t="e">
        <f t="shared" ca="1" si="1851"/>
        <v>#REF!</v>
      </c>
      <c r="FQ71" s="560" t="e">
        <f ca="1">IF(AND(FQ69&gt;0,FQ70&gt;0),ROUNDDOWN(FQ70/FQ69,4),"")</f>
        <v>#REF!</v>
      </c>
      <c r="FR71" s="559" t="e">
        <f t="shared" ref="FR71:FU71" ca="1" si="1852">IF(AND(FR69&gt;0,FR70&gt;0),ROUNDDOWN(FR70/FR69,4),"")</f>
        <v>#REF!</v>
      </c>
      <c r="FS71" s="559" t="e">
        <f t="shared" ca="1" si="1852"/>
        <v>#REF!</v>
      </c>
      <c r="FT71" s="561" t="e">
        <f t="shared" ca="1" si="1852"/>
        <v>#REF!</v>
      </c>
      <c r="FU71" s="559" t="e">
        <f t="shared" ca="1" si="1852"/>
        <v>#REF!</v>
      </c>
      <c r="FV71" s="562" t="e">
        <f ca="1">IF(FV70&gt;0,FV70/FV69,0)</f>
        <v>#REF!</v>
      </c>
      <c r="FW71" s="559" t="e">
        <f t="shared" ref="FW71:GE71" ca="1" si="1853">IF(AND(FW69&gt;0,FW70&gt;0),ROUNDDOWN(FW70/FW69,4),"")</f>
        <v>#REF!</v>
      </c>
      <c r="FX71" s="630" t="e">
        <f t="shared" ca="1" si="1853"/>
        <v>#REF!</v>
      </c>
      <c r="FY71" s="563" t="e">
        <f t="shared" ca="1" si="1853"/>
        <v>#REF!</v>
      </c>
      <c r="FZ71" s="631" t="e">
        <f t="shared" ca="1" si="1853"/>
        <v>#REF!</v>
      </c>
      <c r="GA71" s="650" t="e">
        <f t="shared" ca="1" si="1853"/>
        <v>#REF!</v>
      </c>
      <c r="GB71" s="564" t="e">
        <f t="shared" ca="1" si="1853"/>
        <v>#REF!</v>
      </c>
      <c r="GC71" s="651" t="e">
        <f t="shared" ca="1" si="1853"/>
        <v>#REF!</v>
      </c>
      <c r="GD71" s="661" t="e">
        <f t="shared" ca="1" si="1853"/>
        <v>#REF!</v>
      </c>
      <c r="GE71" s="565" t="e">
        <f t="shared" ca="1" si="1853"/>
        <v>#REF!</v>
      </c>
      <c r="GF71" s="796"/>
      <c r="GG71" s="662" t="e">
        <f ca="1">IF(AND(GG69&gt;0,GG70&gt;0),ROUNDDOWN(GG70/GG69,4),"")</f>
        <v>#REF!</v>
      </c>
      <c r="GH71" s="672" t="e">
        <f ca="1">IF(AND(GH69&gt;0,GH70&gt;0),ROUNDDOWN(GH70/GH69,4),"")</f>
        <v>#REF!</v>
      </c>
      <c r="GI71" s="567" t="e">
        <f t="shared" ref="GI71:GJ71" ca="1" si="1854">IF(AND(GI69&gt;0,GI70&gt;0),ROUNDDOWN(GI70/GI69,4),"")</f>
        <v>#REF!</v>
      </c>
      <c r="GJ71" s="673" t="e">
        <f t="shared" ca="1" si="1854"/>
        <v>#REF!</v>
      </c>
      <c r="GK71" s="683" t="e">
        <f ca="1">IF(AND(GK69&gt;0,GK70&gt;0),ROUNDDOWN(GK70/GK69,4),"")</f>
        <v>#REF!</v>
      </c>
      <c r="GL71" s="568" t="e">
        <f ca="1">IF(AND(GL69&gt;0,GL70&gt;0),ROUNDDOWN(GL70/GL69,4),"")</f>
        <v>#REF!</v>
      </c>
      <c r="GM71" s="684" t="e">
        <f ca="1">IF(AND(GM69&gt;0,GM70&gt;0),ROUNDDOWN(GM70/GM69,4),"")</f>
        <v>#REF!</v>
      </c>
      <c r="GN71" s="694" t="e">
        <f t="shared" ref="GN71:HA71" ca="1" si="1855">IF(AND(GN69&gt;0,GN70&gt;0),ROUNDDOWN(GN70/GN69,4),"")</f>
        <v>#REF!</v>
      </c>
      <c r="GO71" s="569" t="e">
        <f t="shared" ca="1" si="1855"/>
        <v>#REF!</v>
      </c>
      <c r="GP71" s="792" t="e">
        <f t="shared" ca="1" si="1855"/>
        <v>#REF!</v>
      </c>
      <c r="GQ71" s="695" t="e">
        <f t="shared" ca="1" si="1855"/>
        <v>#REF!</v>
      </c>
      <c r="GR71" s="704" t="e">
        <f t="shared" ca="1" si="1855"/>
        <v>#REF!</v>
      </c>
      <c r="GS71" s="570" t="e">
        <f t="shared" ca="1" si="1855"/>
        <v>#REF!</v>
      </c>
      <c r="GT71" s="705" t="e">
        <f t="shared" ca="1" si="1855"/>
        <v>#REF!</v>
      </c>
      <c r="GU71" s="704" t="e">
        <f t="shared" ca="1" si="1855"/>
        <v>#REF!</v>
      </c>
      <c r="GV71" s="570" t="e">
        <f t="shared" ca="1" si="1855"/>
        <v>#REF!</v>
      </c>
      <c r="GW71" s="705" t="e">
        <f t="shared" ca="1" si="1855"/>
        <v>#REF!</v>
      </c>
      <c r="GX71" s="704" t="e">
        <f t="shared" ca="1" si="1855"/>
        <v>#REF!</v>
      </c>
      <c r="GY71" s="570" t="e">
        <f t="shared" ca="1" si="1855"/>
        <v>#REF!</v>
      </c>
      <c r="GZ71" s="794" t="e">
        <f t="shared" ca="1" si="1855"/>
        <v>#REF!</v>
      </c>
      <c r="HA71" s="705" t="e">
        <f t="shared" ca="1" si="1855"/>
        <v>#REF!</v>
      </c>
      <c r="HC71" s="461"/>
      <c r="HD71" s="460"/>
      <c r="HE71" s="461"/>
      <c r="HF71" s="461"/>
      <c r="HG71" s="461"/>
    </row>
    <row r="72" spans="1:215" outlineLevel="1" x14ac:dyDescent="0.25">
      <c r="A72" s="365"/>
      <c r="B72" s="1487"/>
      <c r="C72" s="803" t="str">
        <f>_xlfn.XLOOKUP($D72,'214737'!$H:$H,'214737'!$G:$G,"",0)</f>
        <v>静岡</v>
      </c>
      <c r="D72" s="804" t="s">
        <v>278</v>
      </c>
      <c r="E72" s="418">
        <v>61</v>
      </c>
      <c r="F72" s="1294" t="str">
        <f>_xlfn.XLOOKUP($D72,'214737'!$H:$H,'214737'!$I:$I,"",0)</f>
        <v>森下 恭行</v>
      </c>
      <c r="G72" s="1294" t="str">
        <f>_xlfn.XLOOKUP($D72,'214737'!$H:$H,'214737'!$J:$J,"",0)</f>
        <v>遠藤 晃太</v>
      </c>
      <c r="H72" s="1294" t="str">
        <f>_xlfn.XLOOKUP($D72,'214737'!$H:$H,'214737'!$K:$K,"",0)</f>
        <v>クレバリーホーム</v>
      </c>
      <c r="I72" s="1488" t="str">
        <f>集計グループ6</f>
        <v>クレバリーホーム静岡</v>
      </c>
      <c r="J72" s="523"/>
      <c r="K72" s="1278">
        <f>_xlfn.XLOOKUP(実行度合表集計!$D72,'214737'!$H:$H,'214737'!$X:$X,0,0)</f>
        <v>3242</v>
      </c>
      <c r="L72" s="1278">
        <f>_xlfn.XLOOKUP(実行度合表集計!$D72,'214737'!$H:$H,'214737'!$Y:$Y,0,0)</f>
        <v>435</v>
      </c>
      <c r="M72" s="1278">
        <f>_xlfn.XLOOKUP(実行度合表集計!$D72,'214737'!$H:$H,'214737'!$S:$S,0,0)</f>
        <v>25</v>
      </c>
      <c r="N72" s="1278">
        <f>_xlfn.XLOOKUP(実行度合表集計!$D72,'214737'!$H:$H,'214737'!$T:$T,0,0)</f>
        <v>642</v>
      </c>
      <c r="O72" s="1278">
        <f>_xlfn.XLOOKUP(実行度合表集計!$D72,'214737'!$H:$H,'214737'!$U:$U,0,0)</f>
        <v>245</v>
      </c>
      <c r="P72" s="1278">
        <f>_xlfn.XLOOKUP(実行度合表集計!$D72,'214737'!$H:$H,'214737'!$V:$V,0,0)</f>
        <v>5000</v>
      </c>
      <c r="Q72" s="1278">
        <f>SUM(K72:P72)</f>
        <v>9589</v>
      </c>
      <c r="R72" s="577" t="str">
        <f>D72</f>
        <v>クレバリー静岡・藤枝</v>
      </c>
      <c r="S72" s="355" t="s">
        <v>145</v>
      </c>
      <c r="T72" s="455" t="e" cm="1">
        <f t="array" aca="1" ref="T72" ca="1">INDEX(INDIRECT("'"&amp;実行度合表集計!$D72&amp;"_受着完'!R27C4:R28C95",FALSE),1,
MATCH(T$2,INDIRECT("'"&amp;実行度合表集計!$D72&amp;"_受着完'!R4",FALSE),0)-1)</f>
        <v>#REF!</v>
      </c>
      <c r="U72" s="356" t="e">
        <f ca="1">INDEX(INDIRECT("'"&amp;実行度合表集計!$D72&amp;"_受着完'!R27C4:R28C95",FALSE),1,
MATCH(T$2,INDIRECT("'"&amp;実行度合表集計!$D72&amp;"_受着完'!R4",FALSE),0))</f>
        <v>#REF!</v>
      </c>
      <c r="V72" s="587" t="e" cm="1">
        <f t="array" aca="1" ref="V72" ca="1">INDEX(INDIRECT("'"&amp;実行度合表集計!$D72&amp;"_受着完'!R27C4:R28C95",FALSE),1,
MATCH(T$2,INDIRECT("'"&amp;実行度合表集計!$D72&amp;"_受着完'!R4",FALSE),0)-3)</f>
        <v>#REF!</v>
      </c>
      <c r="W72" s="357" t="e" cm="1">
        <f t="array" aca="1" ref="W72" ca="1">INDEX(INDIRECT("'"&amp;実行度合表集計!$D72&amp;"_受着完'!R58C4:R59C95",FALSE),1,
MATCH(T$2,INDIRECT("'"&amp;実行度合表集計!$D72&amp;"_受着完'!R4",FALSE),0)-1)</f>
        <v>#REF!</v>
      </c>
      <c r="X72" s="356" t="e">
        <f ca="1">INDEX(INDIRECT("'"&amp;実行度合表集計!$D72&amp;"_受着完'!R58C4:R59C95",FALSE),1,
MATCH(T$2,INDIRECT("'"&amp;実行度合表集計!$D72&amp;"_受着完'!R4",FALSE),0))</f>
        <v>#REF!</v>
      </c>
      <c r="Y72" s="587" t="e" cm="1">
        <f t="array" aca="1" ref="Y72" ca="1">INDEX(INDIRECT("'"&amp;実行度合表集計!$D72&amp;"_受着完'!R58C4:R59C95",FALSE),1,
MATCH(T$2,INDIRECT("'"&amp;実行度合表集計!$D72&amp;"_受着完'!R4",FALSE),0)-3)</f>
        <v>#REF!</v>
      </c>
      <c r="Z72" s="358" t="e" cm="1">
        <f t="array" aca="1" ref="Z72" ca="1">INDEX(INDIRECT("'"&amp;実行度合表集計!$D72&amp;"_受着完'!R89C4:R90C95",FALSE),1,
MATCH(T$2,INDIRECT("'"&amp;実行度合表集計!$D72&amp;"_受着完'!R4",FALSE),0)-1)</f>
        <v>#REF!</v>
      </c>
      <c r="AA72" s="356" t="e">
        <f ca="1">INDEX(INDIRECT("'"&amp;実行度合表集計!$D72&amp;"_受着完'!R89C4:R90C95",FALSE),1,
MATCH(T$2,INDIRECT("'"&amp;実行度合表集計!$D72&amp;"_受着完'!R4",FALSE),0))</f>
        <v>#REF!</v>
      </c>
      <c r="AB72" s="384" t="e">
        <f ca="1">AA72-($Q72*1000)</f>
        <v>#REF!</v>
      </c>
      <c r="AC72" s="587" t="e" cm="1">
        <f t="array" aca="1" ref="AC72" ca="1">INDEX(INDIRECT("'"&amp;実行度合表集計!$D72&amp;"_受着完'!R89C4:R90C95",FALSE),1,
MATCH(T$2,INDIRECT("'"&amp;実行度合表集計!$D72&amp;"_受着完'!R4",FALSE),0)-3)</f>
        <v>#REF!</v>
      </c>
      <c r="AD72" s="455" t="e" cm="1">
        <f t="array" aca="1" ref="AD72" ca="1">INDEX(INDIRECT("'"&amp;実行度合表集計!$D72&amp;"_受着完'!R27C4:R28C95",FALSE),1,
MATCH(AD$2,INDIRECT("'"&amp;実行度合表集計!$D72&amp;"_受着完'!R4",FALSE),0)-1)</f>
        <v>#REF!</v>
      </c>
      <c r="AE72" s="356" t="e">
        <f ca="1">INDEX(INDIRECT("'"&amp;実行度合表集計!$D72&amp;"_受着完'!R27C4:R28C95",FALSE),1,
MATCH(AD$2,INDIRECT("'"&amp;実行度合表集計!$D72&amp;"_受着完'!R4",FALSE),0))</f>
        <v>#REF!</v>
      </c>
      <c r="AF72" s="587" t="e" cm="1">
        <f t="array" aca="1" ref="AF72" ca="1">INDEX(INDIRECT("'"&amp;実行度合表集計!$D72&amp;"_受着完'!R27C4:R28C95",FALSE),1,
MATCH(AD$2,INDIRECT("'"&amp;実行度合表集計!$D72&amp;"_受着完'!R4",FALSE),0)-3)</f>
        <v>#REF!</v>
      </c>
      <c r="AG72" s="357" t="e" cm="1">
        <f t="array" aca="1" ref="AG72" ca="1">INDEX(INDIRECT("'"&amp;実行度合表集計!$D72&amp;"_受着完'!R58C4:R59C95",FALSE),1,
MATCH(AD$2,INDIRECT("'"&amp;実行度合表集計!$D72&amp;"_受着完'!R4",FALSE),0)-1)</f>
        <v>#REF!</v>
      </c>
      <c r="AH72" s="356" t="e">
        <f ca="1">INDEX(INDIRECT("'"&amp;実行度合表集計!$D72&amp;"_受着完'!R58C4:R59C95",FALSE),1,
MATCH(AD$2,INDIRECT("'"&amp;実行度合表集計!$D72&amp;"_受着完'!R4",FALSE),0))</f>
        <v>#REF!</v>
      </c>
      <c r="AI72" s="587" t="e" cm="1">
        <f t="array" aca="1" ref="AI72" ca="1">INDEX(INDIRECT("'"&amp;実行度合表集計!$D72&amp;"_受着完'!R58C4:R59C95",FALSE),1,
MATCH(AD$2,INDIRECT("'"&amp;実行度合表集計!$D72&amp;"_受着完'!R4",FALSE),0)-3)</f>
        <v>#REF!</v>
      </c>
      <c r="AJ72" s="358" t="e" cm="1">
        <f t="array" aca="1" ref="AJ72" ca="1">INDEX(INDIRECT("'"&amp;実行度合表集計!$D72&amp;"_受着完'!R89C4:R90C95",FALSE),1,
MATCH(AD$2,INDIRECT("'"&amp;実行度合表集計!$D72&amp;"_受着完'!R4",FALSE),0)-1)</f>
        <v>#REF!</v>
      </c>
      <c r="AK72" s="356" t="e">
        <f ca="1">INDEX(INDIRECT("'"&amp;実行度合表集計!$D72&amp;"_受着完'!R89C4:R90C95",FALSE),1,
MATCH(AD$2,INDIRECT("'"&amp;実行度合表集計!$D72&amp;"_受着完'!R4",FALSE),0))</f>
        <v>#REF!</v>
      </c>
      <c r="AL72" s="384" t="e">
        <f ca="1">AK72-($Q72*1000)</f>
        <v>#REF!</v>
      </c>
      <c r="AM72" s="587" t="e" cm="1">
        <f t="array" aca="1" ref="AM72" ca="1">INDEX(INDIRECT("'"&amp;実行度合表集計!$D72&amp;"_受着完'!R89C4:R90C95",FALSE),1,
MATCH(AD$2,INDIRECT("'"&amp;実行度合表集計!$D72&amp;"_受着完'!R4",FALSE),0)-3)</f>
        <v>#REF!</v>
      </c>
      <c r="AN72" s="455" t="e" cm="1">
        <f t="array" aca="1" ref="AN72" ca="1">INDEX(INDIRECT("'"&amp;実行度合表集計!$D72&amp;"_受着完'!R27C4:R28C95",FALSE),1,
MATCH(AN$2,INDIRECT("'"&amp;実行度合表集計!$D72&amp;"_受着完'!R4",FALSE),0)-1)</f>
        <v>#REF!</v>
      </c>
      <c r="AO72" s="356" t="e">
        <f ca="1">INDEX(INDIRECT("'"&amp;実行度合表集計!$D72&amp;"_受着完'!R27C4:R28C95",FALSE),1,
MATCH(AN$2,INDIRECT("'"&amp;実行度合表集計!$D72&amp;"_受着完'!R4",FALSE),0))</f>
        <v>#REF!</v>
      </c>
      <c r="AP72" s="587" t="e" cm="1">
        <f t="array" aca="1" ref="AP72" ca="1">INDEX(INDIRECT("'"&amp;実行度合表集計!$D72&amp;"_受着完'!R27C4:R28C95",FALSE),1,
MATCH(AN$2,INDIRECT("'"&amp;実行度合表集計!$D72&amp;"_受着完'!R4",FALSE),0)-3)</f>
        <v>#REF!</v>
      </c>
      <c r="AQ72" s="357" t="e" cm="1">
        <f t="array" aca="1" ref="AQ72" ca="1">INDEX(INDIRECT("'"&amp;実行度合表集計!$D72&amp;"_受着完'!R58C4:R59C95",FALSE),1,
MATCH(AN$2,INDIRECT("'"&amp;実行度合表集計!$D72&amp;"_受着完'!R4",FALSE),0)-1)</f>
        <v>#REF!</v>
      </c>
      <c r="AR72" s="356" t="e">
        <f ca="1">INDEX(INDIRECT("'"&amp;実行度合表集計!$D72&amp;"_受着完'!R58C4:R59C95",FALSE),1,
MATCH(AN$2,INDIRECT("'"&amp;実行度合表集計!$D72&amp;"_受着完'!R4",FALSE),0))</f>
        <v>#REF!</v>
      </c>
      <c r="AS72" s="587" t="e" cm="1">
        <f t="array" aca="1" ref="AS72" ca="1">INDEX(INDIRECT("'"&amp;実行度合表集計!$D72&amp;"_受着完'!R58C4:R59C95",FALSE),1,
MATCH(AN$2,INDIRECT("'"&amp;実行度合表集計!$D72&amp;"_受着完'!R4",FALSE),0)-3)</f>
        <v>#REF!</v>
      </c>
      <c r="AT72" s="358" t="e" cm="1">
        <f t="array" aca="1" ref="AT72" ca="1">INDEX(INDIRECT("'"&amp;実行度合表集計!$D72&amp;"_受着完'!R89C4:R90C95",FALSE),1,
MATCH(AN$2,INDIRECT("'"&amp;実行度合表集計!$D72&amp;"_受着完'!R4",FALSE),0)-1)</f>
        <v>#REF!</v>
      </c>
      <c r="AU72" s="356" t="e">
        <f ca="1">INDEX(INDIRECT("'"&amp;実行度合表集計!$D72&amp;"_受着完'!R89C4:R90C95",FALSE),1,
MATCH(AN$2,INDIRECT("'"&amp;実行度合表集計!$D72&amp;"_受着完'!R4",FALSE),0))</f>
        <v>#REF!</v>
      </c>
      <c r="AV72" s="384" t="e">
        <f ca="1">AU72-($Q72*1000)</f>
        <v>#REF!</v>
      </c>
      <c r="AW72" s="587" t="e" cm="1">
        <f t="array" aca="1" ref="AW72" ca="1">INDEX(INDIRECT("'"&amp;実行度合表集計!$D72&amp;"_受着完'!R89C4:R90C95",FALSE),1,
MATCH(AN$2,INDIRECT("'"&amp;実行度合表集計!$D72&amp;"_受着完'!R4",FALSE),0)-3)</f>
        <v>#REF!</v>
      </c>
      <c r="AX72" s="627" t="e">
        <f t="shared" ref="AX72:BG72" ca="1" si="1856">T72+AD72+AN72</f>
        <v>#REF!</v>
      </c>
      <c r="AY72" s="628" t="e">
        <f t="shared" ca="1" si="1856"/>
        <v>#REF!</v>
      </c>
      <c r="AZ72" s="629" t="e">
        <f t="shared" ca="1" si="1856"/>
        <v>#REF!</v>
      </c>
      <c r="BA72" s="648" t="e">
        <f t="shared" ca="1" si="1856"/>
        <v>#REF!</v>
      </c>
      <c r="BB72" s="617" t="e">
        <f t="shared" ca="1" si="1856"/>
        <v>#REF!</v>
      </c>
      <c r="BC72" s="649" t="e">
        <f t="shared" ca="1" si="1856"/>
        <v>#REF!</v>
      </c>
      <c r="BD72" s="659" t="e">
        <f t="shared" ca="1" si="1856"/>
        <v>#REF!</v>
      </c>
      <c r="BE72" s="619" t="e">
        <f t="shared" ca="1" si="1856"/>
        <v>#REF!</v>
      </c>
      <c r="BF72" s="789" t="e">
        <f t="shared" ca="1" si="1856"/>
        <v>#REF!</v>
      </c>
      <c r="BG72" s="660" t="e">
        <f t="shared" ca="1" si="1856"/>
        <v>#REF!</v>
      </c>
      <c r="BH72" s="360" t="e" cm="1">
        <f t="array" aca="1" ref="BH72" ca="1">INDEX(INDIRECT("'"&amp;実行度合表集計!$D72&amp;"_受着完'!R27C4:R28C95",FALSE),1,
MATCH(BH$2,INDIRECT("'"&amp;実行度合表集計!$D72&amp;"_受着完'!R4",FALSE),0)-1)</f>
        <v>#REF!</v>
      </c>
      <c r="BI72" s="356" t="e">
        <f ca="1">INDEX(INDIRECT("'"&amp;実行度合表集計!$D72&amp;"_受着完'!R27C4:R28C95",FALSE),1,
MATCH(BH$2,INDIRECT("'"&amp;実行度合表集計!$D72&amp;"_受着完'!R4",FALSE),0))</f>
        <v>#REF!</v>
      </c>
      <c r="BJ72" s="587" t="e" cm="1">
        <f t="array" aca="1" ref="BJ72" ca="1">INDEX(INDIRECT("'"&amp;実行度合表集計!$D72&amp;"_受着完'!R27C4:R28C95",FALSE),1,
MATCH(BH$2,INDIRECT("'"&amp;実行度合表集計!$D72&amp;"_受着完'!R4",FALSE),0)-3)</f>
        <v>#REF!</v>
      </c>
      <c r="BK72" s="357" t="e" cm="1">
        <f t="array" aca="1" ref="BK72" ca="1">INDEX(INDIRECT("'"&amp;実行度合表集計!$D72&amp;"_受着完'!R58C4:R59C95",FALSE),1,
MATCH(BH$2,INDIRECT("'"&amp;実行度合表集計!$D72&amp;"_受着完'!R4",FALSE),0)-1)</f>
        <v>#REF!</v>
      </c>
      <c r="BL72" s="356" t="e">
        <f ca="1">INDEX(INDIRECT("'"&amp;実行度合表集計!$D72&amp;"_受着完'!R58C4:R59C95",FALSE),1,
MATCH(BH$2,INDIRECT("'"&amp;実行度合表集計!$D72&amp;"_受着完'!R4",FALSE),0))</f>
        <v>#REF!</v>
      </c>
      <c r="BM72" s="587" t="e" cm="1">
        <f t="array" aca="1" ref="BM72" ca="1">INDEX(INDIRECT("'"&amp;実行度合表集計!$D72&amp;"_受着完'!R58C4:R59C95",FALSE),1,
MATCH(BH$2,INDIRECT("'"&amp;実行度合表集計!$D72&amp;"_受着完'!R4",FALSE),0)-3)</f>
        <v>#REF!</v>
      </c>
      <c r="BN72" s="358" t="e" cm="1">
        <f t="array" aca="1" ref="BN72" ca="1">INDEX(INDIRECT("'"&amp;実行度合表集計!$D72&amp;"_受着完'!R89C4:R90C95",FALSE),1,
MATCH(BH$2,INDIRECT("'"&amp;実行度合表集計!$D72&amp;"_受着完'!R4",FALSE),0)-1)</f>
        <v>#REF!</v>
      </c>
      <c r="BO72" s="356" t="e">
        <f ca="1">INDEX(INDIRECT("'"&amp;実行度合表集計!$D72&amp;"_受着完'!R89C4:R90C95",FALSE),1,
MATCH(BH$2,INDIRECT("'"&amp;実行度合表集計!$D72&amp;"_受着完'!R4",FALSE),0))</f>
        <v>#REF!</v>
      </c>
      <c r="BP72" s="384" t="e">
        <f ca="1">BO72-($Q72*1000)</f>
        <v>#REF!</v>
      </c>
      <c r="BQ72" s="587" t="e" cm="1">
        <f t="array" aca="1" ref="BQ72" ca="1">INDEX(INDIRECT("'"&amp;実行度合表集計!$D72&amp;"_受着完'!R89C4:R90C95",FALSE),1,
MATCH(BH$2,INDIRECT("'"&amp;実行度合表集計!$D72&amp;"_受着完'!R4",FALSE),0)-3)</f>
        <v>#REF!</v>
      </c>
      <c r="BR72" s="455" t="e" cm="1">
        <f t="array" aca="1" ref="BR72" ca="1">INDEX(INDIRECT("'"&amp;実行度合表集計!$D72&amp;"_受着完'!R27C4:R28C95",FALSE),1,
MATCH(BR$2,INDIRECT("'"&amp;実行度合表集計!$D72&amp;"_受着完'!R4",FALSE),0)-1)</f>
        <v>#REF!</v>
      </c>
      <c r="BS72" s="356" t="e">
        <f ca="1">INDEX(INDIRECT("'"&amp;実行度合表集計!$D72&amp;"_受着完'!R27C4:R28C95",FALSE),1,
MATCH(BR$2,INDIRECT("'"&amp;実行度合表集計!$D72&amp;"_受着完'!R4",FALSE),0))</f>
        <v>#REF!</v>
      </c>
      <c r="BT72" s="587" t="e" cm="1">
        <f t="array" aca="1" ref="BT72" ca="1">INDEX(INDIRECT("'"&amp;実行度合表集計!$D72&amp;"_受着完'!R27C4:R28C95",FALSE),1,
MATCH(BR$2,INDIRECT("'"&amp;実行度合表集計!$D72&amp;"_受着完'!R4",FALSE),0)-3)</f>
        <v>#REF!</v>
      </c>
      <c r="BU72" s="357" t="e" cm="1">
        <f t="array" aca="1" ref="BU72" ca="1">INDEX(INDIRECT("'"&amp;実行度合表集計!$D72&amp;"_受着完'!R58C4:R59C95",FALSE),1,
MATCH(BR$2,INDIRECT("'"&amp;実行度合表集計!$D72&amp;"_受着完'!R4",FALSE),0)-1)</f>
        <v>#REF!</v>
      </c>
      <c r="BV72" s="356" t="e">
        <f ca="1">INDEX(INDIRECT("'"&amp;実行度合表集計!$D72&amp;"_受着完'!R58C4:R59C95",FALSE),1,
MATCH(BR$2,INDIRECT("'"&amp;実行度合表集計!$D72&amp;"_受着完'!R4",FALSE),0))</f>
        <v>#REF!</v>
      </c>
      <c r="BW72" s="587" t="e" cm="1">
        <f t="array" aca="1" ref="BW72" ca="1">INDEX(INDIRECT("'"&amp;実行度合表集計!$D72&amp;"_受着完'!R58C4:R59C95",FALSE),1,
MATCH(BR$2,INDIRECT("'"&amp;実行度合表集計!$D72&amp;"_受着完'!R4",FALSE),0)-3)</f>
        <v>#REF!</v>
      </c>
      <c r="BX72" s="358" t="e" cm="1">
        <f t="array" aca="1" ref="BX72" ca="1">INDEX(INDIRECT("'"&amp;実行度合表集計!$D72&amp;"_受着完'!R89C4:R90C95",FALSE),1,
MATCH(BR$2,INDIRECT("'"&amp;実行度合表集計!$D72&amp;"_受着完'!R4",FALSE),0)-1)</f>
        <v>#REF!</v>
      </c>
      <c r="BY72" s="356" t="e">
        <f ca="1">INDEX(INDIRECT("'"&amp;実行度合表集計!$D72&amp;"_受着完'!R89C4:R90C95",FALSE),1,
MATCH(BR$2,INDIRECT("'"&amp;実行度合表集計!$D72&amp;"_受着完'!R4",FALSE),0))</f>
        <v>#REF!</v>
      </c>
      <c r="BZ72" s="384" t="e">
        <f ca="1">BY72-($Q72*1000)</f>
        <v>#REF!</v>
      </c>
      <c r="CA72" s="587" t="e" cm="1">
        <f t="array" aca="1" ref="CA72" ca="1">INDEX(INDIRECT("'"&amp;実行度合表集計!$D72&amp;"_受着完'!R89C4:R90C95",FALSE),1,
MATCH(BR$2,INDIRECT("'"&amp;実行度合表集計!$D72&amp;"_受着完'!R4",FALSE),0)-3)</f>
        <v>#REF!</v>
      </c>
      <c r="CB72" s="455" t="e" cm="1">
        <f t="array" aca="1" ref="CB72" ca="1">INDEX(INDIRECT("'"&amp;実行度合表集計!$D72&amp;"_受着完'!R27C4:R28C95",FALSE),1,
MATCH(CB$2,INDIRECT("'"&amp;実行度合表集計!$D72&amp;"_受着完'!R4",FALSE),0)-1)</f>
        <v>#REF!</v>
      </c>
      <c r="CC72" s="356" t="e">
        <f ca="1">INDEX(INDIRECT("'"&amp;実行度合表集計!$D72&amp;"_受着完'!R27C4:R28C95",FALSE),1,
MATCH(CB$2,INDIRECT("'"&amp;実行度合表集計!$D72&amp;"_受着完'!R4",FALSE),0))</f>
        <v>#REF!</v>
      </c>
      <c r="CD72" s="587" t="e" cm="1">
        <f t="array" aca="1" ref="CD72" ca="1">INDEX(INDIRECT("'"&amp;実行度合表集計!$D72&amp;"_受着完'!R27C4:R28C95",FALSE),1,
MATCH(CB$2,INDIRECT("'"&amp;実行度合表集計!$D72&amp;"_受着完'!R4",FALSE),0)-3)</f>
        <v>#REF!</v>
      </c>
      <c r="CE72" s="357" t="e" cm="1">
        <f t="array" aca="1" ref="CE72" ca="1">INDEX(INDIRECT("'"&amp;実行度合表集計!$D72&amp;"_受着完'!R58C4:R59C95",FALSE),1,
MATCH(CB$2,INDIRECT("'"&amp;実行度合表集計!$D72&amp;"_受着完'!R4",FALSE),0)-1)</f>
        <v>#REF!</v>
      </c>
      <c r="CF72" s="356" t="e">
        <f ca="1">INDEX(INDIRECT("'"&amp;実行度合表集計!$D72&amp;"_受着完'!R58C4:R59C95",FALSE),1,
MATCH(CB$2,INDIRECT("'"&amp;実行度合表集計!$D72&amp;"_受着完'!R4",FALSE),0))</f>
        <v>#REF!</v>
      </c>
      <c r="CG72" s="587" t="e" cm="1">
        <f t="array" aca="1" ref="CG72" ca="1">INDEX(INDIRECT("'"&amp;実行度合表集計!$D72&amp;"_受着完'!R58C4:R59C95",FALSE),1,
MATCH(CB$2,INDIRECT("'"&amp;実行度合表集計!$D72&amp;"_受着完'!R4",FALSE),0)-3)</f>
        <v>#REF!</v>
      </c>
      <c r="CH72" s="358" t="e" cm="1">
        <f t="array" aca="1" ref="CH72" ca="1">INDEX(INDIRECT("'"&amp;実行度合表集計!$D72&amp;"_受着完'!R89C4:R90C95",FALSE),1,
MATCH(CB$2,INDIRECT("'"&amp;実行度合表集計!$D72&amp;"_受着完'!R4",FALSE),0)-1)</f>
        <v>#REF!</v>
      </c>
      <c r="CI72" s="356" t="e">
        <f ca="1">INDEX(INDIRECT("'"&amp;実行度合表集計!$D72&amp;"_受着完'!R89C4:R90C95",FALSE),1,
MATCH(CB$2,INDIRECT("'"&amp;実行度合表集計!$D72&amp;"_受着完'!R4",FALSE),0))</f>
        <v>#REF!</v>
      </c>
      <c r="CJ72" s="384" t="e">
        <f ca="1">CI72-($Q72*1000)</f>
        <v>#REF!</v>
      </c>
      <c r="CK72" s="587" t="e" cm="1">
        <f t="array" aca="1" ref="CK72" ca="1">INDEX(INDIRECT("'"&amp;実行度合表集計!$D72&amp;"_受着完'!R89C4:R90C95",FALSE),1,
MATCH(CB$2,INDIRECT("'"&amp;実行度合表集計!$D72&amp;"_受着完'!R4",FALSE),0)-3)</f>
        <v>#REF!</v>
      </c>
      <c r="CL72" s="627" t="e">
        <f t="shared" ref="CL72:CU72" ca="1" si="1857">BH72+BR72+CB72</f>
        <v>#REF!</v>
      </c>
      <c r="CM72" s="628" t="e">
        <f t="shared" ca="1" si="1857"/>
        <v>#REF!</v>
      </c>
      <c r="CN72" s="629" t="e">
        <f t="shared" ca="1" si="1857"/>
        <v>#REF!</v>
      </c>
      <c r="CO72" s="648" t="e">
        <f t="shared" ca="1" si="1857"/>
        <v>#REF!</v>
      </c>
      <c r="CP72" s="617" t="e">
        <f t="shared" ca="1" si="1857"/>
        <v>#REF!</v>
      </c>
      <c r="CQ72" s="649" t="e">
        <f t="shared" ca="1" si="1857"/>
        <v>#REF!</v>
      </c>
      <c r="CR72" s="659" t="e">
        <f t="shared" ca="1" si="1857"/>
        <v>#REF!</v>
      </c>
      <c r="CS72" s="619" t="e">
        <f t="shared" ca="1" si="1857"/>
        <v>#REF!</v>
      </c>
      <c r="CT72" s="789" t="e">
        <f t="shared" ca="1" si="1857"/>
        <v>#REF!</v>
      </c>
      <c r="CU72" s="660" t="e">
        <f t="shared" ca="1" si="1857"/>
        <v>#REF!</v>
      </c>
      <c r="CV72" s="670" t="e">
        <f t="shared" ref="CV72:DE73" ca="1" si="1858">AX72+CL72</f>
        <v>#REF!</v>
      </c>
      <c r="CW72" s="620" t="e">
        <f t="shared" ca="1" si="1858"/>
        <v>#REF!</v>
      </c>
      <c r="CX72" s="671" t="e">
        <f t="shared" ca="1" si="1858"/>
        <v>#REF!</v>
      </c>
      <c r="CY72" s="681" t="e">
        <f t="shared" ca="1" si="1858"/>
        <v>#REF!</v>
      </c>
      <c r="CZ72" s="622" t="e">
        <f t="shared" ca="1" si="1858"/>
        <v>#REF!</v>
      </c>
      <c r="DA72" s="682" t="e">
        <f t="shared" ca="1" si="1858"/>
        <v>#REF!</v>
      </c>
      <c r="DB72" s="692" t="e">
        <f t="shared" ca="1" si="1858"/>
        <v>#REF!</v>
      </c>
      <c r="DC72" s="624" t="e">
        <f t="shared" ca="1" si="1858"/>
        <v>#REF!</v>
      </c>
      <c r="DD72" s="791" t="e">
        <f t="shared" ca="1" si="1858"/>
        <v>#REF!</v>
      </c>
      <c r="DE72" s="693" t="e">
        <f t="shared" ca="1" si="1858"/>
        <v>#REF!</v>
      </c>
      <c r="DF72" s="360" t="e" cm="1">
        <f t="array" aca="1" ref="DF72" ca="1">INDEX(INDIRECT("'"&amp;実行度合表集計!$D72&amp;"_受着完'!R27C4:R28C95",FALSE),1,
MATCH(DF$2,INDIRECT("'"&amp;実行度合表集計!$D72&amp;"_受着完'!R4",FALSE),0)-1)</f>
        <v>#REF!</v>
      </c>
      <c r="DG72" s="356" t="e">
        <f ca="1">INDEX(INDIRECT("'"&amp;実行度合表集計!$D72&amp;"_受着完'!R27C4:R28C95",FALSE),1,
MATCH(DF$2,INDIRECT("'"&amp;実行度合表集計!$D72&amp;"_受着完'!R4",FALSE),0))</f>
        <v>#REF!</v>
      </c>
      <c r="DH72" s="587" t="e" cm="1">
        <f t="array" aca="1" ref="DH72" ca="1">INDEX(INDIRECT("'"&amp;実行度合表集計!$D72&amp;"_受着完'!R27C4:R28C95",FALSE),1,
MATCH(DF$2,INDIRECT("'"&amp;実行度合表集計!$D72&amp;"_受着完'!R4",FALSE),0)-3)</f>
        <v>#REF!</v>
      </c>
      <c r="DI72" s="357" t="e" cm="1">
        <f t="array" aca="1" ref="DI72" ca="1">INDEX(INDIRECT("'"&amp;実行度合表集計!$D72&amp;"_受着完'!R58C4:R59C95",FALSE),1,
MATCH(DF$2,INDIRECT("'"&amp;実行度合表集計!$D72&amp;"_受着完'!R4",FALSE),0)-1)</f>
        <v>#REF!</v>
      </c>
      <c r="DJ72" s="356" t="e">
        <f ca="1">INDEX(INDIRECT("'"&amp;実行度合表集計!$D72&amp;"_受着完'!R58C4:R59C95",FALSE),1,
MATCH(DF$2,INDIRECT("'"&amp;実行度合表集計!$D72&amp;"_受着完'!R4",FALSE),0))</f>
        <v>#REF!</v>
      </c>
      <c r="DK72" s="587" t="e" cm="1">
        <f t="array" aca="1" ref="DK72" ca="1">INDEX(INDIRECT("'"&amp;実行度合表集計!$D72&amp;"_受着完'!R58C4:R59C95",FALSE),1,
MATCH(DF$2,INDIRECT("'"&amp;実行度合表集計!$D72&amp;"_受着完'!R4",FALSE),0)-3)</f>
        <v>#REF!</v>
      </c>
      <c r="DL72" s="358" t="e" cm="1">
        <f t="array" aca="1" ref="DL72" ca="1">INDEX(INDIRECT("'"&amp;実行度合表集計!$D72&amp;"_受着完'!R89C4:R90C95",FALSE),1,
MATCH(DF$2,INDIRECT("'"&amp;実行度合表集計!$D72&amp;"_受着完'!R4",FALSE),0)-1)</f>
        <v>#REF!</v>
      </c>
      <c r="DM72" s="356" t="e">
        <f ca="1">INDEX(INDIRECT("'"&amp;実行度合表集計!$D72&amp;"_受着完'!R89C4:R90C95",FALSE),1,
MATCH(DF$2,INDIRECT("'"&amp;実行度合表集計!$D72&amp;"_受着完'!R4",FALSE),0))</f>
        <v>#REF!</v>
      </c>
      <c r="DN72" s="384" t="e">
        <f ca="1">DM72-($Q72*1000)</f>
        <v>#REF!</v>
      </c>
      <c r="DO72" s="587" t="e" cm="1">
        <f t="array" aca="1" ref="DO72" ca="1">INDEX(INDIRECT("'"&amp;実行度合表集計!$D72&amp;"_受着完'!R89C4:R90C95",FALSE),1,
MATCH(DF$2,INDIRECT("'"&amp;実行度合表集計!$D72&amp;"_受着完'!R4",FALSE),0)-3)</f>
        <v>#REF!</v>
      </c>
      <c r="DP72" s="455" t="e" cm="1">
        <f t="array" aca="1" ref="DP72" ca="1">INDEX(INDIRECT("'"&amp;実行度合表集計!$D72&amp;"_受着完'!R27C4:R28C95",FALSE),1,
MATCH(DP$2,INDIRECT("'"&amp;実行度合表集計!$D72&amp;"_受着完'!R4",FALSE),0)-1)</f>
        <v>#REF!</v>
      </c>
      <c r="DQ72" s="356" t="e">
        <f ca="1">INDEX(INDIRECT("'"&amp;実行度合表集計!$D72&amp;"_受着完'!R27C4:R28C95",FALSE),1,
MATCH(DP$2,INDIRECT("'"&amp;実行度合表集計!$D72&amp;"_受着完'!R4",FALSE),0))</f>
        <v>#REF!</v>
      </c>
      <c r="DR72" s="587" t="e" cm="1">
        <f t="array" aca="1" ref="DR72" ca="1">INDEX(INDIRECT("'"&amp;実行度合表集計!$D72&amp;"_受着完'!R27C4:R28C95",FALSE),1,
MATCH(DP$2,INDIRECT("'"&amp;実行度合表集計!$D72&amp;"_受着完'!R4",FALSE),0)-3)</f>
        <v>#REF!</v>
      </c>
      <c r="DS72" s="357" t="e" cm="1">
        <f t="array" aca="1" ref="DS72" ca="1">INDEX(INDIRECT("'"&amp;実行度合表集計!$D72&amp;"_受着完'!R58C4:R59C95",FALSE),1,
MATCH(DP$2,INDIRECT("'"&amp;実行度合表集計!$D72&amp;"_受着完'!R4",FALSE),0)-1)</f>
        <v>#REF!</v>
      </c>
      <c r="DT72" s="356" t="e">
        <f ca="1">INDEX(INDIRECT("'"&amp;実行度合表集計!$D72&amp;"_受着完'!R58C4:R59C95",FALSE),1,
MATCH(DP$2,INDIRECT("'"&amp;実行度合表集計!$D72&amp;"_受着完'!R4",FALSE),0))</f>
        <v>#REF!</v>
      </c>
      <c r="DU72" s="587" t="e" cm="1">
        <f t="array" aca="1" ref="DU72" ca="1">INDEX(INDIRECT("'"&amp;実行度合表集計!$D72&amp;"_受着完'!R58C4:R59C95",FALSE),1,
MATCH(DP$2,INDIRECT("'"&amp;実行度合表集計!$D72&amp;"_受着完'!R4",FALSE),0)-3)</f>
        <v>#REF!</v>
      </c>
      <c r="DV72" s="358" t="e" cm="1">
        <f t="array" aca="1" ref="DV72" ca="1">INDEX(INDIRECT("'"&amp;実行度合表集計!$D72&amp;"_受着完'!R89C4:R90C95",FALSE),1,
MATCH(DP$2,INDIRECT("'"&amp;実行度合表集計!$D72&amp;"_受着完'!R4",FALSE),0)-1)</f>
        <v>#REF!</v>
      </c>
      <c r="DW72" s="356" t="e">
        <f ca="1">INDEX(INDIRECT("'"&amp;実行度合表集計!$D72&amp;"_受着完'!R89C4:R90C95",FALSE),1,
MATCH(DP$2,INDIRECT("'"&amp;実行度合表集計!$D72&amp;"_受着完'!R4",FALSE),0))</f>
        <v>#REF!</v>
      </c>
      <c r="DX72" s="384" t="e">
        <f ca="1">DW72-($Q72*1000)</f>
        <v>#REF!</v>
      </c>
      <c r="DY72" s="587" t="e" cm="1">
        <f t="array" aca="1" ref="DY72" ca="1">INDEX(INDIRECT("'"&amp;実行度合表集計!$D72&amp;"_受着完'!R89C4:R90C95",FALSE),1,
MATCH(DP$2,INDIRECT("'"&amp;実行度合表集計!$D72&amp;"_受着完'!R4",FALSE),0)-3)</f>
        <v>#REF!</v>
      </c>
      <c r="DZ72" s="455" t="e" cm="1">
        <f t="array" aca="1" ref="DZ72" ca="1">INDEX(INDIRECT("'"&amp;実行度合表集計!$D72&amp;"_受着完'!R27C4:R28C95",FALSE),1,
MATCH(DZ$2,INDIRECT("'"&amp;実行度合表集計!$D72&amp;"_受着完'!R4",FALSE),0)-1)</f>
        <v>#REF!</v>
      </c>
      <c r="EA72" s="356" t="e">
        <f ca="1">INDEX(INDIRECT("'"&amp;実行度合表集計!$D72&amp;"_受着完'!R27C4:R28C95",FALSE),1,
MATCH(DZ$2,INDIRECT("'"&amp;実行度合表集計!$D72&amp;"_受着完'!R4",FALSE),0))</f>
        <v>#REF!</v>
      </c>
      <c r="EB72" s="587" t="e" cm="1">
        <f t="array" aca="1" ref="EB72" ca="1">INDEX(INDIRECT("'"&amp;実行度合表集計!$D72&amp;"_受着完'!R27C4:R28C95",FALSE),1,
MATCH(DZ$2,INDIRECT("'"&amp;実行度合表集計!$D72&amp;"_受着完'!R4",FALSE),0)-3)</f>
        <v>#REF!</v>
      </c>
      <c r="EC72" s="357" t="e" cm="1">
        <f t="array" aca="1" ref="EC72" ca="1">INDEX(INDIRECT("'"&amp;実行度合表集計!$D72&amp;"_受着完'!R58C4:R59C95",FALSE),1,
MATCH(DZ$2,INDIRECT("'"&amp;実行度合表集計!$D72&amp;"_受着完'!R4",FALSE),0)-1)</f>
        <v>#REF!</v>
      </c>
      <c r="ED72" s="356" t="e">
        <f ca="1">INDEX(INDIRECT("'"&amp;実行度合表集計!$D72&amp;"_受着完'!R58C4:R59C95",FALSE),1,
MATCH(DZ$2,INDIRECT("'"&amp;実行度合表集計!$D72&amp;"_受着完'!R4",FALSE),0))</f>
        <v>#REF!</v>
      </c>
      <c r="EE72" s="587" t="e" cm="1">
        <f t="array" aca="1" ref="EE72" ca="1">INDEX(INDIRECT("'"&amp;実行度合表集計!$D72&amp;"_受着完'!R58C4:R59C95",FALSE),1,
MATCH(DZ$2,INDIRECT("'"&amp;実行度合表集計!$D72&amp;"_受着完'!R4",FALSE),0)-3)</f>
        <v>#REF!</v>
      </c>
      <c r="EF72" s="358" t="e" cm="1">
        <f t="array" aca="1" ref="EF72" ca="1">INDEX(INDIRECT("'"&amp;実行度合表集計!$D72&amp;"_受着完'!R89C4:R90C95",FALSE),1,
MATCH(DZ$2,INDIRECT("'"&amp;実行度合表集計!$D72&amp;"_受着完'!R4",FALSE),0)-1)</f>
        <v>#REF!</v>
      </c>
      <c r="EG72" s="356" t="e">
        <f ca="1">INDEX(INDIRECT("'"&amp;実行度合表集計!$D72&amp;"_受着完'!R89C4:R90C95",FALSE),1,
MATCH(DZ$2,INDIRECT("'"&amp;実行度合表集計!$D72&amp;"_受着完'!R4",FALSE),0))</f>
        <v>#REF!</v>
      </c>
      <c r="EH72" s="384" t="e">
        <f ca="1">EG72-($Q72*1000)</f>
        <v>#REF!</v>
      </c>
      <c r="EI72" s="587" t="e" cm="1">
        <f t="array" aca="1" ref="EI72" ca="1">INDEX(INDIRECT("'"&amp;実行度合表集計!$D72&amp;"_受着完'!R89C4:R90C95",FALSE),1,
MATCH(DZ$2,INDIRECT("'"&amp;実行度合表集計!$D72&amp;"_受着完'!R4",FALSE),0)-3)</f>
        <v>#REF!</v>
      </c>
      <c r="EJ72" s="627" t="e">
        <f t="shared" ref="EJ72:ES72" ca="1" si="1859">DF72+DP72+DZ72</f>
        <v>#REF!</v>
      </c>
      <c r="EK72" s="628" t="e">
        <f t="shared" ca="1" si="1859"/>
        <v>#REF!</v>
      </c>
      <c r="EL72" s="629" t="e">
        <f t="shared" ca="1" si="1859"/>
        <v>#REF!</v>
      </c>
      <c r="EM72" s="648" t="e">
        <f t="shared" ca="1" si="1859"/>
        <v>#REF!</v>
      </c>
      <c r="EN72" s="617" t="e">
        <f t="shared" ca="1" si="1859"/>
        <v>#REF!</v>
      </c>
      <c r="EO72" s="649" t="e">
        <f t="shared" ca="1" si="1859"/>
        <v>#REF!</v>
      </c>
      <c r="EP72" s="659" t="e">
        <f t="shared" ca="1" si="1859"/>
        <v>#REF!</v>
      </c>
      <c r="EQ72" s="619" t="e">
        <f t="shared" ca="1" si="1859"/>
        <v>#REF!</v>
      </c>
      <c r="ER72" s="789" t="e">
        <f t="shared" ca="1" si="1859"/>
        <v>#REF!</v>
      </c>
      <c r="ES72" s="660" t="e">
        <f t="shared" ca="1" si="1859"/>
        <v>#REF!</v>
      </c>
      <c r="ET72" s="360" t="e" cm="1">
        <f t="array" aca="1" ref="ET72" ca="1">INDEX(INDIRECT("'"&amp;実行度合表集計!$D72&amp;"_受着完'!R27C4:R28C95",FALSE),1,
MATCH(ET$2,INDIRECT("'"&amp;実行度合表集計!$D72&amp;"_受着完'!R4",FALSE),0)-1)</f>
        <v>#REF!</v>
      </c>
      <c r="EU72" s="356" t="e">
        <f ca="1">INDEX(INDIRECT("'"&amp;実行度合表集計!$D72&amp;"_受着完'!R27C4:R28C95",FALSE),1,
MATCH(ET$2,INDIRECT("'"&amp;実行度合表集計!$D72&amp;"_受着完'!R4",FALSE),0))</f>
        <v>#REF!</v>
      </c>
      <c r="EV72" s="587" t="e" cm="1">
        <f t="array" aca="1" ref="EV72" ca="1">INDEX(INDIRECT("'"&amp;実行度合表集計!$D72&amp;"_受着完'!R27C4:R28C95",FALSE),1,
MATCH(ET$2,INDIRECT("'"&amp;実行度合表集計!$D72&amp;"_受着完'!R4",FALSE),0)-3)</f>
        <v>#REF!</v>
      </c>
      <c r="EW72" s="357" t="e" cm="1">
        <f t="array" aca="1" ref="EW72" ca="1">INDEX(INDIRECT("'"&amp;実行度合表集計!$D72&amp;"_受着完'!R58C4:R59C95",FALSE),1,
MATCH(ET$2,INDIRECT("'"&amp;実行度合表集計!$D72&amp;"_受着完'!R4",FALSE),0)-1)</f>
        <v>#REF!</v>
      </c>
      <c r="EX72" s="356" t="e">
        <f ca="1">INDEX(INDIRECT("'"&amp;実行度合表集計!$D72&amp;"_受着完'!R58C4:R59C95",FALSE),1,
MATCH(ET$2,INDIRECT("'"&amp;実行度合表集計!$D72&amp;"_受着完'!R4",FALSE),0))</f>
        <v>#REF!</v>
      </c>
      <c r="EY72" s="587" t="e" cm="1">
        <f t="array" aca="1" ref="EY72" ca="1">INDEX(INDIRECT("'"&amp;実行度合表集計!$D72&amp;"_受着完'!R58C4:R59C95",FALSE),1,
MATCH(ET$2,INDIRECT("'"&amp;実行度合表集計!$D72&amp;"_受着完'!R4",FALSE),0)-3)</f>
        <v>#REF!</v>
      </c>
      <c r="EZ72" s="358" t="e" cm="1">
        <f t="array" aca="1" ref="EZ72" ca="1">INDEX(INDIRECT("'"&amp;実行度合表集計!$D72&amp;"_受着完'!R89C4:R90C95",FALSE),1,
MATCH(ET$2,INDIRECT("'"&amp;実行度合表集計!$D72&amp;"_受着完'!R4",FALSE),0)-1)</f>
        <v>#REF!</v>
      </c>
      <c r="FA72" s="356" t="e">
        <f ca="1">INDEX(INDIRECT("'"&amp;実行度合表集計!$D72&amp;"_受着完'!R89C4:R90C95",FALSE),1,
MATCH(ET$2,INDIRECT("'"&amp;実行度合表集計!$D72&amp;"_受着完'!R4",FALSE),0))</f>
        <v>#REF!</v>
      </c>
      <c r="FB72" s="384" t="e">
        <f ca="1">FA72-($Q72*1000)</f>
        <v>#REF!</v>
      </c>
      <c r="FC72" s="587" t="e" cm="1">
        <f t="array" aca="1" ref="FC72" ca="1">INDEX(INDIRECT("'"&amp;実行度合表集計!$D72&amp;"_受着完'!R89C4:R90C95",FALSE),1,
MATCH(ET$2,INDIRECT("'"&amp;実行度合表集計!$D72&amp;"_受着完'!R4",FALSE),0)-3)</f>
        <v>#REF!</v>
      </c>
      <c r="FD72" s="455" t="e" cm="1">
        <f t="array" aca="1" ref="FD72" ca="1">INDEX(INDIRECT("'"&amp;実行度合表集計!$D72&amp;"_受着完'!R27C4:R28C95",FALSE),1,
MATCH(FD$2,INDIRECT("'"&amp;実行度合表集計!$D72&amp;"_受着完'!R4",FALSE),0)-1)</f>
        <v>#REF!</v>
      </c>
      <c r="FE72" s="356" t="e">
        <f ca="1">INDEX(INDIRECT("'"&amp;実行度合表集計!$D72&amp;"_受着完'!R27C4:R28C95",FALSE),1,
MATCH(FD$2,INDIRECT("'"&amp;実行度合表集計!$D72&amp;"_受着完'!R4",FALSE),0))</f>
        <v>#REF!</v>
      </c>
      <c r="FF72" s="587" t="e" cm="1">
        <f t="array" aca="1" ref="FF72" ca="1">INDEX(INDIRECT("'"&amp;実行度合表集計!$D72&amp;"_受着完'!R27C4:R28C95",FALSE),1,
MATCH(FD$2,INDIRECT("'"&amp;実行度合表集計!$D72&amp;"_受着完'!R4",FALSE),0)-3)</f>
        <v>#REF!</v>
      </c>
      <c r="FG72" s="357" t="e" cm="1">
        <f t="array" aca="1" ref="FG72" ca="1">INDEX(INDIRECT("'"&amp;実行度合表集計!$D72&amp;"_受着完'!R58C4:R59C95",FALSE),1,
MATCH(FD$2,INDIRECT("'"&amp;実行度合表集計!$D72&amp;"_受着完'!R4",FALSE),0)-1)</f>
        <v>#REF!</v>
      </c>
      <c r="FH72" s="356" t="e">
        <f ca="1">INDEX(INDIRECT("'"&amp;実行度合表集計!$D72&amp;"_受着完'!R58C4:R59C95",FALSE),1,
MATCH(FD$2,INDIRECT("'"&amp;実行度合表集計!$D72&amp;"_受着完'!R4",FALSE),0))</f>
        <v>#REF!</v>
      </c>
      <c r="FI72" s="587" t="e" cm="1">
        <f t="array" aca="1" ref="FI72" ca="1">INDEX(INDIRECT("'"&amp;実行度合表集計!$D72&amp;"_受着完'!R58C4:R59C95",FALSE),1,
MATCH(FD$2,INDIRECT("'"&amp;実行度合表集計!$D72&amp;"_受着完'!R4",FALSE),0)-3)</f>
        <v>#REF!</v>
      </c>
      <c r="FJ72" s="358" t="e" cm="1">
        <f t="array" aca="1" ref="FJ72" ca="1">INDEX(INDIRECT("'"&amp;実行度合表集計!$D72&amp;"_受着完'!R89C4:R90C95",FALSE),1,
MATCH(FD$2,INDIRECT("'"&amp;実行度合表集計!$D72&amp;"_受着完'!R4",FALSE),0)-1)</f>
        <v>#REF!</v>
      </c>
      <c r="FK72" s="356" t="e">
        <f ca="1">INDEX(INDIRECT("'"&amp;実行度合表集計!$D72&amp;"_受着完'!R89C4:R90C95",FALSE),1,
MATCH(FD$2,INDIRECT("'"&amp;実行度合表集計!$D72&amp;"_受着完'!R4",FALSE),0))</f>
        <v>#REF!</v>
      </c>
      <c r="FL72" s="384" t="e">
        <f ca="1">FK72-($Q72*1000)</f>
        <v>#REF!</v>
      </c>
      <c r="FM72" s="587" t="e" cm="1">
        <f t="array" aca="1" ref="FM72" ca="1">INDEX(INDIRECT("'"&amp;実行度合表集計!$D72&amp;"_受着完'!R89C4:R90C95",FALSE),1,
MATCH(FD$2,INDIRECT("'"&amp;実行度合表集計!$D72&amp;"_受着完'!R4",FALSE),0)-3)</f>
        <v>#REF!</v>
      </c>
      <c r="FN72" s="455" t="e" cm="1">
        <f t="array" aca="1" ref="FN72" ca="1">INDEX(INDIRECT("'"&amp;実行度合表集計!$D72&amp;"_受着完'!R27C4:R28C95",FALSE),1,
MATCH(FN$2,INDIRECT("'"&amp;実行度合表集計!$D72&amp;"_受着完'!R4",FALSE),0)-1)</f>
        <v>#REF!</v>
      </c>
      <c r="FO72" s="356" t="e">
        <f ca="1">INDEX(INDIRECT("'"&amp;実行度合表集計!$D72&amp;"_受着完'!R27C4:R28C95",FALSE),1,
MATCH(FN$2,INDIRECT("'"&amp;実行度合表集計!$D72&amp;"_受着完'!R4",FALSE),0))</f>
        <v>#REF!</v>
      </c>
      <c r="FP72" s="587" t="e" cm="1">
        <f t="array" aca="1" ref="FP72" ca="1">INDEX(INDIRECT("'"&amp;実行度合表集計!$D72&amp;"_受着完'!R27C4:R28C95",FALSE),1,
MATCH(FN$2,INDIRECT("'"&amp;実行度合表集計!$D72&amp;"_受着完'!R4",FALSE),0)-3)</f>
        <v>#REF!</v>
      </c>
      <c r="FQ72" s="357" t="e" cm="1">
        <f t="array" aca="1" ref="FQ72" ca="1">INDEX(INDIRECT("'"&amp;実行度合表集計!$D72&amp;"_受着完'!R58C4:R59C95",FALSE),1,
MATCH(FN$2,INDIRECT("'"&amp;実行度合表集計!$D72&amp;"_受着完'!R4",FALSE),0)-1)</f>
        <v>#REF!</v>
      </c>
      <c r="FR72" s="356" t="e">
        <f ca="1">INDEX(INDIRECT("'"&amp;実行度合表集計!$D72&amp;"_受着完'!R58C4:R59C95",FALSE),1,
MATCH(FN$2,INDIRECT("'"&amp;実行度合表集計!$D72&amp;"_受着完'!R4",FALSE),0))</f>
        <v>#REF!</v>
      </c>
      <c r="FS72" s="587" t="e" cm="1">
        <f t="array" aca="1" ref="FS72" ca="1">INDEX(INDIRECT("'"&amp;実行度合表集計!$D72&amp;"_受着完'!R58C4:R59C95",FALSE),1,
MATCH(FN$2,INDIRECT("'"&amp;実行度合表集計!$D72&amp;"_受着完'!R4",FALSE),0)-3)</f>
        <v>#REF!</v>
      </c>
      <c r="FT72" s="358" t="e" cm="1">
        <f t="array" aca="1" ref="FT72" ca="1">INDEX(INDIRECT("'"&amp;実行度合表集計!$D72&amp;"_受着完'!R89C4:R90C95",FALSE),1,
MATCH(FN$2,INDIRECT("'"&amp;実行度合表集計!$D72&amp;"_受着完'!R4",FALSE),0)-1)</f>
        <v>#REF!</v>
      </c>
      <c r="FU72" s="356" t="e">
        <f ca="1">INDEX(INDIRECT("'"&amp;実行度合表集計!$D72&amp;"_受着完'!R89C4:R90C95",FALSE),1,
MATCH(FN$2,INDIRECT("'"&amp;実行度合表集計!$D72&amp;"_受着完'!R4",FALSE),0))</f>
        <v>#REF!</v>
      </c>
      <c r="FV72" s="384" t="e">
        <f ca="1">FU72-($Q72*1000)</f>
        <v>#REF!</v>
      </c>
      <c r="FW72" s="587" t="e" cm="1">
        <f t="array" aca="1" ref="FW72" ca="1">INDEX(INDIRECT("'"&amp;実行度合表集計!$D72&amp;"_受着完'!R89C4:R90C95",FALSE),1,
MATCH(FN$2,INDIRECT("'"&amp;実行度合表集計!$D72&amp;"_受着完'!R4",FALSE),0)-3)</f>
        <v>#REF!</v>
      </c>
      <c r="FX72" s="627" t="e">
        <f t="shared" ref="FX72:GG72" ca="1" si="1860">ET72+FD72+FN72</f>
        <v>#REF!</v>
      </c>
      <c r="FY72" s="628" t="e">
        <f t="shared" ca="1" si="1860"/>
        <v>#REF!</v>
      </c>
      <c r="FZ72" s="629" t="e">
        <f t="shared" ca="1" si="1860"/>
        <v>#REF!</v>
      </c>
      <c r="GA72" s="648" t="e">
        <f t="shared" ca="1" si="1860"/>
        <v>#REF!</v>
      </c>
      <c r="GB72" s="617" t="e">
        <f t="shared" ca="1" si="1860"/>
        <v>#REF!</v>
      </c>
      <c r="GC72" s="649" t="e">
        <f t="shared" ca="1" si="1860"/>
        <v>#REF!</v>
      </c>
      <c r="GD72" s="659" t="e">
        <f t="shared" ca="1" si="1860"/>
        <v>#REF!</v>
      </c>
      <c r="GE72" s="619" t="e">
        <f t="shared" ca="1" si="1860"/>
        <v>#REF!</v>
      </c>
      <c r="GF72" s="789" t="e">
        <f t="shared" ca="1" si="1860"/>
        <v>#REF!</v>
      </c>
      <c r="GG72" s="660" t="e">
        <f t="shared" ca="1" si="1860"/>
        <v>#REF!</v>
      </c>
      <c r="GH72" s="670" t="e">
        <f t="shared" ref="GH72:GM73" ca="1" si="1861">EJ72+FX72</f>
        <v>#REF!</v>
      </c>
      <c r="GI72" s="620" t="e">
        <f t="shared" ca="1" si="1861"/>
        <v>#REF!</v>
      </c>
      <c r="GJ72" s="671" t="e">
        <f t="shared" ca="1" si="1861"/>
        <v>#REF!</v>
      </c>
      <c r="GK72" s="681" t="e">
        <f t="shared" ca="1" si="1861"/>
        <v>#REF!</v>
      </c>
      <c r="GL72" s="622" t="e">
        <f t="shared" ca="1" si="1861"/>
        <v>#REF!</v>
      </c>
      <c r="GM72" s="682" t="e">
        <f t="shared" ca="1" si="1861"/>
        <v>#REF!</v>
      </c>
      <c r="GN72" s="692" t="e">
        <f t="shared" ref="GN72:GN73" ca="1" si="1862">EP72+GD72</f>
        <v>#REF!</v>
      </c>
      <c r="GO72" s="624" t="e">
        <f t="shared" ref="GO72:GO73" ca="1" si="1863">EQ72+GE72</f>
        <v>#REF!</v>
      </c>
      <c r="GP72" s="791" t="e">
        <f t="shared" ref="GP72:GP73" ca="1" si="1864">ER72+GF72</f>
        <v>#REF!</v>
      </c>
      <c r="GQ72" s="693" t="e">
        <f t="shared" ref="GQ72:GQ73" ca="1" si="1865">ES72+GG72</f>
        <v>#REF!</v>
      </c>
      <c r="GR72" s="702" t="e">
        <f t="shared" ref="GR72:HA73" ca="1" si="1866">CV72+GH72</f>
        <v>#REF!</v>
      </c>
      <c r="GS72" s="699" t="e">
        <f t="shared" ca="1" si="1866"/>
        <v>#REF!</v>
      </c>
      <c r="GT72" s="703" t="e">
        <f t="shared" ca="1" si="1866"/>
        <v>#REF!</v>
      </c>
      <c r="GU72" s="702" t="e">
        <f t="shared" ca="1" si="1866"/>
        <v>#REF!</v>
      </c>
      <c r="GV72" s="699" t="e">
        <f t="shared" ca="1" si="1866"/>
        <v>#REF!</v>
      </c>
      <c r="GW72" s="703" t="e">
        <f t="shared" ca="1" si="1866"/>
        <v>#REF!</v>
      </c>
      <c r="GX72" s="702" t="e">
        <f t="shared" ca="1" si="1866"/>
        <v>#REF!</v>
      </c>
      <c r="GY72" s="699" t="e">
        <f t="shared" ca="1" si="1866"/>
        <v>#REF!</v>
      </c>
      <c r="GZ72" s="793" t="e">
        <f t="shared" ca="1" si="1866"/>
        <v>#REF!</v>
      </c>
      <c r="HA72" s="703" t="e">
        <f t="shared" ca="1" si="1866"/>
        <v>#REF!</v>
      </c>
      <c r="HC72" s="461" t="s">
        <v>145</v>
      </c>
      <c r="HE72" s="461" t="s">
        <v>242</v>
      </c>
      <c r="HF72" s="461"/>
      <c r="HG72" s="461"/>
    </row>
    <row r="73" spans="1:215" ht="19.5" outlineLevel="1" x14ac:dyDescent="0.25">
      <c r="A73" s="365"/>
      <c r="B73" s="504"/>
      <c r="C73" s="443" t="str">
        <f>_xlfn.XLOOKUP($D73,'214737'!$H:$H,'214737'!$G:$G,"",0)</f>
        <v/>
      </c>
      <c r="D73" s="1489" t="str">
        <f>HYPERLINK("#'"&amp;D72&amp;"_受着完'!A1","▶受着完")</f>
        <v>▶受着完</v>
      </c>
      <c r="E73" s="413"/>
      <c r="F73" s="1294" t="str">
        <f>_xlfn.XLOOKUP($D73,'214737'!$H:$H,'214737'!$I:$I,"",0)</f>
        <v/>
      </c>
      <c r="G73" s="1294" t="str">
        <f>_xlfn.XLOOKUP($D73,'214737'!$H:$H,'214737'!$J:$J,"",0)</f>
        <v/>
      </c>
      <c r="H73" s="1294" t="str">
        <f>_xlfn.XLOOKUP($D73,'214737'!$H:$H,'214737'!$K:$K,"",0)</f>
        <v/>
      </c>
      <c r="I73" s="414" t="str">
        <f>集計グループ6</f>
        <v>クレバリーホーム静岡</v>
      </c>
      <c r="J73" s="523"/>
      <c r="K73" s="1278">
        <f>K72</f>
        <v>3242</v>
      </c>
      <c r="L73" s="1278">
        <f t="shared" ref="L73" si="1867">L72</f>
        <v>435</v>
      </c>
      <c r="M73" s="1278">
        <f t="shared" ref="M73" si="1868">M72</f>
        <v>25</v>
      </c>
      <c r="N73" s="1278">
        <f t="shared" ref="N73" si="1869">N72</f>
        <v>642</v>
      </c>
      <c r="O73" s="1278">
        <f t="shared" ref="O73" si="1870">O72</f>
        <v>245</v>
      </c>
      <c r="P73" s="1278">
        <f t="shared" ref="P73" si="1871">P72</f>
        <v>5000</v>
      </c>
      <c r="Q73" s="1278">
        <f>SUM(K73:P73)</f>
        <v>9589</v>
      </c>
      <c r="R73" s="577" t="str">
        <f>R72</f>
        <v>クレバリー静岡・藤枝</v>
      </c>
      <c r="S73" s="355" t="s">
        <v>146</v>
      </c>
      <c r="T73" s="455" t="e" cm="1">
        <f t="array" aca="1" ref="T73" ca="1">INDEX(INDIRECT("'"&amp;実行度合表集計!$D72&amp;"_受着完'!R27C4:R28C95",FALSE),2,
MATCH(T$2,INDIRECT("'"&amp;実行度合表集計!$D72&amp;"_受着完'!R4",FALSE),0)-1)</f>
        <v>#REF!</v>
      </c>
      <c r="U73" s="356" t="e">
        <f ca="1">INDEX(INDIRECT("'"&amp;実行度合表集計!$D72&amp;"_受着完'!R27C4:R28C95",FALSE),2,
MATCH(T$2,INDIRECT("'"&amp;実行度合表集計!$D72&amp;"_受着完'!R4",FALSE),0))</f>
        <v>#REF!</v>
      </c>
      <c r="V73" s="587" t="e" cm="1">
        <f t="array" aca="1" ref="V73" ca="1">INDEX(INDIRECT("'"&amp;実行度合表集計!$D72&amp;"_受着完'!R27C4:R28C95",FALSE),2,
MATCH(T$2,INDIRECT("'"&amp;実行度合表集計!$D72&amp;"_受着完'!R4",FALSE),0)-3)</f>
        <v>#REF!</v>
      </c>
      <c r="W73" s="357" t="e" cm="1">
        <f t="array" aca="1" ref="W73" ca="1">INDEX(INDIRECT("'"&amp;実行度合表集計!$D72&amp;"_受着完'!R58C4:R59C95",FALSE),2,
MATCH(T$2,INDIRECT("'"&amp;実行度合表集計!$D72&amp;"_受着完'!R4",FALSE),0)-1)</f>
        <v>#REF!</v>
      </c>
      <c r="X73" s="356" t="e">
        <f ca="1">INDEX(INDIRECT("'"&amp;実行度合表集計!$D72&amp;"_受着完'!R58C4:R59C95",FALSE),2,
MATCH(T$2,INDIRECT("'"&amp;実行度合表集計!$D72&amp;"_受着完'!R4",FALSE),0))</f>
        <v>#REF!</v>
      </c>
      <c r="Y73" s="587" t="e" cm="1">
        <f t="array" aca="1" ref="Y73" ca="1">INDEX(INDIRECT("'"&amp;実行度合表集計!$D72&amp;"_受着完'!R58C4:R59C95",FALSE),2,
MATCH(T$2,INDIRECT("'"&amp;実行度合表集計!$D72&amp;"_受着完'!R4",FALSE),0)-3)</f>
        <v>#REF!</v>
      </c>
      <c r="Z73" s="358" t="e" cm="1">
        <f t="array" aca="1" ref="Z73" ca="1">INDEX(INDIRECT("'"&amp;実行度合表集計!$D72&amp;"_受着完'!R89C4:R90C95",FALSE),2,
MATCH(T$2,INDIRECT("'"&amp;実行度合表集計!$D72&amp;"_受着完'!R4",FALSE),0)-1)</f>
        <v>#REF!</v>
      </c>
      <c r="AA73" s="356" t="e">
        <f ca="1">INDEX(INDIRECT("'"&amp;実行度合表集計!$D72&amp;"_受着完'!R89C4:R90C95",FALSE),2,
MATCH(T$2,INDIRECT("'"&amp;実行度合表集計!$D72&amp;"_受着完'!R4",FALSE),0))</f>
        <v>#REF!</v>
      </c>
      <c r="AB73" s="795" t="e">
        <f ca="1">AA73-($Q72*1000)</f>
        <v>#REF!</v>
      </c>
      <c r="AC73" s="587" t="e" cm="1">
        <f t="array" aca="1" ref="AC73" ca="1">INDEX(INDIRECT("'"&amp;実行度合表集計!$D72&amp;"_受着完'!R89C4:R90C95",FALSE),2,
MATCH(T$2,INDIRECT("'"&amp;実行度合表集計!$D72&amp;"_受着完'!R4",FALSE),0)-3)</f>
        <v>#REF!</v>
      </c>
      <c r="AD73" s="455" t="e" cm="1">
        <f t="array" aca="1" ref="AD73" ca="1">INDEX(INDIRECT("'"&amp;実行度合表集計!$D72&amp;"_受着完'!R27C4:R28C95",FALSE),2,
MATCH(AD$2,INDIRECT("'"&amp;実行度合表集計!$D72&amp;"_受着完'!R4",FALSE),0)-1)</f>
        <v>#REF!</v>
      </c>
      <c r="AE73" s="356" t="e">
        <f ca="1">INDEX(INDIRECT("'"&amp;実行度合表集計!$D72&amp;"_受着完'!R27C4:R28C95",FALSE),2,
MATCH(AD$2,INDIRECT("'"&amp;実行度合表集計!$D72&amp;"_受着完'!R4",FALSE),0))</f>
        <v>#REF!</v>
      </c>
      <c r="AF73" s="587" t="e" cm="1">
        <f t="array" aca="1" ref="AF73" ca="1">INDEX(INDIRECT("'"&amp;実行度合表集計!$D72&amp;"_受着完'!R27C4:R28C95",FALSE),2,
MATCH(AD$2,INDIRECT("'"&amp;実行度合表集計!$D72&amp;"_受着完'!R4",FALSE),0)-3)</f>
        <v>#REF!</v>
      </c>
      <c r="AG73" s="357" t="e" cm="1">
        <f t="array" aca="1" ref="AG73" ca="1">INDEX(INDIRECT("'"&amp;実行度合表集計!$D72&amp;"_受着完'!R58C4:R59C95",FALSE),2,
MATCH(AD$2,INDIRECT("'"&amp;実行度合表集計!$D72&amp;"_受着完'!R4",FALSE),0)-1)</f>
        <v>#REF!</v>
      </c>
      <c r="AH73" s="356" t="e">
        <f ca="1">INDEX(INDIRECT("'"&amp;実行度合表集計!$D72&amp;"_受着完'!R58C4:R59C95",FALSE),2,
MATCH(AD$2,INDIRECT("'"&amp;実行度合表集計!$D72&amp;"_受着完'!R4",FALSE),0))</f>
        <v>#REF!</v>
      </c>
      <c r="AI73" s="587" t="e" cm="1">
        <f t="array" aca="1" ref="AI73" ca="1">INDEX(INDIRECT("'"&amp;実行度合表集計!$D72&amp;"_受着完'!R58C4:R59C95",FALSE),2,
MATCH(AD$2,INDIRECT("'"&amp;実行度合表集計!$D72&amp;"_受着完'!R4",FALSE),0)-3)</f>
        <v>#REF!</v>
      </c>
      <c r="AJ73" s="358" t="e" cm="1">
        <f t="array" aca="1" ref="AJ73" ca="1">INDEX(INDIRECT("'"&amp;実行度合表集計!$D72&amp;"_受着完'!R89C4:R90C95",FALSE),2,
MATCH(AD$2,INDIRECT("'"&amp;実行度合表集計!$D72&amp;"_受着完'!R4",FALSE),0)-1)</f>
        <v>#REF!</v>
      </c>
      <c r="AK73" s="356" t="e">
        <f ca="1">INDEX(INDIRECT("'"&amp;実行度合表集計!$D72&amp;"_受着完'!R89C4:R90C95",FALSE),2,
MATCH(AD$2,INDIRECT("'"&amp;実行度合表集計!$D72&amp;"_受着完'!R4",FALSE),0))</f>
        <v>#REF!</v>
      </c>
      <c r="AL73" s="795" t="e">
        <f ca="1">AK73-($Q72*1000)</f>
        <v>#REF!</v>
      </c>
      <c r="AM73" s="587" t="e" cm="1">
        <f t="array" aca="1" ref="AM73" ca="1">INDEX(INDIRECT("'"&amp;実行度合表集計!$D72&amp;"_受着完'!R89C4:R90C95",FALSE),2,
MATCH(AD$2,INDIRECT("'"&amp;実行度合表集計!$D72&amp;"_受着完'!R4",FALSE),0)-3)</f>
        <v>#REF!</v>
      </c>
      <c r="AN73" s="455" t="e" cm="1">
        <f t="array" aca="1" ref="AN73" ca="1">INDEX(INDIRECT("'"&amp;実行度合表集計!$D72&amp;"_受着完'!R27C4:R28C95",FALSE),2,
MATCH(AN$2,INDIRECT("'"&amp;実行度合表集計!$D72&amp;"_受着完'!R4",FALSE),0)-1)</f>
        <v>#REF!</v>
      </c>
      <c r="AO73" s="356" t="e">
        <f ca="1">INDEX(INDIRECT("'"&amp;実行度合表集計!$D72&amp;"_受着完'!R27C4:R28C95",FALSE),2,
MATCH(AN$2,INDIRECT("'"&amp;実行度合表集計!$D72&amp;"_受着完'!R4",FALSE),0))</f>
        <v>#REF!</v>
      </c>
      <c r="AP73" s="587" t="e" cm="1">
        <f t="array" aca="1" ref="AP73" ca="1">INDEX(INDIRECT("'"&amp;実行度合表集計!$D72&amp;"_受着完'!R27C4:R28C95",FALSE),2,
MATCH(AN$2,INDIRECT("'"&amp;実行度合表集計!$D72&amp;"_受着完'!R4",FALSE),0)-3)</f>
        <v>#REF!</v>
      </c>
      <c r="AQ73" s="357" t="e" cm="1">
        <f t="array" aca="1" ref="AQ73" ca="1">INDEX(INDIRECT("'"&amp;実行度合表集計!$D72&amp;"_受着完'!R58C4:R59C95",FALSE),2,
MATCH(AN$2,INDIRECT("'"&amp;実行度合表集計!$D72&amp;"_受着完'!R4",FALSE),0)-1)</f>
        <v>#REF!</v>
      </c>
      <c r="AR73" s="356" t="e">
        <f ca="1">INDEX(INDIRECT("'"&amp;実行度合表集計!$D72&amp;"_受着完'!R58C4:R59C95",FALSE),2,
MATCH(AN$2,INDIRECT("'"&amp;実行度合表集計!$D72&amp;"_受着完'!R4",FALSE),0))</f>
        <v>#REF!</v>
      </c>
      <c r="AS73" s="587" t="e" cm="1">
        <f t="array" aca="1" ref="AS73" ca="1">INDEX(INDIRECT("'"&amp;実行度合表集計!$D72&amp;"_受着完'!R58C4:R59C95",FALSE),2,
MATCH(AN$2,INDIRECT("'"&amp;実行度合表集計!$D72&amp;"_受着完'!R4",FALSE),0)-3)</f>
        <v>#REF!</v>
      </c>
      <c r="AT73" s="358" t="e" cm="1">
        <f t="array" aca="1" ref="AT73" ca="1">INDEX(INDIRECT("'"&amp;実行度合表集計!$D72&amp;"_受着完'!R89C4:R90C95",FALSE),2,
MATCH(AN$2,INDIRECT("'"&amp;実行度合表集計!$D72&amp;"_受着完'!R4",FALSE),0)-1)</f>
        <v>#REF!</v>
      </c>
      <c r="AU73" s="356" t="e">
        <f ca="1">INDEX(INDIRECT("'"&amp;実行度合表集計!$D72&amp;"_受着完'!R89C4:R90C95",FALSE),2,
MATCH(AN$2,INDIRECT("'"&amp;実行度合表集計!$D72&amp;"_受着完'!R4",FALSE),0))</f>
        <v>#REF!</v>
      </c>
      <c r="AV73" s="795" t="e">
        <f ca="1">AU73-($Q72*1000)</f>
        <v>#REF!</v>
      </c>
      <c r="AW73" s="587" t="e" cm="1">
        <f t="array" aca="1" ref="AW73" ca="1">INDEX(INDIRECT("'"&amp;実行度合表集計!$D72&amp;"_受着完'!R89C4:R90C95",FALSE),2,
MATCH(AN$2,INDIRECT("'"&amp;実行度合表集計!$D72&amp;"_受着完'!R4",FALSE),0)-3)</f>
        <v>#REF!</v>
      </c>
      <c r="AX73" s="627" t="e">
        <f t="shared" ref="AX73" ca="1" si="1872">T73+AD73+AN73</f>
        <v>#REF!</v>
      </c>
      <c r="AY73" s="628" t="e">
        <f t="shared" ref="AY73" ca="1" si="1873">U73+AE73+AO73</f>
        <v>#REF!</v>
      </c>
      <c r="AZ73" s="629" t="e">
        <f t="shared" ref="AZ73" ca="1" si="1874">V73+AF73+AP73</f>
        <v>#REF!</v>
      </c>
      <c r="BA73" s="648" t="e">
        <f t="shared" ref="BA73" ca="1" si="1875">W73+AG73+AQ73</f>
        <v>#REF!</v>
      </c>
      <c r="BB73" s="617" t="e">
        <f t="shared" ref="BB73" ca="1" si="1876">X73+AH73+AR73</f>
        <v>#REF!</v>
      </c>
      <c r="BC73" s="649" t="e">
        <f t="shared" ref="BC73" ca="1" si="1877">Y73+AI73+AS73</f>
        <v>#REF!</v>
      </c>
      <c r="BD73" s="659" t="e">
        <f ca="1">Z73+AJ73+AT73</f>
        <v>#REF!</v>
      </c>
      <c r="BE73" s="619" t="e">
        <f ca="1">AA73+AK73+AU73</f>
        <v>#REF!</v>
      </c>
      <c r="BF73" s="790" t="e">
        <f ca="1">BE73*(1+BF74)-(($Q72*1000)*3)</f>
        <v>#REF!</v>
      </c>
      <c r="BG73" s="660" t="e">
        <f ca="1">AC73+AM73+AW73</f>
        <v>#REF!</v>
      </c>
      <c r="BH73" s="360" t="e" cm="1">
        <f t="array" aca="1" ref="BH73" ca="1">INDEX(INDIRECT("'"&amp;実行度合表集計!$D72&amp;"_受着完'!R27C4:R28C95",FALSE),2,
MATCH(BH$2,INDIRECT("'"&amp;実行度合表集計!$D72&amp;"_受着完'!R4",FALSE),0)-1)</f>
        <v>#REF!</v>
      </c>
      <c r="BI73" s="356" t="e">
        <f ca="1">INDEX(INDIRECT("'"&amp;実行度合表集計!$D72&amp;"_受着完'!R27C4:R28C95",FALSE),2,
MATCH(BH$2,INDIRECT("'"&amp;実行度合表集計!$D72&amp;"_受着完'!R4",FALSE),0))</f>
        <v>#REF!</v>
      </c>
      <c r="BJ73" s="587" t="e" cm="1">
        <f t="array" aca="1" ref="BJ73" ca="1">INDEX(INDIRECT("'"&amp;実行度合表集計!$D72&amp;"_受着完'!R27C4:R28C95",FALSE),2,
MATCH(BH$2,INDIRECT("'"&amp;実行度合表集計!$D72&amp;"_受着完'!R4",FALSE),0)-3)</f>
        <v>#REF!</v>
      </c>
      <c r="BK73" s="357" t="e" cm="1">
        <f t="array" aca="1" ref="BK73" ca="1">INDEX(INDIRECT("'"&amp;実行度合表集計!$D72&amp;"_受着完'!R58C4:R59C95",FALSE),2,
MATCH(BH$2,INDIRECT("'"&amp;実行度合表集計!$D72&amp;"_受着完'!R4",FALSE),0)-1)</f>
        <v>#REF!</v>
      </c>
      <c r="BL73" s="356" t="e">
        <f ca="1">INDEX(INDIRECT("'"&amp;実行度合表集計!$D72&amp;"_受着完'!R58C4:R59C95",FALSE),2,
MATCH(BH$2,INDIRECT("'"&amp;実行度合表集計!$D72&amp;"_受着完'!R4",FALSE),0))</f>
        <v>#REF!</v>
      </c>
      <c r="BM73" s="587" t="e" cm="1">
        <f t="array" aca="1" ref="BM73" ca="1">INDEX(INDIRECT("'"&amp;実行度合表集計!$D72&amp;"_受着完'!R58C4:R59C95",FALSE),2,
MATCH(BH$2,INDIRECT("'"&amp;実行度合表集計!$D72&amp;"_受着完'!R4",FALSE),0)-3)</f>
        <v>#REF!</v>
      </c>
      <c r="BN73" s="358" t="e" cm="1">
        <f t="array" aca="1" ref="BN73" ca="1">INDEX(INDIRECT("'"&amp;実行度合表集計!$D72&amp;"_受着完'!R89C4:R90C95",FALSE),2,
MATCH(BH$2,INDIRECT("'"&amp;実行度合表集計!$D72&amp;"_受着完'!R4",FALSE),0)-1)</f>
        <v>#REF!</v>
      </c>
      <c r="BO73" s="356" t="e">
        <f ca="1">INDEX(INDIRECT("'"&amp;実行度合表集計!$D72&amp;"_受着完'!R89C4:R90C95",FALSE),2,
MATCH(BH$2,INDIRECT("'"&amp;実行度合表集計!$D72&amp;"_受着完'!R4",FALSE),0))</f>
        <v>#REF!</v>
      </c>
      <c r="BP73" s="795" t="e">
        <f ca="1">BO73-($Q72*1000)</f>
        <v>#REF!</v>
      </c>
      <c r="BQ73" s="587" t="e" cm="1">
        <f t="array" aca="1" ref="BQ73" ca="1">INDEX(INDIRECT("'"&amp;実行度合表集計!$D72&amp;"_受着完'!R89C4:R90C95",FALSE),2,
MATCH(BH$2,INDIRECT("'"&amp;実行度合表集計!$D72&amp;"_受着完'!R4",FALSE),0)-3)</f>
        <v>#REF!</v>
      </c>
      <c r="BR73" s="455" t="e" cm="1">
        <f t="array" aca="1" ref="BR73" ca="1">INDEX(INDIRECT("'"&amp;実行度合表集計!$D72&amp;"_受着完'!R27C4:R28C95",FALSE),2,
MATCH(BR$2,INDIRECT("'"&amp;実行度合表集計!$D72&amp;"_受着完'!R4",FALSE),0)-1)</f>
        <v>#REF!</v>
      </c>
      <c r="BS73" s="356" t="e">
        <f ca="1">INDEX(INDIRECT("'"&amp;実行度合表集計!$D72&amp;"_受着完'!R27C4:R28C95",FALSE),2,
MATCH(BR$2,INDIRECT("'"&amp;実行度合表集計!$D72&amp;"_受着完'!R4",FALSE),0))</f>
        <v>#REF!</v>
      </c>
      <c r="BT73" s="587" t="e" cm="1">
        <f t="array" aca="1" ref="BT73" ca="1">INDEX(INDIRECT("'"&amp;実行度合表集計!$D72&amp;"_受着完'!R27C4:R28C95",FALSE),2,
MATCH(BR$2,INDIRECT("'"&amp;実行度合表集計!$D72&amp;"_受着完'!R4",FALSE),0)-3)</f>
        <v>#REF!</v>
      </c>
      <c r="BU73" s="357" t="e" cm="1">
        <f t="array" aca="1" ref="BU73" ca="1">INDEX(INDIRECT("'"&amp;実行度合表集計!$D72&amp;"_受着完'!R58C4:R59C95",FALSE),2,
MATCH(BR$2,INDIRECT("'"&amp;実行度合表集計!$D72&amp;"_受着完'!R4",FALSE),0)-1)</f>
        <v>#REF!</v>
      </c>
      <c r="BV73" s="356" t="e">
        <f ca="1">INDEX(INDIRECT("'"&amp;実行度合表集計!$D72&amp;"_受着完'!R58C4:R59C95",FALSE),2,
MATCH(BR$2,INDIRECT("'"&amp;実行度合表集計!$D72&amp;"_受着完'!R4",FALSE),0))</f>
        <v>#REF!</v>
      </c>
      <c r="BW73" s="587" t="e" cm="1">
        <f t="array" aca="1" ref="BW73" ca="1">INDEX(INDIRECT("'"&amp;実行度合表集計!$D72&amp;"_受着完'!R58C4:R59C95",FALSE),2,
MATCH(BR$2,INDIRECT("'"&amp;実行度合表集計!$D72&amp;"_受着完'!R4",FALSE),0)-3)</f>
        <v>#REF!</v>
      </c>
      <c r="BX73" s="358" t="e" cm="1">
        <f t="array" aca="1" ref="BX73" ca="1">INDEX(INDIRECT("'"&amp;実行度合表集計!$D72&amp;"_受着完'!R89C4:R90C95",FALSE),2,
MATCH(BR$2,INDIRECT("'"&amp;実行度合表集計!$D72&amp;"_受着完'!R4",FALSE),0)-1)</f>
        <v>#REF!</v>
      </c>
      <c r="BY73" s="356" t="e">
        <f ca="1">INDEX(INDIRECT("'"&amp;実行度合表集計!$D72&amp;"_受着完'!R89C4:R90C95",FALSE),2,
MATCH(BR$2,INDIRECT("'"&amp;実行度合表集計!$D72&amp;"_受着完'!R4",FALSE),0))</f>
        <v>#REF!</v>
      </c>
      <c r="BZ73" s="795" t="e">
        <f ca="1">BY73-($Q72*1000)</f>
        <v>#REF!</v>
      </c>
      <c r="CA73" s="587" t="e" cm="1">
        <f t="array" aca="1" ref="CA73" ca="1">INDEX(INDIRECT("'"&amp;実行度合表集計!$D72&amp;"_受着完'!R89C4:R90C95",FALSE),2,
MATCH(BR$2,INDIRECT("'"&amp;実行度合表集計!$D72&amp;"_受着完'!R4",FALSE),0)-3)</f>
        <v>#REF!</v>
      </c>
      <c r="CB73" s="455" t="e" cm="1">
        <f t="array" aca="1" ref="CB73" ca="1">INDEX(INDIRECT("'"&amp;実行度合表集計!$D72&amp;"_受着完'!R27C4:R28C95",FALSE),2,
MATCH(CB$2,INDIRECT("'"&amp;実行度合表集計!$D72&amp;"_受着完'!R4",FALSE),0)-1)</f>
        <v>#REF!</v>
      </c>
      <c r="CC73" s="356" t="e">
        <f ca="1">INDEX(INDIRECT("'"&amp;実行度合表集計!$D72&amp;"_受着完'!R27C4:R28C95",FALSE),2,
MATCH(CB$2,INDIRECT("'"&amp;実行度合表集計!$D72&amp;"_受着完'!R4",FALSE),0))</f>
        <v>#REF!</v>
      </c>
      <c r="CD73" s="587" t="e" cm="1">
        <f t="array" aca="1" ref="CD73" ca="1">INDEX(INDIRECT("'"&amp;実行度合表集計!$D72&amp;"_受着完'!R27C4:R28C95",FALSE),2,
MATCH(CB$2,INDIRECT("'"&amp;実行度合表集計!$D72&amp;"_受着完'!R4",FALSE),0)-3)</f>
        <v>#REF!</v>
      </c>
      <c r="CE73" s="357" t="e" cm="1">
        <f t="array" aca="1" ref="CE73" ca="1">INDEX(INDIRECT("'"&amp;実行度合表集計!$D72&amp;"_受着完'!R58C4:R59C95",FALSE),2,
MATCH(CB$2,INDIRECT("'"&amp;実行度合表集計!$D72&amp;"_受着完'!R4",FALSE),0)-1)</f>
        <v>#REF!</v>
      </c>
      <c r="CF73" s="356" t="e">
        <f ca="1">INDEX(INDIRECT("'"&amp;実行度合表集計!$D72&amp;"_受着完'!R58C4:R59C95",FALSE),2,
MATCH(CB$2,INDIRECT("'"&amp;実行度合表集計!$D72&amp;"_受着完'!R4",FALSE),0))</f>
        <v>#REF!</v>
      </c>
      <c r="CG73" s="587" t="e" cm="1">
        <f t="array" aca="1" ref="CG73" ca="1">INDEX(INDIRECT("'"&amp;実行度合表集計!$D72&amp;"_受着完'!R58C4:R59C95",FALSE),2,
MATCH(CB$2,INDIRECT("'"&amp;実行度合表集計!$D72&amp;"_受着完'!R4",FALSE),0)-3)</f>
        <v>#REF!</v>
      </c>
      <c r="CH73" s="358" t="e" cm="1">
        <f t="array" aca="1" ref="CH73" ca="1">INDEX(INDIRECT("'"&amp;実行度合表集計!$D72&amp;"_受着完'!R89C4:R90C95",FALSE),2,
MATCH(CB$2,INDIRECT("'"&amp;実行度合表集計!$D72&amp;"_受着完'!R4",FALSE),0)-1)</f>
        <v>#REF!</v>
      </c>
      <c r="CI73" s="356" t="e">
        <f ca="1">INDEX(INDIRECT("'"&amp;実行度合表集計!$D72&amp;"_受着完'!R89C4:R90C95",FALSE),2,
MATCH(CB$2,INDIRECT("'"&amp;実行度合表集計!$D72&amp;"_受着完'!R4",FALSE),0))</f>
        <v>#REF!</v>
      </c>
      <c r="CJ73" s="795" t="e">
        <f ca="1">CI73-($Q72*1000)</f>
        <v>#REF!</v>
      </c>
      <c r="CK73" s="587" t="e" cm="1">
        <f t="array" aca="1" ref="CK73" ca="1">INDEX(INDIRECT("'"&amp;実行度合表集計!$D72&amp;"_受着完'!R89C4:R90C95",FALSE),2,
MATCH(CB$2,INDIRECT("'"&amp;実行度合表集計!$D72&amp;"_受着完'!R4",FALSE),0)-3)</f>
        <v>#REF!</v>
      </c>
      <c r="CL73" s="627" t="e">
        <f t="shared" ref="CL73" ca="1" si="1878">BH73+BR73+CB73</f>
        <v>#REF!</v>
      </c>
      <c r="CM73" s="628" t="e">
        <f t="shared" ref="CM73" ca="1" si="1879">BI73+BS73+CC73</f>
        <v>#REF!</v>
      </c>
      <c r="CN73" s="629" t="e">
        <f t="shared" ref="CN73" ca="1" si="1880">BJ73+BT73+CD73</f>
        <v>#REF!</v>
      </c>
      <c r="CO73" s="648" t="e">
        <f t="shared" ref="CO73" ca="1" si="1881">BK73+BU73+CE73</f>
        <v>#REF!</v>
      </c>
      <c r="CP73" s="617" t="e">
        <f t="shared" ref="CP73" ca="1" si="1882">BL73+BV73+CF73</f>
        <v>#REF!</v>
      </c>
      <c r="CQ73" s="649" t="e">
        <f t="shared" ref="CQ73" ca="1" si="1883">BM73+BW73+CG73</f>
        <v>#REF!</v>
      </c>
      <c r="CR73" s="659" t="e">
        <f ca="1">BN73+BX73+CH73</f>
        <v>#REF!</v>
      </c>
      <c r="CS73" s="619" t="e">
        <f ca="1">BO73+BY73+CI73</f>
        <v>#REF!</v>
      </c>
      <c r="CT73" s="790" t="e">
        <f ca="1">CS73*(1+CT74)-(($Q72*1000)*3)</f>
        <v>#REF!</v>
      </c>
      <c r="CU73" s="660" t="e">
        <f ca="1">BQ73+CA73+CK73</f>
        <v>#REF!</v>
      </c>
      <c r="CV73" s="670" t="e">
        <f t="shared" ca="1" si="1858"/>
        <v>#REF!</v>
      </c>
      <c r="CW73" s="620" t="e">
        <f t="shared" ca="1" si="1858"/>
        <v>#REF!</v>
      </c>
      <c r="CX73" s="671" t="e">
        <f t="shared" ca="1" si="1858"/>
        <v>#REF!</v>
      </c>
      <c r="CY73" s="681" t="e">
        <f t="shared" ca="1" si="1858"/>
        <v>#REF!</v>
      </c>
      <c r="CZ73" s="622" t="e">
        <f t="shared" ca="1" si="1858"/>
        <v>#REF!</v>
      </c>
      <c r="DA73" s="682" t="e">
        <f t="shared" ca="1" si="1858"/>
        <v>#REF!</v>
      </c>
      <c r="DB73" s="692" t="e">
        <f t="shared" ca="1" si="1858"/>
        <v>#REF!</v>
      </c>
      <c r="DC73" s="624" t="e">
        <f t="shared" ca="1" si="1858"/>
        <v>#REF!</v>
      </c>
      <c r="DD73" s="790" t="e">
        <f t="shared" ca="1" si="1858"/>
        <v>#REF!</v>
      </c>
      <c r="DE73" s="693" t="e">
        <f t="shared" ca="1" si="1858"/>
        <v>#REF!</v>
      </c>
      <c r="DF73" s="360" t="e" cm="1">
        <f t="array" aca="1" ref="DF73" ca="1">INDEX(INDIRECT("'"&amp;実行度合表集計!$D72&amp;"_受着完'!R27C4:R28C95",FALSE),2,
MATCH(DF$2,INDIRECT("'"&amp;実行度合表集計!$D72&amp;"_受着完'!R4",FALSE),0)-1)</f>
        <v>#REF!</v>
      </c>
      <c r="DG73" s="356" t="e">
        <f ca="1">INDEX(INDIRECT("'"&amp;実行度合表集計!$D72&amp;"_受着完'!R27C4:R28C95",FALSE),2,
MATCH(DF$2,INDIRECT("'"&amp;実行度合表集計!$D72&amp;"_受着完'!R4",FALSE),0))</f>
        <v>#REF!</v>
      </c>
      <c r="DH73" s="587" t="e" cm="1">
        <f t="array" aca="1" ref="DH73" ca="1">INDEX(INDIRECT("'"&amp;実行度合表集計!$D72&amp;"_受着完'!R27C4:R28C95",FALSE),2,
MATCH(DF$2,INDIRECT("'"&amp;実行度合表集計!$D72&amp;"_受着完'!R4",FALSE),0)-3)</f>
        <v>#REF!</v>
      </c>
      <c r="DI73" s="357" t="e" cm="1">
        <f t="array" aca="1" ref="DI73" ca="1">INDEX(INDIRECT("'"&amp;実行度合表集計!$D72&amp;"_受着完'!R58C4:R59C95",FALSE),2,
MATCH(DF$2,INDIRECT("'"&amp;実行度合表集計!$D72&amp;"_受着完'!R4",FALSE),0)-1)</f>
        <v>#REF!</v>
      </c>
      <c r="DJ73" s="356" t="e">
        <f ca="1">INDEX(INDIRECT("'"&amp;実行度合表集計!$D72&amp;"_受着完'!R58C4:R59C95",FALSE),2,
MATCH(DF$2,INDIRECT("'"&amp;実行度合表集計!$D72&amp;"_受着完'!R4",FALSE),0))</f>
        <v>#REF!</v>
      </c>
      <c r="DK73" s="587" t="e" cm="1">
        <f t="array" aca="1" ref="DK73" ca="1">INDEX(INDIRECT("'"&amp;実行度合表集計!$D72&amp;"_受着完'!R58C4:R59C95",FALSE),2,
MATCH(DF$2,INDIRECT("'"&amp;実行度合表集計!$D72&amp;"_受着完'!R4",FALSE),0)-3)</f>
        <v>#REF!</v>
      </c>
      <c r="DL73" s="358" t="e" cm="1">
        <f t="array" aca="1" ref="DL73" ca="1">INDEX(INDIRECT("'"&amp;実行度合表集計!$D72&amp;"_受着完'!R89C4:R90C95",FALSE),2,
MATCH(DF$2,INDIRECT("'"&amp;実行度合表集計!$D72&amp;"_受着完'!R4",FALSE),0)-1)</f>
        <v>#REF!</v>
      </c>
      <c r="DM73" s="356" t="e">
        <f ca="1">INDEX(INDIRECT("'"&amp;実行度合表集計!$D72&amp;"_受着完'!R89C4:R90C95",FALSE),2,
MATCH(DF$2,INDIRECT("'"&amp;実行度合表集計!$D72&amp;"_受着完'!R4",FALSE),0))</f>
        <v>#REF!</v>
      </c>
      <c r="DN73" s="795" t="e">
        <f ca="1">DM73-($Q72*1000)</f>
        <v>#REF!</v>
      </c>
      <c r="DO73" s="587" t="e" cm="1">
        <f t="array" aca="1" ref="DO73" ca="1">INDEX(INDIRECT("'"&amp;実行度合表集計!$D72&amp;"_受着完'!R89C4:R90C95",FALSE),2,
MATCH(DF$2,INDIRECT("'"&amp;実行度合表集計!$D72&amp;"_受着完'!R4",FALSE),0)-3)</f>
        <v>#REF!</v>
      </c>
      <c r="DP73" s="455" t="e" cm="1">
        <f t="array" aca="1" ref="DP73" ca="1">INDEX(INDIRECT("'"&amp;実行度合表集計!$D72&amp;"_受着完'!R27C4:R28C95",FALSE),2,
MATCH(DP$2,INDIRECT("'"&amp;実行度合表集計!$D72&amp;"_受着完'!R4",FALSE),0)-1)</f>
        <v>#REF!</v>
      </c>
      <c r="DQ73" s="356" t="e">
        <f ca="1">INDEX(INDIRECT("'"&amp;実行度合表集計!$D72&amp;"_受着完'!R27C4:R28C95",FALSE),2,
MATCH(DP$2,INDIRECT("'"&amp;実行度合表集計!$D72&amp;"_受着完'!R4",FALSE),0))</f>
        <v>#REF!</v>
      </c>
      <c r="DR73" s="587" t="e" cm="1">
        <f t="array" aca="1" ref="DR73" ca="1">INDEX(INDIRECT("'"&amp;実行度合表集計!$D72&amp;"_受着完'!R27C4:R28C95",FALSE),2,
MATCH(DP$2,INDIRECT("'"&amp;実行度合表集計!$D72&amp;"_受着完'!R4",FALSE),0)-3)</f>
        <v>#REF!</v>
      </c>
      <c r="DS73" s="357" t="e" cm="1">
        <f t="array" aca="1" ref="DS73" ca="1">INDEX(INDIRECT("'"&amp;実行度合表集計!$D72&amp;"_受着完'!R58C4:R59C95",FALSE),2,
MATCH(DP$2,INDIRECT("'"&amp;実行度合表集計!$D72&amp;"_受着完'!R4",FALSE),0)-1)</f>
        <v>#REF!</v>
      </c>
      <c r="DT73" s="356" t="e">
        <f ca="1">INDEX(INDIRECT("'"&amp;実行度合表集計!$D72&amp;"_受着完'!R58C4:R59C95",FALSE),2,
MATCH(DP$2,INDIRECT("'"&amp;実行度合表集計!$D72&amp;"_受着完'!R4",FALSE),0))</f>
        <v>#REF!</v>
      </c>
      <c r="DU73" s="587" t="e" cm="1">
        <f t="array" aca="1" ref="DU73" ca="1">INDEX(INDIRECT("'"&amp;実行度合表集計!$D72&amp;"_受着完'!R58C4:R59C95",FALSE),2,
MATCH(DP$2,INDIRECT("'"&amp;実行度合表集計!$D72&amp;"_受着完'!R4",FALSE),0)-3)</f>
        <v>#REF!</v>
      </c>
      <c r="DV73" s="358" t="e" cm="1">
        <f t="array" aca="1" ref="DV73" ca="1">INDEX(INDIRECT("'"&amp;実行度合表集計!$D72&amp;"_受着完'!R89C4:R90C95",FALSE),2,
MATCH(DP$2,INDIRECT("'"&amp;実行度合表集計!$D72&amp;"_受着完'!R4",FALSE),0)-1)</f>
        <v>#REF!</v>
      </c>
      <c r="DW73" s="356" t="e">
        <f ca="1">INDEX(INDIRECT("'"&amp;実行度合表集計!$D72&amp;"_受着完'!R89C4:R90C95",FALSE),2,
MATCH(DP$2,INDIRECT("'"&amp;実行度合表集計!$D72&amp;"_受着完'!R4",FALSE),0))</f>
        <v>#REF!</v>
      </c>
      <c r="DX73" s="795" t="e">
        <f ca="1">DW73-($Q72*1000)</f>
        <v>#REF!</v>
      </c>
      <c r="DY73" s="587" t="e" cm="1">
        <f t="array" aca="1" ref="DY73" ca="1">INDEX(INDIRECT("'"&amp;実行度合表集計!$D72&amp;"_受着完'!R89C4:R90C95",FALSE),2,
MATCH(DP$2,INDIRECT("'"&amp;実行度合表集計!$D72&amp;"_受着完'!R4",FALSE),0)-3)</f>
        <v>#REF!</v>
      </c>
      <c r="DZ73" s="455" t="e" cm="1">
        <f t="array" aca="1" ref="DZ73" ca="1">INDEX(INDIRECT("'"&amp;実行度合表集計!$D72&amp;"_受着完'!R27C4:R28C95",FALSE),2,
MATCH(DZ$2,INDIRECT("'"&amp;実行度合表集計!$D72&amp;"_受着完'!R4",FALSE),0)-1)</f>
        <v>#REF!</v>
      </c>
      <c r="EA73" s="356" t="e">
        <f ca="1">INDEX(INDIRECT("'"&amp;実行度合表集計!$D72&amp;"_受着完'!R27C4:R28C95",FALSE),2,
MATCH(DZ$2,INDIRECT("'"&amp;実行度合表集計!$D72&amp;"_受着完'!R4",FALSE),0))</f>
        <v>#REF!</v>
      </c>
      <c r="EB73" s="587" t="e" cm="1">
        <f t="array" aca="1" ref="EB73" ca="1">INDEX(INDIRECT("'"&amp;実行度合表集計!$D72&amp;"_受着完'!R27C4:R28C95",FALSE),2,
MATCH(DZ$2,INDIRECT("'"&amp;実行度合表集計!$D72&amp;"_受着完'!R4",FALSE),0)-3)</f>
        <v>#REF!</v>
      </c>
      <c r="EC73" s="357" t="e" cm="1">
        <f t="array" aca="1" ref="EC73" ca="1">INDEX(INDIRECT("'"&amp;実行度合表集計!$D72&amp;"_受着完'!R58C4:R59C95",FALSE),2,
MATCH(DZ$2,INDIRECT("'"&amp;実行度合表集計!$D72&amp;"_受着完'!R4",FALSE),0)-1)</f>
        <v>#REF!</v>
      </c>
      <c r="ED73" s="356" t="e">
        <f ca="1">INDEX(INDIRECT("'"&amp;実行度合表集計!$D72&amp;"_受着完'!R58C4:R59C95",FALSE),2,
MATCH(DZ$2,INDIRECT("'"&amp;実行度合表集計!$D72&amp;"_受着完'!R4",FALSE),0))</f>
        <v>#REF!</v>
      </c>
      <c r="EE73" s="587" t="e" cm="1">
        <f t="array" aca="1" ref="EE73" ca="1">INDEX(INDIRECT("'"&amp;実行度合表集計!$D72&amp;"_受着完'!R58C4:R59C95",FALSE),2,
MATCH(DZ$2,INDIRECT("'"&amp;実行度合表集計!$D72&amp;"_受着完'!R4",FALSE),0)-3)</f>
        <v>#REF!</v>
      </c>
      <c r="EF73" s="358" t="e" cm="1">
        <f t="array" aca="1" ref="EF73" ca="1">INDEX(INDIRECT("'"&amp;実行度合表集計!$D72&amp;"_受着完'!R89C4:R90C95",FALSE),2,
MATCH(DZ$2,INDIRECT("'"&amp;実行度合表集計!$D72&amp;"_受着完'!R4",FALSE),0)-1)</f>
        <v>#REF!</v>
      </c>
      <c r="EG73" s="356" t="e">
        <f ca="1">INDEX(INDIRECT("'"&amp;実行度合表集計!$D72&amp;"_受着完'!R89C4:R90C95",FALSE),2,
MATCH(DZ$2,INDIRECT("'"&amp;実行度合表集計!$D72&amp;"_受着完'!R4",FALSE),0))</f>
        <v>#REF!</v>
      </c>
      <c r="EH73" s="795" t="e">
        <f ca="1">EG73-($Q72*1000)</f>
        <v>#REF!</v>
      </c>
      <c r="EI73" s="587" t="e" cm="1">
        <f t="array" aca="1" ref="EI73" ca="1">INDEX(INDIRECT("'"&amp;実行度合表集計!$D72&amp;"_受着完'!R89C4:R90C95",FALSE),2,
MATCH(DZ$2,INDIRECT("'"&amp;実行度合表集計!$D72&amp;"_受着完'!R4",FALSE),0)-3)</f>
        <v>#REF!</v>
      </c>
      <c r="EJ73" s="627" t="e">
        <f t="shared" ref="EJ73" ca="1" si="1884">DF73+DP73+DZ73</f>
        <v>#REF!</v>
      </c>
      <c r="EK73" s="628" t="e">
        <f t="shared" ref="EK73" ca="1" si="1885">DG73+DQ73+EA73</f>
        <v>#REF!</v>
      </c>
      <c r="EL73" s="629" t="e">
        <f t="shared" ref="EL73" ca="1" si="1886">DH73+DR73+EB73</f>
        <v>#REF!</v>
      </c>
      <c r="EM73" s="648" t="e">
        <f t="shared" ref="EM73" ca="1" si="1887">DI73+DS73+EC73</f>
        <v>#REF!</v>
      </c>
      <c r="EN73" s="617" t="e">
        <f t="shared" ref="EN73" ca="1" si="1888">DJ73+DT73+ED73</f>
        <v>#REF!</v>
      </c>
      <c r="EO73" s="649" t="e">
        <f t="shared" ref="EO73" ca="1" si="1889">DK73+DU73+EE73</f>
        <v>#REF!</v>
      </c>
      <c r="EP73" s="659" t="e">
        <f ca="1">DL73+DV73+EF73</f>
        <v>#REF!</v>
      </c>
      <c r="EQ73" s="619" t="e">
        <f ca="1">DM73+DW73+EG73</f>
        <v>#REF!</v>
      </c>
      <c r="ER73" s="790" t="e">
        <f ca="1">EQ73*(1+ER74)-(($Q72*1000)*3)</f>
        <v>#REF!</v>
      </c>
      <c r="ES73" s="660" t="e">
        <f ca="1">DO73+DY73+EI73</f>
        <v>#REF!</v>
      </c>
      <c r="ET73" s="360" t="e" cm="1">
        <f t="array" aca="1" ref="ET73" ca="1">INDEX(INDIRECT("'"&amp;実行度合表集計!$D72&amp;"_受着完'!R27C4:R28C95",FALSE),2,
MATCH(ET$2,INDIRECT("'"&amp;実行度合表集計!$D72&amp;"_受着完'!R4",FALSE),0)-1)</f>
        <v>#REF!</v>
      </c>
      <c r="EU73" s="356" t="e">
        <f ca="1">INDEX(INDIRECT("'"&amp;実行度合表集計!$D72&amp;"_受着完'!R27C4:R28C95",FALSE),2,
MATCH(ET$2,INDIRECT("'"&amp;実行度合表集計!$D72&amp;"_受着完'!R4",FALSE),0))</f>
        <v>#REF!</v>
      </c>
      <c r="EV73" s="587" t="e" cm="1">
        <f t="array" aca="1" ref="EV73" ca="1">INDEX(INDIRECT("'"&amp;実行度合表集計!$D72&amp;"_受着完'!R27C4:R28C95",FALSE),2,
MATCH(ET$2,INDIRECT("'"&amp;実行度合表集計!$D72&amp;"_受着完'!R4",FALSE),0)-3)</f>
        <v>#REF!</v>
      </c>
      <c r="EW73" s="357" t="e" cm="1">
        <f t="array" aca="1" ref="EW73" ca="1">INDEX(INDIRECT("'"&amp;実行度合表集計!$D72&amp;"_受着完'!R58C4:R59C95",FALSE),2,
MATCH(ET$2,INDIRECT("'"&amp;実行度合表集計!$D72&amp;"_受着完'!R4",FALSE),0)-1)</f>
        <v>#REF!</v>
      </c>
      <c r="EX73" s="356" t="e">
        <f ca="1">INDEX(INDIRECT("'"&amp;実行度合表集計!$D72&amp;"_受着完'!R58C4:R59C95",FALSE),2,
MATCH(ET$2,INDIRECT("'"&amp;実行度合表集計!$D72&amp;"_受着完'!R4",FALSE),0))</f>
        <v>#REF!</v>
      </c>
      <c r="EY73" s="587" t="e" cm="1">
        <f t="array" aca="1" ref="EY73" ca="1">INDEX(INDIRECT("'"&amp;実行度合表集計!$D72&amp;"_受着完'!R58C4:R59C95",FALSE),2,
MATCH(ET$2,INDIRECT("'"&amp;実行度合表集計!$D72&amp;"_受着完'!R4",FALSE),0)-3)</f>
        <v>#REF!</v>
      </c>
      <c r="EZ73" s="358" t="e" cm="1">
        <f t="array" aca="1" ref="EZ73" ca="1">INDEX(INDIRECT("'"&amp;実行度合表集計!$D72&amp;"_受着完'!R89C4:R90C95",FALSE),2,
MATCH(ET$2,INDIRECT("'"&amp;実行度合表集計!$D72&amp;"_受着完'!R4",FALSE),0)-1)</f>
        <v>#REF!</v>
      </c>
      <c r="FA73" s="356" t="e">
        <f ca="1">INDEX(INDIRECT("'"&amp;実行度合表集計!$D72&amp;"_受着完'!R89C4:R90C95",FALSE),2,
MATCH(ET$2,INDIRECT("'"&amp;実行度合表集計!$D72&amp;"_受着完'!R4",FALSE),0))</f>
        <v>#REF!</v>
      </c>
      <c r="FB73" s="795" t="e">
        <f ca="1">FA73-($Q72*1000)</f>
        <v>#REF!</v>
      </c>
      <c r="FC73" s="587" t="e" cm="1">
        <f t="array" aca="1" ref="FC73" ca="1">INDEX(INDIRECT("'"&amp;実行度合表集計!$D72&amp;"_受着完'!R89C4:R90C95",FALSE),2,
MATCH(ET$2,INDIRECT("'"&amp;実行度合表集計!$D72&amp;"_受着完'!R4",FALSE),0)-3)</f>
        <v>#REF!</v>
      </c>
      <c r="FD73" s="455" t="e" cm="1">
        <f t="array" aca="1" ref="FD73" ca="1">INDEX(INDIRECT("'"&amp;実行度合表集計!$D72&amp;"_受着完'!R27C4:R28C95",FALSE),2,
MATCH(FD$2,INDIRECT("'"&amp;実行度合表集計!$D72&amp;"_受着完'!R4",FALSE),0)-1)</f>
        <v>#REF!</v>
      </c>
      <c r="FE73" s="356" t="e">
        <f ca="1">INDEX(INDIRECT("'"&amp;実行度合表集計!$D72&amp;"_受着完'!R27C4:R28C95",FALSE),2,
MATCH(FD$2,INDIRECT("'"&amp;実行度合表集計!$D72&amp;"_受着完'!R4",FALSE),0))</f>
        <v>#REF!</v>
      </c>
      <c r="FF73" s="587" t="e" cm="1">
        <f t="array" aca="1" ref="FF73" ca="1">INDEX(INDIRECT("'"&amp;実行度合表集計!$D72&amp;"_受着完'!R27C4:R28C95",FALSE),2,
MATCH(FD$2,INDIRECT("'"&amp;実行度合表集計!$D72&amp;"_受着完'!R4",FALSE),0)-3)</f>
        <v>#REF!</v>
      </c>
      <c r="FG73" s="357" t="e" cm="1">
        <f t="array" aca="1" ref="FG73" ca="1">INDEX(INDIRECT("'"&amp;実行度合表集計!$D72&amp;"_受着完'!R58C4:R59C95",FALSE),2,
MATCH(FD$2,INDIRECT("'"&amp;実行度合表集計!$D72&amp;"_受着完'!R4",FALSE),0)-1)</f>
        <v>#REF!</v>
      </c>
      <c r="FH73" s="356" t="e">
        <f ca="1">INDEX(INDIRECT("'"&amp;実行度合表集計!$D72&amp;"_受着完'!R58C4:R59C95",FALSE),2,
MATCH(FD$2,INDIRECT("'"&amp;実行度合表集計!$D72&amp;"_受着完'!R4",FALSE),0))</f>
        <v>#REF!</v>
      </c>
      <c r="FI73" s="587" t="e" cm="1">
        <f t="array" aca="1" ref="FI73" ca="1">INDEX(INDIRECT("'"&amp;実行度合表集計!$D72&amp;"_受着完'!R58C4:R59C95",FALSE),2,
MATCH(FD$2,INDIRECT("'"&amp;実行度合表集計!$D72&amp;"_受着完'!R4",FALSE),0)-3)</f>
        <v>#REF!</v>
      </c>
      <c r="FJ73" s="358" t="e" cm="1">
        <f t="array" aca="1" ref="FJ73" ca="1">INDEX(INDIRECT("'"&amp;実行度合表集計!$D72&amp;"_受着完'!R89C4:R90C95",FALSE),2,
MATCH(FD$2,INDIRECT("'"&amp;実行度合表集計!$D72&amp;"_受着完'!R4",FALSE),0)-1)</f>
        <v>#REF!</v>
      </c>
      <c r="FK73" s="356" t="e">
        <f ca="1">INDEX(INDIRECT("'"&amp;実行度合表集計!$D72&amp;"_受着完'!R89C4:R90C95",FALSE),2,
MATCH(FD$2,INDIRECT("'"&amp;実行度合表集計!$D72&amp;"_受着完'!R4",FALSE),0))</f>
        <v>#REF!</v>
      </c>
      <c r="FL73" s="795" t="e">
        <f ca="1">FK73-($Q72*1000)</f>
        <v>#REF!</v>
      </c>
      <c r="FM73" s="587" t="e" cm="1">
        <f t="array" aca="1" ref="FM73" ca="1">INDEX(INDIRECT("'"&amp;実行度合表集計!$D72&amp;"_受着完'!R89C4:R90C95",FALSE),2,
MATCH(FD$2,INDIRECT("'"&amp;実行度合表集計!$D72&amp;"_受着完'!R4",FALSE),0)-3)</f>
        <v>#REF!</v>
      </c>
      <c r="FN73" s="455" t="e" cm="1">
        <f t="array" aca="1" ref="FN73" ca="1">INDEX(INDIRECT("'"&amp;実行度合表集計!$D72&amp;"_受着完'!R27C4:R28C95",FALSE),2,
MATCH(FN$2,INDIRECT("'"&amp;実行度合表集計!$D72&amp;"_受着完'!R4",FALSE),0)-1)</f>
        <v>#REF!</v>
      </c>
      <c r="FO73" s="356" t="e">
        <f ca="1">INDEX(INDIRECT("'"&amp;実行度合表集計!$D72&amp;"_受着完'!R27C4:R28C95",FALSE),2,
MATCH(FN$2,INDIRECT("'"&amp;実行度合表集計!$D72&amp;"_受着完'!R4",FALSE),0))</f>
        <v>#REF!</v>
      </c>
      <c r="FP73" s="587" t="e" cm="1">
        <f t="array" aca="1" ref="FP73" ca="1">INDEX(INDIRECT("'"&amp;実行度合表集計!$D72&amp;"_受着完'!R27C4:R28C95",FALSE),2,
MATCH(FN$2,INDIRECT("'"&amp;実行度合表集計!$D72&amp;"_受着完'!R4",FALSE),0)-3)</f>
        <v>#REF!</v>
      </c>
      <c r="FQ73" s="357" t="e" cm="1">
        <f t="array" aca="1" ref="FQ73" ca="1">INDEX(INDIRECT("'"&amp;実行度合表集計!$D72&amp;"_受着完'!R58C4:R59C95",FALSE),2,
MATCH(FN$2,INDIRECT("'"&amp;実行度合表集計!$D72&amp;"_受着完'!R4",FALSE),0)-1)</f>
        <v>#REF!</v>
      </c>
      <c r="FR73" s="356" t="e">
        <f ca="1">INDEX(INDIRECT("'"&amp;実行度合表集計!$D72&amp;"_受着完'!R58C4:R59C95",FALSE),2,
MATCH(FN$2,INDIRECT("'"&amp;実行度合表集計!$D72&amp;"_受着完'!R4",FALSE),0))</f>
        <v>#REF!</v>
      </c>
      <c r="FS73" s="587" t="e" cm="1">
        <f t="array" aca="1" ref="FS73" ca="1">INDEX(INDIRECT("'"&amp;実行度合表集計!$D72&amp;"_受着完'!R58C4:R59C95",FALSE),2,
MATCH(FN$2,INDIRECT("'"&amp;実行度合表集計!$D72&amp;"_受着完'!R4",FALSE),0)-3)</f>
        <v>#REF!</v>
      </c>
      <c r="FT73" s="358" t="e" cm="1">
        <f t="array" aca="1" ref="FT73" ca="1">INDEX(INDIRECT("'"&amp;実行度合表集計!$D72&amp;"_受着完'!R89C4:R90C95",FALSE),2,
MATCH(FN$2,INDIRECT("'"&amp;実行度合表集計!$D72&amp;"_受着完'!R4",FALSE),0)-1)</f>
        <v>#REF!</v>
      </c>
      <c r="FU73" s="356" t="e">
        <f ca="1">INDEX(INDIRECT("'"&amp;実行度合表集計!$D72&amp;"_受着完'!R89C4:R90C95",FALSE),2,
MATCH(FN$2,INDIRECT("'"&amp;実行度合表集計!$D72&amp;"_受着完'!R4",FALSE),0))</f>
        <v>#REF!</v>
      </c>
      <c r="FV73" s="795" t="e">
        <f ca="1">FU73-($Q72*1000)</f>
        <v>#REF!</v>
      </c>
      <c r="FW73" s="587" t="e" cm="1">
        <f t="array" aca="1" ref="FW73" ca="1">INDEX(INDIRECT("'"&amp;実行度合表集計!$D72&amp;"_受着完'!R89C4:R90C95",FALSE),2,
MATCH(FN$2,INDIRECT("'"&amp;実行度合表集計!$D72&amp;"_受着完'!R4",FALSE),0)-3)</f>
        <v>#REF!</v>
      </c>
      <c r="FX73" s="627" t="e">
        <f t="shared" ref="FX73" ca="1" si="1890">ET73+FD73+FN73</f>
        <v>#REF!</v>
      </c>
      <c r="FY73" s="628" t="e">
        <f t="shared" ref="FY73" ca="1" si="1891">EU73+FE73+FO73</f>
        <v>#REF!</v>
      </c>
      <c r="FZ73" s="629" t="e">
        <f t="shared" ref="FZ73" ca="1" si="1892">EV73+FF73+FP73</f>
        <v>#REF!</v>
      </c>
      <c r="GA73" s="648" t="e">
        <f t="shared" ref="GA73" ca="1" si="1893">EW73+FG73+FQ73</f>
        <v>#REF!</v>
      </c>
      <c r="GB73" s="617" t="e">
        <f t="shared" ref="GB73" ca="1" si="1894">EX73+FH73+FR73</f>
        <v>#REF!</v>
      </c>
      <c r="GC73" s="649" t="e">
        <f t="shared" ref="GC73" ca="1" si="1895">EY73+FI73+FS73</f>
        <v>#REF!</v>
      </c>
      <c r="GD73" s="659" t="e">
        <f ca="1">EZ73+FJ73+FT73</f>
        <v>#REF!</v>
      </c>
      <c r="GE73" s="619" t="e">
        <f ca="1">FA73+FK73+FU73</f>
        <v>#REF!</v>
      </c>
      <c r="GF73" s="790" t="e">
        <f ca="1">GE73*(1+GF74)-(($Q72*1000)*3)</f>
        <v>#REF!</v>
      </c>
      <c r="GG73" s="660" t="e">
        <f ca="1">FC73+FM73+FW73</f>
        <v>#REF!</v>
      </c>
      <c r="GH73" s="670" t="e">
        <f t="shared" ca="1" si="1861"/>
        <v>#REF!</v>
      </c>
      <c r="GI73" s="620" t="e">
        <f t="shared" ca="1" si="1861"/>
        <v>#REF!</v>
      </c>
      <c r="GJ73" s="671" t="e">
        <f t="shared" ca="1" si="1861"/>
        <v>#REF!</v>
      </c>
      <c r="GK73" s="681" t="e">
        <f t="shared" ca="1" si="1861"/>
        <v>#REF!</v>
      </c>
      <c r="GL73" s="622" t="e">
        <f t="shared" ca="1" si="1861"/>
        <v>#REF!</v>
      </c>
      <c r="GM73" s="682" t="e">
        <f t="shared" ca="1" si="1861"/>
        <v>#REF!</v>
      </c>
      <c r="GN73" s="692" t="e">
        <f t="shared" ca="1" si="1862"/>
        <v>#REF!</v>
      </c>
      <c r="GO73" s="624" t="e">
        <f t="shared" ca="1" si="1863"/>
        <v>#REF!</v>
      </c>
      <c r="GP73" s="790" t="e">
        <f t="shared" ca="1" si="1864"/>
        <v>#REF!</v>
      </c>
      <c r="GQ73" s="693" t="e">
        <f t="shared" ca="1" si="1865"/>
        <v>#REF!</v>
      </c>
      <c r="GR73" s="702" t="e">
        <f t="shared" ca="1" si="1866"/>
        <v>#REF!</v>
      </c>
      <c r="GS73" s="699" t="e">
        <f t="shared" ca="1" si="1866"/>
        <v>#REF!</v>
      </c>
      <c r="GT73" s="703" t="e">
        <f t="shared" ca="1" si="1866"/>
        <v>#REF!</v>
      </c>
      <c r="GU73" s="702" t="e">
        <f t="shared" ca="1" si="1866"/>
        <v>#REF!</v>
      </c>
      <c r="GV73" s="699" t="e">
        <f t="shared" ca="1" si="1866"/>
        <v>#REF!</v>
      </c>
      <c r="GW73" s="703" t="e">
        <f t="shared" ca="1" si="1866"/>
        <v>#REF!</v>
      </c>
      <c r="GX73" s="702" t="e">
        <f t="shared" ca="1" si="1866"/>
        <v>#REF!</v>
      </c>
      <c r="GY73" s="699" t="e">
        <f t="shared" ca="1" si="1866"/>
        <v>#REF!</v>
      </c>
      <c r="GZ73" s="790" t="e">
        <f t="shared" ca="1" si="1866"/>
        <v>#REF!</v>
      </c>
      <c r="HA73" s="703" t="e">
        <f t="shared" ca="1" si="1866"/>
        <v>#REF!</v>
      </c>
      <c r="HC73" s="461" t="s">
        <v>146</v>
      </c>
      <c r="HD73" s="460"/>
      <c r="HE73" s="461" t="s">
        <v>242</v>
      </c>
      <c r="HF73" s="461"/>
      <c r="HG73" s="461"/>
    </row>
    <row r="74" spans="1:215" ht="19.5" outlineLevel="1" x14ac:dyDescent="0.25">
      <c r="A74" s="365"/>
      <c r="B74" s="505"/>
      <c r="C74" s="444" t="str">
        <f>_xlfn.XLOOKUP($D74,'214737'!$H:$H,'214737'!$G:$G,"",0)</f>
        <v/>
      </c>
      <c r="D74" s="1490" t="str">
        <f>HYPERLINK("#'"&amp;D72&amp;"_損益'!A1","▶損益")</f>
        <v>▶損益</v>
      </c>
      <c r="E74" s="407"/>
      <c r="F74" s="1295" t="str">
        <f>_xlfn.XLOOKUP($D74,'214737'!$H:$H,'214737'!$I:$I,"",0)</f>
        <v/>
      </c>
      <c r="G74" s="1295" t="str">
        <f>_xlfn.XLOOKUP($D74,'214737'!$H:$H,'214737'!$J:$J,"",0)</f>
        <v/>
      </c>
      <c r="H74" s="1295" t="str">
        <f>_xlfn.XLOOKUP($D74,'214737'!$H:$H,'214737'!$K:$K,"",0)</f>
        <v/>
      </c>
      <c r="I74" s="415"/>
      <c r="J74" s="547"/>
      <c r="K74" s="1279"/>
      <c r="L74" s="1279"/>
      <c r="M74" s="1279"/>
      <c r="N74" s="1279"/>
      <c r="O74" s="1279"/>
      <c r="P74" s="1279"/>
      <c r="Q74" s="1279"/>
      <c r="R74" s="579" t="str">
        <f>R72</f>
        <v>クレバリー静岡・藤枝</v>
      </c>
      <c r="S74" s="359" t="s">
        <v>143</v>
      </c>
      <c r="T74" s="558" t="e">
        <f t="shared" ref="T74" ca="1" si="1896">IF(AND(T72&gt;0,T73&gt;0),ROUNDDOWN(T73/T72,4),"")</f>
        <v>#REF!</v>
      </c>
      <c r="U74" s="559" t="e">
        <f t="shared" ref="U74" ca="1" si="1897">IF(AND(U72&gt;0,U73&gt;0),ROUNDDOWN(U73/U72,4),"")</f>
        <v>#REF!</v>
      </c>
      <c r="V74" s="559" t="e">
        <f t="shared" ref="V74" ca="1" si="1898">IF(AND(V72&gt;0,V73&gt;0),ROUNDDOWN(V73/V72,4),"")</f>
        <v>#REF!</v>
      </c>
      <c r="W74" s="560" t="e">
        <f t="shared" ref="W74" ca="1" si="1899">IF(AND(W72&gt;0,W73&gt;0),ROUNDDOWN(W73/W72,4),"")</f>
        <v>#REF!</v>
      </c>
      <c r="X74" s="559" t="e">
        <f t="shared" ref="X74" ca="1" si="1900">IF(AND(X72&gt;0,X73&gt;0),ROUNDDOWN(X73/X72,4),"")</f>
        <v>#REF!</v>
      </c>
      <c r="Y74" s="559" t="e">
        <f t="shared" ref="Y74" ca="1" si="1901">IF(AND(Y72&gt;0,Y73&gt;0),ROUNDDOWN(Y73/Y72,4),"")</f>
        <v>#REF!</v>
      </c>
      <c r="Z74" s="561" t="e">
        <f t="shared" ref="Z74" ca="1" si="1902">IF(AND(Z72&gt;0,Z73&gt;0),ROUNDDOWN(Z73/Z72,4),"")</f>
        <v>#REF!</v>
      </c>
      <c r="AA74" s="559" t="e">
        <f t="shared" ref="AA74" ca="1" si="1903">IF(AND(AA72&gt;0,AA73&gt;0),ROUNDDOWN(AA73/AA72,4),"")</f>
        <v>#REF!</v>
      </c>
      <c r="AB74" s="562" t="e">
        <f ca="1">IF(AB73&gt;0,AB73/AB72,0)</f>
        <v>#REF!</v>
      </c>
      <c r="AC74" s="559" t="e">
        <f t="shared" ref="AC74" ca="1" si="1904">IF(AND(AC72&gt;0,AC73&gt;0),ROUNDDOWN(AC73/AC72,4),"")</f>
        <v>#REF!</v>
      </c>
      <c r="AD74" s="558" t="e">
        <f t="shared" ref="AD74" ca="1" si="1905">IF(AND(AD72&gt;0,AD73&gt;0),ROUNDDOWN(AD73/AD72,4),"")</f>
        <v>#REF!</v>
      </c>
      <c r="AE74" s="559" t="e">
        <f t="shared" ref="AE74" ca="1" si="1906">IF(AND(AE72&gt;0,AE73&gt;0),ROUNDDOWN(AE73/AE72,4),"")</f>
        <v>#REF!</v>
      </c>
      <c r="AF74" s="559" t="e">
        <f t="shared" ref="AF74" ca="1" si="1907">IF(AND(AF72&gt;0,AF73&gt;0),ROUNDDOWN(AF73/AF72,4),"")</f>
        <v>#REF!</v>
      </c>
      <c r="AG74" s="560" t="e">
        <f t="shared" ref="AG74" ca="1" si="1908">IF(AND(AG72&gt;0,AG73&gt;0),ROUNDDOWN(AG73/AG72,4),"")</f>
        <v>#REF!</v>
      </c>
      <c r="AH74" s="559" t="e">
        <f t="shared" ref="AH74" ca="1" si="1909">IF(AND(AH72&gt;0,AH73&gt;0),ROUNDDOWN(AH73/AH72,4),"")</f>
        <v>#REF!</v>
      </c>
      <c r="AI74" s="559" t="e">
        <f t="shared" ref="AI74" ca="1" si="1910">IF(AND(AI72&gt;0,AI73&gt;0),ROUNDDOWN(AI73/AI72,4),"")</f>
        <v>#REF!</v>
      </c>
      <c r="AJ74" s="561" t="e">
        <f t="shared" ref="AJ74" ca="1" si="1911">IF(AND(AJ72&gt;0,AJ73&gt;0),ROUNDDOWN(AJ73/AJ72,4),"")</f>
        <v>#REF!</v>
      </c>
      <c r="AK74" s="559" t="e">
        <f t="shared" ref="AK74" ca="1" si="1912">IF(AND(AK72&gt;0,AK73&gt;0),ROUNDDOWN(AK73/AK72,4),"")</f>
        <v>#REF!</v>
      </c>
      <c r="AL74" s="562" t="e">
        <f ca="1">IF(AL73&gt;0,AL73/AL72,0)</f>
        <v>#REF!</v>
      </c>
      <c r="AM74" s="559" t="e">
        <f t="shared" ref="AM74" ca="1" si="1913">IF(AND(AM72&gt;0,AM73&gt;0),ROUNDDOWN(AM73/AM72,4),"")</f>
        <v>#REF!</v>
      </c>
      <c r="AN74" s="558" t="e">
        <f t="shared" ref="AN74" ca="1" si="1914">IF(AND(AN72&gt;0,AN73&gt;0),ROUNDDOWN(AN73/AN72,4),"")</f>
        <v>#REF!</v>
      </c>
      <c r="AO74" s="559" t="e">
        <f t="shared" ref="AO74" ca="1" si="1915">IF(AND(AO72&gt;0,AO73&gt;0),ROUNDDOWN(AO73/AO72,4),"")</f>
        <v>#REF!</v>
      </c>
      <c r="AP74" s="559" t="e">
        <f t="shared" ref="AP74" ca="1" si="1916">IF(AND(AP72&gt;0,AP73&gt;0),ROUNDDOWN(AP73/AP72,4),"")</f>
        <v>#REF!</v>
      </c>
      <c r="AQ74" s="560" t="e">
        <f t="shared" ref="AQ74" ca="1" si="1917">IF(AND(AQ72&gt;0,AQ73&gt;0),ROUNDDOWN(AQ73/AQ72,4),"")</f>
        <v>#REF!</v>
      </c>
      <c r="AR74" s="559" t="e">
        <f t="shared" ref="AR74" ca="1" si="1918">IF(AND(AR72&gt;0,AR73&gt;0),ROUNDDOWN(AR73/AR72,4),"")</f>
        <v>#REF!</v>
      </c>
      <c r="AS74" s="559" t="e">
        <f t="shared" ref="AS74" ca="1" si="1919">IF(AND(AS72&gt;0,AS73&gt;0),ROUNDDOWN(AS73/AS72,4),"")</f>
        <v>#REF!</v>
      </c>
      <c r="AT74" s="561" t="e">
        <f t="shared" ref="AT74" ca="1" si="1920">IF(AND(AT72&gt;0,AT73&gt;0),ROUNDDOWN(AT73/AT72,4),"")</f>
        <v>#REF!</v>
      </c>
      <c r="AU74" s="559" t="e">
        <f t="shared" ref="AU74" ca="1" si="1921">IF(AND(AU72&gt;0,AU73&gt;0),ROUNDDOWN(AU73/AU72,4),"")</f>
        <v>#REF!</v>
      </c>
      <c r="AV74" s="562" t="e">
        <f ca="1">IF(AV73&gt;0,AV73/AV72,0)</f>
        <v>#REF!</v>
      </c>
      <c r="AW74" s="559" t="e">
        <f t="shared" ref="AW74" ca="1" si="1922">IF(AND(AW72&gt;0,AW73&gt;0),ROUNDDOWN(AW73/AW72,4),"")</f>
        <v>#REF!</v>
      </c>
      <c r="AX74" s="630" t="e">
        <f t="shared" ref="AX74:BE74" ca="1" si="1923">IF(AND(AX72&gt;0,AX73&gt;0),ROUNDDOWN(AX73/AX72,4),"")</f>
        <v>#REF!</v>
      </c>
      <c r="AY74" s="563" t="e">
        <f t="shared" ca="1" si="1923"/>
        <v>#REF!</v>
      </c>
      <c r="AZ74" s="631" t="e">
        <f t="shared" ca="1" si="1923"/>
        <v>#REF!</v>
      </c>
      <c r="BA74" s="650" t="e">
        <f t="shared" ca="1" si="1923"/>
        <v>#REF!</v>
      </c>
      <c r="BB74" s="564" t="e">
        <f t="shared" ca="1" si="1923"/>
        <v>#REF!</v>
      </c>
      <c r="BC74" s="651" t="e">
        <f t="shared" ca="1" si="1923"/>
        <v>#REF!</v>
      </c>
      <c r="BD74" s="661" t="e">
        <f t="shared" ca="1" si="1923"/>
        <v>#REF!</v>
      </c>
      <c r="BE74" s="565" t="e">
        <f t="shared" ca="1" si="1923"/>
        <v>#REF!</v>
      </c>
      <c r="BF74" s="796"/>
      <c r="BG74" s="662" t="e">
        <f ca="1">IF(AND(BG72&gt;0,BG73&gt;0),ROUNDDOWN(BG73/BG72,4),"")</f>
        <v>#REF!</v>
      </c>
      <c r="BH74" s="566" t="e">
        <f t="shared" ref="BH74" ca="1" si="1924">IF(AND(BH72&gt;0,BH73&gt;0),ROUNDDOWN(BH73/BH72,4),"")</f>
        <v>#REF!</v>
      </c>
      <c r="BI74" s="559" t="e">
        <f t="shared" ref="BI74" ca="1" si="1925">IF(AND(BI72&gt;0,BI73&gt;0),ROUNDDOWN(BI73/BI72,4),"")</f>
        <v>#REF!</v>
      </c>
      <c r="BJ74" s="559" t="e">
        <f t="shared" ref="BJ74" ca="1" si="1926">IF(AND(BJ72&gt;0,BJ73&gt;0),ROUNDDOWN(BJ73/BJ72,4),"")</f>
        <v>#REF!</v>
      </c>
      <c r="BK74" s="560" t="e">
        <f t="shared" ref="BK74" ca="1" si="1927">IF(AND(BK72&gt;0,BK73&gt;0),ROUNDDOWN(BK73/BK72,4),"")</f>
        <v>#REF!</v>
      </c>
      <c r="BL74" s="559" t="e">
        <f t="shared" ref="BL74" ca="1" si="1928">IF(AND(BL72&gt;0,BL73&gt;0),ROUNDDOWN(BL73/BL72,4),"")</f>
        <v>#REF!</v>
      </c>
      <c r="BM74" s="559" t="e">
        <f t="shared" ref="BM74" ca="1" si="1929">IF(AND(BM72&gt;0,BM73&gt;0),ROUNDDOWN(BM73/BM72,4),"")</f>
        <v>#REF!</v>
      </c>
      <c r="BN74" s="561" t="e">
        <f t="shared" ref="BN74" ca="1" si="1930">IF(AND(BN72&gt;0,BN73&gt;0),ROUNDDOWN(BN73/BN72,4),"")</f>
        <v>#REF!</v>
      </c>
      <c r="BO74" s="559" t="e">
        <f t="shared" ref="BO74" ca="1" si="1931">IF(AND(BO72&gt;0,BO73&gt;0),ROUNDDOWN(BO73/BO72,4),"")</f>
        <v>#REF!</v>
      </c>
      <c r="BP74" s="562" t="e">
        <f ca="1">IF(BP73&gt;0,BP73/BP72,0)</f>
        <v>#REF!</v>
      </c>
      <c r="BQ74" s="559" t="e">
        <f t="shared" ref="BQ74" ca="1" si="1932">IF(AND(BQ72&gt;0,BQ73&gt;0),ROUNDDOWN(BQ73/BQ72,4),"")</f>
        <v>#REF!</v>
      </c>
      <c r="BR74" s="558" t="e">
        <f t="shared" ref="BR74" ca="1" si="1933">IF(AND(BR72&gt;0,BR73&gt;0),ROUNDDOWN(BR73/BR72,4),"")</f>
        <v>#REF!</v>
      </c>
      <c r="BS74" s="559" t="e">
        <f t="shared" ref="BS74" ca="1" si="1934">IF(AND(BS72&gt;0,BS73&gt;0),ROUNDDOWN(BS73/BS72,4),"")</f>
        <v>#REF!</v>
      </c>
      <c r="BT74" s="559" t="e">
        <f t="shared" ref="BT74" ca="1" si="1935">IF(AND(BT72&gt;0,BT73&gt;0),ROUNDDOWN(BT73/BT72,4),"")</f>
        <v>#REF!</v>
      </c>
      <c r="BU74" s="560" t="e">
        <f t="shared" ref="BU74" ca="1" si="1936">IF(AND(BU72&gt;0,BU73&gt;0),ROUNDDOWN(BU73/BU72,4),"")</f>
        <v>#REF!</v>
      </c>
      <c r="BV74" s="559" t="e">
        <f t="shared" ref="BV74" ca="1" si="1937">IF(AND(BV72&gt;0,BV73&gt;0),ROUNDDOWN(BV73/BV72,4),"")</f>
        <v>#REF!</v>
      </c>
      <c r="BW74" s="559" t="e">
        <f t="shared" ref="BW74" ca="1" si="1938">IF(AND(BW72&gt;0,BW73&gt;0),ROUNDDOWN(BW73/BW72,4),"")</f>
        <v>#REF!</v>
      </c>
      <c r="BX74" s="561" t="e">
        <f t="shared" ref="BX74" ca="1" si="1939">IF(AND(BX72&gt;0,BX73&gt;0),ROUNDDOWN(BX73/BX72,4),"")</f>
        <v>#REF!</v>
      </c>
      <c r="BY74" s="559" t="e">
        <f t="shared" ref="BY74" ca="1" si="1940">IF(AND(BY72&gt;0,BY73&gt;0),ROUNDDOWN(BY73/BY72,4),"")</f>
        <v>#REF!</v>
      </c>
      <c r="BZ74" s="562" t="e">
        <f ca="1">IF(BZ73&gt;0,BZ73/BZ72,0)</f>
        <v>#REF!</v>
      </c>
      <c r="CA74" s="559" t="e">
        <f t="shared" ref="CA74" ca="1" si="1941">IF(AND(CA72&gt;0,CA73&gt;0),ROUNDDOWN(CA73/CA72,4),"")</f>
        <v>#REF!</v>
      </c>
      <c r="CB74" s="558" t="e">
        <f t="shared" ref="CB74" ca="1" si="1942">IF(AND(CB72&gt;0,CB73&gt;0),ROUNDDOWN(CB73/CB72,4),"")</f>
        <v>#REF!</v>
      </c>
      <c r="CC74" s="559" t="e">
        <f t="shared" ref="CC74" ca="1" si="1943">IF(AND(CC72&gt;0,CC73&gt;0),ROUNDDOWN(CC73/CC72,4),"")</f>
        <v>#REF!</v>
      </c>
      <c r="CD74" s="559" t="e">
        <f t="shared" ref="CD74" ca="1" si="1944">IF(AND(CD72&gt;0,CD73&gt;0),ROUNDDOWN(CD73/CD72,4),"")</f>
        <v>#REF!</v>
      </c>
      <c r="CE74" s="560" t="e">
        <f t="shared" ref="CE74" ca="1" si="1945">IF(AND(CE72&gt;0,CE73&gt;0),ROUNDDOWN(CE73/CE72,4),"")</f>
        <v>#REF!</v>
      </c>
      <c r="CF74" s="559" t="e">
        <f t="shared" ref="CF74" ca="1" si="1946">IF(AND(CF72&gt;0,CF73&gt;0),ROUNDDOWN(CF73/CF72,4),"")</f>
        <v>#REF!</v>
      </c>
      <c r="CG74" s="559" t="e">
        <f t="shared" ref="CG74" ca="1" si="1947">IF(AND(CG72&gt;0,CG73&gt;0),ROUNDDOWN(CG73/CG72,4),"")</f>
        <v>#REF!</v>
      </c>
      <c r="CH74" s="561" t="e">
        <f t="shared" ref="CH74" ca="1" si="1948">IF(AND(CH72&gt;0,CH73&gt;0),ROUNDDOWN(CH73/CH72,4),"")</f>
        <v>#REF!</v>
      </c>
      <c r="CI74" s="559" t="e">
        <f t="shared" ref="CI74" ca="1" si="1949">IF(AND(CI72&gt;0,CI73&gt;0),ROUNDDOWN(CI73/CI72,4),"")</f>
        <v>#REF!</v>
      </c>
      <c r="CJ74" s="562" t="e">
        <f ca="1">IF(CJ73&gt;0,CJ73/CJ72,0)</f>
        <v>#REF!</v>
      </c>
      <c r="CK74" s="559" t="e">
        <f t="shared" ref="CK74" ca="1" si="1950">IF(AND(CK72&gt;0,CK73&gt;0),ROUNDDOWN(CK73/CK72,4),"")</f>
        <v>#REF!</v>
      </c>
      <c r="CL74" s="630" t="e">
        <f t="shared" ref="CL74:CS74" ca="1" si="1951">IF(AND(CL72&gt;0,CL73&gt;0),ROUNDDOWN(CL73/CL72,4),"")</f>
        <v>#REF!</v>
      </c>
      <c r="CM74" s="563" t="e">
        <f t="shared" ca="1" si="1951"/>
        <v>#REF!</v>
      </c>
      <c r="CN74" s="631" t="e">
        <f t="shared" ca="1" si="1951"/>
        <v>#REF!</v>
      </c>
      <c r="CO74" s="650" t="e">
        <f t="shared" ca="1" si="1951"/>
        <v>#REF!</v>
      </c>
      <c r="CP74" s="564" t="e">
        <f t="shared" ca="1" si="1951"/>
        <v>#REF!</v>
      </c>
      <c r="CQ74" s="651" t="e">
        <f t="shared" ca="1" si="1951"/>
        <v>#REF!</v>
      </c>
      <c r="CR74" s="661" t="e">
        <f t="shared" ca="1" si="1951"/>
        <v>#REF!</v>
      </c>
      <c r="CS74" s="565" t="e">
        <f t="shared" ca="1" si="1951"/>
        <v>#REF!</v>
      </c>
      <c r="CT74" s="796"/>
      <c r="CU74" s="662" t="e">
        <f ca="1">IF(AND(CU72&gt;0,CU73&gt;0),ROUNDDOWN(CU73/CU72,4),"")</f>
        <v>#REF!</v>
      </c>
      <c r="CV74" s="672" t="e">
        <f ca="1">IF(AND(CV72&gt;0,CV73&gt;0),ROUNDDOWN(CV73/CV72,4),"")</f>
        <v>#REF!</v>
      </c>
      <c r="CW74" s="567" t="e">
        <f t="shared" ref="CW74:CX74" ca="1" si="1952">IF(AND(CW72&gt;0,CW73&gt;0),ROUNDDOWN(CW73/CW72,4),"")</f>
        <v>#REF!</v>
      </c>
      <c r="CX74" s="673" t="e">
        <f t="shared" ca="1" si="1952"/>
        <v>#REF!</v>
      </c>
      <c r="CY74" s="683" t="e">
        <f ca="1">IF(AND(CY72&gt;0,CY73&gt;0),ROUNDDOWN(CY73/CY72,4),"")</f>
        <v>#REF!</v>
      </c>
      <c r="CZ74" s="568" t="e">
        <f ca="1">IF(AND(CZ72&gt;0,CZ73&gt;0),ROUNDDOWN(CZ73/CZ72,4),"")</f>
        <v>#REF!</v>
      </c>
      <c r="DA74" s="684" t="e">
        <f ca="1">IF(AND(DA72&gt;0,DA73&gt;0),ROUNDDOWN(DA73/DA72,4),"")</f>
        <v>#REF!</v>
      </c>
      <c r="DB74" s="694" t="e">
        <f t="shared" ref="DB74" ca="1" si="1953">IF(AND(DB72&gt;0,DB73&gt;0),ROUNDDOWN(DB73/DB72,4),"")</f>
        <v>#REF!</v>
      </c>
      <c r="DC74" s="569" t="e">
        <f t="shared" ref="DC74:DD74" ca="1" si="1954">IF(AND(DC72&gt;0,DC73&gt;0),ROUNDDOWN(DC73/DC72,4),"")</f>
        <v>#REF!</v>
      </c>
      <c r="DD74" s="792" t="e">
        <f t="shared" ca="1" si="1954"/>
        <v>#REF!</v>
      </c>
      <c r="DE74" s="695" t="e">
        <f t="shared" ref="DE74" ca="1" si="1955">IF(AND(DE72&gt;0,DE73&gt;0),ROUNDDOWN(DE73/DE72,4),"")</f>
        <v>#REF!</v>
      </c>
      <c r="DF74" s="566" t="e">
        <f t="shared" ref="DF74:GX74" ca="1" si="1956">IF(AND(DF72&gt;0,DF73&gt;0),ROUNDDOWN(DF73/DF72,4),"")</f>
        <v>#REF!</v>
      </c>
      <c r="DG74" s="559" t="e">
        <f t="shared" ca="1" si="1956"/>
        <v>#REF!</v>
      </c>
      <c r="DH74" s="559" t="e">
        <f t="shared" ca="1" si="1956"/>
        <v>#REF!</v>
      </c>
      <c r="DI74" s="560" t="e">
        <f t="shared" ca="1" si="1956"/>
        <v>#REF!</v>
      </c>
      <c r="DJ74" s="559" t="e">
        <f t="shared" ca="1" si="1956"/>
        <v>#REF!</v>
      </c>
      <c r="DK74" s="559" t="e">
        <f t="shared" ca="1" si="1956"/>
        <v>#REF!</v>
      </c>
      <c r="DL74" s="561" t="e">
        <f t="shared" ca="1" si="1956"/>
        <v>#REF!</v>
      </c>
      <c r="DM74" s="559" t="e">
        <f t="shared" ca="1" si="1956"/>
        <v>#REF!</v>
      </c>
      <c r="DN74" s="562" t="e">
        <f ca="1">IF(DN73&gt;0,DN73/DN72,0)</f>
        <v>#REF!</v>
      </c>
      <c r="DO74" s="559" t="e">
        <f t="shared" ca="1" si="1956"/>
        <v>#REF!</v>
      </c>
      <c r="DP74" s="558" t="e">
        <f t="shared" ca="1" si="1956"/>
        <v>#REF!</v>
      </c>
      <c r="DQ74" s="559" t="e">
        <f t="shared" ca="1" si="1956"/>
        <v>#REF!</v>
      </c>
      <c r="DR74" s="559" t="e">
        <f t="shared" ca="1" si="1956"/>
        <v>#REF!</v>
      </c>
      <c r="DS74" s="560" t="e">
        <f t="shared" ca="1" si="1956"/>
        <v>#REF!</v>
      </c>
      <c r="DT74" s="559" t="e">
        <f t="shared" ca="1" si="1956"/>
        <v>#REF!</v>
      </c>
      <c r="DU74" s="559" t="e">
        <f t="shared" ca="1" si="1956"/>
        <v>#REF!</v>
      </c>
      <c r="DV74" s="561" t="e">
        <f t="shared" ca="1" si="1956"/>
        <v>#REF!</v>
      </c>
      <c r="DW74" s="559" t="e">
        <f t="shared" ca="1" si="1956"/>
        <v>#REF!</v>
      </c>
      <c r="DX74" s="562" t="e">
        <f ca="1">IF(DX73&gt;0,DX73/DX72,0)</f>
        <v>#REF!</v>
      </c>
      <c r="DY74" s="559" t="e">
        <f t="shared" ca="1" si="1956"/>
        <v>#REF!</v>
      </c>
      <c r="DZ74" s="558" t="e">
        <f t="shared" ca="1" si="1956"/>
        <v>#REF!</v>
      </c>
      <c r="EA74" s="559" t="e">
        <f t="shared" ca="1" si="1956"/>
        <v>#REF!</v>
      </c>
      <c r="EB74" s="559" t="e">
        <f t="shared" ca="1" si="1956"/>
        <v>#REF!</v>
      </c>
      <c r="EC74" s="560" t="e">
        <f t="shared" ca="1" si="1956"/>
        <v>#REF!</v>
      </c>
      <c r="ED74" s="559" t="e">
        <f t="shared" ca="1" si="1956"/>
        <v>#REF!</v>
      </c>
      <c r="EE74" s="559" t="e">
        <f t="shared" ca="1" si="1956"/>
        <v>#REF!</v>
      </c>
      <c r="EF74" s="561" t="e">
        <f t="shared" ca="1" si="1956"/>
        <v>#REF!</v>
      </c>
      <c r="EG74" s="559" t="e">
        <f t="shared" ca="1" si="1956"/>
        <v>#REF!</v>
      </c>
      <c r="EH74" s="562" t="e">
        <f ca="1">IF(EH73&gt;0,EH73/EH72,0)</f>
        <v>#REF!</v>
      </c>
      <c r="EI74" s="559" t="e">
        <f t="shared" ca="1" si="1956"/>
        <v>#REF!</v>
      </c>
      <c r="EJ74" s="630" t="e">
        <f t="shared" ref="EJ74:EQ74" ca="1" si="1957">IF(AND(EJ72&gt;0,EJ73&gt;0),ROUNDDOWN(EJ73/EJ72,4),"")</f>
        <v>#REF!</v>
      </c>
      <c r="EK74" s="563" t="e">
        <f t="shared" ca="1" si="1957"/>
        <v>#REF!</v>
      </c>
      <c r="EL74" s="631" t="e">
        <f t="shared" ca="1" si="1957"/>
        <v>#REF!</v>
      </c>
      <c r="EM74" s="650" t="e">
        <f t="shared" ca="1" si="1957"/>
        <v>#REF!</v>
      </c>
      <c r="EN74" s="564" t="e">
        <f t="shared" ca="1" si="1957"/>
        <v>#REF!</v>
      </c>
      <c r="EO74" s="651" t="e">
        <f t="shared" ca="1" si="1957"/>
        <v>#REF!</v>
      </c>
      <c r="EP74" s="661" t="e">
        <f t="shared" ca="1" si="1957"/>
        <v>#REF!</v>
      </c>
      <c r="EQ74" s="565" t="e">
        <f t="shared" ca="1" si="1957"/>
        <v>#REF!</v>
      </c>
      <c r="ER74" s="796"/>
      <c r="ES74" s="662" t="e">
        <f ca="1">IF(AND(ES72&gt;0,ES73&gt;0),ROUNDDOWN(ES73/ES72,4),"")</f>
        <v>#REF!</v>
      </c>
      <c r="ET74" s="566" t="e">
        <f t="shared" ca="1" si="1956"/>
        <v>#REF!</v>
      </c>
      <c r="EU74" s="559" t="e">
        <f t="shared" ca="1" si="1956"/>
        <v>#REF!</v>
      </c>
      <c r="EV74" s="559" t="e">
        <f t="shared" ca="1" si="1956"/>
        <v>#REF!</v>
      </c>
      <c r="EW74" s="560" t="e">
        <f t="shared" ca="1" si="1956"/>
        <v>#REF!</v>
      </c>
      <c r="EX74" s="559" t="e">
        <f t="shared" ca="1" si="1956"/>
        <v>#REF!</v>
      </c>
      <c r="EY74" s="559" t="e">
        <f t="shared" ca="1" si="1956"/>
        <v>#REF!</v>
      </c>
      <c r="EZ74" s="561" t="e">
        <f t="shared" ca="1" si="1956"/>
        <v>#REF!</v>
      </c>
      <c r="FA74" s="559" t="e">
        <f t="shared" ca="1" si="1956"/>
        <v>#REF!</v>
      </c>
      <c r="FB74" s="562" t="e">
        <f ca="1">IF(FB73&gt;0,FB73/FB72,0)</f>
        <v>#REF!</v>
      </c>
      <c r="FC74" s="559" t="e">
        <f t="shared" ca="1" si="1956"/>
        <v>#REF!</v>
      </c>
      <c r="FD74" s="558" t="e">
        <f t="shared" ca="1" si="1956"/>
        <v>#REF!</v>
      </c>
      <c r="FE74" s="559" t="e">
        <f t="shared" ca="1" si="1956"/>
        <v>#REF!</v>
      </c>
      <c r="FF74" s="559" t="e">
        <f t="shared" ca="1" si="1956"/>
        <v>#REF!</v>
      </c>
      <c r="FG74" s="560" t="e">
        <f t="shared" ca="1" si="1956"/>
        <v>#REF!</v>
      </c>
      <c r="FH74" s="559" t="e">
        <f t="shared" ca="1" si="1956"/>
        <v>#REF!</v>
      </c>
      <c r="FI74" s="559" t="e">
        <f t="shared" ca="1" si="1956"/>
        <v>#REF!</v>
      </c>
      <c r="FJ74" s="561" t="e">
        <f t="shared" ca="1" si="1956"/>
        <v>#REF!</v>
      </c>
      <c r="FK74" s="559" t="e">
        <f t="shared" ca="1" si="1956"/>
        <v>#REF!</v>
      </c>
      <c r="FL74" s="562" t="e">
        <f ca="1">IF(FL73&gt;0,FL73/FL72,0)</f>
        <v>#REF!</v>
      </c>
      <c r="FM74" s="559" t="e">
        <f t="shared" ca="1" si="1956"/>
        <v>#REF!</v>
      </c>
      <c r="FN74" s="558" t="e">
        <f t="shared" ca="1" si="1956"/>
        <v>#REF!</v>
      </c>
      <c r="FO74" s="559" t="e">
        <f t="shared" ca="1" si="1956"/>
        <v>#REF!</v>
      </c>
      <c r="FP74" s="559" t="e">
        <f t="shared" ca="1" si="1956"/>
        <v>#REF!</v>
      </c>
      <c r="FQ74" s="560" t="e">
        <f t="shared" ca="1" si="1956"/>
        <v>#REF!</v>
      </c>
      <c r="FR74" s="559" t="e">
        <f t="shared" ca="1" si="1956"/>
        <v>#REF!</v>
      </c>
      <c r="FS74" s="559" t="e">
        <f t="shared" ca="1" si="1956"/>
        <v>#REF!</v>
      </c>
      <c r="FT74" s="561" t="e">
        <f t="shared" ca="1" si="1956"/>
        <v>#REF!</v>
      </c>
      <c r="FU74" s="559" t="e">
        <f t="shared" ca="1" si="1956"/>
        <v>#REF!</v>
      </c>
      <c r="FV74" s="562" t="e">
        <f ca="1">IF(FV73&gt;0,FV73/FV72,0)</f>
        <v>#REF!</v>
      </c>
      <c r="FW74" s="559" t="e">
        <f t="shared" ca="1" si="1956"/>
        <v>#REF!</v>
      </c>
      <c r="FX74" s="630" t="e">
        <f t="shared" ref="FX74:GE74" ca="1" si="1958">IF(AND(FX72&gt;0,FX73&gt;0),ROUNDDOWN(FX73/FX72,4),"")</f>
        <v>#REF!</v>
      </c>
      <c r="FY74" s="563" t="e">
        <f t="shared" ca="1" si="1958"/>
        <v>#REF!</v>
      </c>
      <c r="FZ74" s="631" t="e">
        <f t="shared" ca="1" si="1958"/>
        <v>#REF!</v>
      </c>
      <c r="GA74" s="650" t="e">
        <f t="shared" ca="1" si="1958"/>
        <v>#REF!</v>
      </c>
      <c r="GB74" s="564" t="e">
        <f t="shared" ca="1" si="1958"/>
        <v>#REF!</v>
      </c>
      <c r="GC74" s="651" t="e">
        <f t="shared" ca="1" si="1958"/>
        <v>#REF!</v>
      </c>
      <c r="GD74" s="661" t="e">
        <f t="shared" ca="1" si="1958"/>
        <v>#REF!</v>
      </c>
      <c r="GE74" s="565" t="e">
        <f t="shared" ca="1" si="1958"/>
        <v>#REF!</v>
      </c>
      <c r="GF74" s="796"/>
      <c r="GG74" s="662" t="e">
        <f ca="1">IF(AND(GG72&gt;0,GG73&gt;0),ROUNDDOWN(GG73/GG72,4),"")</f>
        <v>#REF!</v>
      </c>
      <c r="GH74" s="672" t="e">
        <f ca="1">IF(AND(GH72&gt;0,GH73&gt;0),ROUNDDOWN(GH73/GH72,4),"")</f>
        <v>#REF!</v>
      </c>
      <c r="GI74" s="567" t="e">
        <f t="shared" ref="GI74:GJ74" ca="1" si="1959">IF(AND(GI72&gt;0,GI73&gt;0),ROUNDDOWN(GI73/GI72,4),"")</f>
        <v>#REF!</v>
      </c>
      <c r="GJ74" s="673" t="e">
        <f t="shared" ca="1" si="1959"/>
        <v>#REF!</v>
      </c>
      <c r="GK74" s="683" t="e">
        <f ca="1">IF(AND(GK72&gt;0,GK73&gt;0),ROUNDDOWN(GK73/GK72,4),"")</f>
        <v>#REF!</v>
      </c>
      <c r="GL74" s="568" t="e">
        <f ca="1">IF(AND(GL72&gt;0,GL73&gt;0),ROUNDDOWN(GL73/GL72,4),"")</f>
        <v>#REF!</v>
      </c>
      <c r="GM74" s="684" t="e">
        <f ca="1">IF(AND(GM72&gt;0,GM73&gt;0),ROUNDDOWN(GM73/GM72,4),"")</f>
        <v>#REF!</v>
      </c>
      <c r="GN74" s="694" t="e">
        <f t="shared" ref="GN74:GW74" ca="1" si="1960">IF(AND(GN72&gt;0,GN73&gt;0),ROUNDDOWN(GN73/GN72,4),"")</f>
        <v>#REF!</v>
      </c>
      <c r="GO74" s="569" t="e">
        <f t="shared" ca="1" si="1960"/>
        <v>#REF!</v>
      </c>
      <c r="GP74" s="792" t="e">
        <f t="shared" ca="1" si="1960"/>
        <v>#REF!</v>
      </c>
      <c r="GQ74" s="695" t="e">
        <f t="shared" ca="1" si="1960"/>
        <v>#REF!</v>
      </c>
      <c r="GR74" s="704" t="e">
        <f t="shared" ca="1" si="1960"/>
        <v>#REF!</v>
      </c>
      <c r="GS74" s="570" t="e">
        <f t="shared" ca="1" si="1960"/>
        <v>#REF!</v>
      </c>
      <c r="GT74" s="705" t="e">
        <f t="shared" ca="1" si="1960"/>
        <v>#REF!</v>
      </c>
      <c r="GU74" s="704" t="e">
        <f t="shared" ca="1" si="1960"/>
        <v>#REF!</v>
      </c>
      <c r="GV74" s="570" t="e">
        <f t="shared" ca="1" si="1960"/>
        <v>#REF!</v>
      </c>
      <c r="GW74" s="705" t="e">
        <f t="shared" ca="1" si="1960"/>
        <v>#REF!</v>
      </c>
      <c r="GX74" s="704" t="e">
        <f t="shared" ca="1" si="1956"/>
        <v>#REF!</v>
      </c>
      <c r="GY74" s="570" t="e">
        <f t="shared" ref="GY74:GZ74" ca="1" si="1961">IF(AND(GY72&gt;0,GY73&gt;0),ROUNDDOWN(GY73/GY72,4),"")</f>
        <v>#REF!</v>
      </c>
      <c r="GZ74" s="794" t="e">
        <f t="shared" ca="1" si="1961"/>
        <v>#REF!</v>
      </c>
      <c r="HA74" s="705" t="e">
        <f t="shared" ref="HA74" ca="1" si="1962">IF(AND(HA72&gt;0,HA73&gt;0),ROUNDDOWN(HA73/HA72,4),"")</f>
        <v>#REF!</v>
      </c>
      <c r="HC74" s="461"/>
      <c r="HD74" s="460"/>
      <c r="HE74" s="461"/>
      <c r="HF74" s="461"/>
      <c r="HG74" s="461"/>
    </row>
    <row r="75" spans="1:215" outlineLevel="1" x14ac:dyDescent="0.25">
      <c r="A75" s="365"/>
      <c r="B75" s="510"/>
      <c r="C75" s="447" t="str">
        <f>_xlfn.XLOOKUP($D75,'214737'!$H:$H,'214737'!$G:$G,"",0)</f>
        <v>東京</v>
      </c>
      <c r="D75" s="424" t="s">
        <v>19</v>
      </c>
      <c r="E75" s="423">
        <v>101</v>
      </c>
      <c r="F75" s="1294" t="str">
        <f>_xlfn.XLOOKUP($D75,'214737'!$H:$H,'214737'!$I:$I,"",0)</f>
        <v>渡部 直輝</v>
      </c>
      <c r="G75" s="1294" t="str">
        <f>_xlfn.XLOOKUP($D75,'214737'!$H:$H,'214737'!$J:$J,"",0)</f>
        <v>杉山 康弘</v>
      </c>
      <c r="H75" s="1294">
        <f>_xlfn.XLOOKUP($D75,'214737'!$H:$H,'214737'!$K:$K,"",0)</f>
        <v>0</v>
      </c>
      <c r="I75" s="425" t="str">
        <f>集計グループ8</f>
        <v>東京・リフォーム課</v>
      </c>
      <c r="J75" s="523"/>
      <c r="K75" s="1278">
        <f>_xlfn.XLOOKUP(実行度合表集計!$D75,'214737'!$H:$H,'214737'!$X:$X,0,0)</f>
        <v>3342</v>
      </c>
      <c r="L75" s="1278">
        <f>_xlfn.XLOOKUP(実行度合表集計!$D75,'214737'!$H:$H,'214737'!$Y:$Y,0,0)</f>
        <v>540</v>
      </c>
      <c r="M75" s="1278">
        <f>_xlfn.XLOOKUP(実行度合表集計!$D75,'214737'!$H:$H,'214737'!$S:$S,0,0)</f>
        <v>75</v>
      </c>
      <c r="N75" s="1278">
        <f>_xlfn.XLOOKUP(実行度合表集計!$D75,'214737'!$H:$H,'214737'!$T:$T,0,0)</f>
        <v>483</v>
      </c>
      <c r="O75" s="1278">
        <f>_xlfn.XLOOKUP(実行度合表集計!$D75,'214737'!$H:$H,'214737'!$U:$U,0,0)</f>
        <v>770</v>
      </c>
      <c r="P75" s="1278">
        <f>_xlfn.XLOOKUP(実行度合表集計!$D75,'214737'!$H:$H,'214737'!$V:$V,0,0)</f>
        <v>3040</v>
      </c>
      <c r="Q75" s="1278">
        <f>SUM(K75:P75)</f>
        <v>8250</v>
      </c>
      <c r="R75" s="577" t="str">
        <f>D75</f>
        <v>東京・リフォーム課</v>
      </c>
      <c r="S75" s="355" t="s">
        <v>145</v>
      </c>
      <c r="T75" s="455" t="e" cm="1">
        <f t="array" aca="1" ref="T75" ca="1">INDEX(INDIRECT("'"&amp;実行度合表集計!$D75&amp;"_受着完'!R27C4:R28C95",FALSE),1,
MATCH(T$2,INDIRECT("'"&amp;実行度合表集計!$D75&amp;"_受着完'!R4",FALSE),0)-1)</f>
        <v>#REF!</v>
      </c>
      <c r="U75" s="356" t="e">
        <f ca="1">INDEX(INDIRECT("'"&amp;実行度合表集計!$D75&amp;"_受着完'!R27C4:R28C95",FALSE),1,
MATCH(T$2,INDIRECT("'"&amp;実行度合表集計!$D75&amp;"_受着完'!R4",FALSE),0))</f>
        <v>#REF!</v>
      </c>
      <c r="V75" s="587" t="e" cm="1">
        <f t="array" aca="1" ref="V75" ca="1">INDEX(INDIRECT("'"&amp;実行度合表集計!$D75&amp;"_受着完'!R27C4:R28C95",FALSE),1,
MATCH(T$2,INDIRECT("'"&amp;実行度合表集計!$D75&amp;"_受着完'!R4",FALSE),0)-3)</f>
        <v>#REF!</v>
      </c>
      <c r="W75" s="357" t="e" cm="1">
        <f t="array" aca="1" ref="W75" ca="1">INDEX(INDIRECT("'"&amp;実行度合表集計!$D75&amp;"_受着完'!R58C4:R59C95",FALSE),1,
MATCH(T$2,INDIRECT("'"&amp;実行度合表集計!$D75&amp;"_受着完'!R4",FALSE),0)-1)</f>
        <v>#REF!</v>
      </c>
      <c r="X75" s="356" t="e">
        <f ca="1">INDEX(INDIRECT("'"&amp;実行度合表集計!$D75&amp;"_受着完'!R58C4:R59C95",FALSE),1,
MATCH(T$2,INDIRECT("'"&amp;実行度合表集計!$D75&amp;"_受着完'!R4",FALSE),0))</f>
        <v>#REF!</v>
      </c>
      <c r="Y75" s="587" t="e" cm="1">
        <f t="array" aca="1" ref="Y75" ca="1">INDEX(INDIRECT("'"&amp;実行度合表集計!$D75&amp;"_受着完'!R58C4:R59C95",FALSE),1,
MATCH(T$2,INDIRECT("'"&amp;実行度合表集計!$D75&amp;"_受着完'!R4",FALSE),0)-3)</f>
        <v>#REF!</v>
      </c>
      <c r="Z75" s="358" t="e" cm="1">
        <f t="array" aca="1" ref="Z75" ca="1">INDEX(INDIRECT("'"&amp;実行度合表集計!$D75&amp;"_受着完'!R89C4:R90C95",FALSE),1,
MATCH(T$2,INDIRECT("'"&amp;実行度合表集計!$D75&amp;"_受着完'!R4",FALSE),0)-1)</f>
        <v>#REF!</v>
      </c>
      <c r="AA75" s="356" t="e">
        <f ca="1">INDEX(INDIRECT("'"&amp;実行度合表集計!$D75&amp;"_受着完'!R89C4:R90C95",FALSE),1,
MATCH(T$2,INDIRECT("'"&amp;実行度合表集計!$D75&amp;"_受着完'!R4",FALSE),0))</f>
        <v>#REF!</v>
      </c>
      <c r="AB75" s="384" t="e">
        <f ca="1">AA75-($Q75*1000)</f>
        <v>#REF!</v>
      </c>
      <c r="AC75" s="587" t="e" cm="1">
        <f t="array" aca="1" ref="AC75" ca="1">INDEX(INDIRECT("'"&amp;実行度合表集計!$D75&amp;"_受着完'!R89C4:R90C95",FALSE),1,
MATCH(T$2,INDIRECT("'"&amp;実行度合表集計!$D75&amp;"_受着完'!R4",FALSE),0)-3)</f>
        <v>#REF!</v>
      </c>
      <c r="AD75" s="455" t="e" cm="1">
        <f t="array" aca="1" ref="AD75" ca="1">INDEX(INDIRECT("'"&amp;実行度合表集計!$D75&amp;"_受着完'!R27C4:R28C95",FALSE),1,
MATCH(AD$2,INDIRECT("'"&amp;実行度合表集計!$D75&amp;"_受着完'!R4",FALSE),0)-1)</f>
        <v>#REF!</v>
      </c>
      <c r="AE75" s="356" t="e">
        <f ca="1">INDEX(INDIRECT("'"&amp;実行度合表集計!$D75&amp;"_受着完'!R27C4:R28C95",FALSE),1,
MATCH(AD$2,INDIRECT("'"&amp;実行度合表集計!$D75&amp;"_受着完'!R4",FALSE),0))</f>
        <v>#REF!</v>
      </c>
      <c r="AF75" s="587" t="e" cm="1">
        <f t="array" aca="1" ref="AF75" ca="1">INDEX(INDIRECT("'"&amp;実行度合表集計!$D75&amp;"_受着完'!R27C4:R28C95",FALSE),1,
MATCH(AD$2,INDIRECT("'"&amp;実行度合表集計!$D75&amp;"_受着完'!R4",FALSE),0)-3)</f>
        <v>#REF!</v>
      </c>
      <c r="AG75" s="357" t="e" cm="1">
        <f t="array" aca="1" ref="AG75" ca="1">INDEX(INDIRECT("'"&amp;実行度合表集計!$D75&amp;"_受着完'!R58C4:R59C95",FALSE),1,
MATCH(AD$2,INDIRECT("'"&amp;実行度合表集計!$D75&amp;"_受着完'!R4",FALSE),0)-1)</f>
        <v>#REF!</v>
      </c>
      <c r="AH75" s="356" t="e">
        <f ca="1">INDEX(INDIRECT("'"&amp;実行度合表集計!$D75&amp;"_受着完'!R58C4:R59C95",FALSE),1,
MATCH(AD$2,INDIRECT("'"&amp;実行度合表集計!$D75&amp;"_受着完'!R4",FALSE),0))</f>
        <v>#REF!</v>
      </c>
      <c r="AI75" s="587" t="e" cm="1">
        <f t="array" aca="1" ref="AI75" ca="1">INDEX(INDIRECT("'"&amp;実行度合表集計!$D75&amp;"_受着完'!R58C4:R59C95",FALSE),1,
MATCH(AD$2,INDIRECT("'"&amp;実行度合表集計!$D75&amp;"_受着完'!R4",FALSE),0)-3)</f>
        <v>#REF!</v>
      </c>
      <c r="AJ75" s="358" t="e" cm="1">
        <f t="array" aca="1" ref="AJ75" ca="1">INDEX(INDIRECT("'"&amp;実行度合表集計!$D75&amp;"_受着完'!R89C4:R90C95",FALSE),1,
MATCH(AD$2,INDIRECT("'"&amp;実行度合表集計!$D75&amp;"_受着完'!R4",FALSE),0)-1)</f>
        <v>#REF!</v>
      </c>
      <c r="AK75" s="356" t="e">
        <f ca="1">INDEX(INDIRECT("'"&amp;実行度合表集計!$D75&amp;"_受着完'!R89C4:R90C95",FALSE),1,
MATCH(AD$2,INDIRECT("'"&amp;実行度合表集計!$D75&amp;"_受着完'!R4",FALSE),0))</f>
        <v>#REF!</v>
      </c>
      <c r="AL75" s="384" t="e">
        <f ca="1">AK75-($Q75*1000)</f>
        <v>#REF!</v>
      </c>
      <c r="AM75" s="587" t="e" cm="1">
        <f t="array" aca="1" ref="AM75" ca="1">INDEX(INDIRECT("'"&amp;実行度合表集計!$D75&amp;"_受着完'!R89C4:R90C95",FALSE),1,
MATCH(AD$2,INDIRECT("'"&amp;実行度合表集計!$D75&amp;"_受着完'!R4",FALSE),0)-3)</f>
        <v>#REF!</v>
      </c>
      <c r="AN75" s="455" t="e" cm="1">
        <f t="array" aca="1" ref="AN75" ca="1">INDEX(INDIRECT("'"&amp;実行度合表集計!$D75&amp;"_受着完'!R27C4:R28C95",FALSE),1,
MATCH(AN$2,INDIRECT("'"&amp;実行度合表集計!$D75&amp;"_受着完'!R4",FALSE),0)-1)</f>
        <v>#REF!</v>
      </c>
      <c r="AO75" s="356" t="e">
        <f ca="1">INDEX(INDIRECT("'"&amp;実行度合表集計!$D75&amp;"_受着完'!R27C4:R28C95",FALSE),1,
MATCH(AN$2,INDIRECT("'"&amp;実行度合表集計!$D75&amp;"_受着完'!R4",FALSE),0))</f>
        <v>#REF!</v>
      </c>
      <c r="AP75" s="587" t="e" cm="1">
        <f t="array" aca="1" ref="AP75" ca="1">INDEX(INDIRECT("'"&amp;実行度合表集計!$D75&amp;"_受着完'!R27C4:R28C95",FALSE),1,
MATCH(AN$2,INDIRECT("'"&amp;実行度合表集計!$D75&amp;"_受着完'!R4",FALSE),0)-3)</f>
        <v>#REF!</v>
      </c>
      <c r="AQ75" s="357" t="e" cm="1">
        <f t="array" aca="1" ref="AQ75" ca="1">INDEX(INDIRECT("'"&amp;実行度合表集計!$D75&amp;"_受着完'!R58C4:R59C95",FALSE),1,
MATCH(AN$2,INDIRECT("'"&amp;実行度合表集計!$D75&amp;"_受着完'!R4",FALSE),0)-1)</f>
        <v>#REF!</v>
      </c>
      <c r="AR75" s="356" t="e">
        <f ca="1">INDEX(INDIRECT("'"&amp;実行度合表集計!$D75&amp;"_受着完'!R58C4:R59C95",FALSE),1,
MATCH(AN$2,INDIRECT("'"&amp;実行度合表集計!$D75&amp;"_受着完'!R4",FALSE),0))</f>
        <v>#REF!</v>
      </c>
      <c r="AS75" s="587" t="e" cm="1">
        <f t="array" aca="1" ref="AS75" ca="1">INDEX(INDIRECT("'"&amp;実行度合表集計!$D75&amp;"_受着完'!R58C4:R59C95",FALSE),1,
MATCH(AN$2,INDIRECT("'"&amp;実行度合表集計!$D75&amp;"_受着完'!R4",FALSE),0)-3)</f>
        <v>#REF!</v>
      </c>
      <c r="AT75" s="358" t="e" cm="1">
        <f t="array" aca="1" ref="AT75" ca="1">INDEX(INDIRECT("'"&amp;実行度合表集計!$D75&amp;"_受着完'!R89C4:R90C95",FALSE),1,
MATCH(AN$2,INDIRECT("'"&amp;実行度合表集計!$D75&amp;"_受着完'!R4",FALSE),0)-1)</f>
        <v>#REF!</v>
      </c>
      <c r="AU75" s="356" t="e">
        <f ca="1">INDEX(INDIRECT("'"&amp;実行度合表集計!$D75&amp;"_受着完'!R89C4:R90C95",FALSE),1,
MATCH(AN$2,INDIRECT("'"&amp;実行度合表集計!$D75&amp;"_受着完'!R4",FALSE),0))</f>
        <v>#REF!</v>
      </c>
      <c r="AV75" s="384" t="e">
        <f ca="1">AU75-($Q75*1000)</f>
        <v>#REF!</v>
      </c>
      <c r="AW75" s="587" t="e" cm="1">
        <f t="array" aca="1" ref="AW75" ca="1">INDEX(INDIRECT("'"&amp;実行度合表集計!$D75&amp;"_受着完'!R89C4:R90C95",FALSE),1,
MATCH(AN$2,INDIRECT("'"&amp;実行度合表集計!$D75&amp;"_受着完'!R4",FALSE),0)-3)</f>
        <v>#REF!</v>
      </c>
      <c r="AX75" s="627" t="e">
        <f t="shared" ref="AX75:BG75" ca="1" si="1963">T75+AD75+AN75</f>
        <v>#REF!</v>
      </c>
      <c r="AY75" s="628" t="e">
        <f t="shared" ca="1" si="1963"/>
        <v>#REF!</v>
      </c>
      <c r="AZ75" s="629" t="e">
        <f t="shared" ca="1" si="1963"/>
        <v>#REF!</v>
      </c>
      <c r="BA75" s="648" t="e">
        <f t="shared" ca="1" si="1963"/>
        <v>#REF!</v>
      </c>
      <c r="BB75" s="617" t="e">
        <f t="shared" ca="1" si="1963"/>
        <v>#REF!</v>
      </c>
      <c r="BC75" s="649" t="e">
        <f t="shared" ca="1" si="1963"/>
        <v>#REF!</v>
      </c>
      <c r="BD75" s="659" t="e">
        <f t="shared" ca="1" si="1963"/>
        <v>#REF!</v>
      </c>
      <c r="BE75" s="619" t="e">
        <f t="shared" ca="1" si="1963"/>
        <v>#REF!</v>
      </c>
      <c r="BF75" s="789" t="e">
        <f t="shared" ca="1" si="1963"/>
        <v>#REF!</v>
      </c>
      <c r="BG75" s="660" t="e">
        <f t="shared" ca="1" si="1963"/>
        <v>#REF!</v>
      </c>
      <c r="BH75" s="360" t="e" cm="1">
        <f t="array" aca="1" ref="BH75" ca="1">INDEX(INDIRECT("'"&amp;実行度合表集計!$D75&amp;"_受着完'!R27C4:R28C95",FALSE),1,
MATCH(BH$2,INDIRECT("'"&amp;実行度合表集計!$D75&amp;"_受着完'!R4",FALSE),0)-1)</f>
        <v>#REF!</v>
      </c>
      <c r="BI75" s="356" t="e">
        <f ca="1">INDEX(INDIRECT("'"&amp;実行度合表集計!$D75&amp;"_受着完'!R27C4:R28C95",FALSE),1,
MATCH(BH$2,INDIRECT("'"&amp;実行度合表集計!$D75&amp;"_受着完'!R4",FALSE),0))</f>
        <v>#REF!</v>
      </c>
      <c r="BJ75" s="587" t="e" cm="1">
        <f t="array" aca="1" ref="BJ75" ca="1">INDEX(INDIRECT("'"&amp;実行度合表集計!$D75&amp;"_受着完'!R27C4:R28C95",FALSE),1,
MATCH(BH$2,INDIRECT("'"&amp;実行度合表集計!$D75&amp;"_受着完'!R4",FALSE),0)-3)</f>
        <v>#REF!</v>
      </c>
      <c r="BK75" s="357" t="e" cm="1">
        <f t="array" aca="1" ref="BK75" ca="1">INDEX(INDIRECT("'"&amp;実行度合表集計!$D75&amp;"_受着完'!R58C4:R59C95",FALSE),1,
MATCH(BH$2,INDIRECT("'"&amp;実行度合表集計!$D75&amp;"_受着完'!R4",FALSE),0)-1)</f>
        <v>#REF!</v>
      </c>
      <c r="BL75" s="356" t="e">
        <f ca="1">INDEX(INDIRECT("'"&amp;実行度合表集計!$D75&amp;"_受着完'!R58C4:R59C95",FALSE),1,
MATCH(BH$2,INDIRECT("'"&amp;実行度合表集計!$D75&amp;"_受着完'!R4",FALSE),0))</f>
        <v>#REF!</v>
      </c>
      <c r="BM75" s="587" t="e" cm="1">
        <f t="array" aca="1" ref="BM75" ca="1">INDEX(INDIRECT("'"&amp;実行度合表集計!$D75&amp;"_受着完'!R58C4:R59C95",FALSE),1,
MATCH(BH$2,INDIRECT("'"&amp;実行度合表集計!$D75&amp;"_受着完'!R4",FALSE),0)-3)</f>
        <v>#REF!</v>
      </c>
      <c r="BN75" s="358" t="e" cm="1">
        <f t="array" aca="1" ref="BN75" ca="1">INDEX(INDIRECT("'"&amp;実行度合表集計!$D75&amp;"_受着完'!R89C4:R90C95",FALSE),1,
MATCH(BH$2,INDIRECT("'"&amp;実行度合表集計!$D75&amp;"_受着完'!R4",FALSE),0)-1)</f>
        <v>#REF!</v>
      </c>
      <c r="BO75" s="356" t="e">
        <f ca="1">INDEX(INDIRECT("'"&amp;実行度合表集計!$D75&amp;"_受着完'!R89C4:R90C95",FALSE),1,
MATCH(BH$2,INDIRECT("'"&amp;実行度合表集計!$D75&amp;"_受着完'!R4",FALSE),0))</f>
        <v>#REF!</v>
      </c>
      <c r="BP75" s="384" t="e">
        <f ca="1">BO75-($Q75*1000)</f>
        <v>#REF!</v>
      </c>
      <c r="BQ75" s="587" t="e" cm="1">
        <f t="array" aca="1" ref="BQ75" ca="1">INDEX(INDIRECT("'"&amp;実行度合表集計!$D75&amp;"_受着完'!R89C4:R90C95",FALSE),1,
MATCH(BH$2,INDIRECT("'"&amp;実行度合表集計!$D75&amp;"_受着完'!R4",FALSE),0)-3)</f>
        <v>#REF!</v>
      </c>
      <c r="BR75" s="455" t="e" cm="1">
        <f t="array" aca="1" ref="BR75" ca="1">INDEX(INDIRECT("'"&amp;実行度合表集計!$D75&amp;"_受着完'!R27C4:R28C95",FALSE),1,
MATCH(BR$2,INDIRECT("'"&amp;実行度合表集計!$D75&amp;"_受着完'!R4",FALSE),0)-1)</f>
        <v>#REF!</v>
      </c>
      <c r="BS75" s="356" t="e">
        <f ca="1">INDEX(INDIRECT("'"&amp;実行度合表集計!$D75&amp;"_受着完'!R27C4:R28C95",FALSE),1,
MATCH(BR$2,INDIRECT("'"&amp;実行度合表集計!$D75&amp;"_受着完'!R4",FALSE),0))</f>
        <v>#REF!</v>
      </c>
      <c r="BT75" s="587" t="e" cm="1">
        <f t="array" aca="1" ref="BT75" ca="1">INDEX(INDIRECT("'"&amp;実行度合表集計!$D75&amp;"_受着完'!R27C4:R28C95",FALSE),1,
MATCH(BR$2,INDIRECT("'"&amp;実行度合表集計!$D75&amp;"_受着完'!R4",FALSE),0)-3)</f>
        <v>#REF!</v>
      </c>
      <c r="BU75" s="357" t="e" cm="1">
        <f t="array" aca="1" ref="BU75" ca="1">INDEX(INDIRECT("'"&amp;実行度合表集計!$D75&amp;"_受着完'!R58C4:R59C95",FALSE),1,
MATCH(BR$2,INDIRECT("'"&amp;実行度合表集計!$D75&amp;"_受着完'!R4",FALSE),0)-1)</f>
        <v>#REF!</v>
      </c>
      <c r="BV75" s="356" t="e">
        <f ca="1">INDEX(INDIRECT("'"&amp;実行度合表集計!$D75&amp;"_受着完'!R58C4:R59C95",FALSE),1,
MATCH(BR$2,INDIRECT("'"&amp;実行度合表集計!$D75&amp;"_受着完'!R4",FALSE),0))</f>
        <v>#REF!</v>
      </c>
      <c r="BW75" s="587" t="e" cm="1">
        <f t="array" aca="1" ref="BW75" ca="1">INDEX(INDIRECT("'"&amp;実行度合表集計!$D75&amp;"_受着完'!R58C4:R59C95",FALSE),1,
MATCH(BR$2,INDIRECT("'"&amp;実行度合表集計!$D75&amp;"_受着完'!R4",FALSE),0)-3)</f>
        <v>#REF!</v>
      </c>
      <c r="BX75" s="358" t="e" cm="1">
        <f t="array" aca="1" ref="BX75" ca="1">INDEX(INDIRECT("'"&amp;実行度合表集計!$D75&amp;"_受着完'!R89C4:R90C95",FALSE),1,
MATCH(BR$2,INDIRECT("'"&amp;実行度合表集計!$D75&amp;"_受着完'!R4",FALSE),0)-1)</f>
        <v>#REF!</v>
      </c>
      <c r="BY75" s="356" t="e">
        <f ca="1">INDEX(INDIRECT("'"&amp;実行度合表集計!$D75&amp;"_受着完'!R89C4:R90C95",FALSE),1,
MATCH(BR$2,INDIRECT("'"&amp;実行度合表集計!$D75&amp;"_受着完'!R4",FALSE),0))</f>
        <v>#REF!</v>
      </c>
      <c r="BZ75" s="384" t="e">
        <f ca="1">BY75-($Q75*1000)</f>
        <v>#REF!</v>
      </c>
      <c r="CA75" s="587" t="e" cm="1">
        <f t="array" aca="1" ref="CA75" ca="1">INDEX(INDIRECT("'"&amp;実行度合表集計!$D75&amp;"_受着完'!R89C4:R90C95",FALSE),1,
MATCH(BR$2,INDIRECT("'"&amp;実行度合表集計!$D75&amp;"_受着完'!R4",FALSE),0)-3)</f>
        <v>#REF!</v>
      </c>
      <c r="CB75" s="455" t="e" cm="1">
        <f t="array" aca="1" ref="CB75" ca="1">INDEX(INDIRECT("'"&amp;実行度合表集計!$D75&amp;"_受着完'!R27C4:R28C95",FALSE),1,
MATCH(CB$2,INDIRECT("'"&amp;実行度合表集計!$D75&amp;"_受着完'!R4",FALSE),0)-1)</f>
        <v>#REF!</v>
      </c>
      <c r="CC75" s="356" t="e">
        <f ca="1">INDEX(INDIRECT("'"&amp;実行度合表集計!$D75&amp;"_受着完'!R27C4:R28C95",FALSE),1,
MATCH(CB$2,INDIRECT("'"&amp;実行度合表集計!$D75&amp;"_受着完'!R4",FALSE),0))</f>
        <v>#REF!</v>
      </c>
      <c r="CD75" s="587" t="e" cm="1">
        <f t="array" aca="1" ref="CD75" ca="1">INDEX(INDIRECT("'"&amp;実行度合表集計!$D75&amp;"_受着完'!R27C4:R28C95",FALSE),1,
MATCH(CB$2,INDIRECT("'"&amp;実行度合表集計!$D75&amp;"_受着完'!R4",FALSE),0)-3)</f>
        <v>#REF!</v>
      </c>
      <c r="CE75" s="357" t="e" cm="1">
        <f t="array" aca="1" ref="CE75" ca="1">INDEX(INDIRECT("'"&amp;実行度合表集計!$D75&amp;"_受着完'!R58C4:R59C95",FALSE),1,
MATCH(CB$2,INDIRECT("'"&amp;実行度合表集計!$D75&amp;"_受着完'!R4",FALSE),0)-1)</f>
        <v>#REF!</v>
      </c>
      <c r="CF75" s="356" t="e">
        <f ca="1">INDEX(INDIRECT("'"&amp;実行度合表集計!$D75&amp;"_受着完'!R58C4:R59C95",FALSE),1,
MATCH(CB$2,INDIRECT("'"&amp;実行度合表集計!$D75&amp;"_受着完'!R4",FALSE),0))</f>
        <v>#REF!</v>
      </c>
      <c r="CG75" s="587" t="e" cm="1">
        <f t="array" aca="1" ref="CG75" ca="1">INDEX(INDIRECT("'"&amp;実行度合表集計!$D75&amp;"_受着完'!R58C4:R59C95",FALSE),1,
MATCH(CB$2,INDIRECT("'"&amp;実行度合表集計!$D75&amp;"_受着完'!R4",FALSE),0)-3)</f>
        <v>#REF!</v>
      </c>
      <c r="CH75" s="358" t="e" cm="1">
        <f t="array" aca="1" ref="CH75" ca="1">INDEX(INDIRECT("'"&amp;実行度合表集計!$D75&amp;"_受着完'!R89C4:R90C95",FALSE),1,
MATCH(CB$2,INDIRECT("'"&amp;実行度合表集計!$D75&amp;"_受着完'!R4",FALSE),0)-1)</f>
        <v>#REF!</v>
      </c>
      <c r="CI75" s="356" t="e">
        <f ca="1">INDEX(INDIRECT("'"&amp;実行度合表集計!$D75&amp;"_受着完'!R89C4:R90C95",FALSE),1,
MATCH(CB$2,INDIRECT("'"&amp;実行度合表集計!$D75&amp;"_受着完'!R4",FALSE),0))</f>
        <v>#REF!</v>
      </c>
      <c r="CJ75" s="384" t="e">
        <f ca="1">CI75-($Q75*1000)</f>
        <v>#REF!</v>
      </c>
      <c r="CK75" s="587" t="e" cm="1">
        <f t="array" aca="1" ref="CK75" ca="1">INDEX(INDIRECT("'"&amp;実行度合表集計!$D75&amp;"_受着完'!R89C4:R90C95",FALSE),1,
MATCH(CB$2,INDIRECT("'"&amp;実行度合表集計!$D75&amp;"_受着完'!R4",FALSE),0)-3)</f>
        <v>#REF!</v>
      </c>
      <c r="CL75" s="627" t="e">
        <f t="shared" ref="CL75:CU75" ca="1" si="1964">BH75+BR75+CB75</f>
        <v>#REF!</v>
      </c>
      <c r="CM75" s="628" t="e">
        <f t="shared" ca="1" si="1964"/>
        <v>#REF!</v>
      </c>
      <c r="CN75" s="629" t="e">
        <f t="shared" ca="1" si="1964"/>
        <v>#REF!</v>
      </c>
      <c r="CO75" s="648" t="e">
        <f t="shared" ca="1" si="1964"/>
        <v>#REF!</v>
      </c>
      <c r="CP75" s="617" t="e">
        <f t="shared" ca="1" si="1964"/>
        <v>#REF!</v>
      </c>
      <c r="CQ75" s="649" t="e">
        <f t="shared" ca="1" si="1964"/>
        <v>#REF!</v>
      </c>
      <c r="CR75" s="659" t="e">
        <f t="shared" ca="1" si="1964"/>
        <v>#REF!</v>
      </c>
      <c r="CS75" s="619" t="e">
        <f t="shared" ca="1" si="1964"/>
        <v>#REF!</v>
      </c>
      <c r="CT75" s="789" t="e">
        <f t="shared" ca="1" si="1964"/>
        <v>#REF!</v>
      </c>
      <c r="CU75" s="660" t="e">
        <f t="shared" ca="1" si="1964"/>
        <v>#REF!</v>
      </c>
      <c r="CV75" s="670" t="e">
        <f t="shared" ref="CV75:DE76" ca="1" si="1965">AX75+CL75</f>
        <v>#REF!</v>
      </c>
      <c r="CW75" s="620" t="e">
        <f t="shared" ca="1" si="1965"/>
        <v>#REF!</v>
      </c>
      <c r="CX75" s="671" t="e">
        <f t="shared" ca="1" si="1965"/>
        <v>#REF!</v>
      </c>
      <c r="CY75" s="681" t="e">
        <f t="shared" ca="1" si="1965"/>
        <v>#REF!</v>
      </c>
      <c r="CZ75" s="622" t="e">
        <f t="shared" ca="1" si="1965"/>
        <v>#REF!</v>
      </c>
      <c r="DA75" s="682" t="e">
        <f t="shared" ca="1" si="1965"/>
        <v>#REF!</v>
      </c>
      <c r="DB75" s="692" t="e">
        <f t="shared" ca="1" si="1965"/>
        <v>#REF!</v>
      </c>
      <c r="DC75" s="624" t="e">
        <f t="shared" ca="1" si="1965"/>
        <v>#REF!</v>
      </c>
      <c r="DD75" s="791" t="e">
        <f t="shared" ca="1" si="1965"/>
        <v>#REF!</v>
      </c>
      <c r="DE75" s="693" t="e">
        <f t="shared" ca="1" si="1965"/>
        <v>#REF!</v>
      </c>
      <c r="DF75" s="360" t="e" cm="1">
        <f t="array" aca="1" ref="DF75" ca="1">INDEX(INDIRECT("'"&amp;実行度合表集計!$D75&amp;"_受着完'!R27C4:R28C95",FALSE),1,
MATCH(DF$2,INDIRECT("'"&amp;実行度合表集計!$D75&amp;"_受着完'!R4",FALSE),0)-1)</f>
        <v>#REF!</v>
      </c>
      <c r="DG75" s="356" t="e">
        <f ca="1">INDEX(INDIRECT("'"&amp;実行度合表集計!$D75&amp;"_受着完'!R27C4:R28C95",FALSE),1,
MATCH(DF$2,INDIRECT("'"&amp;実行度合表集計!$D75&amp;"_受着完'!R4",FALSE),0))</f>
        <v>#REF!</v>
      </c>
      <c r="DH75" s="587" t="e" cm="1">
        <f t="array" aca="1" ref="DH75" ca="1">INDEX(INDIRECT("'"&amp;実行度合表集計!$D75&amp;"_受着完'!R27C4:R28C95",FALSE),1,
MATCH(DF$2,INDIRECT("'"&amp;実行度合表集計!$D75&amp;"_受着完'!R4",FALSE),0)-3)</f>
        <v>#REF!</v>
      </c>
      <c r="DI75" s="357" t="e" cm="1">
        <f t="array" aca="1" ref="DI75" ca="1">INDEX(INDIRECT("'"&amp;実行度合表集計!$D75&amp;"_受着完'!R58C4:R59C95",FALSE),1,
MATCH(DF$2,INDIRECT("'"&amp;実行度合表集計!$D75&amp;"_受着完'!R4",FALSE),0)-1)</f>
        <v>#REF!</v>
      </c>
      <c r="DJ75" s="356" t="e">
        <f ca="1">INDEX(INDIRECT("'"&amp;実行度合表集計!$D75&amp;"_受着完'!R58C4:R59C95",FALSE),1,
MATCH(DF$2,INDIRECT("'"&amp;実行度合表集計!$D75&amp;"_受着完'!R4",FALSE),0))</f>
        <v>#REF!</v>
      </c>
      <c r="DK75" s="587" t="e" cm="1">
        <f t="array" aca="1" ref="DK75" ca="1">INDEX(INDIRECT("'"&amp;実行度合表集計!$D75&amp;"_受着完'!R58C4:R59C95",FALSE),1,
MATCH(DF$2,INDIRECT("'"&amp;実行度合表集計!$D75&amp;"_受着完'!R4",FALSE),0)-3)</f>
        <v>#REF!</v>
      </c>
      <c r="DL75" s="358" t="e" cm="1">
        <f t="array" aca="1" ref="DL75" ca="1">INDEX(INDIRECT("'"&amp;実行度合表集計!$D75&amp;"_受着完'!R89C4:R90C95",FALSE),1,
MATCH(DF$2,INDIRECT("'"&amp;実行度合表集計!$D75&amp;"_受着完'!R4",FALSE),0)-1)</f>
        <v>#REF!</v>
      </c>
      <c r="DM75" s="356" t="e">
        <f ca="1">INDEX(INDIRECT("'"&amp;実行度合表集計!$D75&amp;"_受着完'!R89C4:R90C95",FALSE),1,
MATCH(DF$2,INDIRECT("'"&amp;実行度合表集計!$D75&amp;"_受着完'!R4",FALSE),0))</f>
        <v>#REF!</v>
      </c>
      <c r="DN75" s="384" t="e">
        <f ca="1">DM75-($Q75*1000)</f>
        <v>#REF!</v>
      </c>
      <c r="DO75" s="587" t="e" cm="1">
        <f t="array" aca="1" ref="DO75" ca="1">INDEX(INDIRECT("'"&amp;実行度合表集計!$D75&amp;"_受着完'!R89C4:R90C95",FALSE),1,
MATCH(DF$2,INDIRECT("'"&amp;実行度合表集計!$D75&amp;"_受着完'!R4",FALSE),0)-3)</f>
        <v>#REF!</v>
      </c>
      <c r="DP75" s="455" t="e" cm="1">
        <f t="array" aca="1" ref="DP75" ca="1">INDEX(INDIRECT("'"&amp;実行度合表集計!$D75&amp;"_受着完'!R27C4:R28C95",FALSE),1,
MATCH(DP$2,INDIRECT("'"&amp;実行度合表集計!$D75&amp;"_受着完'!R4",FALSE),0)-1)</f>
        <v>#REF!</v>
      </c>
      <c r="DQ75" s="356" t="e">
        <f ca="1">INDEX(INDIRECT("'"&amp;実行度合表集計!$D75&amp;"_受着完'!R27C4:R28C95",FALSE),1,
MATCH(DP$2,INDIRECT("'"&amp;実行度合表集計!$D75&amp;"_受着完'!R4",FALSE),0))</f>
        <v>#REF!</v>
      </c>
      <c r="DR75" s="587" t="e" cm="1">
        <f t="array" aca="1" ref="DR75" ca="1">INDEX(INDIRECT("'"&amp;実行度合表集計!$D75&amp;"_受着完'!R27C4:R28C95",FALSE),1,
MATCH(DP$2,INDIRECT("'"&amp;実行度合表集計!$D75&amp;"_受着完'!R4",FALSE),0)-3)</f>
        <v>#REF!</v>
      </c>
      <c r="DS75" s="357" t="e" cm="1">
        <f t="array" aca="1" ref="DS75" ca="1">INDEX(INDIRECT("'"&amp;実行度合表集計!$D75&amp;"_受着完'!R58C4:R59C95",FALSE),1,
MATCH(DP$2,INDIRECT("'"&amp;実行度合表集計!$D75&amp;"_受着完'!R4",FALSE),0)-1)</f>
        <v>#REF!</v>
      </c>
      <c r="DT75" s="356" t="e">
        <f ca="1">INDEX(INDIRECT("'"&amp;実行度合表集計!$D75&amp;"_受着完'!R58C4:R59C95",FALSE),1,
MATCH(DP$2,INDIRECT("'"&amp;実行度合表集計!$D75&amp;"_受着完'!R4",FALSE),0))</f>
        <v>#REF!</v>
      </c>
      <c r="DU75" s="587" t="e" cm="1">
        <f t="array" aca="1" ref="DU75" ca="1">INDEX(INDIRECT("'"&amp;実行度合表集計!$D75&amp;"_受着完'!R58C4:R59C95",FALSE),1,
MATCH(DP$2,INDIRECT("'"&amp;実行度合表集計!$D75&amp;"_受着完'!R4",FALSE),0)-3)</f>
        <v>#REF!</v>
      </c>
      <c r="DV75" s="358" t="e" cm="1">
        <f t="array" aca="1" ref="DV75" ca="1">INDEX(INDIRECT("'"&amp;実行度合表集計!$D75&amp;"_受着完'!R89C4:R90C95",FALSE),1,
MATCH(DP$2,INDIRECT("'"&amp;実行度合表集計!$D75&amp;"_受着完'!R4",FALSE),0)-1)</f>
        <v>#REF!</v>
      </c>
      <c r="DW75" s="356" t="e">
        <f ca="1">INDEX(INDIRECT("'"&amp;実行度合表集計!$D75&amp;"_受着完'!R89C4:R90C95",FALSE),1,
MATCH(DP$2,INDIRECT("'"&amp;実行度合表集計!$D75&amp;"_受着完'!R4",FALSE),0))</f>
        <v>#REF!</v>
      </c>
      <c r="DX75" s="384" t="e">
        <f ca="1">DW75-($Q75*1000)</f>
        <v>#REF!</v>
      </c>
      <c r="DY75" s="587" t="e" cm="1">
        <f t="array" aca="1" ref="DY75" ca="1">INDEX(INDIRECT("'"&amp;実行度合表集計!$D75&amp;"_受着完'!R89C4:R90C95",FALSE),1,
MATCH(DP$2,INDIRECT("'"&amp;実行度合表集計!$D75&amp;"_受着完'!R4",FALSE),0)-3)</f>
        <v>#REF!</v>
      </c>
      <c r="DZ75" s="455" t="e" cm="1">
        <f t="array" aca="1" ref="DZ75" ca="1">INDEX(INDIRECT("'"&amp;実行度合表集計!$D75&amp;"_受着完'!R27C4:R28C95",FALSE),1,
MATCH(DZ$2,INDIRECT("'"&amp;実行度合表集計!$D75&amp;"_受着完'!R4",FALSE),0)-1)</f>
        <v>#REF!</v>
      </c>
      <c r="EA75" s="356" t="e">
        <f ca="1">INDEX(INDIRECT("'"&amp;実行度合表集計!$D75&amp;"_受着完'!R27C4:R28C95",FALSE),1,
MATCH(DZ$2,INDIRECT("'"&amp;実行度合表集計!$D75&amp;"_受着完'!R4",FALSE),0))</f>
        <v>#REF!</v>
      </c>
      <c r="EB75" s="587" t="e" cm="1">
        <f t="array" aca="1" ref="EB75" ca="1">INDEX(INDIRECT("'"&amp;実行度合表集計!$D75&amp;"_受着完'!R27C4:R28C95",FALSE),1,
MATCH(DZ$2,INDIRECT("'"&amp;実行度合表集計!$D75&amp;"_受着完'!R4",FALSE),0)-3)</f>
        <v>#REF!</v>
      </c>
      <c r="EC75" s="357" t="e" cm="1">
        <f t="array" aca="1" ref="EC75" ca="1">INDEX(INDIRECT("'"&amp;実行度合表集計!$D75&amp;"_受着完'!R58C4:R59C95",FALSE),1,
MATCH(DZ$2,INDIRECT("'"&amp;実行度合表集計!$D75&amp;"_受着完'!R4",FALSE),0)-1)</f>
        <v>#REF!</v>
      </c>
      <c r="ED75" s="356" t="e">
        <f ca="1">INDEX(INDIRECT("'"&amp;実行度合表集計!$D75&amp;"_受着完'!R58C4:R59C95",FALSE),1,
MATCH(DZ$2,INDIRECT("'"&amp;実行度合表集計!$D75&amp;"_受着完'!R4",FALSE),0))</f>
        <v>#REF!</v>
      </c>
      <c r="EE75" s="587" t="e" cm="1">
        <f t="array" aca="1" ref="EE75" ca="1">INDEX(INDIRECT("'"&amp;実行度合表集計!$D75&amp;"_受着完'!R58C4:R59C95",FALSE),1,
MATCH(DZ$2,INDIRECT("'"&amp;実行度合表集計!$D75&amp;"_受着完'!R4",FALSE),0)-3)</f>
        <v>#REF!</v>
      </c>
      <c r="EF75" s="358" t="e" cm="1">
        <f t="array" aca="1" ref="EF75" ca="1">INDEX(INDIRECT("'"&amp;実行度合表集計!$D75&amp;"_受着完'!R89C4:R90C95",FALSE),1,
MATCH(DZ$2,INDIRECT("'"&amp;実行度合表集計!$D75&amp;"_受着完'!R4",FALSE),0)-1)</f>
        <v>#REF!</v>
      </c>
      <c r="EG75" s="356" t="e">
        <f ca="1">INDEX(INDIRECT("'"&amp;実行度合表集計!$D75&amp;"_受着完'!R89C4:R90C95",FALSE),1,
MATCH(DZ$2,INDIRECT("'"&amp;実行度合表集計!$D75&amp;"_受着完'!R4",FALSE),0))</f>
        <v>#REF!</v>
      </c>
      <c r="EH75" s="384" t="e">
        <f ca="1">EG75-($Q75*1000)</f>
        <v>#REF!</v>
      </c>
      <c r="EI75" s="587" t="e" cm="1">
        <f t="array" aca="1" ref="EI75" ca="1">INDEX(INDIRECT("'"&amp;実行度合表集計!$D75&amp;"_受着完'!R89C4:R90C95",FALSE),1,
MATCH(DZ$2,INDIRECT("'"&amp;実行度合表集計!$D75&amp;"_受着完'!R4",FALSE),0)-3)</f>
        <v>#REF!</v>
      </c>
      <c r="EJ75" s="627" t="e">
        <f t="shared" ref="EJ75:ES75" ca="1" si="1966">DF75+DP75+DZ75</f>
        <v>#REF!</v>
      </c>
      <c r="EK75" s="628" t="e">
        <f t="shared" ca="1" si="1966"/>
        <v>#REF!</v>
      </c>
      <c r="EL75" s="629" t="e">
        <f t="shared" ca="1" si="1966"/>
        <v>#REF!</v>
      </c>
      <c r="EM75" s="648" t="e">
        <f t="shared" ca="1" si="1966"/>
        <v>#REF!</v>
      </c>
      <c r="EN75" s="617" t="e">
        <f t="shared" ca="1" si="1966"/>
        <v>#REF!</v>
      </c>
      <c r="EO75" s="649" t="e">
        <f t="shared" ca="1" si="1966"/>
        <v>#REF!</v>
      </c>
      <c r="EP75" s="659" t="e">
        <f t="shared" ca="1" si="1966"/>
        <v>#REF!</v>
      </c>
      <c r="EQ75" s="619" t="e">
        <f t="shared" ca="1" si="1966"/>
        <v>#REF!</v>
      </c>
      <c r="ER75" s="789" t="e">
        <f t="shared" ca="1" si="1966"/>
        <v>#REF!</v>
      </c>
      <c r="ES75" s="660" t="e">
        <f t="shared" ca="1" si="1966"/>
        <v>#REF!</v>
      </c>
      <c r="ET75" s="360" t="e" cm="1">
        <f t="array" aca="1" ref="ET75" ca="1">INDEX(INDIRECT("'"&amp;実行度合表集計!$D75&amp;"_受着完'!R27C4:R28C95",FALSE),1,
MATCH(ET$2,INDIRECT("'"&amp;実行度合表集計!$D75&amp;"_受着完'!R4",FALSE),0)-1)</f>
        <v>#REF!</v>
      </c>
      <c r="EU75" s="356" t="e">
        <f ca="1">INDEX(INDIRECT("'"&amp;実行度合表集計!$D75&amp;"_受着完'!R27C4:R28C95",FALSE),1,
MATCH(ET$2,INDIRECT("'"&amp;実行度合表集計!$D75&amp;"_受着完'!R4",FALSE),0))</f>
        <v>#REF!</v>
      </c>
      <c r="EV75" s="587" t="e" cm="1">
        <f t="array" aca="1" ref="EV75" ca="1">INDEX(INDIRECT("'"&amp;実行度合表集計!$D75&amp;"_受着完'!R27C4:R28C95",FALSE),1,
MATCH(ET$2,INDIRECT("'"&amp;実行度合表集計!$D75&amp;"_受着完'!R4",FALSE),0)-3)</f>
        <v>#REF!</v>
      </c>
      <c r="EW75" s="357" t="e" cm="1">
        <f t="array" aca="1" ref="EW75" ca="1">INDEX(INDIRECT("'"&amp;実行度合表集計!$D75&amp;"_受着完'!R58C4:R59C95",FALSE),1,
MATCH(ET$2,INDIRECT("'"&amp;実行度合表集計!$D75&amp;"_受着完'!R4",FALSE),0)-1)</f>
        <v>#REF!</v>
      </c>
      <c r="EX75" s="356" t="e">
        <f ca="1">INDEX(INDIRECT("'"&amp;実行度合表集計!$D75&amp;"_受着完'!R58C4:R59C95",FALSE),1,
MATCH(ET$2,INDIRECT("'"&amp;実行度合表集計!$D75&amp;"_受着完'!R4",FALSE),0))</f>
        <v>#REF!</v>
      </c>
      <c r="EY75" s="587" t="e" cm="1">
        <f t="array" aca="1" ref="EY75" ca="1">INDEX(INDIRECT("'"&amp;実行度合表集計!$D75&amp;"_受着完'!R58C4:R59C95",FALSE),1,
MATCH(ET$2,INDIRECT("'"&amp;実行度合表集計!$D75&amp;"_受着完'!R4",FALSE),0)-3)</f>
        <v>#REF!</v>
      </c>
      <c r="EZ75" s="358" t="e" cm="1">
        <f t="array" aca="1" ref="EZ75" ca="1">INDEX(INDIRECT("'"&amp;実行度合表集計!$D75&amp;"_受着完'!R89C4:R90C95",FALSE),1,
MATCH(ET$2,INDIRECT("'"&amp;実行度合表集計!$D75&amp;"_受着完'!R4",FALSE),0)-1)</f>
        <v>#REF!</v>
      </c>
      <c r="FA75" s="356" t="e">
        <f ca="1">INDEX(INDIRECT("'"&amp;実行度合表集計!$D75&amp;"_受着完'!R89C4:R90C95",FALSE),1,
MATCH(ET$2,INDIRECT("'"&amp;実行度合表集計!$D75&amp;"_受着完'!R4",FALSE),0))</f>
        <v>#REF!</v>
      </c>
      <c r="FB75" s="384" t="e">
        <f ca="1">FA75-($Q75*1000)</f>
        <v>#REF!</v>
      </c>
      <c r="FC75" s="587" t="e" cm="1">
        <f t="array" aca="1" ref="FC75" ca="1">INDEX(INDIRECT("'"&amp;実行度合表集計!$D75&amp;"_受着完'!R89C4:R90C95",FALSE),1,
MATCH(ET$2,INDIRECT("'"&amp;実行度合表集計!$D75&amp;"_受着完'!R4",FALSE),0)-3)</f>
        <v>#REF!</v>
      </c>
      <c r="FD75" s="455" t="e" cm="1">
        <f t="array" aca="1" ref="FD75" ca="1">INDEX(INDIRECT("'"&amp;実行度合表集計!$D75&amp;"_受着完'!R27C4:R28C95",FALSE),1,
MATCH(FD$2,INDIRECT("'"&amp;実行度合表集計!$D75&amp;"_受着完'!R4",FALSE),0)-1)</f>
        <v>#REF!</v>
      </c>
      <c r="FE75" s="356" t="e">
        <f ca="1">INDEX(INDIRECT("'"&amp;実行度合表集計!$D75&amp;"_受着完'!R27C4:R28C95",FALSE),1,
MATCH(FD$2,INDIRECT("'"&amp;実行度合表集計!$D75&amp;"_受着完'!R4",FALSE),0))</f>
        <v>#REF!</v>
      </c>
      <c r="FF75" s="587" t="e" cm="1">
        <f t="array" aca="1" ref="FF75" ca="1">INDEX(INDIRECT("'"&amp;実行度合表集計!$D75&amp;"_受着完'!R27C4:R28C95",FALSE),1,
MATCH(FD$2,INDIRECT("'"&amp;実行度合表集計!$D75&amp;"_受着完'!R4",FALSE),0)-3)</f>
        <v>#REF!</v>
      </c>
      <c r="FG75" s="357" t="e" cm="1">
        <f t="array" aca="1" ref="FG75" ca="1">INDEX(INDIRECT("'"&amp;実行度合表集計!$D75&amp;"_受着完'!R58C4:R59C95",FALSE),1,
MATCH(FD$2,INDIRECT("'"&amp;実行度合表集計!$D75&amp;"_受着完'!R4",FALSE),0)-1)</f>
        <v>#REF!</v>
      </c>
      <c r="FH75" s="356" t="e">
        <f ca="1">INDEX(INDIRECT("'"&amp;実行度合表集計!$D75&amp;"_受着完'!R58C4:R59C95",FALSE),1,
MATCH(FD$2,INDIRECT("'"&amp;実行度合表集計!$D75&amp;"_受着完'!R4",FALSE),0))</f>
        <v>#REF!</v>
      </c>
      <c r="FI75" s="587" t="e" cm="1">
        <f t="array" aca="1" ref="FI75" ca="1">INDEX(INDIRECT("'"&amp;実行度合表集計!$D75&amp;"_受着完'!R58C4:R59C95",FALSE),1,
MATCH(FD$2,INDIRECT("'"&amp;実行度合表集計!$D75&amp;"_受着完'!R4",FALSE),0)-3)</f>
        <v>#REF!</v>
      </c>
      <c r="FJ75" s="358" t="e" cm="1">
        <f t="array" aca="1" ref="FJ75" ca="1">INDEX(INDIRECT("'"&amp;実行度合表集計!$D75&amp;"_受着完'!R89C4:R90C95",FALSE),1,
MATCH(FD$2,INDIRECT("'"&amp;実行度合表集計!$D75&amp;"_受着完'!R4",FALSE),0)-1)</f>
        <v>#REF!</v>
      </c>
      <c r="FK75" s="356" t="e">
        <f ca="1">INDEX(INDIRECT("'"&amp;実行度合表集計!$D75&amp;"_受着完'!R89C4:R90C95",FALSE),1,
MATCH(FD$2,INDIRECT("'"&amp;実行度合表集計!$D75&amp;"_受着完'!R4",FALSE),0))</f>
        <v>#REF!</v>
      </c>
      <c r="FL75" s="384" t="e">
        <f ca="1">FK75-($Q75*1000)</f>
        <v>#REF!</v>
      </c>
      <c r="FM75" s="587" t="e" cm="1">
        <f t="array" aca="1" ref="FM75" ca="1">INDEX(INDIRECT("'"&amp;実行度合表集計!$D75&amp;"_受着完'!R89C4:R90C95",FALSE),1,
MATCH(FD$2,INDIRECT("'"&amp;実行度合表集計!$D75&amp;"_受着完'!R4",FALSE),0)-3)</f>
        <v>#REF!</v>
      </c>
      <c r="FN75" s="455" t="e" cm="1">
        <f t="array" aca="1" ref="FN75" ca="1">INDEX(INDIRECT("'"&amp;実行度合表集計!$D75&amp;"_受着完'!R27C4:R28C95",FALSE),1,
MATCH(FN$2,INDIRECT("'"&amp;実行度合表集計!$D75&amp;"_受着完'!R4",FALSE),0)-1)</f>
        <v>#REF!</v>
      </c>
      <c r="FO75" s="356" t="e">
        <f ca="1">INDEX(INDIRECT("'"&amp;実行度合表集計!$D75&amp;"_受着完'!R27C4:R28C95",FALSE),1,
MATCH(FN$2,INDIRECT("'"&amp;実行度合表集計!$D75&amp;"_受着完'!R4",FALSE),0))</f>
        <v>#REF!</v>
      </c>
      <c r="FP75" s="587" t="e" cm="1">
        <f t="array" aca="1" ref="FP75" ca="1">INDEX(INDIRECT("'"&amp;実行度合表集計!$D75&amp;"_受着完'!R27C4:R28C95",FALSE),1,
MATCH(FN$2,INDIRECT("'"&amp;実行度合表集計!$D75&amp;"_受着完'!R4",FALSE),0)-3)</f>
        <v>#REF!</v>
      </c>
      <c r="FQ75" s="357" t="e" cm="1">
        <f t="array" aca="1" ref="FQ75" ca="1">INDEX(INDIRECT("'"&amp;実行度合表集計!$D75&amp;"_受着完'!R58C4:R59C95",FALSE),1,
MATCH(FN$2,INDIRECT("'"&amp;実行度合表集計!$D75&amp;"_受着完'!R4",FALSE),0)-1)</f>
        <v>#REF!</v>
      </c>
      <c r="FR75" s="356" t="e">
        <f ca="1">INDEX(INDIRECT("'"&amp;実行度合表集計!$D75&amp;"_受着完'!R58C4:R59C95",FALSE),1,
MATCH(FN$2,INDIRECT("'"&amp;実行度合表集計!$D75&amp;"_受着完'!R4",FALSE),0))</f>
        <v>#REF!</v>
      </c>
      <c r="FS75" s="587" t="e" cm="1">
        <f t="array" aca="1" ref="FS75" ca="1">INDEX(INDIRECT("'"&amp;実行度合表集計!$D75&amp;"_受着完'!R58C4:R59C95",FALSE),1,
MATCH(FN$2,INDIRECT("'"&amp;実行度合表集計!$D75&amp;"_受着完'!R4",FALSE),0)-3)</f>
        <v>#REF!</v>
      </c>
      <c r="FT75" s="358" t="e" cm="1">
        <f t="array" aca="1" ref="FT75" ca="1">INDEX(INDIRECT("'"&amp;実行度合表集計!$D75&amp;"_受着完'!R89C4:R90C95",FALSE),1,
MATCH(FN$2,INDIRECT("'"&amp;実行度合表集計!$D75&amp;"_受着完'!R4",FALSE),0)-1)</f>
        <v>#REF!</v>
      </c>
      <c r="FU75" s="356" t="e">
        <f ca="1">INDEX(INDIRECT("'"&amp;実行度合表集計!$D75&amp;"_受着完'!R89C4:R90C95",FALSE),1,
MATCH(FN$2,INDIRECT("'"&amp;実行度合表集計!$D75&amp;"_受着完'!R4",FALSE),0))</f>
        <v>#REF!</v>
      </c>
      <c r="FV75" s="384" t="e">
        <f ca="1">FU75-($Q75*1000)</f>
        <v>#REF!</v>
      </c>
      <c r="FW75" s="587" t="e" cm="1">
        <f t="array" aca="1" ref="FW75" ca="1">INDEX(INDIRECT("'"&amp;実行度合表集計!$D75&amp;"_受着完'!R89C4:R90C95",FALSE),1,
MATCH(FN$2,INDIRECT("'"&amp;実行度合表集計!$D75&amp;"_受着完'!R4",FALSE),0)-3)</f>
        <v>#REF!</v>
      </c>
      <c r="FX75" s="627" t="e">
        <f t="shared" ref="FX75:GG75" ca="1" si="1967">ET75+FD75+FN75</f>
        <v>#REF!</v>
      </c>
      <c r="FY75" s="628" t="e">
        <f t="shared" ca="1" si="1967"/>
        <v>#REF!</v>
      </c>
      <c r="FZ75" s="629" t="e">
        <f t="shared" ca="1" si="1967"/>
        <v>#REF!</v>
      </c>
      <c r="GA75" s="648" t="e">
        <f t="shared" ca="1" si="1967"/>
        <v>#REF!</v>
      </c>
      <c r="GB75" s="617" t="e">
        <f t="shared" ca="1" si="1967"/>
        <v>#REF!</v>
      </c>
      <c r="GC75" s="649" t="e">
        <f t="shared" ca="1" si="1967"/>
        <v>#REF!</v>
      </c>
      <c r="GD75" s="659" t="e">
        <f t="shared" ca="1" si="1967"/>
        <v>#REF!</v>
      </c>
      <c r="GE75" s="619" t="e">
        <f t="shared" ca="1" si="1967"/>
        <v>#REF!</v>
      </c>
      <c r="GF75" s="789" t="e">
        <f t="shared" ca="1" si="1967"/>
        <v>#REF!</v>
      </c>
      <c r="GG75" s="660" t="e">
        <f t="shared" ca="1" si="1967"/>
        <v>#REF!</v>
      </c>
      <c r="GH75" s="670" t="e">
        <f t="shared" ref="GH75:GM76" ca="1" si="1968">EJ75+FX75</f>
        <v>#REF!</v>
      </c>
      <c r="GI75" s="620" t="e">
        <f t="shared" ca="1" si="1968"/>
        <v>#REF!</v>
      </c>
      <c r="GJ75" s="671" t="e">
        <f t="shared" ca="1" si="1968"/>
        <v>#REF!</v>
      </c>
      <c r="GK75" s="681" t="e">
        <f t="shared" ca="1" si="1968"/>
        <v>#REF!</v>
      </c>
      <c r="GL75" s="622" t="e">
        <f t="shared" ca="1" si="1968"/>
        <v>#REF!</v>
      </c>
      <c r="GM75" s="682" t="e">
        <f t="shared" ca="1" si="1968"/>
        <v>#REF!</v>
      </c>
      <c r="GN75" s="692" t="e">
        <f t="shared" ref="GN75:GN76" ca="1" si="1969">EP75+GD75</f>
        <v>#REF!</v>
      </c>
      <c r="GO75" s="624" t="e">
        <f t="shared" ref="GO75:GO76" ca="1" si="1970">EQ75+GE75</f>
        <v>#REF!</v>
      </c>
      <c r="GP75" s="791" t="e">
        <f t="shared" ref="GP75:GP76" ca="1" si="1971">ER75+GF75</f>
        <v>#REF!</v>
      </c>
      <c r="GQ75" s="693" t="e">
        <f t="shared" ref="GQ75:GQ76" ca="1" si="1972">ES75+GG75</f>
        <v>#REF!</v>
      </c>
      <c r="GR75" s="702" t="e">
        <f t="shared" ref="GR75:HA76" ca="1" si="1973">CV75+GH75</f>
        <v>#REF!</v>
      </c>
      <c r="GS75" s="699" t="e">
        <f t="shared" ca="1" si="1973"/>
        <v>#REF!</v>
      </c>
      <c r="GT75" s="703" t="e">
        <f t="shared" ca="1" si="1973"/>
        <v>#REF!</v>
      </c>
      <c r="GU75" s="702" t="e">
        <f t="shared" ca="1" si="1973"/>
        <v>#REF!</v>
      </c>
      <c r="GV75" s="699" t="e">
        <f t="shared" ca="1" si="1973"/>
        <v>#REF!</v>
      </c>
      <c r="GW75" s="703" t="e">
        <f t="shared" ca="1" si="1973"/>
        <v>#REF!</v>
      </c>
      <c r="GX75" s="702" t="e">
        <f t="shared" ca="1" si="1973"/>
        <v>#REF!</v>
      </c>
      <c r="GY75" s="699" t="e">
        <f t="shared" ca="1" si="1973"/>
        <v>#REF!</v>
      </c>
      <c r="GZ75" s="793" t="e">
        <f t="shared" ca="1" si="1973"/>
        <v>#REF!</v>
      </c>
      <c r="HA75" s="703" t="e">
        <f t="shared" ca="1" si="1973"/>
        <v>#REF!</v>
      </c>
      <c r="HC75" s="461" t="s">
        <v>145</v>
      </c>
      <c r="HE75" s="461" t="s">
        <v>251</v>
      </c>
      <c r="HF75" s="461"/>
      <c r="HG75" s="461"/>
    </row>
    <row r="76" spans="1:215" ht="19.5" outlineLevel="1" x14ac:dyDescent="0.25">
      <c r="A76" s="365"/>
      <c r="B76" s="504"/>
      <c r="C76" s="443" t="str">
        <f>_xlfn.XLOOKUP($D76,'214737'!$H:$H,'214737'!$G:$G,"",0)</f>
        <v/>
      </c>
      <c r="D76" s="1489" t="str">
        <f>HYPERLINK("#'"&amp;D75&amp;"_受着完'!A1","▶受着完")</f>
        <v>▶受着完</v>
      </c>
      <c r="E76" s="413"/>
      <c r="F76" s="1294" t="str">
        <f>_xlfn.XLOOKUP($D76,'214737'!$H:$H,'214737'!$I:$I,"",0)</f>
        <v/>
      </c>
      <c r="G76" s="1294" t="str">
        <f>_xlfn.XLOOKUP($D76,'214737'!$H:$H,'214737'!$J:$J,"",0)</f>
        <v/>
      </c>
      <c r="H76" s="1294" t="str">
        <f>_xlfn.XLOOKUP($D76,'214737'!$H:$H,'214737'!$K:$K,"",0)</f>
        <v/>
      </c>
      <c r="I76" s="414" t="str">
        <f>集計グループ8</f>
        <v>東京・リフォーム課</v>
      </c>
      <c r="J76" s="523"/>
      <c r="K76" s="1278">
        <f>K75</f>
        <v>3342</v>
      </c>
      <c r="L76" s="1278">
        <f t="shared" ref="L76" si="1974">L75</f>
        <v>540</v>
      </c>
      <c r="M76" s="1278">
        <f t="shared" ref="M76" si="1975">M75</f>
        <v>75</v>
      </c>
      <c r="N76" s="1278">
        <f t="shared" ref="N76" si="1976">N75</f>
        <v>483</v>
      </c>
      <c r="O76" s="1278">
        <f t="shared" ref="O76" si="1977">O75</f>
        <v>770</v>
      </c>
      <c r="P76" s="1278">
        <f t="shared" ref="P76" si="1978">P75</f>
        <v>3040</v>
      </c>
      <c r="Q76" s="1278">
        <f>SUM(K76:P76)</f>
        <v>8250</v>
      </c>
      <c r="R76" s="577" t="str">
        <f>R75</f>
        <v>東京・リフォーム課</v>
      </c>
      <c r="S76" s="355" t="s">
        <v>146</v>
      </c>
      <c r="T76" s="455" t="e" cm="1">
        <f t="array" aca="1" ref="T76" ca="1">INDEX(INDIRECT("'"&amp;実行度合表集計!$D75&amp;"_受着完'!R27C4:R28C95",FALSE),2,
MATCH(T$2,INDIRECT("'"&amp;実行度合表集計!$D75&amp;"_受着完'!R4",FALSE),0)-1)</f>
        <v>#REF!</v>
      </c>
      <c r="U76" s="356" t="e">
        <f ca="1">INDEX(INDIRECT("'"&amp;実行度合表集計!$D75&amp;"_受着完'!R27C4:R28C95",FALSE),2,
MATCH(T$2,INDIRECT("'"&amp;実行度合表集計!$D75&amp;"_受着完'!R4",FALSE),0))</f>
        <v>#REF!</v>
      </c>
      <c r="V76" s="587" t="e" cm="1">
        <f t="array" aca="1" ref="V76" ca="1">INDEX(INDIRECT("'"&amp;実行度合表集計!$D75&amp;"_受着完'!R27C4:R28C95",FALSE),2,
MATCH(T$2,INDIRECT("'"&amp;実行度合表集計!$D75&amp;"_受着完'!R4",FALSE),0)-3)</f>
        <v>#REF!</v>
      </c>
      <c r="W76" s="357" t="e" cm="1">
        <f t="array" aca="1" ref="W76" ca="1">INDEX(INDIRECT("'"&amp;実行度合表集計!$D75&amp;"_受着完'!R58C4:R59C95",FALSE),2,
MATCH(T$2,INDIRECT("'"&amp;実行度合表集計!$D75&amp;"_受着完'!R4",FALSE),0)-1)</f>
        <v>#REF!</v>
      </c>
      <c r="X76" s="356" t="e">
        <f ca="1">INDEX(INDIRECT("'"&amp;実行度合表集計!$D75&amp;"_受着完'!R58C4:R59C95",FALSE),2,
MATCH(T$2,INDIRECT("'"&amp;実行度合表集計!$D75&amp;"_受着完'!R4",FALSE),0))</f>
        <v>#REF!</v>
      </c>
      <c r="Y76" s="587" t="e" cm="1">
        <f t="array" aca="1" ref="Y76" ca="1">INDEX(INDIRECT("'"&amp;実行度合表集計!$D75&amp;"_受着完'!R58C4:R59C95",FALSE),2,
MATCH(T$2,INDIRECT("'"&amp;実行度合表集計!$D75&amp;"_受着完'!R4",FALSE),0)-3)</f>
        <v>#REF!</v>
      </c>
      <c r="Z76" s="358" t="e" cm="1">
        <f t="array" aca="1" ref="Z76" ca="1">INDEX(INDIRECT("'"&amp;実行度合表集計!$D75&amp;"_受着完'!R89C4:R90C95",FALSE),2,
MATCH(T$2,INDIRECT("'"&amp;実行度合表集計!$D75&amp;"_受着完'!R4",FALSE),0)-1)</f>
        <v>#REF!</v>
      </c>
      <c r="AA76" s="356" t="e">
        <f ca="1">INDEX(INDIRECT("'"&amp;実行度合表集計!$D75&amp;"_受着完'!R89C4:R90C95",FALSE),2,
MATCH(T$2,INDIRECT("'"&amp;実行度合表集計!$D75&amp;"_受着完'!R4",FALSE),0))</f>
        <v>#REF!</v>
      </c>
      <c r="AB76" s="795" t="e">
        <f ca="1">AA76-($Q75*1000)</f>
        <v>#REF!</v>
      </c>
      <c r="AC76" s="587" t="e" cm="1">
        <f t="array" aca="1" ref="AC76" ca="1">INDEX(INDIRECT("'"&amp;実行度合表集計!$D75&amp;"_受着完'!R89C4:R90C95",FALSE),2,
MATCH(T$2,INDIRECT("'"&amp;実行度合表集計!$D75&amp;"_受着完'!R4",FALSE),0)-3)</f>
        <v>#REF!</v>
      </c>
      <c r="AD76" s="455" t="e" cm="1">
        <f t="array" aca="1" ref="AD76" ca="1">INDEX(INDIRECT("'"&amp;実行度合表集計!$D75&amp;"_受着完'!R27C4:R28C95",FALSE),2,
MATCH(AD$2,INDIRECT("'"&amp;実行度合表集計!$D75&amp;"_受着完'!R4",FALSE),0)-1)</f>
        <v>#REF!</v>
      </c>
      <c r="AE76" s="356" t="e">
        <f ca="1">INDEX(INDIRECT("'"&amp;実行度合表集計!$D75&amp;"_受着完'!R27C4:R28C95",FALSE),2,
MATCH(AD$2,INDIRECT("'"&amp;実行度合表集計!$D75&amp;"_受着完'!R4",FALSE),0))</f>
        <v>#REF!</v>
      </c>
      <c r="AF76" s="587" t="e" cm="1">
        <f t="array" aca="1" ref="AF76" ca="1">INDEX(INDIRECT("'"&amp;実行度合表集計!$D75&amp;"_受着完'!R27C4:R28C95",FALSE),2,
MATCH(AD$2,INDIRECT("'"&amp;実行度合表集計!$D75&amp;"_受着完'!R4",FALSE),0)-3)</f>
        <v>#REF!</v>
      </c>
      <c r="AG76" s="357" t="e" cm="1">
        <f t="array" aca="1" ref="AG76" ca="1">INDEX(INDIRECT("'"&amp;実行度合表集計!$D75&amp;"_受着完'!R58C4:R59C95",FALSE),2,
MATCH(AD$2,INDIRECT("'"&amp;実行度合表集計!$D75&amp;"_受着完'!R4",FALSE),0)-1)</f>
        <v>#REF!</v>
      </c>
      <c r="AH76" s="356" t="e">
        <f ca="1">INDEX(INDIRECT("'"&amp;実行度合表集計!$D75&amp;"_受着完'!R58C4:R59C95",FALSE),2,
MATCH(AD$2,INDIRECT("'"&amp;実行度合表集計!$D75&amp;"_受着完'!R4",FALSE),0))</f>
        <v>#REF!</v>
      </c>
      <c r="AI76" s="587" t="e" cm="1">
        <f t="array" aca="1" ref="AI76" ca="1">INDEX(INDIRECT("'"&amp;実行度合表集計!$D75&amp;"_受着完'!R58C4:R59C95",FALSE),2,
MATCH(AD$2,INDIRECT("'"&amp;実行度合表集計!$D75&amp;"_受着完'!R4",FALSE),0)-3)</f>
        <v>#REF!</v>
      </c>
      <c r="AJ76" s="358" t="e" cm="1">
        <f t="array" aca="1" ref="AJ76" ca="1">INDEX(INDIRECT("'"&amp;実行度合表集計!$D75&amp;"_受着完'!R89C4:R90C95",FALSE),2,
MATCH(AD$2,INDIRECT("'"&amp;実行度合表集計!$D75&amp;"_受着完'!R4",FALSE),0)-1)</f>
        <v>#REF!</v>
      </c>
      <c r="AK76" s="356" t="e">
        <f ca="1">INDEX(INDIRECT("'"&amp;実行度合表集計!$D75&amp;"_受着完'!R89C4:R90C95",FALSE),2,
MATCH(AD$2,INDIRECT("'"&amp;実行度合表集計!$D75&amp;"_受着完'!R4",FALSE),0))</f>
        <v>#REF!</v>
      </c>
      <c r="AL76" s="795" t="e">
        <f ca="1">AK76-($Q75*1000)</f>
        <v>#REF!</v>
      </c>
      <c r="AM76" s="587" t="e" cm="1">
        <f t="array" aca="1" ref="AM76" ca="1">INDEX(INDIRECT("'"&amp;実行度合表集計!$D75&amp;"_受着完'!R89C4:R90C95",FALSE),2,
MATCH(AD$2,INDIRECT("'"&amp;実行度合表集計!$D75&amp;"_受着完'!R4",FALSE),0)-3)</f>
        <v>#REF!</v>
      </c>
      <c r="AN76" s="455" t="e" cm="1">
        <f t="array" aca="1" ref="AN76" ca="1">INDEX(INDIRECT("'"&amp;実行度合表集計!$D75&amp;"_受着完'!R27C4:R28C95",FALSE),2,
MATCH(AN$2,INDIRECT("'"&amp;実行度合表集計!$D75&amp;"_受着完'!R4",FALSE),0)-1)</f>
        <v>#REF!</v>
      </c>
      <c r="AO76" s="356" t="e">
        <f ca="1">INDEX(INDIRECT("'"&amp;実行度合表集計!$D75&amp;"_受着完'!R27C4:R28C95",FALSE),2,
MATCH(AN$2,INDIRECT("'"&amp;実行度合表集計!$D75&amp;"_受着完'!R4",FALSE),0))</f>
        <v>#REF!</v>
      </c>
      <c r="AP76" s="587" t="e" cm="1">
        <f t="array" aca="1" ref="AP76" ca="1">INDEX(INDIRECT("'"&amp;実行度合表集計!$D75&amp;"_受着完'!R27C4:R28C95",FALSE),2,
MATCH(AN$2,INDIRECT("'"&amp;実行度合表集計!$D75&amp;"_受着完'!R4",FALSE),0)-3)</f>
        <v>#REF!</v>
      </c>
      <c r="AQ76" s="357" t="e" cm="1">
        <f t="array" aca="1" ref="AQ76" ca="1">INDEX(INDIRECT("'"&amp;実行度合表集計!$D75&amp;"_受着完'!R58C4:R59C95",FALSE),2,
MATCH(AN$2,INDIRECT("'"&amp;実行度合表集計!$D75&amp;"_受着完'!R4",FALSE),0)-1)</f>
        <v>#REF!</v>
      </c>
      <c r="AR76" s="356" t="e">
        <f ca="1">INDEX(INDIRECT("'"&amp;実行度合表集計!$D75&amp;"_受着完'!R58C4:R59C95",FALSE),2,
MATCH(AN$2,INDIRECT("'"&amp;実行度合表集計!$D75&amp;"_受着完'!R4",FALSE),0))</f>
        <v>#REF!</v>
      </c>
      <c r="AS76" s="587" t="e" cm="1">
        <f t="array" aca="1" ref="AS76" ca="1">INDEX(INDIRECT("'"&amp;実行度合表集計!$D75&amp;"_受着完'!R58C4:R59C95",FALSE),2,
MATCH(AN$2,INDIRECT("'"&amp;実行度合表集計!$D75&amp;"_受着完'!R4",FALSE),0)-3)</f>
        <v>#REF!</v>
      </c>
      <c r="AT76" s="358" t="e" cm="1">
        <f t="array" aca="1" ref="AT76" ca="1">INDEX(INDIRECT("'"&amp;実行度合表集計!$D75&amp;"_受着完'!R89C4:R90C95",FALSE),2,
MATCH(AN$2,INDIRECT("'"&amp;実行度合表集計!$D75&amp;"_受着完'!R4",FALSE),0)-1)</f>
        <v>#REF!</v>
      </c>
      <c r="AU76" s="356" t="e">
        <f ca="1">INDEX(INDIRECT("'"&amp;実行度合表集計!$D75&amp;"_受着完'!R89C4:R90C95",FALSE),2,
MATCH(AN$2,INDIRECT("'"&amp;実行度合表集計!$D75&amp;"_受着完'!R4",FALSE),0))</f>
        <v>#REF!</v>
      </c>
      <c r="AV76" s="795" t="e">
        <f ca="1">AU76-($Q75*1000)</f>
        <v>#REF!</v>
      </c>
      <c r="AW76" s="587" t="e" cm="1">
        <f t="array" aca="1" ref="AW76" ca="1">INDEX(INDIRECT("'"&amp;実行度合表集計!$D75&amp;"_受着完'!R89C4:R90C95",FALSE),2,
MATCH(AN$2,INDIRECT("'"&amp;実行度合表集計!$D75&amp;"_受着完'!R4",FALSE),0)-3)</f>
        <v>#REF!</v>
      </c>
      <c r="AX76" s="627" t="e">
        <f t="shared" ref="AX76" ca="1" si="1979">T76+AD76+AN76</f>
        <v>#REF!</v>
      </c>
      <c r="AY76" s="628" t="e">
        <f t="shared" ref="AY76" ca="1" si="1980">U76+AE76+AO76</f>
        <v>#REF!</v>
      </c>
      <c r="AZ76" s="629" t="e">
        <f t="shared" ref="AZ76" ca="1" si="1981">V76+AF76+AP76</f>
        <v>#REF!</v>
      </c>
      <c r="BA76" s="648" t="e">
        <f t="shared" ref="BA76" ca="1" si="1982">W76+AG76+AQ76</f>
        <v>#REF!</v>
      </c>
      <c r="BB76" s="617" t="e">
        <f t="shared" ref="BB76" ca="1" si="1983">X76+AH76+AR76</f>
        <v>#REF!</v>
      </c>
      <c r="BC76" s="649" t="e">
        <f t="shared" ref="BC76" ca="1" si="1984">Y76+AI76+AS76</f>
        <v>#REF!</v>
      </c>
      <c r="BD76" s="659" t="e">
        <f ca="1">Z76+AJ76+AT76</f>
        <v>#REF!</v>
      </c>
      <c r="BE76" s="619" t="e">
        <f ca="1">AA76+AK76+AU76</f>
        <v>#REF!</v>
      </c>
      <c r="BF76" s="790" t="e">
        <f ca="1">BE76*(1+BF77)-(($Q75*1000)*3)</f>
        <v>#REF!</v>
      </c>
      <c r="BG76" s="660" t="e">
        <f ca="1">AC76+AM76+AW76</f>
        <v>#REF!</v>
      </c>
      <c r="BH76" s="360" t="e" cm="1">
        <f t="array" aca="1" ref="BH76" ca="1">INDEX(INDIRECT("'"&amp;実行度合表集計!$D75&amp;"_受着完'!R27C4:R28C95",FALSE),2,
MATCH(BH$2,INDIRECT("'"&amp;実行度合表集計!$D75&amp;"_受着完'!R4",FALSE),0)-1)</f>
        <v>#REF!</v>
      </c>
      <c r="BI76" s="356" t="e">
        <f ca="1">INDEX(INDIRECT("'"&amp;実行度合表集計!$D75&amp;"_受着完'!R27C4:R28C95",FALSE),2,
MATCH(BH$2,INDIRECT("'"&amp;実行度合表集計!$D75&amp;"_受着完'!R4",FALSE),0))</f>
        <v>#REF!</v>
      </c>
      <c r="BJ76" s="587" t="e" cm="1">
        <f t="array" aca="1" ref="BJ76" ca="1">INDEX(INDIRECT("'"&amp;実行度合表集計!$D75&amp;"_受着完'!R27C4:R28C95",FALSE),2,
MATCH(BH$2,INDIRECT("'"&amp;実行度合表集計!$D75&amp;"_受着完'!R4",FALSE),0)-3)</f>
        <v>#REF!</v>
      </c>
      <c r="BK76" s="357" t="e" cm="1">
        <f t="array" aca="1" ref="BK76" ca="1">INDEX(INDIRECT("'"&amp;実行度合表集計!$D75&amp;"_受着完'!R58C4:R59C95",FALSE),2,
MATCH(BH$2,INDIRECT("'"&amp;実行度合表集計!$D75&amp;"_受着完'!R4",FALSE),0)-1)</f>
        <v>#REF!</v>
      </c>
      <c r="BL76" s="356" t="e">
        <f ca="1">INDEX(INDIRECT("'"&amp;実行度合表集計!$D75&amp;"_受着完'!R58C4:R59C95",FALSE),2,
MATCH(BH$2,INDIRECT("'"&amp;実行度合表集計!$D75&amp;"_受着完'!R4",FALSE),0))</f>
        <v>#REF!</v>
      </c>
      <c r="BM76" s="587" t="e" cm="1">
        <f t="array" aca="1" ref="BM76" ca="1">INDEX(INDIRECT("'"&amp;実行度合表集計!$D75&amp;"_受着完'!R58C4:R59C95",FALSE),2,
MATCH(BH$2,INDIRECT("'"&amp;実行度合表集計!$D75&amp;"_受着完'!R4",FALSE),0)-3)</f>
        <v>#REF!</v>
      </c>
      <c r="BN76" s="358" t="e" cm="1">
        <f t="array" aca="1" ref="BN76" ca="1">INDEX(INDIRECT("'"&amp;実行度合表集計!$D75&amp;"_受着完'!R89C4:R90C95",FALSE),2,
MATCH(BH$2,INDIRECT("'"&amp;実行度合表集計!$D75&amp;"_受着完'!R4",FALSE),0)-1)</f>
        <v>#REF!</v>
      </c>
      <c r="BO76" s="356" t="e">
        <f ca="1">INDEX(INDIRECT("'"&amp;実行度合表集計!$D75&amp;"_受着完'!R89C4:R90C95",FALSE),2,
MATCH(BH$2,INDIRECT("'"&amp;実行度合表集計!$D75&amp;"_受着完'!R4",FALSE),0))</f>
        <v>#REF!</v>
      </c>
      <c r="BP76" s="795" t="e">
        <f ca="1">BO76-($Q75*1000)</f>
        <v>#REF!</v>
      </c>
      <c r="BQ76" s="587" t="e" cm="1">
        <f t="array" aca="1" ref="BQ76" ca="1">INDEX(INDIRECT("'"&amp;実行度合表集計!$D75&amp;"_受着完'!R89C4:R90C95",FALSE),2,
MATCH(BH$2,INDIRECT("'"&amp;実行度合表集計!$D75&amp;"_受着完'!R4",FALSE),0)-3)</f>
        <v>#REF!</v>
      </c>
      <c r="BR76" s="455" t="e" cm="1">
        <f t="array" aca="1" ref="BR76" ca="1">INDEX(INDIRECT("'"&amp;実行度合表集計!$D75&amp;"_受着完'!R27C4:R28C95",FALSE),2,
MATCH(BR$2,INDIRECT("'"&amp;実行度合表集計!$D75&amp;"_受着完'!R4",FALSE),0)-1)</f>
        <v>#REF!</v>
      </c>
      <c r="BS76" s="356" t="e">
        <f ca="1">INDEX(INDIRECT("'"&amp;実行度合表集計!$D75&amp;"_受着完'!R27C4:R28C95",FALSE),2,
MATCH(BR$2,INDIRECT("'"&amp;実行度合表集計!$D75&amp;"_受着完'!R4",FALSE),0))</f>
        <v>#REF!</v>
      </c>
      <c r="BT76" s="587" t="e" cm="1">
        <f t="array" aca="1" ref="BT76" ca="1">INDEX(INDIRECT("'"&amp;実行度合表集計!$D75&amp;"_受着完'!R27C4:R28C95",FALSE),2,
MATCH(BR$2,INDIRECT("'"&amp;実行度合表集計!$D75&amp;"_受着完'!R4",FALSE),0)-3)</f>
        <v>#REF!</v>
      </c>
      <c r="BU76" s="357" t="e" cm="1">
        <f t="array" aca="1" ref="BU76" ca="1">INDEX(INDIRECT("'"&amp;実行度合表集計!$D75&amp;"_受着完'!R58C4:R59C95",FALSE),2,
MATCH(BR$2,INDIRECT("'"&amp;実行度合表集計!$D75&amp;"_受着完'!R4",FALSE),0)-1)</f>
        <v>#REF!</v>
      </c>
      <c r="BV76" s="356" t="e">
        <f ca="1">INDEX(INDIRECT("'"&amp;実行度合表集計!$D75&amp;"_受着完'!R58C4:R59C95",FALSE),2,
MATCH(BR$2,INDIRECT("'"&amp;実行度合表集計!$D75&amp;"_受着完'!R4",FALSE),0))</f>
        <v>#REF!</v>
      </c>
      <c r="BW76" s="587" t="e" cm="1">
        <f t="array" aca="1" ref="BW76" ca="1">INDEX(INDIRECT("'"&amp;実行度合表集計!$D75&amp;"_受着完'!R58C4:R59C95",FALSE),2,
MATCH(BR$2,INDIRECT("'"&amp;実行度合表集計!$D75&amp;"_受着完'!R4",FALSE),0)-3)</f>
        <v>#REF!</v>
      </c>
      <c r="BX76" s="358" t="e" cm="1">
        <f t="array" aca="1" ref="BX76" ca="1">INDEX(INDIRECT("'"&amp;実行度合表集計!$D75&amp;"_受着完'!R89C4:R90C95",FALSE),2,
MATCH(BR$2,INDIRECT("'"&amp;実行度合表集計!$D75&amp;"_受着完'!R4",FALSE),0)-1)</f>
        <v>#REF!</v>
      </c>
      <c r="BY76" s="356" t="e">
        <f ca="1">INDEX(INDIRECT("'"&amp;実行度合表集計!$D75&amp;"_受着完'!R89C4:R90C95",FALSE),2,
MATCH(BR$2,INDIRECT("'"&amp;実行度合表集計!$D75&amp;"_受着完'!R4",FALSE),0))</f>
        <v>#REF!</v>
      </c>
      <c r="BZ76" s="795" t="e">
        <f ca="1">BY76-($Q75*1000)</f>
        <v>#REF!</v>
      </c>
      <c r="CA76" s="587" t="e" cm="1">
        <f t="array" aca="1" ref="CA76" ca="1">INDEX(INDIRECT("'"&amp;実行度合表集計!$D75&amp;"_受着完'!R89C4:R90C95",FALSE),2,
MATCH(BR$2,INDIRECT("'"&amp;実行度合表集計!$D75&amp;"_受着完'!R4",FALSE),0)-3)</f>
        <v>#REF!</v>
      </c>
      <c r="CB76" s="455" t="e" cm="1">
        <f t="array" aca="1" ref="CB76" ca="1">INDEX(INDIRECT("'"&amp;実行度合表集計!$D75&amp;"_受着完'!R27C4:R28C95",FALSE),2,
MATCH(CB$2,INDIRECT("'"&amp;実行度合表集計!$D75&amp;"_受着完'!R4",FALSE),0)-1)</f>
        <v>#REF!</v>
      </c>
      <c r="CC76" s="356" t="e">
        <f ca="1">INDEX(INDIRECT("'"&amp;実行度合表集計!$D75&amp;"_受着完'!R27C4:R28C95",FALSE),2,
MATCH(CB$2,INDIRECT("'"&amp;実行度合表集計!$D75&amp;"_受着完'!R4",FALSE),0))</f>
        <v>#REF!</v>
      </c>
      <c r="CD76" s="587" t="e" cm="1">
        <f t="array" aca="1" ref="CD76" ca="1">INDEX(INDIRECT("'"&amp;実行度合表集計!$D75&amp;"_受着完'!R27C4:R28C95",FALSE),2,
MATCH(CB$2,INDIRECT("'"&amp;実行度合表集計!$D75&amp;"_受着完'!R4",FALSE),0)-3)</f>
        <v>#REF!</v>
      </c>
      <c r="CE76" s="357" t="e" cm="1">
        <f t="array" aca="1" ref="CE76" ca="1">INDEX(INDIRECT("'"&amp;実行度合表集計!$D75&amp;"_受着完'!R58C4:R59C95",FALSE),2,
MATCH(CB$2,INDIRECT("'"&amp;実行度合表集計!$D75&amp;"_受着完'!R4",FALSE),0)-1)</f>
        <v>#REF!</v>
      </c>
      <c r="CF76" s="356" t="e">
        <f ca="1">INDEX(INDIRECT("'"&amp;実行度合表集計!$D75&amp;"_受着完'!R58C4:R59C95",FALSE),2,
MATCH(CB$2,INDIRECT("'"&amp;実行度合表集計!$D75&amp;"_受着完'!R4",FALSE),0))</f>
        <v>#REF!</v>
      </c>
      <c r="CG76" s="587" t="e" cm="1">
        <f t="array" aca="1" ref="CG76" ca="1">INDEX(INDIRECT("'"&amp;実行度合表集計!$D75&amp;"_受着完'!R58C4:R59C95",FALSE),2,
MATCH(CB$2,INDIRECT("'"&amp;実行度合表集計!$D75&amp;"_受着完'!R4",FALSE),0)-3)</f>
        <v>#REF!</v>
      </c>
      <c r="CH76" s="358" t="e" cm="1">
        <f t="array" aca="1" ref="CH76" ca="1">INDEX(INDIRECT("'"&amp;実行度合表集計!$D75&amp;"_受着完'!R89C4:R90C95",FALSE),2,
MATCH(CB$2,INDIRECT("'"&amp;実行度合表集計!$D75&amp;"_受着完'!R4",FALSE),0)-1)</f>
        <v>#REF!</v>
      </c>
      <c r="CI76" s="356" t="e">
        <f ca="1">INDEX(INDIRECT("'"&amp;実行度合表集計!$D75&amp;"_受着完'!R89C4:R90C95",FALSE),2,
MATCH(CB$2,INDIRECT("'"&amp;実行度合表集計!$D75&amp;"_受着完'!R4",FALSE),0))</f>
        <v>#REF!</v>
      </c>
      <c r="CJ76" s="795" t="e">
        <f ca="1">CI76-($Q75*1000)</f>
        <v>#REF!</v>
      </c>
      <c r="CK76" s="587" t="e" cm="1">
        <f t="array" aca="1" ref="CK76" ca="1">INDEX(INDIRECT("'"&amp;実行度合表集計!$D75&amp;"_受着完'!R89C4:R90C95",FALSE),2,
MATCH(CB$2,INDIRECT("'"&amp;実行度合表集計!$D75&amp;"_受着完'!R4",FALSE),0)-3)</f>
        <v>#REF!</v>
      </c>
      <c r="CL76" s="627" t="e">
        <f t="shared" ref="CL76" ca="1" si="1985">BH76+BR76+CB76</f>
        <v>#REF!</v>
      </c>
      <c r="CM76" s="628" t="e">
        <f t="shared" ref="CM76" ca="1" si="1986">BI76+BS76+CC76</f>
        <v>#REF!</v>
      </c>
      <c r="CN76" s="629" t="e">
        <f t="shared" ref="CN76" ca="1" si="1987">BJ76+BT76+CD76</f>
        <v>#REF!</v>
      </c>
      <c r="CO76" s="648" t="e">
        <f t="shared" ref="CO76" ca="1" si="1988">BK76+BU76+CE76</f>
        <v>#REF!</v>
      </c>
      <c r="CP76" s="617" t="e">
        <f t="shared" ref="CP76" ca="1" si="1989">BL76+BV76+CF76</f>
        <v>#REF!</v>
      </c>
      <c r="CQ76" s="649" t="e">
        <f t="shared" ref="CQ76" ca="1" si="1990">BM76+BW76+CG76</f>
        <v>#REF!</v>
      </c>
      <c r="CR76" s="659" t="e">
        <f ca="1">BN76+BX76+CH76</f>
        <v>#REF!</v>
      </c>
      <c r="CS76" s="619" t="e">
        <f ca="1">BO76+BY76+CI76</f>
        <v>#REF!</v>
      </c>
      <c r="CT76" s="790" t="e">
        <f ca="1">CS76*(1+CT77)-(($Q75*1000)*3)</f>
        <v>#REF!</v>
      </c>
      <c r="CU76" s="660" t="e">
        <f ca="1">BQ76+CA76+CK76</f>
        <v>#REF!</v>
      </c>
      <c r="CV76" s="670" t="e">
        <f t="shared" ca="1" si="1965"/>
        <v>#REF!</v>
      </c>
      <c r="CW76" s="620" t="e">
        <f t="shared" ca="1" si="1965"/>
        <v>#REF!</v>
      </c>
      <c r="CX76" s="671" t="e">
        <f t="shared" ca="1" si="1965"/>
        <v>#REF!</v>
      </c>
      <c r="CY76" s="681" t="e">
        <f t="shared" ca="1" si="1965"/>
        <v>#REF!</v>
      </c>
      <c r="CZ76" s="622" t="e">
        <f t="shared" ca="1" si="1965"/>
        <v>#REF!</v>
      </c>
      <c r="DA76" s="682" t="e">
        <f t="shared" ca="1" si="1965"/>
        <v>#REF!</v>
      </c>
      <c r="DB76" s="692" t="e">
        <f t="shared" ca="1" si="1965"/>
        <v>#REF!</v>
      </c>
      <c r="DC76" s="624" t="e">
        <f t="shared" ca="1" si="1965"/>
        <v>#REF!</v>
      </c>
      <c r="DD76" s="790" t="e">
        <f t="shared" ca="1" si="1965"/>
        <v>#REF!</v>
      </c>
      <c r="DE76" s="693" t="e">
        <f t="shared" ca="1" si="1965"/>
        <v>#REF!</v>
      </c>
      <c r="DF76" s="360" t="e" cm="1">
        <f t="array" aca="1" ref="DF76" ca="1">INDEX(INDIRECT("'"&amp;実行度合表集計!$D75&amp;"_受着完'!R27C4:R28C95",FALSE),2,
MATCH(DF$2,INDIRECT("'"&amp;実行度合表集計!$D75&amp;"_受着完'!R4",FALSE),0)-1)</f>
        <v>#REF!</v>
      </c>
      <c r="DG76" s="356" t="e">
        <f ca="1">INDEX(INDIRECT("'"&amp;実行度合表集計!$D75&amp;"_受着完'!R27C4:R28C95",FALSE),2,
MATCH(DF$2,INDIRECT("'"&amp;実行度合表集計!$D75&amp;"_受着完'!R4",FALSE),0))</f>
        <v>#REF!</v>
      </c>
      <c r="DH76" s="587" t="e" cm="1">
        <f t="array" aca="1" ref="DH76" ca="1">INDEX(INDIRECT("'"&amp;実行度合表集計!$D75&amp;"_受着完'!R27C4:R28C95",FALSE),2,
MATCH(DF$2,INDIRECT("'"&amp;実行度合表集計!$D75&amp;"_受着完'!R4",FALSE),0)-3)</f>
        <v>#REF!</v>
      </c>
      <c r="DI76" s="357" t="e" cm="1">
        <f t="array" aca="1" ref="DI76" ca="1">INDEX(INDIRECT("'"&amp;実行度合表集計!$D75&amp;"_受着完'!R58C4:R59C95",FALSE),2,
MATCH(DF$2,INDIRECT("'"&amp;実行度合表集計!$D75&amp;"_受着完'!R4",FALSE),0)-1)</f>
        <v>#REF!</v>
      </c>
      <c r="DJ76" s="356" t="e">
        <f ca="1">INDEX(INDIRECT("'"&amp;実行度合表集計!$D75&amp;"_受着完'!R58C4:R59C95",FALSE),2,
MATCH(DF$2,INDIRECT("'"&amp;実行度合表集計!$D75&amp;"_受着完'!R4",FALSE),0))</f>
        <v>#REF!</v>
      </c>
      <c r="DK76" s="587" t="e" cm="1">
        <f t="array" aca="1" ref="DK76" ca="1">INDEX(INDIRECT("'"&amp;実行度合表集計!$D75&amp;"_受着完'!R58C4:R59C95",FALSE),2,
MATCH(DF$2,INDIRECT("'"&amp;実行度合表集計!$D75&amp;"_受着完'!R4",FALSE),0)-3)</f>
        <v>#REF!</v>
      </c>
      <c r="DL76" s="358" t="e" cm="1">
        <f t="array" aca="1" ref="DL76" ca="1">INDEX(INDIRECT("'"&amp;実行度合表集計!$D75&amp;"_受着完'!R89C4:R90C95",FALSE),2,
MATCH(DF$2,INDIRECT("'"&amp;実行度合表集計!$D75&amp;"_受着完'!R4",FALSE),0)-1)</f>
        <v>#REF!</v>
      </c>
      <c r="DM76" s="356" t="e">
        <f ca="1">INDEX(INDIRECT("'"&amp;実行度合表集計!$D75&amp;"_受着完'!R89C4:R90C95",FALSE),2,
MATCH(DF$2,INDIRECT("'"&amp;実行度合表集計!$D75&amp;"_受着完'!R4",FALSE),0))</f>
        <v>#REF!</v>
      </c>
      <c r="DN76" s="795" t="e">
        <f ca="1">DM76-($Q75*1000)</f>
        <v>#REF!</v>
      </c>
      <c r="DO76" s="587" t="e" cm="1">
        <f t="array" aca="1" ref="DO76" ca="1">INDEX(INDIRECT("'"&amp;実行度合表集計!$D75&amp;"_受着完'!R89C4:R90C95",FALSE),2,
MATCH(DF$2,INDIRECT("'"&amp;実行度合表集計!$D75&amp;"_受着完'!R4",FALSE),0)-3)</f>
        <v>#REF!</v>
      </c>
      <c r="DP76" s="455" t="e" cm="1">
        <f t="array" aca="1" ref="DP76" ca="1">INDEX(INDIRECT("'"&amp;実行度合表集計!$D75&amp;"_受着完'!R27C4:R28C95",FALSE),2,
MATCH(DP$2,INDIRECT("'"&amp;実行度合表集計!$D75&amp;"_受着完'!R4",FALSE),0)-1)</f>
        <v>#REF!</v>
      </c>
      <c r="DQ76" s="356" t="e">
        <f ca="1">INDEX(INDIRECT("'"&amp;実行度合表集計!$D75&amp;"_受着完'!R27C4:R28C95",FALSE),2,
MATCH(DP$2,INDIRECT("'"&amp;実行度合表集計!$D75&amp;"_受着完'!R4",FALSE),0))</f>
        <v>#REF!</v>
      </c>
      <c r="DR76" s="587" t="e" cm="1">
        <f t="array" aca="1" ref="DR76" ca="1">INDEX(INDIRECT("'"&amp;実行度合表集計!$D75&amp;"_受着完'!R27C4:R28C95",FALSE),2,
MATCH(DP$2,INDIRECT("'"&amp;実行度合表集計!$D75&amp;"_受着完'!R4",FALSE),0)-3)</f>
        <v>#REF!</v>
      </c>
      <c r="DS76" s="357" t="e" cm="1">
        <f t="array" aca="1" ref="DS76" ca="1">INDEX(INDIRECT("'"&amp;実行度合表集計!$D75&amp;"_受着完'!R58C4:R59C95",FALSE),2,
MATCH(DP$2,INDIRECT("'"&amp;実行度合表集計!$D75&amp;"_受着完'!R4",FALSE),0)-1)</f>
        <v>#REF!</v>
      </c>
      <c r="DT76" s="356" t="e">
        <f ca="1">INDEX(INDIRECT("'"&amp;実行度合表集計!$D75&amp;"_受着完'!R58C4:R59C95",FALSE),2,
MATCH(DP$2,INDIRECT("'"&amp;実行度合表集計!$D75&amp;"_受着完'!R4",FALSE),0))</f>
        <v>#REF!</v>
      </c>
      <c r="DU76" s="587" t="e" cm="1">
        <f t="array" aca="1" ref="DU76" ca="1">INDEX(INDIRECT("'"&amp;実行度合表集計!$D75&amp;"_受着完'!R58C4:R59C95",FALSE),2,
MATCH(DP$2,INDIRECT("'"&amp;実行度合表集計!$D75&amp;"_受着完'!R4",FALSE),0)-3)</f>
        <v>#REF!</v>
      </c>
      <c r="DV76" s="358" t="e" cm="1">
        <f t="array" aca="1" ref="DV76" ca="1">INDEX(INDIRECT("'"&amp;実行度合表集計!$D75&amp;"_受着完'!R89C4:R90C95",FALSE),2,
MATCH(DP$2,INDIRECT("'"&amp;実行度合表集計!$D75&amp;"_受着完'!R4",FALSE),0)-1)</f>
        <v>#REF!</v>
      </c>
      <c r="DW76" s="356" t="e">
        <f ca="1">INDEX(INDIRECT("'"&amp;実行度合表集計!$D75&amp;"_受着完'!R89C4:R90C95",FALSE),2,
MATCH(DP$2,INDIRECT("'"&amp;実行度合表集計!$D75&amp;"_受着完'!R4",FALSE),0))</f>
        <v>#REF!</v>
      </c>
      <c r="DX76" s="795" t="e">
        <f ca="1">DW76-($Q75*1000)</f>
        <v>#REF!</v>
      </c>
      <c r="DY76" s="587" t="e" cm="1">
        <f t="array" aca="1" ref="DY76" ca="1">INDEX(INDIRECT("'"&amp;実行度合表集計!$D75&amp;"_受着完'!R89C4:R90C95",FALSE),2,
MATCH(DP$2,INDIRECT("'"&amp;実行度合表集計!$D75&amp;"_受着完'!R4",FALSE),0)-3)</f>
        <v>#REF!</v>
      </c>
      <c r="DZ76" s="455" t="e" cm="1">
        <f t="array" aca="1" ref="DZ76" ca="1">INDEX(INDIRECT("'"&amp;実行度合表集計!$D75&amp;"_受着完'!R27C4:R28C95",FALSE),2,
MATCH(DZ$2,INDIRECT("'"&amp;実行度合表集計!$D75&amp;"_受着完'!R4",FALSE),0)-1)</f>
        <v>#REF!</v>
      </c>
      <c r="EA76" s="356" t="e">
        <f ca="1">INDEX(INDIRECT("'"&amp;実行度合表集計!$D75&amp;"_受着完'!R27C4:R28C95",FALSE),2,
MATCH(DZ$2,INDIRECT("'"&amp;実行度合表集計!$D75&amp;"_受着完'!R4",FALSE),0))</f>
        <v>#REF!</v>
      </c>
      <c r="EB76" s="587" t="e" cm="1">
        <f t="array" aca="1" ref="EB76" ca="1">INDEX(INDIRECT("'"&amp;実行度合表集計!$D75&amp;"_受着完'!R27C4:R28C95",FALSE),2,
MATCH(DZ$2,INDIRECT("'"&amp;実行度合表集計!$D75&amp;"_受着完'!R4",FALSE),0)-3)</f>
        <v>#REF!</v>
      </c>
      <c r="EC76" s="357" t="e" cm="1">
        <f t="array" aca="1" ref="EC76" ca="1">INDEX(INDIRECT("'"&amp;実行度合表集計!$D75&amp;"_受着完'!R58C4:R59C95",FALSE),2,
MATCH(DZ$2,INDIRECT("'"&amp;実行度合表集計!$D75&amp;"_受着完'!R4",FALSE),0)-1)</f>
        <v>#REF!</v>
      </c>
      <c r="ED76" s="356" t="e">
        <f ca="1">INDEX(INDIRECT("'"&amp;実行度合表集計!$D75&amp;"_受着完'!R58C4:R59C95",FALSE),2,
MATCH(DZ$2,INDIRECT("'"&amp;実行度合表集計!$D75&amp;"_受着完'!R4",FALSE),0))</f>
        <v>#REF!</v>
      </c>
      <c r="EE76" s="587" t="e" cm="1">
        <f t="array" aca="1" ref="EE76" ca="1">INDEX(INDIRECT("'"&amp;実行度合表集計!$D75&amp;"_受着完'!R58C4:R59C95",FALSE),2,
MATCH(DZ$2,INDIRECT("'"&amp;実行度合表集計!$D75&amp;"_受着完'!R4",FALSE),0)-3)</f>
        <v>#REF!</v>
      </c>
      <c r="EF76" s="358" t="e" cm="1">
        <f t="array" aca="1" ref="EF76" ca="1">INDEX(INDIRECT("'"&amp;実行度合表集計!$D75&amp;"_受着完'!R89C4:R90C95",FALSE),2,
MATCH(DZ$2,INDIRECT("'"&amp;実行度合表集計!$D75&amp;"_受着完'!R4",FALSE),0)-1)</f>
        <v>#REF!</v>
      </c>
      <c r="EG76" s="356" t="e">
        <f ca="1">INDEX(INDIRECT("'"&amp;実行度合表集計!$D75&amp;"_受着完'!R89C4:R90C95",FALSE),2,
MATCH(DZ$2,INDIRECT("'"&amp;実行度合表集計!$D75&amp;"_受着完'!R4",FALSE),0))</f>
        <v>#REF!</v>
      </c>
      <c r="EH76" s="795" t="e">
        <f ca="1">EG76-($Q75*1000)</f>
        <v>#REF!</v>
      </c>
      <c r="EI76" s="587" t="e" cm="1">
        <f t="array" aca="1" ref="EI76" ca="1">INDEX(INDIRECT("'"&amp;実行度合表集計!$D75&amp;"_受着完'!R89C4:R90C95",FALSE),2,
MATCH(DZ$2,INDIRECT("'"&amp;実行度合表集計!$D75&amp;"_受着完'!R4",FALSE),0)-3)</f>
        <v>#REF!</v>
      </c>
      <c r="EJ76" s="627" t="e">
        <f t="shared" ref="EJ76" ca="1" si="1991">DF76+DP76+DZ76</f>
        <v>#REF!</v>
      </c>
      <c r="EK76" s="628" t="e">
        <f t="shared" ref="EK76" ca="1" si="1992">DG76+DQ76+EA76</f>
        <v>#REF!</v>
      </c>
      <c r="EL76" s="629" t="e">
        <f t="shared" ref="EL76" ca="1" si="1993">DH76+DR76+EB76</f>
        <v>#REF!</v>
      </c>
      <c r="EM76" s="648" t="e">
        <f t="shared" ref="EM76" ca="1" si="1994">DI76+DS76+EC76</f>
        <v>#REF!</v>
      </c>
      <c r="EN76" s="617" t="e">
        <f t="shared" ref="EN76" ca="1" si="1995">DJ76+DT76+ED76</f>
        <v>#REF!</v>
      </c>
      <c r="EO76" s="649" t="e">
        <f t="shared" ref="EO76" ca="1" si="1996">DK76+DU76+EE76</f>
        <v>#REF!</v>
      </c>
      <c r="EP76" s="659" t="e">
        <f ca="1">DL76+DV76+EF76</f>
        <v>#REF!</v>
      </c>
      <c r="EQ76" s="619" t="e">
        <f ca="1">DM76+DW76+EG76</f>
        <v>#REF!</v>
      </c>
      <c r="ER76" s="790" t="e">
        <f ca="1">EQ76*(1+ER77)-(($Q75*1000)*3)</f>
        <v>#REF!</v>
      </c>
      <c r="ES76" s="660" t="e">
        <f ca="1">DO76+DY76+EI76</f>
        <v>#REF!</v>
      </c>
      <c r="ET76" s="360" t="e" cm="1">
        <f t="array" aca="1" ref="ET76" ca="1">INDEX(INDIRECT("'"&amp;実行度合表集計!$D75&amp;"_受着完'!R27C4:R28C95",FALSE),2,
MATCH(ET$2,INDIRECT("'"&amp;実行度合表集計!$D75&amp;"_受着完'!R4",FALSE),0)-1)</f>
        <v>#REF!</v>
      </c>
      <c r="EU76" s="356" t="e">
        <f ca="1">INDEX(INDIRECT("'"&amp;実行度合表集計!$D75&amp;"_受着完'!R27C4:R28C95",FALSE),2,
MATCH(ET$2,INDIRECT("'"&amp;実行度合表集計!$D75&amp;"_受着完'!R4",FALSE),0))</f>
        <v>#REF!</v>
      </c>
      <c r="EV76" s="587" t="e" cm="1">
        <f t="array" aca="1" ref="EV76" ca="1">INDEX(INDIRECT("'"&amp;実行度合表集計!$D75&amp;"_受着完'!R27C4:R28C95",FALSE),2,
MATCH(ET$2,INDIRECT("'"&amp;実行度合表集計!$D75&amp;"_受着完'!R4",FALSE),0)-3)</f>
        <v>#REF!</v>
      </c>
      <c r="EW76" s="357" t="e" cm="1">
        <f t="array" aca="1" ref="EW76" ca="1">INDEX(INDIRECT("'"&amp;実行度合表集計!$D75&amp;"_受着完'!R58C4:R59C95",FALSE),2,
MATCH(ET$2,INDIRECT("'"&amp;実行度合表集計!$D75&amp;"_受着完'!R4",FALSE),0)-1)</f>
        <v>#REF!</v>
      </c>
      <c r="EX76" s="356" t="e">
        <f ca="1">INDEX(INDIRECT("'"&amp;実行度合表集計!$D75&amp;"_受着完'!R58C4:R59C95",FALSE),2,
MATCH(ET$2,INDIRECT("'"&amp;実行度合表集計!$D75&amp;"_受着完'!R4",FALSE),0))</f>
        <v>#REF!</v>
      </c>
      <c r="EY76" s="587" t="e" cm="1">
        <f t="array" aca="1" ref="EY76" ca="1">INDEX(INDIRECT("'"&amp;実行度合表集計!$D75&amp;"_受着完'!R58C4:R59C95",FALSE),2,
MATCH(ET$2,INDIRECT("'"&amp;実行度合表集計!$D75&amp;"_受着完'!R4",FALSE),0)-3)</f>
        <v>#REF!</v>
      </c>
      <c r="EZ76" s="358" t="e" cm="1">
        <f t="array" aca="1" ref="EZ76" ca="1">INDEX(INDIRECT("'"&amp;実行度合表集計!$D75&amp;"_受着完'!R89C4:R90C95",FALSE),2,
MATCH(ET$2,INDIRECT("'"&amp;実行度合表集計!$D75&amp;"_受着完'!R4",FALSE),0)-1)</f>
        <v>#REF!</v>
      </c>
      <c r="FA76" s="356" t="e">
        <f ca="1">INDEX(INDIRECT("'"&amp;実行度合表集計!$D75&amp;"_受着完'!R89C4:R90C95",FALSE),2,
MATCH(ET$2,INDIRECT("'"&amp;実行度合表集計!$D75&amp;"_受着完'!R4",FALSE),0))</f>
        <v>#REF!</v>
      </c>
      <c r="FB76" s="795" t="e">
        <f ca="1">FA76-($Q75*1000)</f>
        <v>#REF!</v>
      </c>
      <c r="FC76" s="587" t="e" cm="1">
        <f t="array" aca="1" ref="FC76" ca="1">INDEX(INDIRECT("'"&amp;実行度合表集計!$D75&amp;"_受着完'!R89C4:R90C95",FALSE),2,
MATCH(ET$2,INDIRECT("'"&amp;実行度合表集計!$D75&amp;"_受着完'!R4",FALSE),0)-3)</f>
        <v>#REF!</v>
      </c>
      <c r="FD76" s="455" t="e" cm="1">
        <f t="array" aca="1" ref="FD76" ca="1">INDEX(INDIRECT("'"&amp;実行度合表集計!$D75&amp;"_受着完'!R27C4:R28C95",FALSE),2,
MATCH(FD$2,INDIRECT("'"&amp;実行度合表集計!$D75&amp;"_受着完'!R4",FALSE),0)-1)</f>
        <v>#REF!</v>
      </c>
      <c r="FE76" s="356" t="e">
        <f ca="1">INDEX(INDIRECT("'"&amp;実行度合表集計!$D75&amp;"_受着完'!R27C4:R28C95",FALSE),2,
MATCH(FD$2,INDIRECT("'"&amp;実行度合表集計!$D75&amp;"_受着完'!R4",FALSE),0))</f>
        <v>#REF!</v>
      </c>
      <c r="FF76" s="587" t="e" cm="1">
        <f t="array" aca="1" ref="FF76" ca="1">INDEX(INDIRECT("'"&amp;実行度合表集計!$D75&amp;"_受着完'!R27C4:R28C95",FALSE),2,
MATCH(FD$2,INDIRECT("'"&amp;実行度合表集計!$D75&amp;"_受着完'!R4",FALSE),0)-3)</f>
        <v>#REF!</v>
      </c>
      <c r="FG76" s="357" t="e" cm="1">
        <f t="array" aca="1" ref="FG76" ca="1">INDEX(INDIRECT("'"&amp;実行度合表集計!$D75&amp;"_受着完'!R58C4:R59C95",FALSE),2,
MATCH(FD$2,INDIRECT("'"&amp;実行度合表集計!$D75&amp;"_受着完'!R4",FALSE),0)-1)</f>
        <v>#REF!</v>
      </c>
      <c r="FH76" s="356" t="e">
        <f ca="1">INDEX(INDIRECT("'"&amp;実行度合表集計!$D75&amp;"_受着完'!R58C4:R59C95",FALSE),2,
MATCH(FD$2,INDIRECT("'"&amp;実行度合表集計!$D75&amp;"_受着完'!R4",FALSE),0))</f>
        <v>#REF!</v>
      </c>
      <c r="FI76" s="587" t="e" cm="1">
        <f t="array" aca="1" ref="FI76" ca="1">INDEX(INDIRECT("'"&amp;実行度合表集計!$D75&amp;"_受着完'!R58C4:R59C95",FALSE),2,
MATCH(FD$2,INDIRECT("'"&amp;実行度合表集計!$D75&amp;"_受着完'!R4",FALSE),0)-3)</f>
        <v>#REF!</v>
      </c>
      <c r="FJ76" s="358" t="e" cm="1">
        <f t="array" aca="1" ref="FJ76" ca="1">INDEX(INDIRECT("'"&amp;実行度合表集計!$D75&amp;"_受着完'!R89C4:R90C95",FALSE),2,
MATCH(FD$2,INDIRECT("'"&amp;実行度合表集計!$D75&amp;"_受着完'!R4",FALSE),0)-1)</f>
        <v>#REF!</v>
      </c>
      <c r="FK76" s="356" t="e">
        <f ca="1">INDEX(INDIRECT("'"&amp;実行度合表集計!$D75&amp;"_受着完'!R89C4:R90C95",FALSE),2,
MATCH(FD$2,INDIRECT("'"&amp;実行度合表集計!$D75&amp;"_受着完'!R4",FALSE),0))</f>
        <v>#REF!</v>
      </c>
      <c r="FL76" s="795" t="e">
        <f ca="1">FK76-($Q75*1000)</f>
        <v>#REF!</v>
      </c>
      <c r="FM76" s="587" t="e" cm="1">
        <f t="array" aca="1" ref="FM76" ca="1">INDEX(INDIRECT("'"&amp;実行度合表集計!$D75&amp;"_受着完'!R89C4:R90C95",FALSE),2,
MATCH(FD$2,INDIRECT("'"&amp;実行度合表集計!$D75&amp;"_受着完'!R4",FALSE),0)-3)</f>
        <v>#REF!</v>
      </c>
      <c r="FN76" s="455" t="e" cm="1">
        <f t="array" aca="1" ref="FN76" ca="1">INDEX(INDIRECT("'"&amp;実行度合表集計!$D75&amp;"_受着完'!R27C4:R28C95",FALSE),2,
MATCH(FN$2,INDIRECT("'"&amp;実行度合表集計!$D75&amp;"_受着完'!R4",FALSE),0)-1)</f>
        <v>#REF!</v>
      </c>
      <c r="FO76" s="356" t="e">
        <f ca="1">INDEX(INDIRECT("'"&amp;実行度合表集計!$D75&amp;"_受着完'!R27C4:R28C95",FALSE),2,
MATCH(FN$2,INDIRECT("'"&amp;実行度合表集計!$D75&amp;"_受着完'!R4",FALSE),0))</f>
        <v>#REF!</v>
      </c>
      <c r="FP76" s="587" t="e" cm="1">
        <f t="array" aca="1" ref="FP76" ca="1">INDEX(INDIRECT("'"&amp;実行度合表集計!$D75&amp;"_受着完'!R27C4:R28C95",FALSE),2,
MATCH(FN$2,INDIRECT("'"&amp;実行度合表集計!$D75&amp;"_受着完'!R4",FALSE),0)-3)</f>
        <v>#REF!</v>
      </c>
      <c r="FQ76" s="357" t="e" cm="1">
        <f t="array" aca="1" ref="FQ76" ca="1">INDEX(INDIRECT("'"&amp;実行度合表集計!$D75&amp;"_受着完'!R58C4:R59C95",FALSE),2,
MATCH(FN$2,INDIRECT("'"&amp;実行度合表集計!$D75&amp;"_受着完'!R4",FALSE),0)-1)</f>
        <v>#REF!</v>
      </c>
      <c r="FR76" s="356" t="e">
        <f ca="1">INDEX(INDIRECT("'"&amp;実行度合表集計!$D75&amp;"_受着完'!R58C4:R59C95",FALSE),2,
MATCH(FN$2,INDIRECT("'"&amp;実行度合表集計!$D75&amp;"_受着完'!R4",FALSE),0))</f>
        <v>#REF!</v>
      </c>
      <c r="FS76" s="587" t="e" cm="1">
        <f t="array" aca="1" ref="FS76" ca="1">INDEX(INDIRECT("'"&amp;実行度合表集計!$D75&amp;"_受着完'!R58C4:R59C95",FALSE),2,
MATCH(FN$2,INDIRECT("'"&amp;実行度合表集計!$D75&amp;"_受着完'!R4",FALSE),0)-3)</f>
        <v>#REF!</v>
      </c>
      <c r="FT76" s="358" t="e" cm="1">
        <f t="array" aca="1" ref="FT76" ca="1">INDEX(INDIRECT("'"&amp;実行度合表集計!$D75&amp;"_受着完'!R89C4:R90C95",FALSE),2,
MATCH(FN$2,INDIRECT("'"&amp;実行度合表集計!$D75&amp;"_受着完'!R4",FALSE),0)-1)</f>
        <v>#REF!</v>
      </c>
      <c r="FU76" s="356" t="e">
        <f ca="1">INDEX(INDIRECT("'"&amp;実行度合表集計!$D75&amp;"_受着完'!R89C4:R90C95",FALSE),2,
MATCH(FN$2,INDIRECT("'"&amp;実行度合表集計!$D75&amp;"_受着完'!R4",FALSE),0))</f>
        <v>#REF!</v>
      </c>
      <c r="FV76" s="795" t="e">
        <f ca="1">FU76-($Q75*1000)</f>
        <v>#REF!</v>
      </c>
      <c r="FW76" s="587" t="e" cm="1">
        <f t="array" aca="1" ref="FW76" ca="1">INDEX(INDIRECT("'"&amp;実行度合表集計!$D75&amp;"_受着完'!R89C4:R90C95",FALSE),2,
MATCH(FN$2,INDIRECT("'"&amp;実行度合表集計!$D75&amp;"_受着完'!R4",FALSE),0)-3)</f>
        <v>#REF!</v>
      </c>
      <c r="FX76" s="627" t="e">
        <f t="shared" ref="FX76" ca="1" si="1997">ET76+FD76+FN76</f>
        <v>#REF!</v>
      </c>
      <c r="FY76" s="628" t="e">
        <f t="shared" ref="FY76" ca="1" si="1998">EU76+FE76+FO76</f>
        <v>#REF!</v>
      </c>
      <c r="FZ76" s="629" t="e">
        <f t="shared" ref="FZ76" ca="1" si="1999">EV76+FF76+FP76</f>
        <v>#REF!</v>
      </c>
      <c r="GA76" s="648" t="e">
        <f t="shared" ref="GA76" ca="1" si="2000">EW76+FG76+FQ76</f>
        <v>#REF!</v>
      </c>
      <c r="GB76" s="617" t="e">
        <f t="shared" ref="GB76" ca="1" si="2001">EX76+FH76+FR76</f>
        <v>#REF!</v>
      </c>
      <c r="GC76" s="649" t="e">
        <f t="shared" ref="GC76" ca="1" si="2002">EY76+FI76+FS76</f>
        <v>#REF!</v>
      </c>
      <c r="GD76" s="659" t="e">
        <f ca="1">EZ76+FJ76+FT76</f>
        <v>#REF!</v>
      </c>
      <c r="GE76" s="619" t="e">
        <f ca="1">FA76+FK76+FU76</f>
        <v>#REF!</v>
      </c>
      <c r="GF76" s="790" t="e">
        <f ca="1">GE76*(1+GF77)-(($Q75*1000)*3)</f>
        <v>#REF!</v>
      </c>
      <c r="GG76" s="660" t="e">
        <f ca="1">FC76+FM76+FW76</f>
        <v>#REF!</v>
      </c>
      <c r="GH76" s="670" t="e">
        <f t="shared" ca="1" si="1968"/>
        <v>#REF!</v>
      </c>
      <c r="GI76" s="620" t="e">
        <f t="shared" ca="1" si="1968"/>
        <v>#REF!</v>
      </c>
      <c r="GJ76" s="671" t="e">
        <f t="shared" ca="1" si="1968"/>
        <v>#REF!</v>
      </c>
      <c r="GK76" s="681" t="e">
        <f t="shared" ca="1" si="1968"/>
        <v>#REF!</v>
      </c>
      <c r="GL76" s="622" t="e">
        <f t="shared" ca="1" si="1968"/>
        <v>#REF!</v>
      </c>
      <c r="GM76" s="682" t="e">
        <f t="shared" ca="1" si="1968"/>
        <v>#REF!</v>
      </c>
      <c r="GN76" s="692" t="e">
        <f t="shared" ca="1" si="1969"/>
        <v>#REF!</v>
      </c>
      <c r="GO76" s="624" t="e">
        <f t="shared" ca="1" si="1970"/>
        <v>#REF!</v>
      </c>
      <c r="GP76" s="790" t="e">
        <f t="shared" ca="1" si="1971"/>
        <v>#REF!</v>
      </c>
      <c r="GQ76" s="693" t="e">
        <f t="shared" ca="1" si="1972"/>
        <v>#REF!</v>
      </c>
      <c r="GR76" s="702" t="e">
        <f t="shared" ca="1" si="1973"/>
        <v>#REF!</v>
      </c>
      <c r="GS76" s="699" t="e">
        <f t="shared" ca="1" si="1973"/>
        <v>#REF!</v>
      </c>
      <c r="GT76" s="703" t="e">
        <f t="shared" ca="1" si="1973"/>
        <v>#REF!</v>
      </c>
      <c r="GU76" s="702" t="e">
        <f t="shared" ca="1" si="1973"/>
        <v>#REF!</v>
      </c>
      <c r="GV76" s="699" t="e">
        <f t="shared" ca="1" si="1973"/>
        <v>#REF!</v>
      </c>
      <c r="GW76" s="703" t="e">
        <f t="shared" ca="1" si="1973"/>
        <v>#REF!</v>
      </c>
      <c r="GX76" s="702" t="e">
        <f t="shared" ca="1" si="1973"/>
        <v>#REF!</v>
      </c>
      <c r="GY76" s="699" t="e">
        <f t="shared" ca="1" si="1973"/>
        <v>#REF!</v>
      </c>
      <c r="GZ76" s="790" t="e">
        <f t="shared" ca="1" si="1973"/>
        <v>#REF!</v>
      </c>
      <c r="HA76" s="703" t="e">
        <f t="shared" ca="1" si="1973"/>
        <v>#REF!</v>
      </c>
      <c r="HC76" s="461" t="s">
        <v>146</v>
      </c>
      <c r="HD76" s="460"/>
      <c r="HE76" s="461" t="s">
        <v>251</v>
      </c>
      <c r="HF76" s="461"/>
      <c r="HG76" s="461"/>
    </row>
    <row r="77" spans="1:215" ht="19.5" outlineLevel="1" x14ac:dyDescent="0.25">
      <c r="A77" s="365"/>
      <c r="B77" s="505"/>
      <c r="C77" s="444" t="str">
        <f>_xlfn.XLOOKUP($D77,'214737'!$H:$H,'214737'!$G:$G,"",0)</f>
        <v/>
      </c>
      <c r="D77" s="1490" t="str">
        <f>HYPERLINK("#'"&amp;D75&amp;"_損益'!A1","▶損益")</f>
        <v>▶損益</v>
      </c>
      <c r="E77" s="407"/>
      <c r="F77" s="1295" t="str">
        <f>_xlfn.XLOOKUP($D77,'214737'!$H:$H,'214737'!$I:$I,"",0)</f>
        <v/>
      </c>
      <c r="G77" s="1295" t="str">
        <f>_xlfn.XLOOKUP($D77,'214737'!$H:$H,'214737'!$J:$J,"",0)</f>
        <v/>
      </c>
      <c r="H77" s="1295" t="str">
        <f>_xlfn.XLOOKUP($D77,'214737'!$H:$H,'214737'!$K:$K,"",0)</f>
        <v/>
      </c>
      <c r="I77" s="415"/>
      <c r="J77" s="547"/>
      <c r="K77" s="1279"/>
      <c r="L77" s="1279"/>
      <c r="M77" s="1279"/>
      <c r="N77" s="1279"/>
      <c r="O77" s="1279"/>
      <c r="P77" s="1279"/>
      <c r="Q77" s="1279"/>
      <c r="R77" s="579" t="str">
        <f>R75</f>
        <v>東京・リフォーム課</v>
      </c>
      <c r="S77" s="359" t="s">
        <v>143</v>
      </c>
      <c r="T77" s="558" t="e">
        <f t="shared" ref="T77" ca="1" si="2003">IF(AND(T75&gt;0,T76&gt;0),ROUNDDOWN(T76/T75,4),"")</f>
        <v>#REF!</v>
      </c>
      <c r="U77" s="559" t="e">
        <f t="shared" ref="U77" ca="1" si="2004">IF(AND(U75&gt;0,U76&gt;0),ROUNDDOWN(U76/U75,4),"")</f>
        <v>#REF!</v>
      </c>
      <c r="V77" s="559" t="e">
        <f t="shared" ref="V77" ca="1" si="2005">IF(AND(V75&gt;0,V76&gt;0),ROUNDDOWN(V76/V75,4),"")</f>
        <v>#REF!</v>
      </c>
      <c r="W77" s="560" t="e">
        <f t="shared" ref="W77" ca="1" si="2006">IF(AND(W75&gt;0,W76&gt;0),ROUNDDOWN(W76/W75,4),"")</f>
        <v>#REF!</v>
      </c>
      <c r="X77" s="559" t="e">
        <f t="shared" ref="X77" ca="1" si="2007">IF(AND(X75&gt;0,X76&gt;0),ROUNDDOWN(X76/X75,4),"")</f>
        <v>#REF!</v>
      </c>
      <c r="Y77" s="559" t="e">
        <f t="shared" ref="Y77" ca="1" si="2008">IF(AND(Y75&gt;0,Y76&gt;0),ROUNDDOWN(Y76/Y75,4),"")</f>
        <v>#REF!</v>
      </c>
      <c r="Z77" s="561" t="e">
        <f t="shared" ref="Z77" ca="1" si="2009">IF(AND(Z75&gt;0,Z76&gt;0),ROUNDDOWN(Z76/Z75,4),"")</f>
        <v>#REF!</v>
      </c>
      <c r="AA77" s="559" t="e">
        <f t="shared" ref="AA77" ca="1" si="2010">IF(AND(AA75&gt;0,AA76&gt;0),ROUNDDOWN(AA76/AA75,4),"")</f>
        <v>#REF!</v>
      </c>
      <c r="AB77" s="562" t="e">
        <f ca="1">IF(AB76&gt;0,AB76/AB75,0)</f>
        <v>#REF!</v>
      </c>
      <c r="AC77" s="559" t="e">
        <f t="shared" ref="AC77" ca="1" si="2011">IF(AND(AC75&gt;0,AC76&gt;0),ROUNDDOWN(AC76/AC75,4),"")</f>
        <v>#REF!</v>
      </c>
      <c r="AD77" s="558" t="e">
        <f t="shared" ref="AD77" ca="1" si="2012">IF(AND(AD75&gt;0,AD76&gt;0),ROUNDDOWN(AD76/AD75,4),"")</f>
        <v>#REF!</v>
      </c>
      <c r="AE77" s="559" t="e">
        <f t="shared" ref="AE77" ca="1" si="2013">IF(AND(AE75&gt;0,AE76&gt;0),ROUNDDOWN(AE76/AE75,4),"")</f>
        <v>#REF!</v>
      </c>
      <c r="AF77" s="559" t="e">
        <f t="shared" ref="AF77" ca="1" si="2014">IF(AND(AF75&gt;0,AF76&gt;0),ROUNDDOWN(AF76/AF75,4),"")</f>
        <v>#REF!</v>
      </c>
      <c r="AG77" s="560" t="e">
        <f t="shared" ref="AG77" ca="1" si="2015">IF(AND(AG75&gt;0,AG76&gt;0),ROUNDDOWN(AG76/AG75,4),"")</f>
        <v>#REF!</v>
      </c>
      <c r="AH77" s="559" t="e">
        <f t="shared" ref="AH77" ca="1" si="2016">IF(AND(AH75&gt;0,AH76&gt;0),ROUNDDOWN(AH76/AH75,4),"")</f>
        <v>#REF!</v>
      </c>
      <c r="AI77" s="559" t="e">
        <f t="shared" ref="AI77" ca="1" si="2017">IF(AND(AI75&gt;0,AI76&gt;0),ROUNDDOWN(AI76/AI75,4),"")</f>
        <v>#REF!</v>
      </c>
      <c r="AJ77" s="561" t="e">
        <f t="shared" ref="AJ77" ca="1" si="2018">IF(AND(AJ75&gt;0,AJ76&gt;0),ROUNDDOWN(AJ76/AJ75,4),"")</f>
        <v>#REF!</v>
      </c>
      <c r="AK77" s="559" t="e">
        <f t="shared" ref="AK77" ca="1" si="2019">IF(AND(AK75&gt;0,AK76&gt;0),ROUNDDOWN(AK76/AK75,4),"")</f>
        <v>#REF!</v>
      </c>
      <c r="AL77" s="562" t="e">
        <f ca="1">IF(AL76&gt;0,AL76/AL75,0)</f>
        <v>#REF!</v>
      </c>
      <c r="AM77" s="559" t="e">
        <f t="shared" ref="AM77" ca="1" si="2020">IF(AND(AM75&gt;0,AM76&gt;0),ROUNDDOWN(AM76/AM75,4),"")</f>
        <v>#REF!</v>
      </c>
      <c r="AN77" s="558" t="e">
        <f t="shared" ref="AN77" ca="1" si="2021">IF(AND(AN75&gt;0,AN76&gt;0),ROUNDDOWN(AN76/AN75,4),"")</f>
        <v>#REF!</v>
      </c>
      <c r="AO77" s="559" t="e">
        <f t="shared" ref="AO77" ca="1" si="2022">IF(AND(AO75&gt;0,AO76&gt;0),ROUNDDOWN(AO76/AO75,4),"")</f>
        <v>#REF!</v>
      </c>
      <c r="AP77" s="559" t="e">
        <f t="shared" ref="AP77" ca="1" si="2023">IF(AND(AP75&gt;0,AP76&gt;0),ROUNDDOWN(AP76/AP75,4),"")</f>
        <v>#REF!</v>
      </c>
      <c r="AQ77" s="560" t="e">
        <f t="shared" ref="AQ77" ca="1" si="2024">IF(AND(AQ75&gt;0,AQ76&gt;0),ROUNDDOWN(AQ76/AQ75,4),"")</f>
        <v>#REF!</v>
      </c>
      <c r="AR77" s="559" t="e">
        <f t="shared" ref="AR77" ca="1" si="2025">IF(AND(AR75&gt;0,AR76&gt;0),ROUNDDOWN(AR76/AR75,4),"")</f>
        <v>#REF!</v>
      </c>
      <c r="AS77" s="559" t="e">
        <f t="shared" ref="AS77" ca="1" si="2026">IF(AND(AS75&gt;0,AS76&gt;0),ROUNDDOWN(AS76/AS75,4),"")</f>
        <v>#REF!</v>
      </c>
      <c r="AT77" s="561" t="e">
        <f t="shared" ref="AT77" ca="1" si="2027">IF(AND(AT75&gt;0,AT76&gt;0),ROUNDDOWN(AT76/AT75,4),"")</f>
        <v>#REF!</v>
      </c>
      <c r="AU77" s="559" t="e">
        <f t="shared" ref="AU77" ca="1" si="2028">IF(AND(AU75&gt;0,AU76&gt;0),ROUNDDOWN(AU76/AU75,4),"")</f>
        <v>#REF!</v>
      </c>
      <c r="AV77" s="562" t="e">
        <f ca="1">IF(AV76&gt;0,AV76/AV75,0)</f>
        <v>#REF!</v>
      </c>
      <c r="AW77" s="559" t="e">
        <f t="shared" ref="AW77" ca="1" si="2029">IF(AND(AW75&gt;0,AW76&gt;0),ROUNDDOWN(AW76/AW75,4),"")</f>
        <v>#REF!</v>
      </c>
      <c r="AX77" s="630" t="e">
        <f t="shared" ref="AX77:BE77" ca="1" si="2030">IF(AND(AX75&gt;0,AX76&gt;0),ROUNDDOWN(AX76/AX75,4),"")</f>
        <v>#REF!</v>
      </c>
      <c r="AY77" s="563" t="e">
        <f t="shared" ca="1" si="2030"/>
        <v>#REF!</v>
      </c>
      <c r="AZ77" s="631" t="e">
        <f t="shared" ca="1" si="2030"/>
        <v>#REF!</v>
      </c>
      <c r="BA77" s="650" t="e">
        <f t="shared" ca="1" si="2030"/>
        <v>#REF!</v>
      </c>
      <c r="BB77" s="564" t="e">
        <f t="shared" ca="1" si="2030"/>
        <v>#REF!</v>
      </c>
      <c r="BC77" s="651" t="e">
        <f t="shared" ca="1" si="2030"/>
        <v>#REF!</v>
      </c>
      <c r="BD77" s="661" t="e">
        <f t="shared" ca="1" si="2030"/>
        <v>#REF!</v>
      </c>
      <c r="BE77" s="565" t="e">
        <f t="shared" ca="1" si="2030"/>
        <v>#REF!</v>
      </c>
      <c r="BF77" s="796"/>
      <c r="BG77" s="662" t="e">
        <f ca="1">IF(AND(BG75&gt;0,BG76&gt;0),ROUNDDOWN(BG76/BG75,4),"")</f>
        <v>#REF!</v>
      </c>
      <c r="BH77" s="566" t="e">
        <f t="shared" ref="BH77" ca="1" si="2031">IF(AND(BH75&gt;0,BH76&gt;0),ROUNDDOWN(BH76/BH75,4),"")</f>
        <v>#REF!</v>
      </c>
      <c r="BI77" s="559" t="e">
        <f t="shared" ref="BI77" ca="1" si="2032">IF(AND(BI75&gt;0,BI76&gt;0),ROUNDDOWN(BI76/BI75,4),"")</f>
        <v>#REF!</v>
      </c>
      <c r="BJ77" s="559" t="e">
        <f t="shared" ref="BJ77" ca="1" si="2033">IF(AND(BJ75&gt;0,BJ76&gt;0),ROUNDDOWN(BJ76/BJ75,4),"")</f>
        <v>#REF!</v>
      </c>
      <c r="BK77" s="560" t="e">
        <f t="shared" ref="BK77" ca="1" si="2034">IF(AND(BK75&gt;0,BK76&gt;0),ROUNDDOWN(BK76/BK75,4),"")</f>
        <v>#REF!</v>
      </c>
      <c r="BL77" s="559" t="e">
        <f t="shared" ref="BL77" ca="1" si="2035">IF(AND(BL75&gt;0,BL76&gt;0),ROUNDDOWN(BL76/BL75,4),"")</f>
        <v>#REF!</v>
      </c>
      <c r="BM77" s="559" t="e">
        <f t="shared" ref="BM77" ca="1" si="2036">IF(AND(BM75&gt;0,BM76&gt;0),ROUNDDOWN(BM76/BM75,4),"")</f>
        <v>#REF!</v>
      </c>
      <c r="BN77" s="561" t="e">
        <f t="shared" ref="BN77" ca="1" si="2037">IF(AND(BN75&gt;0,BN76&gt;0),ROUNDDOWN(BN76/BN75,4),"")</f>
        <v>#REF!</v>
      </c>
      <c r="BO77" s="559" t="e">
        <f t="shared" ref="BO77" ca="1" si="2038">IF(AND(BO75&gt;0,BO76&gt;0),ROUNDDOWN(BO76/BO75,4),"")</f>
        <v>#REF!</v>
      </c>
      <c r="BP77" s="562" t="e">
        <f ca="1">IF(BP76&gt;0,BP76/BP75,0)</f>
        <v>#REF!</v>
      </c>
      <c r="BQ77" s="559" t="e">
        <f t="shared" ref="BQ77" ca="1" si="2039">IF(AND(BQ75&gt;0,BQ76&gt;0),ROUNDDOWN(BQ76/BQ75,4),"")</f>
        <v>#REF!</v>
      </c>
      <c r="BR77" s="558" t="e">
        <f t="shared" ref="BR77" ca="1" si="2040">IF(AND(BR75&gt;0,BR76&gt;0),ROUNDDOWN(BR76/BR75,4),"")</f>
        <v>#REF!</v>
      </c>
      <c r="BS77" s="559" t="e">
        <f t="shared" ref="BS77" ca="1" si="2041">IF(AND(BS75&gt;0,BS76&gt;0),ROUNDDOWN(BS76/BS75,4),"")</f>
        <v>#REF!</v>
      </c>
      <c r="BT77" s="559" t="e">
        <f t="shared" ref="BT77" ca="1" si="2042">IF(AND(BT75&gt;0,BT76&gt;0),ROUNDDOWN(BT76/BT75,4),"")</f>
        <v>#REF!</v>
      </c>
      <c r="BU77" s="560" t="e">
        <f t="shared" ref="BU77" ca="1" si="2043">IF(AND(BU75&gt;0,BU76&gt;0),ROUNDDOWN(BU76/BU75,4),"")</f>
        <v>#REF!</v>
      </c>
      <c r="BV77" s="559" t="e">
        <f t="shared" ref="BV77" ca="1" si="2044">IF(AND(BV75&gt;0,BV76&gt;0),ROUNDDOWN(BV76/BV75,4),"")</f>
        <v>#REF!</v>
      </c>
      <c r="BW77" s="559" t="e">
        <f t="shared" ref="BW77" ca="1" si="2045">IF(AND(BW75&gt;0,BW76&gt;0),ROUNDDOWN(BW76/BW75,4),"")</f>
        <v>#REF!</v>
      </c>
      <c r="BX77" s="561" t="e">
        <f t="shared" ref="BX77" ca="1" si="2046">IF(AND(BX75&gt;0,BX76&gt;0),ROUNDDOWN(BX76/BX75,4),"")</f>
        <v>#REF!</v>
      </c>
      <c r="BY77" s="559" t="e">
        <f t="shared" ref="BY77" ca="1" si="2047">IF(AND(BY75&gt;0,BY76&gt;0),ROUNDDOWN(BY76/BY75,4),"")</f>
        <v>#REF!</v>
      </c>
      <c r="BZ77" s="562" t="e">
        <f ca="1">IF(BZ76&gt;0,BZ76/BZ75,0)</f>
        <v>#REF!</v>
      </c>
      <c r="CA77" s="559" t="e">
        <f t="shared" ref="CA77" ca="1" si="2048">IF(AND(CA75&gt;0,CA76&gt;0),ROUNDDOWN(CA76/CA75,4),"")</f>
        <v>#REF!</v>
      </c>
      <c r="CB77" s="558" t="e">
        <f t="shared" ref="CB77" ca="1" si="2049">IF(AND(CB75&gt;0,CB76&gt;0),ROUNDDOWN(CB76/CB75,4),"")</f>
        <v>#REF!</v>
      </c>
      <c r="CC77" s="559" t="e">
        <f t="shared" ref="CC77" ca="1" si="2050">IF(AND(CC75&gt;0,CC76&gt;0),ROUNDDOWN(CC76/CC75,4),"")</f>
        <v>#REF!</v>
      </c>
      <c r="CD77" s="559" t="e">
        <f t="shared" ref="CD77" ca="1" si="2051">IF(AND(CD75&gt;0,CD76&gt;0),ROUNDDOWN(CD76/CD75,4),"")</f>
        <v>#REF!</v>
      </c>
      <c r="CE77" s="560" t="e">
        <f t="shared" ref="CE77" ca="1" si="2052">IF(AND(CE75&gt;0,CE76&gt;0),ROUNDDOWN(CE76/CE75,4),"")</f>
        <v>#REF!</v>
      </c>
      <c r="CF77" s="559" t="e">
        <f t="shared" ref="CF77" ca="1" si="2053">IF(AND(CF75&gt;0,CF76&gt;0),ROUNDDOWN(CF76/CF75,4),"")</f>
        <v>#REF!</v>
      </c>
      <c r="CG77" s="559" t="e">
        <f t="shared" ref="CG77" ca="1" si="2054">IF(AND(CG75&gt;0,CG76&gt;0),ROUNDDOWN(CG76/CG75,4),"")</f>
        <v>#REF!</v>
      </c>
      <c r="CH77" s="561" t="e">
        <f t="shared" ref="CH77" ca="1" si="2055">IF(AND(CH75&gt;0,CH76&gt;0),ROUNDDOWN(CH76/CH75,4),"")</f>
        <v>#REF!</v>
      </c>
      <c r="CI77" s="559" t="e">
        <f t="shared" ref="CI77" ca="1" si="2056">IF(AND(CI75&gt;0,CI76&gt;0),ROUNDDOWN(CI76/CI75,4),"")</f>
        <v>#REF!</v>
      </c>
      <c r="CJ77" s="562" t="e">
        <f ca="1">IF(CJ76&gt;0,CJ76/CJ75,0)</f>
        <v>#REF!</v>
      </c>
      <c r="CK77" s="559" t="e">
        <f t="shared" ref="CK77" ca="1" si="2057">IF(AND(CK75&gt;0,CK76&gt;0),ROUNDDOWN(CK76/CK75,4),"")</f>
        <v>#REF!</v>
      </c>
      <c r="CL77" s="630" t="e">
        <f t="shared" ref="CL77:CS77" ca="1" si="2058">IF(AND(CL75&gt;0,CL76&gt;0),ROUNDDOWN(CL76/CL75,4),"")</f>
        <v>#REF!</v>
      </c>
      <c r="CM77" s="563" t="e">
        <f t="shared" ca="1" si="2058"/>
        <v>#REF!</v>
      </c>
      <c r="CN77" s="631" t="e">
        <f t="shared" ca="1" si="2058"/>
        <v>#REF!</v>
      </c>
      <c r="CO77" s="650" t="e">
        <f t="shared" ca="1" si="2058"/>
        <v>#REF!</v>
      </c>
      <c r="CP77" s="564" t="e">
        <f t="shared" ca="1" si="2058"/>
        <v>#REF!</v>
      </c>
      <c r="CQ77" s="651" t="e">
        <f t="shared" ca="1" si="2058"/>
        <v>#REF!</v>
      </c>
      <c r="CR77" s="661" t="e">
        <f t="shared" ca="1" si="2058"/>
        <v>#REF!</v>
      </c>
      <c r="CS77" s="565" t="e">
        <f t="shared" ca="1" si="2058"/>
        <v>#REF!</v>
      </c>
      <c r="CT77" s="796"/>
      <c r="CU77" s="662" t="e">
        <f ca="1">IF(AND(CU75&gt;0,CU76&gt;0),ROUNDDOWN(CU76/CU75,4),"")</f>
        <v>#REF!</v>
      </c>
      <c r="CV77" s="672" t="e">
        <f ca="1">IF(AND(CV75&gt;0,CV76&gt;0),ROUNDDOWN(CV76/CV75,4),"")</f>
        <v>#REF!</v>
      </c>
      <c r="CW77" s="567" t="e">
        <f t="shared" ref="CW77:CX77" ca="1" si="2059">IF(AND(CW75&gt;0,CW76&gt;0),ROUNDDOWN(CW76/CW75,4),"")</f>
        <v>#REF!</v>
      </c>
      <c r="CX77" s="673" t="e">
        <f t="shared" ca="1" si="2059"/>
        <v>#REF!</v>
      </c>
      <c r="CY77" s="683" t="e">
        <f ca="1">IF(AND(CY75&gt;0,CY76&gt;0),ROUNDDOWN(CY76/CY75,4),"")</f>
        <v>#REF!</v>
      </c>
      <c r="CZ77" s="568" t="e">
        <f ca="1">IF(AND(CZ75&gt;0,CZ76&gt;0),ROUNDDOWN(CZ76/CZ75,4),"")</f>
        <v>#REF!</v>
      </c>
      <c r="DA77" s="684" t="e">
        <f ca="1">IF(AND(DA75&gt;0,DA76&gt;0),ROUNDDOWN(DA76/DA75,4),"")</f>
        <v>#REF!</v>
      </c>
      <c r="DB77" s="694" t="e">
        <f t="shared" ref="DB77" ca="1" si="2060">IF(AND(DB75&gt;0,DB76&gt;0),ROUNDDOWN(DB76/DB75,4),"")</f>
        <v>#REF!</v>
      </c>
      <c r="DC77" s="569" t="e">
        <f t="shared" ref="DC77:DD77" ca="1" si="2061">IF(AND(DC75&gt;0,DC76&gt;0),ROUNDDOWN(DC76/DC75,4),"")</f>
        <v>#REF!</v>
      </c>
      <c r="DD77" s="792" t="e">
        <f t="shared" ca="1" si="2061"/>
        <v>#REF!</v>
      </c>
      <c r="DE77" s="695" t="e">
        <f t="shared" ref="DE77" ca="1" si="2062">IF(AND(DE75&gt;0,DE76&gt;0),ROUNDDOWN(DE76/DE75,4),"")</f>
        <v>#REF!</v>
      </c>
      <c r="DF77" s="566" t="e">
        <f t="shared" ref="DF77:GX77" ca="1" si="2063">IF(AND(DF75&gt;0,DF76&gt;0),ROUNDDOWN(DF76/DF75,4),"")</f>
        <v>#REF!</v>
      </c>
      <c r="DG77" s="559" t="e">
        <f t="shared" ca="1" si="2063"/>
        <v>#REF!</v>
      </c>
      <c r="DH77" s="559" t="e">
        <f t="shared" ca="1" si="2063"/>
        <v>#REF!</v>
      </c>
      <c r="DI77" s="560" t="e">
        <f t="shared" ca="1" si="2063"/>
        <v>#REF!</v>
      </c>
      <c r="DJ77" s="559" t="e">
        <f t="shared" ca="1" si="2063"/>
        <v>#REF!</v>
      </c>
      <c r="DK77" s="559" t="e">
        <f t="shared" ca="1" si="2063"/>
        <v>#REF!</v>
      </c>
      <c r="DL77" s="561" t="e">
        <f t="shared" ca="1" si="2063"/>
        <v>#REF!</v>
      </c>
      <c r="DM77" s="559" t="e">
        <f t="shared" ca="1" si="2063"/>
        <v>#REF!</v>
      </c>
      <c r="DN77" s="562" t="e">
        <f ca="1">IF(DN76&gt;0,DN76/DN75,0)</f>
        <v>#REF!</v>
      </c>
      <c r="DO77" s="559" t="e">
        <f t="shared" ca="1" si="2063"/>
        <v>#REF!</v>
      </c>
      <c r="DP77" s="558" t="e">
        <f t="shared" ca="1" si="2063"/>
        <v>#REF!</v>
      </c>
      <c r="DQ77" s="559" t="e">
        <f t="shared" ca="1" si="2063"/>
        <v>#REF!</v>
      </c>
      <c r="DR77" s="559" t="e">
        <f t="shared" ca="1" si="2063"/>
        <v>#REF!</v>
      </c>
      <c r="DS77" s="560" t="e">
        <f t="shared" ca="1" si="2063"/>
        <v>#REF!</v>
      </c>
      <c r="DT77" s="559" t="e">
        <f t="shared" ca="1" si="2063"/>
        <v>#REF!</v>
      </c>
      <c r="DU77" s="559" t="e">
        <f t="shared" ca="1" si="2063"/>
        <v>#REF!</v>
      </c>
      <c r="DV77" s="561" t="e">
        <f t="shared" ca="1" si="2063"/>
        <v>#REF!</v>
      </c>
      <c r="DW77" s="559" t="e">
        <f t="shared" ca="1" si="2063"/>
        <v>#REF!</v>
      </c>
      <c r="DX77" s="562" t="e">
        <f ca="1">IF(DX76&gt;0,DX76/DX75,0)</f>
        <v>#REF!</v>
      </c>
      <c r="DY77" s="559" t="e">
        <f t="shared" ca="1" si="2063"/>
        <v>#REF!</v>
      </c>
      <c r="DZ77" s="558" t="e">
        <f t="shared" ca="1" si="2063"/>
        <v>#REF!</v>
      </c>
      <c r="EA77" s="559" t="e">
        <f t="shared" ca="1" si="2063"/>
        <v>#REF!</v>
      </c>
      <c r="EB77" s="559" t="e">
        <f t="shared" ca="1" si="2063"/>
        <v>#REF!</v>
      </c>
      <c r="EC77" s="560" t="e">
        <f t="shared" ca="1" si="2063"/>
        <v>#REF!</v>
      </c>
      <c r="ED77" s="559" t="e">
        <f t="shared" ca="1" si="2063"/>
        <v>#REF!</v>
      </c>
      <c r="EE77" s="559" t="e">
        <f t="shared" ca="1" si="2063"/>
        <v>#REF!</v>
      </c>
      <c r="EF77" s="561" t="e">
        <f t="shared" ca="1" si="2063"/>
        <v>#REF!</v>
      </c>
      <c r="EG77" s="559" t="e">
        <f t="shared" ca="1" si="2063"/>
        <v>#REF!</v>
      </c>
      <c r="EH77" s="562" t="e">
        <f ca="1">IF(EH76&gt;0,EH76/EH75,0)</f>
        <v>#REF!</v>
      </c>
      <c r="EI77" s="559" t="e">
        <f t="shared" ca="1" si="2063"/>
        <v>#REF!</v>
      </c>
      <c r="EJ77" s="630" t="e">
        <f t="shared" ref="EJ77:EQ77" ca="1" si="2064">IF(AND(EJ75&gt;0,EJ76&gt;0),ROUNDDOWN(EJ76/EJ75,4),"")</f>
        <v>#REF!</v>
      </c>
      <c r="EK77" s="563" t="e">
        <f t="shared" ca="1" si="2064"/>
        <v>#REF!</v>
      </c>
      <c r="EL77" s="631" t="e">
        <f t="shared" ca="1" si="2064"/>
        <v>#REF!</v>
      </c>
      <c r="EM77" s="650" t="e">
        <f t="shared" ca="1" si="2064"/>
        <v>#REF!</v>
      </c>
      <c r="EN77" s="564" t="e">
        <f t="shared" ca="1" si="2064"/>
        <v>#REF!</v>
      </c>
      <c r="EO77" s="651" t="e">
        <f t="shared" ca="1" si="2064"/>
        <v>#REF!</v>
      </c>
      <c r="EP77" s="661" t="e">
        <f t="shared" ca="1" si="2064"/>
        <v>#REF!</v>
      </c>
      <c r="EQ77" s="565" t="e">
        <f t="shared" ca="1" si="2064"/>
        <v>#REF!</v>
      </c>
      <c r="ER77" s="796"/>
      <c r="ES77" s="662" t="e">
        <f ca="1">IF(AND(ES75&gt;0,ES76&gt;0),ROUNDDOWN(ES76/ES75,4),"")</f>
        <v>#REF!</v>
      </c>
      <c r="ET77" s="566" t="e">
        <f t="shared" ca="1" si="2063"/>
        <v>#REF!</v>
      </c>
      <c r="EU77" s="559" t="e">
        <f t="shared" ca="1" si="2063"/>
        <v>#REF!</v>
      </c>
      <c r="EV77" s="559" t="e">
        <f t="shared" ca="1" si="2063"/>
        <v>#REF!</v>
      </c>
      <c r="EW77" s="560" t="e">
        <f t="shared" ca="1" si="2063"/>
        <v>#REF!</v>
      </c>
      <c r="EX77" s="559" t="e">
        <f t="shared" ca="1" si="2063"/>
        <v>#REF!</v>
      </c>
      <c r="EY77" s="559" t="e">
        <f t="shared" ca="1" si="2063"/>
        <v>#REF!</v>
      </c>
      <c r="EZ77" s="561" t="e">
        <f t="shared" ca="1" si="2063"/>
        <v>#REF!</v>
      </c>
      <c r="FA77" s="559" t="e">
        <f t="shared" ca="1" si="2063"/>
        <v>#REF!</v>
      </c>
      <c r="FB77" s="562" t="e">
        <f ca="1">IF(FB76&gt;0,FB76/FB75,0)</f>
        <v>#REF!</v>
      </c>
      <c r="FC77" s="559" t="e">
        <f t="shared" ca="1" si="2063"/>
        <v>#REF!</v>
      </c>
      <c r="FD77" s="558" t="e">
        <f t="shared" ca="1" si="2063"/>
        <v>#REF!</v>
      </c>
      <c r="FE77" s="559" t="e">
        <f t="shared" ca="1" si="2063"/>
        <v>#REF!</v>
      </c>
      <c r="FF77" s="559" t="e">
        <f t="shared" ca="1" si="2063"/>
        <v>#REF!</v>
      </c>
      <c r="FG77" s="560" t="e">
        <f t="shared" ca="1" si="2063"/>
        <v>#REF!</v>
      </c>
      <c r="FH77" s="559" t="e">
        <f t="shared" ca="1" si="2063"/>
        <v>#REF!</v>
      </c>
      <c r="FI77" s="559" t="e">
        <f t="shared" ca="1" si="2063"/>
        <v>#REF!</v>
      </c>
      <c r="FJ77" s="561" t="e">
        <f t="shared" ca="1" si="2063"/>
        <v>#REF!</v>
      </c>
      <c r="FK77" s="559" t="e">
        <f t="shared" ca="1" si="2063"/>
        <v>#REF!</v>
      </c>
      <c r="FL77" s="562" t="e">
        <f ca="1">IF(FL76&gt;0,FL76/FL75,0)</f>
        <v>#REF!</v>
      </c>
      <c r="FM77" s="559" t="e">
        <f t="shared" ca="1" si="2063"/>
        <v>#REF!</v>
      </c>
      <c r="FN77" s="558" t="e">
        <f t="shared" ca="1" si="2063"/>
        <v>#REF!</v>
      </c>
      <c r="FO77" s="559" t="e">
        <f t="shared" ca="1" si="2063"/>
        <v>#REF!</v>
      </c>
      <c r="FP77" s="559" t="e">
        <f t="shared" ca="1" si="2063"/>
        <v>#REF!</v>
      </c>
      <c r="FQ77" s="560" t="e">
        <f t="shared" ca="1" si="2063"/>
        <v>#REF!</v>
      </c>
      <c r="FR77" s="559" t="e">
        <f t="shared" ca="1" si="2063"/>
        <v>#REF!</v>
      </c>
      <c r="FS77" s="559" t="e">
        <f t="shared" ca="1" si="2063"/>
        <v>#REF!</v>
      </c>
      <c r="FT77" s="561" t="e">
        <f t="shared" ca="1" si="2063"/>
        <v>#REF!</v>
      </c>
      <c r="FU77" s="559" t="e">
        <f t="shared" ca="1" si="2063"/>
        <v>#REF!</v>
      </c>
      <c r="FV77" s="562" t="e">
        <f ca="1">IF(FV76&gt;0,FV76/FV75,0)</f>
        <v>#REF!</v>
      </c>
      <c r="FW77" s="559" t="e">
        <f t="shared" ca="1" si="2063"/>
        <v>#REF!</v>
      </c>
      <c r="FX77" s="630" t="e">
        <f t="shared" ref="FX77:GE77" ca="1" si="2065">IF(AND(FX75&gt;0,FX76&gt;0),ROUNDDOWN(FX76/FX75,4),"")</f>
        <v>#REF!</v>
      </c>
      <c r="FY77" s="563" t="e">
        <f t="shared" ca="1" si="2065"/>
        <v>#REF!</v>
      </c>
      <c r="FZ77" s="631" t="e">
        <f t="shared" ca="1" si="2065"/>
        <v>#REF!</v>
      </c>
      <c r="GA77" s="650" t="e">
        <f t="shared" ca="1" si="2065"/>
        <v>#REF!</v>
      </c>
      <c r="GB77" s="564" t="e">
        <f t="shared" ca="1" si="2065"/>
        <v>#REF!</v>
      </c>
      <c r="GC77" s="651" t="e">
        <f t="shared" ca="1" si="2065"/>
        <v>#REF!</v>
      </c>
      <c r="GD77" s="661" t="e">
        <f t="shared" ca="1" si="2065"/>
        <v>#REF!</v>
      </c>
      <c r="GE77" s="565" t="e">
        <f t="shared" ca="1" si="2065"/>
        <v>#REF!</v>
      </c>
      <c r="GF77" s="796"/>
      <c r="GG77" s="662" t="e">
        <f ca="1">IF(AND(GG75&gt;0,GG76&gt;0),ROUNDDOWN(GG76/GG75,4),"")</f>
        <v>#REF!</v>
      </c>
      <c r="GH77" s="672" t="e">
        <f ca="1">IF(AND(GH75&gt;0,GH76&gt;0),ROUNDDOWN(GH76/GH75,4),"")</f>
        <v>#REF!</v>
      </c>
      <c r="GI77" s="567" t="e">
        <f t="shared" ref="GI77:GJ77" ca="1" si="2066">IF(AND(GI75&gt;0,GI76&gt;0),ROUNDDOWN(GI76/GI75,4),"")</f>
        <v>#REF!</v>
      </c>
      <c r="GJ77" s="673" t="e">
        <f t="shared" ca="1" si="2066"/>
        <v>#REF!</v>
      </c>
      <c r="GK77" s="683" t="e">
        <f ca="1">IF(AND(GK75&gt;0,GK76&gt;0),ROUNDDOWN(GK76/GK75,4),"")</f>
        <v>#REF!</v>
      </c>
      <c r="GL77" s="568" t="e">
        <f ca="1">IF(AND(GL75&gt;0,GL76&gt;0),ROUNDDOWN(GL76/GL75,4),"")</f>
        <v>#REF!</v>
      </c>
      <c r="GM77" s="684" t="e">
        <f ca="1">IF(AND(GM75&gt;0,GM76&gt;0),ROUNDDOWN(GM76/GM75,4),"")</f>
        <v>#REF!</v>
      </c>
      <c r="GN77" s="694" t="e">
        <f t="shared" ref="GN77:GW77" ca="1" si="2067">IF(AND(GN75&gt;0,GN76&gt;0),ROUNDDOWN(GN76/GN75,4),"")</f>
        <v>#REF!</v>
      </c>
      <c r="GO77" s="569" t="e">
        <f t="shared" ca="1" si="2067"/>
        <v>#REF!</v>
      </c>
      <c r="GP77" s="792" t="e">
        <f t="shared" ca="1" si="2067"/>
        <v>#REF!</v>
      </c>
      <c r="GQ77" s="695" t="e">
        <f t="shared" ca="1" si="2067"/>
        <v>#REF!</v>
      </c>
      <c r="GR77" s="704" t="e">
        <f t="shared" ca="1" si="2067"/>
        <v>#REF!</v>
      </c>
      <c r="GS77" s="570" t="e">
        <f t="shared" ca="1" si="2067"/>
        <v>#REF!</v>
      </c>
      <c r="GT77" s="705" t="e">
        <f t="shared" ca="1" si="2067"/>
        <v>#REF!</v>
      </c>
      <c r="GU77" s="704" t="e">
        <f t="shared" ca="1" si="2067"/>
        <v>#REF!</v>
      </c>
      <c r="GV77" s="570" t="e">
        <f t="shared" ca="1" si="2067"/>
        <v>#REF!</v>
      </c>
      <c r="GW77" s="705" t="e">
        <f t="shared" ca="1" si="2067"/>
        <v>#REF!</v>
      </c>
      <c r="GX77" s="704" t="e">
        <f t="shared" ca="1" si="2063"/>
        <v>#REF!</v>
      </c>
      <c r="GY77" s="570" t="e">
        <f t="shared" ref="GY77:GZ77" ca="1" si="2068">IF(AND(GY75&gt;0,GY76&gt;0),ROUNDDOWN(GY76/GY75,4),"")</f>
        <v>#REF!</v>
      </c>
      <c r="GZ77" s="794" t="e">
        <f t="shared" ca="1" si="2068"/>
        <v>#REF!</v>
      </c>
      <c r="HA77" s="705" t="e">
        <f t="shared" ref="HA77" ca="1" si="2069">IF(AND(HA75&gt;0,HA76&gt;0),ROUNDDOWN(HA76/HA75,4),"")</f>
        <v>#REF!</v>
      </c>
      <c r="HC77" s="461"/>
      <c r="HD77" s="460"/>
      <c r="HE77" s="461"/>
      <c r="HF77" s="461"/>
      <c r="HG77" s="461"/>
    </row>
    <row r="78" spans="1:215" outlineLevel="1" x14ac:dyDescent="0.25">
      <c r="A78" s="365"/>
      <c r="B78" s="510"/>
      <c r="C78" s="447" t="str">
        <f>_xlfn.XLOOKUP($D78,'214737'!$H:$H,'214737'!$G:$G,"",0)</f>
        <v>特建事業部</v>
      </c>
      <c r="D78" s="424" t="s">
        <v>445</v>
      </c>
      <c r="E78" s="423">
        <v>150</v>
      </c>
      <c r="F78" s="1294" t="str">
        <f>_xlfn.XLOOKUP($D78,'214737'!$H:$H,'214737'!$I:$I,"",0)</f>
        <v>(退職) 日野 益巳</v>
      </c>
      <c r="G78" s="1294" t="str">
        <f>_xlfn.XLOOKUP($D78,'214737'!$H:$H,'214737'!$J:$J,"",0)</f>
        <v>加藤 斉</v>
      </c>
      <c r="H78" s="1294">
        <f>_xlfn.XLOOKUP($D78,'214737'!$H:$H,'214737'!$K:$K,"",0)</f>
        <v>0</v>
      </c>
      <c r="I78" s="425" t="str">
        <f>集計グループ10</f>
        <v>特建事業部</v>
      </c>
      <c r="J78" s="523"/>
      <c r="K78" s="1278">
        <f>_xlfn.XLOOKUP(実行度合表集計!$D78,'214737'!$H:$H,'214737'!$X:$X,0,0)</f>
        <v>592</v>
      </c>
      <c r="L78" s="1278">
        <f>_xlfn.XLOOKUP(実行度合表集計!$D78,'214737'!$H:$H,'214737'!$Y:$Y,0,0)</f>
        <v>9</v>
      </c>
      <c r="M78" s="1278">
        <f>_xlfn.XLOOKUP(実行度合表集計!$D78,'214737'!$H:$H,'214737'!$S:$S,0,0)</f>
        <v>0</v>
      </c>
      <c r="N78" s="1278">
        <f>_xlfn.XLOOKUP(実行度合表集計!$D78,'214737'!$H:$H,'214737'!$T:$T,0,0)</f>
        <v>0</v>
      </c>
      <c r="O78" s="1278">
        <f>_xlfn.XLOOKUP(実行度合表集計!$D78,'214737'!$H:$H,'214737'!$U:$U,0,0)</f>
        <v>311</v>
      </c>
      <c r="P78" s="1278">
        <f>_xlfn.XLOOKUP(実行度合表集計!$D78,'214737'!$H:$H,'214737'!$V:$V,0,0)</f>
        <v>400</v>
      </c>
      <c r="Q78" s="1278">
        <f>SUM(K78:P78)</f>
        <v>1312</v>
      </c>
      <c r="R78" s="577" t="str">
        <f>D78</f>
        <v>西東京不動産課</v>
      </c>
      <c r="S78" s="355" t="s">
        <v>145</v>
      </c>
      <c r="T78" s="455" t="e" cm="1">
        <f t="array" aca="1" ref="T78" ca="1">INDEX(INDIRECT("'"&amp;実行度合表集計!$D78&amp;"_受着完'!R27C4:R28C95",FALSE),1,
MATCH(T$2,INDIRECT("'"&amp;実行度合表集計!$D78&amp;"_受着完'!R4",FALSE),0)-1)</f>
        <v>#REF!</v>
      </c>
      <c r="U78" s="356" t="e">
        <f ca="1">INDEX(INDIRECT("'"&amp;実行度合表集計!$D78&amp;"_受着完'!R27C4:R28C95",FALSE),1,
MATCH(T$2,INDIRECT("'"&amp;実行度合表集計!$D78&amp;"_受着完'!R4",FALSE),0))</f>
        <v>#REF!</v>
      </c>
      <c r="V78" s="587" t="e" cm="1">
        <f t="array" aca="1" ref="V78" ca="1">INDEX(INDIRECT("'"&amp;実行度合表集計!$D78&amp;"_受着完'!R27C4:R28C95",FALSE),1,
MATCH(T$2,INDIRECT("'"&amp;実行度合表集計!$D78&amp;"_受着完'!R4",FALSE),0)-3)</f>
        <v>#REF!</v>
      </c>
      <c r="W78" s="357" t="e" cm="1">
        <f t="array" aca="1" ref="W78" ca="1">INDEX(INDIRECT("'"&amp;実行度合表集計!$D78&amp;"_受着完'!R58C4:R59C95",FALSE),1,
MATCH(T$2,INDIRECT("'"&amp;実行度合表集計!$D78&amp;"_受着完'!R4",FALSE),0)-1)</f>
        <v>#REF!</v>
      </c>
      <c r="X78" s="356" t="e">
        <f ca="1">INDEX(INDIRECT("'"&amp;実行度合表集計!$D78&amp;"_受着完'!R58C4:R59C95",FALSE),1,
MATCH(T$2,INDIRECT("'"&amp;実行度合表集計!$D78&amp;"_受着完'!R4",FALSE),0))</f>
        <v>#REF!</v>
      </c>
      <c r="Y78" s="587" t="e" cm="1">
        <f t="array" aca="1" ref="Y78" ca="1">INDEX(INDIRECT("'"&amp;実行度合表集計!$D78&amp;"_受着完'!R58C4:R59C95",FALSE),1,
MATCH(T$2,INDIRECT("'"&amp;実行度合表集計!$D78&amp;"_受着完'!R4",FALSE),0)-3)</f>
        <v>#REF!</v>
      </c>
      <c r="Z78" s="358" t="e" cm="1">
        <f t="array" aca="1" ref="Z78" ca="1">INDEX(INDIRECT("'"&amp;実行度合表集計!$D78&amp;"_受着完'!R89C4:R90C95",FALSE),1,
MATCH(T$2,INDIRECT("'"&amp;実行度合表集計!$D78&amp;"_受着完'!R4",FALSE),0)-1)</f>
        <v>#REF!</v>
      </c>
      <c r="AA78" s="356" t="e">
        <f ca="1">INDEX(INDIRECT("'"&amp;実行度合表集計!$D78&amp;"_受着完'!R89C4:R90C95",FALSE),1,
MATCH(T$2,INDIRECT("'"&amp;実行度合表集計!$D78&amp;"_受着完'!R4",FALSE),0))</f>
        <v>#REF!</v>
      </c>
      <c r="AB78" s="384" t="e">
        <f ca="1">AA78-($Q78*1000)</f>
        <v>#REF!</v>
      </c>
      <c r="AC78" s="587" t="e" cm="1">
        <f t="array" aca="1" ref="AC78" ca="1">INDEX(INDIRECT("'"&amp;実行度合表集計!$D78&amp;"_受着完'!R89C4:R90C95",FALSE),1,
MATCH(T$2,INDIRECT("'"&amp;実行度合表集計!$D78&amp;"_受着完'!R4",FALSE),0)-3)</f>
        <v>#REF!</v>
      </c>
      <c r="AD78" s="455" t="e" cm="1">
        <f t="array" aca="1" ref="AD78" ca="1">INDEX(INDIRECT("'"&amp;実行度合表集計!$D78&amp;"_受着完'!R27C4:R28C95",FALSE),1,
MATCH(AD$2,INDIRECT("'"&amp;実行度合表集計!$D78&amp;"_受着完'!R4",FALSE),0)-1)</f>
        <v>#REF!</v>
      </c>
      <c r="AE78" s="356" t="e">
        <f ca="1">INDEX(INDIRECT("'"&amp;実行度合表集計!$D78&amp;"_受着完'!R27C4:R28C95",FALSE),1,
MATCH(AD$2,INDIRECT("'"&amp;実行度合表集計!$D78&amp;"_受着完'!R4",FALSE),0))</f>
        <v>#REF!</v>
      </c>
      <c r="AF78" s="587" t="e" cm="1">
        <f t="array" aca="1" ref="AF78" ca="1">INDEX(INDIRECT("'"&amp;実行度合表集計!$D78&amp;"_受着完'!R27C4:R28C95",FALSE),1,
MATCH(AD$2,INDIRECT("'"&amp;実行度合表集計!$D78&amp;"_受着完'!R4",FALSE),0)-3)</f>
        <v>#REF!</v>
      </c>
      <c r="AG78" s="357" t="e" cm="1">
        <f t="array" aca="1" ref="AG78" ca="1">INDEX(INDIRECT("'"&amp;実行度合表集計!$D78&amp;"_受着完'!R58C4:R59C95",FALSE),1,
MATCH(AD$2,INDIRECT("'"&amp;実行度合表集計!$D78&amp;"_受着完'!R4",FALSE),0)-1)</f>
        <v>#REF!</v>
      </c>
      <c r="AH78" s="356" t="e">
        <f ca="1">INDEX(INDIRECT("'"&amp;実行度合表集計!$D78&amp;"_受着完'!R58C4:R59C95",FALSE),1,
MATCH(AD$2,INDIRECT("'"&amp;実行度合表集計!$D78&amp;"_受着完'!R4",FALSE),0))</f>
        <v>#REF!</v>
      </c>
      <c r="AI78" s="587" t="e" cm="1">
        <f t="array" aca="1" ref="AI78" ca="1">INDEX(INDIRECT("'"&amp;実行度合表集計!$D78&amp;"_受着完'!R58C4:R59C95",FALSE),1,
MATCH(AD$2,INDIRECT("'"&amp;実行度合表集計!$D78&amp;"_受着完'!R4",FALSE),0)-3)</f>
        <v>#REF!</v>
      </c>
      <c r="AJ78" s="358" t="e" cm="1">
        <f t="array" aca="1" ref="AJ78" ca="1">INDEX(INDIRECT("'"&amp;実行度合表集計!$D78&amp;"_受着完'!R89C4:R90C95",FALSE),1,
MATCH(AD$2,INDIRECT("'"&amp;実行度合表集計!$D78&amp;"_受着完'!R4",FALSE),0)-1)</f>
        <v>#REF!</v>
      </c>
      <c r="AK78" s="356" t="e">
        <f ca="1">INDEX(INDIRECT("'"&amp;実行度合表集計!$D78&amp;"_受着完'!R89C4:R90C95",FALSE),1,
MATCH(AD$2,INDIRECT("'"&amp;実行度合表集計!$D78&amp;"_受着完'!R4",FALSE),0))</f>
        <v>#REF!</v>
      </c>
      <c r="AL78" s="384" t="e">
        <f ca="1">AK78-($Q78*1000)</f>
        <v>#REF!</v>
      </c>
      <c r="AM78" s="587" t="e" cm="1">
        <f t="array" aca="1" ref="AM78" ca="1">INDEX(INDIRECT("'"&amp;実行度合表集計!$D78&amp;"_受着完'!R89C4:R90C95",FALSE),1,
MATCH(AD$2,INDIRECT("'"&amp;実行度合表集計!$D78&amp;"_受着完'!R4",FALSE),0)-3)</f>
        <v>#REF!</v>
      </c>
      <c r="AN78" s="455" t="e" cm="1">
        <f t="array" aca="1" ref="AN78" ca="1">INDEX(INDIRECT("'"&amp;実行度合表集計!$D78&amp;"_受着完'!R27C4:R28C95",FALSE),1,
MATCH(AN$2,INDIRECT("'"&amp;実行度合表集計!$D78&amp;"_受着完'!R4",FALSE),0)-1)</f>
        <v>#REF!</v>
      </c>
      <c r="AO78" s="356" t="e">
        <f ca="1">INDEX(INDIRECT("'"&amp;実行度合表集計!$D78&amp;"_受着完'!R27C4:R28C95",FALSE),1,
MATCH(AN$2,INDIRECT("'"&amp;実行度合表集計!$D78&amp;"_受着完'!R4",FALSE),0))</f>
        <v>#REF!</v>
      </c>
      <c r="AP78" s="587" t="e" cm="1">
        <f t="array" aca="1" ref="AP78" ca="1">INDEX(INDIRECT("'"&amp;実行度合表集計!$D78&amp;"_受着完'!R27C4:R28C95",FALSE),1,
MATCH(AN$2,INDIRECT("'"&amp;実行度合表集計!$D78&amp;"_受着完'!R4",FALSE),0)-3)</f>
        <v>#REF!</v>
      </c>
      <c r="AQ78" s="357" t="e" cm="1">
        <f t="array" aca="1" ref="AQ78" ca="1">INDEX(INDIRECT("'"&amp;実行度合表集計!$D78&amp;"_受着完'!R58C4:R59C95",FALSE),1,
MATCH(AN$2,INDIRECT("'"&amp;実行度合表集計!$D78&amp;"_受着完'!R4",FALSE),0)-1)</f>
        <v>#REF!</v>
      </c>
      <c r="AR78" s="356" t="e">
        <f ca="1">INDEX(INDIRECT("'"&amp;実行度合表集計!$D78&amp;"_受着完'!R58C4:R59C95",FALSE),1,
MATCH(AN$2,INDIRECT("'"&amp;実行度合表集計!$D78&amp;"_受着完'!R4",FALSE),0))</f>
        <v>#REF!</v>
      </c>
      <c r="AS78" s="587" t="e" cm="1">
        <f t="array" aca="1" ref="AS78" ca="1">INDEX(INDIRECT("'"&amp;実行度合表集計!$D78&amp;"_受着完'!R58C4:R59C95",FALSE),1,
MATCH(AN$2,INDIRECT("'"&amp;実行度合表集計!$D78&amp;"_受着完'!R4",FALSE),0)-3)</f>
        <v>#REF!</v>
      </c>
      <c r="AT78" s="358" t="e" cm="1">
        <f t="array" aca="1" ref="AT78" ca="1">INDEX(INDIRECT("'"&amp;実行度合表集計!$D78&amp;"_受着完'!R89C4:R90C95",FALSE),1,
MATCH(AN$2,INDIRECT("'"&amp;実行度合表集計!$D78&amp;"_受着完'!R4",FALSE),0)-1)</f>
        <v>#REF!</v>
      </c>
      <c r="AU78" s="356" t="e">
        <f ca="1">INDEX(INDIRECT("'"&amp;実行度合表集計!$D78&amp;"_受着完'!R89C4:R90C95",FALSE),1,
MATCH(AN$2,INDIRECT("'"&amp;実行度合表集計!$D78&amp;"_受着完'!R4",FALSE),0))</f>
        <v>#REF!</v>
      </c>
      <c r="AV78" s="384" t="e">
        <f ca="1">AU78-($Q78*1000)</f>
        <v>#REF!</v>
      </c>
      <c r="AW78" s="587" t="e" cm="1">
        <f t="array" aca="1" ref="AW78" ca="1">INDEX(INDIRECT("'"&amp;実行度合表集計!$D78&amp;"_受着完'!R89C4:R90C95",FALSE),1,
MATCH(AN$2,INDIRECT("'"&amp;実行度合表集計!$D78&amp;"_受着完'!R4",FALSE),0)-3)</f>
        <v>#REF!</v>
      </c>
      <c r="AX78" s="627" t="e">
        <f t="shared" ref="AX78:AX79" ca="1" si="2070">T78+AD78+AN78</f>
        <v>#REF!</v>
      </c>
      <c r="AY78" s="628" t="e">
        <f t="shared" ref="AY78:AY79" ca="1" si="2071">U78+AE78+AO78</f>
        <v>#REF!</v>
      </c>
      <c r="AZ78" s="629" t="e">
        <f t="shared" ref="AZ78:AZ79" ca="1" si="2072">V78+AF78+AP78</f>
        <v>#REF!</v>
      </c>
      <c r="BA78" s="648" t="e">
        <f t="shared" ref="BA78:BA79" ca="1" si="2073">W78+AG78+AQ78</f>
        <v>#REF!</v>
      </c>
      <c r="BB78" s="617" t="e">
        <f t="shared" ref="BB78:BB79" ca="1" si="2074">X78+AH78+AR78</f>
        <v>#REF!</v>
      </c>
      <c r="BC78" s="649" t="e">
        <f t="shared" ref="BC78:BC79" ca="1" si="2075">Y78+AI78+AS78</f>
        <v>#REF!</v>
      </c>
      <c r="BD78" s="659" t="e">
        <f t="shared" ref="BD78" ca="1" si="2076">Z78+AJ78+AT78</f>
        <v>#REF!</v>
      </c>
      <c r="BE78" s="619" t="e">
        <f t="shared" ref="BE78" ca="1" si="2077">AA78+AK78+AU78</f>
        <v>#REF!</v>
      </c>
      <c r="BF78" s="789" t="e">
        <f t="shared" ref="BF78" ca="1" si="2078">AB78+AL78+AV78</f>
        <v>#REF!</v>
      </c>
      <c r="BG78" s="660" t="e">
        <f t="shared" ref="BG78" ca="1" si="2079">AC78+AM78+AW78</f>
        <v>#REF!</v>
      </c>
      <c r="BH78" s="360" t="e" cm="1">
        <f t="array" aca="1" ref="BH78" ca="1">INDEX(INDIRECT("'"&amp;実行度合表集計!$D78&amp;"_受着完'!R27C4:R28C95",FALSE),1,
MATCH(BH$2,INDIRECT("'"&amp;実行度合表集計!$D78&amp;"_受着完'!R4",FALSE),0)-1)</f>
        <v>#REF!</v>
      </c>
      <c r="BI78" s="356" t="e">
        <f ca="1">INDEX(INDIRECT("'"&amp;実行度合表集計!$D78&amp;"_受着完'!R27C4:R28C95",FALSE),1,
MATCH(BH$2,INDIRECT("'"&amp;実行度合表集計!$D78&amp;"_受着完'!R4",FALSE),0))</f>
        <v>#REF!</v>
      </c>
      <c r="BJ78" s="587" t="e" cm="1">
        <f t="array" aca="1" ref="BJ78" ca="1">INDEX(INDIRECT("'"&amp;実行度合表集計!$D78&amp;"_受着完'!R27C4:R28C95",FALSE),1,
MATCH(BH$2,INDIRECT("'"&amp;実行度合表集計!$D78&amp;"_受着完'!R4",FALSE),0)-3)</f>
        <v>#REF!</v>
      </c>
      <c r="BK78" s="357" t="e" cm="1">
        <f t="array" aca="1" ref="BK78" ca="1">INDEX(INDIRECT("'"&amp;実行度合表集計!$D78&amp;"_受着完'!R58C4:R59C95",FALSE),1,
MATCH(BH$2,INDIRECT("'"&amp;実行度合表集計!$D78&amp;"_受着完'!R4",FALSE),0)-1)</f>
        <v>#REF!</v>
      </c>
      <c r="BL78" s="356" t="e">
        <f ca="1">INDEX(INDIRECT("'"&amp;実行度合表集計!$D78&amp;"_受着完'!R58C4:R59C95",FALSE),1,
MATCH(BH$2,INDIRECT("'"&amp;実行度合表集計!$D78&amp;"_受着完'!R4",FALSE),0))</f>
        <v>#REF!</v>
      </c>
      <c r="BM78" s="587" t="e" cm="1">
        <f t="array" aca="1" ref="BM78" ca="1">INDEX(INDIRECT("'"&amp;実行度合表集計!$D78&amp;"_受着完'!R58C4:R59C95",FALSE),1,
MATCH(BH$2,INDIRECT("'"&amp;実行度合表集計!$D78&amp;"_受着完'!R4",FALSE),0)-3)</f>
        <v>#REF!</v>
      </c>
      <c r="BN78" s="358" t="e" cm="1">
        <f t="array" aca="1" ref="BN78" ca="1">INDEX(INDIRECT("'"&amp;実行度合表集計!$D78&amp;"_受着完'!R89C4:R90C95",FALSE),1,
MATCH(BH$2,INDIRECT("'"&amp;実行度合表集計!$D78&amp;"_受着完'!R4",FALSE),0)-1)</f>
        <v>#REF!</v>
      </c>
      <c r="BO78" s="356" t="e">
        <f ca="1">INDEX(INDIRECT("'"&amp;実行度合表集計!$D78&amp;"_受着完'!R89C4:R90C95",FALSE),1,
MATCH(BH$2,INDIRECT("'"&amp;実行度合表集計!$D78&amp;"_受着完'!R4",FALSE),0))</f>
        <v>#REF!</v>
      </c>
      <c r="BP78" s="384" t="e">
        <f ca="1">BO78-($Q78*1000)</f>
        <v>#REF!</v>
      </c>
      <c r="BQ78" s="587" t="e" cm="1">
        <f t="array" aca="1" ref="BQ78" ca="1">INDEX(INDIRECT("'"&amp;実行度合表集計!$D78&amp;"_受着完'!R89C4:R90C95",FALSE),1,
MATCH(BH$2,INDIRECT("'"&amp;実行度合表集計!$D78&amp;"_受着完'!R4",FALSE),0)-3)</f>
        <v>#REF!</v>
      </c>
      <c r="BR78" s="455" t="e" cm="1">
        <f t="array" aca="1" ref="BR78" ca="1">INDEX(INDIRECT("'"&amp;実行度合表集計!$D78&amp;"_受着完'!R27C4:R28C95",FALSE),1,
MATCH(BR$2,INDIRECT("'"&amp;実行度合表集計!$D78&amp;"_受着完'!R4",FALSE),0)-1)</f>
        <v>#REF!</v>
      </c>
      <c r="BS78" s="356" t="e">
        <f ca="1">INDEX(INDIRECT("'"&amp;実行度合表集計!$D78&amp;"_受着完'!R27C4:R28C95",FALSE),1,
MATCH(BR$2,INDIRECT("'"&amp;実行度合表集計!$D78&amp;"_受着完'!R4",FALSE),0))</f>
        <v>#REF!</v>
      </c>
      <c r="BT78" s="587" t="e" cm="1">
        <f t="array" aca="1" ref="BT78" ca="1">INDEX(INDIRECT("'"&amp;実行度合表集計!$D78&amp;"_受着完'!R27C4:R28C95",FALSE),1,
MATCH(BR$2,INDIRECT("'"&amp;実行度合表集計!$D78&amp;"_受着完'!R4",FALSE),0)-3)</f>
        <v>#REF!</v>
      </c>
      <c r="BU78" s="357" t="e" cm="1">
        <f t="array" aca="1" ref="BU78" ca="1">INDEX(INDIRECT("'"&amp;実行度合表集計!$D78&amp;"_受着完'!R58C4:R59C95",FALSE),1,
MATCH(BR$2,INDIRECT("'"&amp;実行度合表集計!$D78&amp;"_受着完'!R4",FALSE),0)-1)</f>
        <v>#REF!</v>
      </c>
      <c r="BV78" s="356" t="e">
        <f ca="1">INDEX(INDIRECT("'"&amp;実行度合表集計!$D78&amp;"_受着完'!R58C4:R59C95",FALSE),1,
MATCH(BR$2,INDIRECT("'"&amp;実行度合表集計!$D78&amp;"_受着完'!R4",FALSE),0))</f>
        <v>#REF!</v>
      </c>
      <c r="BW78" s="587" t="e" cm="1">
        <f t="array" aca="1" ref="BW78" ca="1">INDEX(INDIRECT("'"&amp;実行度合表集計!$D78&amp;"_受着完'!R58C4:R59C95",FALSE),1,
MATCH(BR$2,INDIRECT("'"&amp;実行度合表集計!$D78&amp;"_受着完'!R4",FALSE),0)-3)</f>
        <v>#REF!</v>
      </c>
      <c r="BX78" s="358" t="e" cm="1">
        <f t="array" aca="1" ref="BX78" ca="1">INDEX(INDIRECT("'"&amp;実行度合表集計!$D78&amp;"_受着完'!R89C4:R90C95",FALSE),1,
MATCH(BR$2,INDIRECT("'"&amp;実行度合表集計!$D78&amp;"_受着完'!R4",FALSE),0)-1)</f>
        <v>#REF!</v>
      </c>
      <c r="BY78" s="356" t="e">
        <f ca="1">INDEX(INDIRECT("'"&amp;実行度合表集計!$D78&amp;"_受着完'!R89C4:R90C95",FALSE),1,
MATCH(BR$2,INDIRECT("'"&amp;実行度合表集計!$D78&amp;"_受着完'!R4",FALSE),0))</f>
        <v>#REF!</v>
      </c>
      <c r="BZ78" s="384" t="e">
        <f ca="1">BY78-($Q78*1000)</f>
        <v>#REF!</v>
      </c>
      <c r="CA78" s="587" t="e" cm="1">
        <f t="array" aca="1" ref="CA78" ca="1">INDEX(INDIRECT("'"&amp;実行度合表集計!$D78&amp;"_受着完'!R89C4:R90C95",FALSE),1,
MATCH(BR$2,INDIRECT("'"&amp;実行度合表集計!$D78&amp;"_受着完'!R4",FALSE),0)-3)</f>
        <v>#REF!</v>
      </c>
      <c r="CB78" s="455" t="e" cm="1">
        <f t="array" aca="1" ref="CB78" ca="1">INDEX(INDIRECT("'"&amp;実行度合表集計!$D78&amp;"_受着完'!R27C4:R28C95",FALSE),1,
MATCH(CB$2,INDIRECT("'"&amp;実行度合表集計!$D78&amp;"_受着完'!R4",FALSE),0)-1)</f>
        <v>#REF!</v>
      </c>
      <c r="CC78" s="356" t="e">
        <f ca="1">INDEX(INDIRECT("'"&amp;実行度合表集計!$D78&amp;"_受着完'!R27C4:R28C95",FALSE),1,
MATCH(CB$2,INDIRECT("'"&amp;実行度合表集計!$D78&amp;"_受着完'!R4",FALSE),0))</f>
        <v>#REF!</v>
      </c>
      <c r="CD78" s="587" t="e" cm="1">
        <f t="array" aca="1" ref="CD78" ca="1">INDEX(INDIRECT("'"&amp;実行度合表集計!$D78&amp;"_受着完'!R27C4:R28C95",FALSE),1,
MATCH(CB$2,INDIRECT("'"&amp;実行度合表集計!$D78&amp;"_受着完'!R4",FALSE),0)-3)</f>
        <v>#REF!</v>
      </c>
      <c r="CE78" s="357" t="e" cm="1">
        <f t="array" aca="1" ref="CE78" ca="1">INDEX(INDIRECT("'"&amp;実行度合表集計!$D78&amp;"_受着完'!R58C4:R59C95",FALSE),1,
MATCH(CB$2,INDIRECT("'"&amp;実行度合表集計!$D78&amp;"_受着完'!R4",FALSE),0)-1)</f>
        <v>#REF!</v>
      </c>
      <c r="CF78" s="356" t="e">
        <f ca="1">INDEX(INDIRECT("'"&amp;実行度合表集計!$D78&amp;"_受着完'!R58C4:R59C95",FALSE),1,
MATCH(CB$2,INDIRECT("'"&amp;実行度合表集計!$D78&amp;"_受着完'!R4",FALSE),0))</f>
        <v>#REF!</v>
      </c>
      <c r="CG78" s="587" t="e" cm="1">
        <f t="array" aca="1" ref="CG78" ca="1">INDEX(INDIRECT("'"&amp;実行度合表集計!$D78&amp;"_受着完'!R58C4:R59C95",FALSE),1,
MATCH(CB$2,INDIRECT("'"&amp;実行度合表集計!$D78&amp;"_受着完'!R4",FALSE),0)-3)</f>
        <v>#REF!</v>
      </c>
      <c r="CH78" s="358" t="e" cm="1">
        <f t="array" aca="1" ref="CH78" ca="1">INDEX(INDIRECT("'"&amp;実行度合表集計!$D78&amp;"_受着完'!R89C4:R90C95",FALSE),1,
MATCH(CB$2,INDIRECT("'"&amp;実行度合表集計!$D78&amp;"_受着完'!R4",FALSE),0)-1)</f>
        <v>#REF!</v>
      </c>
      <c r="CI78" s="356" t="e">
        <f ca="1">INDEX(INDIRECT("'"&amp;実行度合表集計!$D78&amp;"_受着完'!R89C4:R90C95",FALSE),1,
MATCH(CB$2,INDIRECT("'"&amp;実行度合表集計!$D78&amp;"_受着完'!R4",FALSE),0))</f>
        <v>#REF!</v>
      </c>
      <c r="CJ78" s="384" t="e">
        <f ca="1">CI78-($Q78*1000)</f>
        <v>#REF!</v>
      </c>
      <c r="CK78" s="587" t="e" cm="1">
        <f t="array" aca="1" ref="CK78" ca="1">INDEX(INDIRECT("'"&amp;実行度合表集計!$D78&amp;"_受着完'!R89C4:R90C95",FALSE),1,
MATCH(CB$2,INDIRECT("'"&amp;実行度合表集計!$D78&amp;"_受着完'!R4",FALSE),0)-3)</f>
        <v>#REF!</v>
      </c>
      <c r="CL78" s="627" t="e">
        <f t="shared" ref="CL78:CL79" ca="1" si="2080">BH78+BR78+CB78</f>
        <v>#REF!</v>
      </c>
      <c r="CM78" s="628" t="e">
        <f t="shared" ref="CM78:CM79" ca="1" si="2081">BI78+BS78+CC78</f>
        <v>#REF!</v>
      </c>
      <c r="CN78" s="629" t="e">
        <f t="shared" ref="CN78:CN79" ca="1" si="2082">BJ78+BT78+CD78</f>
        <v>#REF!</v>
      </c>
      <c r="CO78" s="648" t="e">
        <f t="shared" ref="CO78:CO79" ca="1" si="2083">BK78+BU78+CE78</f>
        <v>#REF!</v>
      </c>
      <c r="CP78" s="617" t="e">
        <f t="shared" ref="CP78:CP79" ca="1" si="2084">BL78+BV78+CF78</f>
        <v>#REF!</v>
      </c>
      <c r="CQ78" s="649" t="e">
        <f t="shared" ref="CQ78:CQ79" ca="1" si="2085">BM78+BW78+CG78</f>
        <v>#REF!</v>
      </c>
      <c r="CR78" s="659" t="e">
        <f t="shared" ref="CR78" ca="1" si="2086">BN78+BX78+CH78</f>
        <v>#REF!</v>
      </c>
      <c r="CS78" s="619" t="e">
        <f t="shared" ref="CS78" ca="1" si="2087">BO78+BY78+CI78</f>
        <v>#REF!</v>
      </c>
      <c r="CT78" s="789" t="e">
        <f t="shared" ref="CT78" ca="1" si="2088">BP78+BZ78+CJ78</f>
        <v>#REF!</v>
      </c>
      <c r="CU78" s="660" t="e">
        <f t="shared" ref="CU78" ca="1" si="2089">BQ78+CA78+CK78</f>
        <v>#REF!</v>
      </c>
      <c r="CV78" s="670" t="e">
        <f t="shared" ref="CV78:CV79" ca="1" si="2090">AX78+CL78</f>
        <v>#REF!</v>
      </c>
      <c r="CW78" s="620" t="e">
        <f t="shared" ref="CW78:CW79" ca="1" si="2091">AY78+CM78</f>
        <v>#REF!</v>
      </c>
      <c r="CX78" s="671" t="e">
        <f t="shared" ref="CX78:CX79" ca="1" si="2092">AZ78+CN78</f>
        <v>#REF!</v>
      </c>
      <c r="CY78" s="681" t="e">
        <f t="shared" ref="CY78:CY79" ca="1" si="2093">BA78+CO78</f>
        <v>#REF!</v>
      </c>
      <c r="CZ78" s="622" t="e">
        <f t="shared" ref="CZ78:CZ79" ca="1" si="2094">BB78+CP78</f>
        <v>#REF!</v>
      </c>
      <c r="DA78" s="682" t="e">
        <f t="shared" ref="DA78:DA79" ca="1" si="2095">BC78+CQ78</f>
        <v>#REF!</v>
      </c>
      <c r="DB78" s="692" t="e">
        <f t="shared" ref="DB78:DB79" ca="1" si="2096">BD78+CR78</f>
        <v>#REF!</v>
      </c>
      <c r="DC78" s="624" t="e">
        <f t="shared" ref="DC78:DC79" ca="1" si="2097">BE78+CS78</f>
        <v>#REF!</v>
      </c>
      <c r="DD78" s="791" t="e">
        <f t="shared" ref="DD78:DD79" ca="1" si="2098">BF78+CT78</f>
        <v>#REF!</v>
      </c>
      <c r="DE78" s="693" t="e">
        <f t="shared" ref="DE78:DE79" ca="1" si="2099">BG78+CU78</f>
        <v>#REF!</v>
      </c>
      <c r="DF78" s="360" t="e" cm="1">
        <f t="array" aca="1" ref="DF78" ca="1">INDEX(INDIRECT("'"&amp;実行度合表集計!$D78&amp;"_受着完'!R27C4:R28C95",FALSE),1,
MATCH(DF$2,INDIRECT("'"&amp;実行度合表集計!$D78&amp;"_受着完'!R4",FALSE),0)-1)</f>
        <v>#REF!</v>
      </c>
      <c r="DG78" s="356" t="e">
        <f ca="1">INDEX(INDIRECT("'"&amp;実行度合表集計!$D78&amp;"_受着完'!R27C4:R28C95",FALSE),1,
MATCH(DF$2,INDIRECT("'"&amp;実行度合表集計!$D78&amp;"_受着完'!R4",FALSE),0))</f>
        <v>#REF!</v>
      </c>
      <c r="DH78" s="587" t="e" cm="1">
        <f t="array" aca="1" ref="DH78" ca="1">INDEX(INDIRECT("'"&amp;実行度合表集計!$D78&amp;"_受着完'!R27C4:R28C95",FALSE),1,
MATCH(DF$2,INDIRECT("'"&amp;実行度合表集計!$D78&amp;"_受着完'!R4",FALSE),0)-3)</f>
        <v>#REF!</v>
      </c>
      <c r="DI78" s="357" t="e" cm="1">
        <f t="array" aca="1" ref="DI78" ca="1">INDEX(INDIRECT("'"&amp;実行度合表集計!$D78&amp;"_受着完'!R58C4:R59C95",FALSE),1,
MATCH(DF$2,INDIRECT("'"&amp;実行度合表集計!$D78&amp;"_受着完'!R4",FALSE),0)-1)</f>
        <v>#REF!</v>
      </c>
      <c r="DJ78" s="356" t="e">
        <f ca="1">INDEX(INDIRECT("'"&amp;実行度合表集計!$D78&amp;"_受着完'!R58C4:R59C95",FALSE),1,
MATCH(DF$2,INDIRECT("'"&amp;実行度合表集計!$D78&amp;"_受着完'!R4",FALSE),0))</f>
        <v>#REF!</v>
      </c>
      <c r="DK78" s="587" t="e" cm="1">
        <f t="array" aca="1" ref="DK78" ca="1">INDEX(INDIRECT("'"&amp;実行度合表集計!$D78&amp;"_受着完'!R58C4:R59C95",FALSE),1,
MATCH(DF$2,INDIRECT("'"&amp;実行度合表集計!$D78&amp;"_受着完'!R4",FALSE),0)-3)</f>
        <v>#REF!</v>
      </c>
      <c r="DL78" s="358" t="e" cm="1">
        <f t="array" aca="1" ref="DL78" ca="1">INDEX(INDIRECT("'"&amp;実行度合表集計!$D78&amp;"_受着完'!R89C4:R90C95",FALSE),1,
MATCH(DF$2,INDIRECT("'"&amp;実行度合表集計!$D78&amp;"_受着完'!R4",FALSE),0)-1)</f>
        <v>#REF!</v>
      </c>
      <c r="DM78" s="356" t="e">
        <f ca="1">INDEX(INDIRECT("'"&amp;実行度合表集計!$D78&amp;"_受着完'!R89C4:R90C95",FALSE),1,
MATCH(DF$2,INDIRECT("'"&amp;実行度合表集計!$D78&amp;"_受着完'!R4",FALSE),0))</f>
        <v>#REF!</v>
      </c>
      <c r="DN78" s="384" t="e">
        <f ca="1">DM78-($Q78*1000)</f>
        <v>#REF!</v>
      </c>
      <c r="DO78" s="587" t="e" cm="1">
        <f t="array" aca="1" ref="DO78" ca="1">INDEX(INDIRECT("'"&amp;実行度合表集計!$D78&amp;"_受着完'!R89C4:R90C95",FALSE),1,
MATCH(DF$2,INDIRECT("'"&amp;実行度合表集計!$D78&amp;"_受着完'!R4",FALSE),0)-3)</f>
        <v>#REF!</v>
      </c>
      <c r="DP78" s="455" t="e" cm="1">
        <f t="array" aca="1" ref="DP78" ca="1">INDEX(INDIRECT("'"&amp;実行度合表集計!$D78&amp;"_受着完'!R27C4:R28C95",FALSE),1,
MATCH(DP$2,INDIRECT("'"&amp;実行度合表集計!$D78&amp;"_受着完'!R4",FALSE),0)-1)</f>
        <v>#REF!</v>
      </c>
      <c r="DQ78" s="356" t="e">
        <f ca="1">INDEX(INDIRECT("'"&amp;実行度合表集計!$D78&amp;"_受着完'!R27C4:R28C95",FALSE),1,
MATCH(DP$2,INDIRECT("'"&amp;実行度合表集計!$D78&amp;"_受着完'!R4",FALSE),0))</f>
        <v>#REF!</v>
      </c>
      <c r="DR78" s="587" t="e" cm="1">
        <f t="array" aca="1" ref="DR78" ca="1">INDEX(INDIRECT("'"&amp;実行度合表集計!$D78&amp;"_受着完'!R27C4:R28C95",FALSE),1,
MATCH(DP$2,INDIRECT("'"&amp;実行度合表集計!$D78&amp;"_受着完'!R4",FALSE),0)-3)</f>
        <v>#REF!</v>
      </c>
      <c r="DS78" s="357" t="e" cm="1">
        <f t="array" aca="1" ref="DS78" ca="1">INDEX(INDIRECT("'"&amp;実行度合表集計!$D78&amp;"_受着完'!R58C4:R59C95",FALSE),1,
MATCH(DP$2,INDIRECT("'"&amp;実行度合表集計!$D78&amp;"_受着完'!R4",FALSE),0)-1)</f>
        <v>#REF!</v>
      </c>
      <c r="DT78" s="356" t="e">
        <f ca="1">INDEX(INDIRECT("'"&amp;実行度合表集計!$D78&amp;"_受着完'!R58C4:R59C95",FALSE),1,
MATCH(DP$2,INDIRECT("'"&amp;実行度合表集計!$D78&amp;"_受着完'!R4",FALSE),0))</f>
        <v>#REF!</v>
      </c>
      <c r="DU78" s="587" t="e" cm="1">
        <f t="array" aca="1" ref="DU78" ca="1">INDEX(INDIRECT("'"&amp;実行度合表集計!$D78&amp;"_受着完'!R58C4:R59C95",FALSE),1,
MATCH(DP$2,INDIRECT("'"&amp;実行度合表集計!$D78&amp;"_受着完'!R4",FALSE),0)-3)</f>
        <v>#REF!</v>
      </c>
      <c r="DV78" s="358" t="e" cm="1">
        <f t="array" aca="1" ref="DV78" ca="1">INDEX(INDIRECT("'"&amp;実行度合表集計!$D78&amp;"_受着完'!R89C4:R90C95",FALSE),1,
MATCH(DP$2,INDIRECT("'"&amp;実行度合表集計!$D78&amp;"_受着完'!R4",FALSE),0)-1)</f>
        <v>#REF!</v>
      </c>
      <c r="DW78" s="356" t="e">
        <f ca="1">INDEX(INDIRECT("'"&amp;実行度合表集計!$D78&amp;"_受着完'!R89C4:R90C95",FALSE),1,
MATCH(DP$2,INDIRECT("'"&amp;実行度合表集計!$D78&amp;"_受着完'!R4",FALSE),0))</f>
        <v>#REF!</v>
      </c>
      <c r="DX78" s="384" t="e">
        <f ca="1">DW78-($Q78*1000)</f>
        <v>#REF!</v>
      </c>
      <c r="DY78" s="587" t="e" cm="1">
        <f t="array" aca="1" ref="DY78" ca="1">INDEX(INDIRECT("'"&amp;実行度合表集計!$D78&amp;"_受着完'!R89C4:R90C95",FALSE),1,
MATCH(DP$2,INDIRECT("'"&amp;実行度合表集計!$D78&amp;"_受着完'!R4",FALSE),0)-3)</f>
        <v>#REF!</v>
      </c>
      <c r="DZ78" s="455" t="e" cm="1">
        <f t="array" aca="1" ref="DZ78" ca="1">INDEX(INDIRECT("'"&amp;実行度合表集計!$D78&amp;"_受着完'!R27C4:R28C95",FALSE),1,
MATCH(DZ$2,INDIRECT("'"&amp;実行度合表集計!$D78&amp;"_受着完'!R4",FALSE),0)-1)</f>
        <v>#REF!</v>
      </c>
      <c r="EA78" s="356" t="e">
        <f ca="1">INDEX(INDIRECT("'"&amp;実行度合表集計!$D78&amp;"_受着完'!R27C4:R28C95",FALSE),1,
MATCH(DZ$2,INDIRECT("'"&amp;実行度合表集計!$D78&amp;"_受着完'!R4",FALSE),0))</f>
        <v>#REF!</v>
      </c>
      <c r="EB78" s="587" t="e" cm="1">
        <f t="array" aca="1" ref="EB78" ca="1">INDEX(INDIRECT("'"&amp;実行度合表集計!$D78&amp;"_受着完'!R27C4:R28C95",FALSE),1,
MATCH(DZ$2,INDIRECT("'"&amp;実行度合表集計!$D78&amp;"_受着完'!R4",FALSE),0)-3)</f>
        <v>#REF!</v>
      </c>
      <c r="EC78" s="357" t="e" cm="1">
        <f t="array" aca="1" ref="EC78" ca="1">INDEX(INDIRECT("'"&amp;実行度合表集計!$D78&amp;"_受着完'!R58C4:R59C95",FALSE),1,
MATCH(DZ$2,INDIRECT("'"&amp;実行度合表集計!$D78&amp;"_受着完'!R4",FALSE),0)-1)</f>
        <v>#REF!</v>
      </c>
      <c r="ED78" s="356" t="e">
        <f ca="1">INDEX(INDIRECT("'"&amp;実行度合表集計!$D78&amp;"_受着完'!R58C4:R59C95",FALSE),1,
MATCH(DZ$2,INDIRECT("'"&amp;実行度合表集計!$D78&amp;"_受着完'!R4",FALSE),0))</f>
        <v>#REF!</v>
      </c>
      <c r="EE78" s="587" t="e" cm="1">
        <f t="array" aca="1" ref="EE78" ca="1">INDEX(INDIRECT("'"&amp;実行度合表集計!$D78&amp;"_受着完'!R58C4:R59C95",FALSE),1,
MATCH(DZ$2,INDIRECT("'"&amp;実行度合表集計!$D78&amp;"_受着完'!R4",FALSE),0)-3)</f>
        <v>#REF!</v>
      </c>
      <c r="EF78" s="358" t="e" cm="1">
        <f t="array" aca="1" ref="EF78" ca="1">INDEX(INDIRECT("'"&amp;実行度合表集計!$D78&amp;"_受着完'!R89C4:R90C95",FALSE),1,
MATCH(DZ$2,INDIRECT("'"&amp;実行度合表集計!$D78&amp;"_受着完'!R4",FALSE),0)-1)</f>
        <v>#REF!</v>
      </c>
      <c r="EG78" s="356" t="e">
        <f ca="1">INDEX(INDIRECT("'"&amp;実行度合表集計!$D78&amp;"_受着完'!R89C4:R90C95",FALSE),1,
MATCH(DZ$2,INDIRECT("'"&amp;実行度合表集計!$D78&amp;"_受着完'!R4",FALSE),0))</f>
        <v>#REF!</v>
      </c>
      <c r="EH78" s="384" t="e">
        <f ca="1">EG78-($Q78*1000)</f>
        <v>#REF!</v>
      </c>
      <c r="EI78" s="587" t="e" cm="1">
        <f t="array" aca="1" ref="EI78" ca="1">INDEX(INDIRECT("'"&amp;実行度合表集計!$D78&amp;"_受着完'!R89C4:R90C95",FALSE),1,
MATCH(DZ$2,INDIRECT("'"&amp;実行度合表集計!$D78&amp;"_受着完'!R4",FALSE),0)-3)</f>
        <v>#REF!</v>
      </c>
      <c r="EJ78" s="627" t="e">
        <f t="shared" ref="EJ78:EJ79" ca="1" si="2100">DF78+DP78+DZ78</f>
        <v>#REF!</v>
      </c>
      <c r="EK78" s="628" t="e">
        <f t="shared" ref="EK78:EK79" ca="1" si="2101">DG78+DQ78+EA78</f>
        <v>#REF!</v>
      </c>
      <c r="EL78" s="629" t="e">
        <f t="shared" ref="EL78:EL79" ca="1" si="2102">DH78+DR78+EB78</f>
        <v>#REF!</v>
      </c>
      <c r="EM78" s="648" t="e">
        <f t="shared" ref="EM78:EM79" ca="1" si="2103">DI78+DS78+EC78</f>
        <v>#REF!</v>
      </c>
      <c r="EN78" s="617" t="e">
        <f t="shared" ref="EN78:EN79" ca="1" si="2104">DJ78+DT78+ED78</f>
        <v>#REF!</v>
      </c>
      <c r="EO78" s="649" t="e">
        <f t="shared" ref="EO78:EO79" ca="1" si="2105">DK78+DU78+EE78</f>
        <v>#REF!</v>
      </c>
      <c r="EP78" s="659" t="e">
        <f t="shared" ref="EP78" ca="1" si="2106">DL78+DV78+EF78</f>
        <v>#REF!</v>
      </c>
      <c r="EQ78" s="619" t="e">
        <f t="shared" ref="EQ78" ca="1" si="2107">DM78+DW78+EG78</f>
        <v>#REF!</v>
      </c>
      <c r="ER78" s="789" t="e">
        <f t="shared" ref="ER78" ca="1" si="2108">DN78+DX78+EH78</f>
        <v>#REF!</v>
      </c>
      <c r="ES78" s="660" t="e">
        <f t="shared" ref="ES78" ca="1" si="2109">DO78+DY78+EI78</f>
        <v>#REF!</v>
      </c>
      <c r="ET78" s="360" t="e" cm="1">
        <f t="array" aca="1" ref="ET78" ca="1">INDEX(INDIRECT("'"&amp;実行度合表集計!$D78&amp;"_受着完'!R27C4:R28C95",FALSE),1,
MATCH(ET$2,INDIRECT("'"&amp;実行度合表集計!$D78&amp;"_受着完'!R4",FALSE),0)-1)</f>
        <v>#REF!</v>
      </c>
      <c r="EU78" s="356" t="e">
        <f ca="1">INDEX(INDIRECT("'"&amp;実行度合表集計!$D78&amp;"_受着完'!R27C4:R28C95",FALSE),1,
MATCH(ET$2,INDIRECT("'"&amp;実行度合表集計!$D78&amp;"_受着完'!R4",FALSE),0))</f>
        <v>#REF!</v>
      </c>
      <c r="EV78" s="587" t="e" cm="1">
        <f t="array" aca="1" ref="EV78" ca="1">INDEX(INDIRECT("'"&amp;実行度合表集計!$D78&amp;"_受着完'!R27C4:R28C95",FALSE),1,
MATCH(ET$2,INDIRECT("'"&amp;実行度合表集計!$D78&amp;"_受着完'!R4",FALSE),0)-3)</f>
        <v>#REF!</v>
      </c>
      <c r="EW78" s="357" t="e" cm="1">
        <f t="array" aca="1" ref="EW78" ca="1">INDEX(INDIRECT("'"&amp;実行度合表集計!$D78&amp;"_受着完'!R58C4:R59C95",FALSE),1,
MATCH(ET$2,INDIRECT("'"&amp;実行度合表集計!$D78&amp;"_受着完'!R4",FALSE),0)-1)</f>
        <v>#REF!</v>
      </c>
      <c r="EX78" s="356" t="e">
        <f ca="1">INDEX(INDIRECT("'"&amp;実行度合表集計!$D78&amp;"_受着完'!R58C4:R59C95",FALSE),1,
MATCH(ET$2,INDIRECT("'"&amp;実行度合表集計!$D78&amp;"_受着完'!R4",FALSE),0))</f>
        <v>#REF!</v>
      </c>
      <c r="EY78" s="587" t="e" cm="1">
        <f t="array" aca="1" ref="EY78" ca="1">INDEX(INDIRECT("'"&amp;実行度合表集計!$D78&amp;"_受着完'!R58C4:R59C95",FALSE),1,
MATCH(ET$2,INDIRECT("'"&amp;実行度合表集計!$D78&amp;"_受着完'!R4",FALSE),0)-3)</f>
        <v>#REF!</v>
      </c>
      <c r="EZ78" s="358" t="e" cm="1">
        <f t="array" aca="1" ref="EZ78" ca="1">INDEX(INDIRECT("'"&amp;実行度合表集計!$D78&amp;"_受着完'!R89C4:R90C95",FALSE),1,
MATCH(ET$2,INDIRECT("'"&amp;実行度合表集計!$D78&amp;"_受着完'!R4",FALSE),0)-1)</f>
        <v>#REF!</v>
      </c>
      <c r="FA78" s="356" t="e">
        <f ca="1">INDEX(INDIRECT("'"&amp;実行度合表集計!$D78&amp;"_受着完'!R89C4:R90C95",FALSE),1,
MATCH(ET$2,INDIRECT("'"&amp;実行度合表集計!$D78&amp;"_受着完'!R4",FALSE),0))</f>
        <v>#REF!</v>
      </c>
      <c r="FB78" s="384" t="e">
        <f ca="1">FA78-($Q78*1000)</f>
        <v>#REF!</v>
      </c>
      <c r="FC78" s="587" t="e" cm="1">
        <f t="array" aca="1" ref="FC78" ca="1">INDEX(INDIRECT("'"&amp;実行度合表集計!$D78&amp;"_受着完'!R89C4:R90C95",FALSE),1,
MATCH(ET$2,INDIRECT("'"&amp;実行度合表集計!$D78&amp;"_受着完'!R4",FALSE),0)-3)</f>
        <v>#REF!</v>
      </c>
      <c r="FD78" s="455" t="e" cm="1">
        <f t="array" aca="1" ref="FD78" ca="1">INDEX(INDIRECT("'"&amp;実行度合表集計!$D78&amp;"_受着完'!R27C4:R28C95",FALSE),1,
MATCH(FD$2,INDIRECT("'"&amp;実行度合表集計!$D78&amp;"_受着完'!R4",FALSE),0)-1)</f>
        <v>#REF!</v>
      </c>
      <c r="FE78" s="356" t="e">
        <f ca="1">INDEX(INDIRECT("'"&amp;実行度合表集計!$D78&amp;"_受着完'!R27C4:R28C95",FALSE),1,
MATCH(FD$2,INDIRECT("'"&amp;実行度合表集計!$D78&amp;"_受着完'!R4",FALSE),0))</f>
        <v>#REF!</v>
      </c>
      <c r="FF78" s="587" t="e" cm="1">
        <f t="array" aca="1" ref="FF78" ca="1">INDEX(INDIRECT("'"&amp;実行度合表集計!$D78&amp;"_受着完'!R27C4:R28C95",FALSE),1,
MATCH(FD$2,INDIRECT("'"&amp;実行度合表集計!$D78&amp;"_受着完'!R4",FALSE),0)-3)</f>
        <v>#REF!</v>
      </c>
      <c r="FG78" s="357" t="e" cm="1">
        <f t="array" aca="1" ref="FG78" ca="1">INDEX(INDIRECT("'"&amp;実行度合表集計!$D78&amp;"_受着完'!R58C4:R59C95",FALSE),1,
MATCH(FD$2,INDIRECT("'"&amp;実行度合表集計!$D78&amp;"_受着完'!R4",FALSE),0)-1)</f>
        <v>#REF!</v>
      </c>
      <c r="FH78" s="356" t="e">
        <f ca="1">INDEX(INDIRECT("'"&amp;実行度合表集計!$D78&amp;"_受着完'!R58C4:R59C95",FALSE),1,
MATCH(FD$2,INDIRECT("'"&amp;実行度合表集計!$D78&amp;"_受着完'!R4",FALSE),0))</f>
        <v>#REF!</v>
      </c>
      <c r="FI78" s="587" t="e" cm="1">
        <f t="array" aca="1" ref="FI78" ca="1">INDEX(INDIRECT("'"&amp;実行度合表集計!$D78&amp;"_受着完'!R58C4:R59C95",FALSE),1,
MATCH(FD$2,INDIRECT("'"&amp;実行度合表集計!$D78&amp;"_受着完'!R4",FALSE),0)-3)</f>
        <v>#REF!</v>
      </c>
      <c r="FJ78" s="358" t="e" cm="1">
        <f t="array" aca="1" ref="FJ78" ca="1">INDEX(INDIRECT("'"&amp;実行度合表集計!$D78&amp;"_受着完'!R89C4:R90C95",FALSE),1,
MATCH(FD$2,INDIRECT("'"&amp;実行度合表集計!$D78&amp;"_受着完'!R4",FALSE),0)-1)</f>
        <v>#REF!</v>
      </c>
      <c r="FK78" s="356" t="e">
        <f ca="1">INDEX(INDIRECT("'"&amp;実行度合表集計!$D78&amp;"_受着完'!R89C4:R90C95",FALSE),1,
MATCH(FD$2,INDIRECT("'"&amp;実行度合表集計!$D78&amp;"_受着完'!R4",FALSE),0))</f>
        <v>#REF!</v>
      </c>
      <c r="FL78" s="384" t="e">
        <f ca="1">FK78-($Q78*1000)</f>
        <v>#REF!</v>
      </c>
      <c r="FM78" s="587" t="e" cm="1">
        <f t="array" aca="1" ref="FM78" ca="1">INDEX(INDIRECT("'"&amp;実行度合表集計!$D78&amp;"_受着完'!R89C4:R90C95",FALSE),1,
MATCH(FD$2,INDIRECT("'"&amp;実行度合表集計!$D78&amp;"_受着完'!R4",FALSE),0)-3)</f>
        <v>#REF!</v>
      </c>
      <c r="FN78" s="455" t="e" cm="1">
        <f t="array" aca="1" ref="FN78" ca="1">INDEX(INDIRECT("'"&amp;実行度合表集計!$D78&amp;"_受着完'!R27C4:R28C95",FALSE),1,
MATCH(FN$2,INDIRECT("'"&amp;実行度合表集計!$D78&amp;"_受着完'!R4",FALSE),0)-1)</f>
        <v>#REF!</v>
      </c>
      <c r="FO78" s="356" t="e">
        <f ca="1">INDEX(INDIRECT("'"&amp;実行度合表集計!$D78&amp;"_受着完'!R27C4:R28C95",FALSE),1,
MATCH(FN$2,INDIRECT("'"&amp;実行度合表集計!$D78&amp;"_受着完'!R4",FALSE),0))</f>
        <v>#REF!</v>
      </c>
      <c r="FP78" s="587" t="e" cm="1">
        <f t="array" aca="1" ref="FP78" ca="1">INDEX(INDIRECT("'"&amp;実行度合表集計!$D78&amp;"_受着完'!R27C4:R28C95",FALSE),1,
MATCH(FN$2,INDIRECT("'"&amp;実行度合表集計!$D78&amp;"_受着完'!R4",FALSE),0)-3)</f>
        <v>#REF!</v>
      </c>
      <c r="FQ78" s="357" t="e" cm="1">
        <f t="array" aca="1" ref="FQ78" ca="1">INDEX(INDIRECT("'"&amp;実行度合表集計!$D78&amp;"_受着完'!R58C4:R59C95",FALSE),1,
MATCH(FN$2,INDIRECT("'"&amp;実行度合表集計!$D78&amp;"_受着完'!R4",FALSE),0)-1)</f>
        <v>#REF!</v>
      </c>
      <c r="FR78" s="356" t="e">
        <f ca="1">INDEX(INDIRECT("'"&amp;実行度合表集計!$D78&amp;"_受着完'!R58C4:R59C95",FALSE),1,
MATCH(FN$2,INDIRECT("'"&amp;実行度合表集計!$D78&amp;"_受着完'!R4",FALSE),0))</f>
        <v>#REF!</v>
      </c>
      <c r="FS78" s="587" t="e" cm="1">
        <f t="array" aca="1" ref="FS78" ca="1">INDEX(INDIRECT("'"&amp;実行度合表集計!$D78&amp;"_受着完'!R58C4:R59C95",FALSE),1,
MATCH(FN$2,INDIRECT("'"&amp;実行度合表集計!$D78&amp;"_受着完'!R4",FALSE),0)-3)</f>
        <v>#REF!</v>
      </c>
      <c r="FT78" s="358" t="e" cm="1">
        <f t="array" aca="1" ref="FT78" ca="1">INDEX(INDIRECT("'"&amp;実行度合表集計!$D78&amp;"_受着完'!R89C4:R90C95",FALSE),1,
MATCH(FN$2,INDIRECT("'"&amp;実行度合表集計!$D78&amp;"_受着完'!R4",FALSE),0)-1)</f>
        <v>#REF!</v>
      </c>
      <c r="FU78" s="356" t="e">
        <f ca="1">INDEX(INDIRECT("'"&amp;実行度合表集計!$D78&amp;"_受着完'!R89C4:R90C95",FALSE),1,
MATCH(FN$2,INDIRECT("'"&amp;実行度合表集計!$D78&amp;"_受着完'!R4",FALSE),0))</f>
        <v>#REF!</v>
      </c>
      <c r="FV78" s="384" t="e">
        <f ca="1">FU78-($Q78*1000)</f>
        <v>#REF!</v>
      </c>
      <c r="FW78" s="587" t="e" cm="1">
        <f t="array" aca="1" ref="FW78" ca="1">INDEX(INDIRECT("'"&amp;実行度合表集計!$D78&amp;"_受着完'!R89C4:R90C95",FALSE),1,
MATCH(FN$2,INDIRECT("'"&amp;実行度合表集計!$D78&amp;"_受着完'!R4",FALSE),0)-3)</f>
        <v>#REF!</v>
      </c>
      <c r="FX78" s="627" t="e">
        <f t="shared" ref="FX78:FX79" ca="1" si="2110">ET78+FD78+FN78</f>
        <v>#REF!</v>
      </c>
      <c r="FY78" s="628" t="e">
        <f t="shared" ref="FY78:FY79" ca="1" si="2111">EU78+FE78+FO78</f>
        <v>#REF!</v>
      </c>
      <c r="FZ78" s="629" t="e">
        <f t="shared" ref="FZ78:FZ79" ca="1" si="2112">EV78+FF78+FP78</f>
        <v>#REF!</v>
      </c>
      <c r="GA78" s="648" t="e">
        <f t="shared" ref="GA78:GA79" ca="1" si="2113">EW78+FG78+FQ78</f>
        <v>#REF!</v>
      </c>
      <c r="GB78" s="617" t="e">
        <f t="shared" ref="GB78:GB79" ca="1" si="2114">EX78+FH78+FR78</f>
        <v>#REF!</v>
      </c>
      <c r="GC78" s="649" t="e">
        <f t="shared" ref="GC78:GC79" ca="1" si="2115">EY78+FI78+FS78</f>
        <v>#REF!</v>
      </c>
      <c r="GD78" s="659" t="e">
        <f t="shared" ref="GD78" ca="1" si="2116">EZ78+FJ78+FT78</f>
        <v>#REF!</v>
      </c>
      <c r="GE78" s="619" t="e">
        <f t="shared" ref="GE78" ca="1" si="2117">FA78+FK78+FU78</f>
        <v>#REF!</v>
      </c>
      <c r="GF78" s="789" t="e">
        <f t="shared" ref="GF78" ca="1" si="2118">FB78+FL78+FV78</f>
        <v>#REF!</v>
      </c>
      <c r="GG78" s="660" t="e">
        <f t="shared" ref="GG78" ca="1" si="2119">FC78+FM78+FW78</f>
        <v>#REF!</v>
      </c>
      <c r="GH78" s="670" t="e">
        <f t="shared" ref="GH78:GH79" ca="1" si="2120">EJ78+FX78</f>
        <v>#REF!</v>
      </c>
      <c r="GI78" s="620" t="e">
        <f t="shared" ref="GI78:GI79" ca="1" si="2121">EK78+FY78</f>
        <v>#REF!</v>
      </c>
      <c r="GJ78" s="671" t="e">
        <f t="shared" ref="GJ78:GJ79" ca="1" si="2122">EL78+FZ78</f>
        <v>#REF!</v>
      </c>
      <c r="GK78" s="681" t="e">
        <f t="shared" ref="GK78:GK79" ca="1" si="2123">EM78+GA78</f>
        <v>#REF!</v>
      </c>
      <c r="GL78" s="622" t="e">
        <f t="shared" ref="GL78:GL79" ca="1" si="2124">EN78+GB78</f>
        <v>#REF!</v>
      </c>
      <c r="GM78" s="682" t="e">
        <f t="shared" ref="GM78:GM79" ca="1" si="2125">EO78+GC78</f>
        <v>#REF!</v>
      </c>
      <c r="GN78" s="692" t="e">
        <f t="shared" ref="GN78:GN79" ca="1" si="2126">EP78+GD78</f>
        <v>#REF!</v>
      </c>
      <c r="GO78" s="624" t="e">
        <f t="shared" ref="GO78:GO79" ca="1" si="2127">EQ78+GE78</f>
        <v>#REF!</v>
      </c>
      <c r="GP78" s="791" t="e">
        <f t="shared" ref="GP78:GP79" ca="1" si="2128">ER78+GF78</f>
        <v>#REF!</v>
      </c>
      <c r="GQ78" s="693" t="e">
        <f t="shared" ref="GQ78:GQ79" ca="1" si="2129">ES78+GG78</f>
        <v>#REF!</v>
      </c>
      <c r="GR78" s="702" t="e">
        <f t="shared" ref="GR78:GR79" ca="1" si="2130">CV78+GH78</f>
        <v>#REF!</v>
      </c>
      <c r="GS78" s="699" t="e">
        <f t="shared" ref="GS78:GS79" ca="1" si="2131">CW78+GI78</f>
        <v>#REF!</v>
      </c>
      <c r="GT78" s="703" t="e">
        <f t="shared" ref="GT78:GT79" ca="1" si="2132">CX78+GJ78</f>
        <v>#REF!</v>
      </c>
      <c r="GU78" s="702" t="e">
        <f t="shared" ref="GU78:GU79" ca="1" si="2133">CY78+GK78</f>
        <v>#REF!</v>
      </c>
      <c r="GV78" s="699" t="e">
        <f t="shared" ref="GV78:GV79" ca="1" si="2134">CZ78+GL78</f>
        <v>#REF!</v>
      </c>
      <c r="GW78" s="703" t="e">
        <f t="shared" ref="GW78:GW79" ca="1" si="2135">DA78+GM78</f>
        <v>#REF!</v>
      </c>
      <c r="GX78" s="702" t="e">
        <f t="shared" ref="GX78:GX79" ca="1" si="2136">DB78+GN78</f>
        <v>#REF!</v>
      </c>
      <c r="GY78" s="699" t="e">
        <f t="shared" ref="GY78:GY79" ca="1" si="2137">DC78+GO78</f>
        <v>#REF!</v>
      </c>
      <c r="GZ78" s="793" t="e">
        <f t="shared" ref="GZ78:GZ79" ca="1" si="2138">DD78+GP78</f>
        <v>#REF!</v>
      </c>
      <c r="HA78" s="703" t="e">
        <f t="shared" ref="HA78:HA79" ca="1" si="2139">DE78+GQ78</f>
        <v>#REF!</v>
      </c>
      <c r="HC78" s="461" t="s">
        <v>145</v>
      </c>
      <c r="HE78" s="461" t="s">
        <v>209</v>
      </c>
      <c r="HF78" s="461"/>
      <c r="HG78" s="461"/>
    </row>
    <row r="79" spans="1:215" ht="19.5" outlineLevel="1" x14ac:dyDescent="0.25">
      <c r="A79" s="365"/>
      <c r="B79" s="504"/>
      <c r="C79" s="443" t="str">
        <f>_xlfn.XLOOKUP($D79,'214737'!$H:$H,'214737'!$G:$G,"",0)</f>
        <v/>
      </c>
      <c r="D79" s="1489" t="str">
        <f>HYPERLINK("#'"&amp;D78&amp;"_受着完'!A1","▶受着完")</f>
        <v>▶受着完</v>
      </c>
      <c r="E79" s="413"/>
      <c r="F79" s="1294" t="str">
        <f>_xlfn.XLOOKUP($D79,'214737'!$H:$H,'214737'!$I:$I,"",0)</f>
        <v/>
      </c>
      <c r="G79" s="1294" t="str">
        <f>_xlfn.XLOOKUP($D79,'214737'!$H:$H,'214737'!$J:$J,"",0)</f>
        <v/>
      </c>
      <c r="H79" s="1294" t="str">
        <f>_xlfn.XLOOKUP($D79,'214737'!$H:$H,'214737'!$K:$K,"",0)</f>
        <v/>
      </c>
      <c r="I79" s="414" t="str">
        <f>集計グループ10</f>
        <v>特建事業部</v>
      </c>
      <c r="J79" s="523"/>
      <c r="K79" s="1278">
        <f>K78</f>
        <v>592</v>
      </c>
      <c r="L79" s="1278">
        <f t="shared" ref="L79:P79" si="2140">L78</f>
        <v>9</v>
      </c>
      <c r="M79" s="1278">
        <f t="shared" si="2140"/>
        <v>0</v>
      </c>
      <c r="N79" s="1278">
        <f t="shared" si="2140"/>
        <v>0</v>
      </c>
      <c r="O79" s="1278">
        <f t="shared" si="2140"/>
        <v>311</v>
      </c>
      <c r="P79" s="1278">
        <f t="shared" si="2140"/>
        <v>400</v>
      </c>
      <c r="Q79" s="1278">
        <f>SUM(K79:P79)</f>
        <v>1312</v>
      </c>
      <c r="R79" s="577" t="str">
        <f>R78</f>
        <v>西東京不動産課</v>
      </c>
      <c r="S79" s="355" t="s">
        <v>146</v>
      </c>
      <c r="T79" s="455" t="e" cm="1">
        <f t="array" aca="1" ref="T79" ca="1">INDEX(INDIRECT("'"&amp;実行度合表集計!$D78&amp;"_受着完'!R27C4:R28C95",FALSE),2,
MATCH(T$2,INDIRECT("'"&amp;実行度合表集計!$D78&amp;"_受着完'!R4",FALSE),0)-1)</f>
        <v>#REF!</v>
      </c>
      <c r="U79" s="356" t="e">
        <f ca="1">INDEX(INDIRECT("'"&amp;実行度合表集計!$D78&amp;"_受着完'!R27C4:R28C95",FALSE),2,
MATCH(T$2,INDIRECT("'"&amp;実行度合表集計!$D78&amp;"_受着完'!R4",FALSE),0))</f>
        <v>#REF!</v>
      </c>
      <c r="V79" s="587" t="e" cm="1">
        <f t="array" aca="1" ref="V79" ca="1">INDEX(INDIRECT("'"&amp;実行度合表集計!$D78&amp;"_受着完'!R27C4:R28C95",FALSE),2,
MATCH(T$2,INDIRECT("'"&amp;実行度合表集計!$D78&amp;"_受着完'!R4",FALSE),0)-3)</f>
        <v>#REF!</v>
      </c>
      <c r="W79" s="357" t="e" cm="1">
        <f t="array" aca="1" ref="W79" ca="1">INDEX(INDIRECT("'"&amp;実行度合表集計!$D78&amp;"_受着完'!R58C4:R59C95",FALSE),2,
MATCH(T$2,INDIRECT("'"&amp;実行度合表集計!$D78&amp;"_受着完'!R4",FALSE),0)-1)</f>
        <v>#REF!</v>
      </c>
      <c r="X79" s="356" t="e">
        <f ca="1">INDEX(INDIRECT("'"&amp;実行度合表集計!$D78&amp;"_受着完'!R58C4:R59C95",FALSE),2,
MATCH(T$2,INDIRECT("'"&amp;実行度合表集計!$D78&amp;"_受着完'!R4",FALSE),0))</f>
        <v>#REF!</v>
      </c>
      <c r="Y79" s="587" t="e" cm="1">
        <f t="array" aca="1" ref="Y79" ca="1">INDEX(INDIRECT("'"&amp;実行度合表集計!$D78&amp;"_受着完'!R58C4:R59C95",FALSE),2,
MATCH(T$2,INDIRECT("'"&amp;実行度合表集計!$D78&amp;"_受着完'!R4",FALSE),0)-3)</f>
        <v>#REF!</v>
      </c>
      <c r="Z79" s="358" t="e" cm="1">
        <f t="array" aca="1" ref="Z79" ca="1">INDEX(INDIRECT("'"&amp;実行度合表集計!$D78&amp;"_受着完'!R89C4:R90C95",FALSE),2,
MATCH(T$2,INDIRECT("'"&amp;実行度合表集計!$D78&amp;"_受着完'!R4",FALSE),0)-1)</f>
        <v>#REF!</v>
      </c>
      <c r="AA79" s="356" t="e">
        <f ca="1">INDEX(INDIRECT("'"&amp;実行度合表集計!$D78&amp;"_受着完'!R89C4:R90C95",FALSE),2,
MATCH(T$2,INDIRECT("'"&amp;実行度合表集計!$D78&amp;"_受着完'!R4",FALSE),0))</f>
        <v>#REF!</v>
      </c>
      <c r="AB79" s="795" t="e">
        <f ca="1">AA79-($Q78*1000)</f>
        <v>#REF!</v>
      </c>
      <c r="AC79" s="587" t="e" cm="1">
        <f t="array" aca="1" ref="AC79" ca="1">INDEX(INDIRECT("'"&amp;実行度合表集計!$D78&amp;"_受着完'!R89C4:R90C95",FALSE),2,
MATCH(T$2,INDIRECT("'"&amp;実行度合表集計!$D78&amp;"_受着完'!R4",FALSE),0)-3)</f>
        <v>#REF!</v>
      </c>
      <c r="AD79" s="455" t="e" cm="1">
        <f t="array" aca="1" ref="AD79" ca="1">INDEX(INDIRECT("'"&amp;実行度合表集計!$D78&amp;"_受着完'!R27C4:R28C95",FALSE),2,
MATCH(AD$2,INDIRECT("'"&amp;実行度合表集計!$D78&amp;"_受着完'!R4",FALSE),0)-1)</f>
        <v>#REF!</v>
      </c>
      <c r="AE79" s="356" t="e">
        <f ca="1">INDEX(INDIRECT("'"&amp;実行度合表集計!$D78&amp;"_受着完'!R27C4:R28C95",FALSE),2,
MATCH(AD$2,INDIRECT("'"&amp;実行度合表集計!$D78&amp;"_受着完'!R4",FALSE),0))</f>
        <v>#REF!</v>
      </c>
      <c r="AF79" s="587" t="e" cm="1">
        <f t="array" aca="1" ref="AF79" ca="1">INDEX(INDIRECT("'"&amp;実行度合表集計!$D78&amp;"_受着完'!R27C4:R28C95",FALSE),2,
MATCH(AD$2,INDIRECT("'"&amp;実行度合表集計!$D78&amp;"_受着完'!R4",FALSE),0)-3)</f>
        <v>#REF!</v>
      </c>
      <c r="AG79" s="357" t="e" cm="1">
        <f t="array" aca="1" ref="AG79" ca="1">INDEX(INDIRECT("'"&amp;実行度合表集計!$D78&amp;"_受着完'!R58C4:R59C95",FALSE),2,
MATCH(AD$2,INDIRECT("'"&amp;実行度合表集計!$D78&amp;"_受着完'!R4",FALSE),0)-1)</f>
        <v>#REF!</v>
      </c>
      <c r="AH79" s="356" t="e">
        <f ca="1">INDEX(INDIRECT("'"&amp;実行度合表集計!$D78&amp;"_受着完'!R58C4:R59C95",FALSE),2,
MATCH(AD$2,INDIRECT("'"&amp;実行度合表集計!$D78&amp;"_受着完'!R4",FALSE),0))</f>
        <v>#REF!</v>
      </c>
      <c r="AI79" s="587" t="e" cm="1">
        <f t="array" aca="1" ref="AI79" ca="1">INDEX(INDIRECT("'"&amp;実行度合表集計!$D78&amp;"_受着完'!R58C4:R59C95",FALSE),2,
MATCH(AD$2,INDIRECT("'"&amp;実行度合表集計!$D78&amp;"_受着完'!R4",FALSE),0)-3)</f>
        <v>#REF!</v>
      </c>
      <c r="AJ79" s="358" t="e" cm="1">
        <f t="array" aca="1" ref="AJ79" ca="1">INDEX(INDIRECT("'"&amp;実行度合表集計!$D78&amp;"_受着完'!R89C4:R90C95",FALSE),2,
MATCH(AD$2,INDIRECT("'"&amp;実行度合表集計!$D78&amp;"_受着完'!R4",FALSE),0)-1)</f>
        <v>#REF!</v>
      </c>
      <c r="AK79" s="356" t="e">
        <f ca="1">INDEX(INDIRECT("'"&amp;実行度合表集計!$D78&amp;"_受着完'!R89C4:R90C95",FALSE),2,
MATCH(AD$2,INDIRECT("'"&amp;実行度合表集計!$D78&amp;"_受着完'!R4",FALSE),0))</f>
        <v>#REF!</v>
      </c>
      <c r="AL79" s="795" t="e">
        <f ca="1">AK79-($Q78*1000)</f>
        <v>#REF!</v>
      </c>
      <c r="AM79" s="587" t="e" cm="1">
        <f t="array" aca="1" ref="AM79" ca="1">INDEX(INDIRECT("'"&amp;実行度合表集計!$D78&amp;"_受着完'!R89C4:R90C95",FALSE),2,
MATCH(AD$2,INDIRECT("'"&amp;実行度合表集計!$D78&amp;"_受着完'!R4",FALSE),0)-3)</f>
        <v>#REF!</v>
      </c>
      <c r="AN79" s="455" t="e" cm="1">
        <f t="array" aca="1" ref="AN79" ca="1">INDEX(INDIRECT("'"&amp;実行度合表集計!$D78&amp;"_受着完'!R27C4:R28C95",FALSE),2,
MATCH(AN$2,INDIRECT("'"&amp;実行度合表集計!$D78&amp;"_受着完'!R4",FALSE),0)-1)</f>
        <v>#REF!</v>
      </c>
      <c r="AO79" s="356" t="e">
        <f ca="1">INDEX(INDIRECT("'"&amp;実行度合表集計!$D78&amp;"_受着完'!R27C4:R28C95",FALSE),2,
MATCH(AN$2,INDIRECT("'"&amp;実行度合表集計!$D78&amp;"_受着完'!R4",FALSE),0))</f>
        <v>#REF!</v>
      </c>
      <c r="AP79" s="587" t="e" cm="1">
        <f t="array" aca="1" ref="AP79" ca="1">INDEX(INDIRECT("'"&amp;実行度合表集計!$D78&amp;"_受着完'!R27C4:R28C95",FALSE),2,
MATCH(AN$2,INDIRECT("'"&amp;実行度合表集計!$D78&amp;"_受着完'!R4",FALSE),0)-3)</f>
        <v>#REF!</v>
      </c>
      <c r="AQ79" s="357" t="e" cm="1">
        <f t="array" aca="1" ref="AQ79" ca="1">INDEX(INDIRECT("'"&amp;実行度合表集計!$D78&amp;"_受着完'!R58C4:R59C95",FALSE),2,
MATCH(AN$2,INDIRECT("'"&amp;実行度合表集計!$D78&amp;"_受着完'!R4",FALSE),0)-1)</f>
        <v>#REF!</v>
      </c>
      <c r="AR79" s="356" t="e">
        <f ca="1">INDEX(INDIRECT("'"&amp;実行度合表集計!$D78&amp;"_受着完'!R58C4:R59C95",FALSE),2,
MATCH(AN$2,INDIRECT("'"&amp;実行度合表集計!$D78&amp;"_受着完'!R4",FALSE),0))</f>
        <v>#REF!</v>
      </c>
      <c r="AS79" s="587" t="e" cm="1">
        <f t="array" aca="1" ref="AS79" ca="1">INDEX(INDIRECT("'"&amp;実行度合表集計!$D78&amp;"_受着完'!R58C4:R59C95",FALSE),2,
MATCH(AN$2,INDIRECT("'"&amp;実行度合表集計!$D78&amp;"_受着完'!R4",FALSE),0)-3)</f>
        <v>#REF!</v>
      </c>
      <c r="AT79" s="358" t="e" cm="1">
        <f t="array" aca="1" ref="AT79" ca="1">INDEX(INDIRECT("'"&amp;実行度合表集計!$D78&amp;"_受着完'!R89C4:R90C95",FALSE),2,
MATCH(AN$2,INDIRECT("'"&amp;実行度合表集計!$D78&amp;"_受着完'!R4",FALSE),0)-1)</f>
        <v>#REF!</v>
      </c>
      <c r="AU79" s="356" t="e">
        <f ca="1">INDEX(INDIRECT("'"&amp;実行度合表集計!$D78&amp;"_受着完'!R89C4:R90C95",FALSE),2,
MATCH(AN$2,INDIRECT("'"&amp;実行度合表集計!$D78&amp;"_受着完'!R4",FALSE),0))</f>
        <v>#REF!</v>
      </c>
      <c r="AV79" s="795" t="e">
        <f ca="1">AU79-($Q78*1000)</f>
        <v>#REF!</v>
      </c>
      <c r="AW79" s="587" t="e" cm="1">
        <f t="array" aca="1" ref="AW79" ca="1">INDEX(INDIRECT("'"&amp;実行度合表集計!$D78&amp;"_受着完'!R89C4:R90C95",FALSE),2,
MATCH(AN$2,INDIRECT("'"&amp;実行度合表集計!$D78&amp;"_受着完'!R4",FALSE),0)-3)</f>
        <v>#REF!</v>
      </c>
      <c r="AX79" s="627" t="e">
        <f t="shared" ca="1" si="2070"/>
        <v>#REF!</v>
      </c>
      <c r="AY79" s="628" t="e">
        <f t="shared" ca="1" si="2071"/>
        <v>#REF!</v>
      </c>
      <c r="AZ79" s="629" t="e">
        <f t="shared" ca="1" si="2072"/>
        <v>#REF!</v>
      </c>
      <c r="BA79" s="648" t="e">
        <f t="shared" ca="1" si="2073"/>
        <v>#REF!</v>
      </c>
      <c r="BB79" s="617" t="e">
        <f t="shared" ca="1" si="2074"/>
        <v>#REF!</v>
      </c>
      <c r="BC79" s="649" t="e">
        <f t="shared" ca="1" si="2075"/>
        <v>#REF!</v>
      </c>
      <c r="BD79" s="659" t="e">
        <f ca="1">Z79+AJ79+AT79</f>
        <v>#REF!</v>
      </c>
      <c r="BE79" s="619" t="e">
        <f ca="1">AA79+AK79+AU79</f>
        <v>#REF!</v>
      </c>
      <c r="BF79" s="790" t="e">
        <f ca="1">BE79*(1+BF80)-(($Q78*1000)*3)</f>
        <v>#REF!</v>
      </c>
      <c r="BG79" s="660" t="e">
        <f ca="1">AC79+AM79+AW79</f>
        <v>#REF!</v>
      </c>
      <c r="BH79" s="360" t="e" cm="1">
        <f t="array" aca="1" ref="BH79" ca="1">INDEX(INDIRECT("'"&amp;実行度合表集計!$D78&amp;"_受着完'!R27C4:R28C95",FALSE),2,
MATCH(BH$2,INDIRECT("'"&amp;実行度合表集計!$D78&amp;"_受着完'!R4",FALSE),0)-1)</f>
        <v>#REF!</v>
      </c>
      <c r="BI79" s="356" t="e">
        <f ca="1">INDEX(INDIRECT("'"&amp;実行度合表集計!$D78&amp;"_受着完'!R27C4:R28C95",FALSE),2,
MATCH(BH$2,INDIRECT("'"&amp;実行度合表集計!$D78&amp;"_受着完'!R4",FALSE),0))</f>
        <v>#REF!</v>
      </c>
      <c r="BJ79" s="587" t="e" cm="1">
        <f t="array" aca="1" ref="BJ79" ca="1">INDEX(INDIRECT("'"&amp;実行度合表集計!$D78&amp;"_受着完'!R27C4:R28C95",FALSE),2,
MATCH(BH$2,INDIRECT("'"&amp;実行度合表集計!$D78&amp;"_受着完'!R4",FALSE),0)-3)</f>
        <v>#REF!</v>
      </c>
      <c r="BK79" s="357" t="e" cm="1">
        <f t="array" aca="1" ref="BK79" ca="1">INDEX(INDIRECT("'"&amp;実行度合表集計!$D78&amp;"_受着完'!R58C4:R59C95",FALSE),2,
MATCH(BH$2,INDIRECT("'"&amp;実行度合表集計!$D78&amp;"_受着完'!R4",FALSE),0)-1)</f>
        <v>#REF!</v>
      </c>
      <c r="BL79" s="356" t="e">
        <f ca="1">INDEX(INDIRECT("'"&amp;実行度合表集計!$D78&amp;"_受着完'!R58C4:R59C95",FALSE),2,
MATCH(BH$2,INDIRECT("'"&amp;実行度合表集計!$D78&amp;"_受着完'!R4",FALSE),0))</f>
        <v>#REF!</v>
      </c>
      <c r="BM79" s="587" t="e" cm="1">
        <f t="array" aca="1" ref="BM79" ca="1">INDEX(INDIRECT("'"&amp;実行度合表集計!$D78&amp;"_受着完'!R58C4:R59C95",FALSE),2,
MATCH(BH$2,INDIRECT("'"&amp;実行度合表集計!$D78&amp;"_受着完'!R4",FALSE),0)-3)</f>
        <v>#REF!</v>
      </c>
      <c r="BN79" s="358" t="e" cm="1">
        <f t="array" aca="1" ref="BN79" ca="1">INDEX(INDIRECT("'"&amp;実行度合表集計!$D78&amp;"_受着完'!R89C4:R90C95",FALSE),2,
MATCH(BH$2,INDIRECT("'"&amp;実行度合表集計!$D78&amp;"_受着完'!R4",FALSE),0)-1)</f>
        <v>#REF!</v>
      </c>
      <c r="BO79" s="356" t="e">
        <f ca="1">INDEX(INDIRECT("'"&amp;実行度合表集計!$D78&amp;"_受着完'!R89C4:R90C95",FALSE),2,
MATCH(BH$2,INDIRECT("'"&amp;実行度合表集計!$D78&amp;"_受着完'!R4",FALSE),0))</f>
        <v>#REF!</v>
      </c>
      <c r="BP79" s="795" t="e">
        <f ca="1">BO79-($Q78*1000)</f>
        <v>#REF!</v>
      </c>
      <c r="BQ79" s="587" t="e" cm="1">
        <f t="array" aca="1" ref="BQ79" ca="1">INDEX(INDIRECT("'"&amp;実行度合表集計!$D78&amp;"_受着完'!R89C4:R90C95",FALSE),2,
MATCH(BH$2,INDIRECT("'"&amp;実行度合表集計!$D78&amp;"_受着完'!R4",FALSE),0)-3)</f>
        <v>#REF!</v>
      </c>
      <c r="BR79" s="455" t="e" cm="1">
        <f t="array" aca="1" ref="BR79" ca="1">INDEX(INDIRECT("'"&amp;実行度合表集計!$D78&amp;"_受着完'!R27C4:R28C95",FALSE),2,
MATCH(BR$2,INDIRECT("'"&amp;実行度合表集計!$D78&amp;"_受着完'!R4",FALSE),0)-1)</f>
        <v>#REF!</v>
      </c>
      <c r="BS79" s="356" t="e">
        <f ca="1">INDEX(INDIRECT("'"&amp;実行度合表集計!$D78&amp;"_受着完'!R27C4:R28C95",FALSE),2,
MATCH(BR$2,INDIRECT("'"&amp;実行度合表集計!$D78&amp;"_受着完'!R4",FALSE),0))</f>
        <v>#REF!</v>
      </c>
      <c r="BT79" s="587" t="e" cm="1">
        <f t="array" aca="1" ref="BT79" ca="1">INDEX(INDIRECT("'"&amp;実行度合表集計!$D78&amp;"_受着完'!R27C4:R28C95",FALSE),2,
MATCH(BR$2,INDIRECT("'"&amp;実行度合表集計!$D78&amp;"_受着完'!R4",FALSE),0)-3)</f>
        <v>#REF!</v>
      </c>
      <c r="BU79" s="357" t="e" cm="1">
        <f t="array" aca="1" ref="BU79" ca="1">INDEX(INDIRECT("'"&amp;実行度合表集計!$D78&amp;"_受着完'!R58C4:R59C95",FALSE),2,
MATCH(BR$2,INDIRECT("'"&amp;実行度合表集計!$D78&amp;"_受着完'!R4",FALSE),0)-1)</f>
        <v>#REF!</v>
      </c>
      <c r="BV79" s="356" t="e">
        <f ca="1">INDEX(INDIRECT("'"&amp;実行度合表集計!$D78&amp;"_受着完'!R58C4:R59C95",FALSE),2,
MATCH(BR$2,INDIRECT("'"&amp;実行度合表集計!$D78&amp;"_受着完'!R4",FALSE),0))</f>
        <v>#REF!</v>
      </c>
      <c r="BW79" s="587" t="e" cm="1">
        <f t="array" aca="1" ref="BW79" ca="1">INDEX(INDIRECT("'"&amp;実行度合表集計!$D78&amp;"_受着完'!R58C4:R59C95",FALSE),2,
MATCH(BR$2,INDIRECT("'"&amp;実行度合表集計!$D78&amp;"_受着完'!R4",FALSE),0)-3)</f>
        <v>#REF!</v>
      </c>
      <c r="BX79" s="358" t="e" cm="1">
        <f t="array" aca="1" ref="BX79" ca="1">INDEX(INDIRECT("'"&amp;実行度合表集計!$D78&amp;"_受着完'!R89C4:R90C95",FALSE),2,
MATCH(BR$2,INDIRECT("'"&amp;実行度合表集計!$D78&amp;"_受着完'!R4",FALSE),0)-1)</f>
        <v>#REF!</v>
      </c>
      <c r="BY79" s="356" t="e">
        <f ca="1">INDEX(INDIRECT("'"&amp;実行度合表集計!$D78&amp;"_受着完'!R89C4:R90C95",FALSE),2,
MATCH(BR$2,INDIRECT("'"&amp;実行度合表集計!$D78&amp;"_受着完'!R4",FALSE),0))</f>
        <v>#REF!</v>
      </c>
      <c r="BZ79" s="795" t="e">
        <f ca="1">BY79-($Q78*1000)</f>
        <v>#REF!</v>
      </c>
      <c r="CA79" s="587" t="e" cm="1">
        <f t="array" aca="1" ref="CA79" ca="1">INDEX(INDIRECT("'"&amp;実行度合表集計!$D78&amp;"_受着完'!R89C4:R90C95",FALSE),2,
MATCH(BR$2,INDIRECT("'"&amp;実行度合表集計!$D78&amp;"_受着完'!R4",FALSE),0)-3)</f>
        <v>#REF!</v>
      </c>
      <c r="CB79" s="455" t="e" cm="1">
        <f t="array" aca="1" ref="CB79" ca="1">INDEX(INDIRECT("'"&amp;実行度合表集計!$D78&amp;"_受着完'!R27C4:R28C95",FALSE),2,
MATCH(CB$2,INDIRECT("'"&amp;実行度合表集計!$D78&amp;"_受着完'!R4",FALSE),0)-1)</f>
        <v>#REF!</v>
      </c>
      <c r="CC79" s="356" t="e">
        <f ca="1">INDEX(INDIRECT("'"&amp;実行度合表集計!$D78&amp;"_受着完'!R27C4:R28C95",FALSE),2,
MATCH(CB$2,INDIRECT("'"&amp;実行度合表集計!$D78&amp;"_受着完'!R4",FALSE),0))</f>
        <v>#REF!</v>
      </c>
      <c r="CD79" s="587" t="e" cm="1">
        <f t="array" aca="1" ref="CD79" ca="1">INDEX(INDIRECT("'"&amp;実行度合表集計!$D78&amp;"_受着完'!R27C4:R28C95",FALSE),2,
MATCH(CB$2,INDIRECT("'"&amp;実行度合表集計!$D78&amp;"_受着完'!R4",FALSE),0)-3)</f>
        <v>#REF!</v>
      </c>
      <c r="CE79" s="357" t="e" cm="1">
        <f t="array" aca="1" ref="CE79" ca="1">INDEX(INDIRECT("'"&amp;実行度合表集計!$D78&amp;"_受着完'!R58C4:R59C95",FALSE),2,
MATCH(CB$2,INDIRECT("'"&amp;実行度合表集計!$D78&amp;"_受着完'!R4",FALSE),0)-1)</f>
        <v>#REF!</v>
      </c>
      <c r="CF79" s="356" t="e">
        <f ca="1">INDEX(INDIRECT("'"&amp;実行度合表集計!$D78&amp;"_受着完'!R58C4:R59C95",FALSE),2,
MATCH(CB$2,INDIRECT("'"&amp;実行度合表集計!$D78&amp;"_受着完'!R4",FALSE),0))</f>
        <v>#REF!</v>
      </c>
      <c r="CG79" s="587" t="e" cm="1">
        <f t="array" aca="1" ref="CG79" ca="1">INDEX(INDIRECT("'"&amp;実行度合表集計!$D78&amp;"_受着完'!R58C4:R59C95",FALSE),2,
MATCH(CB$2,INDIRECT("'"&amp;実行度合表集計!$D78&amp;"_受着完'!R4",FALSE),0)-3)</f>
        <v>#REF!</v>
      </c>
      <c r="CH79" s="358" t="e" cm="1">
        <f t="array" aca="1" ref="CH79" ca="1">INDEX(INDIRECT("'"&amp;実行度合表集計!$D78&amp;"_受着完'!R89C4:R90C95",FALSE),2,
MATCH(CB$2,INDIRECT("'"&amp;実行度合表集計!$D78&amp;"_受着完'!R4",FALSE),0)-1)</f>
        <v>#REF!</v>
      </c>
      <c r="CI79" s="356" t="e">
        <f ca="1">INDEX(INDIRECT("'"&amp;実行度合表集計!$D78&amp;"_受着完'!R89C4:R90C95",FALSE),2,
MATCH(CB$2,INDIRECT("'"&amp;実行度合表集計!$D78&amp;"_受着完'!R4",FALSE),0))</f>
        <v>#REF!</v>
      </c>
      <c r="CJ79" s="795" t="e">
        <f ca="1">CI79-($Q78*1000)</f>
        <v>#REF!</v>
      </c>
      <c r="CK79" s="587" t="e" cm="1">
        <f t="array" aca="1" ref="CK79" ca="1">INDEX(INDIRECT("'"&amp;実行度合表集計!$D78&amp;"_受着完'!R89C4:R90C95",FALSE),2,
MATCH(CB$2,INDIRECT("'"&amp;実行度合表集計!$D78&amp;"_受着完'!R4",FALSE),0)-3)</f>
        <v>#REF!</v>
      </c>
      <c r="CL79" s="627" t="e">
        <f t="shared" ca="1" si="2080"/>
        <v>#REF!</v>
      </c>
      <c r="CM79" s="628" t="e">
        <f t="shared" ca="1" si="2081"/>
        <v>#REF!</v>
      </c>
      <c r="CN79" s="629" t="e">
        <f t="shared" ca="1" si="2082"/>
        <v>#REF!</v>
      </c>
      <c r="CO79" s="648" t="e">
        <f t="shared" ca="1" si="2083"/>
        <v>#REF!</v>
      </c>
      <c r="CP79" s="617" t="e">
        <f t="shared" ca="1" si="2084"/>
        <v>#REF!</v>
      </c>
      <c r="CQ79" s="649" t="e">
        <f t="shared" ca="1" si="2085"/>
        <v>#REF!</v>
      </c>
      <c r="CR79" s="659" t="e">
        <f ca="1">BN79+BX79+CH79</f>
        <v>#REF!</v>
      </c>
      <c r="CS79" s="619" t="e">
        <f ca="1">BO79+BY79+CI79</f>
        <v>#REF!</v>
      </c>
      <c r="CT79" s="790" t="e">
        <f ca="1">CS79*(1+CT80)-(($Q78*1000)*3)</f>
        <v>#REF!</v>
      </c>
      <c r="CU79" s="660" t="e">
        <f ca="1">BQ79+CA79+CK79</f>
        <v>#REF!</v>
      </c>
      <c r="CV79" s="670" t="e">
        <f t="shared" ca="1" si="2090"/>
        <v>#REF!</v>
      </c>
      <c r="CW79" s="620" t="e">
        <f t="shared" ca="1" si="2091"/>
        <v>#REF!</v>
      </c>
      <c r="CX79" s="671" t="e">
        <f t="shared" ca="1" si="2092"/>
        <v>#REF!</v>
      </c>
      <c r="CY79" s="681" t="e">
        <f t="shared" ca="1" si="2093"/>
        <v>#REF!</v>
      </c>
      <c r="CZ79" s="622" t="e">
        <f t="shared" ca="1" si="2094"/>
        <v>#REF!</v>
      </c>
      <c r="DA79" s="682" t="e">
        <f t="shared" ca="1" si="2095"/>
        <v>#REF!</v>
      </c>
      <c r="DB79" s="692" t="e">
        <f t="shared" ca="1" si="2096"/>
        <v>#REF!</v>
      </c>
      <c r="DC79" s="624" t="e">
        <f t="shared" ca="1" si="2097"/>
        <v>#REF!</v>
      </c>
      <c r="DD79" s="790" t="e">
        <f t="shared" ca="1" si="2098"/>
        <v>#REF!</v>
      </c>
      <c r="DE79" s="693" t="e">
        <f t="shared" ca="1" si="2099"/>
        <v>#REF!</v>
      </c>
      <c r="DF79" s="360" t="e" cm="1">
        <f t="array" aca="1" ref="DF79" ca="1">INDEX(INDIRECT("'"&amp;実行度合表集計!$D78&amp;"_受着完'!R27C4:R28C95",FALSE),2,
MATCH(DF$2,INDIRECT("'"&amp;実行度合表集計!$D78&amp;"_受着完'!R4",FALSE),0)-1)</f>
        <v>#REF!</v>
      </c>
      <c r="DG79" s="356" t="e">
        <f ca="1">INDEX(INDIRECT("'"&amp;実行度合表集計!$D78&amp;"_受着完'!R27C4:R28C95",FALSE),2,
MATCH(DF$2,INDIRECT("'"&amp;実行度合表集計!$D78&amp;"_受着完'!R4",FALSE),0))</f>
        <v>#REF!</v>
      </c>
      <c r="DH79" s="587" t="e" cm="1">
        <f t="array" aca="1" ref="DH79" ca="1">INDEX(INDIRECT("'"&amp;実行度合表集計!$D78&amp;"_受着完'!R27C4:R28C95",FALSE),2,
MATCH(DF$2,INDIRECT("'"&amp;実行度合表集計!$D78&amp;"_受着完'!R4",FALSE),0)-3)</f>
        <v>#REF!</v>
      </c>
      <c r="DI79" s="357" t="e" cm="1">
        <f t="array" aca="1" ref="DI79" ca="1">INDEX(INDIRECT("'"&amp;実行度合表集計!$D78&amp;"_受着完'!R58C4:R59C95",FALSE),2,
MATCH(DF$2,INDIRECT("'"&amp;実行度合表集計!$D78&amp;"_受着完'!R4",FALSE),0)-1)</f>
        <v>#REF!</v>
      </c>
      <c r="DJ79" s="356" t="e">
        <f ca="1">INDEX(INDIRECT("'"&amp;実行度合表集計!$D78&amp;"_受着完'!R58C4:R59C95",FALSE),2,
MATCH(DF$2,INDIRECT("'"&amp;実行度合表集計!$D78&amp;"_受着完'!R4",FALSE),0))</f>
        <v>#REF!</v>
      </c>
      <c r="DK79" s="587" t="e" cm="1">
        <f t="array" aca="1" ref="DK79" ca="1">INDEX(INDIRECT("'"&amp;実行度合表集計!$D78&amp;"_受着完'!R58C4:R59C95",FALSE),2,
MATCH(DF$2,INDIRECT("'"&amp;実行度合表集計!$D78&amp;"_受着完'!R4",FALSE),0)-3)</f>
        <v>#REF!</v>
      </c>
      <c r="DL79" s="358" t="e" cm="1">
        <f t="array" aca="1" ref="DL79" ca="1">INDEX(INDIRECT("'"&amp;実行度合表集計!$D78&amp;"_受着完'!R89C4:R90C95",FALSE),2,
MATCH(DF$2,INDIRECT("'"&amp;実行度合表集計!$D78&amp;"_受着完'!R4",FALSE),0)-1)</f>
        <v>#REF!</v>
      </c>
      <c r="DM79" s="356" t="e">
        <f ca="1">INDEX(INDIRECT("'"&amp;実行度合表集計!$D78&amp;"_受着完'!R89C4:R90C95",FALSE),2,
MATCH(DF$2,INDIRECT("'"&amp;実行度合表集計!$D78&amp;"_受着完'!R4",FALSE),0))</f>
        <v>#REF!</v>
      </c>
      <c r="DN79" s="795" t="e">
        <f ca="1">DM79-($Q78*1000)</f>
        <v>#REF!</v>
      </c>
      <c r="DO79" s="587" t="e" cm="1">
        <f t="array" aca="1" ref="DO79" ca="1">INDEX(INDIRECT("'"&amp;実行度合表集計!$D78&amp;"_受着完'!R89C4:R90C95",FALSE),2,
MATCH(DF$2,INDIRECT("'"&amp;実行度合表集計!$D78&amp;"_受着完'!R4",FALSE),0)-3)</f>
        <v>#REF!</v>
      </c>
      <c r="DP79" s="455" t="e" cm="1">
        <f t="array" aca="1" ref="DP79" ca="1">INDEX(INDIRECT("'"&amp;実行度合表集計!$D78&amp;"_受着完'!R27C4:R28C95",FALSE),2,
MATCH(DP$2,INDIRECT("'"&amp;実行度合表集計!$D78&amp;"_受着完'!R4",FALSE),0)-1)</f>
        <v>#REF!</v>
      </c>
      <c r="DQ79" s="356" t="e">
        <f ca="1">INDEX(INDIRECT("'"&amp;実行度合表集計!$D78&amp;"_受着完'!R27C4:R28C95",FALSE),2,
MATCH(DP$2,INDIRECT("'"&amp;実行度合表集計!$D78&amp;"_受着完'!R4",FALSE),0))</f>
        <v>#REF!</v>
      </c>
      <c r="DR79" s="587" t="e" cm="1">
        <f t="array" aca="1" ref="DR79" ca="1">INDEX(INDIRECT("'"&amp;実行度合表集計!$D78&amp;"_受着完'!R27C4:R28C95",FALSE),2,
MATCH(DP$2,INDIRECT("'"&amp;実行度合表集計!$D78&amp;"_受着完'!R4",FALSE),0)-3)</f>
        <v>#REF!</v>
      </c>
      <c r="DS79" s="357" t="e" cm="1">
        <f t="array" aca="1" ref="DS79" ca="1">INDEX(INDIRECT("'"&amp;実行度合表集計!$D78&amp;"_受着完'!R58C4:R59C95",FALSE),2,
MATCH(DP$2,INDIRECT("'"&amp;実行度合表集計!$D78&amp;"_受着完'!R4",FALSE),0)-1)</f>
        <v>#REF!</v>
      </c>
      <c r="DT79" s="356" t="e">
        <f ca="1">INDEX(INDIRECT("'"&amp;実行度合表集計!$D78&amp;"_受着完'!R58C4:R59C95",FALSE),2,
MATCH(DP$2,INDIRECT("'"&amp;実行度合表集計!$D78&amp;"_受着完'!R4",FALSE),0))</f>
        <v>#REF!</v>
      </c>
      <c r="DU79" s="587" t="e" cm="1">
        <f t="array" aca="1" ref="DU79" ca="1">INDEX(INDIRECT("'"&amp;実行度合表集計!$D78&amp;"_受着完'!R58C4:R59C95",FALSE),2,
MATCH(DP$2,INDIRECT("'"&amp;実行度合表集計!$D78&amp;"_受着完'!R4",FALSE),0)-3)</f>
        <v>#REF!</v>
      </c>
      <c r="DV79" s="358" t="e" cm="1">
        <f t="array" aca="1" ref="DV79" ca="1">INDEX(INDIRECT("'"&amp;実行度合表集計!$D78&amp;"_受着完'!R89C4:R90C95",FALSE),2,
MATCH(DP$2,INDIRECT("'"&amp;実行度合表集計!$D78&amp;"_受着完'!R4",FALSE),0)-1)</f>
        <v>#REF!</v>
      </c>
      <c r="DW79" s="356" t="e">
        <f ca="1">INDEX(INDIRECT("'"&amp;実行度合表集計!$D78&amp;"_受着完'!R89C4:R90C95",FALSE),2,
MATCH(DP$2,INDIRECT("'"&amp;実行度合表集計!$D78&amp;"_受着完'!R4",FALSE),0))</f>
        <v>#REF!</v>
      </c>
      <c r="DX79" s="795" t="e">
        <f ca="1">DW79-($Q78*1000)</f>
        <v>#REF!</v>
      </c>
      <c r="DY79" s="587" t="e" cm="1">
        <f t="array" aca="1" ref="DY79" ca="1">INDEX(INDIRECT("'"&amp;実行度合表集計!$D78&amp;"_受着完'!R89C4:R90C95",FALSE),2,
MATCH(DP$2,INDIRECT("'"&amp;実行度合表集計!$D78&amp;"_受着完'!R4",FALSE),0)-3)</f>
        <v>#REF!</v>
      </c>
      <c r="DZ79" s="455" t="e" cm="1">
        <f t="array" aca="1" ref="DZ79" ca="1">INDEX(INDIRECT("'"&amp;実行度合表集計!$D78&amp;"_受着完'!R27C4:R28C95",FALSE),2,
MATCH(DZ$2,INDIRECT("'"&amp;実行度合表集計!$D78&amp;"_受着完'!R4",FALSE),0)-1)</f>
        <v>#REF!</v>
      </c>
      <c r="EA79" s="356" t="e">
        <f ca="1">INDEX(INDIRECT("'"&amp;実行度合表集計!$D78&amp;"_受着完'!R27C4:R28C95",FALSE),2,
MATCH(DZ$2,INDIRECT("'"&amp;実行度合表集計!$D78&amp;"_受着完'!R4",FALSE),0))</f>
        <v>#REF!</v>
      </c>
      <c r="EB79" s="587" t="e" cm="1">
        <f t="array" aca="1" ref="EB79" ca="1">INDEX(INDIRECT("'"&amp;実行度合表集計!$D78&amp;"_受着完'!R27C4:R28C95",FALSE),2,
MATCH(DZ$2,INDIRECT("'"&amp;実行度合表集計!$D78&amp;"_受着完'!R4",FALSE),0)-3)</f>
        <v>#REF!</v>
      </c>
      <c r="EC79" s="357" t="e" cm="1">
        <f t="array" aca="1" ref="EC79" ca="1">INDEX(INDIRECT("'"&amp;実行度合表集計!$D78&amp;"_受着完'!R58C4:R59C95",FALSE),2,
MATCH(DZ$2,INDIRECT("'"&amp;実行度合表集計!$D78&amp;"_受着完'!R4",FALSE),0)-1)</f>
        <v>#REF!</v>
      </c>
      <c r="ED79" s="356" t="e">
        <f ca="1">INDEX(INDIRECT("'"&amp;実行度合表集計!$D78&amp;"_受着完'!R58C4:R59C95",FALSE),2,
MATCH(DZ$2,INDIRECT("'"&amp;実行度合表集計!$D78&amp;"_受着完'!R4",FALSE),0))</f>
        <v>#REF!</v>
      </c>
      <c r="EE79" s="587" t="e" cm="1">
        <f t="array" aca="1" ref="EE79" ca="1">INDEX(INDIRECT("'"&amp;実行度合表集計!$D78&amp;"_受着完'!R58C4:R59C95",FALSE),2,
MATCH(DZ$2,INDIRECT("'"&amp;実行度合表集計!$D78&amp;"_受着完'!R4",FALSE),0)-3)</f>
        <v>#REF!</v>
      </c>
      <c r="EF79" s="358" t="e" cm="1">
        <f t="array" aca="1" ref="EF79" ca="1">INDEX(INDIRECT("'"&amp;実行度合表集計!$D78&amp;"_受着完'!R89C4:R90C95",FALSE),2,
MATCH(DZ$2,INDIRECT("'"&amp;実行度合表集計!$D78&amp;"_受着完'!R4",FALSE),0)-1)</f>
        <v>#REF!</v>
      </c>
      <c r="EG79" s="356" t="e">
        <f ca="1">INDEX(INDIRECT("'"&amp;実行度合表集計!$D78&amp;"_受着完'!R89C4:R90C95",FALSE),2,
MATCH(DZ$2,INDIRECT("'"&amp;実行度合表集計!$D78&amp;"_受着完'!R4",FALSE),0))</f>
        <v>#REF!</v>
      </c>
      <c r="EH79" s="795" t="e">
        <f ca="1">EG79-($Q78*1000)</f>
        <v>#REF!</v>
      </c>
      <c r="EI79" s="587" t="e" cm="1">
        <f t="array" aca="1" ref="EI79" ca="1">INDEX(INDIRECT("'"&amp;実行度合表集計!$D78&amp;"_受着完'!R89C4:R90C95",FALSE),2,
MATCH(DZ$2,INDIRECT("'"&amp;実行度合表集計!$D78&amp;"_受着完'!R4",FALSE),0)-3)</f>
        <v>#REF!</v>
      </c>
      <c r="EJ79" s="627" t="e">
        <f t="shared" ca="1" si="2100"/>
        <v>#REF!</v>
      </c>
      <c r="EK79" s="628" t="e">
        <f t="shared" ca="1" si="2101"/>
        <v>#REF!</v>
      </c>
      <c r="EL79" s="629" t="e">
        <f t="shared" ca="1" si="2102"/>
        <v>#REF!</v>
      </c>
      <c r="EM79" s="648" t="e">
        <f t="shared" ca="1" si="2103"/>
        <v>#REF!</v>
      </c>
      <c r="EN79" s="617" t="e">
        <f t="shared" ca="1" si="2104"/>
        <v>#REF!</v>
      </c>
      <c r="EO79" s="649" t="e">
        <f t="shared" ca="1" si="2105"/>
        <v>#REF!</v>
      </c>
      <c r="EP79" s="659" t="e">
        <f ca="1">DL79+DV79+EF79</f>
        <v>#REF!</v>
      </c>
      <c r="EQ79" s="619" t="e">
        <f ca="1">DM79+DW79+EG79</f>
        <v>#REF!</v>
      </c>
      <c r="ER79" s="790" t="e">
        <f ca="1">EQ79*(1+ER80)-(($Q78*1000)*3)</f>
        <v>#REF!</v>
      </c>
      <c r="ES79" s="660" t="e">
        <f ca="1">DO79+DY79+EI79</f>
        <v>#REF!</v>
      </c>
      <c r="ET79" s="360" t="e" cm="1">
        <f t="array" aca="1" ref="ET79" ca="1">INDEX(INDIRECT("'"&amp;実行度合表集計!$D78&amp;"_受着完'!R27C4:R28C95",FALSE),2,
MATCH(ET$2,INDIRECT("'"&amp;実行度合表集計!$D78&amp;"_受着完'!R4",FALSE),0)-1)</f>
        <v>#REF!</v>
      </c>
      <c r="EU79" s="356" t="e">
        <f ca="1">INDEX(INDIRECT("'"&amp;実行度合表集計!$D78&amp;"_受着完'!R27C4:R28C95",FALSE),2,
MATCH(ET$2,INDIRECT("'"&amp;実行度合表集計!$D78&amp;"_受着完'!R4",FALSE),0))</f>
        <v>#REF!</v>
      </c>
      <c r="EV79" s="587" t="e" cm="1">
        <f t="array" aca="1" ref="EV79" ca="1">INDEX(INDIRECT("'"&amp;実行度合表集計!$D78&amp;"_受着完'!R27C4:R28C95",FALSE),2,
MATCH(ET$2,INDIRECT("'"&amp;実行度合表集計!$D78&amp;"_受着完'!R4",FALSE),0)-3)</f>
        <v>#REF!</v>
      </c>
      <c r="EW79" s="357" t="e" cm="1">
        <f t="array" aca="1" ref="EW79" ca="1">INDEX(INDIRECT("'"&amp;実行度合表集計!$D78&amp;"_受着完'!R58C4:R59C95",FALSE),2,
MATCH(ET$2,INDIRECT("'"&amp;実行度合表集計!$D78&amp;"_受着完'!R4",FALSE),0)-1)</f>
        <v>#REF!</v>
      </c>
      <c r="EX79" s="356" t="e">
        <f ca="1">INDEX(INDIRECT("'"&amp;実行度合表集計!$D78&amp;"_受着完'!R58C4:R59C95",FALSE),2,
MATCH(ET$2,INDIRECT("'"&amp;実行度合表集計!$D78&amp;"_受着完'!R4",FALSE),0))</f>
        <v>#REF!</v>
      </c>
      <c r="EY79" s="587" t="e" cm="1">
        <f t="array" aca="1" ref="EY79" ca="1">INDEX(INDIRECT("'"&amp;実行度合表集計!$D78&amp;"_受着完'!R58C4:R59C95",FALSE),2,
MATCH(ET$2,INDIRECT("'"&amp;実行度合表集計!$D78&amp;"_受着完'!R4",FALSE),0)-3)</f>
        <v>#REF!</v>
      </c>
      <c r="EZ79" s="358" t="e" cm="1">
        <f t="array" aca="1" ref="EZ79" ca="1">INDEX(INDIRECT("'"&amp;実行度合表集計!$D78&amp;"_受着完'!R89C4:R90C95",FALSE),2,
MATCH(ET$2,INDIRECT("'"&amp;実行度合表集計!$D78&amp;"_受着完'!R4",FALSE),0)-1)</f>
        <v>#REF!</v>
      </c>
      <c r="FA79" s="356" t="e">
        <f ca="1">INDEX(INDIRECT("'"&amp;実行度合表集計!$D78&amp;"_受着完'!R89C4:R90C95",FALSE),2,
MATCH(ET$2,INDIRECT("'"&amp;実行度合表集計!$D78&amp;"_受着完'!R4",FALSE),0))</f>
        <v>#REF!</v>
      </c>
      <c r="FB79" s="795" t="e">
        <f ca="1">FA79-($Q78*1000)</f>
        <v>#REF!</v>
      </c>
      <c r="FC79" s="587" t="e" cm="1">
        <f t="array" aca="1" ref="FC79" ca="1">INDEX(INDIRECT("'"&amp;実行度合表集計!$D78&amp;"_受着完'!R89C4:R90C95",FALSE),2,
MATCH(ET$2,INDIRECT("'"&amp;実行度合表集計!$D78&amp;"_受着完'!R4",FALSE),0)-3)</f>
        <v>#REF!</v>
      </c>
      <c r="FD79" s="455" t="e" cm="1">
        <f t="array" aca="1" ref="FD79" ca="1">INDEX(INDIRECT("'"&amp;実行度合表集計!$D78&amp;"_受着完'!R27C4:R28C95",FALSE),2,
MATCH(FD$2,INDIRECT("'"&amp;実行度合表集計!$D78&amp;"_受着完'!R4",FALSE),0)-1)</f>
        <v>#REF!</v>
      </c>
      <c r="FE79" s="356" t="e">
        <f ca="1">INDEX(INDIRECT("'"&amp;実行度合表集計!$D78&amp;"_受着完'!R27C4:R28C95",FALSE),2,
MATCH(FD$2,INDIRECT("'"&amp;実行度合表集計!$D78&amp;"_受着完'!R4",FALSE),0))</f>
        <v>#REF!</v>
      </c>
      <c r="FF79" s="587" t="e" cm="1">
        <f t="array" aca="1" ref="FF79" ca="1">INDEX(INDIRECT("'"&amp;実行度合表集計!$D78&amp;"_受着完'!R27C4:R28C95",FALSE),2,
MATCH(FD$2,INDIRECT("'"&amp;実行度合表集計!$D78&amp;"_受着完'!R4",FALSE),0)-3)</f>
        <v>#REF!</v>
      </c>
      <c r="FG79" s="357" t="e" cm="1">
        <f t="array" aca="1" ref="FG79" ca="1">INDEX(INDIRECT("'"&amp;実行度合表集計!$D78&amp;"_受着完'!R58C4:R59C95",FALSE),2,
MATCH(FD$2,INDIRECT("'"&amp;実行度合表集計!$D78&amp;"_受着完'!R4",FALSE),0)-1)</f>
        <v>#REF!</v>
      </c>
      <c r="FH79" s="356" t="e">
        <f ca="1">INDEX(INDIRECT("'"&amp;実行度合表集計!$D78&amp;"_受着完'!R58C4:R59C95",FALSE),2,
MATCH(FD$2,INDIRECT("'"&amp;実行度合表集計!$D78&amp;"_受着完'!R4",FALSE),0))</f>
        <v>#REF!</v>
      </c>
      <c r="FI79" s="587" t="e" cm="1">
        <f t="array" aca="1" ref="FI79" ca="1">INDEX(INDIRECT("'"&amp;実行度合表集計!$D78&amp;"_受着完'!R58C4:R59C95",FALSE),2,
MATCH(FD$2,INDIRECT("'"&amp;実行度合表集計!$D78&amp;"_受着完'!R4",FALSE),0)-3)</f>
        <v>#REF!</v>
      </c>
      <c r="FJ79" s="358" t="e" cm="1">
        <f t="array" aca="1" ref="FJ79" ca="1">INDEX(INDIRECT("'"&amp;実行度合表集計!$D78&amp;"_受着完'!R89C4:R90C95",FALSE),2,
MATCH(FD$2,INDIRECT("'"&amp;実行度合表集計!$D78&amp;"_受着完'!R4",FALSE),0)-1)</f>
        <v>#REF!</v>
      </c>
      <c r="FK79" s="356" t="e">
        <f ca="1">INDEX(INDIRECT("'"&amp;実行度合表集計!$D78&amp;"_受着完'!R89C4:R90C95",FALSE),2,
MATCH(FD$2,INDIRECT("'"&amp;実行度合表集計!$D78&amp;"_受着完'!R4",FALSE),0))</f>
        <v>#REF!</v>
      </c>
      <c r="FL79" s="795" t="e">
        <f ca="1">FK79-($Q78*1000)</f>
        <v>#REF!</v>
      </c>
      <c r="FM79" s="587" t="e" cm="1">
        <f t="array" aca="1" ref="FM79" ca="1">INDEX(INDIRECT("'"&amp;実行度合表集計!$D78&amp;"_受着完'!R89C4:R90C95",FALSE),2,
MATCH(FD$2,INDIRECT("'"&amp;実行度合表集計!$D78&amp;"_受着完'!R4",FALSE),0)-3)</f>
        <v>#REF!</v>
      </c>
      <c r="FN79" s="455" t="e" cm="1">
        <f t="array" aca="1" ref="FN79" ca="1">INDEX(INDIRECT("'"&amp;実行度合表集計!$D78&amp;"_受着完'!R27C4:R28C95",FALSE),2,
MATCH(FN$2,INDIRECT("'"&amp;実行度合表集計!$D78&amp;"_受着完'!R4",FALSE),0)-1)</f>
        <v>#REF!</v>
      </c>
      <c r="FO79" s="356" t="e">
        <f ca="1">INDEX(INDIRECT("'"&amp;実行度合表集計!$D78&amp;"_受着完'!R27C4:R28C95",FALSE),2,
MATCH(FN$2,INDIRECT("'"&amp;実行度合表集計!$D78&amp;"_受着完'!R4",FALSE),0))</f>
        <v>#REF!</v>
      </c>
      <c r="FP79" s="587" t="e" cm="1">
        <f t="array" aca="1" ref="FP79" ca="1">INDEX(INDIRECT("'"&amp;実行度合表集計!$D78&amp;"_受着完'!R27C4:R28C95",FALSE),2,
MATCH(FN$2,INDIRECT("'"&amp;実行度合表集計!$D78&amp;"_受着完'!R4",FALSE),0)-3)</f>
        <v>#REF!</v>
      </c>
      <c r="FQ79" s="357" t="e" cm="1">
        <f t="array" aca="1" ref="FQ79" ca="1">INDEX(INDIRECT("'"&amp;実行度合表集計!$D78&amp;"_受着完'!R58C4:R59C95",FALSE),2,
MATCH(FN$2,INDIRECT("'"&amp;実行度合表集計!$D78&amp;"_受着完'!R4",FALSE),0)-1)</f>
        <v>#REF!</v>
      </c>
      <c r="FR79" s="356" t="e">
        <f ca="1">INDEX(INDIRECT("'"&amp;実行度合表集計!$D78&amp;"_受着完'!R58C4:R59C95",FALSE),2,
MATCH(FN$2,INDIRECT("'"&amp;実行度合表集計!$D78&amp;"_受着完'!R4",FALSE),0))</f>
        <v>#REF!</v>
      </c>
      <c r="FS79" s="587" t="e" cm="1">
        <f t="array" aca="1" ref="FS79" ca="1">INDEX(INDIRECT("'"&amp;実行度合表集計!$D78&amp;"_受着完'!R58C4:R59C95",FALSE),2,
MATCH(FN$2,INDIRECT("'"&amp;実行度合表集計!$D78&amp;"_受着完'!R4",FALSE),0)-3)</f>
        <v>#REF!</v>
      </c>
      <c r="FT79" s="358" t="e" cm="1">
        <f t="array" aca="1" ref="FT79" ca="1">INDEX(INDIRECT("'"&amp;実行度合表集計!$D78&amp;"_受着完'!R89C4:R90C95",FALSE),2,
MATCH(FN$2,INDIRECT("'"&amp;実行度合表集計!$D78&amp;"_受着完'!R4",FALSE),0)-1)</f>
        <v>#REF!</v>
      </c>
      <c r="FU79" s="356" t="e">
        <f ca="1">INDEX(INDIRECT("'"&amp;実行度合表集計!$D78&amp;"_受着完'!R89C4:R90C95",FALSE),2,
MATCH(FN$2,INDIRECT("'"&amp;実行度合表集計!$D78&amp;"_受着完'!R4",FALSE),0))</f>
        <v>#REF!</v>
      </c>
      <c r="FV79" s="795" t="e">
        <f ca="1">FU79-($Q78*1000)</f>
        <v>#REF!</v>
      </c>
      <c r="FW79" s="587" t="e" cm="1">
        <f t="array" aca="1" ref="FW79" ca="1">INDEX(INDIRECT("'"&amp;実行度合表集計!$D78&amp;"_受着完'!R89C4:R90C95",FALSE),2,
MATCH(FN$2,INDIRECT("'"&amp;実行度合表集計!$D78&amp;"_受着完'!R4",FALSE),0)-3)</f>
        <v>#REF!</v>
      </c>
      <c r="FX79" s="627" t="e">
        <f t="shared" ca="1" si="2110"/>
        <v>#REF!</v>
      </c>
      <c r="FY79" s="628" t="e">
        <f t="shared" ca="1" si="2111"/>
        <v>#REF!</v>
      </c>
      <c r="FZ79" s="629" t="e">
        <f t="shared" ca="1" si="2112"/>
        <v>#REF!</v>
      </c>
      <c r="GA79" s="648" t="e">
        <f t="shared" ca="1" si="2113"/>
        <v>#REF!</v>
      </c>
      <c r="GB79" s="617" t="e">
        <f t="shared" ca="1" si="2114"/>
        <v>#REF!</v>
      </c>
      <c r="GC79" s="649" t="e">
        <f t="shared" ca="1" si="2115"/>
        <v>#REF!</v>
      </c>
      <c r="GD79" s="659" t="e">
        <f ca="1">EZ79+FJ79+FT79</f>
        <v>#REF!</v>
      </c>
      <c r="GE79" s="619" t="e">
        <f ca="1">FA79+FK79+FU79</f>
        <v>#REF!</v>
      </c>
      <c r="GF79" s="790" t="e">
        <f ca="1">GE79*(1+GF80)-(($Q78*1000)*3)</f>
        <v>#REF!</v>
      </c>
      <c r="GG79" s="660" t="e">
        <f ca="1">FC79+FM79+FW79</f>
        <v>#REF!</v>
      </c>
      <c r="GH79" s="670" t="e">
        <f t="shared" ca="1" si="2120"/>
        <v>#REF!</v>
      </c>
      <c r="GI79" s="620" t="e">
        <f t="shared" ca="1" si="2121"/>
        <v>#REF!</v>
      </c>
      <c r="GJ79" s="671" t="e">
        <f t="shared" ca="1" si="2122"/>
        <v>#REF!</v>
      </c>
      <c r="GK79" s="681" t="e">
        <f t="shared" ca="1" si="2123"/>
        <v>#REF!</v>
      </c>
      <c r="GL79" s="622" t="e">
        <f t="shared" ca="1" si="2124"/>
        <v>#REF!</v>
      </c>
      <c r="GM79" s="682" t="e">
        <f t="shared" ca="1" si="2125"/>
        <v>#REF!</v>
      </c>
      <c r="GN79" s="692" t="e">
        <f t="shared" ca="1" si="2126"/>
        <v>#REF!</v>
      </c>
      <c r="GO79" s="624" t="e">
        <f t="shared" ca="1" si="2127"/>
        <v>#REF!</v>
      </c>
      <c r="GP79" s="790" t="e">
        <f t="shared" ca="1" si="2128"/>
        <v>#REF!</v>
      </c>
      <c r="GQ79" s="693" t="e">
        <f t="shared" ca="1" si="2129"/>
        <v>#REF!</v>
      </c>
      <c r="GR79" s="702" t="e">
        <f t="shared" ca="1" si="2130"/>
        <v>#REF!</v>
      </c>
      <c r="GS79" s="699" t="e">
        <f t="shared" ca="1" si="2131"/>
        <v>#REF!</v>
      </c>
      <c r="GT79" s="703" t="e">
        <f t="shared" ca="1" si="2132"/>
        <v>#REF!</v>
      </c>
      <c r="GU79" s="702" t="e">
        <f t="shared" ca="1" si="2133"/>
        <v>#REF!</v>
      </c>
      <c r="GV79" s="699" t="e">
        <f t="shared" ca="1" si="2134"/>
        <v>#REF!</v>
      </c>
      <c r="GW79" s="703" t="e">
        <f t="shared" ca="1" si="2135"/>
        <v>#REF!</v>
      </c>
      <c r="GX79" s="702" t="e">
        <f t="shared" ca="1" si="2136"/>
        <v>#REF!</v>
      </c>
      <c r="GY79" s="699" t="e">
        <f t="shared" ca="1" si="2137"/>
        <v>#REF!</v>
      </c>
      <c r="GZ79" s="790" t="e">
        <f t="shared" ca="1" si="2138"/>
        <v>#REF!</v>
      </c>
      <c r="HA79" s="703" t="e">
        <f t="shared" ca="1" si="2139"/>
        <v>#REF!</v>
      </c>
      <c r="HC79" s="461" t="s">
        <v>146</v>
      </c>
      <c r="HD79" s="460"/>
      <c r="HE79" s="461" t="s">
        <v>209</v>
      </c>
      <c r="HF79" s="461"/>
      <c r="HG79" s="461"/>
    </row>
    <row r="80" spans="1:215" ht="19.5" outlineLevel="1" x14ac:dyDescent="0.25">
      <c r="A80" s="365"/>
      <c r="B80" s="505"/>
      <c r="C80" s="444" t="str">
        <f>_xlfn.XLOOKUP($D80,'214737'!$H:$H,'214737'!$G:$G,"",0)</f>
        <v/>
      </c>
      <c r="D80" s="1490" t="str">
        <f>HYPERLINK("#'"&amp;D78&amp;"_損益'!A1","▶損益")</f>
        <v>▶損益</v>
      </c>
      <c r="E80" s="407"/>
      <c r="F80" s="1295" t="str">
        <f>_xlfn.XLOOKUP($D80,'214737'!$H:$H,'214737'!$I:$I,"",0)</f>
        <v/>
      </c>
      <c r="G80" s="1295" t="str">
        <f>_xlfn.XLOOKUP($D80,'214737'!$H:$H,'214737'!$J:$J,"",0)</f>
        <v/>
      </c>
      <c r="H80" s="1295" t="str">
        <f>_xlfn.XLOOKUP($D80,'214737'!$H:$H,'214737'!$K:$K,"",0)</f>
        <v/>
      </c>
      <c r="I80" s="415"/>
      <c r="J80" s="547"/>
      <c r="K80" s="1279"/>
      <c r="L80" s="1279"/>
      <c r="M80" s="1279"/>
      <c r="N80" s="1279"/>
      <c r="O80" s="1279"/>
      <c r="P80" s="1279"/>
      <c r="Q80" s="1279"/>
      <c r="R80" s="579" t="str">
        <f>R78</f>
        <v>西東京不動産課</v>
      </c>
      <c r="S80" s="359" t="s">
        <v>143</v>
      </c>
      <c r="T80" s="558" t="e">
        <f t="shared" ref="T80:AA80" ca="1" si="2141">IF(AND(T78&gt;0,T79&gt;0),ROUNDDOWN(T79/T78,4),"")</f>
        <v>#REF!</v>
      </c>
      <c r="U80" s="559" t="e">
        <f t="shared" ca="1" si="2141"/>
        <v>#REF!</v>
      </c>
      <c r="V80" s="559" t="e">
        <f t="shared" ca="1" si="2141"/>
        <v>#REF!</v>
      </c>
      <c r="W80" s="560" t="e">
        <f t="shared" ca="1" si="2141"/>
        <v>#REF!</v>
      </c>
      <c r="X80" s="559" t="e">
        <f t="shared" ca="1" si="2141"/>
        <v>#REF!</v>
      </c>
      <c r="Y80" s="559" t="e">
        <f t="shared" ca="1" si="2141"/>
        <v>#REF!</v>
      </c>
      <c r="Z80" s="561" t="e">
        <f t="shared" ca="1" si="2141"/>
        <v>#REF!</v>
      </c>
      <c r="AA80" s="559" t="e">
        <f t="shared" ca="1" si="2141"/>
        <v>#REF!</v>
      </c>
      <c r="AB80" s="562" t="e">
        <f ca="1">IF(AB79&gt;0,AB79/AB78,0)</f>
        <v>#REF!</v>
      </c>
      <c r="AC80" s="559" t="e">
        <f t="shared" ref="AC80:AK80" ca="1" si="2142">IF(AND(AC78&gt;0,AC79&gt;0),ROUNDDOWN(AC79/AC78,4),"")</f>
        <v>#REF!</v>
      </c>
      <c r="AD80" s="558" t="e">
        <f t="shared" ca="1" si="2142"/>
        <v>#REF!</v>
      </c>
      <c r="AE80" s="559" t="e">
        <f t="shared" ca="1" si="2142"/>
        <v>#REF!</v>
      </c>
      <c r="AF80" s="559" t="e">
        <f t="shared" ca="1" si="2142"/>
        <v>#REF!</v>
      </c>
      <c r="AG80" s="560" t="e">
        <f t="shared" ca="1" si="2142"/>
        <v>#REF!</v>
      </c>
      <c r="AH80" s="559" t="e">
        <f t="shared" ca="1" si="2142"/>
        <v>#REF!</v>
      </c>
      <c r="AI80" s="559" t="e">
        <f t="shared" ca="1" si="2142"/>
        <v>#REF!</v>
      </c>
      <c r="AJ80" s="561" t="e">
        <f t="shared" ca="1" si="2142"/>
        <v>#REF!</v>
      </c>
      <c r="AK80" s="559" t="e">
        <f t="shared" ca="1" si="2142"/>
        <v>#REF!</v>
      </c>
      <c r="AL80" s="562" t="e">
        <f ca="1">IF(AL79&gt;0,AL79/AL78,0)</f>
        <v>#REF!</v>
      </c>
      <c r="AM80" s="559" t="e">
        <f t="shared" ref="AM80:AU80" ca="1" si="2143">IF(AND(AM78&gt;0,AM79&gt;0),ROUNDDOWN(AM79/AM78,4),"")</f>
        <v>#REF!</v>
      </c>
      <c r="AN80" s="558" t="e">
        <f t="shared" ca="1" si="2143"/>
        <v>#REF!</v>
      </c>
      <c r="AO80" s="559" t="e">
        <f t="shared" ca="1" si="2143"/>
        <v>#REF!</v>
      </c>
      <c r="AP80" s="559" t="e">
        <f t="shared" ca="1" si="2143"/>
        <v>#REF!</v>
      </c>
      <c r="AQ80" s="560" t="e">
        <f t="shared" ca="1" si="2143"/>
        <v>#REF!</v>
      </c>
      <c r="AR80" s="559" t="e">
        <f t="shared" ca="1" si="2143"/>
        <v>#REF!</v>
      </c>
      <c r="AS80" s="559" t="e">
        <f t="shared" ca="1" si="2143"/>
        <v>#REF!</v>
      </c>
      <c r="AT80" s="561" t="e">
        <f t="shared" ca="1" si="2143"/>
        <v>#REF!</v>
      </c>
      <c r="AU80" s="559" t="e">
        <f t="shared" ca="1" si="2143"/>
        <v>#REF!</v>
      </c>
      <c r="AV80" s="562" t="e">
        <f ca="1">IF(AV79&gt;0,AV79/AV78,0)</f>
        <v>#REF!</v>
      </c>
      <c r="AW80" s="559" t="e">
        <f t="shared" ref="AW80:BE80" ca="1" si="2144">IF(AND(AW78&gt;0,AW79&gt;0),ROUNDDOWN(AW79/AW78,4),"")</f>
        <v>#REF!</v>
      </c>
      <c r="AX80" s="630" t="e">
        <f t="shared" ca="1" si="2144"/>
        <v>#REF!</v>
      </c>
      <c r="AY80" s="563" t="e">
        <f t="shared" ca="1" si="2144"/>
        <v>#REF!</v>
      </c>
      <c r="AZ80" s="631" t="e">
        <f t="shared" ca="1" si="2144"/>
        <v>#REF!</v>
      </c>
      <c r="BA80" s="650" t="e">
        <f t="shared" ca="1" si="2144"/>
        <v>#REF!</v>
      </c>
      <c r="BB80" s="564" t="e">
        <f t="shared" ca="1" si="2144"/>
        <v>#REF!</v>
      </c>
      <c r="BC80" s="651" t="e">
        <f t="shared" ca="1" si="2144"/>
        <v>#REF!</v>
      </c>
      <c r="BD80" s="661" t="e">
        <f t="shared" ca="1" si="2144"/>
        <v>#REF!</v>
      </c>
      <c r="BE80" s="565" t="e">
        <f t="shared" ca="1" si="2144"/>
        <v>#REF!</v>
      </c>
      <c r="BF80" s="796"/>
      <c r="BG80" s="662" t="e">
        <f ca="1">IF(AND(BG78&gt;0,BG79&gt;0),ROUNDDOWN(BG79/BG78,4),"")</f>
        <v>#REF!</v>
      </c>
      <c r="BH80" s="566" t="e">
        <f t="shared" ref="BH80:BO80" ca="1" si="2145">IF(AND(BH78&gt;0,BH79&gt;0),ROUNDDOWN(BH79/BH78,4),"")</f>
        <v>#REF!</v>
      </c>
      <c r="BI80" s="559" t="e">
        <f t="shared" ca="1" si="2145"/>
        <v>#REF!</v>
      </c>
      <c r="BJ80" s="559" t="e">
        <f t="shared" ca="1" si="2145"/>
        <v>#REF!</v>
      </c>
      <c r="BK80" s="560" t="e">
        <f t="shared" ca="1" si="2145"/>
        <v>#REF!</v>
      </c>
      <c r="BL80" s="559" t="e">
        <f t="shared" ca="1" si="2145"/>
        <v>#REF!</v>
      </c>
      <c r="BM80" s="559" t="e">
        <f t="shared" ca="1" si="2145"/>
        <v>#REF!</v>
      </c>
      <c r="BN80" s="561" t="e">
        <f t="shared" ca="1" si="2145"/>
        <v>#REF!</v>
      </c>
      <c r="BO80" s="559" t="e">
        <f t="shared" ca="1" si="2145"/>
        <v>#REF!</v>
      </c>
      <c r="BP80" s="562" t="e">
        <f ca="1">IF(BP79&gt;0,BP79/BP78,0)</f>
        <v>#REF!</v>
      </c>
      <c r="BQ80" s="559" t="e">
        <f t="shared" ref="BQ80:BY80" ca="1" si="2146">IF(AND(BQ78&gt;0,BQ79&gt;0),ROUNDDOWN(BQ79/BQ78,4),"")</f>
        <v>#REF!</v>
      </c>
      <c r="BR80" s="558" t="e">
        <f t="shared" ca="1" si="2146"/>
        <v>#REF!</v>
      </c>
      <c r="BS80" s="559" t="e">
        <f t="shared" ca="1" si="2146"/>
        <v>#REF!</v>
      </c>
      <c r="BT80" s="559" t="e">
        <f t="shared" ca="1" si="2146"/>
        <v>#REF!</v>
      </c>
      <c r="BU80" s="560" t="e">
        <f t="shared" ca="1" si="2146"/>
        <v>#REF!</v>
      </c>
      <c r="BV80" s="559" t="e">
        <f t="shared" ca="1" si="2146"/>
        <v>#REF!</v>
      </c>
      <c r="BW80" s="559" t="e">
        <f t="shared" ca="1" si="2146"/>
        <v>#REF!</v>
      </c>
      <c r="BX80" s="561" t="e">
        <f t="shared" ca="1" si="2146"/>
        <v>#REF!</v>
      </c>
      <c r="BY80" s="559" t="e">
        <f t="shared" ca="1" si="2146"/>
        <v>#REF!</v>
      </c>
      <c r="BZ80" s="562" t="e">
        <f ca="1">IF(BZ79&gt;0,BZ79/BZ78,0)</f>
        <v>#REF!</v>
      </c>
      <c r="CA80" s="559" t="e">
        <f t="shared" ref="CA80:CI80" ca="1" si="2147">IF(AND(CA78&gt;0,CA79&gt;0),ROUNDDOWN(CA79/CA78,4),"")</f>
        <v>#REF!</v>
      </c>
      <c r="CB80" s="558" t="e">
        <f t="shared" ca="1" si="2147"/>
        <v>#REF!</v>
      </c>
      <c r="CC80" s="559" t="e">
        <f t="shared" ca="1" si="2147"/>
        <v>#REF!</v>
      </c>
      <c r="CD80" s="559" t="e">
        <f t="shared" ca="1" si="2147"/>
        <v>#REF!</v>
      </c>
      <c r="CE80" s="560" t="e">
        <f t="shared" ca="1" si="2147"/>
        <v>#REF!</v>
      </c>
      <c r="CF80" s="559" t="e">
        <f t="shared" ca="1" si="2147"/>
        <v>#REF!</v>
      </c>
      <c r="CG80" s="559" t="e">
        <f t="shared" ca="1" si="2147"/>
        <v>#REF!</v>
      </c>
      <c r="CH80" s="561" t="e">
        <f t="shared" ca="1" si="2147"/>
        <v>#REF!</v>
      </c>
      <c r="CI80" s="559" t="e">
        <f t="shared" ca="1" si="2147"/>
        <v>#REF!</v>
      </c>
      <c r="CJ80" s="562" t="e">
        <f ca="1">IF(CJ79&gt;0,CJ79/CJ78,0)</f>
        <v>#REF!</v>
      </c>
      <c r="CK80" s="559" t="e">
        <f t="shared" ref="CK80:CS80" ca="1" si="2148">IF(AND(CK78&gt;0,CK79&gt;0),ROUNDDOWN(CK79/CK78,4),"")</f>
        <v>#REF!</v>
      </c>
      <c r="CL80" s="630" t="e">
        <f t="shared" ca="1" si="2148"/>
        <v>#REF!</v>
      </c>
      <c r="CM80" s="563" t="e">
        <f t="shared" ca="1" si="2148"/>
        <v>#REF!</v>
      </c>
      <c r="CN80" s="631" t="e">
        <f t="shared" ca="1" si="2148"/>
        <v>#REF!</v>
      </c>
      <c r="CO80" s="650" t="e">
        <f t="shared" ca="1" si="2148"/>
        <v>#REF!</v>
      </c>
      <c r="CP80" s="564" t="e">
        <f t="shared" ca="1" si="2148"/>
        <v>#REF!</v>
      </c>
      <c r="CQ80" s="651" t="e">
        <f t="shared" ca="1" si="2148"/>
        <v>#REF!</v>
      </c>
      <c r="CR80" s="661" t="e">
        <f t="shared" ca="1" si="2148"/>
        <v>#REF!</v>
      </c>
      <c r="CS80" s="565" t="e">
        <f t="shared" ca="1" si="2148"/>
        <v>#REF!</v>
      </c>
      <c r="CT80" s="796"/>
      <c r="CU80" s="662" t="e">
        <f ca="1">IF(AND(CU78&gt;0,CU79&gt;0),ROUNDDOWN(CU79/CU78,4),"")</f>
        <v>#REF!</v>
      </c>
      <c r="CV80" s="672" t="e">
        <f ca="1">IF(AND(CV78&gt;0,CV79&gt;0),ROUNDDOWN(CV79/CV78,4),"")</f>
        <v>#REF!</v>
      </c>
      <c r="CW80" s="567" t="e">
        <f t="shared" ref="CW80:CX80" ca="1" si="2149">IF(AND(CW78&gt;0,CW79&gt;0),ROUNDDOWN(CW79/CW78,4),"")</f>
        <v>#REF!</v>
      </c>
      <c r="CX80" s="673" t="e">
        <f t="shared" ca="1" si="2149"/>
        <v>#REF!</v>
      </c>
      <c r="CY80" s="683" t="e">
        <f ca="1">IF(AND(CY78&gt;0,CY79&gt;0),ROUNDDOWN(CY79/CY78,4),"")</f>
        <v>#REF!</v>
      </c>
      <c r="CZ80" s="568" t="e">
        <f ca="1">IF(AND(CZ78&gt;0,CZ79&gt;0),ROUNDDOWN(CZ79/CZ78,4),"")</f>
        <v>#REF!</v>
      </c>
      <c r="DA80" s="684" t="e">
        <f ca="1">IF(AND(DA78&gt;0,DA79&gt;0),ROUNDDOWN(DA79/DA78,4),"")</f>
        <v>#REF!</v>
      </c>
      <c r="DB80" s="694" t="e">
        <f t="shared" ref="DB80:DM80" ca="1" si="2150">IF(AND(DB78&gt;0,DB79&gt;0),ROUNDDOWN(DB79/DB78,4),"")</f>
        <v>#REF!</v>
      </c>
      <c r="DC80" s="569" t="e">
        <f t="shared" ca="1" si="2150"/>
        <v>#REF!</v>
      </c>
      <c r="DD80" s="792" t="e">
        <f t="shared" ca="1" si="2150"/>
        <v>#REF!</v>
      </c>
      <c r="DE80" s="695" t="e">
        <f t="shared" ca="1" si="2150"/>
        <v>#REF!</v>
      </c>
      <c r="DF80" s="566" t="e">
        <f t="shared" ca="1" si="2150"/>
        <v>#REF!</v>
      </c>
      <c r="DG80" s="559" t="e">
        <f t="shared" ca="1" si="2150"/>
        <v>#REF!</v>
      </c>
      <c r="DH80" s="559" t="e">
        <f t="shared" ca="1" si="2150"/>
        <v>#REF!</v>
      </c>
      <c r="DI80" s="560" t="e">
        <f t="shared" ca="1" si="2150"/>
        <v>#REF!</v>
      </c>
      <c r="DJ80" s="559" t="e">
        <f t="shared" ca="1" si="2150"/>
        <v>#REF!</v>
      </c>
      <c r="DK80" s="559" t="e">
        <f t="shared" ca="1" si="2150"/>
        <v>#REF!</v>
      </c>
      <c r="DL80" s="561" t="e">
        <f t="shared" ca="1" si="2150"/>
        <v>#REF!</v>
      </c>
      <c r="DM80" s="559" t="e">
        <f t="shared" ca="1" si="2150"/>
        <v>#REF!</v>
      </c>
      <c r="DN80" s="562" t="e">
        <f ca="1">IF(DN79&gt;0,DN79/DN78,0)</f>
        <v>#REF!</v>
      </c>
      <c r="DO80" s="559" t="e">
        <f t="shared" ref="DO80:DW80" ca="1" si="2151">IF(AND(DO78&gt;0,DO79&gt;0),ROUNDDOWN(DO79/DO78,4),"")</f>
        <v>#REF!</v>
      </c>
      <c r="DP80" s="558" t="e">
        <f t="shared" ca="1" si="2151"/>
        <v>#REF!</v>
      </c>
      <c r="DQ80" s="559" t="e">
        <f t="shared" ca="1" si="2151"/>
        <v>#REF!</v>
      </c>
      <c r="DR80" s="559" t="e">
        <f t="shared" ca="1" si="2151"/>
        <v>#REF!</v>
      </c>
      <c r="DS80" s="560" t="e">
        <f t="shared" ca="1" si="2151"/>
        <v>#REF!</v>
      </c>
      <c r="DT80" s="559" t="e">
        <f t="shared" ca="1" si="2151"/>
        <v>#REF!</v>
      </c>
      <c r="DU80" s="559" t="e">
        <f t="shared" ca="1" si="2151"/>
        <v>#REF!</v>
      </c>
      <c r="DV80" s="561" t="e">
        <f t="shared" ca="1" si="2151"/>
        <v>#REF!</v>
      </c>
      <c r="DW80" s="559" t="e">
        <f t="shared" ca="1" si="2151"/>
        <v>#REF!</v>
      </c>
      <c r="DX80" s="562" t="e">
        <f ca="1">IF(DX79&gt;0,DX79/DX78,0)</f>
        <v>#REF!</v>
      </c>
      <c r="DY80" s="559" t="e">
        <f t="shared" ref="DY80:EG80" ca="1" si="2152">IF(AND(DY78&gt;0,DY79&gt;0),ROUNDDOWN(DY79/DY78,4),"")</f>
        <v>#REF!</v>
      </c>
      <c r="DZ80" s="558" t="e">
        <f t="shared" ca="1" si="2152"/>
        <v>#REF!</v>
      </c>
      <c r="EA80" s="559" t="e">
        <f t="shared" ca="1" si="2152"/>
        <v>#REF!</v>
      </c>
      <c r="EB80" s="559" t="e">
        <f t="shared" ca="1" si="2152"/>
        <v>#REF!</v>
      </c>
      <c r="EC80" s="560" t="e">
        <f t="shared" ca="1" si="2152"/>
        <v>#REF!</v>
      </c>
      <c r="ED80" s="559" t="e">
        <f t="shared" ca="1" si="2152"/>
        <v>#REF!</v>
      </c>
      <c r="EE80" s="559" t="e">
        <f t="shared" ca="1" si="2152"/>
        <v>#REF!</v>
      </c>
      <c r="EF80" s="561" t="e">
        <f t="shared" ca="1" si="2152"/>
        <v>#REF!</v>
      </c>
      <c r="EG80" s="559" t="e">
        <f t="shared" ca="1" si="2152"/>
        <v>#REF!</v>
      </c>
      <c r="EH80" s="562" t="e">
        <f ca="1">IF(EH79&gt;0,EH79/EH78,0)</f>
        <v>#REF!</v>
      </c>
      <c r="EI80" s="559" t="e">
        <f t="shared" ref="EI80:EQ80" ca="1" si="2153">IF(AND(EI78&gt;0,EI79&gt;0),ROUNDDOWN(EI79/EI78,4),"")</f>
        <v>#REF!</v>
      </c>
      <c r="EJ80" s="630" t="e">
        <f t="shared" ca="1" si="2153"/>
        <v>#REF!</v>
      </c>
      <c r="EK80" s="563" t="e">
        <f t="shared" ca="1" si="2153"/>
        <v>#REF!</v>
      </c>
      <c r="EL80" s="631" t="e">
        <f t="shared" ca="1" si="2153"/>
        <v>#REF!</v>
      </c>
      <c r="EM80" s="650" t="e">
        <f t="shared" ca="1" si="2153"/>
        <v>#REF!</v>
      </c>
      <c r="EN80" s="564" t="e">
        <f t="shared" ca="1" si="2153"/>
        <v>#REF!</v>
      </c>
      <c r="EO80" s="651" t="e">
        <f t="shared" ca="1" si="2153"/>
        <v>#REF!</v>
      </c>
      <c r="EP80" s="661" t="e">
        <f t="shared" ca="1" si="2153"/>
        <v>#REF!</v>
      </c>
      <c r="EQ80" s="565" t="e">
        <f t="shared" ca="1" si="2153"/>
        <v>#REF!</v>
      </c>
      <c r="ER80" s="796"/>
      <c r="ES80" s="662" t="e">
        <f ca="1">IF(AND(ES78&gt;0,ES79&gt;0),ROUNDDOWN(ES79/ES78,4),"")</f>
        <v>#REF!</v>
      </c>
      <c r="ET80" s="566" t="e">
        <f t="shared" ref="ET80:FA80" ca="1" si="2154">IF(AND(ET78&gt;0,ET79&gt;0),ROUNDDOWN(ET79/ET78,4),"")</f>
        <v>#REF!</v>
      </c>
      <c r="EU80" s="559" t="e">
        <f t="shared" ca="1" si="2154"/>
        <v>#REF!</v>
      </c>
      <c r="EV80" s="559" t="e">
        <f t="shared" ca="1" si="2154"/>
        <v>#REF!</v>
      </c>
      <c r="EW80" s="560" t="e">
        <f t="shared" ca="1" si="2154"/>
        <v>#REF!</v>
      </c>
      <c r="EX80" s="559" t="e">
        <f t="shared" ca="1" si="2154"/>
        <v>#REF!</v>
      </c>
      <c r="EY80" s="559" t="e">
        <f t="shared" ca="1" si="2154"/>
        <v>#REF!</v>
      </c>
      <c r="EZ80" s="561" t="e">
        <f t="shared" ca="1" si="2154"/>
        <v>#REF!</v>
      </c>
      <c r="FA80" s="559" t="e">
        <f t="shared" ca="1" si="2154"/>
        <v>#REF!</v>
      </c>
      <c r="FB80" s="562" t="e">
        <f ca="1">IF(FB79&gt;0,FB79/FB78,0)</f>
        <v>#REF!</v>
      </c>
      <c r="FC80" s="559" t="e">
        <f t="shared" ref="FC80:FK80" ca="1" si="2155">IF(AND(FC78&gt;0,FC79&gt;0),ROUNDDOWN(FC79/FC78,4),"")</f>
        <v>#REF!</v>
      </c>
      <c r="FD80" s="558" t="e">
        <f t="shared" ca="1" si="2155"/>
        <v>#REF!</v>
      </c>
      <c r="FE80" s="559" t="e">
        <f t="shared" ca="1" si="2155"/>
        <v>#REF!</v>
      </c>
      <c r="FF80" s="559" t="e">
        <f t="shared" ca="1" si="2155"/>
        <v>#REF!</v>
      </c>
      <c r="FG80" s="560" t="e">
        <f t="shared" ca="1" si="2155"/>
        <v>#REF!</v>
      </c>
      <c r="FH80" s="559" t="e">
        <f t="shared" ca="1" si="2155"/>
        <v>#REF!</v>
      </c>
      <c r="FI80" s="559" t="e">
        <f t="shared" ca="1" si="2155"/>
        <v>#REF!</v>
      </c>
      <c r="FJ80" s="561" t="e">
        <f t="shared" ca="1" si="2155"/>
        <v>#REF!</v>
      </c>
      <c r="FK80" s="559" t="e">
        <f t="shared" ca="1" si="2155"/>
        <v>#REF!</v>
      </c>
      <c r="FL80" s="562" t="e">
        <f ca="1">IF(FL79&gt;0,FL79/FL78,0)</f>
        <v>#REF!</v>
      </c>
      <c r="FM80" s="559" t="e">
        <f t="shared" ref="FM80:FU80" ca="1" si="2156">IF(AND(FM78&gt;0,FM79&gt;0),ROUNDDOWN(FM79/FM78,4),"")</f>
        <v>#REF!</v>
      </c>
      <c r="FN80" s="558" t="e">
        <f t="shared" ca="1" si="2156"/>
        <v>#REF!</v>
      </c>
      <c r="FO80" s="559" t="e">
        <f t="shared" ca="1" si="2156"/>
        <v>#REF!</v>
      </c>
      <c r="FP80" s="559" t="e">
        <f t="shared" ca="1" si="2156"/>
        <v>#REF!</v>
      </c>
      <c r="FQ80" s="560" t="e">
        <f t="shared" ca="1" si="2156"/>
        <v>#REF!</v>
      </c>
      <c r="FR80" s="559" t="e">
        <f t="shared" ca="1" si="2156"/>
        <v>#REF!</v>
      </c>
      <c r="FS80" s="559" t="e">
        <f t="shared" ca="1" si="2156"/>
        <v>#REF!</v>
      </c>
      <c r="FT80" s="561" t="e">
        <f t="shared" ca="1" si="2156"/>
        <v>#REF!</v>
      </c>
      <c r="FU80" s="559" t="e">
        <f t="shared" ca="1" si="2156"/>
        <v>#REF!</v>
      </c>
      <c r="FV80" s="562" t="e">
        <f ca="1">IF(FV79&gt;0,FV79/FV78,0)</f>
        <v>#REF!</v>
      </c>
      <c r="FW80" s="559" t="e">
        <f t="shared" ref="FW80:GE80" ca="1" si="2157">IF(AND(FW78&gt;0,FW79&gt;0),ROUNDDOWN(FW79/FW78,4),"")</f>
        <v>#REF!</v>
      </c>
      <c r="FX80" s="630" t="e">
        <f t="shared" ca="1" si="2157"/>
        <v>#REF!</v>
      </c>
      <c r="FY80" s="563" t="e">
        <f t="shared" ca="1" si="2157"/>
        <v>#REF!</v>
      </c>
      <c r="FZ80" s="631" t="e">
        <f t="shared" ca="1" si="2157"/>
        <v>#REF!</v>
      </c>
      <c r="GA80" s="650" t="e">
        <f t="shared" ca="1" si="2157"/>
        <v>#REF!</v>
      </c>
      <c r="GB80" s="564" t="e">
        <f t="shared" ca="1" si="2157"/>
        <v>#REF!</v>
      </c>
      <c r="GC80" s="651" t="e">
        <f t="shared" ca="1" si="2157"/>
        <v>#REF!</v>
      </c>
      <c r="GD80" s="661" t="e">
        <f t="shared" ca="1" si="2157"/>
        <v>#REF!</v>
      </c>
      <c r="GE80" s="565" t="e">
        <f t="shared" ca="1" si="2157"/>
        <v>#REF!</v>
      </c>
      <c r="GF80" s="796"/>
      <c r="GG80" s="662" t="e">
        <f ca="1">IF(AND(GG78&gt;0,GG79&gt;0),ROUNDDOWN(GG79/GG78,4),"")</f>
        <v>#REF!</v>
      </c>
      <c r="GH80" s="672" t="e">
        <f ca="1">IF(AND(GH78&gt;0,GH79&gt;0),ROUNDDOWN(GH79/GH78,4),"")</f>
        <v>#REF!</v>
      </c>
      <c r="GI80" s="567" t="e">
        <f t="shared" ref="GI80:GJ80" ca="1" si="2158">IF(AND(GI78&gt;0,GI79&gt;0),ROUNDDOWN(GI79/GI78,4),"")</f>
        <v>#REF!</v>
      </c>
      <c r="GJ80" s="673" t="e">
        <f t="shared" ca="1" si="2158"/>
        <v>#REF!</v>
      </c>
      <c r="GK80" s="683" t="e">
        <f ca="1">IF(AND(GK78&gt;0,GK79&gt;0),ROUNDDOWN(GK79/GK78,4),"")</f>
        <v>#REF!</v>
      </c>
      <c r="GL80" s="568" t="e">
        <f ca="1">IF(AND(GL78&gt;0,GL79&gt;0),ROUNDDOWN(GL79/GL78,4),"")</f>
        <v>#REF!</v>
      </c>
      <c r="GM80" s="684" t="e">
        <f ca="1">IF(AND(GM78&gt;0,GM79&gt;0),ROUNDDOWN(GM79/GM78,4),"")</f>
        <v>#REF!</v>
      </c>
      <c r="GN80" s="694" t="e">
        <f t="shared" ref="GN80:HA80" ca="1" si="2159">IF(AND(GN78&gt;0,GN79&gt;0),ROUNDDOWN(GN79/GN78,4),"")</f>
        <v>#REF!</v>
      </c>
      <c r="GO80" s="569" t="e">
        <f t="shared" ca="1" si="2159"/>
        <v>#REF!</v>
      </c>
      <c r="GP80" s="792" t="e">
        <f t="shared" ca="1" si="2159"/>
        <v>#REF!</v>
      </c>
      <c r="GQ80" s="695" t="e">
        <f t="shared" ca="1" si="2159"/>
        <v>#REF!</v>
      </c>
      <c r="GR80" s="704" t="e">
        <f t="shared" ca="1" si="2159"/>
        <v>#REF!</v>
      </c>
      <c r="GS80" s="570" t="e">
        <f t="shared" ca="1" si="2159"/>
        <v>#REF!</v>
      </c>
      <c r="GT80" s="705" t="e">
        <f t="shared" ca="1" si="2159"/>
        <v>#REF!</v>
      </c>
      <c r="GU80" s="704" t="e">
        <f t="shared" ca="1" si="2159"/>
        <v>#REF!</v>
      </c>
      <c r="GV80" s="570" t="e">
        <f t="shared" ca="1" si="2159"/>
        <v>#REF!</v>
      </c>
      <c r="GW80" s="705" t="e">
        <f t="shared" ca="1" si="2159"/>
        <v>#REF!</v>
      </c>
      <c r="GX80" s="704" t="e">
        <f t="shared" ca="1" si="2159"/>
        <v>#REF!</v>
      </c>
      <c r="GY80" s="570" t="e">
        <f t="shared" ca="1" si="2159"/>
        <v>#REF!</v>
      </c>
      <c r="GZ80" s="794" t="e">
        <f t="shared" ca="1" si="2159"/>
        <v>#REF!</v>
      </c>
      <c r="HA80" s="705" t="e">
        <f t="shared" ca="1" si="2159"/>
        <v>#REF!</v>
      </c>
      <c r="HC80" s="461"/>
      <c r="HD80" s="460"/>
      <c r="HE80" s="461"/>
      <c r="HF80" s="461"/>
      <c r="HG80" s="461"/>
    </row>
    <row r="81" spans="1:215" outlineLevel="1" x14ac:dyDescent="0.25">
      <c r="A81" s="365"/>
      <c r="B81" s="510"/>
      <c r="C81" s="447" t="str">
        <f>_xlfn.XLOOKUP($D81,'214737'!$H:$H,'214737'!$G:$G,"",0)</f>
        <v>特建事業部</v>
      </c>
      <c r="D81" s="424" t="s">
        <v>20</v>
      </c>
      <c r="E81" s="423">
        <v>150</v>
      </c>
      <c r="F81" s="1294" t="str">
        <f>_xlfn.XLOOKUP($D81,'214737'!$H:$H,'214737'!$I:$I,"",0)</f>
        <v>中村 篤人</v>
      </c>
      <c r="G81" s="1294" t="str">
        <f>_xlfn.XLOOKUP($D81,'214737'!$H:$H,'214737'!$J:$J,"",0)</f>
        <v>加藤 斉</v>
      </c>
      <c r="H81" s="1294">
        <f>_xlfn.XLOOKUP($D81,'214737'!$H:$H,'214737'!$K:$K,"",0)</f>
        <v>0</v>
      </c>
      <c r="I81" s="425" t="str">
        <f>集計グループ10</f>
        <v>特建事業部</v>
      </c>
      <c r="J81" s="523"/>
      <c r="K81" s="1278">
        <f>_xlfn.XLOOKUP(実行度合表集計!$D81,'214737'!$H:$H,'214737'!$X:$X,0,0)</f>
        <v>17433</v>
      </c>
      <c r="L81" s="1278">
        <f>_xlfn.XLOOKUP(実行度合表集計!$D81,'214737'!$H:$H,'214737'!$Y:$Y,0,0)</f>
        <v>17</v>
      </c>
      <c r="M81" s="1278">
        <f>_xlfn.XLOOKUP(実行度合表集計!$D81,'214737'!$H:$H,'214737'!$S:$S,0,0)</f>
        <v>0</v>
      </c>
      <c r="N81" s="1278">
        <f>_xlfn.XLOOKUP(実行度合表集計!$D81,'214737'!$H:$H,'214737'!$T:$T,0,0)</f>
        <v>1458</v>
      </c>
      <c r="O81" s="1278">
        <f>_xlfn.XLOOKUP(実行度合表集計!$D81,'214737'!$H:$H,'214737'!$U:$U,0,0)</f>
        <v>1317</v>
      </c>
      <c r="P81" s="1278">
        <f>_xlfn.XLOOKUP(実行度合表集計!$D81,'214737'!$H:$H,'214737'!$V:$V,0,0)</f>
        <v>3880</v>
      </c>
      <c r="Q81" s="1278">
        <f>SUM(K81:P81)</f>
        <v>24105</v>
      </c>
      <c r="R81" s="577" t="str">
        <f>D81</f>
        <v>特建事業部</v>
      </c>
      <c r="S81" s="355" t="s">
        <v>145</v>
      </c>
      <c r="T81" s="455" t="e" cm="1">
        <f t="array" aca="1" ref="T81" ca="1">INDEX(INDIRECT("'"&amp;実行度合表集計!$D81&amp;"_受着完'!R27C4:R28C95",FALSE),1,
MATCH(T$2,INDIRECT("'"&amp;実行度合表集計!$D81&amp;"_受着完'!R4",FALSE),0)-1)</f>
        <v>#REF!</v>
      </c>
      <c r="U81" s="356" t="e">
        <f ca="1">INDEX(INDIRECT("'"&amp;実行度合表集計!$D81&amp;"_受着完'!R27C4:R28C95",FALSE),1,
MATCH(T$2,INDIRECT("'"&amp;実行度合表集計!$D81&amp;"_受着完'!R4",FALSE),0))</f>
        <v>#REF!</v>
      </c>
      <c r="V81" s="587" t="e" cm="1">
        <f t="array" aca="1" ref="V81" ca="1">INDEX(INDIRECT("'"&amp;実行度合表集計!$D81&amp;"_受着完'!R27C4:R28C95",FALSE),1,
MATCH(T$2,INDIRECT("'"&amp;実行度合表集計!$D81&amp;"_受着完'!R4",FALSE),0)-3)</f>
        <v>#REF!</v>
      </c>
      <c r="W81" s="357" t="e" cm="1">
        <f t="array" aca="1" ref="W81" ca="1">INDEX(INDIRECT("'"&amp;実行度合表集計!$D81&amp;"_受着完'!R58C4:R59C95",FALSE),1,
MATCH(T$2,INDIRECT("'"&amp;実行度合表集計!$D81&amp;"_受着完'!R4",FALSE),0)-1)</f>
        <v>#REF!</v>
      </c>
      <c r="X81" s="356" t="e">
        <f ca="1">INDEX(INDIRECT("'"&amp;実行度合表集計!$D81&amp;"_受着完'!R58C4:R59C95",FALSE),1,
MATCH(T$2,INDIRECT("'"&amp;実行度合表集計!$D81&amp;"_受着完'!R4",FALSE),0))</f>
        <v>#REF!</v>
      </c>
      <c r="Y81" s="587" t="e" cm="1">
        <f t="array" aca="1" ref="Y81" ca="1">INDEX(INDIRECT("'"&amp;実行度合表集計!$D81&amp;"_受着完'!R58C4:R59C95",FALSE),1,
MATCH(T$2,INDIRECT("'"&amp;実行度合表集計!$D81&amp;"_受着完'!R4",FALSE),0)-3)</f>
        <v>#REF!</v>
      </c>
      <c r="Z81" s="358" t="e" cm="1">
        <f t="array" aca="1" ref="Z81" ca="1">INDEX(INDIRECT("'"&amp;実行度合表集計!$D81&amp;"_受着完'!R89C4:R90C95",FALSE),1,
MATCH(T$2,INDIRECT("'"&amp;実行度合表集計!$D81&amp;"_受着完'!R4",FALSE),0)-1)</f>
        <v>#REF!</v>
      </c>
      <c r="AA81" s="356" t="e">
        <f ca="1">INDEX(INDIRECT("'"&amp;実行度合表集計!$D81&amp;"_受着完'!R89C4:R90C95",FALSE),1,
MATCH(T$2,INDIRECT("'"&amp;実行度合表集計!$D81&amp;"_受着完'!R4",FALSE),0))</f>
        <v>#REF!</v>
      </c>
      <c r="AB81" s="384" t="e">
        <f ca="1">AA81-($Q81*1000)</f>
        <v>#REF!</v>
      </c>
      <c r="AC81" s="587" t="e" cm="1">
        <f t="array" aca="1" ref="AC81" ca="1">INDEX(INDIRECT("'"&amp;実行度合表集計!$D81&amp;"_受着完'!R89C4:R90C95",FALSE),1,
MATCH(T$2,INDIRECT("'"&amp;実行度合表集計!$D81&amp;"_受着完'!R4",FALSE),0)-3)</f>
        <v>#REF!</v>
      </c>
      <c r="AD81" s="455" t="e" cm="1">
        <f t="array" aca="1" ref="AD81" ca="1">INDEX(INDIRECT("'"&amp;実行度合表集計!$D81&amp;"_受着完'!R27C4:R28C95",FALSE),1,
MATCH(AD$2,INDIRECT("'"&amp;実行度合表集計!$D81&amp;"_受着完'!R4",FALSE),0)-1)</f>
        <v>#REF!</v>
      </c>
      <c r="AE81" s="356" t="e">
        <f ca="1">INDEX(INDIRECT("'"&amp;実行度合表集計!$D81&amp;"_受着完'!R27C4:R28C95",FALSE),1,
MATCH(AD$2,INDIRECT("'"&amp;実行度合表集計!$D81&amp;"_受着完'!R4",FALSE),0))</f>
        <v>#REF!</v>
      </c>
      <c r="AF81" s="587" t="e" cm="1">
        <f t="array" aca="1" ref="AF81" ca="1">INDEX(INDIRECT("'"&amp;実行度合表集計!$D81&amp;"_受着完'!R27C4:R28C95",FALSE),1,
MATCH(AD$2,INDIRECT("'"&amp;実行度合表集計!$D81&amp;"_受着完'!R4",FALSE),0)-3)</f>
        <v>#REF!</v>
      </c>
      <c r="AG81" s="357" t="e" cm="1">
        <f t="array" aca="1" ref="AG81" ca="1">INDEX(INDIRECT("'"&amp;実行度合表集計!$D81&amp;"_受着完'!R58C4:R59C95",FALSE),1,
MATCH(AD$2,INDIRECT("'"&amp;実行度合表集計!$D81&amp;"_受着完'!R4",FALSE),0)-1)</f>
        <v>#REF!</v>
      </c>
      <c r="AH81" s="356" t="e">
        <f ca="1">INDEX(INDIRECT("'"&amp;実行度合表集計!$D81&amp;"_受着完'!R58C4:R59C95",FALSE),1,
MATCH(AD$2,INDIRECT("'"&amp;実行度合表集計!$D81&amp;"_受着完'!R4",FALSE),0))</f>
        <v>#REF!</v>
      </c>
      <c r="AI81" s="587" t="e" cm="1">
        <f t="array" aca="1" ref="AI81" ca="1">INDEX(INDIRECT("'"&amp;実行度合表集計!$D81&amp;"_受着完'!R58C4:R59C95",FALSE),1,
MATCH(AD$2,INDIRECT("'"&amp;実行度合表集計!$D81&amp;"_受着完'!R4",FALSE),0)-3)</f>
        <v>#REF!</v>
      </c>
      <c r="AJ81" s="358" t="e" cm="1">
        <f t="array" aca="1" ref="AJ81" ca="1">INDEX(INDIRECT("'"&amp;実行度合表集計!$D81&amp;"_受着完'!R89C4:R90C95",FALSE),1,
MATCH(AD$2,INDIRECT("'"&amp;実行度合表集計!$D81&amp;"_受着完'!R4",FALSE),0)-1)</f>
        <v>#REF!</v>
      </c>
      <c r="AK81" s="356" t="e">
        <f ca="1">INDEX(INDIRECT("'"&amp;実行度合表集計!$D81&amp;"_受着完'!R89C4:R90C95",FALSE),1,
MATCH(AD$2,INDIRECT("'"&amp;実行度合表集計!$D81&amp;"_受着完'!R4",FALSE),0))</f>
        <v>#REF!</v>
      </c>
      <c r="AL81" s="384" t="e">
        <f ca="1">AK81-($Q81*1000)</f>
        <v>#REF!</v>
      </c>
      <c r="AM81" s="587" t="e" cm="1">
        <f t="array" aca="1" ref="AM81" ca="1">INDEX(INDIRECT("'"&amp;実行度合表集計!$D81&amp;"_受着完'!R89C4:R90C95",FALSE),1,
MATCH(AD$2,INDIRECT("'"&amp;実行度合表集計!$D81&amp;"_受着完'!R4",FALSE),0)-3)</f>
        <v>#REF!</v>
      </c>
      <c r="AN81" s="455" t="e" cm="1">
        <f t="array" aca="1" ref="AN81" ca="1">INDEX(INDIRECT("'"&amp;実行度合表集計!$D81&amp;"_受着完'!R27C4:R28C95",FALSE),1,
MATCH(AN$2,INDIRECT("'"&amp;実行度合表集計!$D81&amp;"_受着完'!R4",FALSE),0)-1)</f>
        <v>#REF!</v>
      </c>
      <c r="AO81" s="356" t="e">
        <f ca="1">INDEX(INDIRECT("'"&amp;実行度合表集計!$D81&amp;"_受着完'!R27C4:R28C95",FALSE),1,
MATCH(AN$2,INDIRECT("'"&amp;実行度合表集計!$D81&amp;"_受着完'!R4",FALSE),0))</f>
        <v>#REF!</v>
      </c>
      <c r="AP81" s="587" t="e" cm="1">
        <f t="array" aca="1" ref="AP81" ca="1">INDEX(INDIRECT("'"&amp;実行度合表集計!$D81&amp;"_受着完'!R27C4:R28C95",FALSE),1,
MATCH(AN$2,INDIRECT("'"&amp;実行度合表集計!$D81&amp;"_受着完'!R4",FALSE),0)-3)</f>
        <v>#REF!</v>
      </c>
      <c r="AQ81" s="357" t="e" cm="1">
        <f t="array" aca="1" ref="AQ81" ca="1">INDEX(INDIRECT("'"&amp;実行度合表集計!$D81&amp;"_受着完'!R58C4:R59C95",FALSE),1,
MATCH(AN$2,INDIRECT("'"&amp;実行度合表集計!$D81&amp;"_受着完'!R4",FALSE),0)-1)</f>
        <v>#REF!</v>
      </c>
      <c r="AR81" s="356" t="e">
        <f ca="1">INDEX(INDIRECT("'"&amp;実行度合表集計!$D81&amp;"_受着完'!R58C4:R59C95",FALSE),1,
MATCH(AN$2,INDIRECT("'"&amp;実行度合表集計!$D81&amp;"_受着完'!R4",FALSE),0))</f>
        <v>#REF!</v>
      </c>
      <c r="AS81" s="587" t="e" cm="1">
        <f t="array" aca="1" ref="AS81" ca="1">INDEX(INDIRECT("'"&amp;実行度合表集計!$D81&amp;"_受着完'!R58C4:R59C95",FALSE),1,
MATCH(AN$2,INDIRECT("'"&amp;実行度合表集計!$D81&amp;"_受着完'!R4",FALSE),0)-3)</f>
        <v>#REF!</v>
      </c>
      <c r="AT81" s="358" t="e" cm="1">
        <f t="array" aca="1" ref="AT81" ca="1">INDEX(INDIRECT("'"&amp;実行度合表集計!$D81&amp;"_受着完'!R89C4:R90C95",FALSE),1,
MATCH(AN$2,INDIRECT("'"&amp;実行度合表集計!$D81&amp;"_受着完'!R4",FALSE),0)-1)</f>
        <v>#REF!</v>
      </c>
      <c r="AU81" s="356" t="e">
        <f ca="1">INDEX(INDIRECT("'"&amp;実行度合表集計!$D81&amp;"_受着完'!R89C4:R90C95",FALSE),1,
MATCH(AN$2,INDIRECT("'"&amp;実行度合表集計!$D81&amp;"_受着完'!R4",FALSE),0))</f>
        <v>#REF!</v>
      </c>
      <c r="AV81" s="384" t="e">
        <f ca="1">AU81-($Q81*1000)</f>
        <v>#REF!</v>
      </c>
      <c r="AW81" s="587" t="e" cm="1">
        <f t="array" aca="1" ref="AW81" ca="1">INDEX(INDIRECT("'"&amp;実行度合表集計!$D81&amp;"_受着完'!R89C4:R90C95",FALSE),1,
MATCH(AN$2,INDIRECT("'"&amp;実行度合表集計!$D81&amp;"_受着完'!R4",FALSE),0)-3)</f>
        <v>#REF!</v>
      </c>
      <c r="AX81" s="627" t="e">
        <f t="shared" ref="AX81:BG81" ca="1" si="2160">T81+AD81+AN81</f>
        <v>#REF!</v>
      </c>
      <c r="AY81" s="628" t="e">
        <f t="shared" ca="1" si="2160"/>
        <v>#REF!</v>
      </c>
      <c r="AZ81" s="629" t="e">
        <f t="shared" ca="1" si="2160"/>
        <v>#REF!</v>
      </c>
      <c r="BA81" s="648" t="e">
        <f t="shared" ca="1" si="2160"/>
        <v>#REF!</v>
      </c>
      <c r="BB81" s="617" t="e">
        <f t="shared" ca="1" si="2160"/>
        <v>#REF!</v>
      </c>
      <c r="BC81" s="649" t="e">
        <f t="shared" ca="1" si="2160"/>
        <v>#REF!</v>
      </c>
      <c r="BD81" s="659" t="e">
        <f t="shared" ca="1" si="2160"/>
        <v>#REF!</v>
      </c>
      <c r="BE81" s="619" t="e">
        <f t="shared" ca="1" si="2160"/>
        <v>#REF!</v>
      </c>
      <c r="BF81" s="789" t="e">
        <f t="shared" ca="1" si="2160"/>
        <v>#REF!</v>
      </c>
      <c r="BG81" s="660" t="e">
        <f t="shared" ca="1" si="2160"/>
        <v>#REF!</v>
      </c>
      <c r="BH81" s="360" t="e" cm="1">
        <f t="array" aca="1" ref="BH81" ca="1">INDEX(INDIRECT("'"&amp;実行度合表集計!$D81&amp;"_受着完'!R27C4:R28C95",FALSE),1,
MATCH(BH$2,INDIRECT("'"&amp;実行度合表集計!$D81&amp;"_受着完'!R4",FALSE),0)-1)</f>
        <v>#REF!</v>
      </c>
      <c r="BI81" s="356" t="e">
        <f ca="1">INDEX(INDIRECT("'"&amp;実行度合表集計!$D81&amp;"_受着完'!R27C4:R28C95",FALSE),1,
MATCH(BH$2,INDIRECT("'"&amp;実行度合表集計!$D81&amp;"_受着完'!R4",FALSE),0))</f>
        <v>#REF!</v>
      </c>
      <c r="BJ81" s="587" t="e" cm="1">
        <f t="array" aca="1" ref="BJ81" ca="1">INDEX(INDIRECT("'"&amp;実行度合表集計!$D81&amp;"_受着完'!R27C4:R28C95",FALSE),1,
MATCH(BH$2,INDIRECT("'"&amp;実行度合表集計!$D81&amp;"_受着完'!R4",FALSE),0)-3)</f>
        <v>#REF!</v>
      </c>
      <c r="BK81" s="357" t="e" cm="1">
        <f t="array" aca="1" ref="BK81" ca="1">INDEX(INDIRECT("'"&amp;実行度合表集計!$D81&amp;"_受着完'!R58C4:R59C95",FALSE),1,
MATCH(BH$2,INDIRECT("'"&amp;実行度合表集計!$D81&amp;"_受着完'!R4",FALSE),0)-1)</f>
        <v>#REF!</v>
      </c>
      <c r="BL81" s="356" t="e">
        <f ca="1">INDEX(INDIRECT("'"&amp;実行度合表集計!$D81&amp;"_受着完'!R58C4:R59C95",FALSE),1,
MATCH(BH$2,INDIRECT("'"&amp;実行度合表集計!$D81&amp;"_受着完'!R4",FALSE),0))</f>
        <v>#REF!</v>
      </c>
      <c r="BM81" s="587" t="e" cm="1">
        <f t="array" aca="1" ref="BM81" ca="1">INDEX(INDIRECT("'"&amp;実行度合表集計!$D81&amp;"_受着完'!R58C4:R59C95",FALSE),1,
MATCH(BH$2,INDIRECT("'"&amp;実行度合表集計!$D81&amp;"_受着完'!R4",FALSE),0)-3)</f>
        <v>#REF!</v>
      </c>
      <c r="BN81" s="358" t="e" cm="1">
        <f t="array" aca="1" ref="BN81" ca="1">INDEX(INDIRECT("'"&amp;実行度合表集計!$D81&amp;"_受着完'!R89C4:R90C95",FALSE),1,
MATCH(BH$2,INDIRECT("'"&amp;実行度合表集計!$D81&amp;"_受着完'!R4",FALSE),0)-1)</f>
        <v>#REF!</v>
      </c>
      <c r="BO81" s="356" t="e">
        <f ca="1">INDEX(INDIRECT("'"&amp;実行度合表集計!$D81&amp;"_受着完'!R89C4:R90C95",FALSE),1,
MATCH(BH$2,INDIRECT("'"&amp;実行度合表集計!$D81&amp;"_受着完'!R4",FALSE),0))</f>
        <v>#REF!</v>
      </c>
      <c r="BP81" s="384" t="e">
        <f ca="1">BO81-($Q81*1000)</f>
        <v>#REF!</v>
      </c>
      <c r="BQ81" s="587" t="e" cm="1">
        <f t="array" aca="1" ref="BQ81" ca="1">INDEX(INDIRECT("'"&amp;実行度合表集計!$D81&amp;"_受着完'!R89C4:R90C95",FALSE),1,
MATCH(BH$2,INDIRECT("'"&amp;実行度合表集計!$D81&amp;"_受着完'!R4",FALSE),0)-3)</f>
        <v>#REF!</v>
      </c>
      <c r="BR81" s="455" t="e" cm="1">
        <f t="array" aca="1" ref="BR81" ca="1">INDEX(INDIRECT("'"&amp;実行度合表集計!$D81&amp;"_受着完'!R27C4:R28C95",FALSE),1,
MATCH(BR$2,INDIRECT("'"&amp;実行度合表集計!$D81&amp;"_受着完'!R4",FALSE),0)-1)</f>
        <v>#REF!</v>
      </c>
      <c r="BS81" s="356" t="e">
        <f ca="1">INDEX(INDIRECT("'"&amp;実行度合表集計!$D81&amp;"_受着完'!R27C4:R28C95",FALSE),1,
MATCH(BR$2,INDIRECT("'"&amp;実行度合表集計!$D81&amp;"_受着完'!R4",FALSE),0))</f>
        <v>#REF!</v>
      </c>
      <c r="BT81" s="587" t="e" cm="1">
        <f t="array" aca="1" ref="BT81" ca="1">INDEX(INDIRECT("'"&amp;実行度合表集計!$D81&amp;"_受着完'!R27C4:R28C95",FALSE),1,
MATCH(BR$2,INDIRECT("'"&amp;実行度合表集計!$D81&amp;"_受着完'!R4",FALSE),0)-3)</f>
        <v>#REF!</v>
      </c>
      <c r="BU81" s="357" t="e" cm="1">
        <f t="array" aca="1" ref="BU81" ca="1">INDEX(INDIRECT("'"&amp;実行度合表集計!$D81&amp;"_受着完'!R58C4:R59C95",FALSE),1,
MATCH(BR$2,INDIRECT("'"&amp;実行度合表集計!$D81&amp;"_受着完'!R4",FALSE),0)-1)</f>
        <v>#REF!</v>
      </c>
      <c r="BV81" s="356" t="e">
        <f ca="1">INDEX(INDIRECT("'"&amp;実行度合表集計!$D81&amp;"_受着完'!R58C4:R59C95",FALSE),1,
MATCH(BR$2,INDIRECT("'"&amp;実行度合表集計!$D81&amp;"_受着完'!R4",FALSE),0))</f>
        <v>#REF!</v>
      </c>
      <c r="BW81" s="587" t="e" cm="1">
        <f t="array" aca="1" ref="BW81" ca="1">INDEX(INDIRECT("'"&amp;実行度合表集計!$D81&amp;"_受着完'!R58C4:R59C95",FALSE),1,
MATCH(BR$2,INDIRECT("'"&amp;実行度合表集計!$D81&amp;"_受着完'!R4",FALSE),0)-3)</f>
        <v>#REF!</v>
      </c>
      <c r="BX81" s="358" t="e" cm="1">
        <f t="array" aca="1" ref="BX81" ca="1">INDEX(INDIRECT("'"&amp;実行度合表集計!$D81&amp;"_受着完'!R89C4:R90C95",FALSE),1,
MATCH(BR$2,INDIRECT("'"&amp;実行度合表集計!$D81&amp;"_受着完'!R4",FALSE),0)-1)</f>
        <v>#REF!</v>
      </c>
      <c r="BY81" s="356" t="e">
        <f ca="1">INDEX(INDIRECT("'"&amp;実行度合表集計!$D81&amp;"_受着完'!R89C4:R90C95",FALSE),1,
MATCH(BR$2,INDIRECT("'"&amp;実行度合表集計!$D81&amp;"_受着完'!R4",FALSE),0))</f>
        <v>#REF!</v>
      </c>
      <c r="BZ81" s="384" t="e">
        <f ca="1">BY81-($Q81*1000)</f>
        <v>#REF!</v>
      </c>
      <c r="CA81" s="587" t="e" cm="1">
        <f t="array" aca="1" ref="CA81" ca="1">INDEX(INDIRECT("'"&amp;実行度合表集計!$D81&amp;"_受着完'!R89C4:R90C95",FALSE),1,
MATCH(BR$2,INDIRECT("'"&amp;実行度合表集計!$D81&amp;"_受着完'!R4",FALSE),0)-3)</f>
        <v>#REF!</v>
      </c>
      <c r="CB81" s="455" t="e" cm="1">
        <f t="array" aca="1" ref="CB81" ca="1">INDEX(INDIRECT("'"&amp;実行度合表集計!$D81&amp;"_受着完'!R27C4:R28C95",FALSE),1,
MATCH(CB$2,INDIRECT("'"&amp;実行度合表集計!$D81&amp;"_受着完'!R4",FALSE),0)-1)</f>
        <v>#REF!</v>
      </c>
      <c r="CC81" s="356" t="e">
        <f ca="1">INDEX(INDIRECT("'"&amp;実行度合表集計!$D81&amp;"_受着完'!R27C4:R28C95",FALSE),1,
MATCH(CB$2,INDIRECT("'"&amp;実行度合表集計!$D81&amp;"_受着完'!R4",FALSE),0))</f>
        <v>#REF!</v>
      </c>
      <c r="CD81" s="587" t="e" cm="1">
        <f t="array" aca="1" ref="CD81" ca="1">INDEX(INDIRECT("'"&amp;実行度合表集計!$D81&amp;"_受着完'!R27C4:R28C95",FALSE),1,
MATCH(CB$2,INDIRECT("'"&amp;実行度合表集計!$D81&amp;"_受着完'!R4",FALSE),0)-3)</f>
        <v>#REF!</v>
      </c>
      <c r="CE81" s="357" t="e" cm="1">
        <f t="array" aca="1" ref="CE81" ca="1">INDEX(INDIRECT("'"&amp;実行度合表集計!$D81&amp;"_受着完'!R58C4:R59C95",FALSE),1,
MATCH(CB$2,INDIRECT("'"&amp;実行度合表集計!$D81&amp;"_受着完'!R4",FALSE),0)-1)</f>
        <v>#REF!</v>
      </c>
      <c r="CF81" s="356" t="e">
        <f ca="1">INDEX(INDIRECT("'"&amp;実行度合表集計!$D81&amp;"_受着完'!R58C4:R59C95",FALSE),1,
MATCH(CB$2,INDIRECT("'"&amp;実行度合表集計!$D81&amp;"_受着完'!R4",FALSE),0))</f>
        <v>#REF!</v>
      </c>
      <c r="CG81" s="587" t="e" cm="1">
        <f t="array" aca="1" ref="CG81" ca="1">INDEX(INDIRECT("'"&amp;実行度合表集計!$D81&amp;"_受着完'!R58C4:R59C95",FALSE),1,
MATCH(CB$2,INDIRECT("'"&amp;実行度合表集計!$D81&amp;"_受着完'!R4",FALSE),0)-3)</f>
        <v>#REF!</v>
      </c>
      <c r="CH81" s="358" t="e" cm="1">
        <f t="array" aca="1" ref="CH81" ca="1">INDEX(INDIRECT("'"&amp;実行度合表集計!$D81&amp;"_受着完'!R89C4:R90C95",FALSE),1,
MATCH(CB$2,INDIRECT("'"&amp;実行度合表集計!$D81&amp;"_受着完'!R4",FALSE),0)-1)</f>
        <v>#REF!</v>
      </c>
      <c r="CI81" s="356" t="e">
        <f ca="1">INDEX(INDIRECT("'"&amp;実行度合表集計!$D81&amp;"_受着完'!R89C4:R90C95",FALSE),1,
MATCH(CB$2,INDIRECT("'"&amp;実行度合表集計!$D81&amp;"_受着完'!R4",FALSE),0))</f>
        <v>#REF!</v>
      </c>
      <c r="CJ81" s="384" t="e">
        <f ca="1">CI81-($Q81*1000)</f>
        <v>#REF!</v>
      </c>
      <c r="CK81" s="587" t="e" cm="1">
        <f t="array" aca="1" ref="CK81" ca="1">INDEX(INDIRECT("'"&amp;実行度合表集計!$D81&amp;"_受着完'!R89C4:R90C95",FALSE),1,
MATCH(CB$2,INDIRECT("'"&amp;実行度合表集計!$D81&amp;"_受着完'!R4",FALSE),0)-3)</f>
        <v>#REF!</v>
      </c>
      <c r="CL81" s="627" t="e">
        <f t="shared" ref="CL81:CU81" ca="1" si="2161">BH81+BR81+CB81</f>
        <v>#REF!</v>
      </c>
      <c r="CM81" s="628" t="e">
        <f t="shared" ca="1" si="2161"/>
        <v>#REF!</v>
      </c>
      <c r="CN81" s="629" t="e">
        <f t="shared" ca="1" si="2161"/>
        <v>#REF!</v>
      </c>
      <c r="CO81" s="648" t="e">
        <f t="shared" ca="1" si="2161"/>
        <v>#REF!</v>
      </c>
      <c r="CP81" s="617" t="e">
        <f t="shared" ca="1" si="2161"/>
        <v>#REF!</v>
      </c>
      <c r="CQ81" s="649" t="e">
        <f t="shared" ca="1" si="2161"/>
        <v>#REF!</v>
      </c>
      <c r="CR81" s="659" t="e">
        <f t="shared" ca="1" si="2161"/>
        <v>#REF!</v>
      </c>
      <c r="CS81" s="619" t="e">
        <f t="shared" ca="1" si="2161"/>
        <v>#REF!</v>
      </c>
      <c r="CT81" s="789" t="e">
        <f t="shared" ca="1" si="2161"/>
        <v>#REF!</v>
      </c>
      <c r="CU81" s="660" t="e">
        <f t="shared" ca="1" si="2161"/>
        <v>#REF!</v>
      </c>
      <c r="CV81" s="670" t="e">
        <f t="shared" ref="CV81:DE82" ca="1" si="2162">AX81+CL81</f>
        <v>#REF!</v>
      </c>
      <c r="CW81" s="620" t="e">
        <f t="shared" ca="1" si="2162"/>
        <v>#REF!</v>
      </c>
      <c r="CX81" s="671" t="e">
        <f t="shared" ca="1" si="2162"/>
        <v>#REF!</v>
      </c>
      <c r="CY81" s="681" t="e">
        <f t="shared" ca="1" si="2162"/>
        <v>#REF!</v>
      </c>
      <c r="CZ81" s="622" t="e">
        <f t="shared" ca="1" si="2162"/>
        <v>#REF!</v>
      </c>
      <c r="DA81" s="682" t="e">
        <f t="shared" ca="1" si="2162"/>
        <v>#REF!</v>
      </c>
      <c r="DB81" s="692" t="e">
        <f t="shared" ca="1" si="2162"/>
        <v>#REF!</v>
      </c>
      <c r="DC81" s="624" t="e">
        <f t="shared" ca="1" si="2162"/>
        <v>#REF!</v>
      </c>
      <c r="DD81" s="791" t="e">
        <f t="shared" ca="1" si="2162"/>
        <v>#REF!</v>
      </c>
      <c r="DE81" s="693" t="e">
        <f t="shared" ca="1" si="2162"/>
        <v>#REF!</v>
      </c>
      <c r="DF81" s="360" t="e" cm="1">
        <f t="array" aca="1" ref="DF81" ca="1">INDEX(INDIRECT("'"&amp;実行度合表集計!$D81&amp;"_受着完'!R27C4:R28C95",FALSE),1,
MATCH(DF$2,INDIRECT("'"&amp;実行度合表集計!$D81&amp;"_受着完'!R4",FALSE),0)-1)</f>
        <v>#REF!</v>
      </c>
      <c r="DG81" s="356" t="e">
        <f ca="1">INDEX(INDIRECT("'"&amp;実行度合表集計!$D81&amp;"_受着完'!R27C4:R28C95",FALSE),1,
MATCH(DF$2,INDIRECT("'"&amp;実行度合表集計!$D81&amp;"_受着完'!R4",FALSE),0))</f>
        <v>#REF!</v>
      </c>
      <c r="DH81" s="587" t="e" cm="1">
        <f t="array" aca="1" ref="DH81" ca="1">INDEX(INDIRECT("'"&amp;実行度合表集計!$D81&amp;"_受着完'!R27C4:R28C95",FALSE),1,
MATCH(DF$2,INDIRECT("'"&amp;実行度合表集計!$D81&amp;"_受着完'!R4",FALSE),0)-3)</f>
        <v>#REF!</v>
      </c>
      <c r="DI81" s="357" t="e" cm="1">
        <f t="array" aca="1" ref="DI81" ca="1">INDEX(INDIRECT("'"&amp;実行度合表集計!$D81&amp;"_受着完'!R58C4:R59C95",FALSE),1,
MATCH(DF$2,INDIRECT("'"&amp;実行度合表集計!$D81&amp;"_受着完'!R4",FALSE),0)-1)</f>
        <v>#REF!</v>
      </c>
      <c r="DJ81" s="356" t="e">
        <f ca="1">INDEX(INDIRECT("'"&amp;実行度合表集計!$D81&amp;"_受着完'!R58C4:R59C95",FALSE),1,
MATCH(DF$2,INDIRECT("'"&amp;実行度合表集計!$D81&amp;"_受着完'!R4",FALSE),0))</f>
        <v>#REF!</v>
      </c>
      <c r="DK81" s="587" t="e" cm="1">
        <f t="array" aca="1" ref="DK81" ca="1">INDEX(INDIRECT("'"&amp;実行度合表集計!$D81&amp;"_受着完'!R58C4:R59C95",FALSE),1,
MATCH(DF$2,INDIRECT("'"&amp;実行度合表集計!$D81&amp;"_受着完'!R4",FALSE),0)-3)</f>
        <v>#REF!</v>
      </c>
      <c r="DL81" s="358" t="e" cm="1">
        <f t="array" aca="1" ref="DL81" ca="1">INDEX(INDIRECT("'"&amp;実行度合表集計!$D81&amp;"_受着完'!R89C4:R90C95",FALSE),1,
MATCH(DF$2,INDIRECT("'"&amp;実行度合表集計!$D81&amp;"_受着完'!R4",FALSE),0)-1)</f>
        <v>#REF!</v>
      </c>
      <c r="DM81" s="356" t="e">
        <f ca="1">INDEX(INDIRECT("'"&amp;実行度合表集計!$D81&amp;"_受着完'!R89C4:R90C95",FALSE),1,
MATCH(DF$2,INDIRECT("'"&amp;実行度合表集計!$D81&amp;"_受着完'!R4",FALSE),0))</f>
        <v>#REF!</v>
      </c>
      <c r="DN81" s="384" t="e">
        <f ca="1">DM81-($Q81*1000)</f>
        <v>#REF!</v>
      </c>
      <c r="DO81" s="587" t="e" cm="1">
        <f t="array" aca="1" ref="DO81" ca="1">INDEX(INDIRECT("'"&amp;実行度合表集計!$D81&amp;"_受着完'!R89C4:R90C95",FALSE),1,
MATCH(DF$2,INDIRECT("'"&amp;実行度合表集計!$D81&amp;"_受着完'!R4",FALSE),0)-3)</f>
        <v>#REF!</v>
      </c>
      <c r="DP81" s="455" t="e" cm="1">
        <f t="array" aca="1" ref="DP81" ca="1">INDEX(INDIRECT("'"&amp;実行度合表集計!$D81&amp;"_受着完'!R27C4:R28C95",FALSE),1,
MATCH(DP$2,INDIRECT("'"&amp;実行度合表集計!$D81&amp;"_受着完'!R4",FALSE),0)-1)</f>
        <v>#REF!</v>
      </c>
      <c r="DQ81" s="356" t="e">
        <f ca="1">INDEX(INDIRECT("'"&amp;実行度合表集計!$D81&amp;"_受着完'!R27C4:R28C95",FALSE),1,
MATCH(DP$2,INDIRECT("'"&amp;実行度合表集計!$D81&amp;"_受着完'!R4",FALSE),0))</f>
        <v>#REF!</v>
      </c>
      <c r="DR81" s="587" t="e" cm="1">
        <f t="array" aca="1" ref="DR81" ca="1">INDEX(INDIRECT("'"&amp;実行度合表集計!$D81&amp;"_受着完'!R27C4:R28C95",FALSE),1,
MATCH(DP$2,INDIRECT("'"&amp;実行度合表集計!$D81&amp;"_受着完'!R4",FALSE),0)-3)</f>
        <v>#REF!</v>
      </c>
      <c r="DS81" s="357" t="e" cm="1">
        <f t="array" aca="1" ref="DS81" ca="1">INDEX(INDIRECT("'"&amp;実行度合表集計!$D81&amp;"_受着完'!R58C4:R59C95",FALSE),1,
MATCH(DP$2,INDIRECT("'"&amp;実行度合表集計!$D81&amp;"_受着完'!R4",FALSE),0)-1)</f>
        <v>#REF!</v>
      </c>
      <c r="DT81" s="356" t="e">
        <f ca="1">INDEX(INDIRECT("'"&amp;実行度合表集計!$D81&amp;"_受着完'!R58C4:R59C95",FALSE),1,
MATCH(DP$2,INDIRECT("'"&amp;実行度合表集計!$D81&amp;"_受着完'!R4",FALSE),0))</f>
        <v>#REF!</v>
      </c>
      <c r="DU81" s="587" t="e" cm="1">
        <f t="array" aca="1" ref="DU81" ca="1">INDEX(INDIRECT("'"&amp;実行度合表集計!$D81&amp;"_受着完'!R58C4:R59C95",FALSE),1,
MATCH(DP$2,INDIRECT("'"&amp;実行度合表集計!$D81&amp;"_受着完'!R4",FALSE),0)-3)</f>
        <v>#REF!</v>
      </c>
      <c r="DV81" s="358" t="e" cm="1">
        <f t="array" aca="1" ref="DV81" ca="1">INDEX(INDIRECT("'"&amp;実行度合表集計!$D81&amp;"_受着完'!R89C4:R90C95",FALSE),1,
MATCH(DP$2,INDIRECT("'"&amp;実行度合表集計!$D81&amp;"_受着完'!R4",FALSE),0)-1)</f>
        <v>#REF!</v>
      </c>
      <c r="DW81" s="356" t="e">
        <f ca="1">INDEX(INDIRECT("'"&amp;実行度合表集計!$D81&amp;"_受着完'!R89C4:R90C95",FALSE),1,
MATCH(DP$2,INDIRECT("'"&amp;実行度合表集計!$D81&amp;"_受着完'!R4",FALSE),0))</f>
        <v>#REF!</v>
      </c>
      <c r="DX81" s="384" t="e">
        <f ca="1">DW81-($Q81*1000)</f>
        <v>#REF!</v>
      </c>
      <c r="DY81" s="587" t="e" cm="1">
        <f t="array" aca="1" ref="DY81" ca="1">INDEX(INDIRECT("'"&amp;実行度合表集計!$D81&amp;"_受着完'!R89C4:R90C95",FALSE),1,
MATCH(DP$2,INDIRECT("'"&amp;実行度合表集計!$D81&amp;"_受着完'!R4",FALSE),0)-3)</f>
        <v>#REF!</v>
      </c>
      <c r="DZ81" s="455" t="e" cm="1">
        <f t="array" aca="1" ref="DZ81" ca="1">INDEX(INDIRECT("'"&amp;実行度合表集計!$D81&amp;"_受着完'!R27C4:R28C95",FALSE),1,
MATCH(DZ$2,INDIRECT("'"&amp;実行度合表集計!$D81&amp;"_受着完'!R4",FALSE),0)-1)</f>
        <v>#REF!</v>
      </c>
      <c r="EA81" s="356" t="e">
        <f ca="1">INDEX(INDIRECT("'"&amp;実行度合表集計!$D81&amp;"_受着完'!R27C4:R28C95",FALSE),1,
MATCH(DZ$2,INDIRECT("'"&amp;実行度合表集計!$D81&amp;"_受着完'!R4",FALSE),0))</f>
        <v>#REF!</v>
      </c>
      <c r="EB81" s="587" t="e" cm="1">
        <f t="array" aca="1" ref="EB81" ca="1">INDEX(INDIRECT("'"&amp;実行度合表集計!$D81&amp;"_受着完'!R27C4:R28C95",FALSE),1,
MATCH(DZ$2,INDIRECT("'"&amp;実行度合表集計!$D81&amp;"_受着完'!R4",FALSE),0)-3)</f>
        <v>#REF!</v>
      </c>
      <c r="EC81" s="357" t="e" cm="1">
        <f t="array" aca="1" ref="EC81" ca="1">INDEX(INDIRECT("'"&amp;実行度合表集計!$D81&amp;"_受着完'!R58C4:R59C95",FALSE),1,
MATCH(DZ$2,INDIRECT("'"&amp;実行度合表集計!$D81&amp;"_受着完'!R4",FALSE),0)-1)</f>
        <v>#REF!</v>
      </c>
      <c r="ED81" s="356" t="e">
        <f ca="1">INDEX(INDIRECT("'"&amp;実行度合表集計!$D81&amp;"_受着完'!R58C4:R59C95",FALSE),1,
MATCH(DZ$2,INDIRECT("'"&amp;実行度合表集計!$D81&amp;"_受着完'!R4",FALSE),0))</f>
        <v>#REF!</v>
      </c>
      <c r="EE81" s="587" t="e" cm="1">
        <f t="array" aca="1" ref="EE81" ca="1">INDEX(INDIRECT("'"&amp;実行度合表集計!$D81&amp;"_受着完'!R58C4:R59C95",FALSE),1,
MATCH(DZ$2,INDIRECT("'"&amp;実行度合表集計!$D81&amp;"_受着完'!R4",FALSE),0)-3)</f>
        <v>#REF!</v>
      </c>
      <c r="EF81" s="358" t="e" cm="1">
        <f t="array" aca="1" ref="EF81" ca="1">INDEX(INDIRECT("'"&amp;実行度合表集計!$D81&amp;"_受着完'!R89C4:R90C95",FALSE),1,
MATCH(DZ$2,INDIRECT("'"&amp;実行度合表集計!$D81&amp;"_受着完'!R4",FALSE),0)-1)</f>
        <v>#REF!</v>
      </c>
      <c r="EG81" s="356" t="e">
        <f ca="1">INDEX(INDIRECT("'"&amp;実行度合表集計!$D81&amp;"_受着完'!R89C4:R90C95",FALSE),1,
MATCH(DZ$2,INDIRECT("'"&amp;実行度合表集計!$D81&amp;"_受着完'!R4",FALSE),0))</f>
        <v>#REF!</v>
      </c>
      <c r="EH81" s="384" t="e">
        <f ca="1">EG81-($Q81*1000)</f>
        <v>#REF!</v>
      </c>
      <c r="EI81" s="587" t="e" cm="1">
        <f t="array" aca="1" ref="EI81" ca="1">INDEX(INDIRECT("'"&amp;実行度合表集計!$D81&amp;"_受着完'!R89C4:R90C95",FALSE),1,
MATCH(DZ$2,INDIRECT("'"&amp;実行度合表集計!$D81&amp;"_受着完'!R4",FALSE),0)-3)</f>
        <v>#REF!</v>
      </c>
      <c r="EJ81" s="627" t="e">
        <f t="shared" ref="EJ81:ES81" ca="1" si="2163">DF81+DP81+DZ81</f>
        <v>#REF!</v>
      </c>
      <c r="EK81" s="628" t="e">
        <f t="shared" ca="1" si="2163"/>
        <v>#REF!</v>
      </c>
      <c r="EL81" s="629" t="e">
        <f t="shared" ca="1" si="2163"/>
        <v>#REF!</v>
      </c>
      <c r="EM81" s="648" t="e">
        <f t="shared" ca="1" si="2163"/>
        <v>#REF!</v>
      </c>
      <c r="EN81" s="617" t="e">
        <f t="shared" ca="1" si="2163"/>
        <v>#REF!</v>
      </c>
      <c r="EO81" s="649" t="e">
        <f t="shared" ca="1" si="2163"/>
        <v>#REF!</v>
      </c>
      <c r="EP81" s="659" t="e">
        <f t="shared" ca="1" si="2163"/>
        <v>#REF!</v>
      </c>
      <c r="EQ81" s="619" t="e">
        <f t="shared" ca="1" si="2163"/>
        <v>#REF!</v>
      </c>
      <c r="ER81" s="789" t="e">
        <f t="shared" ca="1" si="2163"/>
        <v>#REF!</v>
      </c>
      <c r="ES81" s="660" t="e">
        <f t="shared" ca="1" si="2163"/>
        <v>#REF!</v>
      </c>
      <c r="ET81" s="360" t="e" cm="1">
        <f t="array" aca="1" ref="ET81" ca="1">INDEX(INDIRECT("'"&amp;実行度合表集計!$D81&amp;"_受着完'!R27C4:R28C95",FALSE),1,
MATCH(ET$2,INDIRECT("'"&amp;実行度合表集計!$D81&amp;"_受着完'!R4",FALSE),0)-1)</f>
        <v>#REF!</v>
      </c>
      <c r="EU81" s="356" t="e">
        <f ca="1">INDEX(INDIRECT("'"&amp;実行度合表集計!$D81&amp;"_受着完'!R27C4:R28C95",FALSE),1,
MATCH(ET$2,INDIRECT("'"&amp;実行度合表集計!$D81&amp;"_受着完'!R4",FALSE),0))</f>
        <v>#REF!</v>
      </c>
      <c r="EV81" s="587" t="e" cm="1">
        <f t="array" aca="1" ref="EV81" ca="1">INDEX(INDIRECT("'"&amp;実行度合表集計!$D81&amp;"_受着完'!R27C4:R28C95",FALSE),1,
MATCH(ET$2,INDIRECT("'"&amp;実行度合表集計!$D81&amp;"_受着完'!R4",FALSE),0)-3)</f>
        <v>#REF!</v>
      </c>
      <c r="EW81" s="357" t="e" cm="1">
        <f t="array" aca="1" ref="EW81" ca="1">INDEX(INDIRECT("'"&amp;実行度合表集計!$D81&amp;"_受着完'!R58C4:R59C95",FALSE),1,
MATCH(ET$2,INDIRECT("'"&amp;実行度合表集計!$D81&amp;"_受着完'!R4",FALSE),0)-1)</f>
        <v>#REF!</v>
      </c>
      <c r="EX81" s="356" t="e">
        <f ca="1">INDEX(INDIRECT("'"&amp;実行度合表集計!$D81&amp;"_受着完'!R58C4:R59C95",FALSE),1,
MATCH(ET$2,INDIRECT("'"&amp;実行度合表集計!$D81&amp;"_受着完'!R4",FALSE),0))</f>
        <v>#REF!</v>
      </c>
      <c r="EY81" s="587" t="e" cm="1">
        <f t="array" aca="1" ref="EY81" ca="1">INDEX(INDIRECT("'"&amp;実行度合表集計!$D81&amp;"_受着完'!R58C4:R59C95",FALSE),1,
MATCH(ET$2,INDIRECT("'"&amp;実行度合表集計!$D81&amp;"_受着完'!R4",FALSE),0)-3)</f>
        <v>#REF!</v>
      </c>
      <c r="EZ81" s="358" t="e" cm="1">
        <f t="array" aca="1" ref="EZ81" ca="1">INDEX(INDIRECT("'"&amp;実行度合表集計!$D81&amp;"_受着完'!R89C4:R90C95",FALSE),1,
MATCH(ET$2,INDIRECT("'"&amp;実行度合表集計!$D81&amp;"_受着完'!R4",FALSE),0)-1)</f>
        <v>#REF!</v>
      </c>
      <c r="FA81" s="356" t="e">
        <f ca="1">INDEX(INDIRECT("'"&amp;実行度合表集計!$D81&amp;"_受着完'!R89C4:R90C95",FALSE),1,
MATCH(ET$2,INDIRECT("'"&amp;実行度合表集計!$D81&amp;"_受着完'!R4",FALSE),0))</f>
        <v>#REF!</v>
      </c>
      <c r="FB81" s="384" t="e">
        <f ca="1">FA81-($Q81*1000)</f>
        <v>#REF!</v>
      </c>
      <c r="FC81" s="587" t="e" cm="1">
        <f t="array" aca="1" ref="FC81" ca="1">INDEX(INDIRECT("'"&amp;実行度合表集計!$D81&amp;"_受着完'!R89C4:R90C95",FALSE),1,
MATCH(ET$2,INDIRECT("'"&amp;実行度合表集計!$D81&amp;"_受着完'!R4",FALSE),0)-3)</f>
        <v>#REF!</v>
      </c>
      <c r="FD81" s="455" t="e" cm="1">
        <f t="array" aca="1" ref="FD81" ca="1">INDEX(INDIRECT("'"&amp;実行度合表集計!$D81&amp;"_受着完'!R27C4:R28C95",FALSE),1,
MATCH(FD$2,INDIRECT("'"&amp;実行度合表集計!$D81&amp;"_受着完'!R4",FALSE),0)-1)</f>
        <v>#REF!</v>
      </c>
      <c r="FE81" s="356" t="e">
        <f ca="1">INDEX(INDIRECT("'"&amp;実行度合表集計!$D81&amp;"_受着完'!R27C4:R28C95",FALSE),1,
MATCH(FD$2,INDIRECT("'"&amp;実行度合表集計!$D81&amp;"_受着完'!R4",FALSE),0))</f>
        <v>#REF!</v>
      </c>
      <c r="FF81" s="587" t="e" cm="1">
        <f t="array" aca="1" ref="FF81" ca="1">INDEX(INDIRECT("'"&amp;実行度合表集計!$D81&amp;"_受着完'!R27C4:R28C95",FALSE),1,
MATCH(FD$2,INDIRECT("'"&amp;実行度合表集計!$D81&amp;"_受着完'!R4",FALSE),0)-3)</f>
        <v>#REF!</v>
      </c>
      <c r="FG81" s="357" t="e" cm="1">
        <f t="array" aca="1" ref="FG81" ca="1">INDEX(INDIRECT("'"&amp;実行度合表集計!$D81&amp;"_受着完'!R58C4:R59C95",FALSE),1,
MATCH(FD$2,INDIRECT("'"&amp;実行度合表集計!$D81&amp;"_受着完'!R4",FALSE),0)-1)</f>
        <v>#REF!</v>
      </c>
      <c r="FH81" s="356" t="e">
        <f ca="1">INDEX(INDIRECT("'"&amp;実行度合表集計!$D81&amp;"_受着完'!R58C4:R59C95",FALSE),1,
MATCH(FD$2,INDIRECT("'"&amp;実行度合表集計!$D81&amp;"_受着完'!R4",FALSE),0))</f>
        <v>#REF!</v>
      </c>
      <c r="FI81" s="587" t="e" cm="1">
        <f t="array" aca="1" ref="FI81" ca="1">INDEX(INDIRECT("'"&amp;実行度合表集計!$D81&amp;"_受着完'!R58C4:R59C95",FALSE),1,
MATCH(FD$2,INDIRECT("'"&amp;実行度合表集計!$D81&amp;"_受着完'!R4",FALSE),0)-3)</f>
        <v>#REF!</v>
      </c>
      <c r="FJ81" s="358" t="e" cm="1">
        <f t="array" aca="1" ref="FJ81" ca="1">INDEX(INDIRECT("'"&amp;実行度合表集計!$D81&amp;"_受着完'!R89C4:R90C95",FALSE),1,
MATCH(FD$2,INDIRECT("'"&amp;実行度合表集計!$D81&amp;"_受着完'!R4",FALSE),0)-1)</f>
        <v>#REF!</v>
      </c>
      <c r="FK81" s="356" t="e">
        <f ca="1">INDEX(INDIRECT("'"&amp;実行度合表集計!$D81&amp;"_受着完'!R89C4:R90C95",FALSE),1,
MATCH(FD$2,INDIRECT("'"&amp;実行度合表集計!$D81&amp;"_受着完'!R4",FALSE),0))</f>
        <v>#REF!</v>
      </c>
      <c r="FL81" s="384" t="e">
        <f ca="1">FK81-($Q81*1000)</f>
        <v>#REF!</v>
      </c>
      <c r="FM81" s="587" t="e" cm="1">
        <f t="array" aca="1" ref="FM81" ca="1">INDEX(INDIRECT("'"&amp;実行度合表集計!$D81&amp;"_受着完'!R89C4:R90C95",FALSE),1,
MATCH(FD$2,INDIRECT("'"&amp;実行度合表集計!$D81&amp;"_受着完'!R4",FALSE),0)-3)</f>
        <v>#REF!</v>
      </c>
      <c r="FN81" s="455" t="e" cm="1">
        <f t="array" aca="1" ref="FN81" ca="1">INDEX(INDIRECT("'"&amp;実行度合表集計!$D81&amp;"_受着完'!R27C4:R28C95",FALSE),1,
MATCH(FN$2,INDIRECT("'"&amp;実行度合表集計!$D81&amp;"_受着完'!R4",FALSE),0)-1)</f>
        <v>#REF!</v>
      </c>
      <c r="FO81" s="356" t="e">
        <f ca="1">INDEX(INDIRECT("'"&amp;実行度合表集計!$D81&amp;"_受着完'!R27C4:R28C95",FALSE),1,
MATCH(FN$2,INDIRECT("'"&amp;実行度合表集計!$D81&amp;"_受着完'!R4",FALSE),0))</f>
        <v>#REF!</v>
      </c>
      <c r="FP81" s="587" t="e" cm="1">
        <f t="array" aca="1" ref="FP81" ca="1">INDEX(INDIRECT("'"&amp;実行度合表集計!$D81&amp;"_受着完'!R27C4:R28C95",FALSE),1,
MATCH(FN$2,INDIRECT("'"&amp;実行度合表集計!$D81&amp;"_受着完'!R4",FALSE),0)-3)</f>
        <v>#REF!</v>
      </c>
      <c r="FQ81" s="357" t="e" cm="1">
        <f t="array" aca="1" ref="FQ81" ca="1">INDEX(INDIRECT("'"&amp;実行度合表集計!$D81&amp;"_受着完'!R58C4:R59C95",FALSE),1,
MATCH(FN$2,INDIRECT("'"&amp;実行度合表集計!$D81&amp;"_受着完'!R4",FALSE),0)-1)</f>
        <v>#REF!</v>
      </c>
      <c r="FR81" s="356" t="e">
        <f ca="1">INDEX(INDIRECT("'"&amp;実行度合表集計!$D81&amp;"_受着完'!R58C4:R59C95",FALSE),1,
MATCH(FN$2,INDIRECT("'"&amp;実行度合表集計!$D81&amp;"_受着完'!R4",FALSE),0))</f>
        <v>#REF!</v>
      </c>
      <c r="FS81" s="587" t="e" cm="1">
        <f t="array" aca="1" ref="FS81" ca="1">INDEX(INDIRECT("'"&amp;実行度合表集計!$D81&amp;"_受着完'!R58C4:R59C95",FALSE),1,
MATCH(FN$2,INDIRECT("'"&amp;実行度合表集計!$D81&amp;"_受着完'!R4",FALSE),0)-3)</f>
        <v>#REF!</v>
      </c>
      <c r="FT81" s="358" t="e" cm="1">
        <f t="array" aca="1" ref="FT81" ca="1">INDEX(INDIRECT("'"&amp;実行度合表集計!$D81&amp;"_受着完'!R89C4:R90C95",FALSE),1,
MATCH(FN$2,INDIRECT("'"&amp;実行度合表集計!$D81&amp;"_受着完'!R4",FALSE),0)-1)</f>
        <v>#REF!</v>
      </c>
      <c r="FU81" s="356" t="e">
        <f ca="1">INDEX(INDIRECT("'"&amp;実行度合表集計!$D81&amp;"_受着完'!R89C4:R90C95",FALSE),1,
MATCH(FN$2,INDIRECT("'"&amp;実行度合表集計!$D81&amp;"_受着完'!R4",FALSE),0))</f>
        <v>#REF!</v>
      </c>
      <c r="FV81" s="384" t="e">
        <f ca="1">FU81-($Q81*1000)</f>
        <v>#REF!</v>
      </c>
      <c r="FW81" s="587" t="e" cm="1">
        <f t="array" aca="1" ref="FW81" ca="1">INDEX(INDIRECT("'"&amp;実行度合表集計!$D81&amp;"_受着完'!R89C4:R90C95",FALSE),1,
MATCH(FN$2,INDIRECT("'"&amp;実行度合表集計!$D81&amp;"_受着完'!R4",FALSE),0)-3)</f>
        <v>#REF!</v>
      </c>
      <c r="FX81" s="627" t="e">
        <f t="shared" ref="FX81:GG81" ca="1" si="2164">ET81+FD81+FN81</f>
        <v>#REF!</v>
      </c>
      <c r="FY81" s="628" t="e">
        <f t="shared" ca="1" si="2164"/>
        <v>#REF!</v>
      </c>
      <c r="FZ81" s="629" t="e">
        <f t="shared" ca="1" si="2164"/>
        <v>#REF!</v>
      </c>
      <c r="GA81" s="648" t="e">
        <f t="shared" ca="1" si="2164"/>
        <v>#REF!</v>
      </c>
      <c r="GB81" s="617" t="e">
        <f t="shared" ca="1" si="2164"/>
        <v>#REF!</v>
      </c>
      <c r="GC81" s="649" t="e">
        <f t="shared" ca="1" si="2164"/>
        <v>#REF!</v>
      </c>
      <c r="GD81" s="659" t="e">
        <f t="shared" ca="1" si="2164"/>
        <v>#REF!</v>
      </c>
      <c r="GE81" s="619" t="e">
        <f t="shared" ca="1" si="2164"/>
        <v>#REF!</v>
      </c>
      <c r="GF81" s="789" t="e">
        <f t="shared" ca="1" si="2164"/>
        <v>#REF!</v>
      </c>
      <c r="GG81" s="660" t="e">
        <f t="shared" ca="1" si="2164"/>
        <v>#REF!</v>
      </c>
      <c r="GH81" s="670" t="e">
        <f t="shared" ref="GH81:GM82" ca="1" si="2165">EJ81+FX81</f>
        <v>#REF!</v>
      </c>
      <c r="GI81" s="620" t="e">
        <f t="shared" ca="1" si="2165"/>
        <v>#REF!</v>
      </c>
      <c r="GJ81" s="671" t="e">
        <f t="shared" ca="1" si="2165"/>
        <v>#REF!</v>
      </c>
      <c r="GK81" s="681" t="e">
        <f t="shared" ca="1" si="2165"/>
        <v>#REF!</v>
      </c>
      <c r="GL81" s="622" t="e">
        <f t="shared" ca="1" si="2165"/>
        <v>#REF!</v>
      </c>
      <c r="GM81" s="682" t="e">
        <f t="shared" ca="1" si="2165"/>
        <v>#REF!</v>
      </c>
      <c r="GN81" s="692" t="e">
        <f t="shared" ref="GN81:GN82" ca="1" si="2166">EP81+GD81</f>
        <v>#REF!</v>
      </c>
      <c r="GO81" s="624" t="e">
        <f t="shared" ref="GO81:GO82" ca="1" si="2167">EQ81+GE81</f>
        <v>#REF!</v>
      </c>
      <c r="GP81" s="791" t="e">
        <f t="shared" ref="GP81:GP82" ca="1" si="2168">ER81+GF81</f>
        <v>#REF!</v>
      </c>
      <c r="GQ81" s="693" t="e">
        <f t="shared" ref="GQ81:GQ82" ca="1" si="2169">ES81+GG81</f>
        <v>#REF!</v>
      </c>
      <c r="GR81" s="702" t="e">
        <f t="shared" ref="GR81:HA82" ca="1" si="2170">CV81+GH81</f>
        <v>#REF!</v>
      </c>
      <c r="GS81" s="699" t="e">
        <f t="shared" ca="1" si="2170"/>
        <v>#REF!</v>
      </c>
      <c r="GT81" s="703" t="e">
        <f t="shared" ca="1" si="2170"/>
        <v>#REF!</v>
      </c>
      <c r="GU81" s="702" t="e">
        <f t="shared" ca="1" si="2170"/>
        <v>#REF!</v>
      </c>
      <c r="GV81" s="699" t="e">
        <f t="shared" ca="1" si="2170"/>
        <v>#REF!</v>
      </c>
      <c r="GW81" s="703" t="e">
        <f t="shared" ca="1" si="2170"/>
        <v>#REF!</v>
      </c>
      <c r="GX81" s="702" t="e">
        <f t="shared" ca="1" si="2170"/>
        <v>#REF!</v>
      </c>
      <c r="GY81" s="699" t="e">
        <f t="shared" ca="1" si="2170"/>
        <v>#REF!</v>
      </c>
      <c r="GZ81" s="793" t="e">
        <f t="shared" ca="1" si="2170"/>
        <v>#REF!</v>
      </c>
      <c r="HA81" s="703" t="e">
        <f t="shared" ca="1" si="2170"/>
        <v>#REF!</v>
      </c>
      <c r="HC81" s="461" t="s">
        <v>145</v>
      </c>
      <c r="HE81" s="461" t="s">
        <v>209</v>
      </c>
      <c r="HF81" s="461"/>
      <c r="HG81" s="461"/>
    </row>
    <row r="82" spans="1:215" ht="19.5" outlineLevel="1" x14ac:dyDescent="0.25">
      <c r="A82" s="365"/>
      <c r="B82" s="504"/>
      <c r="C82" s="443" t="str">
        <f>_xlfn.XLOOKUP($D82,'214737'!$H:$H,'214737'!$G:$G,"",0)</f>
        <v/>
      </c>
      <c r="D82" s="1489" t="str">
        <f>HYPERLINK("#'"&amp;D81&amp;"_受着完'!A1","▶受着完")</f>
        <v>▶受着完</v>
      </c>
      <c r="E82" s="413"/>
      <c r="F82" s="1294" t="str">
        <f>_xlfn.XLOOKUP($D82,'214737'!$H:$H,'214737'!$I:$I,"",0)</f>
        <v/>
      </c>
      <c r="G82" s="1294" t="str">
        <f>_xlfn.XLOOKUP($D82,'214737'!$H:$H,'214737'!$J:$J,"",0)</f>
        <v/>
      </c>
      <c r="H82" s="1294" t="str">
        <f>_xlfn.XLOOKUP($D82,'214737'!$H:$H,'214737'!$K:$K,"",0)</f>
        <v/>
      </c>
      <c r="I82" s="414" t="str">
        <f>集計グループ10</f>
        <v>特建事業部</v>
      </c>
      <c r="J82" s="523"/>
      <c r="K82" s="1278">
        <f>K81</f>
        <v>17433</v>
      </c>
      <c r="L82" s="1278">
        <f t="shared" ref="L82" si="2171">L81</f>
        <v>17</v>
      </c>
      <c r="M82" s="1278">
        <f t="shared" ref="M82" si="2172">M81</f>
        <v>0</v>
      </c>
      <c r="N82" s="1278">
        <f t="shared" ref="N82" si="2173">N81</f>
        <v>1458</v>
      </c>
      <c r="O82" s="1278">
        <f t="shared" ref="O82" si="2174">O81</f>
        <v>1317</v>
      </c>
      <c r="P82" s="1278">
        <f t="shared" ref="P82" si="2175">P81</f>
        <v>3880</v>
      </c>
      <c r="Q82" s="1278">
        <f>SUM(K82:P82)</f>
        <v>24105</v>
      </c>
      <c r="R82" s="577" t="str">
        <f>R81</f>
        <v>特建事業部</v>
      </c>
      <c r="S82" s="355" t="s">
        <v>146</v>
      </c>
      <c r="T82" s="455" t="e" cm="1">
        <f t="array" aca="1" ref="T82" ca="1">INDEX(INDIRECT("'"&amp;実行度合表集計!$D81&amp;"_受着完'!R27C4:R28C95",FALSE),2,
MATCH(T$2,INDIRECT("'"&amp;実行度合表集計!$D81&amp;"_受着完'!R4",FALSE),0)-1)</f>
        <v>#REF!</v>
      </c>
      <c r="U82" s="356" t="e">
        <f ca="1">INDEX(INDIRECT("'"&amp;実行度合表集計!$D81&amp;"_受着完'!R27C4:R28C95",FALSE),2,
MATCH(T$2,INDIRECT("'"&amp;実行度合表集計!$D81&amp;"_受着完'!R4",FALSE),0))</f>
        <v>#REF!</v>
      </c>
      <c r="V82" s="587" t="e" cm="1">
        <f t="array" aca="1" ref="V82" ca="1">INDEX(INDIRECT("'"&amp;実行度合表集計!$D81&amp;"_受着完'!R27C4:R28C95",FALSE),2,
MATCH(T$2,INDIRECT("'"&amp;実行度合表集計!$D81&amp;"_受着完'!R4",FALSE),0)-3)</f>
        <v>#REF!</v>
      </c>
      <c r="W82" s="357" t="e" cm="1">
        <f t="array" aca="1" ref="W82" ca="1">INDEX(INDIRECT("'"&amp;実行度合表集計!$D81&amp;"_受着完'!R58C4:R59C95",FALSE),2,
MATCH(T$2,INDIRECT("'"&amp;実行度合表集計!$D81&amp;"_受着完'!R4",FALSE),0)-1)</f>
        <v>#REF!</v>
      </c>
      <c r="X82" s="356" t="e">
        <f ca="1">INDEX(INDIRECT("'"&amp;実行度合表集計!$D81&amp;"_受着完'!R58C4:R59C95",FALSE),2,
MATCH(T$2,INDIRECT("'"&amp;実行度合表集計!$D81&amp;"_受着完'!R4",FALSE),0))</f>
        <v>#REF!</v>
      </c>
      <c r="Y82" s="587" t="e" cm="1">
        <f t="array" aca="1" ref="Y82" ca="1">INDEX(INDIRECT("'"&amp;実行度合表集計!$D81&amp;"_受着完'!R58C4:R59C95",FALSE),2,
MATCH(T$2,INDIRECT("'"&amp;実行度合表集計!$D81&amp;"_受着完'!R4",FALSE),0)-3)</f>
        <v>#REF!</v>
      </c>
      <c r="Z82" s="358" t="e" cm="1">
        <f t="array" aca="1" ref="Z82" ca="1">INDEX(INDIRECT("'"&amp;実行度合表集計!$D81&amp;"_受着完'!R89C4:R90C95",FALSE),2,
MATCH(T$2,INDIRECT("'"&amp;実行度合表集計!$D81&amp;"_受着完'!R4",FALSE),0)-1)</f>
        <v>#REF!</v>
      </c>
      <c r="AA82" s="356" t="e">
        <f ca="1">INDEX(INDIRECT("'"&amp;実行度合表集計!$D81&amp;"_受着完'!R89C4:R90C95",FALSE),2,
MATCH(T$2,INDIRECT("'"&amp;実行度合表集計!$D81&amp;"_受着完'!R4",FALSE),0))</f>
        <v>#REF!</v>
      </c>
      <c r="AB82" s="795" t="e">
        <f ca="1">AA82-($Q81*1000)</f>
        <v>#REF!</v>
      </c>
      <c r="AC82" s="587" t="e" cm="1">
        <f t="array" aca="1" ref="AC82" ca="1">INDEX(INDIRECT("'"&amp;実行度合表集計!$D81&amp;"_受着完'!R89C4:R90C95",FALSE),2,
MATCH(T$2,INDIRECT("'"&amp;実行度合表集計!$D81&amp;"_受着完'!R4",FALSE),0)-3)</f>
        <v>#REF!</v>
      </c>
      <c r="AD82" s="455" t="e" cm="1">
        <f t="array" aca="1" ref="AD82" ca="1">INDEX(INDIRECT("'"&amp;実行度合表集計!$D81&amp;"_受着完'!R27C4:R28C95",FALSE),2,
MATCH(AD$2,INDIRECT("'"&amp;実行度合表集計!$D81&amp;"_受着完'!R4",FALSE),0)-1)</f>
        <v>#REF!</v>
      </c>
      <c r="AE82" s="356" t="e">
        <f ca="1">INDEX(INDIRECT("'"&amp;実行度合表集計!$D81&amp;"_受着完'!R27C4:R28C95",FALSE),2,
MATCH(AD$2,INDIRECT("'"&amp;実行度合表集計!$D81&amp;"_受着完'!R4",FALSE),0))</f>
        <v>#REF!</v>
      </c>
      <c r="AF82" s="587" t="e" cm="1">
        <f t="array" aca="1" ref="AF82" ca="1">INDEX(INDIRECT("'"&amp;実行度合表集計!$D81&amp;"_受着完'!R27C4:R28C95",FALSE),2,
MATCH(AD$2,INDIRECT("'"&amp;実行度合表集計!$D81&amp;"_受着完'!R4",FALSE),0)-3)</f>
        <v>#REF!</v>
      </c>
      <c r="AG82" s="357" t="e" cm="1">
        <f t="array" aca="1" ref="AG82" ca="1">INDEX(INDIRECT("'"&amp;実行度合表集計!$D81&amp;"_受着完'!R58C4:R59C95",FALSE),2,
MATCH(AD$2,INDIRECT("'"&amp;実行度合表集計!$D81&amp;"_受着完'!R4",FALSE),0)-1)</f>
        <v>#REF!</v>
      </c>
      <c r="AH82" s="356" t="e">
        <f ca="1">INDEX(INDIRECT("'"&amp;実行度合表集計!$D81&amp;"_受着完'!R58C4:R59C95",FALSE),2,
MATCH(AD$2,INDIRECT("'"&amp;実行度合表集計!$D81&amp;"_受着完'!R4",FALSE),0))</f>
        <v>#REF!</v>
      </c>
      <c r="AI82" s="587" t="e" cm="1">
        <f t="array" aca="1" ref="AI82" ca="1">INDEX(INDIRECT("'"&amp;実行度合表集計!$D81&amp;"_受着完'!R58C4:R59C95",FALSE),2,
MATCH(AD$2,INDIRECT("'"&amp;実行度合表集計!$D81&amp;"_受着完'!R4",FALSE),0)-3)</f>
        <v>#REF!</v>
      </c>
      <c r="AJ82" s="358" t="e" cm="1">
        <f t="array" aca="1" ref="AJ82" ca="1">INDEX(INDIRECT("'"&amp;実行度合表集計!$D81&amp;"_受着完'!R89C4:R90C95",FALSE),2,
MATCH(AD$2,INDIRECT("'"&amp;実行度合表集計!$D81&amp;"_受着完'!R4",FALSE),0)-1)</f>
        <v>#REF!</v>
      </c>
      <c r="AK82" s="356" t="e">
        <f ca="1">INDEX(INDIRECT("'"&amp;実行度合表集計!$D81&amp;"_受着完'!R89C4:R90C95",FALSE),2,
MATCH(AD$2,INDIRECT("'"&amp;実行度合表集計!$D81&amp;"_受着完'!R4",FALSE),0))</f>
        <v>#REF!</v>
      </c>
      <c r="AL82" s="795" t="e">
        <f ca="1">AK82-($Q81*1000)</f>
        <v>#REF!</v>
      </c>
      <c r="AM82" s="587" t="e" cm="1">
        <f t="array" aca="1" ref="AM82" ca="1">INDEX(INDIRECT("'"&amp;実行度合表集計!$D81&amp;"_受着完'!R89C4:R90C95",FALSE),2,
MATCH(AD$2,INDIRECT("'"&amp;実行度合表集計!$D81&amp;"_受着完'!R4",FALSE),0)-3)</f>
        <v>#REF!</v>
      </c>
      <c r="AN82" s="455" t="e" cm="1">
        <f t="array" aca="1" ref="AN82" ca="1">INDEX(INDIRECT("'"&amp;実行度合表集計!$D81&amp;"_受着完'!R27C4:R28C95",FALSE),2,
MATCH(AN$2,INDIRECT("'"&amp;実行度合表集計!$D81&amp;"_受着完'!R4",FALSE),0)-1)</f>
        <v>#REF!</v>
      </c>
      <c r="AO82" s="356" t="e">
        <f ca="1">INDEX(INDIRECT("'"&amp;実行度合表集計!$D81&amp;"_受着完'!R27C4:R28C95",FALSE),2,
MATCH(AN$2,INDIRECT("'"&amp;実行度合表集計!$D81&amp;"_受着完'!R4",FALSE),0))</f>
        <v>#REF!</v>
      </c>
      <c r="AP82" s="587" t="e" cm="1">
        <f t="array" aca="1" ref="AP82" ca="1">INDEX(INDIRECT("'"&amp;実行度合表集計!$D81&amp;"_受着完'!R27C4:R28C95",FALSE),2,
MATCH(AN$2,INDIRECT("'"&amp;実行度合表集計!$D81&amp;"_受着完'!R4",FALSE),0)-3)</f>
        <v>#REF!</v>
      </c>
      <c r="AQ82" s="357" t="e" cm="1">
        <f t="array" aca="1" ref="AQ82" ca="1">INDEX(INDIRECT("'"&amp;実行度合表集計!$D81&amp;"_受着完'!R58C4:R59C95",FALSE),2,
MATCH(AN$2,INDIRECT("'"&amp;実行度合表集計!$D81&amp;"_受着完'!R4",FALSE),0)-1)</f>
        <v>#REF!</v>
      </c>
      <c r="AR82" s="356" t="e">
        <f ca="1">INDEX(INDIRECT("'"&amp;実行度合表集計!$D81&amp;"_受着完'!R58C4:R59C95",FALSE),2,
MATCH(AN$2,INDIRECT("'"&amp;実行度合表集計!$D81&amp;"_受着完'!R4",FALSE),0))</f>
        <v>#REF!</v>
      </c>
      <c r="AS82" s="587" t="e" cm="1">
        <f t="array" aca="1" ref="AS82" ca="1">INDEX(INDIRECT("'"&amp;実行度合表集計!$D81&amp;"_受着完'!R58C4:R59C95",FALSE),2,
MATCH(AN$2,INDIRECT("'"&amp;実行度合表集計!$D81&amp;"_受着完'!R4",FALSE),0)-3)</f>
        <v>#REF!</v>
      </c>
      <c r="AT82" s="358" t="e" cm="1">
        <f t="array" aca="1" ref="AT82" ca="1">INDEX(INDIRECT("'"&amp;実行度合表集計!$D81&amp;"_受着完'!R89C4:R90C95",FALSE),2,
MATCH(AN$2,INDIRECT("'"&amp;実行度合表集計!$D81&amp;"_受着完'!R4",FALSE),0)-1)</f>
        <v>#REF!</v>
      </c>
      <c r="AU82" s="356" t="e">
        <f ca="1">INDEX(INDIRECT("'"&amp;実行度合表集計!$D81&amp;"_受着完'!R89C4:R90C95",FALSE),2,
MATCH(AN$2,INDIRECT("'"&amp;実行度合表集計!$D81&amp;"_受着完'!R4",FALSE),0))</f>
        <v>#REF!</v>
      </c>
      <c r="AV82" s="795" t="e">
        <f ca="1">AU82-($Q81*1000)</f>
        <v>#REF!</v>
      </c>
      <c r="AW82" s="587" t="e" cm="1">
        <f t="array" aca="1" ref="AW82" ca="1">INDEX(INDIRECT("'"&amp;実行度合表集計!$D81&amp;"_受着完'!R89C4:R90C95",FALSE),2,
MATCH(AN$2,INDIRECT("'"&amp;実行度合表集計!$D81&amp;"_受着完'!R4",FALSE),0)-3)</f>
        <v>#REF!</v>
      </c>
      <c r="AX82" s="627" t="e">
        <f t="shared" ref="AX82" ca="1" si="2176">T82+AD82+AN82</f>
        <v>#REF!</v>
      </c>
      <c r="AY82" s="628" t="e">
        <f t="shared" ref="AY82" ca="1" si="2177">U82+AE82+AO82</f>
        <v>#REF!</v>
      </c>
      <c r="AZ82" s="629" t="e">
        <f t="shared" ref="AZ82" ca="1" si="2178">V82+AF82+AP82</f>
        <v>#REF!</v>
      </c>
      <c r="BA82" s="648" t="e">
        <f t="shared" ref="BA82" ca="1" si="2179">W82+AG82+AQ82</f>
        <v>#REF!</v>
      </c>
      <c r="BB82" s="617" t="e">
        <f t="shared" ref="BB82" ca="1" si="2180">X82+AH82+AR82</f>
        <v>#REF!</v>
      </c>
      <c r="BC82" s="649" t="e">
        <f t="shared" ref="BC82" ca="1" si="2181">Y82+AI82+AS82</f>
        <v>#REF!</v>
      </c>
      <c r="BD82" s="659" t="e">
        <f ca="1">Z82+AJ82+AT82</f>
        <v>#REF!</v>
      </c>
      <c r="BE82" s="619" t="e">
        <f ca="1">AA82+AK82+AU82</f>
        <v>#REF!</v>
      </c>
      <c r="BF82" s="790" t="e">
        <f ca="1">BE82*(1+BF83)-(($Q81*1000)*3)</f>
        <v>#REF!</v>
      </c>
      <c r="BG82" s="660" t="e">
        <f ca="1">AC82+AM82+AW82</f>
        <v>#REF!</v>
      </c>
      <c r="BH82" s="360" t="e" cm="1">
        <f t="array" aca="1" ref="BH82" ca="1">INDEX(INDIRECT("'"&amp;実行度合表集計!$D81&amp;"_受着完'!R27C4:R28C95",FALSE),2,
MATCH(BH$2,INDIRECT("'"&amp;実行度合表集計!$D81&amp;"_受着完'!R4",FALSE),0)-1)</f>
        <v>#REF!</v>
      </c>
      <c r="BI82" s="356" t="e">
        <f ca="1">INDEX(INDIRECT("'"&amp;実行度合表集計!$D81&amp;"_受着完'!R27C4:R28C95",FALSE),2,
MATCH(BH$2,INDIRECT("'"&amp;実行度合表集計!$D81&amp;"_受着完'!R4",FALSE),0))</f>
        <v>#REF!</v>
      </c>
      <c r="BJ82" s="587" t="e" cm="1">
        <f t="array" aca="1" ref="BJ82" ca="1">INDEX(INDIRECT("'"&amp;実行度合表集計!$D81&amp;"_受着完'!R27C4:R28C95",FALSE),2,
MATCH(BH$2,INDIRECT("'"&amp;実行度合表集計!$D81&amp;"_受着完'!R4",FALSE),0)-3)</f>
        <v>#REF!</v>
      </c>
      <c r="BK82" s="357" t="e" cm="1">
        <f t="array" aca="1" ref="BK82" ca="1">INDEX(INDIRECT("'"&amp;実行度合表集計!$D81&amp;"_受着完'!R58C4:R59C95",FALSE),2,
MATCH(BH$2,INDIRECT("'"&amp;実行度合表集計!$D81&amp;"_受着完'!R4",FALSE),0)-1)</f>
        <v>#REF!</v>
      </c>
      <c r="BL82" s="356" t="e">
        <f ca="1">INDEX(INDIRECT("'"&amp;実行度合表集計!$D81&amp;"_受着完'!R58C4:R59C95",FALSE),2,
MATCH(BH$2,INDIRECT("'"&amp;実行度合表集計!$D81&amp;"_受着完'!R4",FALSE),0))</f>
        <v>#REF!</v>
      </c>
      <c r="BM82" s="587" t="e" cm="1">
        <f t="array" aca="1" ref="BM82" ca="1">INDEX(INDIRECT("'"&amp;実行度合表集計!$D81&amp;"_受着完'!R58C4:R59C95",FALSE),2,
MATCH(BH$2,INDIRECT("'"&amp;実行度合表集計!$D81&amp;"_受着完'!R4",FALSE),0)-3)</f>
        <v>#REF!</v>
      </c>
      <c r="BN82" s="358" t="e" cm="1">
        <f t="array" aca="1" ref="BN82" ca="1">INDEX(INDIRECT("'"&amp;実行度合表集計!$D81&amp;"_受着完'!R89C4:R90C95",FALSE),2,
MATCH(BH$2,INDIRECT("'"&amp;実行度合表集計!$D81&amp;"_受着完'!R4",FALSE),0)-1)</f>
        <v>#REF!</v>
      </c>
      <c r="BO82" s="356" t="e">
        <f ca="1">INDEX(INDIRECT("'"&amp;実行度合表集計!$D81&amp;"_受着完'!R89C4:R90C95",FALSE),2,
MATCH(BH$2,INDIRECT("'"&amp;実行度合表集計!$D81&amp;"_受着完'!R4",FALSE),0))</f>
        <v>#REF!</v>
      </c>
      <c r="BP82" s="795" t="e">
        <f ca="1">BO82-($Q81*1000)</f>
        <v>#REF!</v>
      </c>
      <c r="BQ82" s="587" t="e" cm="1">
        <f t="array" aca="1" ref="BQ82" ca="1">INDEX(INDIRECT("'"&amp;実行度合表集計!$D81&amp;"_受着完'!R89C4:R90C95",FALSE),2,
MATCH(BH$2,INDIRECT("'"&amp;実行度合表集計!$D81&amp;"_受着完'!R4",FALSE),0)-3)</f>
        <v>#REF!</v>
      </c>
      <c r="BR82" s="455" t="e" cm="1">
        <f t="array" aca="1" ref="BR82" ca="1">INDEX(INDIRECT("'"&amp;実行度合表集計!$D81&amp;"_受着完'!R27C4:R28C95",FALSE),2,
MATCH(BR$2,INDIRECT("'"&amp;実行度合表集計!$D81&amp;"_受着完'!R4",FALSE),0)-1)</f>
        <v>#REF!</v>
      </c>
      <c r="BS82" s="356" t="e">
        <f ca="1">INDEX(INDIRECT("'"&amp;実行度合表集計!$D81&amp;"_受着完'!R27C4:R28C95",FALSE),2,
MATCH(BR$2,INDIRECT("'"&amp;実行度合表集計!$D81&amp;"_受着完'!R4",FALSE),0))</f>
        <v>#REF!</v>
      </c>
      <c r="BT82" s="587" t="e" cm="1">
        <f t="array" aca="1" ref="BT82" ca="1">INDEX(INDIRECT("'"&amp;実行度合表集計!$D81&amp;"_受着完'!R27C4:R28C95",FALSE),2,
MATCH(BR$2,INDIRECT("'"&amp;実行度合表集計!$D81&amp;"_受着完'!R4",FALSE),0)-3)</f>
        <v>#REF!</v>
      </c>
      <c r="BU82" s="357" t="e" cm="1">
        <f t="array" aca="1" ref="BU82" ca="1">INDEX(INDIRECT("'"&amp;実行度合表集計!$D81&amp;"_受着完'!R58C4:R59C95",FALSE),2,
MATCH(BR$2,INDIRECT("'"&amp;実行度合表集計!$D81&amp;"_受着完'!R4",FALSE),0)-1)</f>
        <v>#REF!</v>
      </c>
      <c r="BV82" s="356" t="e">
        <f ca="1">INDEX(INDIRECT("'"&amp;実行度合表集計!$D81&amp;"_受着完'!R58C4:R59C95",FALSE),2,
MATCH(BR$2,INDIRECT("'"&amp;実行度合表集計!$D81&amp;"_受着完'!R4",FALSE),0))</f>
        <v>#REF!</v>
      </c>
      <c r="BW82" s="587" t="e" cm="1">
        <f t="array" aca="1" ref="BW82" ca="1">INDEX(INDIRECT("'"&amp;実行度合表集計!$D81&amp;"_受着完'!R58C4:R59C95",FALSE),2,
MATCH(BR$2,INDIRECT("'"&amp;実行度合表集計!$D81&amp;"_受着完'!R4",FALSE),0)-3)</f>
        <v>#REF!</v>
      </c>
      <c r="BX82" s="358" t="e" cm="1">
        <f t="array" aca="1" ref="BX82" ca="1">INDEX(INDIRECT("'"&amp;実行度合表集計!$D81&amp;"_受着完'!R89C4:R90C95",FALSE),2,
MATCH(BR$2,INDIRECT("'"&amp;実行度合表集計!$D81&amp;"_受着完'!R4",FALSE),0)-1)</f>
        <v>#REF!</v>
      </c>
      <c r="BY82" s="356" t="e">
        <f ca="1">INDEX(INDIRECT("'"&amp;実行度合表集計!$D81&amp;"_受着完'!R89C4:R90C95",FALSE),2,
MATCH(BR$2,INDIRECT("'"&amp;実行度合表集計!$D81&amp;"_受着完'!R4",FALSE),0))</f>
        <v>#REF!</v>
      </c>
      <c r="BZ82" s="795" t="e">
        <f ca="1">BY82-($Q81*1000)</f>
        <v>#REF!</v>
      </c>
      <c r="CA82" s="587" t="e" cm="1">
        <f t="array" aca="1" ref="CA82" ca="1">INDEX(INDIRECT("'"&amp;実行度合表集計!$D81&amp;"_受着完'!R89C4:R90C95",FALSE),2,
MATCH(BR$2,INDIRECT("'"&amp;実行度合表集計!$D81&amp;"_受着完'!R4",FALSE),0)-3)</f>
        <v>#REF!</v>
      </c>
      <c r="CB82" s="455" t="e" cm="1">
        <f t="array" aca="1" ref="CB82" ca="1">INDEX(INDIRECT("'"&amp;実行度合表集計!$D81&amp;"_受着完'!R27C4:R28C95",FALSE),2,
MATCH(CB$2,INDIRECT("'"&amp;実行度合表集計!$D81&amp;"_受着完'!R4",FALSE),0)-1)</f>
        <v>#REF!</v>
      </c>
      <c r="CC82" s="356" t="e">
        <f ca="1">INDEX(INDIRECT("'"&amp;実行度合表集計!$D81&amp;"_受着完'!R27C4:R28C95",FALSE),2,
MATCH(CB$2,INDIRECT("'"&amp;実行度合表集計!$D81&amp;"_受着完'!R4",FALSE),0))</f>
        <v>#REF!</v>
      </c>
      <c r="CD82" s="587" t="e" cm="1">
        <f t="array" aca="1" ref="CD82" ca="1">INDEX(INDIRECT("'"&amp;実行度合表集計!$D81&amp;"_受着完'!R27C4:R28C95",FALSE),2,
MATCH(CB$2,INDIRECT("'"&amp;実行度合表集計!$D81&amp;"_受着完'!R4",FALSE),0)-3)</f>
        <v>#REF!</v>
      </c>
      <c r="CE82" s="357" t="e" cm="1">
        <f t="array" aca="1" ref="CE82" ca="1">INDEX(INDIRECT("'"&amp;実行度合表集計!$D81&amp;"_受着完'!R58C4:R59C95",FALSE),2,
MATCH(CB$2,INDIRECT("'"&amp;実行度合表集計!$D81&amp;"_受着完'!R4",FALSE),0)-1)</f>
        <v>#REF!</v>
      </c>
      <c r="CF82" s="356" t="e">
        <f ca="1">INDEX(INDIRECT("'"&amp;実行度合表集計!$D81&amp;"_受着完'!R58C4:R59C95",FALSE),2,
MATCH(CB$2,INDIRECT("'"&amp;実行度合表集計!$D81&amp;"_受着完'!R4",FALSE),0))</f>
        <v>#REF!</v>
      </c>
      <c r="CG82" s="587" t="e" cm="1">
        <f t="array" aca="1" ref="CG82" ca="1">INDEX(INDIRECT("'"&amp;実行度合表集計!$D81&amp;"_受着完'!R58C4:R59C95",FALSE),2,
MATCH(CB$2,INDIRECT("'"&amp;実行度合表集計!$D81&amp;"_受着完'!R4",FALSE),0)-3)</f>
        <v>#REF!</v>
      </c>
      <c r="CH82" s="358" t="e" cm="1">
        <f t="array" aca="1" ref="CH82" ca="1">INDEX(INDIRECT("'"&amp;実行度合表集計!$D81&amp;"_受着完'!R89C4:R90C95",FALSE),2,
MATCH(CB$2,INDIRECT("'"&amp;実行度合表集計!$D81&amp;"_受着完'!R4",FALSE),0)-1)</f>
        <v>#REF!</v>
      </c>
      <c r="CI82" s="356" t="e">
        <f ca="1">INDEX(INDIRECT("'"&amp;実行度合表集計!$D81&amp;"_受着完'!R89C4:R90C95",FALSE),2,
MATCH(CB$2,INDIRECT("'"&amp;実行度合表集計!$D81&amp;"_受着完'!R4",FALSE),0))</f>
        <v>#REF!</v>
      </c>
      <c r="CJ82" s="795" t="e">
        <f ca="1">CI82-($Q81*1000)</f>
        <v>#REF!</v>
      </c>
      <c r="CK82" s="587" t="e" cm="1">
        <f t="array" aca="1" ref="CK82" ca="1">INDEX(INDIRECT("'"&amp;実行度合表集計!$D81&amp;"_受着完'!R89C4:R90C95",FALSE),2,
MATCH(CB$2,INDIRECT("'"&amp;実行度合表集計!$D81&amp;"_受着完'!R4",FALSE),0)-3)</f>
        <v>#REF!</v>
      </c>
      <c r="CL82" s="627" t="e">
        <f t="shared" ref="CL82" ca="1" si="2182">BH82+BR82+CB82</f>
        <v>#REF!</v>
      </c>
      <c r="CM82" s="628" t="e">
        <f t="shared" ref="CM82" ca="1" si="2183">BI82+BS82+CC82</f>
        <v>#REF!</v>
      </c>
      <c r="CN82" s="629" t="e">
        <f t="shared" ref="CN82" ca="1" si="2184">BJ82+BT82+CD82</f>
        <v>#REF!</v>
      </c>
      <c r="CO82" s="648" t="e">
        <f t="shared" ref="CO82" ca="1" si="2185">BK82+BU82+CE82</f>
        <v>#REF!</v>
      </c>
      <c r="CP82" s="617" t="e">
        <f t="shared" ref="CP82" ca="1" si="2186">BL82+BV82+CF82</f>
        <v>#REF!</v>
      </c>
      <c r="CQ82" s="649" t="e">
        <f t="shared" ref="CQ82" ca="1" si="2187">BM82+BW82+CG82</f>
        <v>#REF!</v>
      </c>
      <c r="CR82" s="659" t="e">
        <f ca="1">BN82+BX82+CH82</f>
        <v>#REF!</v>
      </c>
      <c r="CS82" s="619" t="e">
        <f ca="1">BO82+BY82+CI82</f>
        <v>#REF!</v>
      </c>
      <c r="CT82" s="790" t="e">
        <f ca="1">CS82*(1+CT83)-(($Q81*1000)*3)</f>
        <v>#REF!</v>
      </c>
      <c r="CU82" s="660" t="e">
        <f ca="1">BQ82+CA82+CK82</f>
        <v>#REF!</v>
      </c>
      <c r="CV82" s="670" t="e">
        <f t="shared" ca="1" si="2162"/>
        <v>#REF!</v>
      </c>
      <c r="CW82" s="620" t="e">
        <f t="shared" ca="1" si="2162"/>
        <v>#REF!</v>
      </c>
      <c r="CX82" s="671" t="e">
        <f t="shared" ca="1" si="2162"/>
        <v>#REF!</v>
      </c>
      <c r="CY82" s="681" t="e">
        <f t="shared" ca="1" si="2162"/>
        <v>#REF!</v>
      </c>
      <c r="CZ82" s="622" t="e">
        <f t="shared" ca="1" si="2162"/>
        <v>#REF!</v>
      </c>
      <c r="DA82" s="682" t="e">
        <f t="shared" ca="1" si="2162"/>
        <v>#REF!</v>
      </c>
      <c r="DB82" s="692" t="e">
        <f t="shared" ca="1" si="2162"/>
        <v>#REF!</v>
      </c>
      <c r="DC82" s="624" t="e">
        <f t="shared" ca="1" si="2162"/>
        <v>#REF!</v>
      </c>
      <c r="DD82" s="790" t="e">
        <f t="shared" ca="1" si="2162"/>
        <v>#REF!</v>
      </c>
      <c r="DE82" s="693" t="e">
        <f t="shared" ca="1" si="2162"/>
        <v>#REF!</v>
      </c>
      <c r="DF82" s="360" t="e" cm="1">
        <f t="array" aca="1" ref="DF82" ca="1">INDEX(INDIRECT("'"&amp;実行度合表集計!$D81&amp;"_受着完'!R27C4:R28C95",FALSE),2,
MATCH(DF$2,INDIRECT("'"&amp;実行度合表集計!$D81&amp;"_受着完'!R4",FALSE),0)-1)</f>
        <v>#REF!</v>
      </c>
      <c r="DG82" s="356" t="e">
        <f ca="1">INDEX(INDIRECT("'"&amp;実行度合表集計!$D81&amp;"_受着完'!R27C4:R28C95",FALSE),2,
MATCH(DF$2,INDIRECT("'"&amp;実行度合表集計!$D81&amp;"_受着完'!R4",FALSE),0))</f>
        <v>#REF!</v>
      </c>
      <c r="DH82" s="587" t="e" cm="1">
        <f t="array" aca="1" ref="DH82" ca="1">INDEX(INDIRECT("'"&amp;実行度合表集計!$D81&amp;"_受着完'!R27C4:R28C95",FALSE),2,
MATCH(DF$2,INDIRECT("'"&amp;実行度合表集計!$D81&amp;"_受着完'!R4",FALSE),0)-3)</f>
        <v>#REF!</v>
      </c>
      <c r="DI82" s="357" t="e" cm="1">
        <f t="array" aca="1" ref="DI82" ca="1">INDEX(INDIRECT("'"&amp;実行度合表集計!$D81&amp;"_受着完'!R58C4:R59C95",FALSE),2,
MATCH(DF$2,INDIRECT("'"&amp;実行度合表集計!$D81&amp;"_受着完'!R4",FALSE),0)-1)</f>
        <v>#REF!</v>
      </c>
      <c r="DJ82" s="356" t="e">
        <f ca="1">INDEX(INDIRECT("'"&amp;実行度合表集計!$D81&amp;"_受着完'!R58C4:R59C95",FALSE),2,
MATCH(DF$2,INDIRECT("'"&amp;実行度合表集計!$D81&amp;"_受着完'!R4",FALSE),0))</f>
        <v>#REF!</v>
      </c>
      <c r="DK82" s="587" t="e" cm="1">
        <f t="array" aca="1" ref="DK82" ca="1">INDEX(INDIRECT("'"&amp;実行度合表集計!$D81&amp;"_受着完'!R58C4:R59C95",FALSE),2,
MATCH(DF$2,INDIRECT("'"&amp;実行度合表集計!$D81&amp;"_受着完'!R4",FALSE),0)-3)</f>
        <v>#REF!</v>
      </c>
      <c r="DL82" s="358" t="e" cm="1">
        <f t="array" aca="1" ref="DL82" ca="1">INDEX(INDIRECT("'"&amp;実行度合表集計!$D81&amp;"_受着完'!R89C4:R90C95",FALSE),2,
MATCH(DF$2,INDIRECT("'"&amp;実行度合表集計!$D81&amp;"_受着完'!R4",FALSE),0)-1)</f>
        <v>#REF!</v>
      </c>
      <c r="DM82" s="356" t="e">
        <f ca="1">INDEX(INDIRECT("'"&amp;実行度合表集計!$D81&amp;"_受着完'!R89C4:R90C95",FALSE),2,
MATCH(DF$2,INDIRECT("'"&amp;実行度合表集計!$D81&amp;"_受着完'!R4",FALSE),0))</f>
        <v>#REF!</v>
      </c>
      <c r="DN82" s="795" t="e">
        <f ca="1">DM82-($Q81*1000)</f>
        <v>#REF!</v>
      </c>
      <c r="DO82" s="587" t="e" cm="1">
        <f t="array" aca="1" ref="DO82" ca="1">INDEX(INDIRECT("'"&amp;実行度合表集計!$D81&amp;"_受着完'!R89C4:R90C95",FALSE),2,
MATCH(DF$2,INDIRECT("'"&amp;実行度合表集計!$D81&amp;"_受着完'!R4",FALSE),0)-3)</f>
        <v>#REF!</v>
      </c>
      <c r="DP82" s="455" t="e" cm="1">
        <f t="array" aca="1" ref="DP82" ca="1">INDEX(INDIRECT("'"&amp;実行度合表集計!$D81&amp;"_受着完'!R27C4:R28C95",FALSE),2,
MATCH(DP$2,INDIRECT("'"&amp;実行度合表集計!$D81&amp;"_受着完'!R4",FALSE),0)-1)</f>
        <v>#REF!</v>
      </c>
      <c r="DQ82" s="356" t="e">
        <f ca="1">INDEX(INDIRECT("'"&amp;実行度合表集計!$D81&amp;"_受着完'!R27C4:R28C95",FALSE),2,
MATCH(DP$2,INDIRECT("'"&amp;実行度合表集計!$D81&amp;"_受着完'!R4",FALSE),0))</f>
        <v>#REF!</v>
      </c>
      <c r="DR82" s="587" t="e" cm="1">
        <f t="array" aca="1" ref="DR82" ca="1">INDEX(INDIRECT("'"&amp;実行度合表集計!$D81&amp;"_受着完'!R27C4:R28C95",FALSE),2,
MATCH(DP$2,INDIRECT("'"&amp;実行度合表集計!$D81&amp;"_受着完'!R4",FALSE),0)-3)</f>
        <v>#REF!</v>
      </c>
      <c r="DS82" s="357" t="e" cm="1">
        <f t="array" aca="1" ref="DS82" ca="1">INDEX(INDIRECT("'"&amp;実行度合表集計!$D81&amp;"_受着完'!R58C4:R59C95",FALSE),2,
MATCH(DP$2,INDIRECT("'"&amp;実行度合表集計!$D81&amp;"_受着完'!R4",FALSE),0)-1)</f>
        <v>#REF!</v>
      </c>
      <c r="DT82" s="356" t="e">
        <f ca="1">INDEX(INDIRECT("'"&amp;実行度合表集計!$D81&amp;"_受着完'!R58C4:R59C95",FALSE),2,
MATCH(DP$2,INDIRECT("'"&amp;実行度合表集計!$D81&amp;"_受着完'!R4",FALSE),0))</f>
        <v>#REF!</v>
      </c>
      <c r="DU82" s="587" t="e" cm="1">
        <f t="array" aca="1" ref="DU82" ca="1">INDEX(INDIRECT("'"&amp;実行度合表集計!$D81&amp;"_受着完'!R58C4:R59C95",FALSE),2,
MATCH(DP$2,INDIRECT("'"&amp;実行度合表集計!$D81&amp;"_受着完'!R4",FALSE),0)-3)</f>
        <v>#REF!</v>
      </c>
      <c r="DV82" s="358" t="e" cm="1">
        <f t="array" aca="1" ref="DV82" ca="1">INDEX(INDIRECT("'"&amp;実行度合表集計!$D81&amp;"_受着完'!R89C4:R90C95",FALSE),2,
MATCH(DP$2,INDIRECT("'"&amp;実行度合表集計!$D81&amp;"_受着完'!R4",FALSE),0)-1)</f>
        <v>#REF!</v>
      </c>
      <c r="DW82" s="356" t="e">
        <f ca="1">INDEX(INDIRECT("'"&amp;実行度合表集計!$D81&amp;"_受着完'!R89C4:R90C95",FALSE),2,
MATCH(DP$2,INDIRECT("'"&amp;実行度合表集計!$D81&amp;"_受着完'!R4",FALSE),0))</f>
        <v>#REF!</v>
      </c>
      <c r="DX82" s="795" t="e">
        <f ca="1">DW82-($Q81*1000)</f>
        <v>#REF!</v>
      </c>
      <c r="DY82" s="587" t="e" cm="1">
        <f t="array" aca="1" ref="DY82" ca="1">INDEX(INDIRECT("'"&amp;実行度合表集計!$D81&amp;"_受着完'!R89C4:R90C95",FALSE),2,
MATCH(DP$2,INDIRECT("'"&amp;実行度合表集計!$D81&amp;"_受着完'!R4",FALSE),0)-3)</f>
        <v>#REF!</v>
      </c>
      <c r="DZ82" s="455" t="e" cm="1">
        <f t="array" aca="1" ref="DZ82" ca="1">INDEX(INDIRECT("'"&amp;実行度合表集計!$D81&amp;"_受着完'!R27C4:R28C95",FALSE),2,
MATCH(DZ$2,INDIRECT("'"&amp;実行度合表集計!$D81&amp;"_受着完'!R4",FALSE),0)-1)</f>
        <v>#REF!</v>
      </c>
      <c r="EA82" s="356" t="e">
        <f ca="1">INDEX(INDIRECT("'"&amp;実行度合表集計!$D81&amp;"_受着完'!R27C4:R28C95",FALSE),2,
MATCH(DZ$2,INDIRECT("'"&amp;実行度合表集計!$D81&amp;"_受着完'!R4",FALSE),0))</f>
        <v>#REF!</v>
      </c>
      <c r="EB82" s="587" t="e" cm="1">
        <f t="array" aca="1" ref="EB82" ca="1">INDEX(INDIRECT("'"&amp;実行度合表集計!$D81&amp;"_受着完'!R27C4:R28C95",FALSE),2,
MATCH(DZ$2,INDIRECT("'"&amp;実行度合表集計!$D81&amp;"_受着完'!R4",FALSE),0)-3)</f>
        <v>#REF!</v>
      </c>
      <c r="EC82" s="357" t="e" cm="1">
        <f t="array" aca="1" ref="EC82" ca="1">INDEX(INDIRECT("'"&amp;実行度合表集計!$D81&amp;"_受着完'!R58C4:R59C95",FALSE),2,
MATCH(DZ$2,INDIRECT("'"&amp;実行度合表集計!$D81&amp;"_受着完'!R4",FALSE),0)-1)</f>
        <v>#REF!</v>
      </c>
      <c r="ED82" s="356" t="e">
        <f ca="1">INDEX(INDIRECT("'"&amp;実行度合表集計!$D81&amp;"_受着完'!R58C4:R59C95",FALSE),2,
MATCH(DZ$2,INDIRECT("'"&amp;実行度合表集計!$D81&amp;"_受着完'!R4",FALSE),0))</f>
        <v>#REF!</v>
      </c>
      <c r="EE82" s="587" t="e" cm="1">
        <f t="array" aca="1" ref="EE82" ca="1">INDEX(INDIRECT("'"&amp;実行度合表集計!$D81&amp;"_受着完'!R58C4:R59C95",FALSE),2,
MATCH(DZ$2,INDIRECT("'"&amp;実行度合表集計!$D81&amp;"_受着完'!R4",FALSE),0)-3)</f>
        <v>#REF!</v>
      </c>
      <c r="EF82" s="358" t="e" cm="1">
        <f t="array" aca="1" ref="EF82" ca="1">INDEX(INDIRECT("'"&amp;実行度合表集計!$D81&amp;"_受着完'!R89C4:R90C95",FALSE),2,
MATCH(DZ$2,INDIRECT("'"&amp;実行度合表集計!$D81&amp;"_受着完'!R4",FALSE),0)-1)</f>
        <v>#REF!</v>
      </c>
      <c r="EG82" s="356" t="e">
        <f ca="1">INDEX(INDIRECT("'"&amp;実行度合表集計!$D81&amp;"_受着完'!R89C4:R90C95",FALSE),2,
MATCH(DZ$2,INDIRECT("'"&amp;実行度合表集計!$D81&amp;"_受着完'!R4",FALSE),0))</f>
        <v>#REF!</v>
      </c>
      <c r="EH82" s="795" t="e">
        <f ca="1">EG82-($Q81*1000)</f>
        <v>#REF!</v>
      </c>
      <c r="EI82" s="587" t="e" cm="1">
        <f t="array" aca="1" ref="EI82" ca="1">INDEX(INDIRECT("'"&amp;実行度合表集計!$D81&amp;"_受着完'!R89C4:R90C95",FALSE),2,
MATCH(DZ$2,INDIRECT("'"&amp;実行度合表集計!$D81&amp;"_受着完'!R4",FALSE),0)-3)</f>
        <v>#REF!</v>
      </c>
      <c r="EJ82" s="627" t="e">
        <f t="shared" ref="EJ82" ca="1" si="2188">DF82+DP82+DZ82</f>
        <v>#REF!</v>
      </c>
      <c r="EK82" s="628" t="e">
        <f t="shared" ref="EK82" ca="1" si="2189">DG82+DQ82+EA82</f>
        <v>#REF!</v>
      </c>
      <c r="EL82" s="629" t="e">
        <f t="shared" ref="EL82" ca="1" si="2190">DH82+DR82+EB82</f>
        <v>#REF!</v>
      </c>
      <c r="EM82" s="648" t="e">
        <f t="shared" ref="EM82" ca="1" si="2191">DI82+DS82+EC82</f>
        <v>#REF!</v>
      </c>
      <c r="EN82" s="617" t="e">
        <f t="shared" ref="EN82" ca="1" si="2192">DJ82+DT82+ED82</f>
        <v>#REF!</v>
      </c>
      <c r="EO82" s="649" t="e">
        <f t="shared" ref="EO82" ca="1" si="2193">DK82+DU82+EE82</f>
        <v>#REF!</v>
      </c>
      <c r="EP82" s="659" t="e">
        <f ca="1">DL82+DV82+EF82</f>
        <v>#REF!</v>
      </c>
      <c r="EQ82" s="619" t="e">
        <f ca="1">DM82+DW82+EG82</f>
        <v>#REF!</v>
      </c>
      <c r="ER82" s="790" t="e">
        <f ca="1">EQ82*(1+ER83)-(($Q81*1000)*3)</f>
        <v>#REF!</v>
      </c>
      <c r="ES82" s="660" t="e">
        <f ca="1">DO82+DY82+EI82</f>
        <v>#REF!</v>
      </c>
      <c r="ET82" s="360" t="e" cm="1">
        <f t="array" aca="1" ref="ET82" ca="1">INDEX(INDIRECT("'"&amp;実行度合表集計!$D81&amp;"_受着完'!R27C4:R28C95",FALSE),2,
MATCH(ET$2,INDIRECT("'"&amp;実行度合表集計!$D81&amp;"_受着完'!R4",FALSE),0)-1)</f>
        <v>#REF!</v>
      </c>
      <c r="EU82" s="356" t="e">
        <f ca="1">INDEX(INDIRECT("'"&amp;実行度合表集計!$D81&amp;"_受着完'!R27C4:R28C95",FALSE),2,
MATCH(ET$2,INDIRECT("'"&amp;実行度合表集計!$D81&amp;"_受着完'!R4",FALSE),0))</f>
        <v>#REF!</v>
      </c>
      <c r="EV82" s="587" t="e" cm="1">
        <f t="array" aca="1" ref="EV82" ca="1">INDEX(INDIRECT("'"&amp;実行度合表集計!$D81&amp;"_受着完'!R27C4:R28C95",FALSE),2,
MATCH(ET$2,INDIRECT("'"&amp;実行度合表集計!$D81&amp;"_受着完'!R4",FALSE),0)-3)</f>
        <v>#REF!</v>
      </c>
      <c r="EW82" s="357" t="e" cm="1">
        <f t="array" aca="1" ref="EW82" ca="1">INDEX(INDIRECT("'"&amp;実行度合表集計!$D81&amp;"_受着完'!R58C4:R59C95",FALSE),2,
MATCH(ET$2,INDIRECT("'"&amp;実行度合表集計!$D81&amp;"_受着完'!R4",FALSE),0)-1)</f>
        <v>#REF!</v>
      </c>
      <c r="EX82" s="356" t="e">
        <f ca="1">INDEX(INDIRECT("'"&amp;実行度合表集計!$D81&amp;"_受着完'!R58C4:R59C95",FALSE),2,
MATCH(ET$2,INDIRECT("'"&amp;実行度合表集計!$D81&amp;"_受着完'!R4",FALSE),0))</f>
        <v>#REF!</v>
      </c>
      <c r="EY82" s="587" t="e" cm="1">
        <f t="array" aca="1" ref="EY82" ca="1">INDEX(INDIRECT("'"&amp;実行度合表集計!$D81&amp;"_受着完'!R58C4:R59C95",FALSE),2,
MATCH(ET$2,INDIRECT("'"&amp;実行度合表集計!$D81&amp;"_受着完'!R4",FALSE),0)-3)</f>
        <v>#REF!</v>
      </c>
      <c r="EZ82" s="358" t="e" cm="1">
        <f t="array" aca="1" ref="EZ82" ca="1">INDEX(INDIRECT("'"&amp;実行度合表集計!$D81&amp;"_受着完'!R89C4:R90C95",FALSE),2,
MATCH(ET$2,INDIRECT("'"&amp;実行度合表集計!$D81&amp;"_受着完'!R4",FALSE),0)-1)</f>
        <v>#REF!</v>
      </c>
      <c r="FA82" s="356" t="e">
        <f ca="1">INDEX(INDIRECT("'"&amp;実行度合表集計!$D81&amp;"_受着完'!R89C4:R90C95",FALSE),2,
MATCH(ET$2,INDIRECT("'"&amp;実行度合表集計!$D81&amp;"_受着完'!R4",FALSE),0))</f>
        <v>#REF!</v>
      </c>
      <c r="FB82" s="795" t="e">
        <f ca="1">FA82-($Q81*1000)</f>
        <v>#REF!</v>
      </c>
      <c r="FC82" s="587" t="e" cm="1">
        <f t="array" aca="1" ref="FC82" ca="1">INDEX(INDIRECT("'"&amp;実行度合表集計!$D81&amp;"_受着完'!R89C4:R90C95",FALSE),2,
MATCH(ET$2,INDIRECT("'"&amp;実行度合表集計!$D81&amp;"_受着完'!R4",FALSE),0)-3)</f>
        <v>#REF!</v>
      </c>
      <c r="FD82" s="455" t="e" cm="1">
        <f t="array" aca="1" ref="FD82" ca="1">INDEX(INDIRECT("'"&amp;実行度合表集計!$D81&amp;"_受着完'!R27C4:R28C95",FALSE),2,
MATCH(FD$2,INDIRECT("'"&amp;実行度合表集計!$D81&amp;"_受着完'!R4",FALSE),0)-1)</f>
        <v>#REF!</v>
      </c>
      <c r="FE82" s="356" t="e">
        <f ca="1">INDEX(INDIRECT("'"&amp;実行度合表集計!$D81&amp;"_受着完'!R27C4:R28C95",FALSE),2,
MATCH(FD$2,INDIRECT("'"&amp;実行度合表集計!$D81&amp;"_受着完'!R4",FALSE),0))</f>
        <v>#REF!</v>
      </c>
      <c r="FF82" s="587" t="e" cm="1">
        <f t="array" aca="1" ref="FF82" ca="1">INDEX(INDIRECT("'"&amp;実行度合表集計!$D81&amp;"_受着完'!R27C4:R28C95",FALSE),2,
MATCH(FD$2,INDIRECT("'"&amp;実行度合表集計!$D81&amp;"_受着完'!R4",FALSE),0)-3)</f>
        <v>#REF!</v>
      </c>
      <c r="FG82" s="357" t="e" cm="1">
        <f t="array" aca="1" ref="FG82" ca="1">INDEX(INDIRECT("'"&amp;実行度合表集計!$D81&amp;"_受着完'!R58C4:R59C95",FALSE),2,
MATCH(FD$2,INDIRECT("'"&amp;実行度合表集計!$D81&amp;"_受着完'!R4",FALSE),0)-1)</f>
        <v>#REF!</v>
      </c>
      <c r="FH82" s="356" t="e">
        <f ca="1">INDEX(INDIRECT("'"&amp;実行度合表集計!$D81&amp;"_受着完'!R58C4:R59C95",FALSE),2,
MATCH(FD$2,INDIRECT("'"&amp;実行度合表集計!$D81&amp;"_受着完'!R4",FALSE),0))</f>
        <v>#REF!</v>
      </c>
      <c r="FI82" s="587" t="e" cm="1">
        <f t="array" aca="1" ref="FI82" ca="1">INDEX(INDIRECT("'"&amp;実行度合表集計!$D81&amp;"_受着完'!R58C4:R59C95",FALSE),2,
MATCH(FD$2,INDIRECT("'"&amp;実行度合表集計!$D81&amp;"_受着完'!R4",FALSE),0)-3)</f>
        <v>#REF!</v>
      </c>
      <c r="FJ82" s="358" t="e" cm="1">
        <f t="array" aca="1" ref="FJ82" ca="1">INDEX(INDIRECT("'"&amp;実行度合表集計!$D81&amp;"_受着完'!R89C4:R90C95",FALSE),2,
MATCH(FD$2,INDIRECT("'"&amp;実行度合表集計!$D81&amp;"_受着完'!R4",FALSE),0)-1)</f>
        <v>#REF!</v>
      </c>
      <c r="FK82" s="356" t="e">
        <f ca="1">INDEX(INDIRECT("'"&amp;実行度合表集計!$D81&amp;"_受着完'!R89C4:R90C95",FALSE),2,
MATCH(FD$2,INDIRECT("'"&amp;実行度合表集計!$D81&amp;"_受着完'!R4",FALSE),0))</f>
        <v>#REF!</v>
      </c>
      <c r="FL82" s="795" t="e">
        <f ca="1">FK82-($Q81*1000)</f>
        <v>#REF!</v>
      </c>
      <c r="FM82" s="587" t="e" cm="1">
        <f t="array" aca="1" ref="FM82" ca="1">INDEX(INDIRECT("'"&amp;実行度合表集計!$D81&amp;"_受着完'!R89C4:R90C95",FALSE),2,
MATCH(FD$2,INDIRECT("'"&amp;実行度合表集計!$D81&amp;"_受着完'!R4",FALSE),0)-3)</f>
        <v>#REF!</v>
      </c>
      <c r="FN82" s="455" t="e" cm="1">
        <f t="array" aca="1" ref="FN82" ca="1">INDEX(INDIRECT("'"&amp;実行度合表集計!$D81&amp;"_受着完'!R27C4:R28C95",FALSE),2,
MATCH(FN$2,INDIRECT("'"&amp;実行度合表集計!$D81&amp;"_受着完'!R4",FALSE),0)-1)</f>
        <v>#REF!</v>
      </c>
      <c r="FO82" s="356" t="e">
        <f ca="1">INDEX(INDIRECT("'"&amp;実行度合表集計!$D81&amp;"_受着完'!R27C4:R28C95",FALSE),2,
MATCH(FN$2,INDIRECT("'"&amp;実行度合表集計!$D81&amp;"_受着完'!R4",FALSE),0))</f>
        <v>#REF!</v>
      </c>
      <c r="FP82" s="587" t="e" cm="1">
        <f t="array" aca="1" ref="FP82" ca="1">INDEX(INDIRECT("'"&amp;実行度合表集計!$D81&amp;"_受着完'!R27C4:R28C95",FALSE),2,
MATCH(FN$2,INDIRECT("'"&amp;実行度合表集計!$D81&amp;"_受着完'!R4",FALSE),0)-3)</f>
        <v>#REF!</v>
      </c>
      <c r="FQ82" s="357" t="e" cm="1">
        <f t="array" aca="1" ref="FQ82" ca="1">INDEX(INDIRECT("'"&amp;実行度合表集計!$D81&amp;"_受着完'!R58C4:R59C95",FALSE),2,
MATCH(FN$2,INDIRECT("'"&amp;実行度合表集計!$D81&amp;"_受着完'!R4",FALSE),0)-1)</f>
        <v>#REF!</v>
      </c>
      <c r="FR82" s="356" t="e">
        <f ca="1">INDEX(INDIRECT("'"&amp;実行度合表集計!$D81&amp;"_受着完'!R58C4:R59C95",FALSE),2,
MATCH(FN$2,INDIRECT("'"&amp;実行度合表集計!$D81&amp;"_受着完'!R4",FALSE),0))</f>
        <v>#REF!</v>
      </c>
      <c r="FS82" s="587" t="e" cm="1">
        <f t="array" aca="1" ref="FS82" ca="1">INDEX(INDIRECT("'"&amp;実行度合表集計!$D81&amp;"_受着完'!R58C4:R59C95",FALSE),2,
MATCH(FN$2,INDIRECT("'"&amp;実行度合表集計!$D81&amp;"_受着完'!R4",FALSE),0)-3)</f>
        <v>#REF!</v>
      </c>
      <c r="FT82" s="358" t="e" cm="1">
        <f t="array" aca="1" ref="FT82" ca="1">INDEX(INDIRECT("'"&amp;実行度合表集計!$D81&amp;"_受着完'!R89C4:R90C95",FALSE),2,
MATCH(FN$2,INDIRECT("'"&amp;実行度合表集計!$D81&amp;"_受着完'!R4",FALSE),0)-1)</f>
        <v>#REF!</v>
      </c>
      <c r="FU82" s="356" t="e">
        <f ca="1">INDEX(INDIRECT("'"&amp;実行度合表集計!$D81&amp;"_受着完'!R89C4:R90C95",FALSE),2,
MATCH(FN$2,INDIRECT("'"&amp;実行度合表集計!$D81&amp;"_受着完'!R4",FALSE),0))</f>
        <v>#REF!</v>
      </c>
      <c r="FV82" s="795" t="e">
        <f ca="1">FU82-($Q81*1000)</f>
        <v>#REF!</v>
      </c>
      <c r="FW82" s="587" t="e" cm="1">
        <f t="array" aca="1" ref="FW82" ca="1">INDEX(INDIRECT("'"&amp;実行度合表集計!$D81&amp;"_受着完'!R89C4:R90C95",FALSE),2,
MATCH(FN$2,INDIRECT("'"&amp;実行度合表集計!$D81&amp;"_受着完'!R4",FALSE),0)-3)</f>
        <v>#REF!</v>
      </c>
      <c r="FX82" s="627" t="e">
        <f t="shared" ref="FX82" ca="1" si="2194">ET82+FD82+FN82</f>
        <v>#REF!</v>
      </c>
      <c r="FY82" s="628" t="e">
        <f t="shared" ref="FY82" ca="1" si="2195">EU82+FE82+FO82</f>
        <v>#REF!</v>
      </c>
      <c r="FZ82" s="629" t="e">
        <f t="shared" ref="FZ82" ca="1" si="2196">EV82+FF82+FP82</f>
        <v>#REF!</v>
      </c>
      <c r="GA82" s="648" t="e">
        <f t="shared" ref="GA82" ca="1" si="2197">EW82+FG82+FQ82</f>
        <v>#REF!</v>
      </c>
      <c r="GB82" s="617" t="e">
        <f t="shared" ref="GB82" ca="1" si="2198">EX82+FH82+FR82</f>
        <v>#REF!</v>
      </c>
      <c r="GC82" s="649" t="e">
        <f t="shared" ref="GC82" ca="1" si="2199">EY82+FI82+FS82</f>
        <v>#REF!</v>
      </c>
      <c r="GD82" s="659" t="e">
        <f ca="1">EZ82+FJ82+FT82</f>
        <v>#REF!</v>
      </c>
      <c r="GE82" s="619" t="e">
        <f ca="1">FA82+FK82+FU82</f>
        <v>#REF!</v>
      </c>
      <c r="GF82" s="790" t="e">
        <f ca="1">GE82*(1+GF83)-(($Q81*1000)*3)</f>
        <v>#REF!</v>
      </c>
      <c r="GG82" s="660" t="e">
        <f ca="1">FC82+FM82+FW82</f>
        <v>#REF!</v>
      </c>
      <c r="GH82" s="670" t="e">
        <f t="shared" ca="1" si="2165"/>
        <v>#REF!</v>
      </c>
      <c r="GI82" s="620" t="e">
        <f t="shared" ca="1" si="2165"/>
        <v>#REF!</v>
      </c>
      <c r="GJ82" s="671" t="e">
        <f t="shared" ca="1" si="2165"/>
        <v>#REF!</v>
      </c>
      <c r="GK82" s="681" t="e">
        <f t="shared" ca="1" si="2165"/>
        <v>#REF!</v>
      </c>
      <c r="GL82" s="622" t="e">
        <f t="shared" ca="1" si="2165"/>
        <v>#REF!</v>
      </c>
      <c r="GM82" s="682" t="e">
        <f t="shared" ca="1" si="2165"/>
        <v>#REF!</v>
      </c>
      <c r="GN82" s="692" t="e">
        <f t="shared" ca="1" si="2166"/>
        <v>#REF!</v>
      </c>
      <c r="GO82" s="624" t="e">
        <f t="shared" ca="1" si="2167"/>
        <v>#REF!</v>
      </c>
      <c r="GP82" s="790" t="e">
        <f t="shared" ca="1" si="2168"/>
        <v>#REF!</v>
      </c>
      <c r="GQ82" s="693" t="e">
        <f t="shared" ca="1" si="2169"/>
        <v>#REF!</v>
      </c>
      <c r="GR82" s="702" t="e">
        <f t="shared" ca="1" si="2170"/>
        <v>#REF!</v>
      </c>
      <c r="GS82" s="699" t="e">
        <f t="shared" ca="1" si="2170"/>
        <v>#REF!</v>
      </c>
      <c r="GT82" s="703" t="e">
        <f t="shared" ca="1" si="2170"/>
        <v>#REF!</v>
      </c>
      <c r="GU82" s="702" t="e">
        <f t="shared" ca="1" si="2170"/>
        <v>#REF!</v>
      </c>
      <c r="GV82" s="699" t="e">
        <f t="shared" ca="1" si="2170"/>
        <v>#REF!</v>
      </c>
      <c r="GW82" s="703" t="e">
        <f t="shared" ca="1" si="2170"/>
        <v>#REF!</v>
      </c>
      <c r="GX82" s="702" t="e">
        <f t="shared" ca="1" si="2170"/>
        <v>#REF!</v>
      </c>
      <c r="GY82" s="699" t="e">
        <f t="shared" ca="1" si="2170"/>
        <v>#REF!</v>
      </c>
      <c r="GZ82" s="790" t="e">
        <f t="shared" ca="1" si="2170"/>
        <v>#REF!</v>
      </c>
      <c r="HA82" s="703" t="e">
        <f t="shared" ca="1" si="2170"/>
        <v>#REF!</v>
      </c>
      <c r="HC82" s="461" t="s">
        <v>146</v>
      </c>
      <c r="HD82" s="460"/>
      <c r="HE82" s="461" t="s">
        <v>209</v>
      </c>
      <c r="HF82" s="461"/>
      <c r="HG82" s="461"/>
    </row>
    <row r="83" spans="1:215" ht="20.25" outlineLevel="1" thickBot="1" x14ac:dyDescent="0.3">
      <c r="A83" s="365"/>
      <c r="B83" s="505"/>
      <c r="C83" s="444" t="str">
        <f>_xlfn.XLOOKUP($D83,'214737'!$H:$H,'214737'!$G:$G,"",0)</f>
        <v/>
      </c>
      <c r="D83" s="1490" t="str">
        <f>HYPERLINK("#'"&amp;D81&amp;"_損益'!A1","▶損益")</f>
        <v>▶損益</v>
      </c>
      <c r="E83" s="407"/>
      <c r="F83" s="1295" t="str">
        <f>_xlfn.XLOOKUP($D83,'214737'!$H:$H,'214737'!$I:$I,"",0)</f>
        <v/>
      </c>
      <c r="G83" s="1295" t="str">
        <f>_xlfn.XLOOKUP($D83,'214737'!$H:$H,'214737'!$J:$J,"",0)</f>
        <v/>
      </c>
      <c r="H83" s="1295" t="str">
        <f>_xlfn.XLOOKUP($D83,'214737'!$H:$H,'214737'!$K:$K,"",0)</f>
        <v/>
      </c>
      <c r="I83" s="415"/>
      <c r="J83" s="547"/>
      <c r="K83" s="1279"/>
      <c r="L83" s="1279"/>
      <c r="M83" s="1279"/>
      <c r="N83" s="1279"/>
      <c r="O83" s="1279"/>
      <c r="P83" s="1279"/>
      <c r="Q83" s="1279"/>
      <c r="R83" s="579" t="str">
        <f>R81</f>
        <v>特建事業部</v>
      </c>
      <c r="S83" s="359" t="s">
        <v>143</v>
      </c>
      <c r="T83" s="558" t="e">
        <f t="shared" ref="T83" ca="1" si="2200">IF(AND(T81&gt;0,T82&gt;0),ROUNDDOWN(T82/T81,4),"")</f>
        <v>#REF!</v>
      </c>
      <c r="U83" s="559" t="e">
        <f t="shared" ref="U83" ca="1" si="2201">IF(AND(U81&gt;0,U82&gt;0),ROUNDDOWN(U82/U81,4),"")</f>
        <v>#REF!</v>
      </c>
      <c r="V83" s="559" t="e">
        <f t="shared" ref="V83" ca="1" si="2202">IF(AND(V81&gt;0,V82&gt;0),ROUNDDOWN(V82/V81,4),"")</f>
        <v>#REF!</v>
      </c>
      <c r="W83" s="560" t="e">
        <f t="shared" ref="W83" ca="1" si="2203">IF(AND(W81&gt;0,W82&gt;0),ROUNDDOWN(W82/W81,4),"")</f>
        <v>#REF!</v>
      </c>
      <c r="X83" s="559" t="e">
        <f t="shared" ref="X83" ca="1" si="2204">IF(AND(X81&gt;0,X82&gt;0),ROUNDDOWN(X82/X81,4),"")</f>
        <v>#REF!</v>
      </c>
      <c r="Y83" s="559" t="e">
        <f t="shared" ref="Y83" ca="1" si="2205">IF(AND(Y81&gt;0,Y82&gt;0),ROUNDDOWN(Y82/Y81,4),"")</f>
        <v>#REF!</v>
      </c>
      <c r="Z83" s="561" t="e">
        <f t="shared" ref="Z83" ca="1" si="2206">IF(AND(Z81&gt;0,Z82&gt;0),ROUNDDOWN(Z82/Z81,4),"")</f>
        <v>#REF!</v>
      </c>
      <c r="AA83" s="559" t="e">
        <f t="shared" ref="AA83" ca="1" si="2207">IF(AND(AA81&gt;0,AA82&gt;0),ROUNDDOWN(AA82/AA81,4),"")</f>
        <v>#REF!</v>
      </c>
      <c r="AB83" s="562" t="e">
        <f ca="1">IF(AB82&gt;0,AB82/AB81,0)</f>
        <v>#REF!</v>
      </c>
      <c r="AC83" s="559" t="e">
        <f t="shared" ref="AC83" ca="1" si="2208">IF(AND(AC81&gt;0,AC82&gt;0),ROUNDDOWN(AC82/AC81,4),"")</f>
        <v>#REF!</v>
      </c>
      <c r="AD83" s="558" t="e">
        <f t="shared" ref="AD83" ca="1" si="2209">IF(AND(AD81&gt;0,AD82&gt;0),ROUNDDOWN(AD82/AD81,4),"")</f>
        <v>#REF!</v>
      </c>
      <c r="AE83" s="559" t="e">
        <f t="shared" ref="AE83" ca="1" si="2210">IF(AND(AE81&gt;0,AE82&gt;0),ROUNDDOWN(AE82/AE81,4),"")</f>
        <v>#REF!</v>
      </c>
      <c r="AF83" s="559" t="e">
        <f t="shared" ref="AF83" ca="1" si="2211">IF(AND(AF81&gt;0,AF82&gt;0),ROUNDDOWN(AF82/AF81,4),"")</f>
        <v>#REF!</v>
      </c>
      <c r="AG83" s="560" t="e">
        <f t="shared" ref="AG83" ca="1" si="2212">IF(AND(AG81&gt;0,AG82&gt;0),ROUNDDOWN(AG82/AG81,4),"")</f>
        <v>#REF!</v>
      </c>
      <c r="AH83" s="559" t="e">
        <f t="shared" ref="AH83" ca="1" si="2213">IF(AND(AH81&gt;0,AH82&gt;0),ROUNDDOWN(AH82/AH81,4),"")</f>
        <v>#REF!</v>
      </c>
      <c r="AI83" s="559" t="e">
        <f t="shared" ref="AI83" ca="1" si="2214">IF(AND(AI81&gt;0,AI82&gt;0),ROUNDDOWN(AI82/AI81,4),"")</f>
        <v>#REF!</v>
      </c>
      <c r="AJ83" s="561" t="e">
        <f t="shared" ref="AJ83" ca="1" si="2215">IF(AND(AJ81&gt;0,AJ82&gt;0),ROUNDDOWN(AJ82/AJ81,4),"")</f>
        <v>#REF!</v>
      </c>
      <c r="AK83" s="559" t="e">
        <f t="shared" ref="AK83" ca="1" si="2216">IF(AND(AK81&gt;0,AK82&gt;0),ROUNDDOWN(AK82/AK81,4),"")</f>
        <v>#REF!</v>
      </c>
      <c r="AL83" s="562" t="e">
        <f ca="1">IF(AL82&gt;0,AL82/AL81,0)</f>
        <v>#REF!</v>
      </c>
      <c r="AM83" s="559" t="e">
        <f t="shared" ref="AM83" ca="1" si="2217">IF(AND(AM81&gt;0,AM82&gt;0),ROUNDDOWN(AM82/AM81,4),"")</f>
        <v>#REF!</v>
      </c>
      <c r="AN83" s="558" t="e">
        <f t="shared" ref="AN83" ca="1" si="2218">IF(AND(AN81&gt;0,AN82&gt;0),ROUNDDOWN(AN82/AN81,4),"")</f>
        <v>#REF!</v>
      </c>
      <c r="AO83" s="559" t="e">
        <f t="shared" ref="AO83" ca="1" si="2219">IF(AND(AO81&gt;0,AO82&gt;0),ROUNDDOWN(AO82/AO81,4),"")</f>
        <v>#REF!</v>
      </c>
      <c r="AP83" s="559" t="e">
        <f t="shared" ref="AP83" ca="1" si="2220">IF(AND(AP81&gt;0,AP82&gt;0),ROUNDDOWN(AP82/AP81,4),"")</f>
        <v>#REF!</v>
      </c>
      <c r="AQ83" s="560" t="e">
        <f t="shared" ref="AQ83" ca="1" si="2221">IF(AND(AQ81&gt;0,AQ82&gt;0),ROUNDDOWN(AQ82/AQ81,4),"")</f>
        <v>#REF!</v>
      </c>
      <c r="AR83" s="559" t="e">
        <f t="shared" ref="AR83" ca="1" si="2222">IF(AND(AR81&gt;0,AR82&gt;0),ROUNDDOWN(AR82/AR81,4),"")</f>
        <v>#REF!</v>
      </c>
      <c r="AS83" s="559" t="e">
        <f t="shared" ref="AS83" ca="1" si="2223">IF(AND(AS81&gt;0,AS82&gt;0),ROUNDDOWN(AS82/AS81,4),"")</f>
        <v>#REF!</v>
      </c>
      <c r="AT83" s="561" t="e">
        <f t="shared" ref="AT83" ca="1" si="2224">IF(AND(AT81&gt;0,AT82&gt;0),ROUNDDOWN(AT82/AT81,4),"")</f>
        <v>#REF!</v>
      </c>
      <c r="AU83" s="559" t="e">
        <f t="shared" ref="AU83" ca="1" si="2225">IF(AND(AU81&gt;0,AU82&gt;0),ROUNDDOWN(AU82/AU81,4),"")</f>
        <v>#REF!</v>
      </c>
      <c r="AV83" s="562" t="e">
        <f ca="1">IF(AV82&gt;0,AV82/AV81,0)</f>
        <v>#REF!</v>
      </c>
      <c r="AW83" s="559" t="e">
        <f t="shared" ref="AW83" ca="1" si="2226">IF(AND(AW81&gt;0,AW82&gt;0),ROUNDDOWN(AW82/AW81,4),"")</f>
        <v>#REF!</v>
      </c>
      <c r="AX83" s="630" t="e">
        <f t="shared" ref="AX83:BE83" ca="1" si="2227">IF(AND(AX81&gt;0,AX82&gt;0),ROUNDDOWN(AX82/AX81,4),"")</f>
        <v>#REF!</v>
      </c>
      <c r="AY83" s="563" t="e">
        <f t="shared" ca="1" si="2227"/>
        <v>#REF!</v>
      </c>
      <c r="AZ83" s="631" t="e">
        <f t="shared" ca="1" si="2227"/>
        <v>#REF!</v>
      </c>
      <c r="BA83" s="650" t="e">
        <f t="shared" ca="1" si="2227"/>
        <v>#REF!</v>
      </c>
      <c r="BB83" s="564" t="e">
        <f t="shared" ca="1" si="2227"/>
        <v>#REF!</v>
      </c>
      <c r="BC83" s="651" t="e">
        <f t="shared" ca="1" si="2227"/>
        <v>#REF!</v>
      </c>
      <c r="BD83" s="661" t="e">
        <f t="shared" ca="1" si="2227"/>
        <v>#REF!</v>
      </c>
      <c r="BE83" s="565" t="e">
        <f t="shared" ca="1" si="2227"/>
        <v>#REF!</v>
      </c>
      <c r="BF83" s="796"/>
      <c r="BG83" s="662" t="e">
        <f ca="1">IF(AND(BG81&gt;0,BG82&gt;0),ROUNDDOWN(BG82/BG81,4),"")</f>
        <v>#REF!</v>
      </c>
      <c r="BH83" s="566" t="e">
        <f t="shared" ref="BH83" ca="1" si="2228">IF(AND(BH81&gt;0,BH82&gt;0),ROUNDDOWN(BH82/BH81,4),"")</f>
        <v>#REF!</v>
      </c>
      <c r="BI83" s="559" t="e">
        <f t="shared" ref="BI83" ca="1" si="2229">IF(AND(BI81&gt;0,BI82&gt;0),ROUNDDOWN(BI82/BI81,4),"")</f>
        <v>#REF!</v>
      </c>
      <c r="BJ83" s="559" t="e">
        <f t="shared" ref="BJ83" ca="1" si="2230">IF(AND(BJ81&gt;0,BJ82&gt;0),ROUNDDOWN(BJ82/BJ81,4),"")</f>
        <v>#REF!</v>
      </c>
      <c r="BK83" s="560" t="e">
        <f t="shared" ref="BK83" ca="1" si="2231">IF(AND(BK81&gt;0,BK82&gt;0),ROUNDDOWN(BK82/BK81,4),"")</f>
        <v>#REF!</v>
      </c>
      <c r="BL83" s="559" t="e">
        <f t="shared" ref="BL83" ca="1" si="2232">IF(AND(BL81&gt;0,BL82&gt;0),ROUNDDOWN(BL82/BL81,4),"")</f>
        <v>#REF!</v>
      </c>
      <c r="BM83" s="559" t="e">
        <f t="shared" ref="BM83" ca="1" si="2233">IF(AND(BM81&gt;0,BM82&gt;0),ROUNDDOWN(BM82/BM81,4),"")</f>
        <v>#REF!</v>
      </c>
      <c r="BN83" s="561" t="e">
        <f t="shared" ref="BN83" ca="1" si="2234">IF(AND(BN81&gt;0,BN82&gt;0),ROUNDDOWN(BN82/BN81,4),"")</f>
        <v>#REF!</v>
      </c>
      <c r="BO83" s="559" t="e">
        <f t="shared" ref="BO83" ca="1" si="2235">IF(AND(BO81&gt;0,BO82&gt;0),ROUNDDOWN(BO82/BO81,4),"")</f>
        <v>#REF!</v>
      </c>
      <c r="BP83" s="562" t="e">
        <f ca="1">IF(BP82&gt;0,BP82/BP81,0)</f>
        <v>#REF!</v>
      </c>
      <c r="BQ83" s="559" t="e">
        <f t="shared" ref="BQ83" ca="1" si="2236">IF(AND(BQ81&gt;0,BQ82&gt;0),ROUNDDOWN(BQ82/BQ81,4),"")</f>
        <v>#REF!</v>
      </c>
      <c r="BR83" s="558" t="e">
        <f t="shared" ref="BR83" ca="1" si="2237">IF(AND(BR81&gt;0,BR82&gt;0),ROUNDDOWN(BR82/BR81,4),"")</f>
        <v>#REF!</v>
      </c>
      <c r="BS83" s="559" t="e">
        <f t="shared" ref="BS83" ca="1" si="2238">IF(AND(BS81&gt;0,BS82&gt;0),ROUNDDOWN(BS82/BS81,4),"")</f>
        <v>#REF!</v>
      </c>
      <c r="BT83" s="559" t="e">
        <f t="shared" ref="BT83" ca="1" si="2239">IF(AND(BT81&gt;0,BT82&gt;0),ROUNDDOWN(BT82/BT81,4),"")</f>
        <v>#REF!</v>
      </c>
      <c r="BU83" s="560" t="e">
        <f t="shared" ref="BU83" ca="1" si="2240">IF(AND(BU81&gt;0,BU82&gt;0),ROUNDDOWN(BU82/BU81,4),"")</f>
        <v>#REF!</v>
      </c>
      <c r="BV83" s="559" t="e">
        <f t="shared" ref="BV83" ca="1" si="2241">IF(AND(BV81&gt;0,BV82&gt;0),ROUNDDOWN(BV82/BV81,4),"")</f>
        <v>#REF!</v>
      </c>
      <c r="BW83" s="559" t="e">
        <f t="shared" ref="BW83" ca="1" si="2242">IF(AND(BW81&gt;0,BW82&gt;0),ROUNDDOWN(BW82/BW81,4),"")</f>
        <v>#REF!</v>
      </c>
      <c r="BX83" s="561" t="e">
        <f t="shared" ref="BX83" ca="1" si="2243">IF(AND(BX81&gt;0,BX82&gt;0),ROUNDDOWN(BX82/BX81,4),"")</f>
        <v>#REF!</v>
      </c>
      <c r="BY83" s="559" t="e">
        <f t="shared" ref="BY83" ca="1" si="2244">IF(AND(BY81&gt;0,BY82&gt;0),ROUNDDOWN(BY82/BY81,4),"")</f>
        <v>#REF!</v>
      </c>
      <c r="BZ83" s="562" t="e">
        <f ca="1">IF(BZ82&gt;0,BZ82/BZ81,0)</f>
        <v>#REF!</v>
      </c>
      <c r="CA83" s="559" t="e">
        <f t="shared" ref="CA83" ca="1" si="2245">IF(AND(CA81&gt;0,CA82&gt;0),ROUNDDOWN(CA82/CA81,4),"")</f>
        <v>#REF!</v>
      </c>
      <c r="CB83" s="558" t="e">
        <f t="shared" ref="CB83" ca="1" si="2246">IF(AND(CB81&gt;0,CB82&gt;0),ROUNDDOWN(CB82/CB81,4),"")</f>
        <v>#REF!</v>
      </c>
      <c r="CC83" s="559" t="e">
        <f t="shared" ref="CC83" ca="1" si="2247">IF(AND(CC81&gt;0,CC82&gt;0),ROUNDDOWN(CC82/CC81,4),"")</f>
        <v>#REF!</v>
      </c>
      <c r="CD83" s="559" t="e">
        <f t="shared" ref="CD83" ca="1" si="2248">IF(AND(CD81&gt;0,CD82&gt;0),ROUNDDOWN(CD82/CD81,4),"")</f>
        <v>#REF!</v>
      </c>
      <c r="CE83" s="560" t="e">
        <f t="shared" ref="CE83" ca="1" si="2249">IF(AND(CE81&gt;0,CE82&gt;0),ROUNDDOWN(CE82/CE81,4),"")</f>
        <v>#REF!</v>
      </c>
      <c r="CF83" s="559" t="e">
        <f t="shared" ref="CF83" ca="1" si="2250">IF(AND(CF81&gt;0,CF82&gt;0),ROUNDDOWN(CF82/CF81,4),"")</f>
        <v>#REF!</v>
      </c>
      <c r="CG83" s="559" t="e">
        <f t="shared" ref="CG83" ca="1" si="2251">IF(AND(CG81&gt;0,CG82&gt;0),ROUNDDOWN(CG82/CG81,4),"")</f>
        <v>#REF!</v>
      </c>
      <c r="CH83" s="561" t="e">
        <f t="shared" ref="CH83" ca="1" si="2252">IF(AND(CH81&gt;0,CH82&gt;0),ROUNDDOWN(CH82/CH81,4),"")</f>
        <v>#REF!</v>
      </c>
      <c r="CI83" s="559" t="e">
        <f t="shared" ref="CI83" ca="1" si="2253">IF(AND(CI81&gt;0,CI82&gt;0),ROUNDDOWN(CI82/CI81,4),"")</f>
        <v>#REF!</v>
      </c>
      <c r="CJ83" s="562" t="e">
        <f ca="1">IF(CJ82&gt;0,CJ82/CJ81,0)</f>
        <v>#REF!</v>
      </c>
      <c r="CK83" s="559" t="e">
        <f t="shared" ref="CK83" ca="1" si="2254">IF(AND(CK81&gt;0,CK82&gt;0),ROUNDDOWN(CK82/CK81,4),"")</f>
        <v>#REF!</v>
      </c>
      <c r="CL83" s="630" t="e">
        <f t="shared" ref="CL83:CS83" ca="1" si="2255">IF(AND(CL81&gt;0,CL82&gt;0),ROUNDDOWN(CL82/CL81,4),"")</f>
        <v>#REF!</v>
      </c>
      <c r="CM83" s="563" t="e">
        <f t="shared" ca="1" si="2255"/>
        <v>#REF!</v>
      </c>
      <c r="CN83" s="631" t="e">
        <f t="shared" ca="1" si="2255"/>
        <v>#REF!</v>
      </c>
      <c r="CO83" s="650" t="e">
        <f t="shared" ca="1" si="2255"/>
        <v>#REF!</v>
      </c>
      <c r="CP83" s="564" t="e">
        <f t="shared" ca="1" si="2255"/>
        <v>#REF!</v>
      </c>
      <c r="CQ83" s="651" t="e">
        <f t="shared" ca="1" si="2255"/>
        <v>#REF!</v>
      </c>
      <c r="CR83" s="661" t="e">
        <f t="shared" ca="1" si="2255"/>
        <v>#REF!</v>
      </c>
      <c r="CS83" s="565" t="e">
        <f t="shared" ca="1" si="2255"/>
        <v>#REF!</v>
      </c>
      <c r="CT83" s="796"/>
      <c r="CU83" s="662" t="e">
        <f ca="1">IF(AND(CU81&gt;0,CU82&gt;0),ROUNDDOWN(CU82/CU81,4),"")</f>
        <v>#REF!</v>
      </c>
      <c r="CV83" s="672" t="e">
        <f ca="1">IF(AND(CV81&gt;0,CV82&gt;0),ROUNDDOWN(CV82/CV81,4),"")</f>
        <v>#REF!</v>
      </c>
      <c r="CW83" s="567" t="e">
        <f t="shared" ref="CW83:CX83" ca="1" si="2256">IF(AND(CW81&gt;0,CW82&gt;0),ROUNDDOWN(CW82/CW81,4),"")</f>
        <v>#REF!</v>
      </c>
      <c r="CX83" s="673" t="e">
        <f t="shared" ca="1" si="2256"/>
        <v>#REF!</v>
      </c>
      <c r="CY83" s="683" t="e">
        <f ca="1">IF(AND(CY81&gt;0,CY82&gt;0),ROUNDDOWN(CY82/CY81,4),"")</f>
        <v>#REF!</v>
      </c>
      <c r="CZ83" s="568" t="e">
        <f ca="1">IF(AND(CZ81&gt;0,CZ82&gt;0),ROUNDDOWN(CZ82/CZ81,4),"")</f>
        <v>#REF!</v>
      </c>
      <c r="DA83" s="684" t="e">
        <f ca="1">IF(AND(DA81&gt;0,DA82&gt;0),ROUNDDOWN(DA82/DA81,4),"")</f>
        <v>#REF!</v>
      </c>
      <c r="DB83" s="694" t="e">
        <f t="shared" ref="DB83" ca="1" si="2257">IF(AND(DB81&gt;0,DB82&gt;0),ROUNDDOWN(DB82/DB81,4),"")</f>
        <v>#REF!</v>
      </c>
      <c r="DC83" s="569" t="e">
        <f t="shared" ref="DC83:DD83" ca="1" si="2258">IF(AND(DC81&gt;0,DC82&gt;0),ROUNDDOWN(DC82/DC81,4),"")</f>
        <v>#REF!</v>
      </c>
      <c r="DD83" s="792" t="e">
        <f t="shared" ca="1" si="2258"/>
        <v>#REF!</v>
      </c>
      <c r="DE83" s="695" t="e">
        <f t="shared" ref="DE83" ca="1" si="2259">IF(AND(DE81&gt;0,DE82&gt;0),ROUNDDOWN(DE82/DE81,4),"")</f>
        <v>#REF!</v>
      </c>
      <c r="DF83" s="566" t="e">
        <f t="shared" ref="DF83:GX83" ca="1" si="2260">IF(AND(DF81&gt;0,DF82&gt;0),ROUNDDOWN(DF82/DF81,4),"")</f>
        <v>#REF!</v>
      </c>
      <c r="DG83" s="559" t="e">
        <f t="shared" ca="1" si="2260"/>
        <v>#REF!</v>
      </c>
      <c r="DH83" s="559" t="e">
        <f t="shared" ca="1" si="2260"/>
        <v>#REF!</v>
      </c>
      <c r="DI83" s="560" t="e">
        <f t="shared" ca="1" si="2260"/>
        <v>#REF!</v>
      </c>
      <c r="DJ83" s="559" t="e">
        <f t="shared" ca="1" si="2260"/>
        <v>#REF!</v>
      </c>
      <c r="DK83" s="559" t="e">
        <f t="shared" ca="1" si="2260"/>
        <v>#REF!</v>
      </c>
      <c r="DL83" s="561" t="e">
        <f t="shared" ca="1" si="2260"/>
        <v>#REF!</v>
      </c>
      <c r="DM83" s="559" t="e">
        <f t="shared" ca="1" si="2260"/>
        <v>#REF!</v>
      </c>
      <c r="DN83" s="562" t="e">
        <f ca="1">IF(DN82&gt;0,DN82/DN81,0)</f>
        <v>#REF!</v>
      </c>
      <c r="DO83" s="559" t="e">
        <f t="shared" ca="1" si="2260"/>
        <v>#REF!</v>
      </c>
      <c r="DP83" s="558" t="e">
        <f t="shared" ca="1" si="2260"/>
        <v>#REF!</v>
      </c>
      <c r="DQ83" s="559" t="e">
        <f t="shared" ca="1" si="2260"/>
        <v>#REF!</v>
      </c>
      <c r="DR83" s="559" t="e">
        <f t="shared" ca="1" si="2260"/>
        <v>#REF!</v>
      </c>
      <c r="DS83" s="560" t="e">
        <f t="shared" ca="1" si="2260"/>
        <v>#REF!</v>
      </c>
      <c r="DT83" s="559" t="e">
        <f t="shared" ca="1" si="2260"/>
        <v>#REF!</v>
      </c>
      <c r="DU83" s="559" t="e">
        <f t="shared" ca="1" si="2260"/>
        <v>#REF!</v>
      </c>
      <c r="DV83" s="561" t="e">
        <f t="shared" ca="1" si="2260"/>
        <v>#REF!</v>
      </c>
      <c r="DW83" s="559" t="e">
        <f t="shared" ca="1" si="2260"/>
        <v>#REF!</v>
      </c>
      <c r="DX83" s="562" t="e">
        <f ca="1">IF(DX82&gt;0,DX82/DX81,0)</f>
        <v>#REF!</v>
      </c>
      <c r="DY83" s="559" t="e">
        <f t="shared" ca="1" si="2260"/>
        <v>#REF!</v>
      </c>
      <c r="DZ83" s="558" t="e">
        <f t="shared" ca="1" si="2260"/>
        <v>#REF!</v>
      </c>
      <c r="EA83" s="559" t="e">
        <f t="shared" ca="1" si="2260"/>
        <v>#REF!</v>
      </c>
      <c r="EB83" s="559" t="e">
        <f t="shared" ca="1" si="2260"/>
        <v>#REF!</v>
      </c>
      <c r="EC83" s="560" t="e">
        <f t="shared" ca="1" si="2260"/>
        <v>#REF!</v>
      </c>
      <c r="ED83" s="559" t="e">
        <f t="shared" ca="1" si="2260"/>
        <v>#REF!</v>
      </c>
      <c r="EE83" s="559" t="e">
        <f t="shared" ca="1" si="2260"/>
        <v>#REF!</v>
      </c>
      <c r="EF83" s="561" t="e">
        <f t="shared" ca="1" si="2260"/>
        <v>#REF!</v>
      </c>
      <c r="EG83" s="559" t="e">
        <f t="shared" ca="1" si="2260"/>
        <v>#REF!</v>
      </c>
      <c r="EH83" s="562" t="e">
        <f ca="1">IF(EH82&gt;0,EH82/EH81,0)</f>
        <v>#REF!</v>
      </c>
      <c r="EI83" s="559" t="e">
        <f t="shared" ca="1" si="2260"/>
        <v>#REF!</v>
      </c>
      <c r="EJ83" s="630" t="e">
        <f t="shared" ref="EJ83:EQ83" ca="1" si="2261">IF(AND(EJ81&gt;0,EJ82&gt;0),ROUNDDOWN(EJ82/EJ81,4),"")</f>
        <v>#REF!</v>
      </c>
      <c r="EK83" s="563" t="e">
        <f t="shared" ca="1" si="2261"/>
        <v>#REF!</v>
      </c>
      <c r="EL83" s="631" t="e">
        <f t="shared" ca="1" si="2261"/>
        <v>#REF!</v>
      </c>
      <c r="EM83" s="650" t="e">
        <f t="shared" ca="1" si="2261"/>
        <v>#REF!</v>
      </c>
      <c r="EN83" s="564" t="e">
        <f t="shared" ca="1" si="2261"/>
        <v>#REF!</v>
      </c>
      <c r="EO83" s="651" t="e">
        <f t="shared" ca="1" si="2261"/>
        <v>#REF!</v>
      </c>
      <c r="EP83" s="661" t="e">
        <f t="shared" ca="1" si="2261"/>
        <v>#REF!</v>
      </c>
      <c r="EQ83" s="565" t="e">
        <f t="shared" ca="1" si="2261"/>
        <v>#REF!</v>
      </c>
      <c r="ER83" s="796"/>
      <c r="ES83" s="662" t="e">
        <f ca="1">IF(AND(ES81&gt;0,ES82&gt;0),ROUNDDOWN(ES82/ES81,4),"")</f>
        <v>#REF!</v>
      </c>
      <c r="ET83" s="566" t="e">
        <f t="shared" ca="1" si="2260"/>
        <v>#REF!</v>
      </c>
      <c r="EU83" s="559" t="e">
        <f t="shared" ca="1" si="2260"/>
        <v>#REF!</v>
      </c>
      <c r="EV83" s="559" t="e">
        <f t="shared" ca="1" si="2260"/>
        <v>#REF!</v>
      </c>
      <c r="EW83" s="560" t="e">
        <f t="shared" ca="1" si="2260"/>
        <v>#REF!</v>
      </c>
      <c r="EX83" s="559" t="e">
        <f t="shared" ca="1" si="2260"/>
        <v>#REF!</v>
      </c>
      <c r="EY83" s="559" t="e">
        <f t="shared" ca="1" si="2260"/>
        <v>#REF!</v>
      </c>
      <c r="EZ83" s="561" t="e">
        <f t="shared" ca="1" si="2260"/>
        <v>#REF!</v>
      </c>
      <c r="FA83" s="559" t="e">
        <f t="shared" ca="1" si="2260"/>
        <v>#REF!</v>
      </c>
      <c r="FB83" s="562" t="e">
        <f ca="1">IF(FB82&gt;0,FB82/FB81,0)</f>
        <v>#REF!</v>
      </c>
      <c r="FC83" s="559" t="e">
        <f t="shared" ca="1" si="2260"/>
        <v>#REF!</v>
      </c>
      <c r="FD83" s="558" t="e">
        <f t="shared" ca="1" si="2260"/>
        <v>#REF!</v>
      </c>
      <c r="FE83" s="559" t="e">
        <f t="shared" ca="1" si="2260"/>
        <v>#REF!</v>
      </c>
      <c r="FF83" s="559" t="e">
        <f t="shared" ca="1" si="2260"/>
        <v>#REF!</v>
      </c>
      <c r="FG83" s="560" t="e">
        <f t="shared" ca="1" si="2260"/>
        <v>#REF!</v>
      </c>
      <c r="FH83" s="559" t="e">
        <f t="shared" ca="1" si="2260"/>
        <v>#REF!</v>
      </c>
      <c r="FI83" s="559" t="e">
        <f t="shared" ca="1" si="2260"/>
        <v>#REF!</v>
      </c>
      <c r="FJ83" s="561" t="e">
        <f t="shared" ca="1" si="2260"/>
        <v>#REF!</v>
      </c>
      <c r="FK83" s="559" t="e">
        <f t="shared" ca="1" si="2260"/>
        <v>#REF!</v>
      </c>
      <c r="FL83" s="562" t="e">
        <f ca="1">IF(FL82&gt;0,FL82/FL81,0)</f>
        <v>#REF!</v>
      </c>
      <c r="FM83" s="559" t="e">
        <f t="shared" ca="1" si="2260"/>
        <v>#REF!</v>
      </c>
      <c r="FN83" s="558" t="e">
        <f t="shared" ca="1" si="2260"/>
        <v>#REF!</v>
      </c>
      <c r="FO83" s="559" t="e">
        <f t="shared" ca="1" si="2260"/>
        <v>#REF!</v>
      </c>
      <c r="FP83" s="559" t="e">
        <f t="shared" ca="1" si="2260"/>
        <v>#REF!</v>
      </c>
      <c r="FQ83" s="560" t="e">
        <f t="shared" ca="1" si="2260"/>
        <v>#REF!</v>
      </c>
      <c r="FR83" s="559" t="e">
        <f t="shared" ca="1" si="2260"/>
        <v>#REF!</v>
      </c>
      <c r="FS83" s="559" t="e">
        <f t="shared" ca="1" si="2260"/>
        <v>#REF!</v>
      </c>
      <c r="FT83" s="561" t="e">
        <f t="shared" ca="1" si="2260"/>
        <v>#REF!</v>
      </c>
      <c r="FU83" s="559" t="e">
        <f t="shared" ca="1" si="2260"/>
        <v>#REF!</v>
      </c>
      <c r="FV83" s="562" t="e">
        <f ca="1">IF(FV82&gt;0,FV82/FV81,0)</f>
        <v>#REF!</v>
      </c>
      <c r="FW83" s="559" t="e">
        <f t="shared" ca="1" si="2260"/>
        <v>#REF!</v>
      </c>
      <c r="FX83" s="630" t="e">
        <f t="shared" ref="FX83:GE83" ca="1" si="2262">IF(AND(FX81&gt;0,FX82&gt;0),ROUNDDOWN(FX82/FX81,4),"")</f>
        <v>#REF!</v>
      </c>
      <c r="FY83" s="563" t="e">
        <f t="shared" ca="1" si="2262"/>
        <v>#REF!</v>
      </c>
      <c r="FZ83" s="631" t="e">
        <f t="shared" ca="1" si="2262"/>
        <v>#REF!</v>
      </c>
      <c r="GA83" s="650" t="e">
        <f t="shared" ca="1" si="2262"/>
        <v>#REF!</v>
      </c>
      <c r="GB83" s="564" t="e">
        <f t="shared" ca="1" si="2262"/>
        <v>#REF!</v>
      </c>
      <c r="GC83" s="651" t="e">
        <f t="shared" ca="1" si="2262"/>
        <v>#REF!</v>
      </c>
      <c r="GD83" s="661" t="e">
        <f t="shared" ca="1" si="2262"/>
        <v>#REF!</v>
      </c>
      <c r="GE83" s="565" t="e">
        <f t="shared" ca="1" si="2262"/>
        <v>#REF!</v>
      </c>
      <c r="GF83" s="796"/>
      <c r="GG83" s="662" t="e">
        <f ca="1">IF(AND(GG81&gt;0,GG82&gt;0),ROUNDDOWN(GG82/GG81,4),"")</f>
        <v>#REF!</v>
      </c>
      <c r="GH83" s="672" t="e">
        <f ca="1">IF(AND(GH81&gt;0,GH82&gt;0),ROUNDDOWN(GH82/GH81,4),"")</f>
        <v>#REF!</v>
      </c>
      <c r="GI83" s="567" t="e">
        <f t="shared" ref="GI83:GJ83" ca="1" si="2263">IF(AND(GI81&gt;0,GI82&gt;0),ROUNDDOWN(GI82/GI81,4),"")</f>
        <v>#REF!</v>
      </c>
      <c r="GJ83" s="673" t="e">
        <f t="shared" ca="1" si="2263"/>
        <v>#REF!</v>
      </c>
      <c r="GK83" s="683" t="e">
        <f ca="1">IF(AND(GK81&gt;0,GK82&gt;0),ROUNDDOWN(GK82/GK81,4),"")</f>
        <v>#REF!</v>
      </c>
      <c r="GL83" s="568" t="e">
        <f ca="1">IF(AND(GL81&gt;0,GL82&gt;0),ROUNDDOWN(GL82/GL81,4),"")</f>
        <v>#REF!</v>
      </c>
      <c r="GM83" s="684" t="e">
        <f ca="1">IF(AND(GM81&gt;0,GM82&gt;0),ROUNDDOWN(GM82/GM81,4),"")</f>
        <v>#REF!</v>
      </c>
      <c r="GN83" s="694" t="e">
        <f t="shared" ref="GN83:GW83" ca="1" si="2264">IF(AND(GN81&gt;0,GN82&gt;0),ROUNDDOWN(GN82/GN81,4),"")</f>
        <v>#REF!</v>
      </c>
      <c r="GO83" s="569" t="e">
        <f t="shared" ca="1" si="2264"/>
        <v>#REF!</v>
      </c>
      <c r="GP83" s="792" t="e">
        <f t="shared" ca="1" si="2264"/>
        <v>#REF!</v>
      </c>
      <c r="GQ83" s="695" t="e">
        <f t="shared" ca="1" si="2264"/>
        <v>#REF!</v>
      </c>
      <c r="GR83" s="704" t="e">
        <f t="shared" ca="1" si="2264"/>
        <v>#REF!</v>
      </c>
      <c r="GS83" s="570" t="e">
        <f t="shared" ca="1" si="2264"/>
        <v>#REF!</v>
      </c>
      <c r="GT83" s="705" t="e">
        <f t="shared" ca="1" si="2264"/>
        <v>#REF!</v>
      </c>
      <c r="GU83" s="704" t="e">
        <f t="shared" ca="1" si="2264"/>
        <v>#REF!</v>
      </c>
      <c r="GV83" s="570" t="e">
        <f t="shared" ca="1" si="2264"/>
        <v>#REF!</v>
      </c>
      <c r="GW83" s="705" t="e">
        <f t="shared" ca="1" si="2264"/>
        <v>#REF!</v>
      </c>
      <c r="GX83" s="704" t="e">
        <f t="shared" ca="1" si="2260"/>
        <v>#REF!</v>
      </c>
      <c r="GY83" s="570" t="e">
        <f t="shared" ref="GY83:GZ83" ca="1" si="2265">IF(AND(GY81&gt;0,GY82&gt;0),ROUNDDOWN(GY82/GY81,4),"")</f>
        <v>#REF!</v>
      </c>
      <c r="GZ83" s="794" t="e">
        <f t="shared" ca="1" si="2265"/>
        <v>#REF!</v>
      </c>
      <c r="HA83" s="705" t="e">
        <f t="shared" ref="HA83" ca="1" si="2266">IF(AND(HA81&gt;0,HA82&gt;0),ROUNDDOWN(HA82/HA81,4),"")</f>
        <v>#REF!</v>
      </c>
      <c r="HC83" s="461"/>
      <c r="HD83" s="460"/>
      <c r="HE83" s="461"/>
      <c r="HF83" s="461"/>
      <c r="HG83" s="461"/>
    </row>
    <row r="84" spans="1:215" s="533" customFormat="1" ht="33.75" thickBot="1" x14ac:dyDescent="0.3">
      <c r="A84" s="524"/>
      <c r="B84" s="525"/>
      <c r="C84" s="526"/>
      <c r="D84" s="527"/>
      <c r="E84" s="528"/>
      <c r="F84" s="1298"/>
      <c r="G84" s="1298"/>
      <c r="H84" s="1298"/>
      <c r="I84" s="529"/>
      <c r="J84" s="524"/>
      <c r="K84" s="1283"/>
      <c r="L84" s="1283"/>
      <c r="M84" s="1283"/>
      <c r="N84" s="1283"/>
      <c r="O84" s="1283"/>
      <c r="P84" s="1283"/>
      <c r="Q84" s="1283"/>
      <c r="R84" s="580"/>
      <c r="S84" s="530"/>
      <c r="T84" s="531"/>
      <c r="U84" s="524"/>
      <c r="V84" s="590"/>
      <c r="W84" s="531"/>
      <c r="X84" s="524"/>
      <c r="Y84" s="590"/>
      <c r="Z84" s="531"/>
      <c r="AA84" s="524"/>
      <c r="AB84" s="532"/>
      <c r="AC84" s="590"/>
      <c r="AD84" s="531"/>
      <c r="AE84" s="524"/>
      <c r="AF84" s="590"/>
      <c r="AG84" s="531"/>
      <c r="AH84" s="524"/>
      <c r="AI84" s="590"/>
      <c r="AJ84" s="531"/>
      <c r="AK84" s="524"/>
      <c r="AL84" s="532"/>
      <c r="AM84" s="590"/>
      <c r="AN84" s="531"/>
      <c r="AO84" s="524"/>
      <c r="AP84" s="590"/>
      <c r="AQ84" s="531"/>
      <c r="AR84" s="524"/>
      <c r="AS84" s="590"/>
      <c r="AT84" s="531"/>
      <c r="AU84" s="524"/>
      <c r="AV84" s="532"/>
      <c r="AW84" s="590"/>
      <c r="AX84" s="638"/>
      <c r="AY84" s="524"/>
      <c r="AZ84" s="639"/>
      <c r="BA84" s="638"/>
      <c r="BB84" s="524"/>
      <c r="BC84" s="639"/>
      <c r="BD84" s="638"/>
      <c r="BE84" s="524"/>
      <c r="BF84" s="532"/>
      <c r="BG84" s="639"/>
      <c r="BH84" s="524"/>
      <c r="BI84" s="524"/>
      <c r="BJ84" s="590"/>
      <c r="BK84" s="531"/>
      <c r="BL84" s="524"/>
      <c r="BM84" s="590"/>
      <c r="BN84" s="531"/>
      <c r="BO84" s="524"/>
      <c r="BP84" s="532"/>
      <c r="BQ84" s="590"/>
      <c r="BR84" s="531"/>
      <c r="BS84" s="524"/>
      <c r="BT84" s="590"/>
      <c r="BU84" s="531"/>
      <c r="BV84" s="524"/>
      <c r="BW84" s="590"/>
      <c r="BX84" s="531"/>
      <c r="BY84" s="524"/>
      <c r="BZ84" s="532"/>
      <c r="CA84" s="590"/>
      <c r="CB84" s="531"/>
      <c r="CC84" s="524"/>
      <c r="CD84" s="590"/>
      <c r="CE84" s="531"/>
      <c r="CF84" s="524"/>
      <c r="CG84" s="590"/>
      <c r="CH84" s="531"/>
      <c r="CI84" s="524"/>
      <c r="CJ84" s="532"/>
      <c r="CK84" s="590"/>
      <c r="CL84" s="638"/>
      <c r="CM84" s="524"/>
      <c r="CN84" s="639"/>
      <c r="CO84" s="638"/>
      <c r="CP84" s="524"/>
      <c r="CQ84" s="639"/>
      <c r="CR84" s="638"/>
      <c r="CS84" s="524"/>
      <c r="CT84" s="532"/>
      <c r="CU84" s="639"/>
      <c r="CV84" s="638"/>
      <c r="CW84" s="524"/>
      <c r="CX84" s="639"/>
      <c r="CY84" s="638"/>
      <c r="CZ84" s="524"/>
      <c r="DA84" s="639"/>
      <c r="DB84" s="638"/>
      <c r="DC84" s="524"/>
      <c r="DD84" s="532"/>
      <c r="DE84" s="639"/>
      <c r="DF84" s="524"/>
      <c r="DG84" s="524"/>
      <c r="DH84" s="590"/>
      <c r="DI84" s="531"/>
      <c r="DJ84" s="524"/>
      <c r="DK84" s="590"/>
      <c r="DL84" s="531"/>
      <c r="DM84" s="524"/>
      <c r="DN84" s="532"/>
      <c r="DO84" s="590"/>
      <c r="DP84" s="531"/>
      <c r="DQ84" s="524"/>
      <c r="DR84" s="590"/>
      <c r="DS84" s="531"/>
      <c r="DT84" s="524"/>
      <c r="DU84" s="590"/>
      <c r="DV84" s="531"/>
      <c r="DW84" s="524"/>
      <c r="DX84" s="532"/>
      <c r="DY84" s="590"/>
      <c r="DZ84" s="531"/>
      <c r="EA84" s="524"/>
      <c r="EB84" s="590"/>
      <c r="EC84" s="531"/>
      <c r="ED84" s="524"/>
      <c r="EE84" s="590"/>
      <c r="EF84" s="531"/>
      <c r="EG84" s="524"/>
      <c r="EH84" s="532"/>
      <c r="EI84" s="590"/>
      <c r="EJ84" s="638"/>
      <c r="EK84" s="524"/>
      <c r="EL84" s="639"/>
      <c r="EM84" s="638"/>
      <c r="EN84" s="524"/>
      <c r="EO84" s="639"/>
      <c r="EP84" s="638"/>
      <c r="EQ84" s="524"/>
      <c r="ER84" s="532"/>
      <c r="ES84" s="639"/>
      <c r="ET84" s="524"/>
      <c r="EU84" s="524"/>
      <c r="EV84" s="590"/>
      <c r="EW84" s="531"/>
      <c r="EX84" s="524"/>
      <c r="EY84" s="590"/>
      <c r="EZ84" s="531"/>
      <c r="FA84" s="524"/>
      <c r="FB84" s="532"/>
      <c r="FC84" s="590"/>
      <c r="FD84" s="531"/>
      <c r="FE84" s="524"/>
      <c r="FF84" s="590"/>
      <c r="FG84" s="531"/>
      <c r="FH84" s="524"/>
      <c r="FI84" s="590"/>
      <c r="FJ84" s="531"/>
      <c r="FK84" s="524"/>
      <c r="FL84" s="532"/>
      <c r="FM84" s="590"/>
      <c r="FN84" s="531"/>
      <c r="FO84" s="524"/>
      <c r="FP84" s="590"/>
      <c r="FQ84" s="531"/>
      <c r="FR84" s="524"/>
      <c r="FS84" s="590"/>
      <c r="FT84" s="531"/>
      <c r="FU84" s="524"/>
      <c r="FV84" s="532"/>
      <c r="FW84" s="590"/>
      <c r="FX84" s="638"/>
      <c r="FY84" s="524"/>
      <c r="FZ84" s="639"/>
      <c r="GA84" s="638"/>
      <c r="GB84" s="524"/>
      <c r="GC84" s="639"/>
      <c r="GD84" s="638"/>
      <c r="GE84" s="524"/>
      <c r="GF84" s="532"/>
      <c r="GG84" s="639"/>
      <c r="GH84" s="638"/>
      <c r="GI84" s="524"/>
      <c r="GJ84" s="639"/>
      <c r="GK84" s="638"/>
      <c r="GL84" s="524"/>
      <c r="GM84" s="639"/>
      <c r="GN84" s="638"/>
      <c r="GO84" s="524"/>
      <c r="GP84" s="532"/>
      <c r="GQ84" s="639"/>
      <c r="GR84" s="638"/>
      <c r="GS84" s="524"/>
      <c r="GT84" s="639"/>
      <c r="GU84" s="638"/>
      <c r="GV84" s="524"/>
      <c r="GW84" s="639"/>
      <c r="GX84" s="638"/>
      <c r="GY84" s="524"/>
      <c r="GZ84" s="532"/>
      <c r="HA84" s="639"/>
      <c r="HC84" s="534"/>
      <c r="HD84" s="815"/>
      <c r="HE84" s="534"/>
      <c r="HF84" s="534"/>
      <c r="HG84" s="534"/>
    </row>
    <row r="85" spans="1:215" outlineLevel="1" x14ac:dyDescent="0.25">
      <c r="A85" s="365"/>
      <c r="B85" s="507"/>
      <c r="C85" s="805" t="str">
        <f>_xlfn.XLOOKUP($D85,'214737'!$H:$H,'214737'!$G:$G,"",0)</f>
        <v>東京</v>
      </c>
      <c r="D85" s="806" t="s">
        <v>452</v>
      </c>
      <c r="E85" s="417">
        <v>161</v>
      </c>
      <c r="F85" s="1294" t="str">
        <f>_xlfn.XLOOKUP($D85,'214737'!$H:$H,'214737'!$I:$I,"",0)</f>
        <v>(退職) 安達 学</v>
      </c>
      <c r="G85" s="1294" t="str">
        <f>_xlfn.XLOOKUP($D85,'214737'!$H:$H,'214737'!$J:$J,"",0)</f>
        <v>豊蔵 一幸</v>
      </c>
      <c r="H85" s="1294">
        <f>_xlfn.XLOOKUP($D85,'214737'!$H:$H,'214737'!$K:$K,"",0)</f>
        <v>0</v>
      </c>
      <c r="I85" s="1276" t="str">
        <f>集計グループ11</f>
        <v>東京・不動産事業</v>
      </c>
      <c r="J85" s="523"/>
      <c r="K85" s="1278">
        <f>_xlfn.XLOOKUP(実行度合表集計!$D85,'214737'!$H:$H,'214737'!$X:$X,0,0)</f>
        <v>2267</v>
      </c>
      <c r="L85" s="1278">
        <f>_xlfn.XLOOKUP(実行度合表集計!$D85,'214737'!$H:$H,'214737'!$Y:$Y,0,0)</f>
        <v>450</v>
      </c>
      <c r="M85" s="1278">
        <f>_xlfn.XLOOKUP(実行度合表集計!$D85,'214737'!$H:$H,'214737'!$S:$S,0,0)</f>
        <v>0</v>
      </c>
      <c r="N85" s="1278">
        <f>_xlfn.XLOOKUP(実行度合表集計!$D85,'214737'!$H:$H,'214737'!$T:$T,0,0)</f>
        <v>0</v>
      </c>
      <c r="O85" s="1278">
        <f>_xlfn.XLOOKUP(実行度合表集計!$D85,'214737'!$H:$H,'214737'!$U:$U,0,0)</f>
        <v>500</v>
      </c>
      <c r="P85" s="1278">
        <f>_xlfn.XLOOKUP(実行度合表集計!$D85,'214737'!$H:$H,'214737'!$V:$V,0,0)</f>
        <v>1200</v>
      </c>
      <c r="Q85" s="1278">
        <f>SUM(K85:P85)</f>
        <v>4417</v>
      </c>
      <c r="R85" s="577" t="str">
        <f>D85</f>
        <v>ネクストイノベーション不動産</v>
      </c>
      <c r="S85" s="355" t="s">
        <v>145</v>
      </c>
      <c r="T85" s="455" t="e" cm="1">
        <f t="array" aca="1" ref="T85" ca="1">INDEX(INDIRECT("'"&amp;実行度合表集計!$D85&amp;"_受着完'!R27C4:R28C95",FALSE),1,
MATCH(T$2,INDIRECT("'"&amp;実行度合表集計!$D85&amp;"_受着完'!R4",FALSE),0)-1)</f>
        <v>#REF!</v>
      </c>
      <c r="U85" s="356" t="e">
        <f ca="1">INDEX(INDIRECT("'"&amp;実行度合表集計!$D85&amp;"_受着完'!R27C4:R28C95",FALSE),1,
MATCH(T$2,INDIRECT("'"&amp;実行度合表集計!$D85&amp;"_受着完'!R4",FALSE),0))</f>
        <v>#REF!</v>
      </c>
      <c r="V85" s="587" t="e" cm="1">
        <f t="array" aca="1" ref="V85" ca="1">INDEX(INDIRECT("'"&amp;実行度合表集計!$D85&amp;"_受着完'!R27C4:R28C95",FALSE),1,
MATCH(T$2,INDIRECT("'"&amp;実行度合表集計!$D85&amp;"_受着完'!R4",FALSE),0)-3)</f>
        <v>#REF!</v>
      </c>
      <c r="W85" s="357" t="e" cm="1">
        <f t="array" aca="1" ref="W85" ca="1">INDEX(INDIRECT("'"&amp;実行度合表集計!$D85&amp;"_受着完'!R58C4:R59C95",FALSE),1,
MATCH(T$2,INDIRECT("'"&amp;実行度合表集計!$D85&amp;"_受着完'!R4",FALSE),0)-1)</f>
        <v>#REF!</v>
      </c>
      <c r="X85" s="356" t="e">
        <f ca="1">INDEX(INDIRECT("'"&amp;実行度合表集計!$D85&amp;"_受着完'!R58C4:R59C95",FALSE),1,
MATCH(T$2,INDIRECT("'"&amp;実行度合表集計!$D85&amp;"_受着完'!R4",FALSE),0))</f>
        <v>#REF!</v>
      </c>
      <c r="Y85" s="587" t="e" cm="1">
        <f t="array" aca="1" ref="Y85" ca="1">INDEX(INDIRECT("'"&amp;実行度合表集計!$D85&amp;"_受着完'!R58C4:R59C95",FALSE),1,
MATCH(T$2,INDIRECT("'"&amp;実行度合表集計!$D85&amp;"_受着完'!R4",FALSE),0)-3)</f>
        <v>#REF!</v>
      </c>
      <c r="Z85" s="358" t="e" cm="1">
        <f t="array" aca="1" ref="Z85" ca="1">INDEX(INDIRECT("'"&amp;実行度合表集計!$D85&amp;"_受着完'!R89C4:R90C95",FALSE),1,
MATCH(T$2,INDIRECT("'"&amp;実行度合表集計!$D85&amp;"_受着完'!R4",FALSE),0)-1)</f>
        <v>#REF!</v>
      </c>
      <c r="AA85" s="356" t="e">
        <f ca="1">INDEX(INDIRECT("'"&amp;実行度合表集計!$D85&amp;"_受着完'!R89C4:R90C95",FALSE),1,
MATCH(T$2,INDIRECT("'"&amp;実行度合表集計!$D85&amp;"_受着完'!R4",FALSE),0))</f>
        <v>#REF!</v>
      </c>
      <c r="AB85" s="384" t="e">
        <f ca="1">AA85-($Q85*1000)</f>
        <v>#REF!</v>
      </c>
      <c r="AC85" s="587" t="e" cm="1">
        <f t="array" aca="1" ref="AC85" ca="1">INDEX(INDIRECT("'"&amp;実行度合表集計!$D85&amp;"_受着完'!R89C4:R90C95",FALSE),1,
MATCH(T$2,INDIRECT("'"&amp;実行度合表集計!$D85&amp;"_受着完'!R4",FALSE),0)-3)</f>
        <v>#REF!</v>
      </c>
      <c r="AD85" s="455" t="e" cm="1">
        <f t="array" aca="1" ref="AD85" ca="1">INDEX(INDIRECT("'"&amp;実行度合表集計!$D85&amp;"_受着完'!R27C4:R28C95",FALSE),1,
MATCH(AD$2,INDIRECT("'"&amp;実行度合表集計!$D85&amp;"_受着完'!R4",FALSE),0)-1)</f>
        <v>#REF!</v>
      </c>
      <c r="AE85" s="356" t="e">
        <f ca="1">INDEX(INDIRECT("'"&amp;実行度合表集計!$D85&amp;"_受着完'!R27C4:R28C95",FALSE),1,
MATCH(AD$2,INDIRECT("'"&amp;実行度合表集計!$D85&amp;"_受着完'!R4",FALSE),0))</f>
        <v>#REF!</v>
      </c>
      <c r="AF85" s="587" t="e" cm="1">
        <f t="array" aca="1" ref="AF85" ca="1">INDEX(INDIRECT("'"&amp;実行度合表集計!$D85&amp;"_受着完'!R27C4:R28C95",FALSE),1,
MATCH(AD$2,INDIRECT("'"&amp;実行度合表集計!$D85&amp;"_受着完'!R4",FALSE),0)-3)</f>
        <v>#REF!</v>
      </c>
      <c r="AG85" s="357" t="e" cm="1">
        <f t="array" aca="1" ref="AG85" ca="1">INDEX(INDIRECT("'"&amp;実行度合表集計!$D85&amp;"_受着完'!R58C4:R59C95",FALSE),1,
MATCH(AD$2,INDIRECT("'"&amp;実行度合表集計!$D85&amp;"_受着完'!R4",FALSE),0)-1)</f>
        <v>#REF!</v>
      </c>
      <c r="AH85" s="356" t="e">
        <f ca="1">INDEX(INDIRECT("'"&amp;実行度合表集計!$D85&amp;"_受着完'!R58C4:R59C95",FALSE),1,
MATCH(AD$2,INDIRECT("'"&amp;実行度合表集計!$D85&amp;"_受着完'!R4",FALSE),0))</f>
        <v>#REF!</v>
      </c>
      <c r="AI85" s="587" t="e" cm="1">
        <f t="array" aca="1" ref="AI85" ca="1">INDEX(INDIRECT("'"&amp;実行度合表集計!$D85&amp;"_受着完'!R58C4:R59C95",FALSE),1,
MATCH(AD$2,INDIRECT("'"&amp;実行度合表集計!$D85&amp;"_受着完'!R4",FALSE),0)-3)</f>
        <v>#REF!</v>
      </c>
      <c r="AJ85" s="358" t="e" cm="1">
        <f t="array" aca="1" ref="AJ85" ca="1">INDEX(INDIRECT("'"&amp;実行度合表集計!$D85&amp;"_受着完'!R89C4:R90C95",FALSE),1,
MATCH(AD$2,INDIRECT("'"&amp;実行度合表集計!$D85&amp;"_受着完'!R4",FALSE),0)-1)</f>
        <v>#REF!</v>
      </c>
      <c r="AK85" s="356" t="e">
        <f ca="1">INDEX(INDIRECT("'"&amp;実行度合表集計!$D85&amp;"_受着完'!R89C4:R90C95",FALSE),1,
MATCH(AD$2,INDIRECT("'"&amp;実行度合表集計!$D85&amp;"_受着完'!R4",FALSE),0))</f>
        <v>#REF!</v>
      </c>
      <c r="AL85" s="384" t="e">
        <f ca="1">AK85-($Q85*1000)</f>
        <v>#REF!</v>
      </c>
      <c r="AM85" s="587" t="e" cm="1">
        <f t="array" aca="1" ref="AM85" ca="1">INDEX(INDIRECT("'"&amp;実行度合表集計!$D85&amp;"_受着完'!R89C4:R90C95",FALSE),1,
MATCH(AD$2,INDIRECT("'"&amp;実行度合表集計!$D85&amp;"_受着完'!R4",FALSE),0)-3)</f>
        <v>#REF!</v>
      </c>
      <c r="AN85" s="455" t="e" cm="1">
        <f t="array" aca="1" ref="AN85" ca="1">INDEX(INDIRECT("'"&amp;実行度合表集計!$D85&amp;"_受着完'!R27C4:R28C95",FALSE),1,
MATCH(AN$2,INDIRECT("'"&amp;実行度合表集計!$D85&amp;"_受着完'!R4",FALSE),0)-1)</f>
        <v>#REF!</v>
      </c>
      <c r="AO85" s="356" t="e">
        <f ca="1">INDEX(INDIRECT("'"&amp;実行度合表集計!$D85&amp;"_受着完'!R27C4:R28C95",FALSE),1,
MATCH(AN$2,INDIRECT("'"&amp;実行度合表集計!$D85&amp;"_受着完'!R4",FALSE),0))</f>
        <v>#REF!</v>
      </c>
      <c r="AP85" s="587" t="e" cm="1">
        <f t="array" aca="1" ref="AP85" ca="1">INDEX(INDIRECT("'"&amp;実行度合表集計!$D85&amp;"_受着完'!R27C4:R28C95",FALSE),1,
MATCH(AN$2,INDIRECT("'"&amp;実行度合表集計!$D85&amp;"_受着完'!R4",FALSE),0)-3)</f>
        <v>#REF!</v>
      </c>
      <c r="AQ85" s="357" t="e" cm="1">
        <f t="array" aca="1" ref="AQ85" ca="1">INDEX(INDIRECT("'"&amp;実行度合表集計!$D85&amp;"_受着完'!R58C4:R59C95",FALSE),1,
MATCH(AN$2,INDIRECT("'"&amp;実行度合表集計!$D85&amp;"_受着完'!R4",FALSE),0)-1)</f>
        <v>#REF!</v>
      </c>
      <c r="AR85" s="356" t="e">
        <f ca="1">INDEX(INDIRECT("'"&amp;実行度合表集計!$D85&amp;"_受着完'!R58C4:R59C95",FALSE),1,
MATCH(AN$2,INDIRECT("'"&amp;実行度合表集計!$D85&amp;"_受着完'!R4",FALSE),0))</f>
        <v>#REF!</v>
      </c>
      <c r="AS85" s="587" t="e" cm="1">
        <f t="array" aca="1" ref="AS85" ca="1">INDEX(INDIRECT("'"&amp;実行度合表集計!$D85&amp;"_受着完'!R58C4:R59C95",FALSE),1,
MATCH(AN$2,INDIRECT("'"&amp;実行度合表集計!$D85&amp;"_受着完'!R4",FALSE),0)-3)</f>
        <v>#REF!</v>
      </c>
      <c r="AT85" s="358" t="e" cm="1">
        <f t="array" aca="1" ref="AT85" ca="1">INDEX(INDIRECT("'"&amp;実行度合表集計!$D85&amp;"_受着完'!R89C4:R90C95",FALSE),1,
MATCH(AN$2,INDIRECT("'"&amp;実行度合表集計!$D85&amp;"_受着完'!R4",FALSE),0)-1)</f>
        <v>#REF!</v>
      </c>
      <c r="AU85" s="356" t="e">
        <f ca="1">INDEX(INDIRECT("'"&amp;実行度合表集計!$D85&amp;"_受着完'!R89C4:R90C95",FALSE),1,
MATCH(AN$2,INDIRECT("'"&amp;実行度合表集計!$D85&amp;"_受着完'!R4",FALSE),0))</f>
        <v>#REF!</v>
      </c>
      <c r="AV85" s="384" t="e">
        <f ca="1">AU85-($Q85*1000)</f>
        <v>#REF!</v>
      </c>
      <c r="AW85" s="587" t="e" cm="1">
        <f t="array" aca="1" ref="AW85" ca="1">INDEX(INDIRECT("'"&amp;実行度合表集計!$D85&amp;"_受着完'!R89C4:R90C95",FALSE),1,
MATCH(AN$2,INDIRECT("'"&amp;実行度合表集計!$D85&amp;"_受着完'!R4",FALSE),0)-3)</f>
        <v>#REF!</v>
      </c>
      <c r="AX85" s="627" t="e">
        <f t="shared" ref="AX85:BG85" ca="1" si="2267">T85+AD85+AN85</f>
        <v>#REF!</v>
      </c>
      <c r="AY85" s="628" t="e">
        <f t="shared" ca="1" si="2267"/>
        <v>#REF!</v>
      </c>
      <c r="AZ85" s="629" t="e">
        <f t="shared" ca="1" si="2267"/>
        <v>#REF!</v>
      </c>
      <c r="BA85" s="648" t="e">
        <f t="shared" ca="1" si="2267"/>
        <v>#REF!</v>
      </c>
      <c r="BB85" s="617" t="e">
        <f t="shared" ca="1" si="2267"/>
        <v>#REF!</v>
      </c>
      <c r="BC85" s="649" t="e">
        <f t="shared" ca="1" si="2267"/>
        <v>#REF!</v>
      </c>
      <c r="BD85" s="659" t="e">
        <f t="shared" ca="1" si="2267"/>
        <v>#REF!</v>
      </c>
      <c r="BE85" s="619" t="e">
        <f t="shared" ca="1" si="2267"/>
        <v>#REF!</v>
      </c>
      <c r="BF85" s="789" t="e">
        <f t="shared" ca="1" si="2267"/>
        <v>#REF!</v>
      </c>
      <c r="BG85" s="660" t="e">
        <f t="shared" ca="1" si="2267"/>
        <v>#REF!</v>
      </c>
      <c r="BH85" s="360" t="e" cm="1">
        <f t="array" aca="1" ref="BH85" ca="1">INDEX(INDIRECT("'"&amp;実行度合表集計!$D85&amp;"_受着完'!R27C4:R28C95",FALSE),1,
MATCH(BH$2,INDIRECT("'"&amp;実行度合表集計!$D85&amp;"_受着完'!R4",FALSE),0)-1)</f>
        <v>#REF!</v>
      </c>
      <c r="BI85" s="356" t="e">
        <f ca="1">INDEX(INDIRECT("'"&amp;実行度合表集計!$D85&amp;"_受着完'!R27C4:R28C95",FALSE),1,
MATCH(BH$2,INDIRECT("'"&amp;実行度合表集計!$D85&amp;"_受着完'!R4",FALSE),0))</f>
        <v>#REF!</v>
      </c>
      <c r="BJ85" s="587" t="e" cm="1">
        <f t="array" aca="1" ref="BJ85" ca="1">INDEX(INDIRECT("'"&amp;実行度合表集計!$D85&amp;"_受着完'!R27C4:R28C95",FALSE),1,
MATCH(BH$2,INDIRECT("'"&amp;実行度合表集計!$D85&amp;"_受着完'!R4",FALSE),0)-3)</f>
        <v>#REF!</v>
      </c>
      <c r="BK85" s="357" t="e" cm="1">
        <f t="array" aca="1" ref="BK85" ca="1">INDEX(INDIRECT("'"&amp;実行度合表集計!$D85&amp;"_受着完'!R58C4:R59C95",FALSE),1,
MATCH(BH$2,INDIRECT("'"&amp;実行度合表集計!$D85&amp;"_受着完'!R4",FALSE),0)-1)</f>
        <v>#REF!</v>
      </c>
      <c r="BL85" s="356" t="e">
        <f ca="1">INDEX(INDIRECT("'"&amp;実行度合表集計!$D85&amp;"_受着完'!R58C4:R59C95",FALSE),1,
MATCH(BH$2,INDIRECT("'"&amp;実行度合表集計!$D85&amp;"_受着完'!R4",FALSE),0))</f>
        <v>#REF!</v>
      </c>
      <c r="BM85" s="587" t="e" cm="1">
        <f t="array" aca="1" ref="BM85" ca="1">INDEX(INDIRECT("'"&amp;実行度合表集計!$D85&amp;"_受着完'!R58C4:R59C95",FALSE),1,
MATCH(BH$2,INDIRECT("'"&amp;実行度合表集計!$D85&amp;"_受着完'!R4",FALSE),0)-3)</f>
        <v>#REF!</v>
      </c>
      <c r="BN85" s="358" t="e" cm="1">
        <f t="array" aca="1" ref="BN85" ca="1">INDEX(INDIRECT("'"&amp;実行度合表集計!$D85&amp;"_受着完'!R89C4:R90C95",FALSE),1,
MATCH(BH$2,INDIRECT("'"&amp;実行度合表集計!$D85&amp;"_受着完'!R4",FALSE),0)-1)</f>
        <v>#REF!</v>
      </c>
      <c r="BO85" s="356" t="e">
        <f ca="1">INDEX(INDIRECT("'"&amp;実行度合表集計!$D85&amp;"_受着完'!R89C4:R90C95",FALSE),1,
MATCH(BH$2,INDIRECT("'"&amp;実行度合表集計!$D85&amp;"_受着完'!R4",FALSE),0))</f>
        <v>#REF!</v>
      </c>
      <c r="BP85" s="384" t="e">
        <f ca="1">BO85-($Q85*1000)</f>
        <v>#REF!</v>
      </c>
      <c r="BQ85" s="587" t="e" cm="1">
        <f t="array" aca="1" ref="BQ85" ca="1">INDEX(INDIRECT("'"&amp;実行度合表集計!$D85&amp;"_受着完'!R89C4:R90C95",FALSE),1,
MATCH(BH$2,INDIRECT("'"&amp;実行度合表集計!$D85&amp;"_受着完'!R4",FALSE),0)-3)</f>
        <v>#REF!</v>
      </c>
      <c r="BR85" s="455" t="e" cm="1">
        <f t="array" aca="1" ref="BR85" ca="1">INDEX(INDIRECT("'"&amp;実行度合表集計!$D85&amp;"_受着完'!R27C4:R28C95",FALSE),1,
MATCH(BR$2,INDIRECT("'"&amp;実行度合表集計!$D85&amp;"_受着完'!R4",FALSE),0)-1)</f>
        <v>#REF!</v>
      </c>
      <c r="BS85" s="356" t="e">
        <f ca="1">INDEX(INDIRECT("'"&amp;実行度合表集計!$D85&amp;"_受着完'!R27C4:R28C95",FALSE),1,
MATCH(BR$2,INDIRECT("'"&amp;実行度合表集計!$D85&amp;"_受着完'!R4",FALSE),0))</f>
        <v>#REF!</v>
      </c>
      <c r="BT85" s="587" t="e" cm="1">
        <f t="array" aca="1" ref="BT85" ca="1">INDEX(INDIRECT("'"&amp;実行度合表集計!$D85&amp;"_受着完'!R27C4:R28C95",FALSE),1,
MATCH(BR$2,INDIRECT("'"&amp;実行度合表集計!$D85&amp;"_受着完'!R4",FALSE),0)-3)</f>
        <v>#REF!</v>
      </c>
      <c r="BU85" s="357" t="e" cm="1">
        <f t="array" aca="1" ref="BU85" ca="1">INDEX(INDIRECT("'"&amp;実行度合表集計!$D85&amp;"_受着完'!R58C4:R59C95",FALSE),1,
MATCH(BR$2,INDIRECT("'"&amp;実行度合表集計!$D85&amp;"_受着完'!R4",FALSE),0)-1)</f>
        <v>#REF!</v>
      </c>
      <c r="BV85" s="356" t="e">
        <f ca="1">INDEX(INDIRECT("'"&amp;実行度合表集計!$D85&amp;"_受着完'!R58C4:R59C95",FALSE),1,
MATCH(BR$2,INDIRECT("'"&amp;実行度合表集計!$D85&amp;"_受着完'!R4",FALSE),0))</f>
        <v>#REF!</v>
      </c>
      <c r="BW85" s="587" t="e" cm="1">
        <f t="array" aca="1" ref="BW85" ca="1">INDEX(INDIRECT("'"&amp;実行度合表集計!$D85&amp;"_受着完'!R58C4:R59C95",FALSE),1,
MATCH(BR$2,INDIRECT("'"&amp;実行度合表集計!$D85&amp;"_受着完'!R4",FALSE),0)-3)</f>
        <v>#REF!</v>
      </c>
      <c r="BX85" s="358" t="e" cm="1">
        <f t="array" aca="1" ref="BX85" ca="1">INDEX(INDIRECT("'"&amp;実行度合表集計!$D85&amp;"_受着完'!R89C4:R90C95",FALSE),1,
MATCH(BR$2,INDIRECT("'"&amp;実行度合表集計!$D85&amp;"_受着完'!R4",FALSE),0)-1)</f>
        <v>#REF!</v>
      </c>
      <c r="BY85" s="356" t="e">
        <f ca="1">INDEX(INDIRECT("'"&amp;実行度合表集計!$D85&amp;"_受着完'!R89C4:R90C95",FALSE),1,
MATCH(BR$2,INDIRECT("'"&amp;実行度合表集計!$D85&amp;"_受着完'!R4",FALSE),0))</f>
        <v>#REF!</v>
      </c>
      <c r="BZ85" s="384" t="e">
        <f ca="1">BY85-($Q85*1000)</f>
        <v>#REF!</v>
      </c>
      <c r="CA85" s="587" t="e" cm="1">
        <f t="array" aca="1" ref="CA85" ca="1">INDEX(INDIRECT("'"&amp;実行度合表集計!$D85&amp;"_受着完'!R89C4:R90C95",FALSE),1,
MATCH(BR$2,INDIRECT("'"&amp;実行度合表集計!$D85&amp;"_受着完'!R4",FALSE),0)-3)</f>
        <v>#REF!</v>
      </c>
      <c r="CB85" s="455" t="e" cm="1">
        <f t="array" aca="1" ref="CB85" ca="1">INDEX(INDIRECT("'"&amp;実行度合表集計!$D85&amp;"_受着完'!R27C4:R28C95",FALSE),1,
MATCH(CB$2,INDIRECT("'"&amp;実行度合表集計!$D85&amp;"_受着完'!R4",FALSE),0)-1)</f>
        <v>#REF!</v>
      </c>
      <c r="CC85" s="356" t="e">
        <f ca="1">INDEX(INDIRECT("'"&amp;実行度合表集計!$D85&amp;"_受着完'!R27C4:R28C95",FALSE),1,
MATCH(CB$2,INDIRECT("'"&amp;実行度合表集計!$D85&amp;"_受着完'!R4",FALSE),0))</f>
        <v>#REF!</v>
      </c>
      <c r="CD85" s="587" t="e" cm="1">
        <f t="array" aca="1" ref="CD85" ca="1">INDEX(INDIRECT("'"&amp;実行度合表集計!$D85&amp;"_受着完'!R27C4:R28C95",FALSE),1,
MATCH(CB$2,INDIRECT("'"&amp;実行度合表集計!$D85&amp;"_受着完'!R4",FALSE),0)-3)</f>
        <v>#REF!</v>
      </c>
      <c r="CE85" s="357" t="e" cm="1">
        <f t="array" aca="1" ref="CE85" ca="1">INDEX(INDIRECT("'"&amp;実行度合表集計!$D85&amp;"_受着完'!R58C4:R59C95",FALSE),1,
MATCH(CB$2,INDIRECT("'"&amp;実行度合表集計!$D85&amp;"_受着完'!R4",FALSE),0)-1)</f>
        <v>#REF!</v>
      </c>
      <c r="CF85" s="356" t="e">
        <f ca="1">INDEX(INDIRECT("'"&amp;実行度合表集計!$D85&amp;"_受着完'!R58C4:R59C95",FALSE),1,
MATCH(CB$2,INDIRECT("'"&amp;実行度合表集計!$D85&amp;"_受着完'!R4",FALSE),0))</f>
        <v>#REF!</v>
      </c>
      <c r="CG85" s="587" t="e" cm="1">
        <f t="array" aca="1" ref="CG85" ca="1">INDEX(INDIRECT("'"&amp;実行度合表集計!$D85&amp;"_受着完'!R58C4:R59C95",FALSE),1,
MATCH(CB$2,INDIRECT("'"&amp;実行度合表集計!$D85&amp;"_受着完'!R4",FALSE),0)-3)</f>
        <v>#REF!</v>
      </c>
      <c r="CH85" s="358" t="e" cm="1">
        <f t="array" aca="1" ref="CH85" ca="1">INDEX(INDIRECT("'"&amp;実行度合表集計!$D85&amp;"_受着完'!R89C4:R90C95",FALSE),1,
MATCH(CB$2,INDIRECT("'"&amp;実行度合表集計!$D85&amp;"_受着完'!R4",FALSE),0)-1)</f>
        <v>#REF!</v>
      </c>
      <c r="CI85" s="356" t="e">
        <f ca="1">INDEX(INDIRECT("'"&amp;実行度合表集計!$D85&amp;"_受着完'!R89C4:R90C95",FALSE),1,
MATCH(CB$2,INDIRECT("'"&amp;実行度合表集計!$D85&amp;"_受着完'!R4",FALSE),0))</f>
        <v>#REF!</v>
      </c>
      <c r="CJ85" s="384" t="e">
        <f ca="1">CI85-($Q85*1000)</f>
        <v>#REF!</v>
      </c>
      <c r="CK85" s="587" t="e" cm="1">
        <f t="array" aca="1" ref="CK85" ca="1">INDEX(INDIRECT("'"&amp;実行度合表集計!$D85&amp;"_受着完'!R89C4:R90C95",FALSE),1,
MATCH(CB$2,INDIRECT("'"&amp;実行度合表集計!$D85&amp;"_受着完'!R4",FALSE),0)-3)</f>
        <v>#REF!</v>
      </c>
      <c r="CL85" s="627" t="e">
        <f t="shared" ref="CL85:CU85" ca="1" si="2268">BH85+BR85+CB85</f>
        <v>#REF!</v>
      </c>
      <c r="CM85" s="628" t="e">
        <f t="shared" ca="1" si="2268"/>
        <v>#REF!</v>
      </c>
      <c r="CN85" s="629" t="e">
        <f t="shared" ca="1" si="2268"/>
        <v>#REF!</v>
      </c>
      <c r="CO85" s="648" t="e">
        <f t="shared" ca="1" si="2268"/>
        <v>#REF!</v>
      </c>
      <c r="CP85" s="617" t="e">
        <f t="shared" ca="1" si="2268"/>
        <v>#REF!</v>
      </c>
      <c r="CQ85" s="649" t="e">
        <f t="shared" ca="1" si="2268"/>
        <v>#REF!</v>
      </c>
      <c r="CR85" s="659" t="e">
        <f t="shared" ca="1" si="2268"/>
        <v>#REF!</v>
      </c>
      <c r="CS85" s="619" t="e">
        <f t="shared" ca="1" si="2268"/>
        <v>#REF!</v>
      </c>
      <c r="CT85" s="789" t="e">
        <f t="shared" ca="1" si="2268"/>
        <v>#REF!</v>
      </c>
      <c r="CU85" s="660" t="e">
        <f t="shared" ca="1" si="2268"/>
        <v>#REF!</v>
      </c>
      <c r="CV85" s="670" t="e">
        <f t="shared" ref="CV85:DE86" ca="1" si="2269">AX85+CL85</f>
        <v>#REF!</v>
      </c>
      <c r="CW85" s="620" t="e">
        <f t="shared" ca="1" si="2269"/>
        <v>#REF!</v>
      </c>
      <c r="CX85" s="671" t="e">
        <f t="shared" ca="1" si="2269"/>
        <v>#REF!</v>
      </c>
      <c r="CY85" s="681" t="e">
        <f t="shared" ca="1" si="2269"/>
        <v>#REF!</v>
      </c>
      <c r="CZ85" s="622" t="e">
        <f t="shared" ca="1" si="2269"/>
        <v>#REF!</v>
      </c>
      <c r="DA85" s="682" t="e">
        <f t="shared" ca="1" si="2269"/>
        <v>#REF!</v>
      </c>
      <c r="DB85" s="692" t="e">
        <f t="shared" ca="1" si="2269"/>
        <v>#REF!</v>
      </c>
      <c r="DC85" s="624" t="e">
        <f t="shared" ca="1" si="2269"/>
        <v>#REF!</v>
      </c>
      <c r="DD85" s="791" t="e">
        <f t="shared" ca="1" si="2269"/>
        <v>#REF!</v>
      </c>
      <c r="DE85" s="693" t="e">
        <f t="shared" ca="1" si="2269"/>
        <v>#REF!</v>
      </c>
      <c r="DF85" s="360" t="e" cm="1">
        <f t="array" aca="1" ref="DF85" ca="1">INDEX(INDIRECT("'"&amp;実行度合表集計!$D85&amp;"_受着完'!R27C4:R28C95",FALSE),1,
MATCH(DF$2,INDIRECT("'"&amp;実行度合表集計!$D85&amp;"_受着完'!R4",FALSE),0)-1)</f>
        <v>#REF!</v>
      </c>
      <c r="DG85" s="356" t="e">
        <f ca="1">INDEX(INDIRECT("'"&amp;実行度合表集計!$D85&amp;"_受着完'!R27C4:R28C95",FALSE),1,
MATCH(DF$2,INDIRECT("'"&amp;実行度合表集計!$D85&amp;"_受着完'!R4",FALSE),0))</f>
        <v>#REF!</v>
      </c>
      <c r="DH85" s="587" t="e" cm="1">
        <f t="array" aca="1" ref="DH85" ca="1">INDEX(INDIRECT("'"&amp;実行度合表集計!$D85&amp;"_受着完'!R27C4:R28C95",FALSE),1,
MATCH(DF$2,INDIRECT("'"&amp;実行度合表集計!$D85&amp;"_受着完'!R4",FALSE),0)-3)</f>
        <v>#REF!</v>
      </c>
      <c r="DI85" s="357" t="e" cm="1">
        <f t="array" aca="1" ref="DI85" ca="1">INDEX(INDIRECT("'"&amp;実行度合表集計!$D85&amp;"_受着完'!R58C4:R59C95",FALSE),1,
MATCH(DF$2,INDIRECT("'"&amp;実行度合表集計!$D85&amp;"_受着完'!R4",FALSE),0)-1)</f>
        <v>#REF!</v>
      </c>
      <c r="DJ85" s="356" t="e">
        <f ca="1">INDEX(INDIRECT("'"&amp;実行度合表集計!$D85&amp;"_受着完'!R58C4:R59C95",FALSE),1,
MATCH(DF$2,INDIRECT("'"&amp;実行度合表集計!$D85&amp;"_受着完'!R4",FALSE),0))</f>
        <v>#REF!</v>
      </c>
      <c r="DK85" s="587" t="e" cm="1">
        <f t="array" aca="1" ref="DK85" ca="1">INDEX(INDIRECT("'"&amp;実行度合表集計!$D85&amp;"_受着完'!R58C4:R59C95",FALSE),1,
MATCH(DF$2,INDIRECT("'"&amp;実行度合表集計!$D85&amp;"_受着完'!R4",FALSE),0)-3)</f>
        <v>#REF!</v>
      </c>
      <c r="DL85" s="358" t="e" cm="1">
        <f t="array" aca="1" ref="DL85" ca="1">INDEX(INDIRECT("'"&amp;実行度合表集計!$D85&amp;"_受着完'!R89C4:R90C95",FALSE),1,
MATCH(DF$2,INDIRECT("'"&amp;実行度合表集計!$D85&amp;"_受着完'!R4",FALSE),0)-1)</f>
        <v>#REF!</v>
      </c>
      <c r="DM85" s="356" t="e">
        <f ca="1">INDEX(INDIRECT("'"&amp;実行度合表集計!$D85&amp;"_受着完'!R89C4:R90C95",FALSE),1,
MATCH(DF$2,INDIRECT("'"&amp;実行度合表集計!$D85&amp;"_受着完'!R4",FALSE),0))</f>
        <v>#REF!</v>
      </c>
      <c r="DN85" s="384" t="e">
        <f ca="1">DM85-($Q85*1000)</f>
        <v>#REF!</v>
      </c>
      <c r="DO85" s="587" t="e" cm="1">
        <f t="array" aca="1" ref="DO85" ca="1">INDEX(INDIRECT("'"&amp;実行度合表集計!$D85&amp;"_受着完'!R89C4:R90C95",FALSE),1,
MATCH(DF$2,INDIRECT("'"&amp;実行度合表集計!$D85&amp;"_受着完'!R4",FALSE),0)-3)</f>
        <v>#REF!</v>
      </c>
      <c r="DP85" s="455" t="e" cm="1">
        <f t="array" aca="1" ref="DP85" ca="1">INDEX(INDIRECT("'"&amp;実行度合表集計!$D85&amp;"_受着完'!R27C4:R28C95",FALSE),1,
MATCH(DP$2,INDIRECT("'"&amp;実行度合表集計!$D85&amp;"_受着完'!R4",FALSE),0)-1)</f>
        <v>#REF!</v>
      </c>
      <c r="DQ85" s="356" t="e">
        <f ca="1">INDEX(INDIRECT("'"&amp;実行度合表集計!$D85&amp;"_受着完'!R27C4:R28C95",FALSE),1,
MATCH(DP$2,INDIRECT("'"&amp;実行度合表集計!$D85&amp;"_受着完'!R4",FALSE),0))</f>
        <v>#REF!</v>
      </c>
      <c r="DR85" s="587" t="e" cm="1">
        <f t="array" aca="1" ref="DR85" ca="1">INDEX(INDIRECT("'"&amp;実行度合表集計!$D85&amp;"_受着完'!R27C4:R28C95",FALSE),1,
MATCH(DP$2,INDIRECT("'"&amp;実行度合表集計!$D85&amp;"_受着完'!R4",FALSE),0)-3)</f>
        <v>#REF!</v>
      </c>
      <c r="DS85" s="357" t="e" cm="1">
        <f t="array" aca="1" ref="DS85" ca="1">INDEX(INDIRECT("'"&amp;実行度合表集計!$D85&amp;"_受着完'!R58C4:R59C95",FALSE),1,
MATCH(DP$2,INDIRECT("'"&amp;実行度合表集計!$D85&amp;"_受着完'!R4",FALSE),0)-1)</f>
        <v>#REF!</v>
      </c>
      <c r="DT85" s="356" t="e">
        <f ca="1">INDEX(INDIRECT("'"&amp;実行度合表集計!$D85&amp;"_受着完'!R58C4:R59C95",FALSE),1,
MATCH(DP$2,INDIRECT("'"&amp;実行度合表集計!$D85&amp;"_受着完'!R4",FALSE),0))</f>
        <v>#REF!</v>
      </c>
      <c r="DU85" s="587" t="e" cm="1">
        <f t="array" aca="1" ref="DU85" ca="1">INDEX(INDIRECT("'"&amp;実行度合表集計!$D85&amp;"_受着完'!R58C4:R59C95",FALSE),1,
MATCH(DP$2,INDIRECT("'"&amp;実行度合表集計!$D85&amp;"_受着完'!R4",FALSE),0)-3)</f>
        <v>#REF!</v>
      </c>
      <c r="DV85" s="358" t="e" cm="1">
        <f t="array" aca="1" ref="DV85" ca="1">INDEX(INDIRECT("'"&amp;実行度合表集計!$D85&amp;"_受着完'!R89C4:R90C95",FALSE),1,
MATCH(DP$2,INDIRECT("'"&amp;実行度合表集計!$D85&amp;"_受着完'!R4",FALSE),0)-1)</f>
        <v>#REF!</v>
      </c>
      <c r="DW85" s="356" t="e">
        <f ca="1">INDEX(INDIRECT("'"&amp;実行度合表集計!$D85&amp;"_受着完'!R89C4:R90C95",FALSE),1,
MATCH(DP$2,INDIRECT("'"&amp;実行度合表集計!$D85&amp;"_受着完'!R4",FALSE),0))</f>
        <v>#REF!</v>
      </c>
      <c r="DX85" s="384" t="e">
        <f ca="1">DW85-($Q85*1000)</f>
        <v>#REF!</v>
      </c>
      <c r="DY85" s="587" t="e" cm="1">
        <f t="array" aca="1" ref="DY85" ca="1">INDEX(INDIRECT("'"&amp;実行度合表集計!$D85&amp;"_受着完'!R89C4:R90C95",FALSE),1,
MATCH(DP$2,INDIRECT("'"&amp;実行度合表集計!$D85&amp;"_受着完'!R4",FALSE),0)-3)</f>
        <v>#REF!</v>
      </c>
      <c r="DZ85" s="455" t="e" cm="1">
        <f t="array" aca="1" ref="DZ85" ca="1">INDEX(INDIRECT("'"&amp;実行度合表集計!$D85&amp;"_受着完'!R27C4:R28C95",FALSE),1,
MATCH(DZ$2,INDIRECT("'"&amp;実行度合表集計!$D85&amp;"_受着完'!R4",FALSE),0)-1)</f>
        <v>#REF!</v>
      </c>
      <c r="EA85" s="356" t="e">
        <f ca="1">INDEX(INDIRECT("'"&amp;実行度合表集計!$D85&amp;"_受着完'!R27C4:R28C95",FALSE),1,
MATCH(DZ$2,INDIRECT("'"&amp;実行度合表集計!$D85&amp;"_受着完'!R4",FALSE),0))</f>
        <v>#REF!</v>
      </c>
      <c r="EB85" s="587" t="e" cm="1">
        <f t="array" aca="1" ref="EB85" ca="1">INDEX(INDIRECT("'"&amp;実行度合表集計!$D85&amp;"_受着完'!R27C4:R28C95",FALSE),1,
MATCH(DZ$2,INDIRECT("'"&amp;実行度合表集計!$D85&amp;"_受着完'!R4",FALSE),0)-3)</f>
        <v>#REF!</v>
      </c>
      <c r="EC85" s="357" t="e" cm="1">
        <f t="array" aca="1" ref="EC85" ca="1">INDEX(INDIRECT("'"&amp;実行度合表集計!$D85&amp;"_受着完'!R58C4:R59C95",FALSE),1,
MATCH(DZ$2,INDIRECT("'"&amp;実行度合表集計!$D85&amp;"_受着完'!R4",FALSE),0)-1)</f>
        <v>#REF!</v>
      </c>
      <c r="ED85" s="356" t="e">
        <f ca="1">INDEX(INDIRECT("'"&amp;実行度合表集計!$D85&amp;"_受着完'!R58C4:R59C95",FALSE),1,
MATCH(DZ$2,INDIRECT("'"&amp;実行度合表集計!$D85&amp;"_受着完'!R4",FALSE),0))</f>
        <v>#REF!</v>
      </c>
      <c r="EE85" s="587" t="e" cm="1">
        <f t="array" aca="1" ref="EE85" ca="1">INDEX(INDIRECT("'"&amp;実行度合表集計!$D85&amp;"_受着完'!R58C4:R59C95",FALSE),1,
MATCH(DZ$2,INDIRECT("'"&amp;実行度合表集計!$D85&amp;"_受着完'!R4",FALSE),0)-3)</f>
        <v>#REF!</v>
      </c>
      <c r="EF85" s="358" t="e" cm="1">
        <f t="array" aca="1" ref="EF85" ca="1">INDEX(INDIRECT("'"&amp;実行度合表集計!$D85&amp;"_受着完'!R89C4:R90C95",FALSE),1,
MATCH(DZ$2,INDIRECT("'"&amp;実行度合表集計!$D85&amp;"_受着完'!R4",FALSE),0)-1)</f>
        <v>#REF!</v>
      </c>
      <c r="EG85" s="356" t="e">
        <f ca="1">INDEX(INDIRECT("'"&amp;実行度合表集計!$D85&amp;"_受着完'!R89C4:R90C95",FALSE),1,
MATCH(DZ$2,INDIRECT("'"&amp;実行度合表集計!$D85&amp;"_受着完'!R4",FALSE),0))</f>
        <v>#REF!</v>
      </c>
      <c r="EH85" s="384" t="e">
        <f ca="1">EG85-($Q85*1000)</f>
        <v>#REF!</v>
      </c>
      <c r="EI85" s="587" t="e" cm="1">
        <f t="array" aca="1" ref="EI85" ca="1">INDEX(INDIRECT("'"&amp;実行度合表集計!$D85&amp;"_受着完'!R89C4:R90C95",FALSE),1,
MATCH(DZ$2,INDIRECT("'"&amp;実行度合表集計!$D85&amp;"_受着完'!R4",FALSE),0)-3)</f>
        <v>#REF!</v>
      </c>
      <c r="EJ85" s="627" t="e">
        <f t="shared" ref="EJ85:ES85" ca="1" si="2270">DF85+DP85+DZ85</f>
        <v>#REF!</v>
      </c>
      <c r="EK85" s="628" t="e">
        <f t="shared" ca="1" si="2270"/>
        <v>#REF!</v>
      </c>
      <c r="EL85" s="629" t="e">
        <f t="shared" ca="1" si="2270"/>
        <v>#REF!</v>
      </c>
      <c r="EM85" s="648" t="e">
        <f t="shared" ca="1" si="2270"/>
        <v>#REF!</v>
      </c>
      <c r="EN85" s="617" t="e">
        <f t="shared" ca="1" si="2270"/>
        <v>#REF!</v>
      </c>
      <c r="EO85" s="649" t="e">
        <f t="shared" ca="1" si="2270"/>
        <v>#REF!</v>
      </c>
      <c r="EP85" s="659" t="e">
        <f t="shared" ca="1" si="2270"/>
        <v>#REF!</v>
      </c>
      <c r="EQ85" s="619" t="e">
        <f t="shared" ca="1" si="2270"/>
        <v>#REF!</v>
      </c>
      <c r="ER85" s="789" t="e">
        <f t="shared" ca="1" si="2270"/>
        <v>#REF!</v>
      </c>
      <c r="ES85" s="660" t="e">
        <f t="shared" ca="1" si="2270"/>
        <v>#REF!</v>
      </c>
      <c r="ET85" s="360" t="e" cm="1">
        <f t="array" aca="1" ref="ET85" ca="1">INDEX(INDIRECT("'"&amp;実行度合表集計!$D85&amp;"_受着完'!R27C4:R28C95",FALSE),1,
MATCH(ET$2,INDIRECT("'"&amp;実行度合表集計!$D85&amp;"_受着完'!R4",FALSE),0)-1)</f>
        <v>#REF!</v>
      </c>
      <c r="EU85" s="356" t="e">
        <f ca="1">INDEX(INDIRECT("'"&amp;実行度合表集計!$D85&amp;"_受着完'!R27C4:R28C95",FALSE),1,
MATCH(ET$2,INDIRECT("'"&amp;実行度合表集計!$D85&amp;"_受着完'!R4",FALSE),0))</f>
        <v>#REF!</v>
      </c>
      <c r="EV85" s="587" t="e" cm="1">
        <f t="array" aca="1" ref="EV85" ca="1">INDEX(INDIRECT("'"&amp;実行度合表集計!$D85&amp;"_受着完'!R27C4:R28C95",FALSE),1,
MATCH(ET$2,INDIRECT("'"&amp;実行度合表集計!$D85&amp;"_受着完'!R4",FALSE),0)-3)</f>
        <v>#REF!</v>
      </c>
      <c r="EW85" s="357" t="e" cm="1">
        <f t="array" aca="1" ref="EW85" ca="1">INDEX(INDIRECT("'"&amp;実行度合表集計!$D85&amp;"_受着完'!R58C4:R59C95",FALSE),1,
MATCH(ET$2,INDIRECT("'"&amp;実行度合表集計!$D85&amp;"_受着完'!R4",FALSE),0)-1)</f>
        <v>#REF!</v>
      </c>
      <c r="EX85" s="356" t="e">
        <f ca="1">INDEX(INDIRECT("'"&amp;実行度合表集計!$D85&amp;"_受着完'!R58C4:R59C95",FALSE),1,
MATCH(ET$2,INDIRECT("'"&amp;実行度合表集計!$D85&amp;"_受着完'!R4",FALSE),0))</f>
        <v>#REF!</v>
      </c>
      <c r="EY85" s="587" t="e" cm="1">
        <f t="array" aca="1" ref="EY85" ca="1">INDEX(INDIRECT("'"&amp;実行度合表集計!$D85&amp;"_受着完'!R58C4:R59C95",FALSE),1,
MATCH(ET$2,INDIRECT("'"&amp;実行度合表集計!$D85&amp;"_受着完'!R4",FALSE),0)-3)</f>
        <v>#REF!</v>
      </c>
      <c r="EZ85" s="358" t="e" cm="1">
        <f t="array" aca="1" ref="EZ85" ca="1">INDEX(INDIRECT("'"&amp;実行度合表集計!$D85&amp;"_受着完'!R89C4:R90C95",FALSE),1,
MATCH(ET$2,INDIRECT("'"&amp;実行度合表集計!$D85&amp;"_受着完'!R4",FALSE),0)-1)</f>
        <v>#REF!</v>
      </c>
      <c r="FA85" s="356" t="e">
        <f ca="1">INDEX(INDIRECT("'"&amp;実行度合表集計!$D85&amp;"_受着完'!R89C4:R90C95",FALSE),1,
MATCH(ET$2,INDIRECT("'"&amp;実行度合表集計!$D85&amp;"_受着完'!R4",FALSE),0))</f>
        <v>#REF!</v>
      </c>
      <c r="FB85" s="384" t="e">
        <f ca="1">FA85-($Q85*1000)</f>
        <v>#REF!</v>
      </c>
      <c r="FC85" s="587" t="e" cm="1">
        <f t="array" aca="1" ref="FC85" ca="1">INDEX(INDIRECT("'"&amp;実行度合表集計!$D85&amp;"_受着完'!R89C4:R90C95",FALSE),1,
MATCH(ET$2,INDIRECT("'"&amp;実行度合表集計!$D85&amp;"_受着完'!R4",FALSE),0)-3)</f>
        <v>#REF!</v>
      </c>
      <c r="FD85" s="455" t="e" cm="1">
        <f t="array" aca="1" ref="FD85" ca="1">INDEX(INDIRECT("'"&amp;実行度合表集計!$D85&amp;"_受着完'!R27C4:R28C95",FALSE),1,
MATCH(FD$2,INDIRECT("'"&amp;実行度合表集計!$D85&amp;"_受着完'!R4",FALSE),0)-1)</f>
        <v>#REF!</v>
      </c>
      <c r="FE85" s="356" t="e">
        <f ca="1">INDEX(INDIRECT("'"&amp;実行度合表集計!$D85&amp;"_受着完'!R27C4:R28C95",FALSE),1,
MATCH(FD$2,INDIRECT("'"&amp;実行度合表集計!$D85&amp;"_受着完'!R4",FALSE),0))</f>
        <v>#REF!</v>
      </c>
      <c r="FF85" s="587" t="e" cm="1">
        <f t="array" aca="1" ref="FF85" ca="1">INDEX(INDIRECT("'"&amp;実行度合表集計!$D85&amp;"_受着完'!R27C4:R28C95",FALSE),1,
MATCH(FD$2,INDIRECT("'"&amp;実行度合表集計!$D85&amp;"_受着完'!R4",FALSE),0)-3)</f>
        <v>#REF!</v>
      </c>
      <c r="FG85" s="357" t="e" cm="1">
        <f t="array" aca="1" ref="FG85" ca="1">INDEX(INDIRECT("'"&amp;実行度合表集計!$D85&amp;"_受着完'!R58C4:R59C95",FALSE),1,
MATCH(FD$2,INDIRECT("'"&amp;実行度合表集計!$D85&amp;"_受着完'!R4",FALSE),0)-1)</f>
        <v>#REF!</v>
      </c>
      <c r="FH85" s="356" t="e">
        <f ca="1">INDEX(INDIRECT("'"&amp;実行度合表集計!$D85&amp;"_受着完'!R58C4:R59C95",FALSE),1,
MATCH(FD$2,INDIRECT("'"&amp;実行度合表集計!$D85&amp;"_受着完'!R4",FALSE),0))</f>
        <v>#REF!</v>
      </c>
      <c r="FI85" s="587" t="e" cm="1">
        <f t="array" aca="1" ref="FI85" ca="1">INDEX(INDIRECT("'"&amp;実行度合表集計!$D85&amp;"_受着完'!R58C4:R59C95",FALSE),1,
MATCH(FD$2,INDIRECT("'"&amp;実行度合表集計!$D85&amp;"_受着完'!R4",FALSE),0)-3)</f>
        <v>#REF!</v>
      </c>
      <c r="FJ85" s="358" t="e" cm="1">
        <f t="array" aca="1" ref="FJ85" ca="1">INDEX(INDIRECT("'"&amp;実行度合表集計!$D85&amp;"_受着完'!R89C4:R90C95",FALSE),1,
MATCH(FD$2,INDIRECT("'"&amp;実行度合表集計!$D85&amp;"_受着完'!R4",FALSE),0)-1)</f>
        <v>#REF!</v>
      </c>
      <c r="FK85" s="356" t="e">
        <f ca="1">INDEX(INDIRECT("'"&amp;実行度合表集計!$D85&amp;"_受着完'!R89C4:R90C95",FALSE),1,
MATCH(FD$2,INDIRECT("'"&amp;実行度合表集計!$D85&amp;"_受着完'!R4",FALSE),0))</f>
        <v>#REF!</v>
      </c>
      <c r="FL85" s="384" t="e">
        <f ca="1">FK85-($Q85*1000)</f>
        <v>#REF!</v>
      </c>
      <c r="FM85" s="587" t="e" cm="1">
        <f t="array" aca="1" ref="FM85" ca="1">INDEX(INDIRECT("'"&amp;実行度合表集計!$D85&amp;"_受着完'!R89C4:R90C95",FALSE),1,
MATCH(FD$2,INDIRECT("'"&amp;実行度合表集計!$D85&amp;"_受着完'!R4",FALSE),0)-3)</f>
        <v>#REF!</v>
      </c>
      <c r="FN85" s="455" t="e" cm="1">
        <f t="array" aca="1" ref="FN85" ca="1">INDEX(INDIRECT("'"&amp;実行度合表集計!$D85&amp;"_受着完'!R27C4:R28C95",FALSE),1,
MATCH(FN$2,INDIRECT("'"&amp;実行度合表集計!$D85&amp;"_受着完'!R4",FALSE),0)-1)</f>
        <v>#REF!</v>
      </c>
      <c r="FO85" s="356" t="e">
        <f ca="1">INDEX(INDIRECT("'"&amp;実行度合表集計!$D85&amp;"_受着完'!R27C4:R28C95",FALSE),1,
MATCH(FN$2,INDIRECT("'"&amp;実行度合表集計!$D85&amp;"_受着完'!R4",FALSE),0))</f>
        <v>#REF!</v>
      </c>
      <c r="FP85" s="587" t="e" cm="1">
        <f t="array" aca="1" ref="FP85" ca="1">INDEX(INDIRECT("'"&amp;実行度合表集計!$D85&amp;"_受着完'!R27C4:R28C95",FALSE),1,
MATCH(FN$2,INDIRECT("'"&amp;実行度合表集計!$D85&amp;"_受着完'!R4",FALSE),0)-3)</f>
        <v>#REF!</v>
      </c>
      <c r="FQ85" s="357" t="e" cm="1">
        <f t="array" aca="1" ref="FQ85" ca="1">INDEX(INDIRECT("'"&amp;実行度合表集計!$D85&amp;"_受着完'!R58C4:R59C95",FALSE),1,
MATCH(FN$2,INDIRECT("'"&amp;実行度合表集計!$D85&amp;"_受着完'!R4",FALSE),0)-1)</f>
        <v>#REF!</v>
      </c>
      <c r="FR85" s="356" t="e">
        <f ca="1">INDEX(INDIRECT("'"&amp;実行度合表集計!$D85&amp;"_受着完'!R58C4:R59C95",FALSE),1,
MATCH(FN$2,INDIRECT("'"&amp;実行度合表集計!$D85&amp;"_受着完'!R4",FALSE),0))</f>
        <v>#REF!</v>
      </c>
      <c r="FS85" s="587" t="e" cm="1">
        <f t="array" aca="1" ref="FS85" ca="1">INDEX(INDIRECT("'"&amp;実行度合表集計!$D85&amp;"_受着完'!R58C4:R59C95",FALSE),1,
MATCH(FN$2,INDIRECT("'"&amp;実行度合表集計!$D85&amp;"_受着完'!R4",FALSE),0)-3)</f>
        <v>#REF!</v>
      </c>
      <c r="FT85" s="358" t="e" cm="1">
        <f t="array" aca="1" ref="FT85" ca="1">INDEX(INDIRECT("'"&amp;実行度合表集計!$D85&amp;"_受着完'!R89C4:R90C95",FALSE),1,
MATCH(FN$2,INDIRECT("'"&amp;実行度合表集計!$D85&amp;"_受着完'!R4",FALSE),0)-1)</f>
        <v>#REF!</v>
      </c>
      <c r="FU85" s="356" t="e">
        <f ca="1">INDEX(INDIRECT("'"&amp;実行度合表集計!$D85&amp;"_受着完'!R89C4:R90C95",FALSE),1,
MATCH(FN$2,INDIRECT("'"&amp;実行度合表集計!$D85&amp;"_受着完'!R4",FALSE),0))</f>
        <v>#REF!</v>
      </c>
      <c r="FV85" s="384" t="e">
        <f ca="1">FU85-($Q85*1000)</f>
        <v>#REF!</v>
      </c>
      <c r="FW85" s="587" t="e" cm="1">
        <f t="array" aca="1" ref="FW85" ca="1">INDEX(INDIRECT("'"&amp;実行度合表集計!$D85&amp;"_受着完'!R89C4:R90C95",FALSE),1,
MATCH(FN$2,INDIRECT("'"&amp;実行度合表集計!$D85&amp;"_受着完'!R4",FALSE),0)-3)</f>
        <v>#REF!</v>
      </c>
      <c r="FX85" s="627" t="e">
        <f t="shared" ref="FX85:GG85" ca="1" si="2271">ET85+FD85+FN85</f>
        <v>#REF!</v>
      </c>
      <c r="FY85" s="628" t="e">
        <f t="shared" ca="1" si="2271"/>
        <v>#REF!</v>
      </c>
      <c r="FZ85" s="629" t="e">
        <f t="shared" ca="1" si="2271"/>
        <v>#REF!</v>
      </c>
      <c r="GA85" s="648" t="e">
        <f t="shared" ca="1" si="2271"/>
        <v>#REF!</v>
      </c>
      <c r="GB85" s="617" t="e">
        <f t="shared" ca="1" si="2271"/>
        <v>#REF!</v>
      </c>
      <c r="GC85" s="649" t="e">
        <f t="shared" ca="1" si="2271"/>
        <v>#REF!</v>
      </c>
      <c r="GD85" s="659" t="e">
        <f t="shared" ca="1" si="2271"/>
        <v>#REF!</v>
      </c>
      <c r="GE85" s="619" t="e">
        <f t="shared" ca="1" si="2271"/>
        <v>#REF!</v>
      </c>
      <c r="GF85" s="789" t="e">
        <f t="shared" ca="1" si="2271"/>
        <v>#REF!</v>
      </c>
      <c r="GG85" s="660" t="e">
        <f t="shared" ca="1" si="2271"/>
        <v>#REF!</v>
      </c>
      <c r="GH85" s="670" t="e">
        <f t="shared" ref="GH85:GM86" ca="1" si="2272">EJ85+FX85</f>
        <v>#REF!</v>
      </c>
      <c r="GI85" s="620" t="e">
        <f t="shared" ca="1" si="2272"/>
        <v>#REF!</v>
      </c>
      <c r="GJ85" s="671" t="e">
        <f t="shared" ca="1" si="2272"/>
        <v>#REF!</v>
      </c>
      <c r="GK85" s="681" t="e">
        <f t="shared" ca="1" si="2272"/>
        <v>#REF!</v>
      </c>
      <c r="GL85" s="622" t="e">
        <f t="shared" ca="1" si="2272"/>
        <v>#REF!</v>
      </c>
      <c r="GM85" s="682" t="e">
        <f t="shared" ca="1" si="2272"/>
        <v>#REF!</v>
      </c>
      <c r="GN85" s="692" t="e">
        <f t="shared" ref="GN85:GN86" ca="1" si="2273">EP85+GD85</f>
        <v>#REF!</v>
      </c>
      <c r="GO85" s="624" t="e">
        <f t="shared" ref="GO85:GO86" ca="1" si="2274">EQ85+GE85</f>
        <v>#REF!</v>
      </c>
      <c r="GP85" s="791" t="e">
        <f t="shared" ref="GP85:GP86" ca="1" si="2275">ER85+GF85</f>
        <v>#REF!</v>
      </c>
      <c r="GQ85" s="693" t="e">
        <f t="shared" ref="GQ85:GQ86" ca="1" si="2276">ES85+GG85</f>
        <v>#REF!</v>
      </c>
      <c r="GR85" s="702" t="e">
        <f t="shared" ref="GR85:HA86" ca="1" si="2277">CV85+GH85</f>
        <v>#REF!</v>
      </c>
      <c r="GS85" s="699" t="e">
        <f t="shared" ca="1" si="2277"/>
        <v>#REF!</v>
      </c>
      <c r="GT85" s="703" t="e">
        <f t="shared" ca="1" si="2277"/>
        <v>#REF!</v>
      </c>
      <c r="GU85" s="702" t="e">
        <f t="shared" ca="1" si="2277"/>
        <v>#REF!</v>
      </c>
      <c r="GV85" s="699" t="e">
        <f t="shared" ca="1" si="2277"/>
        <v>#REF!</v>
      </c>
      <c r="GW85" s="703" t="e">
        <f t="shared" ca="1" si="2277"/>
        <v>#REF!</v>
      </c>
      <c r="GX85" s="702" t="e">
        <f t="shared" ca="1" si="2277"/>
        <v>#REF!</v>
      </c>
      <c r="GY85" s="699" t="e">
        <f t="shared" ca="1" si="2277"/>
        <v>#REF!</v>
      </c>
      <c r="GZ85" s="793" t="e">
        <f t="shared" ca="1" si="2277"/>
        <v>#REF!</v>
      </c>
      <c r="HA85" s="703" t="e">
        <f t="shared" ca="1" si="2277"/>
        <v>#REF!</v>
      </c>
      <c r="HC85" s="461" t="s">
        <v>145</v>
      </c>
      <c r="HE85" s="461" t="s">
        <v>243</v>
      </c>
      <c r="HF85" s="461"/>
      <c r="HG85" s="461"/>
    </row>
    <row r="86" spans="1:215" ht="19.5" outlineLevel="1" x14ac:dyDescent="0.25">
      <c r="A86" s="365"/>
      <c r="B86" s="504"/>
      <c r="C86" s="443" t="str">
        <f>_xlfn.XLOOKUP($D86,'214737'!$H:$H,'214737'!$G:$G,"",0)</f>
        <v/>
      </c>
      <c r="D86" s="431" t="str">
        <f>HYPERLINK("#'"&amp;D85&amp;"_受着完'!A1","▶受着完")</f>
        <v>▶受着完</v>
      </c>
      <c r="E86" s="413"/>
      <c r="F86" s="1294" t="str">
        <f>_xlfn.XLOOKUP($D86,'214737'!$H:$H,'214737'!$I:$I,"",0)</f>
        <v/>
      </c>
      <c r="G86" s="1294" t="str">
        <f>_xlfn.XLOOKUP($D86,'214737'!$H:$H,'214737'!$J:$J,"",0)</f>
        <v/>
      </c>
      <c r="H86" s="1294" t="str">
        <f>_xlfn.XLOOKUP($D86,'214737'!$H:$H,'214737'!$K:$K,"",0)</f>
        <v/>
      </c>
      <c r="I86" s="414" t="str">
        <f>集計グループ11</f>
        <v>東京・不動産事業</v>
      </c>
      <c r="J86" s="523"/>
      <c r="K86" s="1278">
        <f>K85</f>
        <v>2267</v>
      </c>
      <c r="L86" s="1278">
        <f t="shared" ref="L86" si="2278">L85</f>
        <v>450</v>
      </c>
      <c r="M86" s="1278">
        <f t="shared" ref="M86" si="2279">M85</f>
        <v>0</v>
      </c>
      <c r="N86" s="1278">
        <f t="shared" ref="N86" si="2280">N85</f>
        <v>0</v>
      </c>
      <c r="O86" s="1278">
        <f t="shared" ref="O86" si="2281">O85</f>
        <v>500</v>
      </c>
      <c r="P86" s="1278">
        <f t="shared" ref="P86" si="2282">P85</f>
        <v>1200</v>
      </c>
      <c r="Q86" s="1278">
        <f>SUM(K86:P86)</f>
        <v>4417</v>
      </c>
      <c r="R86" s="577" t="str">
        <f>R85</f>
        <v>ネクストイノベーション不動産</v>
      </c>
      <c r="S86" s="355" t="s">
        <v>146</v>
      </c>
      <c r="T86" s="455" t="e" cm="1">
        <f t="array" aca="1" ref="T86" ca="1">INDEX(INDIRECT("'"&amp;実行度合表集計!$D85&amp;"_受着完'!R27C4:R28C95",FALSE),2,
MATCH(T$2,INDIRECT("'"&amp;実行度合表集計!$D85&amp;"_受着完'!R4",FALSE),0)-1)</f>
        <v>#REF!</v>
      </c>
      <c r="U86" s="356" t="e">
        <f ca="1">INDEX(INDIRECT("'"&amp;実行度合表集計!$D85&amp;"_受着完'!R27C4:R28C95",FALSE),2,
MATCH(T$2,INDIRECT("'"&amp;実行度合表集計!$D85&amp;"_受着完'!R4",FALSE),0))</f>
        <v>#REF!</v>
      </c>
      <c r="V86" s="587" t="e" cm="1">
        <f t="array" aca="1" ref="V86" ca="1">INDEX(INDIRECT("'"&amp;実行度合表集計!$D85&amp;"_受着完'!R27C4:R28C95",FALSE),2,
MATCH(T$2,INDIRECT("'"&amp;実行度合表集計!$D85&amp;"_受着完'!R4",FALSE),0)-3)</f>
        <v>#REF!</v>
      </c>
      <c r="W86" s="357" t="e" cm="1">
        <f t="array" aca="1" ref="W86" ca="1">INDEX(INDIRECT("'"&amp;実行度合表集計!$D85&amp;"_受着完'!R58C4:R59C95",FALSE),2,
MATCH(T$2,INDIRECT("'"&amp;実行度合表集計!$D85&amp;"_受着完'!R4",FALSE),0)-1)</f>
        <v>#REF!</v>
      </c>
      <c r="X86" s="356" t="e">
        <f ca="1">INDEX(INDIRECT("'"&amp;実行度合表集計!$D85&amp;"_受着完'!R58C4:R59C95",FALSE),2,
MATCH(T$2,INDIRECT("'"&amp;実行度合表集計!$D85&amp;"_受着完'!R4",FALSE),0))</f>
        <v>#REF!</v>
      </c>
      <c r="Y86" s="587" t="e" cm="1">
        <f t="array" aca="1" ref="Y86" ca="1">INDEX(INDIRECT("'"&amp;実行度合表集計!$D85&amp;"_受着完'!R58C4:R59C95",FALSE),2,
MATCH(T$2,INDIRECT("'"&amp;実行度合表集計!$D85&amp;"_受着完'!R4",FALSE),0)-3)</f>
        <v>#REF!</v>
      </c>
      <c r="Z86" s="358" t="e" cm="1">
        <f t="array" aca="1" ref="Z86" ca="1">INDEX(INDIRECT("'"&amp;実行度合表集計!$D85&amp;"_受着完'!R89C4:R90C95",FALSE),2,
MATCH(T$2,INDIRECT("'"&amp;実行度合表集計!$D85&amp;"_受着完'!R4",FALSE),0)-1)</f>
        <v>#REF!</v>
      </c>
      <c r="AA86" s="356" t="e">
        <f ca="1">INDEX(INDIRECT("'"&amp;実行度合表集計!$D85&amp;"_受着完'!R89C4:R90C95",FALSE),2,
MATCH(T$2,INDIRECT("'"&amp;実行度合表集計!$D85&amp;"_受着完'!R4",FALSE),0))</f>
        <v>#REF!</v>
      </c>
      <c r="AB86" s="795" t="e">
        <f ca="1">AA86-($Q85*1000)</f>
        <v>#REF!</v>
      </c>
      <c r="AC86" s="587" t="e" cm="1">
        <f t="array" aca="1" ref="AC86" ca="1">INDEX(INDIRECT("'"&amp;実行度合表集計!$D85&amp;"_受着完'!R89C4:R90C95",FALSE),2,
MATCH(T$2,INDIRECT("'"&amp;実行度合表集計!$D85&amp;"_受着完'!R4",FALSE),0)-3)</f>
        <v>#REF!</v>
      </c>
      <c r="AD86" s="455" t="e" cm="1">
        <f t="array" aca="1" ref="AD86" ca="1">INDEX(INDIRECT("'"&amp;実行度合表集計!$D85&amp;"_受着完'!R27C4:R28C95",FALSE),2,
MATCH(AD$2,INDIRECT("'"&amp;実行度合表集計!$D85&amp;"_受着完'!R4",FALSE),0)-1)</f>
        <v>#REF!</v>
      </c>
      <c r="AE86" s="356" t="e">
        <f ca="1">INDEX(INDIRECT("'"&amp;実行度合表集計!$D85&amp;"_受着完'!R27C4:R28C95",FALSE),2,
MATCH(AD$2,INDIRECT("'"&amp;実行度合表集計!$D85&amp;"_受着完'!R4",FALSE),0))</f>
        <v>#REF!</v>
      </c>
      <c r="AF86" s="587" t="e" cm="1">
        <f t="array" aca="1" ref="AF86" ca="1">INDEX(INDIRECT("'"&amp;実行度合表集計!$D85&amp;"_受着完'!R27C4:R28C95",FALSE),2,
MATCH(AD$2,INDIRECT("'"&amp;実行度合表集計!$D85&amp;"_受着完'!R4",FALSE),0)-3)</f>
        <v>#REF!</v>
      </c>
      <c r="AG86" s="357" t="e" cm="1">
        <f t="array" aca="1" ref="AG86" ca="1">INDEX(INDIRECT("'"&amp;実行度合表集計!$D85&amp;"_受着完'!R58C4:R59C95",FALSE),2,
MATCH(AD$2,INDIRECT("'"&amp;実行度合表集計!$D85&amp;"_受着完'!R4",FALSE),0)-1)</f>
        <v>#REF!</v>
      </c>
      <c r="AH86" s="356" t="e">
        <f ca="1">INDEX(INDIRECT("'"&amp;実行度合表集計!$D85&amp;"_受着完'!R58C4:R59C95",FALSE),2,
MATCH(AD$2,INDIRECT("'"&amp;実行度合表集計!$D85&amp;"_受着完'!R4",FALSE),0))</f>
        <v>#REF!</v>
      </c>
      <c r="AI86" s="587" t="e" cm="1">
        <f t="array" aca="1" ref="AI86" ca="1">INDEX(INDIRECT("'"&amp;実行度合表集計!$D85&amp;"_受着完'!R58C4:R59C95",FALSE),2,
MATCH(AD$2,INDIRECT("'"&amp;実行度合表集計!$D85&amp;"_受着完'!R4",FALSE),0)-3)</f>
        <v>#REF!</v>
      </c>
      <c r="AJ86" s="358" t="e" cm="1">
        <f t="array" aca="1" ref="AJ86" ca="1">INDEX(INDIRECT("'"&amp;実行度合表集計!$D85&amp;"_受着完'!R89C4:R90C95",FALSE),2,
MATCH(AD$2,INDIRECT("'"&amp;実行度合表集計!$D85&amp;"_受着完'!R4",FALSE),0)-1)</f>
        <v>#REF!</v>
      </c>
      <c r="AK86" s="356" t="e">
        <f ca="1">INDEX(INDIRECT("'"&amp;実行度合表集計!$D85&amp;"_受着完'!R89C4:R90C95",FALSE),2,
MATCH(AD$2,INDIRECT("'"&amp;実行度合表集計!$D85&amp;"_受着完'!R4",FALSE),0))</f>
        <v>#REF!</v>
      </c>
      <c r="AL86" s="795" t="e">
        <f ca="1">AK86-($Q85*1000)</f>
        <v>#REF!</v>
      </c>
      <c r="AM86" s="587" t="e" cm="1">
        <f t="array" aca="1" ref="AM86" ca="1">INDEX(INDIRECT("'"&amp;実行度合表集計!$D85&amp;"_受着完'!R89C4:R90C95",FALSE),2,
MATCH(AD$2,INDIRECT("'"&amp;実行度合表集計!$D85&amp;"_受着完'!R4",FALSE),0)-3)</f>
        <v>#REF!</v>
      </c>
      <c r="AN86" s="455" t="e" cm="1">
        <f t="array" aca="1" ref="AN86" ca="1">INDEX(INDIRECT("'"&amp;実行度合表集計!$D85&amp;"_受着完'!R27C4:R28C95",FALSE),2,
MATCH(AN$2,INDIRECT("'"&amp;実行度合表集計!$D85&amp;"_受着完'!R4",FALSE),0)-1)</f>
        <v>#REF!</v>
      </c>
      <c r="AO86" s="356" t="e">
        <f ca="1">INDEX(INDIRECT("'"&amp;実行度合表集計!$D85&amp;"_受着完'!R27C4:R28C95",FALSE),2,
MATCH(AN$2,INDIRECT("'"&amp;実行度合表集計!$D85&amp;"_受着完'!R4",FALSE),0))</f>
        <v>#REF!</v>
      </c>
      <c r="AP86" s="587" t="e" cm="1">
        <f t="array" aca="1" ref="AP86" ca="1">INDEX(INDIRECT("'"&amp;実行度合表集計!$D85&amp;"_受着完'!R27C4:R28C95",FALSE),2,
MATCH(AN$2,INDIRECT("'"&amp;実行度合表集計!$D85&amp;"_受着完'!R4",FALSE),0)-3)</f>
        <v>#REF!</v>
      </c>
      <c r="AQ86" s="357" t="e" cm="1">
        <f t="array" aca="1" ref="AQ86" ca="1">INDEX(INDIRECT("'"&amp;実行度合表集計!$D85&amp;"_受着完'!R58C4:R59C95",FALSE),2,
MATCH(AN$2,INDIRECT("'"&amp;実行度合表集計!$D85&amp;"_受着完'!R4",FALSE),0)-1)</f>
        <v>#REF!</v>
      </c>
      <c r="AR86" s="356" t="e">
        <f ca="1">INDEX(INDIRECT("'"&amp;実行度合表集計!$D85&amp;"_受着完'!R58C4:R59C95",FALSE),2,
MATCH(AN$2,INDIRECT("'"&amp;実行度合表集計!$D85&amp;"_受着完'!R4",FALSE),0))</f>
        <v>#REF!</v>
      </c>
      <c r="AS86" s="587" t="e" cm="1">
        <f t="array" aca="1" ref="AS86" ca="1">INDEX(INDIRECT("'"&amp;実行度合表集計!$D85&amp;"_受着完'!R58C4:R59C95",FALSE),2,
MATCH(AN$2,INDIRECT("'"&amp;実行度合表集計!$D85&amp;"_受着完'!R4",FALSE),0)-3)</f>
        <v>#REF!</v>
      </c>
      <c r="AT86" s="358" t="e" cm="1">
        <f t="array" aca="1" ref="AT86" ca="1">INDEX(INDIRECT("'"&amp;実行度合表集計!$D85&amp;"_受着完'!R89C4:R90C95",FALSE),2,
MATCH(AN$2,INDIRECT("'"&amp;実行度合表集計!$D85&amp;"_受着完'!R4",FALSE),0)-1)</f>
        <v>#REF!</v>
      </c>
      <c r="AU86" s="356" t="e">
        <f ca="1">INDEX(INDIRECT("'"&amp;実行度合表集計!$D85&amp;"_受着完'!R89C4:R90C95",FALSE),2,
MATCH(AN$2,INDIRECT("'"&amp;実行度合表集計!$D85&amp;"_受着完'!R4",FALSE),0))</f>
        <v>#REF!</v>
      </c>
      <c r="AV86" s="795" t="e">
        <f ca="1">AU86-($Q85*1000)</f>
        <v>#REF!</v>
      </c>
      <c r="AW86" s="587" t="e" cm="1">
        <f t="array" aca="1" ref="AW86" ca="1">INDEX(INDIRECT("'"&amp;実行度合表集計!$D85&amp;"_受着完'!R89C4:R90C95",FALSE),2,
MATCH(AN$2,INDIRECT("'"&amp;実行度合表集計!$D85&amp;"_受着完'!R4",FALSE),0)-3)</f>
        <v>#REF!</v>
      </c>
      <c r="AX86" s="627" t="e">
        <f t="shared" ref="AX86" ca="1" si="2283">T86+AD86+AN86</f>
        <v>#REF!</v>
      </c>
      <c r="AY86" s="628" t="e">
        <f t="shared" ref="AY86" ca="1" si="2284">U86+AE86+AO86</f>
        <v>#REF!</v>
      </c>
      <c r="AZ86" s="629" t="e">
        <f t="shared" ref="AZ86" ca="1" si="2285">V86+AF86+AP86</f>
        <v>#REF!</v>
      </c>
      <c r="BA86" s="648" t="e">
        <f t="shared" ref="BA86" ca="1" si="2286">W86+AG86+AQ86</f>
        <v>#REF!</v>
      </c>
      <c r="BB86" s="617" t="e">
        <f t="shared" ref="BB86" ca="1" si="2287">X86+AH86+AR86</f>
        <v>#REF!</v>
      </c>
      <c r="BC86" s="649" t="e">
        <f t="shared" ref="BC86" ca="1" si="2288">Y86+AI86+AS86</f>
        <v>#REF!</v>
      </c>
      <c r="BD86" s="659" t="e">
        <f ca="1">Z86+AJ86+AT86</f>
        <v>#REF!</v>
      </c>
      <c r="BE86" s="619" t="e">
        <f ca="1">AA86+AK86+AU86</f>
        <v>#REF!</v>
      </c>
      <c r="BF86" s="790" t="e">
        <f ca="1">BE86*(1+BF87)-(($Q85*1000)*3)</f>
        <v>#REF!</v>
      </c>
      <c r="BG86" s="660" t="e">
        <f ca="1">AC86+AM86+AW86</f>
        <v>#REF!</v>
      </c>
      <c r="BH86" s="360" t="e" cm="1">
        <f t="array" aca="1" ref="BH86" ca="1">INDEX(INDIRECT("'"&amp;実行度合表集計!$D85&amp;"_受着完'!R27C4:R28C95",FALSE),2,
MATCH(BH$2,INDIRECT("'"&amp;実行度合表集計!$D85&amp;"_受着完'!R4",FALSE),0)-1)</f>
        <v>#REF!</v>
      </c>
      <c r="BI86" s="356" t="e">
        <f ca="1">INDEX(INDIRECT("'"&amp;実行度合表集計!$D85&amp;"_受着完'!R27C4:R28C95",FALSE),2,
MATCH(BH$2,INDIRECT("'"&amp;実行度合表集計!$D85&amp;"_受着完'!R4",FALSE),0))</f>
        <v>#REF!</v>
      </c>
      <c r="BJ86" s="587" t="e" cm="1">
        <f t="array" aca="1" ref="BJ86" ca="1">INDEX(INDIRECT("'"&amp;実行度合表集計!$D85&amp;"_受着完'!R27C4:R28C95",FALSE),2,
MATCH(BH$2,INDIRECT("'"&amp;実行度合表集計!$D85&amp;"_受着完'!R4",FALSE),0)-3)</f>
        <v>#REF!</v>
      </c>
      <c r="BK86" s="357" t="e" cm="1">
        <f t="array" aca="1" ref="BK86" ca="1">INDEX(INDIRECT("'"&amp;実行度合表集計!$D85&amp;"_受着完'!R58C4:R59C95",FALSE),2,
MATCH(BH$2,INDIRECT("'"&amp;実行度合表集計!$D85&amp;"_受着完'!R4",FALSE),0)-1)</f>
        <v>#REF!</v>
      </c>
      <c r="BL86" s="356" t="e">
        <f ca="1">INDEX(INDIRECT("'"&amp;実行度合表集計!$D85&amp;"_受着完'!R58C4:R59C95",FALSE),2,
MATCH(BH$2,INDIRECT("'"&amp;実行度合表集計!$D85&amp;"_受着完'!R4",FALSE),0))</f>
        <v>#REF!</v>
      </c>
      <c r="BM86" s="587" t="e" cm="1">
        <f t="array" aca="1" ref="BM86" ca="1">INDEX(INDIRECT("'"&amp;実行度合表集計!$D85&amp;"_受着完'!R58C4:R59C95",FALSE),2,
MATCH(BH$2,INDIRECT("'"&amp;実行度合表集計!$D85&amp;"_受着完'!R4",FALSE),0)-3)</f>
        <v>#REF!</v>
      </c>
      <c r="BN86" s="358" t="e" cm="1">
        <f t="array" aca="1" ref="BN86" ca="1">INDEX(INDIRECT("'"&amp;実行度合表集計!$D85&amp;"_受着完'!R89C4:R90C95",FALSE),2,
MATCH(BH$2,INDIRECT("'"&amp;実行度合表集計!$D85&amp;"_受着完'!R4",FALSE),0)-1)</f>
        <v>#REF!</v>
      </c>
      <c r="BO86" s="356" t="e">
        <f ca="1">INDEX(INDIRECT("'"&amp;実行度合表集計!$D85&amp;"_受着完'!R89C4:R90C95",FALSE),2,
MATCH(BH$2,INDIRECT("'"&amp;実行度合表集計!$D85&amp;"_受着完'!R4",FALSE),0))</f>
        <v>#REF!</v>
      </c>
      <c r="BP86" s="795" t="e">
        <f ca="1">BO86-($Q85*1000)</f>
        <v>#REF!</v>
      </c>
      <c r="BQ86" s="587" t="e" cm="1">
        <f t="array" aca="1" ref="BQ86" ca="1">INDEX(INDIRECT("'"&amp;実行度合表集計!$D85&amp;"_受着完'!R89C4:R90C95",FALSE),2,
MATCH(BH$2,INDIRECT("'"&amp;実行度合表集計!$D85&amp;"_受着完'!R4",FALSE),0)-3)</f>
        <v>#REF!</v>
      </c>
      <c r="BR86" s="455" t="e" cm="1">
        <f t="array" aca="1" ref="BR86" ca="1">INDEX(INDIRECT("'"&amp;実行度合表集計!$D85&amp;"_受着完'!R27C4:R28C95",FALSE),2,
MATCH(BR$2,INDIRECT("'"&amp;実行度合表集計!$D85&amp;"_受着完'!R4",FALSE),0)-1)</f>
        <v>#REF!</v>
      </c>
      <c r="BS86" s="356" t="e">
        <f ca="1">INDEX(INDIRECT("'"&amp;実行度合表集計!$D85&amp;"_受着完'!R27C4:R28C95",FALSE),2,
MATCH(BR$2,INDIRECT("'"&amp;実行度合表集計!$D85&amp;"_受着完'!R4",FALSE),0))</f>
        <v>#REF!</v>
      </c>
      <c r="BT86" s="587" t="e" cm="1">
        <f t="array" aca="1" ref="BT86" ca="1">INDEX(INDIRECT("'"&amp;実行度合表集計!$D85&amp;"_受着完'!R27C4:R28C95",FALSE),2,
MATCH(BR$2,INDIRECT("'"&amp;実行度合表集計!$D85&amp;"_受着完'!R4",FALSE),0)-3)</f>
        <v>#REF!</v>
      </c>
      <c r="BU86" s="357" t="e" cm="1">
        <f t="array" aca="1" ref="BU86" ca="1">INDEX(INDIRECT("'"&amp;実行度合表集計!$D85&amp;"_受着完'!R58C4:R59C95",FALSE),2,
MATCH(BR$2,INDIRECT("'"&amp;実行度合表集計!$D85&amp;"_受着完'!R4",FALSE),0)-1)</f>
        <v>#REF!</v>
      </c>
      <c r="BV86" s="356" t="e">
        <f ca="1">INDEX(INDIRECT("'"&amp;実行度合表集計!$D85&amp;"_受着完'!R58C4:R59C95",FALSE),2,
MATCH(BR$2,INDIRECT("'"&amp;実行度合表集計!$D85&amp;"_受着完'!R4",FALSE),0))</f>
        <v>#REF!</v>
      </c>
      <c r="BW86" s="587" t="e" cm="1">
        <f t="array" aca="1" ref="BW86" ca="1">INDEX(INDIRECT("'"&amp;実行度合表集計!$D85&amp;"_受着完'!R58C4:R59C95",FALSE),2,
MATCH(BR$2,INDIRECT("'"&amp;実行度合表集計!$D85&amp;"_受着完'!R4",FALSE),0)-3)</f>
        <v>#REF!</v>
      </c>
      <c r="BX86" s="358" t="e" cm="1">
        <f t="array" aca="1" ref="BX86" ca="1">INDEX(INDIRECT("'"&amp;実行度合表集計!$D85&amp;"_受着完'!R89C4:R90C95",FALSE),2,
MATCH(BR$2,INDIRECT("'"&amp;実行度合表集計!$D85&amp;"_受着完'!R4",FALSE),0)-1)</f>
        <v>#REF!</v>
      </c>
      <c r="BY86" s="356" t="e">
        <f ca="1">INDEX(INDIRECT("'"&amp;実行度合表集計!$D85&amp;"_受着完'!R89C4:R90C95",FALSE),2,
MATCH(BR$2,INDIRECT("'"&amp;実行度合表集計!$D85&amp;"_受着完'!R4",FALSE),0))</f>
        <v>#REF!</v>
      </c>
      <c r="BZ86" s="795" t="e">
        <f ca="1">BY86-($Q85*1000)</f>
        <v>#REF!</v>
      </c>
      <c r="CA86" s="587" t="e" cm="1">
        <f t="array" aca="1" ref="CA86" ca="1">INDEX(INDIRECT("'"&amp;実行度合表集計!$D85&amp;"_受着完'!R89C4:R90C95",FALSE),2,
MATCH(BR$2,INDIRECT("'"&amp;実行度合表集計!$D85&amp;"_受着完'!R4",FALSE),0)-3)</f>
        <v>#REF!</v>
      </c>
      <c r="CB86" s="455" t="e" cm="1">
        <f t="array" aca="1" ref="CB86" ca="1">INDEX(INDIRECT("'"&amp;実行度合表集計!$D85&amp;"_受着完'!R27C4:R28C95",FALSE),2,
MATCH(CB$2,INDIRECT("'"&amp;実行度合表集計!$D85&amp;"_受着完'!R4",FALSE),0)-1)</f>
        <v>#REF!</v>
      </c>
      <c r="CC86" s="356" t="e">
        <f ca="1">INDEX(INDIRECT("'"&amp;実行度合表集計!$D85&amp;"_受着完'!R27C4:R28C95",FALSE),2,
MATCH(CB$2,INDIRECT("'"&amp;実行度合表集計!$D85&amp;"_受着完'!R4",FALSE),0))</f>
        <v>#REF!</v>
      </c>
      <c r="CD86" s="587" t="e" cm="1">
        <f t="array" aca="1" ref="CD86" ca="1">INDEX(INDIRECT("'"&amp;実行度合表集計!$D85&amp;"_受着完'!R27C4:R28C95",FALSE),2,
MATCH(CB$2,INDIRECT("'"&amp;実行度合表集計!$D85&amp;"_受着完'!R4",FALSE),0)-3)</f>
        <v>#REF!</v>
      </c>
      <c r="CE86" s="357" t="e" cm="1">
        <f t="array" aca="1" ref="CE86" ca="1">INDEX(INDIRECT("'"&amp;実行度合表集計!$D85&amp;"_受着完'!R58C4:R59C95",FALSE),2,
MATCH(CB$2,INDIRECT("'"&amp;実行度合表集計!$D85&amp;"_受着完'!R4",FALSE),0)-1)</f>
        <v>#REF!</v>
      </c>
      <c r="CF86" s="356" t="e">
        <f ca="1">INDEX(INDIRECT("'"&amp;実行度合表集計!$D85&amp;"_受着完'!R58C4:R59C95",FALSE),2,
MATCH(CB$2,INDIRECT("'"&amp;実行度合表集計!$D85&amp;"_受着完'!R4",FALSE),0))</f>
        <v>#REF!</v>
      </c>
      <c r="CG86" s="587" t="e" cm="1">
        <f t="array" aca="1" ref="CG86" ca="1">INDEX(INDIRECT("'"&amp;実行度合表集計!$D85&amp;"_受着完'!R58C4:R59C95",FALSE),2,
MATCH(CB$2,INDIRECT("'"&amp;実行度合表集計!$D85&amp;"_受着完'!R4",FALSE),0)-3)</f>
        <v>#REF!</v>
      </c>
      <c r="CH86" s="358" t="e" cm="1">
        <f t="array" aca="1" ref="CH86" ca="1">INDEX(INDIRECT("'"&amp;実行度合表集計!$D85&amp;"_受着完'!R89C4:R90C95",FALSE),2,
MATCH(CB$2,INDIRECT("'"&amp;実行度合表集計!$D85&amp;"_受着完'!R4",FALSE),0)-1)</f>
        <v>#REF!</v>
      </c>
      <c r="CI86" s="356" t="e">
        <f ca="1">INDEX(INDIRECT("'"&amp;実行度合表集計!$D85&amp;"_受着完'!R89C4:R90C95",FALSE),2,
MATCH(CB$2,INDIRECT("'"&amp;実行度合表集計!$D85&amp;"_受着完'!R4",FALSE),0))</f>
        <v>#REF!</v>
      </c>
      <c r="CJ86" s="795" t="e">
        <f ca="1">CI86-($Q85*1000)</f>
        <v>#REF!</v>
      </c>
      <c r="CK86" s="587" t="e" cm="1">
        <f t="array" aca="1" ref="CK86" ca="1">INDEX(INDIRECT("'"&amp;実行度合表集計!$D85&amp;"_受着完'!R89C4:R90C95",FALSE),2,
MATCH(CB$2,INDIRECT("'"&amp;実行度合表集計!$D85&amp;"_受着完'!R4",FALSE),0)-3)</f>
        <v>#REF!</v>
      </c>
      <c r="CL86" s="627" t="e">
        <f t="shared" ref="CL86" ca="1" si="2289">BH86+BR86+CB86</f>
        <v>#REF!</v>
      </c>
      <c r="CM86" s="628" t="e">
        <f t="shared" ref="CM86" ca="1" si="2290">BI86+BS86+CC86</f>
        <v>#REF!</v>
      </c>
      <c r="CN86" s="629" t="e">
        <f t="shared" ref="CN86" ca="1" si="2291">BJ86+BT86+CD86</f>
        <v>#REF!</v>
      </c>
      <c r="CO86" s="648" t="e">
        <f t="shared" ref="CO86" ca="1" si="2292">BK86+BU86+CE86</f>
        <v>#REF!</v>
      </c>
      <c r="CP86" s="617" t="e">
        <f t="shared" ref="CP86" ca="1" si="2293">BL86+BV86+CF86</f>
        <v>#REF!</v>
      </c>
      <c r="CQ86" s="649" t="e">
        <f t="shared" ref="CQ86" ca="1" si="2294">BM86+BW86+CG86</f>
        <v>#REF!</v>
      </c>
      <c r="CR86" s="659" t="e">
        <f ca="1">BN86+BX86+CH86</f>
        <v>#REF!</v>
      </c>
      <c r="CS86" s="619" t="e">
        <f ca="1">BO86+BY86+CI86</f>
        <v>#REF!</v>
      </c>
      <c r="CT86" s="790" t="e">
        <f ca="1">CS86*(1+CT87)-(($Q85*1000)*3)</f>
        <v>#REF!</v>
      </c>
      <c r="CU86" s="660" t="e">
        <f ca="1">BQ86+CA86+CK86</f>
        <v>#REF!</v>
      </c>
      <c r="CV86" s="670" t="e">
        <f t="shared" ca="1" si="2269"/>
        <v>#REF!</v>
      </c>
      <c r="CW86" s="620" t="e">
        <f t="shared" ca="1" si="2269"/>
        <v>#REF!</v>
      </c>
      <c r="CX86" s="671" t="e">
        <f t="shared" ca="1" si="2269"/>
        <v>#REF!</v>
      </c>
      <c r="CY86" s="681" t="e">
        <f t="shared" ca="1" si="2269"/>
        <v>#REF!</v>
      </c>
      <c r="CZ86" s="622" t="e">
        <f t="shared" ca="1" si="2269"/>
        <v>#REF!</v>
      </c>
      <c r="DA86" s="682" t="e">
        <f t="shared" ca="1" si="2269"/>
        <v>#REF!</v>
      </c>
      <c r="DB86" s="692" t="e">
        <f t="shared" ca="1" si="2269"/>
        <v>#REF!</v>
      </c>
      <c r="DC86" s="624" t="e">
        <f t="shared" ca="1" si="2269"/>
        <v>#REF!</v>
      </c>
      <c r="DD86" s="790" t="e">
        <f t="shared" ca="1" si="2269"/>
        <v>#REF!</v>
      </c>
      <c r="DE86" s="693" t="e">
        <f t="shared" ca="1" si="2269"/>
        <v>#REF!</v>
      </c>
      <c r="DF86" s="360" t="e" cm="1">
        <f t="array" aca="1" ref="DF86" ca="1">INDEX(INDIRECT("'"&amp;実行度合表集計!$D85&amp;"_受着完'!R27C4:R28C95",FALSE),2,
MATCH(DF$2,INDIRECT("'"&amp;実行度合表集計!$D85&amp;"_受着完'!R4",FALSE),0)-1)</f>
        <v>#REF!</v>
      </c>
      <c r="DG86" s="356" t="e">
        <f ca="1">INDEX(INDIRECT("'"&amp;実行度合表集計!$D85&amp;"_受着完'!R27C4:R28C95",FALSE),2,
MATCH(DF$2,INDIRECT("'"&amp;実行度合表集計!$D85&amp;"_受着完'!R4",FALSE),0))</f>
        <v>#REF!</v>
      </c>
      <c r="DH86" s="587" t="e" cm="1">
        <f t="array" aca="1" ref="DH86" ca="1">INDEX(INDIRECT("'"&amp;実行度合表集計!$D85&amp;"_受着完'!R27C4:R28C95",FALSE),2,
MATCH(DF$2,INDIRECT("'"&amp;実行度合表集計!$D85&amp;"_受着完'!R4",FALSE),0)-3)</f>
        <v>#REF!</v>
      </c>
      <c r="DI86" s="357" t="e" cm="1">
        <f t="array" aca="1" ref="DI86" ca="1">INDEX(INDIRECT("'"&amp;実行度合表集計!$D85&amp;"_受着完'!R58C4:R59C95",FALSE),2,
MATCH(DF$2,INDIRECT("'"&amp;実行度合表集計!$D85&amp;"_受着完'!R4",FALSE),0)-1)</f>
        <v>#REF!</v>
      </c>
      <c r="DJ86" s="356" t="e">
        <f ca="1">INDEX(INDIRECT("'"&amp;実行度合表集計!$D85&amp;"_受着完'!R58C4:R59C95",FALSE),2,
MATCH(DF$2,INDIRECT("'"&amp;実行度合表集計!$D85&amp;"_受着完'!R4",FALSE),0))</f>
        <v>#REF!</v>
      </c>
      <c r="DK86" s="587" t="e" cm="1">
        <f t="array" aca="1" ref="DK86" ca="1">INDEX(INDIRECT("'"&amp;実行度合表集計!$D85&amp;"_受着完'!R58C4:R59C95",FALSE),2,
MATCH(DF$2,INDIRECT("'"&amp;実行度合表集計!$D85&amp;"_受着完'!R4",FALSE),0)-3)</f>
        <v>#REF!</v>
      </c>
      <c r="DL86" s="358" t="e" cm="1">
        <f t="array" aca="1" ref="DL86" ca="1">INDEX(INDIRECT("'"&amp;実行度合表集計!$D85&amp;"_受着完'!R89C4:R90C95",FALSE),2,
MATCH(DF$2,INDIRECT("'"&amp;実行度合表集計!$D85&amp;"_受着完'!R4",FALSE),0)-1)</f>
        <v>#REF!</v>
      </c>
      <c r="DM86" s="356" t="e">
        <f ca="1">INDEX(INDIRECT("'"&amp;実行度合表集計!$D85&amp;"_受着完'!R89C4:R90C95",FALSE),2,
MATCH(DF$2,INDIRECT("'"&amp;実行度合表集計!$D85&amp;"_受着完'!R4",FALSE),0))</f>
        <v>#REF!</v>
      </c>
      <c r="DN86" s="795" t="e">
        <f ca="1">DM86-($Q85*1000)</f>
        <v>#REF!</v>
      </c>
      <c r="DO86" s="587" t="e" cm="1">
        <f t="array" aca="1" ref="DO86" ca="1">INDEX(INDIRECT("'"&amp;実行度合表集計!$D85&amp;"_受着完'!R89C4:R90C95",FALSE),2,
MATCH(DF$2,INDIRECT("'"&amp;実行度合表集計!$D85&amp;"_受着完'!R4",FALSE),0)-3)</f>
        <v>#REF!</v>
      </c>
      <c r="DP86" s="455" t="e" cm="1">
        <f t="array" aca="1" ref="DP86" ca="1">INDEX(INDIRECT("'"&amp;実行度合表集計!$D85&amp;"_受着完'!R27C4:R28C95",FALSE),2,
MATCH(DP$2,INDIRECT("'"&amp;実行度合表集計!$D85&amp;"_受着完'!R4",FALSE),0)-1)</f>
        <v>#REF!</v>
      </c>
      <c r="DQ86" s="356" t="e">
        <f ca="1">INDEX(INDIRECT("'"&amp;実行度合表集計!$D85&amp;"_受着完'!R27C4:R28C95",FALSE),2,
MATCH(DP$2,INDIRECT("'"&amp;実行度合表集計!$D85&amp;"_受着完'!R4",FALSE),0))</f>
        <v>#REF!</v>
      </c>
      <c r="DR86" s="587" t="e" cm="1">
        <f t="array" aca="1" ref="DR86" ca="1">INDEX(INDIRECT("'"&amp;実行度合表集計!$D85&amp;"_受着完'!R27C4:R28C95",FALSE),2,
MATCH(DP$2,INDIRECT("'"&amp;実行度合表集計!$D85&amp;"_受着完'!R4",FALSE),0)-3)</f>
        <v>#REF!</v>
      </c>
      <c r="DS86" s="357" t="e" cm="1">
        <f t="array" aca="1" ref="DS86" ca="1">INDEX(INDIRECT("'"&amp;実行度合表集計!$D85&amp;"_受着完'!R58C4:R59C95",FALSE),2,
MATCH(DP$2,INDIRECT("'"&amp;実行度合表集計!$D85&amp;"_受着完'!R4",FALSE),0)-1)</f>
        <v>#REF!</v>
      </c>
      <c r="DT86" s="356" t="e">
        <f ca="1">INDEX(INDIRECT("'"&amp;実行度合表集計!$D85&amp;"_受着完'!R58C4:R59C95",FALSE),2,
MATCH(DP$2,INDIRECT("'"&amp;実行度合表集計!$D85&amp;"_受着完'!R4",FALSE),0))</f>
        <v>#REF!</v>
      </c>
      <c r="DU86" s="587" t="e" cm="1">
        <f t="array" aca="1" ref="DU86" ca="1">INDEX(INDIRECT("'"&amp;実行度合表集計!$D85&amp;"_受着完'!R58C4:R59C95",FALSE),2,
MATCH(DP$2,INDIRECT("'"&amp;実行度合表集計!$D85&amp;"_受着完'!R4",FALSE),0)-3)</f>
        <v>#REF!</v>
      </c>
      <c r="DV86" s="358" t="e" cm="1">
        <f t="array" aca="1" ref="DV86" ca="1">INDEX(INDIRECT("'"&amp;実行度合表集計!$D85&amp;"_受着完'!R89C4:R90C95",FALSE),2,
MATCH(DP$2,INDIRECT("'"&amp;実行度合表集計!$D85&amp;"_受着完'!R4",FALSE),0)-1)</f>
        <v>#REF!</v>
      </c>
      <c r="DW86" s="356" t="e">
        <f ca="1">INDEX(INDIRECT("'"&amp;実行度合表集計!$D85&amp;"_受着完'!R89C4:R90C95",FALSE),2,
MATCH(DP$2,INDIRECT("'"&amp;実行度合表集計!$D85&amp;"_受着完'!R4",FALSE),0))</f>
        <v>#REF!</v>
      </c>
      <c r="DX86" s="795" t="e">
        <f ca="1">DW86-($Q85*1000)</f>
        <v>#REF!</v>
      </c>
      <c r="DY86" s="587" t="e" cm="1">
        <f t="array" aca="1" ref="DY86" ca="1">INDEX(INDIRECT("'"&amp;実行度合表集計!$D85&amp;"_受着完'!R89C4:R90C95",FALSE),2,
MATCH(DP$2,INDIRECT("'"&amp;実行度合表集計!$D85&amp;"_受着完'!R4",FALSE),0)-3)</f>
        <v>#REF!</v>
      </c>
      <c r="DZ86" s="455" t="e" cm="1">
        <f t="array" aca="1" ref="DZ86" ca="1">INDEX(INDIRECT("'"&amp;実行度合表集計!$D85&amp;"_受着完'!R27C4:R28C95",FALSE),2,
MATCH(DZ$2,INDIRECT("'"&amp;実行度合表集計!$D85&amp;"_受着完'!R4",FALSE),0)-1)</f>
        <v>#REF!</v>
      </c>
      <c r="EA86" s="356" t="e">
        <f ca="1">INDEX(INDIRECT("'"&amp;実行度合表集計!$D85&amp;"_受着完'!R27C4:R28C95",FALSE),2,
MATCH(DZ$2,INDIRECT("'"&amp;実行度合表集計!$D85&amp;"_受着完'!R4",FALSE),0))</f>
        <v>#REF!</v>
      </c>
      <c r="EB86" s="587" t="e" cm="1">
        <f t="array" aca="1" ref="EB86" ca="1">INDEX(INDIRECT("'"&amp;実行度合表集計!$D85&amp;"_受着完'!R27C4:R28C95",FALSE),2,
MATCH(DZ$2,INDIRECT("'"&amp;実行度合表集計!$D85&amp;"_受着完'!R4",FALSE),0)-3)</f>
        <v>#REF!</v>
      </c>
      <c r="EC86" s="357" t="e" cm="1">
        <f t="array" aca="1" ref="EC86" ca="1">INDEX(INDIRECT("'"&amp;実行度合表集計!$D85&amp;"_受着完'!R58C4:R59C95",FALSE),2,
MATCH(DZ$2,INDIRECT("'"&amp;実行度合表集計!$D85&amp;"_受着完'!R4",FALSE),0)-1)</f>
        <v>#REF!</v>
      </c>
      <c r="ED86" s="356" t="e">
        <f ca="1">INDEX(INDIRECT("'"&amp;実行度合表集計!$D85&amp;"_受着完'!R58C4:R59C95",FALSE),2,
MATCH(DZ$2,INDIRECT("'"&amp;実行度合表集計!$D85&amp;"_受着完'!R4",FALSE),0))</f>
        <v>#REF!</v>
      </c>
      <c r="EE86" s="587" t="e" cm="1">
        <f t="array" aca="1" ref="EE86" ca="1">INDEX(INDIRECT("'"&amp;実行度合表集計!$D85&amp;"_受着完'!R58C4:R59C95",FALSE),2,
MATCH(DZ$2,INDIRECT("'"&amp;実行度合表集計!$D85&amp;"_受着完'!R4",FALSE),0)-3)</f>
        <v>#REF!</v>
      </c>
      <c r="EF86" s="358" t="e" cm="1">
        <f t="array" aca="1" ref="EF86" ca="1">INDEX(INDIRECT("'"&amp;実行度合表集計!$D85&amp;"_受着完'!R89C4:R90C95",FALSE),2,
MATCH(DZ$2,INDIRECT("'"&amp;実行度合表集計!$D85&amp;"_受着完'!R4",FALSE),0)-1)</f>
        <v>#REF!</v>
      </c>
      <c r="EG86" s="356" t="e">
        <f ca="1">INDEX(INDIRECT("'"&amp;実行度合表集計!$D85&amp;"_受着完'!R89C4:R90C95",FALSE),2,
MATCH(DZ$2,INDIRECT("'"&amp;実行度合表集計!$D85&amp;"_受着完'!R4",FALSE),0))</f>
        <v>#REF!</v>
      </c>
      <c r="EH86" s="795" t="e">
        <f ca="1">EG86-($Q85*1000)</f>
        <v>#REF!</v>
      </c>
      <c r="EI86" s="587" t="e" cm="1">
        <f t="array" aca="1" ref="EI86" ca="1">INDEX(INDIRECT("'"&amp;実行度合表集計!$D85&amp;"_受着完'!R89C4:R90C95",FALSE),2,
MATCH(DZ$2,INDIRECT("'"&amp;実行度合表集計!$D85&amp;"_受着完'!R4",FALSE),0)-3)</f>
        <v>#REF!</v>
      </c>
      <c r="EJ86" s="627" t="e">
        <f t="shared" ref="EJ86" ca="1" si="2295">DF86+DP86+DZ86</f>
        <v>#REF!</v>
      </c>
      <c r="EK86" s="628" t="e">
        <f t="shared" ref="EK86" ca="1" si="2296">DG86+DQ86+EA86</f>
        <v>#REF!</v>
      </c>
      <c r="EL86" s="629" t="e">
        <f t="shared" ref="EL86" ca="1" si="2297">DH86+DR86+EB86</f>
        <v>#REF!</v>
      </c>
      <c r="EM86" s="648" t="e">
        <f t="shared" ref="EM86" ca="1" si="2298">DI86+DS86+EC86</f>
        <v>#REF!</v>
      </c>
      <c r="EN86" s="617" t="e">
        <f t="shared" ref="EN86" ca="1" si="2299">DJ86+DT86+ED86</f>
        <v>#REF!</v>
      </c>
      <c r="EO86" s="649" t="e">
        <f t="shared" ref="EO86" ca="1" si="2300">DK86+DU86+EE86</f>
        <v>#REF!</v>
      </c>
      <c r="EP86" s="659" t="e">
        <f ca="1">DL86+DV86+EF86</f>
        <v>#REF!</v>
      </c>
      <c r="EQ86" s="619" t="e">
        <f ca="1">DM86+DW86+EG86</f>
        <v>#REF!</v>
      </c>
      <c r="ER86" s="790" t="e">
        <f ca="1">EQ86*(1+ER87)-(($Q85*1000)*3)</f>
        <v>#REF!</v>
      </c>
      <c r="ES86" s="660" t="e">
        <f ca="1">DO86+DY86+EI86</f>
        <v>#REF!</v>
      </c>
      <c r="ET86" s="360" t="e" cm="1">
        <f t="array" aca="1" ref="ET86" ca="1">INDEX(INDIRECT("'"&amp;実行度合表集計!$D85&amp;"_受着完'!R27C4:R28C95",FALSE),2,
MATCH(ET$2,INDIRECT("'"&amp;実行度合表集計!$D85&amp;"_受着完'!R4",FALSE),0)-1)</f>
        <v>#REF!</v>
      </c>
      <c r="EU86" s="356" t="e">
        <f ca="1">INDEX(INDIRECT("'"&amp;実行度合表集計!$D85&amp;"_受着完'!R27C4:R28C95",FALSE),2,
MATCH(ET$2,INDIRECT("'"&amp;実行度合表集計!$D85&amp;"_受着完'!R4",FALSE),0))</f>
        <v>#REF!</v>
      </c>
      <c r="EV86" s="587" t="e" cm="1">
        <f t="array" aca="1" ref="EV86" ca="1">INDEX(INDIRECT("'"&amp;実行度合表集計!$D85&amp;"_受着完'!R27C4:R28C95",FALSE),2,
MATCH(ET$2,INDIRECT("'"&amp;実行度合表集計!$D85&amp;"_受着完'!R4",FALSE),0)-3)</f>
        <v>#REF!</v>
      </c>
      <c r="EW86" s="357" t="e" cm="1">
        <f t="array" aca="1" ref="EW86" ca="1">INDEX(INDIRECT("'"&amp;実行度合表集計!$D85&amp;"_受着完'!R58C4:R59C95",FALSE),2,
MATCH(ET$2,INDIRECT("'"&amp;実行度合表集計!$D85&amp;"_受着完'!R4",FALSE),0)-1)</f>
        <v>#REF!</v>
      </c>
      <c r="EX86" s="356" t="e">
        <f ca="1">INDEX(INDIRECT("'"&amp;実行度合表集計!$D85&amp;"_受着完'!R58C4:R59C95",FALSE),2,
MATCH(ET$2,INDIRECT("'"&amp;実行度合表集計!$D85&amp;"_受着完'!R4",FALSE),0))</f>
        <v>#REF!</v>
      </c>
      <c r="EY86" s="587" t="e" cm="1">
        <f t="array" aca="1" ref="EY86" ca="1">INDEX(INDIRECT("'"&amp;実行度合表集計!$D85&amp;"_受着完'!R58C4:R59C95",FALSE),2,
MATCH(ET$2,INDIRECT("'"&amp;実行度合表集計!$D85&amp;"_受着完'!R4",FALSE),0)-3)</f>
        <v>#REF!</v>
      </c>
      <c r="EZ86" s="358" t="e" cm="1">
        <f t="array" aca="1" ref="EZ86" ca="1">INDEX(INDIRECT("'"&amp;実行度合表集計!$D85&amp;"_受着完'!R89C4:R90C95",FALSE),2,
MATCH(ET$2,INDIRECT("'"&amp;実行度合表集計!$D85&amp;"_受着完'!R4",FALSE),0)-1)</f>
        <v>#REF!</v>
      </c>
      <c r="FA86" s="356" t="e">
        <f ca="1">INDEX(INDIRECT("'"&amp;実行度合表集計!$D85&amp;"_受着完'!R89C4:R90C95",FALSE),2,
MATCH(ET$2,INDIRECT("'"&amp;実行度合表集計!$D85&amp;"_受着完'!R4",FALSE),0))</f>
        <v>#REF!</v>
      </c>
      <c r="FB86" s="795" t="e">
        <f ca="1">FA86-($Q85*1000)</f>
        <v>#REF!</v>
      </c>
      <c r="FC86" s="587" t="e" cm="1">
        <f t="array" aca="1" ref="FC86" ca="1">INDEX(INDIRECT("'"&amp;実行度合表集計!$D85&amp;"_受着完'!R89C4:R90C95",FALSE),2,
MATCH(ET$2,INDIRECT("'"&amp;実行度合表集計!$D85&amp;"_受着完'!R4",FALSE),0)-3)</f>
        <v>#REF!</v>
      </c>
      <c r="FD86" s="455" t="e" cm="1">
        <f t="array" aca="1" ref="FD86" ca="1">INDEX(INDIRECT("'"&amp;実行度合表集計!$D85&amp;"_受着完'!R27C4:R28C95",FALSE),2,
MATCH(FD$2,INDIRECT("'"&amp;実行度合表集計!$D85&amp;"_受着完'!R4",FALSE),0)-1)</f>
        <v>#REF!</v>
      </c>
      <c r="FE86" s="356" t="e">
        <f ca="1">INDEX(INDIRECT("'"&amp;実行度合表集計!$D85&amp;"_受着完'!R27C4:R28C95",FALSE),2,
MATCH(FD$2,INDIRECT("'"&amp;実行度合表集計!$D85&amp;"_受着完'!R4",FALSE),0))</f>
        <v>#REF!</v>
      </c>
      <c r="FF86" s="587" t="e" cm="1">
        <f t="array" aca="1" ref="FF86" ca="1">INDEX(INDIRECT("'"&amp;実行度合表集計!$D85&amp;"_受着完'!R27C4:R28C95",FALSE),2,
MATCH(FD$2,INDIRECT("'"&amp;実行度合表集計!$D85&amp;"_受着完'!R4",FALSE),0)-3)</f>
        <v>#REF!</v>
      </c>
      <c r="FG86" s="357" t="e" cm="1">
        <f t="array" aca="1" ref="FG86" ca="1">INDEX(INDIRECT("'"&amp;実行度合表集計!$D85&amp;"_受着完'!R58C4:R59C95",FALSE),2,
MATCH(FD$2,INDIRECT("'"&amp;実行度合表集計!$D85&amp;"_受着完'!R4",FALSE),0)-1)</f>
        <v>#REF!</v>
      </c>
      <c r="FH86" s="356" t="e">
        <f ca="1">INDEX(INDIRECT("'"&amp;実行度合表集計!$D85&amp;"_受着完'!R58C4:R59C95",FALSE),2,
MATCH(FD$2,INDIRECT("'"&amp;実行度合表集計!$D85&amp;"_受着完'!R4",FALSE),0))</f>
        <v>#REF!</v>
      </c>
      <c r="FI86" s="587" t="e" cm="1">
        <f t="array" aca="1" ref="FI86" ca="1">INDEX(INDIRECT("'"&amp;実行度合表集計!$D85&amp;"_受着完'!R58C4:R59C95",FALSE),2,
MATCH(FD$2,INDIRECT("'"&amp;実行度合表集計!$D85&amp;"_受着完'!R4",FALSE),0)-3)</f>
        <v>#REF!</v>
      </c>
      <c r="FJ86" s="358" t="e" cm="1">
        <f t="array" aca="1" ref="FJ86" ca="1">INDEX(INDIRECT("'"&amp;実行度合表集計!$D85&amp;"_受着完'!R89C4:R90C95",FALSE),2,
MATCH(FD$2,INDIRECT("'"&amp;実行度合表集計!$D85&amp;"_受着完'!R4",FALSE),0)-1)</f>
        <v>#REF!</v>
      </c>
      <c r="FK86" s="356" t="e">
        <f ca="1">INDEX(INDIRECT("'"&amp;実行度合表集計!$D85&amp;"_受着完'!R89C4:R90C95",FALSE),2,
MATCH(FD$2,INDIRECT("'"&amp;実行度合表集計!$D85&amp;"_受着完'!R4",FALSE),0))</f>
        <v>#REF!</v>
      </c>
      <c r="FL86" s="795" t="e">
        <f ca="1">FK86-($Q85*1000)</f>
        <v>#REF!</v>
      </c>
      <c r="FM86" s="587" t="e" cm="1">
        <f t="array" aca="1" ref="FM86" ca="1">INDEX(INDIRECT("'"&amp;実行度合表集計!$D85&amp;"_受着完'!R89C4:R90C95",FALSE),2,
MATCH(FD$2,INDIRECT("'"&amp;実行度合表集計!$D85&amp;"_受着完'!R4",FALSE),0)-3)</f>
        <v>#REF!</v>
      </c>
      <c r="FN86" s="455" t="e" cm="1">
        <f t="array" aca="1" ref="FN86" ca="1">INDEX(INDIRECT("'"&amp;実行度合表集計!$D85&amp;"_受着完'!R27C4:R28C95",FALSE),2,
MATCH(FN$2,INDIRECT("'"&amp;実行度合表集計!$D85&amp;"_受着完'!R4",FALSE),0)-1)</f>
        <v>#REF!</v>
      </c>
      <c r="FO86" s="356" t="e">
        <f ca="1">INDEX(INDIRECT("'"&amp;実行度合表集計!$D85&amp;"_受着完'!R27C4:R28C95",FALSE),2,
MATCH(FN$2,INDIRECT("'"&amp;実行度合表集計!$D85&amp;"_受着完'!R4",FALSE),0))</f>
        <v>#REF!</v>
      </c>
      <c r="FP86" s="587" t="e" cm="1">
        <f t="array" aca="1" ref="FP86" ca="1">INDEX(INDIRECT("'"&amp;実行度合表集計!$D85&amp;"_受着完'!R27C4:R28C95",FALSE),2,
MATCH(FN$2,INDIRECT("'"&amp;実行度合表集計!$D85&amp;"_受着完'!R4",FALSE),0)-3)</f>
        <v>#REF!</v>
      </c>
      <c r="FQ86" s="357" t="e" cm="1">
        <f t="array" aca="1" ref="FQ86" ca="1">INDEX(INDIRECT("'"&amp;実行度合表集計!$D85&amp;"_受着完'!R58C4:R59C95",FALSE),2,
MATCH(FN$2,INDIRECT("'"&amp;実行度合表集計!$D85&amp;"_受着完'!R4",FALSE),0)-1)</f>
        <v>#REF!</v>
      </c>
      <c r="FR86" s="356" t="e">
        <f ca="1">INDEX(INDIRECT("'"&amp;実行度合表集計!$D85&amp;"_受着完'!R58C4:R59C95",FALSE),2,
MATCH(FN$2,INDIRECT("'"&amp;実行度合表集計!$D85&amp;"_受着完'!R4",FALSE),0))</f>
        <v>#REF!</v>
      </c>
      <c r="FS86" s="587" t="e" cm="1">
        <f t="array" aca="1" ref="FS86" ca="1">INDEX(INDIRECT("'"&amp;実行度合表集計!$D85&amp;"_受着完'!R58C4:R59C95",FALSE),2,
MATCH(FN$2,INDIRECT("'"&amp;実行度合表集計!$D85&amp;"_受着完'!R4",FALSE),0)-3)</f>
        <v>#REF!</v>
      </c>
      <c r="FT86" s="358" t="e" cm="1">
        <f t="array" aca="1" ref="FT86" ca="1">INDEX(INDIRECT("'"&amp;実行度合表集計!$D85&amp;"_受着完'!R89C4:R90C95",FALSE),2,
MATCH(FN$2,INDIRECT("'"&amp;実行度合表集計!$D85&amp;"_受着完'!R4",FALSE),0)-1)</f>
        <v>#REF!</v>
      </c>
      <c r="FU86" s="356" t="e">
        <f ca="1">INDEX(INDIRECT("'"&amp;実行度合表集計!$D85&amp;"_受着完'!R89C4:R90C95",FALSE),2,
MATCH(FN$2,INDIRECT("'"&amp;実行度合表集計!$D85&amp;"_受着完'!R4",FALSE),0))</f>
        <v>#REF!</v>
      </c>
      <c r="FV86" s="795" t="e">
        <f ca="1">FU86-($Q85*1000)</f>
        <v>#REF!</v>
      </c>
      <c r="FW86" s="587" t="e" cm="1">
        <f t="array" aca="1" ref="FW86" ca="1">INDEX(INDIRECT("'"&amp;実行度合表集計!$D85&amp;"_受着完'!R89C4:R90C95",FALSE),2,
MATCH(FN$2,INDIRECT("'"&amp;実行度合表集計!$D85&amp;"_受着完'!R4",FALSE),0)-3)</f>
        <v>#REF!</v>
      </c>
      <c r="FX86" s="627" t="e">
        <f t="shared" ref="FX86" ca="1" si="2301">ET86+FD86+FN86</f>
        <v>#REF!</v>
      </c>
      <c r="FY86" s="628" t="e">
        <f t="shared" ref="FY86" ca="1" si="2302">EU86+FE86+FO86</f>
        <v>#REF!</v>
      </c>
      <c r="FZ86" s="629" t="e">
        <f t="shared" ref="FZ86" ca="1" si="2303">EV86+FF86+FP86</f>
        <v>#REF!</v>
      </c>
      <c r="GA86" s="648" t="e">
        <f t="shared" ref="GA86" ca="1" si="2304">EW86+FG86+FQ86</f>
        <v>#REF!</v>
      </c>
      <c r="GB86" s="617" t="e">
        <f t="shared" ref="GB86" ca="1" si="2305">EX86+FH86+FR86</f>
        <v>#REF!</v>
      </c>
      <c r="GC86" s="649" t="e">
        <f t="shared" ref="GC86" ca="1" si="2306">EY86+FI86+FS86</f>
        <v>#REF!</v>
      </c>
      <c r="GD86" s="659" t="e">
        <f ca="1">EZ86+FJ86+FT86</f>
        <v>#REF!</v>
      </c>
      <c r="GE86" s="619" t="e">
        <f ca="1">FA86+FK86+FU86</f>
        <v>#REF!</v>
      </c>
      <c r="GF86" s="790" t="e">
        <f ca="1">GE86*(1+GF87)-(($Q85*1000)*3)</f>
        <v>#REF!</v>
      </c>
      <c r="GG86" s="660" t="e">
        <f ca="1">FC86+FM86+FW86</f>
        <v>#REF!</v>
      </c>
      <c r="GH86" s="670" t="e">
        <f t="shared" ca="1" si="2272"/>
        <v>#REF!</v>
      </c>
      <c r="GI86" s="620" t="e">
        <f t="shared" ca="1" si="2272"/>
        <v>#REF!</v>
      </c>
      <c r="GJ86" s="671" t="e">
        <f t="shared" ca="1" si="2272"/>
        <v>#REF!</v>
      </c>
      <c r="GK86" s="681" t="e">
        <f t="shared" ca="1" si="2272"/>
        <v>#REF!</v>
      </c>
      <c r="GL86" s="622" t="e">
        <f t="shared" ca="1" si="2272"/>
        <v>#REF!</v>
      </c>
      <c r="GM86" s="682" t="e">
        <f t="shared" ca="1" si="2272"/>
        <v>#REF!</v>
      </c>
      <c r="GN86" s="692" t="e">
        <f t="shared" ca="1" si="2273"/>
        <v>#REF!</v>
      </c>
      <c r="GO86" s="624" t="e">
        <f t="shared" ca="1" si="2274"/>
        <v>#REF!</v>
      </c>
      <c r="GP86" s="790" t="e">
        <f t="shared" ca="1" si="2275"/>
        <v>#REF!</v>
      </c>
      <c r="GQ86" s="693" t="e">
        <f t="shared" ca="1" si="2276"/>
        <v>#REF!</v>
      </c>
      <c r="GR86" s="702" t="e">
        <f t="shared" ca="1" si="2277"/>
        <v>#REF!</v>
      </c>
      <c r="GS86" s="699" t="e">
        <f t="shared" ca="1" si="2277"/>
        <v>#REF!</v>
      </c>
      <c r="GT86" s="703" t="e">
        <f t="shared" ca="1" si="2277"/>
        <v>#REF!</v>
      </c>
      <c r="GU86" s="702" t="e">
        <f t="shared" ca="1" si="2277"/>
        <v>#REF!</v>
      </c>
      <c r="GV86" s="699" t="e">
        <f t="shared" ca="1" si="2277"/>
        <v>#REF!</v>
      </c>
      <c r="GW86" s="703" t="e">
        <f t="shared" ca="1" si="2277"/>
        <v>#REF!</v>
      </c>
      <c r="GX86" s="702" t="e">
        <f t="shared" ca="1" si="2277"/>
        <v>#REF!</v>
      </c>
      <c r="GY86" s="699" t="e">
        <f t="shared" ca="1" si="2277"/>
        <v>#REF!</v>
      </c>
      <c r="GZ86" s="790" t="e">
        <f t="shared" ca="1" si="2277"/>
        <v>#REF!</v>
      </c>
      <c r="HA86" s="703" t="e">
        <f t="shared" ca="1" si="2277"/>
        <v>#REF!</v>
      </c>
      <c r="HC86" s="461" t="s">
        <v>146</v>
      </c>
      <c r="HD86" s="460"/>
      <c r="HE86" s="461" t="s">
        <v>243</v>
      </c>
      <c r="HF86" s="461"/>
      <c r="HG86" s="461"/>
    </row>
    <row r="87" spans="1:215" ht="19.5" outlineLevel="1" x14ac:dyDescent="0.25">
      <c r="A87" s="365"/>
      <c r="B87" s="505"/>
      <c r="C87" s="444" t="str">
        <f>_xlfn.XLOOKUP($D87,'214737'!$H:$H,'214737'!$G:$G,"",0)</f>
        <v/>
      </c>
      <c r="D87" s="432" t="str">
        <f>HYPERLINK("#'"&amp;D85&amp;"_損益'!A1","▶損益")</f>
        <v>▶損益</v>
      </c>
      <c r="E87" s="407"/>
      <c r="F87" s="1295" t="str">
        <f>_xlfn.XLOOKUP($D87,'214737'!$H:$H,'214737'!$I:$I,"",0)</f>
        <v/>
      </c>
      <c r="G87" s="1295" t="str">
        <f>_xlfn.XLOOKUP($D87,'214737'!$H:$H,'214737'!$J:$J,"",0)</f>
        <v/>
      </c>
      <c r="H87" s="1295" t="str">
        <f>_xlfn.XLOOKUP($D87,'214737'!$H:$H,'214737'!$K:$K,"",0)</f>
        <v/>
      </c>
      <c r="I87" s="415"/>
      <c r="J87" s="547"/>
      <c r="K87" s="1279"/>
      <c r="L87" s="1279"/>
      <c r="M87" s="1279"/>
      <c r="N87" s="1279"/>
      <c r="O87" s="1279"/>
      <c r="P87" s="1279"/>
      <c r="Q87" s="1279"/>
      <c r="R87" s="579" t="str">
        <f>R85</f>
        <v>ネクストイノベーション不動産</v>
      </c>
      <c r="S87" s="359" t="s">
        <v>143</v>
      </c>
      <c r="T87" s="558" t="e">
        <f t="shared" ref="T87" ca="1" si="2307">IF(AND(T85&gt;0,T86&gt;0),ROUNDDOWN(T86/T85,4),"")</f>
        <v>#REF!</v>
      </c>
      <c r="U87" s="559" t="e">
        <f t="shared" ref="U87" ca="1" si="2308">IF(AND(U85&gt;0,U86&gt;0),ROUNDDOWN(U86/U85,4),"")</f>
        <v>#REF!</v>
      </c>
      <c r="V87" s="559" t="e">
        <f t="shared" ref="V87" ca="1" si="2309">IF(AND(V85&gt;0,V86&gt;0),ROUNDDOWN(V86/V85,4),"")</f>
        <v>#REF!</v>
      </c>
      <c r="W87" s="560" t="e">
        <f t="shared" ref="W87" ca="1" si="2310">IF(AND(W85&gt;0,W86&gt;0),ROUNDDOWN(W86/W85,4),"")</f>
        <v>#REF!</v>
      </c>
      <c r="X87" s="559" t="e">
        <f t="shared" ref="X87" ca="1" si="2311">IF(AND(X85&gt;0,X86&gt;0),ROUNDDOWN(X86/X85,4),"")</f>
        <v>#REF!</v>
      </c>
      <c r="Y87" s="559" t="e">
        <f t="shared" ref="Y87" ca="1" si="2312">IF(AND(Y85&gt;0,Y86&gt;0),ROUNDDOWN(Y86/Y85,4),"")</f>
        <v>#REF!</v>
      </c>
      <c r="Z87" s="561" t="e">
        <f t="shared" ref="Z87" ca="1" si="2313">IF(AND(Z85&gt;0,Z86&gt;0),ROUNDDOWN(Z86/Z85,4),"")</f>
        <v>#REF!</v>
      </c>
      <c r="AA87" s="559" t="e">
        <f t="shared" ref="AA87" ca="1" si="2314">IF(AND(AA85&gt;0,AA86&gt;0),ROUNDDOWN(AA86/AA85,4),"")</f>
        <v>#REF!</v>
      </c>
      <c r="AB87" s="562" t="e">
        <f ca="1">IF(AB86&gt;0,AB86/AB85,0)</f>
        <v>#REF!</v>
      </c>
      <c r="AC87" s="559" t="e">
        <f t="shared" ref="AC87" ca="1" si="2315">IF(AND(AC85&gt;0,AC86&gt;0),ROUNDDOWN(AC86/AC85,4),"")</f>
        <v>#REF!</v>
      </c>
      <c r="AD87" s="558" t="e">
        <f t="shared" ref="AD87" ca="1" si="2316">IF(AND(AD85&gt;0,AD86&gt;0),ROUNDDOWN(AD86/AD85,4),"")</f>
        <v>#REF!</v>
      </c>
      <c r="AE87" s="559" t="e">
        <f t="shared" ref="AE87" ca="1" si="2317">IF(AND(AE85&gt;0,AE86&gt;0),ROUNDDOWN(AE86/AE85,4),"")</f>
        <v>#REF!</v>
      </c>
      <c r="AF87" s="559" t="e">
        <f t="shared" ref="AF87" ca="1" si="2318">IF(AND(AF85&gt;0,AF86&gt;0),ROUNDDOWN(AF86/AF85,4),"")</f>
        <v>#REF!</v>
      </c>
      <c r="AG87" s="560" t="e">
        <f t="shared" ref="AG87" ca="1" si="2319">IF(AND(AG85&gt;0,AG86&gt;0),ROUNDDOWN(AG86/AG85,4),"")</f>
        <v>#REF!</v>
      </c>
      <c r="AH87" s="559" t="e">
        <f t="shared" ref="AH87" ca="1" si="2320">IF(AND(AH85&gt;0,AH86&gt;0),ROUNDDOWN(AH86/AH85,4),"")</f>
        <v>#REF!</v>
      </c>
      <c r="AI87" s="559" t="e">
        <f t="shared" ref="AI87" ca="1" si="2321">IF(AND(AI85&gt;0,AI86&gt;0),ROUNDDOWN(AI86/AI85,4),"")</f>
        <v>#REF!</v>
      </c>
      <c r="AJ87" s="561" t="e">
        <f t="shared" ref="AJ87" ca="1" si="2322">IF(AND(AJ85&gt;0,AJ86&gt;0),ROUNDDOWN(AJ86/AJ85,4),"")</f>
        <v>#REF!</v>
      </c>
      <c r="AK87" s="559" t="e">
        <f t="shared" ref="AK87" ca="1" si="2323">IF(AND(AK85&gt;0,AK86&gt;0),ROUNDDOWN(AK86/AK85,4),"")</f>
        <v>#REF!</v>
      </c>
      <c r="AL87" s="562" t="e">
        <f ca="1">IF(AL86&gt;0,AL86/AL85,0)</f>
        <v>#REF!</v>
      </c>
      <c r="AM87" s="559" t="e">
        <f t="shared" ref="AM87" ca="1" si="2324">IF(AND(AM85&gt;0,AM86&gt;0),ROUNDDOWN(AM86/AM85,4),"")</f>
        <v>#REF!</v>
      </c>
      <c r="AN87" s="558" t="e">
        <f t="shared" ref="AN87" ca="1" si="2325">IF(AND(AN85&gt;0,AN86&gt;0),ROUNDDOWN(AN86/AN85,4),"")</f>
        <v>#REF!</v>
      </c>
      <c r="AO87" s="559" t="e">
        <f t="shared" ref="AO87" ca="1" si="2326">IF(AND(AO85&gt;0,AO86&gt;0),ROUNDDOWN(AO86/AO85,4),"")</f>
        <v>#REF!</v>
      </c>
      <c r="AP87" s="559" t="e">
        <f t="shared" ref="AP87" ca="1" si="2327">IF(AND(AP85&gt;0,AP86&gt;0),ROUNDDOWN(AP86/AP85,4),"")</f>
        <v>#REF!</v>
      </c>
      <c r="AQ87" s="560" t="e">
        <f t="shared" ref="AQ87" ca="1" si="2328">IF(AND(AQ85&gt;0,AQ86&gt;0),ROUNDDOWN(AQ86/AQ85,4),"")</f>
        <v>#REF!</v>
      </c>
      <c r="AR87" s="559" t="e">
        <f t="shared" ref="AR87" ca="1" si="2329">IF(AND(AR85&gt;0,AR86&gt;0),ROUNDDOWN(AR86/AR85,4),"")</f>
        <v>#REF!</v>
      </c>
      <c r="AS87" s="559" t="e">
        <f t="shared" ref="AS87" ca="1" si="2330">IF(AND(AS85&gt;0,AS86&gt;0),ROUNDDOWN(AS86/AS85,4),"")</f>
        <v>#REF!</v>
      </c>
      <c r="AT87" s="561" t="e">
        <f t="shared" ref="AT87" ca="1" si="2331">IF(AND(AT85&gt;0,AT86&gt;0),ROUNDDOWN(AT86/AT85,4),"")</f>
        <v>#REF!</v>
      </c>
      <c r="AU87" s="559" t="e">
        <f t="shared" ref="AU87" ca="1" si="2332">IF(AND(AU85&gt;0,AU86&gt;0),ROUNDDOWN(AU86/AU85,4),"")</f>
        <v>#REF!</v>
      </c>
      <c r="AV87" s="562" t="e">
        <f ca="1">IF(AV86&gt;0,AV86/AV85,0)</f>
        <v>#REF!</v>
      </c>
      <c r="AW87" s="559" t="e">
        <f t="shared" ref="AW87" ca="1" si="2333">IF(AND(AW85&gt;0,AW86&gt;0),ROUNDDOWN(AW86/AW85,4),"")</f>
        <v>#REF!</v>
      </c>
      <c r="AX87" s="630" t="e">
        <f t="shared" ref="AX87:BE87" ca="1" si="2334">IF(AND(AX85&gt;0,AX86&gt;0),ROUNDDOWN(AX86/AX85,4),"")</f>
        <v>#REF!</v>
      </c>
      <c r="AY87" s="563" t="e">
        <f t="shared" ca="1" si="2334"/>
        <v>#REF!</v>
      </c>
      <c r="AZ87" s="631" t="e">
        <f t="shared" ca="1" si="2334"/>
        <v>#REF!</v>
      </c>
      <c r="BA87" s="650" t="e">
        <f t="shared" ca="1" si="2334"/>
        <v>#REF!</v>
      </c>
      <c r="BB87" s="564" t="e">
        <f t="shared" ca="1" si="2334"/>
        <v>#REF!</v>
      </c>
      <c r="BC87" s="651" t="e">
        <f t="shared" ca="1" si="2334"/>
        <v>#REF!</v>
      </c>
      <c r="BD87" s="661" t="e">
        <f t="shared" ca="1" si="2334"/>
        <v>#REF!</v>
      </c>
      <c r="BE87" s="565" t="e">
        <f t="shared" ca="1" si="2334"/>
        <v>#REF!</v>
      </c>
      <c r="BF87" s="796"/>
      <c r="BG87" s="662" t="e">
        <f ca="1">IF(AND(BG85&gt;0,BG86&gt;0),ROUNDDOWN(BG86/BG85,4),"")</f>
        <v>#REF!</v>
      </c>
      <c r="BH87" s="566" t="e">
        <f t="shared" ref="BH87" ca="1" si="2335">IF(AND(BH85&gt;0,BH86&gt;0),ROUNDDOWN(BH86/BH85,4),"")</f>
        <v>#REF!</v>
      </c>
      <c r="BI87" s="559" t="e">
        <f t="shared" ref="BI87" ca="1" si="2336">IF(AND(BI85&gt;0,BI86&gt;0),ROUNDDOWN(BI86/BI85,4),"")</f>
        <v>#REF!</v>
      </c>
      <c r="BJ87" s="559" t="e">
        <f t="shared" ref="BJ87" ca="1" si="2337">IF(AND(BJ85&gt;0,BJ86&gt;0),ROUNDDOWN(BJ86/BJ85,4),"")</f>
        <v>#REF!</v>
      </c>
      <c r="BK87" s="560" t="e">
        <f t="shared" ref="BK87" ca="1" si="2338">IF(AND(BK85&gt;0,BK86&gt;0),ROUNDDOWN(BK86/BK85,4),"")</f>
        <v>#REF!</v>
      </c>
      <c r="BL87" s="559" t="e">
        <f t="shared" ref="BL87" ca="1" si="2339">IF(AND(BL85&gt;0,BL86&gt;0),ROUNDDOWN(BL86/BL85,4),"")</f>
        <v>#REF!</v>
      </c>
      <c r="BM87" s="559" t="e">
        <f t="shared" ref="BM87" ca="1" si="2340">IF(AND(BM85&gt;0,BM86&gt;0),ROUNDDOWN(BM86/BM85,4),"")</f>
        <v>#REF!</v>
      </c>
      <c r="BN87" s="561" t="e">
        <f t="shared" ref="BN87" ca="1" si="2341">IF(AND(BN85&gt;0,BN86&gt;0),ROUNDDOWN(BN86/BN85,4),"")</f>
        <v>#REF!</v>
      </c>
      <c r="BO87" s="559" t="e">
        <f t="shared" ref="BO87" ca="1" si="2342">IF(AND(BO85&gt;0,BO86&gt;0),ROUNDDOWN(BO86/BO85,4),"")</f>
        <v>#REF!</v>
      </c>
      <c r="BP87" s="562" t="e">
        <f ca="1">IF(BP86&gt;0,BP86/BP85,0)</f>
        <v>#REF!</v>
      </c>
      <c r="BQ87" s="559" t="e">
        <f t="shared" ref="BQ87" ca="1" si="2343">IF(AND(BQ85&gt;0,BQ86&gt;0),ROUNDDOWN(BQ86/BQ85,4),"")</f>
        <v>#REF!</v>
      </c>
      <c r="BR87" s="558" t="e">
        <f t="shared" ref="BR87" ca="1" si="2344">IF(AND(BR85&gt;0,BR86&gt;0),ROUNDDOWN(BR86/BR85,4),"")</f>
        <v>#REF!</v>
      </c>
      <c r="BS87" s="559" t="e">
        <f t="shared" ref="BS87" ca="1" si="2345">IF(AND(BS85&gt;0,BS86&gt;0),ROUNDDOWN(BS86/BS85,4),"")</f>
        <v>#REF!</v>
      </c>
      <c r="BT87" s="559" t="e">
        <f t="shared" ref="BT87" ca="1" si="2346">IF(AND(BT85&gt;0,BT86&gt;0),ROUNDDOWN(BT86/BT85,4),"")</f>
        <v>#REF!</v>
      </c>
      <c r="BU87" s="560" t="e">
        <f t="shared" ref="BU87" ca="1" si="2347">IF(AND(BU85&gt;0,BU86&gt;0),ROUNDDOWN(BU86/BU85,4),"")</f>
        <v>#REF!</v>
      </c>
      <c r="BV87" s="559" t="e">
        <f t="shared" ref="BV87" ca="1" si="2348">IF(AND(BV85&gt;0,BV86&gt;0),ROUNDDOWN(BV86/BV85,4),"")</f>
        <v>#REF!</v>
      </c>
      <c r="BW87" s="559" t="e">
        <f t="shared" ref="BW87" ca="1" si="2349">IF(AND(BW85&gt;0,BW86&gt;0),ROUNDDOWN(BW86/BW85,4),"")</f>
        <v>#REF!</v>
      </c>
      <c r="BX87" s="561" t="e">
        <f t="shared" ref="BX87" ca="1" si="2350">IF(AND(BX85&gt;0,BX86&gt;0),ROUNDDOWN(BX86/BX85,4),"")</f>
        <v>#REF!</v>
      </c>
      <c r="BY87" s="559" t="e">
        <f t="shared" ref="BY87" ca="1" si="2351">IF(AND(BY85&gt;0,BY86&gt;0),ROUNDDOWN(BY86/BY85,4),"")</f>
        <v>#REF!</v>
      </c>
      <c r="BZ87" s="562" t="e">
        <f ca="1">IF(BZ86&gt;0,BZ86/BZ85,0)</f>
        <v>#REF!</v>
      </c>
      <c r="CA87" s="559" t="e">
        <f t="shared" ref="CA87" ca="1" si="2352">IF(AND(CA85&gt;0,CA86&gt;0),ROUNDDOWN(CA86/CA85,4),"")</f>
        <v>#REF!</v>
      </c>
      <c r="CB87" s="558" t="e">
        <f t="shared" ref="CB87" ca="1" si="2353">IF(AND(CB85&gt;0,CB86&gt;0),ROUNDDOWN(CB86/CB85,4),"")</f>
        <v>#REF!</v>
      </c>
      <c r="CC87" s="559" t="e">
        <f t="shared" ref="CC87" ca="1" si="2354">IF(AND(CC85&gt;0,CC86&gt;0),ROUNDDOWN(CC86/CC85,4),"")</f>
        <v>#REF!</v>
      </c>
      <c r="CD87" s="559" t="e">
        <f t="shared" ref="CD87" ca="1" si="2355">IF(AND(CD85&gt;0,CD86&gt;0),ROUNDDOWN(CD86/CD85,4),"")</f>
        <v>#REF!</v>
      </c>
      <c r="CE87" s="560" t="e">
        <f t="shared" ref="CE87" ca="1" si="2356">IF(AND(CE85&gt;0,CE86&gt;0),ROUNDDOWN(CE86/CE85,4),"")</f>
        <v>#REF!</v>
      </c>
      <c r="CF87" s="559" t="e">
        <f t="shared" ref="CF87" ca="1" si="2357">IF(AND(CF85&gt;0,CF86&gt;0),ROUNDDOWN(CF86/CF85,4),"")</f>
        <v>#REF!</v>
      </c>
      <c r="CG87" s="559" t="e">
        <f t="shared" ref="CG87" ca="1" si="2358">IF(AND(CG85&gt;0,CG86&gt;0),ROUNDDOWN(CG86/CG85,4),"")</f>
        <v>#REF!</v>
      </c>
      <c r="CH87" s="561" t="e">
        <f t="shared" ref="CH87" ca="1" si="2359">IF(AND(CH85&gt;0,CH86&gt;0),ROUNDDOWN(CH86/CH85,4),"")</f>
        <v>#REF!</v>
      </c>
      <c r="CI87" s="559" t="e">
        <f t="shared" ref="CI87" ca="1" si="2360">IF(AND(CI85&gt;0,CI86&gt;0),ROUNDDOWN(CI86/CI85,4),"")</f>
        <v>#REF!</v>
      </c>
      <c r="CJ87" s="562" t="e">
        <f ca="1">IF(CJ86&gt;0,CJ86/CJ85,0)</f>
        <v>#REF!</v>
      </c>
      <c r="CK87" s="559" t="e">
        <f t="shared" ref="CK87" ca="1" si="2361">IF(AND(CK85&gt;0,CK86&gt;0),ROUNDDOWN(CK86/CK85,4),"")</f>
        <v>#REF!</v>
      </c>
      <c r="CL87" s="630" t="e">
        <f t="shared" ref="CL87:CS87" ca="1" si="2362">IF(AND(CL85&gt;0,CL86&gt;0),ROUNDDOWN(CL86/CL85,4),"")</f>
        <v>#REF!</v>
      </c>
      <c r="CM87" s="563" t="e">
        <f t="shared" ca="1" si="2362"/>
        <v>#REF!</v>
      </c>
      <c r="CN87" s="631" t="e">
        <f t="shared" ca="1" si="2362"/>
        <v>#REF!</v>
      </c>
      <c r="CO87" s="650" t="e">
        <f t="shared" ca="1" si="2362"/>
        <v>#REF!</v>
      </c>
      <c r="CP87" s="564" t="e">
        <f t="shared" ca="1" si="2362"/>
        <v>#REF!</v>
      </c>
      <c r="CQ87" s="651" t="e">
        <f t="shared" ca="1" si="2362"/>
        <v>#REF!</v>
      </c>
      <c r="CR87" s="661" t="e">
        <f t="shared" ca="1" si="2362"/>
        <v>#REF!</v>
      </c>
      <c r="CS87" s="565" t="e">
        <f t="shared" ca="1" si="2362"/>
        <v>#REF!</v>
      </c>
      <c r="CT87" s="796"/>
      <c r="CU87" s="662" t="e">
        <f ca="1">IF(AND(CU85&gt;0,CU86&gt;0),ROUNDDOWN(CU86/CU85,4),"")</f>
        <v>#REF!</v>
      </c>
      <c r="CV87" s="672" t="e">
        <f ca="1">IF(AND(CV85&gt;0,CV86&gt;0),ROUNDDOWN(CV86/CV85,4),"")</f>
        <v>#REF!</v>
      </c>
      <c r="CW87" s="567" t="e">
        <f t="shared" ref="CW87:CX87" ca="1" si="2363">IF(AND(CW85&gt;0,CW86&gt;0),ROUNDDOWN(CW86/CW85,4),"")</f>
        <v>#REF!</v>
      </c>
      <c r="CX87" s="673" t="e">
        <f t="shared" ca="1" si="2363"/>
        <v>#REF!</v>
      </c>
      <c r="CY87" s="683" t="e">
        <f ca="1">IF(AND(CY85&gt;0,CY86&gt;0),ROUNDDOWN(CY86/CY85,4),"")</f>
        <v>#REF!</v>
      </c>
      <c r="CZ87" s="568" t="e">
        <f ca="1">IF(AND(CZ85&gt;0,CZ86&gt;0),ROUNDDOWN(CZ86/CZ85,4),"")</f>
        <v>#REF!</v>
      </c>
      <c r="DA87" s="684" t="e">
        <f ca="1">IF(AND(DA85&gt;0,DA86&gt;0),ROUNDDOWN(DA86/DA85,4),"")</f>
        <v>#REF!</v>
      </c>
      <c r="DB87" s="694" t="e">
        <f t="shared" ref="DB87" ca="1" si="2364">IF(AND(DB85&gt;0,DB86&gt;0),ROUNDDOWN(DB86/DB85,4),"")</f>
        <v>#REF!</v>
      </c>
      <c r="DC87" s="569" t="e">
        <f t="shared" ref="DC87:DD87" ca="1" si="2365">IF(AND(DC85&gt;0,DC86&gt;0),ROUNDDOWN(DC86/DC85,4),"")</f>
        <v>#REF!</v>
      </c>
      <c r="DD87" s="792" t="e">
        <f t="shared" ca="1" si="2365"/>
        <v>#REF!</v>
      </c>
      <c r="DE87" s="695" t="e">
        <f t="shared" ref="DE87" ca="1" si="2366">IF(AND(DE85&gt;0,DE86&gt;0),ROUNDDOWN(DE86/DE85,4),"")</f>
        <v>#REF!</v>
      </c>
      <c r="DF87" s="566" t="e">
        <f t="shared" ref="DF87:GX87" ca="1" si="2367">IF(AND(DF85&gt;0,DF86&gt;0),ROUNDDOWN(DF86/DF85,4),"")</f>
        <v>#REF!</v>
      </c>
      <c r="DG87" s="559" t="e">
        <f t="shared" ca="1" si="2367"/>
        <v>#REF!</v>
      </c>
      <c r="DH87" s="559" t="e">
        <f t="shared" ca="1" si="2367"/>
        <v>#REF!</v>
      </c>
      <c r="DI87" s="560" t="e">
        <f t="shared" ca="1" si="2367"/>
        <v>#REF!</v>
      </c>
      <c r="DJ87" s="559" t="e">
        <f t="shared" ca="1" si="2367"/>
        <v>#REF!</v>
      </c>
      <c r="DK87" s="559" t="e">
        <f t="shared" ca="1" si="2367"/>
        <v>#REF!</v>
      </c>
      <c r="DL87" s="561" t="e">
        <f t="shared" ca="1" si="2367"/>
        <v>#REF!</v>
      </c>
      <c r="DM87" s="559" t="e">
        <f t="shared" ca="1" si="2367"/>
        <v>#REF!</v>
      </c>
      <c r="DN87" s="562" t="e">
        <f ca="1">IF(DN86&gt;0,DN86/DN85,0)</f>
        <v>#REF!</v>
      </c>
      <c r="DO87" s="559" t="e">
        <f t="shared" ca="1" si="2367"/>
        <v>#REF!</v>
      </c>
      <c r="DP87" s="558" t="e">
        <f t="shared" ca="1" si="2367"/>
        <v>#REF!</v>
      </c>
      <c r="DQ87" s="559" t="e">
        <f t="shared" ca="1" si="2367"/>
        <v>#REF!</v>
      </c>
      <c r="DR87" s="559" t="e">
        <f t="shared" ca="1" si="2367"/>
        <v>#REF!</v>
      </c>
      <c r="DS87" s="560" t="e">
        <f t="shared" ca="1" si="2367"/>
        <v>#REF!</v>
      </c>
      <c r="DT87" s="559" t="e">
        <f t="shared" ca="1" si="2367"/>
        <v>#REF!</v>
      </c>
      <c r="DU87" s="559" t="e">
        <f t="shared" ca="1" si="2367"/>
        <v>#REF!</v>
      </c>
      <c r="DV87" s="561" t="e">
        <f t="shared" ca="1" si="2367"/>
        <v>#REF!</v>
      </c>
      <c r="DW87" s="559" t="e">
        <f t="shared" ca="1" si="2367"/>
        <v>#REF!</v>
      </c>
      <c r="DX87" s="562" t="e">
        <f ca="1">IF(DX86&gt;0,DX86/DX85,0)</f>
        <v>#REF!</v>
      </c>
      <c r="DY87" s="559" t="e">
        <f t="shared" ca="1" si="2367"/>
        <v>#REF!</v>
      </c>
      <c r="DZ87" s="558" t="e">
        <f t="shared" ca="1" si="2367"/>
        <v>#REF!</v>
      </c>
      <c r="EA87" s="559" t="e">
        <f t="shared" ca="1" si="2367"/>
        <v>#REF!</v>
      </c>
      <c r="EB87" s="559" t="e">
        <f t="shared" ca="1" si="2367"/>
        <v>#REF!</v>
      </c>
      <c r="EC87" s="560" t="e">
        <f t="shared" ca="1" si="2367"/>
        <v>#REF!</v>
      </c>
      <c r="ED87" s="559" t="e">
        <f t="shared" ca="1" si="2367"/>
        <v>#REF!</v>
      </c>
      <c r="EE87" s="559" t="e">
        <f t="shared" ca="1" si="2367"/>
        <v>#REF!</v>
      </c>
      <c r="EF87" s="561" t="e">
        <f t="shared" ca="1" si="2367"/>
        <v>#REF!</v>
      </c>
      <c r="EG87" s="559" t="e">
        <f t="shared" ca="1" si="2367"/>
        <v>#REF!</v>
      </c>
      <c r="EH87" s="562" t="e">
        <f ca="1">IF(EH86&gt;0,EH86/EH85,0)</f>
        <v>#REF!</v>
      </c>
      <c r="EI87" s="559" t="e">
        <f t="shared" ca="1" si="2367"/>
        <v>#REF!</v>
      </c>
      <c r="EJ87" s="630" t="e">
        <f t="shared" ref="EJ87:EQ87" ca="1" si="2368">IF(AND(EJ85&gt;0,EJ86&gt;0),ROUNDDOWN(EJ86/EJ85,4),"")</f>
        <v>#REF!</v>
      </c>
      <c r="EK87" s="563" t="e">
        <f t="shared" ca="1" si="2368"/>
        <v>#REF!</v>
      </c>
      <c r="EL87" s="631" t="e">
        <f t="shared" ca="1" si="2368"/>
        <v>#REF!</v>
      </c>
      <c r="EM87" s="650" t="e">
        <f t="shared" ca="1" si="2368"/>
        <v>#REF!</v>
      </c>
      <c r="EN87" s="564" t="e">
        <f t="shared" ca="1" si="2368"/>
        <v>#REF!</v>
      </c>
      <c r="EO87" s="651" t="e">
        <f t="shared" ca="1" si="2368"/>
        <v>#REF!</v>
      </c>
      <c r="EP87" s="661" t="e">
        <f t="shared" ca="1" si="2368"/>
        <v>#REF!</v>
      </c>
      <c r="EQ87" s="565" t="e">
        <f t="shared" ca="1" si="2368"/>
        <v>#REF!</v>
      </c>
      <c r="ER87" s="796"/>
      <c r="ES87" s="662" t="e">
        <f ca="1">IF(AND(ES85&gt;0,ES86&gt;0),ROUNDDOWN(ES86/ES85,4),"")</f>
        <v>#REF!</v>
      </c>
      <c r="ET87" s="566" t="e">
        <f t="shared" ca="1" si="2367"/>
        <v>#REF!</v>
      </c>
      <c r="EU87" s="559" t="e">
        <f t="shared" ca="1" si="2367"/>
        <v>#REF!</v>
      </c>
      <c r="EV87" s="559" t="e">
        <f t="shared" ca="1" si="2367"/>
        <v>#REF!</v>
      </c>
      <c r="EW87" s="560" t="e">
        <f t="shared" ca="1" si="2367"/>
        <v>#REF!</v>
      </c>
      <c r="EX87" s="559" t="e">
        <f t="shared" ca="1" si="2367"/>
        <v>#REF!</v>
      </c>
      <c r="EY87" s="559" t="e">
        <f t="shared" ca="1" si="2367"/>
        <v>#REF!</v>
      </c>
      <c r="EZ87" s="561" t="e">
        <f t="shared" ca="1" si="2367"/>
        <v>#REF!</v>
      </c>
      <c r="FA87" s="559" t="e">
        <f t="shared" ca="1" si="2367"/>
        <v>#REF!</v>
      </c>
      <c r="FB87" s="562" t="e">
        <f ca="1">IF(FB86&gt;0,FB86/FB85,0)</f>
        <v>#REF!</v>
      </c>
      <c r="FC87" s="559" t="e">
        <f t="shared" ca="1" si="2367"/>
        <v>#REF!</v>
      </c>
      <c r="FD87" s="558" t="e">
        <f t="shared" ca="1" si="2367"/>
        <v>#REF!</v>
      </c>
      <c r="FE87" s="559" t="e">
        <f t="shared" ca="1" si="2367"/>
        <v>#REF!</v>
      </c>
      <c r="FF87" s="559" t="e">
        <f t="shared" ca="1" si="2367"/>
        <v>#REF!</v>
      </c>
      <c r="FG87" s="560" t="e">
        <f t="shared" ca="1" si="2367"/>
        <v>#REF!</v>
      </c>
      <c r="FH87" s="559" t="e">
        <f t="shared" ca="1" si="2367"/>
        <v>#REF!</v>
      </c>
      <c r="FI87" s="559" t="e">
        <f t="shared" ca="1" si="2367"/>
        <v>#REF!</v>
      </c>
      <c r="FJ87" s="561" t="e">
        <f t="shared" ca="1" si="2367"/>
        <v>#REF!</v>
      </c>
      <c r="FK87" s="559" t="e">
        <f t="shared" ca="1" si="2367"/>
        <v>#REF!</v>
      </c>
      <c r="FL87" s="562" t="e">
        <f ca="1">IF(FL86&gt;0,FL86/FL85,0)</f>
        <v>#REF!</v>
      </c>
      <c r="FM87" s="559" t="e">
        <f t="shared" ca="1" si="2367"/>
        <v>#REF!</v>
      </c>
      <c r="FN87" s="558" t="e">
        <f t="shared" ca="1" si="2367"/>
        <v>#REF!</v>
      </c>
      <c r="FO87" s="559" t="e">
        <f t="shared" ca="1" si="2367"/>
        <v>#REF!</v>
      </c>
      <c r="FP87" s="559" t="e">
        <f t="shared" ca="1" si="2367"/>
        <v>#REF!</v>
      </c>
      <c r="FQ87" s="560" t="e">
        <f t="shared" ca="1" si="2367"/>
        <v>#REF!</v>
      </c>
      <c r="FR87" s="559" t="e">
        <f t="shared" ca="1" si="2367"/>
        <v>#REF!</v>
      </c>
      <c r="FS87" s="559" t="e">
        <f t="shared" ca="1" si="2367"/>
        <v>#REF!</v>
      </c>
      <c r="FT87" s="561" t="e">
        <f t="shared" ca="1" si="2367"/>
        <v>#REF!</v>
      </c>
      <c r="FU87" s="559" t="e">
        <f t="shared" ca="1" si="2367"/>
        <v>#REF!</v>
      </c>
      <c r="FV87" s="562" t="e">
        <f ca="1">IF(FV86&gt;0,FV86/FV85,0)</f>
        <v>#REF!</v>
      </c>
      <c r="FW87" s="559" t="e">
        <f t="shared" ca="1" si="2367"/>
        <v>#REF!</v>
      </c>
      <c r="FX87" s="630" t="e">
        <f t="shared" ref="FX87:GE87" ca="1" si="2369">IF(AND(FX85&gt;0,FX86&gt;0),ROUNDDOWN(FX86/FX85,4),"")</f>
        <v>#REF!</v>
      </c>
      <c r="FY87" s="563" t="e">
        <f t="shared" ca="1" si="2369"/>
        <v>#REF!</v>
      </c>
      <c r="FZ87" s="631" t="e">
        <f t="shared" ca="1" si="2369"/>
        <v>#REF!</v>
      </c>
      <c r="GA87" s="650" t="e">
        <f t="shared" ca="1" si="2369"/>
        <v>#REF!</v>
      </c>
      <c r="GB87" s="564" t="e">
        <f t="shared" ca="1" si="2369"/>
        <v>#REF!</v>
      </c>
      <c r="GC87" s="651" t="e">
        <f t="shared" ca="1" si="2369"/>
        <v>#REF!</v>
      </c>
      <c r="GD87" s="661" t="e">
        <f t="shared" ca="1" si="2369"/>
        <v>#REF!</v>
      </c>
      <c r="GE87" s="565" t="e">
        <f t="shared" ca="1" si="2369"/>
        <v>#REF!</v>
      </c>
      <c r="GF87" s="796"/>
      <c r="GG87" s="662" t="e">
        <f ca="1">IF(AND(GG85&gt;0,GG86&gt;0),ROUNDDOWN(GG86/GG85,4),"")</f>
        <v>#REF!</v>
      </c>
      <c r="GH87" s="672" t="e">
        <f ca="1">IF(AND(GH85&gt;0,GH86&gt;0),ROUNDDOWN(GH86/GH85,4),"")</f>
        <v>#REF!</v>
      </c>
      <c r="GI87" s="567" t="e">
        <f t="shared" ref="GI87:GJ87" ca="1" si="2370">IF(AND(GI85&gt;0,GI86&gt;0),ROUNDDOWN(GI86/GI85,4),"")</f>
        <v>#REF!</v>
      </c>
      <c r="GJ87" s="673" t="e">
        <f t="shared" ca="1" si="2370"/>
        <v>#REF!</v>
      </c>
      <c r="GK87" s="683" t="e">
        <f ca="1">IF(AND(GK85&gt;0,GK86&gt;0),ROUNDDOWN(GK86/GK85,4),"")</f>
        <v>#REF!</v>
      </c>
      <c r="GL87" s="568" t="e">
        <f ca="1">IF(AND(GL85&gt;0,GL86&gt;0),ROUNDDOWN(GL86/GL85,4),"")</f>
        <v>#REF!</v>
      </c>
      <c r="GM87" s="684" t="e">
        <f ca="1">IF(AND(GM85&gt;0,GM86&gt;0),ROUNDDOWN(GM86/GM85,4),"")</f>
        <v>#REF!</v>
      </c>
      <c r="GN87" s="694" t="e">
        <f t="shared" ref="GN87:GW87" ca="1" si="2371">IF(AND(GN85&gt;0,GN86&gt;0),ROUNDDOWN(GN86/GN85,4),"")</f>
        <v>#REF!</v>
      </c>
      <c r="GO87" s="569" t="e">
        <f t="shared" ca="1" si="2371"/>
        <v>#REF!</v>
      </c>
      <c r="GP87" s="792" t="e">
        <f t="shared" ca="1" si="2371"/>
        <v>#REF!</v>
      </c>
      <c r="GQ87" s="695" t="e">
        <f t="shared" ca="1" si="2371"/>
        <v>#REF!</v>
      </c>
      <c r="GR87" s="704" t="e">
        <f t="shared" ca="1" si="2371"/>
        <v>#REF!</v>
      </c>
      <c r="GS87" s="570" t="e">
        <f t="shared" ca="1" si="2371"/>
        <v>#REF!</v>
      </c>
      <c r="GT87" s="705" t="e">
        <f t="shared" ca="1" si="2371"/>
        <v>#REF!</v>
      </c>
      <c r="GU87" s="704" t="e">
        <f t="shared" ca="1" si="2371"/>
        <v>#REF!</v>
      </c>
      <c r="GV87" s="570" t="e">
        <f t="shared" ca="1" si="2371"/>
        <v>#REF!</v>
      </c>
      <c r="GW87" s="705" t="e">
        <f t="shared" ca="1" si="2371"/>
        <v>#REF!</v>
      </c>
      <c r="GX87" s="704" t="e">
        <f t="shared" ca="1" si="2367"/>
        <v>#REF!</v>
      </c>
      <c r="GY87" s="570" t="e">
        <f t="shared" ref="GY87:GZ87" ca="1" si="2372">IF(AND(GY85&gt;0,GY86&gt;0),ROUNDDOWN(GY86/GY85,4),"")</f>
        <v>#REF!</v>
      </c>
      <c r="GZ87" s="794" t="e">
        <f t="shared" ca="1" si="2372"/>
        <v>#REF!</v>
      </c>
      <c r="HA87" s="705" t="e">
        <f t="shared" ref="HA87" ca="1" si="2373">IF(AND(HA85&gt;0,HA86&gt;0),ROUNDDOWN(HA86/HA85,4),"")</f>
        <v>#REF!</v>
      </c>
      <c r="HC87" s="461"/>
      <c r="HD87" s="460"/>
      <c r="HE87" s="461"/>
      <c r="HF87" s="461"/>
      <c r="HG87" s="461"/>
    </row>
    <row r="88" spans="1:215" outlineLevel="1" x14ac:dyDescent="0.25">
      <c r="A88" s="365"/>
      <c r="B88" s="507"/>
      <c r="C88" s="805" t="str">
        <f>_xlfn.XLOOKUP($D88,'214737'!$H:$H,'214737'!$G:$G,"",0)</f>
        <v>東京</v>
      </c>
      <c r="D88" s="806" t="s">
        <v>453</v>
      </c>
      <c r="E88" s="417">
        <v>162</v>
      </c>
      <c r="F88" s="1294" t="str">
        <f>_xlfn.XLOOKUP($D88,'214737'!$H:$H,'214737'!$I:$I,"",0)</f>
        <v>山本 賢司</v>
      </c>
      <c r="G88" s="1294" t="str">
        <f>_xlfn.XLOOKUP($D88,'214737'!$H:$H,'214737'!$J:$J,"",0)</f>
        <v>豊蔵 一幸</v>
      </c>
      <c r="H88" s="1294">
        <f>_xlfn.XLOOKUP($D88,'214737'!$H:$H,'214737'!$K:$K,"",0)</f>
        <v>0</v>
      </c>
      <c r="I88" s="1276" t="str">
        <f>集計グループ11</f>
        <v>東京・不動産事業</v>
      </c>
      <c r="J88" s="523"/>
      <c r="K88" s="1278">
        <f>_xlfn.XLOOKUP(実行度合表集計!$D88,'214737'!$H:$H,'214737'!$X:$X,0,0)</f>
        <v>2300</v>
      </c>
      <c r="L88" s="1278">
        <f>_xlfn.XLOOKUP(実行度合表集計!$D88,'214737'!$H:$H,'214737'!$Y:$Y,0,0)</f>
        <v>634</v>
      </c>
      <c r="M88" s="1278">
        <f>_xlfn.XLOOKUP(実行度合表集計!$D88,'214737'!$H:$H,'214737'!$S:$S,0,0)</f>
        <v>34</v>
      </c>
      <c r="N88" s="1278">
        <f>_xlfn.XLOOKUP(実行度合表集計!$D88,'214737'!$H:$H,'214737'!$T:$T,0,0)</f>
        <v>150</v>
      </c>
      <c r="O88" s="1278">
        <f>_xlfn.XLOOKUP(実行度合表集計!$D88,'214737'!$H:$H,'214737'!$U:$U,0,0)</f>
        <v>250</v>
      </c>
      <c r="P88" s="1278">
        <f>_xlfn.XLOOKUP(実行度合表集計!$D88,'214737'!$H:$H,'214737'!$V:$V,0,0)</f>
        <v>800</v>
      </c>
      <c r="Q88" s="1278">
        <f>SUM(K88:P88)</f>
        <v>4168</v>
      </c>
      <c r="R88" s="577" t="str">
        <f>D88</f>
        <v>君津住宅藤沢店</v>
      </c>
      <c r="S88" s="355" t="s">
        <v>145</v>
      </c>
      <c r="T88" s="455" t="e" cm="1">
        <f t="array" aca="1" ref="T88" ca="1">INDEX(INDIRECT("'"&amp;実行度合表集計!$D88&amp;"_受着完'!R27C4:R28C95",FALSE),1,
MATCH(T$2,INDIRECT("'"&amp;実行度合表集計!$D88&amp;"_受着完'!R4",FALSE),0)-1)</f>
        <v>#REF!</v>
      </c>
      <c r="U88" s="356" t="e">
        <f ca="1">INDEX(INDIRECT("'"&amp;実行度合表集計!$D88&amp;"_受着完'!R27C4:R28C95",FALSE),1,
MATCH(T$2,INDIRECT("'"&amp;実行度合表集計!$D88&amp;"_受着完'!R4",FALSE),0))</f>
        <v>#REF!</v>
      </c>
      <c r="V88" s="587" t="e" cm="1">
        <f t="array" aca="1" ref="V88" ca="1">INDEX(INDIRECT("'"&amp;実行度合表集計!$D88&amp;"_受着完'!R27C4:R28C95",FALSE),1,
MATCH(T$2,INDIRECT("'"&amp;実行度合表集計!$D88&amp;"_受着完'!R4",FALSE),0)-3)</f>
        <v>#REF!</v>
      </c>
      <c r="W88" s="357" t="e" cm="1">
        <f t="array" aca="1" ref="W88" ca="1">INDEX(INDIRECT("'"&amp;実行度合表集計!$D88&amp;"_受着完'!R58C4:R59C95",FALSE),1,
MATCH(T$2,INDIRECT("'"&amp;実行度合表集計!$D88&amp;"_受着完'!R4",FALSE),0)-1)</f>
        <v>#REF!</v>
      </c>
      <c r="X88" s="356" t="e">
        <f ca="1">INDEX(INDIRECT("'"&amp;実行度合表集計!$D88&amp;"_受着完'!R58C4:R59C95",FALSE),1,
MATCH(T$2,INDIRECT("'"&amp;実行度合表集計!$D88&amp;"_受着完'!R4",FALSE),0))</f>
        <v>#REF!</v>
      </c>
      <c r="Y88" s="587" t="e" cm="1">
        <f t="array" aca="1" ref="Y88" ca="1">INDEX(INDIRECT("'"&amp;実行度合表集計!$D88&amp;"_受着完'!R58C4:R59C95",FALSE),1,
MATCH(T$2,INDIRECT("'"&amp;実行度合表集計!$D88&amp;"_受着完'!R4",FALSE),0)-3)</f>
        <v>#REF!</v>
      </c>
      <c r="Z88" s="358" t="e" cm="1">
        <f t="array" aca="1" ref="Z88" ca="1">INDEX(INDIRECT("'"&amp;実行度合表集計!$D88&amp;"_受着完'!R89C4:R90C95",FALSE),1,
MATCH(T$2,INDIRECT("'"&amp;実行度合表集計!$D88&amp;"_受着完'!R4",FALSE),0)-1)</f>
        <v>#REF!</v>
      </c>
      <c r="AA88" s="356" t="e">
        <f ca="1">INDEX(INDIRECT("'"&amp;実行度合表集計!$D88&amp;"_受着完'!R89C4:R90C95",FALSE),1,
MATCH(T$2,INDIRECT("'"&amp;実行度合表集計!$D88&amp;"_受着完'!R4",FALSE),0))</f>
        <v>#REF!</v>
      </c>
      <c r="AB88" s="384" t="e">
        <f ca="1">AA88-($Q88*1000)</f>
        <v>#REF!</v>
      </c>
      <c r="AC88" s="587" t="e" cm="1">
        <f t="array" aca="1" ref="AC88" ca="1">INDEX(INDIRECT("'"&amp;実行度合表集計!$D88&amp;"_受着完'!R89C4:R90C95",FALSE),1,
MATCH(T$2,INDIRECT("'"&amp;実行度合表集計!$D88&amp;"_受着完'!R4",FALSE),0)-3)</f>
        <v>#REF!</v>
      </c>
      <c r="AD88" s="455" t="e" cm="1">
        <f t="array" aca="1" ref="AD88" ca="1">INDEX(INDIRECT("'"&amp;実行度合表集計!$D88&amp;"_受着完'!R27C4:R28C95",FALSE),1,
MATCH(AD$2,INDIRECT("'"&amp;実行度合表集計!$D88&amp;"_受着完'!R4",FALSE),0)-1)</f>
        <v>#REF!</v>
      </c>
      <c r="AE88" s="356" t="e">
        <f ca="1">INDEX(INDIRECT("'"&amp;実行度合表集計!$D88&amp;"_受着完'!R27C4:R28C95",FALSE),1,
MATCH(AD$2,INDIRECT("'"&amp;実行度合表集計!$D88&amp;"_受着完'!R4",FALSE),0))</f>
        <v>#REF!</v>
      </c>
      <c r="AF88" s="587" t="e" cm="1">
        <f t="array" aca="1" ref="AF88" ca="1">INDEX(INDIRECT("'"&amp;実行度合表集計!$D88&amp;"_受着完'!R27C4:R28C95",FALSE),1,
MATCH(AD$2,INDIRECT("'"&amp;実行度合表集計!$D88&amp;"_受着完'!R4",FALSE),0)-3)</f>
        <v>#REF!</v>
      </c>
      <c r="AG88" s="357" t="e" cm="1">
        <f t="array" aca="1" ref="AG88" ca="1">INDEX(INDIRECT("'"&amp;実行度合表集計!$D88&amp;"_受着完'!R58C4:R59C95",FALSE),1,
MATCH(AD$2,INDIRECT("'"&amp;実行度合表集計!$D88&amp;"_受着完'!R4",FALSE),0)-1)</f>
        <v>#REF!</v>
      </c>
      <c r="AH88" s="356" t="e">
        <f ca="1">INDEX(INDIRECT("'"&amp;実行度合表集計!$D88&amp;"_受着完'!R58C4:R59C95",FALSE),1,
MATCH(AD$2,INDIRECT("'"&amp;実行度合表集計!$D88&amp;"_受着完'!R4",FALSE),0))</f>
        <v>#REF!</v>
      </c>
      <c r="AI88" s="587" t="e" cm="1">
        <f t="array" aca="1" ref="AI88" ca="1">INDEX(INDIRECT("'"&amp;実行度合表集計!$D88&amp;"_受着完'!R58C4:R59C95",FALSE),1,
MATCH(AD$2,INDIRECT("'"&amp;実行度合表集計!$D88&amp;"_受着完'!R4",FALSE),0)-3)</f>
        <v>#REF!</v>
      </c>
      <c r="AJ88" s="358" t="e" cm="1">
        <f t="array" aca="1" ref="AJ88" ca="1">INDEX(INDIRECT("'"&amp;実行度合表集計!$D88&amp;"_受着完'!R89C4:R90C95",FALSE),1,
MATCH(AD$2,INDIRECT("'"&amp;実行度合表集計!$D88&amp;"_受着完'!R4",FALSE),0)-1)</f>
        <v>#REF!</v>
      </c>
      <c r="AK88" s="356" t="e">
        <f ca="1">INDEX(INDIRECT("'"&amp;実行度合表集計!$D88&amp;"_受着完'!R89C4:R90C95",FALSE),1,
MATCH(AD$2,INDIRECT("'"&amp;実行度合表集計!$D88&amp;"_受着完'!R4",FALSE),0))</f>
        <v>#REF!</v>
      </c>
      <c r="AL88" s="384" t="e">
        <f ca="1">AK88-($Q88*1000)</f>
        <v>#REF!</v>
      </c>
      <c r="AM88" s="587" t="e" cm="1">
        <f t="array" aca="1" ref="AM88" ca="1">INDEX(INDIRECT("'"&amp;実行度合表集計!$D88&amp;"_受着完'!R89C4:R90C95",FALSE),1,
MATCH(AD$2,INDIRECT("'"&amp;実行度合表集計!$D88&amp;"_受着完'!R4",FALSE),0)-3)</f>
        <v>#REF!</v>
      </c>
      <c r="AN88" s="455" t="e" cm="1">
        <f t="array" aca="1" ref="AN88" ca="1">INDEX(INDIRECT("'"&amp;実行度合表集計!$D88&amp;"_受着完'!R27C4:R28C95",FALSE),1,
MATCH(AN$2,INDIRECT("'"&amp;実行度合表集計!$D88&amp;"_受着完'!R4",FALSE),0)-1)</f>
        <v>#REF!</v>
      </c>
      <c r="AO88" s="356" t="e">
        <f ca="1">INDEX(INDIRECT("'"&amp;実行度合表集計!$D88&amp;"_受着完'!R27C4:R28C95",FALSE),1,
MATCH(AN$2,INDIRECT("'"&amp;実行度合表集計!$D88&amp;"_受着完'!R4",FALSE),0))</f>
        <v>#REF!</v>
      </c>
      <c r="AP88" s="587" t="e" cm="1">
        <f t="array" aca="1" ref="AP88" ca="1">INDEX(INDIRECT("'"&amp;実行度合表集計!$D88&amp;"_受着完'!R27C4:R28C95",FALSE),1,
MATCH(AN$2,INDIRECT("'"&amp;実行度合表集計!$D88&amp;"_受着完'!R4",FALSE),0)-3)</f>
        <v>#REF!</v>
      </c>
      <c r="AQ88" s="357" t="e" cm="1">
        <f t="array" aca="1" ref="AQ88" ca="1">INDEX(INDIRECT("'"&amp;実行度合表集計!$D88&amp;"_受着完'!R58C4:R59C95",FALSE),1,
MATCH(AN$2,INDIRECT("'"&amp;実行度合表集計!$D88&amp;"_受着完'!R4",FALSE),0)-1)</f>
        <v>#REF!</v>
      </c>
      <c r="AR88" s="356" t="e">
        <f ca="1">INDEX(INDIRECT("'"&amp;実行度合表集計!$D88&amp;"_受着完'!R58C4:R59C95",FALSE),1,
MATCH(AN$2,INDIRECT("'"&amp;実行度合表集計!$D88&amp;"_受着完'!R4",FALSE),0))</f>
        <v>#REF!</v>
      </c>
      <c r="AS88" s="587" t="e" cm="1">
        <f t="array" aca="1" ref="AS88" ca="1">INDEX(INDIRECT("'"&amp;実行度合表集計!$D88&amp;"_受着完'!R58C4:R59C95",FALSE),1,
MATCH(AN$2,INDIRECT("'"&amp;実行度合表集計!$D88&amp;"_受着完'!R4",FALSE),0)-3)</f>
        <v>#REF!</v>
      </c>
      <c r="AT88" s="358" t="e" cm="1">
        <f t="array" aca="1" ref="AT88" ca="1">INDEX(INDIRECT("'"&amp;実行度合表集計!$D88&amp;"_受着完'!R89C4:R90C95",FALSE),1,
MATCH(AN$2,INDIRECT("'"&amp;実行度合表集計!$D88&amp;"_受着完'!R4",FALSE),0)-1)</f>
        <v>#REF!</v>
      </c>
      <c r="AU88" s="356" t="e">
        <f ca="1">INDEX(INDIRECT("'"&amp;実行度合表集計!$D88&amp;"_受着完'!R89C4:R90C95",FALSE),1,
MATCH(AN$2,INDIRECT("'"&amp;実行度合表集計!$D88&amp;"_受着完'!R4",FALSE),0))</f>
        <v>#REF!</v>
      </c>
      <c r="AV88" s="384" t="e">
        <f ca="1">AU88-($Q88*1000)</f>
        <v>#REF!</v>
      </c>
      <c r="AW88" s="587" t="e" cm="1">
        <f t="array" aca="1" ref="AW88" ca="1">INDEX(INDIRECT("'"&amp;実行度合表集計!$D88&amp;"_受着完'!R89C4:R90C95",FALSE),1,
MATCH(AN$2,INDIRECT("'"&amp;実行度合表集計!$D88&amp;"_受着完'!R4",FALSE),0)-3)</f>
        <v>#REF!</v>
      </c>
      <c r="AX88" s="627" t="e">
        <f t="shared" ref="AX88:BG88" ca="1" si="2374">T88+AD88+AN88</f>
        <v>#REF!</v>
      </c>
      <c r="AY88" s="628" t="e">
        <f t="shared" ca="1" si="2374"/>
        <v>#REF!</v>
      </c>
      <c r="AZ88" s="629" t="e">
        <f t="shared" ca="1" si="2374"/>
        <v>#REF!</v>
      </c>
      <c r="BA88" s="648" t="e">
        <f t="shared" ca="1" si="2374"/>
        <v>#REF!</v>
      </c>
      <c r="BB88" s="617" t="e">
        <f t="shared" ca="1" si="2374"/>
        <v>#REF!</v>
      </c>
      <c r="BC88" s="649" t="e">
        <f t="shared" ca="1" si="2374"/>
        <v>#REF!</v>
      </c>
      <c r="BD88" s="659" t="e">
        <f t="shared" ca="1" si="2374"/>
        <v>#REF!</v>
      </c>
      <c r="BE88" s="619" t="e">
        <f t="shared" ca="1" si="2374"/>
        <v>#REF!</v>
      </c>
      <c r="BF88" s="789" t="e">
        <f t="shared" ca="1" si="2374"/>
        <v>#REF!</v>
      </c>
      <c r="BG88" s="660" t="e">
        <f t="shared" ca="1" si="2374"/>
        <v>#REF!</v>
      </c>
      <c r="BH88" s="360" t="e" cm="1">
        <f t="array" aca="1" ref="BH88" ca="1">INDEX(INDIRECT("'"&amp;実行度合表集計!$D88&amp;"_受着完'!R27C4:R28C95",FALSE),1,
MATCH(BH$2,INDIRECT("'"&amp;実行度合表集計!$D88&amp;"_受着完'!R4",FALSE),0)-1)</f>
        <v>#REF!</v>
      </c>
      <c r="BI88" s="356" t="e">
        <f ca="1">INDEX(INDIRECT("'"&amp;実行度合表集計!$D88&amp;"_受着完'!R27C4:R28C95",FALSE),1,
MATCH(BH$2,INDIRECT("'"&amp;実行度合表集計!$D88&amp;"_受着完'!R4",FALSE),0))</f>
        <v>#REF!</v>
      </c>
      <c r="BJ88" s="587" t="e" cm="1">
        <f t="array" aca="1" ref="BJ88" ca="1">INDEX(INDIRECT("'"&amp;実行度合表集計!$D88&amp;"_受着完'!R27C4:R28C95",FALSE),1,
MATCH(BH$2,INDIRECT("'"&amp;実行度合表集計!$D88&amp;"_受着完'!R4",FALSE),0)-3)</f>
        <v>#REF!</v>
      </c>
      <c r="BK88" s="357" t="e" cm="1">
        <f t="array" aca="1" ref="BK88" ca="1">INDEX(INDIRECT("'"&amp;実行度合表集計!$D88&amp;"_受着完'!R58C4:R59C95",FALSE),1,
MATCH(BH$2,INDIRECT("'"&amp;実行度合表集計!$D88&amp;"_受着完'!R4",FALSE),0)-1)</f>
        <v>#REF!</v>
      </c>
      <c r="BL88" s="356" t="e">
        <f ca="1">INDEX(INDIRECT("'"&amp;実行度合表集計!$D88&amp;"_受着完'!R58C4:R59C95",FALSE),1,
MATCH(BH$2,INDIRECT("'"&amp;実行度合表集計!$D88&amp;"_受着完'!R4",FALSE),0))</f>
        <v>#REF!</v>
      </c>
      <c r="BM88" s="587" t="e" cm="1">
        <f t="array" aca="1" ref="BM88" ca="1">INDEX(INDIRECT("'"&amp;実行度合表集計!$D88&amp;"_受着完'!R58C4:R59C95",FALSE),1,
MATCH(BH$2,INDIRECT("'"&amp;実行度合表集計!$D88&amp;"_受着完'!R4",FALSE),0)-3)</f>
        <v>#REF!</v>
      </c>
      <c r="BN88" s="358" t="e" cm="1">
        <f t="array" aca="1" ref="BN88" ca="1">INDEX(INDIRECT("'"&amp;実行度合表集計!$D88&amp;"_受着完'!R89C4:R90C95",FALSE),1,
MATCH(BH$2,INDIRECT("'"&amp;実行度合表集計!$D88&amp;"_受着完'!R4",FALSE),0)-1)</f>
        <v>#REF!</v>
      </c>
      <c r="BO88" s="356" t="e">
        <f ca="1">INDEX(INDIRECT("'"&amp;実行度合表集計!$D88&amp;"_受着完'!R89C4:R90C95",FALSE),1,
MATCH(BH$2,INDIRECT("'"&amp;実行度合表集計!$D88&amp;"_受着完'!R4",FALSE),0))</f>
        <v>#REF!</v>
      </c>
      <c r="BP88" s="384" t="e">
        <f ca="1">BO88-($Q88*1000)</f>
        <v>#REF!</v>
      </c>
      <c r="BQ88" s="587" t="e" cm="1">
        <f t="array" aca="1" ref="BQ88" ca="1">INDEX(INDIRECT("'"&amp;実行度合表集計!$D88&amp;"_受着完'!R89C4:R90C95",FALSE),1,
MATCH(BH$2,INDIRECT("'"&amp;実行度合表集計!$D88&amp;"_受着完'!R4",FALSE),0)-3)</f>
        <v>#REF!</v>
      </c>
      <c r="BR88" s="455" t="e" cm="1">
        <f t="array" aca="1" ref="BR88" ca="1">INDEX(INDIRECT("'"&amp;実行度合表集計!$D88&amp;"_受着完'!R27C4:R28C95",FALSE),1,
MATCH(BR$2,INDIRECT("'"&amp;実行度合表集計!$D88&amp;"_受着完'!R4",FALSE),0)-1)</f>
        <v>#REF!</v>
      </c>
      <c r="BS88" s="356" t="e">
        <f ca="1">INDEX(INDIRECT("'"&amp;実行度合表集計!$D88&amp;"_受着完'!R27C4:R28C95",FALSE),1,
MATCH(BR$2,INDIRECT("'"&amp;実行度合表集計!$D88&amp;"_受着完'!R4",FALSE),0))</f>
        <v>#REF!</v>
      </c>
      <c r="BT88" s="587" t="e" cm="1">
        <f t="array" aca="1" ref="BT88" ca="1">INDEX(INDIRECT("'"&amp;実行度合表集計!$D88&amp;"_受着完'!R27C4:R28C95",FALSE),1,
MATCH(BR$2,INDIRECT("'"&amp;実行度合表集計!$D88&amp;"_受着完'!R4",FALSE),0)-3)</f>
        <v>#REF!</v>
      </c>
      <c r="BU88" s="357" t="e" cm="1">
        <f t="array" aca="1" ref="BU88" ca="1">INDEX(INDIRECT("'"&amp;実行度合表集計!$D88&amp;"_受着完'!R58C4:R59C95",FALSE),1,
MATCH(BR$2,INDIRECT("'"&amp;実行度合表集計!$D88&amp;"_受着完'!R4",FALSE),0)-1)</f>
        <v>#REF!</v>
      </c>
      <c r="BV88" s="356" t="e">
        <f ca="1">INDEX(INDIRECT("'"&amp;実行度合表集計!$D88&amp;"_受着完'!R58C4:R59C95",FALSE),1,
MATCH(BR$2,INDIRECT("'"&amp;実行度合表集計!$D88&amp;"_受着完'!R4",FALSE),0))</f>
        <v>#REF!</v>
      </c>
      <c r="BW88" s="587" t="e" cm="1">
        <f t="array" aca="1" ref="BW88" ca="1">INDEX(INDIRECT("'"&amp;実行度合表集計!$D88&amp;"_受着完'!R58C4:R59C95",FALSE),1,
MATCH(BR$2,INDIRECT("'"&amp;実行度合表集計!$D88&amp;"_受着完'!R4",FALSE),0)-3)</f>
        <v>#REF!</v>
      </c>
      <c r="BX88" s="358" t="e" cm="1">
        <f t="array" aca="1" ref="BX88" ca="1">INDEX(INDIRECT("'"&amp;実行度合表集計!$D88&amp;"_受着完'!R89C4:R90C95",FALSE),1,
MATCH(BR$2,INDIRECT("'"&amp;実行度合表集計!$D88&amp;"_受着完'!R4",FALSE),0)-1)</f>
        <v>#REF!</v>
      </c>
      <c r="BY88" s="356" t="e">
        <f ca="1">INDEX(INDIRECT("'"&amp;実行度合表集計!$D88&amp;"_受着完'!R89C4:R90C95",FALSE),1,
MATCH(BR$2,INDIRECT("'"&amp;実行度合表集計!$D88&amp;"_受着完'!R4",FALSE),0))</f>
        <v>#REF!</v>
      </c>
      <c r="BZ88" s="384" t="e">
        <f ca="1">BY88-($Q88*1000)</f>
        <v>#REF!</v>
      </c>
      <c r="CA88" s="587" t="e" cm="1">
        <f t="array" aca="1" ref="CA88" ca="1">INDEX(INDIRECT("'"&amp;実行度合表集計!$D88&amp;"_受着完'!R89C4:R90C95",FALSE),1,
MATCH(BR$2,INDIRECT("'"&amp;実行度合表集計!$D88&amp;"_受着完'!R4",FALSE),0)-3)</f>
        <v>#REF!</v>
      </c>
      <c r="CB88" s="455" t="e" cm="1">
        <f t="array" aca="1" ref="CB88" ca="1">INDEX(INDIRECT("'"&amp;実行度合表集計!$D88&amp;"_受着完'!R27C4:R28C95",FALSE),1,
MATCH(CB$2,INDIRECT("'"&amp;実行度合表集計!$D88&amp;"_受着完'!R4",FALSE),0)-1)</f>
        <v>#REF!</v>
      </c>
      <c r="CC88" s="356" t="e">
        <f ca="1">INDEX(INDIRECT("'"&amp;実行度合表集計!$D88&amp;"_受着完'!R27C4:R28C95",FALSE),1,
MATCH(CB$2,INDIRECT("'"&amp;実行度合表集計!$D88&amp;"_受着完'!R4",FALSE),0))</f>
        <v>#REF!</v>
      </c>
      <c r="CD88" s="587" t="e" cm="1">
        <f t="array" aca="1" ref="CD88" ca="1">INDEX(INDIRECT("'"&amp;実行度合表集計!$D88&amp;"_受着完'!R27C4:R28C95",FALSE),1,
MATCH(CB$2,INDIRECT("'"&amp;実行度合表集計!$D88&amp;"_受着完'!R4",FALSE),0)-3)</f>
        <v>#REF!</v>
      </c>
      <c r="CE88" s="357" t="e" cm="1">
        <f t="array" aca="1" ref="CE88" ca="1">INDEX(INDIRECT("'"&amp;実行度合表集計!$D88&amp;"_受着完'!R58C4:R59C95",FALSE),1,
MATCH(CB$2,INDIRECT("'"&amp;実行度合表集計!$D88&amp;"_受着完'!R4",FALSE),0)-1)</f>
        <v>#REF!</v>
      </c>
      <c r="CF88" s="356" t="e">
        <f ca="1">INDEX(INDIRECT("'"&amp;実行度合表集計!$D88&amp;"_受着完'!R58C4:R59C95",FALSE),1,
MATCH(CB$2,INDIRECT("'"&amp;実行度合表集計!$D88&amp;"_受着完'!R4",FALSE),0))</f>
        <v>#REF!</v>
      </c>
      <c r="CG88" s="587" t="e" cm="1">
        <f t="array" aca="1" ref="CG88" ca="1">INDEX(INDIRECT("'"&amp;実行度合表集計!$D88&amp;"_受着完'!R58C4:R59C95",FALSE),1,
MATCH(CB$2,INDIRECT("'"&amp;実行度合表集計!$D88&amp;"_受着完'!R4",FALSE),0)-3)</f>
        <v>#REF!</v>
      </c>
      <c r="CH88" s="358" t="e" cm="1">
        <f t="array" aca="1" ref="CH88" ca="1">INDEX(INDIRECT("'"&amp;実行度合表集計!$D88&amp;"_受着完'!R89C4:R90C95",FALSE),1,
MATCH(CB$2,INDIRECT("'"&amp;実行度合表集計!$D88&amp;"_受着完'!R4",FALSE),0)-1)</f>
        <v>#REF!</v>
      </c>
      <c r="CI88" s="356" t="e">
        <f ca="1">INDEX(INDIRECT("'"&amp;実行度合表集計!$D88&amp;"_受着完'!R89C4:R90C95",FALSE),1,
MATCH(CB$2,INDIRECT("'"&amp;実行度合表集計!$D88&amp;"_受着完'!R4",FALSE),0))</f>
        <v>#REF!</v>
      </c>
      <c r="CJ88" s="384" t="e">
        <f ca="1">CI88-($Q88*1000)</f>
        <v>#REF!</v>
      </c>
      <c r="CK88" s="587" t="e" cm="1">
        <f t="array" aca="1" ref="CK88" ca="1">INDEX(INDIRECT("'"&amp;実行度合表集計!$D88&amp;"_受着完'!R89C4:R90C95",FALSE),1,
MATCH(CB$2,INDIRECT("'"&amp;実行度合表集計!$D88&amp;"_受着完'!R4",FALSE),0)-3)</f>
        <v>#REF!</v>
      </c>
      <c r="CL88" s="627" t="e">
        <f t="shared" ref="CL88:CU88" ca="1" si="2375">BH88+BR88+CB88</f>
        <v>#REF!</v>
      </c>
      <c r="CM88" s="628" t="e">
        <f t="shared" ca="1" si="2375"/>
        <v>#REF!</v>
      </c>
      <c r="CN88" s="629" t="e">
        <f t="shared" ca="1" si="2375"/>
        <v>#REF!</v>
      </c>
      <c r="CO88" s="648" t="e">
        <f t="shared" ca="1" si="2375"/>
        <v>#REF!</v>
      </c>
      <c r="CP88" s="617" t="e">
        <f t="shared" ca="1" si="2375"/>
        <v>#REF!</v>
      </c>
      <c r="CQ88" s="649" t="e">
        <f t="shared" ca="1" si="2375"/>
        <v>#REF!</v>
      </c>
      <c r="CR88" s="659" t="e">
        <f t="shared" ca="1" si="2375"/>
        <v>#REF!</v>
      </c>
      <c r="CS88" s="619" t="e">
        <f t="shared" ca="1" si="2375"/>
        <v>#REF!</v>
      </c>
      <c r="CT88" s="789" t="e">
        <f t="shared" ca="1" si="2375"/>
        <v>#REF!</v>
      </c>
      <c r="CU88" s="660" t="e">
        <f t="shared" ca="1" si="2375"/>
        <v>#REF!</v>
      </c>
      <c r="CV88" s="670" t="e">
        <f t="shared" ref="CV88:DE89" ca="1" si="2376">AX88+CL88</f>
        <v>#REF!</v>
      </c>
      <c r="CW88" s="620" t="e">
        <f t="shared" ca="1" si="2376"/>
        <v>#REF!</v>
      </c>
      <c r="CX88" s="671" t="e">
        <f t="shared" ca="1" si="2376"/>
        <v>#REF!</v>
      </c>
      <c r="CY88" s="681" t="e">
        <f t="shared" ca="1" si="2376"/>
        <v>#REF!</v>
      </c>
      <c r="CZ88" s="622" t="e">
        <f t="shared" ca="1" si="2376"/>
        <v>#REF!</v>
      </c>
      <c r="DA88" s="682" t="e">
        <f t="shared" ca="1" si="2376"/>
        <v>#REF!</v>
      </c>
      <c r="DB88" s="692" t="e">
        <f t="shared" ca="1" si="2376"/>
        <v>#REF!</v>
      </c>
      <c r="DC88" s="624" t="e">
        <f t="shared" ca="1" si="2376"/>
        <v>#REF!</v>
      </c>
      <c r="DD88" s="791" t="e">
        <f t="shared" ca="1" si="2376"/>
        <v>#REF!</v>
      </c>
      <c r="DE88" s="693" t="e">
        <f t="shared" ca="1" si="2376"/>
        <v>#REF!</v>
      </c>
      <c r="DF88" s="360" t="e" cm="1">
        <f t="array" aca="1" ref="DF88" ca="1">INDEX(INDIRECT("'"&amp;実行度合表集計!$D88&amp;"_受着完'!R27C4:R28C95",FALSE),1,
MATCH(DF$2,INDIRECT("'"&amp;実行度合表集計!$D88&amp;"_受着完'!R4",FALSE),0)-1)</f>
        <v>#REF!</v>
      </c>
      <c r="DG88" s="356" t="e">
        <f ca="1">INDEX(INDIRECT("'"&amp;実行度合表集計!$D88&amp;"_受着完'!R27C4:R28C95",FALSE),1,
MATCH(DF$2,INDIRECT("'"&amp;実行度合表集計!$D88&amp;"_受着完'!R4",FALSE),0))</f>
        <v>#REF!</v>
      </c>
      <c r="DH88" s="587" t="e" cm="1">
        <f t="array" aca="1" ref="DH88" ca="1">INDEX(INDIRECT("'"&amp;実行度合表集計!$D88&amp;"_受着完'!R27C4:R28C95",FALSE),1,
MATCH(DF$2,INDIRECT("'"&amp;実行度合表集計!$D88&amp;"_受着完'!R4",FALSE),0)-3)</f>
        <v>#REF!</v>
      </c>
      <c r="DI88" s="357" t="e" cm="1">
        <f t="array" aca="1" ref="DI88" ca="1">INDEX(INDIRECT("'"&amp;実行度合表集計!$D88&amp;"_受着完'!R58C4:R59C95",FALSE),1,
MATCH(DF$2,INDIRECT("'"&amp;実行度合表集計!$D88&amp;"_受着完'!R4",FALSE),0)-1)</f>
        <v>#REF!</v>
      </c>
      <c r="DJ88" s="356" t="e">
        <f ca="1">INDEX(INDIRECT("'"&amp;実行度合表集計!$D88&amp;"_受着完'!R58C4:R59C95",FALSE),1,
MATCH(DF$2,INDIRECT("'"&amp;実行度合表集計!$D88&amp;"_受着完'!R4",FALSE),0))</f>
        <v>#REF!</v>
      </c>
      <c r="DK88" s="587" t="e" cm="1">
        <f t="array" aca="1" ref="DK88" ca="1">INDEX(INDIRECT("'"&amp;実行度合表集計!$D88&amp;"_受着完'!R58C4:R59C95",FALSE),1,
MATCH(DF$2,INDIRECT("'"&amp;実行度合表集計!$D88&amp;"_受着完'!R4",FALSE),0)-3)</f>
        <v>#REF!</v>
      </c>
      <c r="DL88" s="358" t="e" cm="1">
        <f t="array" aca="1" ref="DL88" ca="1">INDEX(INDIRECT("'"&amp;実行度合表集計!$D88&amp;"_受着完'!R89C4:R90C95",FALSE),1,
MATCH(DF$2,INDIRECT("'"&amp;実行度合表集計!$D88&amp;"_受着完'!R4",FALSE),0)-1)</f>
        <v>#REF!</v>
      </c>
      <c r="DM88" s="356" t="e">
        <f ca="1">INDEX(INDIRECT("'"&amp;実行度合表集計!$D88&amp;"_受着完'!R89C4:R90C95",FALSE),1,
MATCH(DF$2,INDIRECT("'"&amp;実行度合表集計!$D88&amp;"_受着完'!R4",FALSE),0))</f>
        <v>#REF!</v>
      </c>
      <c r="DN88" s="384" t="e">
        <f ca="1">DM88-($Q88*1000)</f>
        <v>#REF!</v>
      </c>
      <c r="DO88" s="587" t="e" cm="1">
        <f t="array" aca="1" ref="DO88" ca="1">INDEX(INDIRECT("'"&amp;実行度合表集計!$D88&amp;"_受着完'!R89C4:R90C95",FALSE),1,
MATCH(DF$2,INDIRECT("'"&amp;実行度合表集計!$D88&amp;"_受着完'!R4",FALSE),0)-3)</f>
        <v>#REF!</v>
      </c>
      <c r="DP88" s="455" t="e" cm="1">
        <f t="array" aca="1" ref="DP88" ca="1">INDEX(INDIRECT("'"&amp;実行度合表集計!$D88&amp;"_受着完'!R27C4:R28C95",FALSE),1,
MATCH(DP$2,INDIRECT("'"&amp;実行度合表集計!$D88&amp;"_受着完'!R4",FALSE),0)-1)</f>
        <v>#REF!</v>
      </c>
      <c r="DQ88" s="356" t="e">
        <f ca="1">INDEX(INDIRECT("'"&amp;実行度合表集計!$D88&amp;"_受着完'!R27C4:R28C95",FALSE),1,
MATCH(DP$2,INDIRECT("'"&amp;実行度合表集計!$D88&amp;"_受着完'!R4",FALSE),0))</f>
        <v>#REF!</v>
      </c>
      <c r="DR88" s="587" t="e" cm="1">
        <f t="array" aca="1" ref="DR88" ca="1">INDEX(INDIRECT("'"&amp;実行度合表集計!$D88&amp;"_受着完'!R27C4:R28C95",FALSE),1,
MATCH(DP$2,INDIRECT("'"&amp;実行度合表集計!$D88&amp;"_受着完'!R4",FALSE),0)-3)</f>
        <v>#REF!</v>
      </c>
      <c r="DS88" s="357" t="e" cm="1">
        <f t="array" aca="1" ref="DS88" ca="1">INDEX(INDIRECT("'"&amp;実行度合表集計!$D88&amp;"_受着完'!R58C4:R59C95",FALSE),1,
MATCH(DP$2,INDIRECT("'"&amp;実行度合表集計!$D88&amp;"_受着完'!R4",FALSE),0)-1)</f>
        <v>#REF!</v>
      </c>
      <c r="DT88" s="356" t="e">
        <f ca="1">INDEX(INDIRECT("'"&amp;実行度合表集計!$D88&amp;"_受着完'!R58C4:R59C95",FALSE),1,
MATCH(DP$2,INDIRECT("'"&amp;実行度合表集計!$D88&amp;"_受着完'!R4",FALSE),0))</f>
        <v>#REF!</v>
      </c>
      <c r="DU88" s="587" t="e" cm="1">
        <f t="array" aca="1" ref="DU88" ca="1">INDEX(INDIRECT("'"&amp;実行度合表集計!$D88&amp;"_受着完'!R58C4:R59C95",FALSE),1,
MATCH(DP$2,INDIRECT("'"&amp;実行度合表集計!$D88&amp;"_受着完'!R4",FALSE),0)-3)</f>
        <v>#REF!</v>
      </c>
      <c r="DV88" s="358" t="e" cm="1">
        <f t="array" aca="1" ref="DV88" ca="1">INDEX(INDIRECT("'"&amp;実行度合表集計!$D88&amp;"_受着完'!R89C4:R90C95",FALSE),1,
MATCH(DP$2,INDIRECT("'"&amp;実行度合表集計!$D88&amp;"_受着完'!R4",FALSE),0)-1)</f>
        <v>#REF!</v>
      </c>
      <c r="DW88" s="356" t="e">
        <f ca="1">INDEX(INDIRECT("'"&amp;実行度合表集計!$D88&amp;"_受着完'!R89C4:R90C95",FALSE),1,
MATCH(DP$2,INDIRECT("'"&amp;実行度合表集計!$D88&amp;"_受着完'!R4",FALSE),0))</f>
        <v>#REF!</v>
      </c>
      <c r="DX88" s="384" t="e">
        <f ca="1">DW88-($Q88*1000)</f>
        <v>#REF!</v>
      </c>
      <c r="DY88" s="587" t="e" cm="1">
        <f t="array" aca="1" ref="DY88" ca="1">INDEX(INDIRECT("'"&amp;実行度合表集計!$D88&amp;"_受着完'!R89C4:R90C95",FALSE),1,
MATCH(DP$2,INDIRECT("'"&amp;実行度合表集計!$D88&amp;"_受着完'!R4",FALSE),0)-3)</f>
        <v>#REF!</v>
      </c>
      <c r="DZ88" s="455" t="e" cm="1">
        <f t="array" aca="1" ref="DZ88" ca="1">INDEX(INDIRECT("'"&amp;実行度合表集計!$D88&amp;"_受着完'!R27C4:R28C95",FALSE),1,
MATCH(DZ$2,INDIRECT("'"&amp;実行度合表集計!$D88&amp;"_受着完'!R4",FALSE),0)-1)</f>
        <v>#REF!</v>
      </c>
      <c r="EA88" s="356" t="e">
        <f ca="1">INDEX(INDIRECT("'"&amp;実行度合表集計!$D88&amp;"_受着完'!R27C4:R28C95",FALSE),1,
MATCH(DZ$2,INDIRECT("'"&amp;実行度合表集計!$D88&amp;"_受着完'!R4",FALSE),0))</f>
        <v>#REF!</v>
      </c>
      <c r="EB88" s="587" t="e" cm="1">
        <f t="array" aca="1" ref="EB88" ca="1">INDEX(INDIRECT("'"&amp;実行度合表集計!$D88&amp;"_受着完'!R27C4:R28C95",FALSE),1,
MATCH(DZ$2,INDIRECT("'"&amp;実行度合表集計!$D88&amp;"_受着完'!R4",FALSE),0)-3)</f>
        <v>#REF!</v>
      </c>
      <c r="EC88" s="357" t="e" cm="1">
        <f t="array" aca="1" ref="EC88" ca="1">INDEX(INDIRECT("'"&amp;実行度合表集計!$D88&amp;"_受着完'!R58C4:R59C95",FALSE),1,
MATCH(DZ$2,INDIRECT("'"&amp;実行度合表集計!$D88&amp;"_受着完'!R4",FALSE),0)-1)</f>
        <v>#REF!</v>
      </c>
      <c r="ED88" s="356" t="e">
        <f ca="1">INDEX(INDIRECT("'"&amp;実行度合表集計!$D88&amp;"_受着完'!R58C4:R59C95",FALSE),1,
MATCH(DZ$2,INDIRECT("'"&amp;実行度合表集計!$D88&amp;"_受着完'!R4",FALSE),0))</f>
        <v>#REF!</v>
      </c>
      <c r="EE88" s="587" t="e" cm="1">
        <f t="array" aca="1" ref="EE88" ca="1">INDEX(INDIRECT("'"&amp;実行度合表集計!$D88&amp;"_受着完'!R58C4:R59C95",FALSE),1,
MATCH(DZ$2,INDIRECT("'"&amp;実行度合表集計!$D88&amp;"_受着完'!R4",FALSE),0)-3)</f>
        <v>#REF!</v>
      </c>
      <c r="EF88" s="358" t="e" cm="1">
        <f t="array" aca="1" ref="EF88" ca="1">INDEX(INDIRECT("'"&amp;実行度合表集計!$D88&amp;"_受着完'!R89C4:R90C95",FALSE),1,
MATCH(DZ$2,INDIRECT("'"&amp;実行度合表集計!$D88&amp;"_受着完'!R4",FALSE),0)-1)</f>
        <v>#REF!</v>
      </c>
      <c r="EG88" s="356" t="e">
        <f ca="1">INDEX(INDIRECT("'"&amp;実行度合表集計!$D88&amp;"_受着完'!R89C4:R90C95",FALSE),1,
MATCH(DZ$2,INDIRECT("'"&amp;実行度合表集計!$D88&amp;"_受着完'!R4",FALSE),0))</f>
        <v>#REF!</v>
      </c>
      <c r="EH88" s="384" t="e">
        <f ca="1">EG88-($Q88*1000)</f>
        <v>#REF!</v>
      </c>
      <c r="EI88" s="587" t="e" cm="1">
        <f t="array" aca="1" ref="EI88" ca="1">INDEX(INDIRECT("'"&amp;実行度合表集計!$D88&amp;"_受着完'!R89C4:R90C95",FALSE),1,
MATCH(DZ$2,INDIRECT("'"&amp;実行度合表集計!$D88&amp;"_受着完'!R4",FALSE),0)-3)</f>
        <v>#REF!</v>
      </c>
      <c r="EJ88" s="627" t="e">
        <f t="shared" ref="EJ88:ES88" ca="1" si="2377">DF88+DP88+DZ88</f>
        <v>#REF!</v>
      </c>
      <c r="EK88" s="628" t="e">
        <f t="shared" ca="1" si="2377"/>
        <v>#REF!</v>
      </c>
      <c r="EL88" s="629" t="e">
        <f t="shared" ca="1" si="2377"/>
        <v>#REF!</v>
      </c>
      <c r="EM88" s="648" t="e">
        <f t="shared" ca="1" si="2377"/>
        <v>#REF!</v>
      </c>
      <c r="EN88" s="617" t="e">
        <f t="shared" ca="1" si="2377"/>
        <v>#REF!</v>
      </c>
      <c r="EO88" s="649" t="e">
        <f t="shared" ca="1" si="2377"/>
        <v>#REF!</v>
      </c>
      <c r="EP88" s="659" t="e">
        <f t="shared" ca="1" si="2377"/>
        <v>#REF!</v>
      </c>
      <c r="EQ88" s="619" t="e">
        <f t="shared" ca="1" si="2377"/>
        <v>#REF!</v>
      </c>
      <c r="ER88" s="789" t="e">
        <f t="shared" ca="1" si="2377"/>
        <v>#REF!</v>
      </c>
      <c r="ES88" s="660" t="e">
        <f t="shared" ca="1" si="2377"/>
        <v>#REF!</v>
      </c>
      <c r="ET88" s="360" t="e" cm="1">
        <f t="array" aca="1" ref="ET88" ca="1">INDEX(INDIRECT("'"&amp;実行度合表集計!$D88&amp;"_受着完'!R27C4:R28C95",FALSE),1,
MATCH(ET$2,INDIRECT("'"&amp;実行度合表集計!$D88&amp;"_受着完'!R4",FALSE),0)-1)</f>
        <v>#REF!</v>
      </c>
      <c r="EU88" s="356" t="e">
        <f ca="1">INDEX(INDIRECT("'"&amp;実行度合表集計!$D88&amp;"_受着完'!R27C4:R28C95",FALSE),1,
MATCH(ET$2,INDIRECT("'"&amp;実行度合表集計!$D88&amp;"_受着完'!R4",FALSE),0))</f>
        <v>#REF!</v>
      </c>
      <c r="EV88" s="587" t="e" cm="1">
        <f t="array" aca="1" ref="EV88" ca="1">INDEX(INDIRECT("'"&amp;実行度合表集計!$D88&amp;"_受着完'!R27C4:R28C95",FALSE),1,
MATCH(ET$2,INDIRECT("'"&amp;実行度合表集計!$D88&amp;"_受着完'!R4",FALSE),0)-3)</f>
        <v>#REF!</v>
      </c>
      <c r="EW88" s="357" t="e" cm="1">
        <f t="array" aca="1" ref="EW88" ca="1">INDEX(INDIRECT("'"&amp;実行度合表集計!$D88&amp;"_受着完'!R58C4:R59C95",FALSE),1,
MATCH(ET$2,INDIRECT("'"&amp;実行度合表集計!$D88&amp;"_受着完'!R4",FALSE),0)-1)</f>
        <v>#REF!</v>
      </c>
      <c r="EX88" s="356" t="e">
        <f ca="1">INDEX(INDIRECT("'"&amp;実行度合表集計!$D88&amp;"_受着完'!R58C4:R59C95",FALSE),1,
MATCH(ET$2,INDIRECT("'"&amp;実行度合表集計!$D88&amp;"_受着完'!R4",FALSE),0))</f>
        <v>#REF!</v>
      </c>
      <c r="EY88" s="587" t="e" cm="1">
        <f t="array" aca="1" ref="EY88" ca="1">INDEX(INDIRECT("'"&amp;実行度合表集計!$D88&amp;"_受着完'!R58C4:R59C95",FALSE),1,
MATCH(ET$2,INDIRECT("'"&amp;実行度合表集計!$D88&amp;"_受着完'!R4",FALSE),0)-3)</f>
        <v>#REF!</v>
      </c>
      <c r="EZ88" s="358" t="e" cm="1">
        <f t="array" aca="1" ref="EZ88" ca="1">INDEX(INDIRECT("'"&amp;実行度合表集計!$D88&amp;"_受着完'!R89C4:R90C95",FALSE),1,
MATCH(ET$2,INDIRECT("'"&amp;実行度合表集計!$D88&amp;"_受着完'!R4",FALSE),0)-1)</f>
        <v>#REF!</v>
      </c>
      <c r="FA88" s="356" t="e">
        <f ca="1">INDEX(INDIRECT("'"&amp;実行度合表集計!$D88&amp;"_受着完'!R89C4:R90C95",FALSE),1,
MATCH(ET$2,INDIRECT("'"&amp;実行度合表集計!$D88&amp;"_受着完'!R4",FALSE),0))</f>
        <v>#REF!</v>
      </c>
      <c r="FB88" s="384" t="e">
        <f ca="1">FA88-($Q88*1000)</f>
        <v>#REF!</v>
      </c>
      <c r="FC88" s="587" t="e" cm="1">
        <f t="array" aca="1" ref="FC88" ca="1">INDEX(INDIRECT("'"&amp;実行度合表集計!$D88&amp;"_受着完'!R89C4:R90C95",FALSE),1,
MATCH(ET$2,INDIRECT("'"&amp;実行度合表集計!$D88&amp;"_受着完'!R4",FALSE),0)-3)</f>
        <v>#REF!</v>
      </c>
      <c r="FD88" s="455" t="e" cm="1">
        <f t="array" aca="1" ref="FD88" ca="1">INDEX(INDIRECT("'"&amp;実行度合表集計!$D88&amp;"_受着完'!R27C4:R28C95",FALSE),1,
MATCH(FD$2,INDIRECT("'"&amp;実行度合表集計!$D88&amp;"_受着完'!R4",FALSE),0)-1)</f>
        <v>#REF!</v>
      </c>
      <c r="FE88" s="356" t="e">
        <f ca="1">INDEX(INDIRECT("'"&amp;実行度合表集計!$D88&amp;"_受着完'!R27C4:R28C95",FALSE),1,
MATCH(FD$2,INDIRECT("'"&amp;実行度合表集計!$D88&amp;"_受着完'!R4",FALSE),0))</f>
        <v>#REF!</v>
      </c>
      <c r="FF88" s="587" t="e" cm="1">
        <f t="array" aca="1" ref="FF88" ca="1">INDEX(INDIRECT("'"&amp;実行度合表集計!$D88&amp;"_受着完'!R27C4:R28C95",FALSE),1,
MATCH(FD$2,INDIRECT("'"&amp;実行度合表集計!$D88&amp;"_受着完'!R4",FALSE),0)-3)</f>
        <v>#REF!</v>
      </c>
      <c r="FG88" s="357" t="e" cm="1">
        <f t="array" aca="1" ref="FG88" ca="1">INDEX(INDIRECT("'"&amp;実行度合表集計!$D88&amp;"_受着完'!R58C4:R59C95",FALSE),1,
MATCH(FD$2,INDIRECT("'"&amp;実行度合表集計!$D88&amp;"_受着完'!R4",FALSE),0)-1)</f>
        <v>#REF!</v>
      </c>
      <c r="FH88" s="356" t="e">
        <f ca="1">INDEX(INDIRECT("'"&amp;実行度合表集計!$D88&amp;"_受着完'!R58C4:R59C95",FALSE),1,
MATCH(FD$2,INDIRECT("'"&amp;実行度合表集計!$D88&amp;"_受着完'!R4",FALSE),0))</f>
        <v>#REF!</v>
      </c>
      <c r="FI88" s="587" t="e" cm="1">
        <f t="array" aca="1" ref="FI88" ca="1">INDEX(INDIRECT("'"&amp;実行度合表集計!$D88&amp;"_受着完'!R58C4:R59C95",FALSE),1,
MATCH(FD$2,INDIRECT("'"&amp;実行度合表集計!$D88&amp;"_受着完'!R4",FALSE),0)-3)</f>
        <v>#REF!</v>
      </c>
      <c r="FJ88" s="358" t="e" cm="1">
        <f t="array" aca="1" ref="FJ88" ca="1">INDEX(INDIRECT("'"&amp;実行度合表集計!$D88&amp;"_受着完'!R89C4:R90C95",FALSE),1,
MATCH(FD$2,INDIRECT("'"&amp;実行度合表集計!$D88&amp;"_受着完'!R4",FALSE),0)-1)</f>
        <v>#REF!</v>
      </c>
      <c r="FK88" s="356" t="e">
        <f ca="1">INDEX(INDIRECT("'"&amp;実行度合表集計!$D88&amp;"_受着完'!R89C4:R90C95",FALSE),1,
MATCH(FD$2,INDIRECT("'"&amp;実行度合表集計!$D88&amp;"_受着完'!R4",FALSE),0))</f>
        <v>#REF!</v>
      </c>
      <c r="FL88" s="384" t="e">
        <f ca="1">FK88-($Q88*1000)</f>
        <v>#REF!</v>
      </c>
      <c r="FM88" s="587" t="e" cm="1">
        <f t="array" aca="1" ref="FM88" ca="1">INDEX(INDIRECT("'"&amp;実行度合表集計!$D88&amp;"_受着完'!R89C4:R90C95",FALSE),1,
MATCH(FD$2,INDIRECT("'"&amp;実行度合表集計!$D88&amp;"_受着完'!R4",FALSE),0)-3)</f>
        <v>#REF!</v>
      </c>
      <c r="FN88" s="455" t="e" cm="1">
        <f t="array" aca="1" ref="FN88" ca="1">INDEX(INDIRECT("'"&amp;実行度合表集計!$D88&amp;"_受着完'!R27C4:R28C95",FALSE),1,
MATCH(FN$2,INDIRECT("'"&amp;実行度合表集計!$D88&amp;"_受着完'!R4",FALSE),0)-1)</f>
        <v>#REF!</v>
      </c>
      <c r="FO88" s="356" t="e">
        <f ca="1">INDEX(INDIRECT("'"&amp;実行度合表集計!$D88&amp;"_受着完'!R27C4:R28C95",FALSE),1,
MATCH(FN$2,INDIRECT("'"&amp;実行度合表集計!$D88&amp;"_受着完'!R4",FALSE),0))</f>
        <v>#REF!</v>
      </c>
      <c r="FP88" s="587" t="e" cm="1">
        <f t="array" aca="1" ref="FP88" ca="1">INDEX(INDIRECT("'"&amp;実行度合表集計!$D88&amp;"_受着完'!R27C4:R28C95",FALSE),1,
MATCH(FN$2,INDIRECT("'"&amp;実行度合表集計!$D88&amp;"_受着完'!R4",FALSE),0)-3)</f>
        <v>#REF!</v>
      </c>
      <c r="FQ88" s="357" t="e" cm="1">
        <f t="array" aca="1" ref="FQ88" ca="1">INDEX(INDIRECT("'"&amp;実行度合表集計!$D88&amp;"_受着完'!R58C4:R59C95",FALSE),1,
MATCH(FN$2,INDIRECT("'"&amp;実行度合表集計!$D88&amp;"_受着完'!R4",FALSE),0)-1)</f>
        <v>#REF!</v>
      </c>
      <c r="FR88" s="356" t="e">
        <f ca="1">INDEX(INDIRECT("'"&amp;実行度合表集計!$D88&amp;"_受着完'!R58C4:R59C95",FALSE),1,
MATCH(FN$2,INDIRECT("'"&amp;実行度合表集計!$D88&amp;"_受着完'!R4",FALSE),0))</f>
        <v>#REF!</v>
      </c>
      <c r="FS88" s="587" t="e" cm="1">
        <f t="array" aca="1" ref="FS88" ca="1">INDEX(INDIRECT("'"&amp;実行度合表集計!$D88&amp;"_受着完'!R58C4:R59C95",FALSE),1,
MATCH(FN$2,INDIRECT("'"&amp;実行度合表集計!$D88&amp;"_受着完'!R4",FALSE),0)-3)</f>
        <v>#REF!</v>
      </c>
      <c r="FT88" s="358" t="e" cm="1">
        <f t="array" aca="1" ref="FT88" ca="1">INDEX(INDIRECT("'"&amp;実行度合表集計!$D88&amp;"_受着完'!R89C4:R90C95",FALSE),1,
MATCH(FN$2,INDIRECT("'"&amp;実行度合表集計!$D88&amp;"_受着完'!R4",FALSE),0)-1)</f>
        <v>#REF!</v>
      </c>
      <c r="FU88" s="356" t="e">
        <f ca="1">INDEX(INDIRECT("'"&amp;実行度合表集計!$D88&amp;"_受着完'!R89C4:R90C95",FALSE),1,
MATCH(FN$2,INDIRECT("'"&amp;実行度合表集計!$D88&amp;"_受着完'!R4",FALSE),0))</f>
        <v>#REF!</v>
      </c>
      <c r="FV88" s="384" t="e">
        <f ca="1">FU88-($Q88*1000)</f>
        <v>#REF!</v>
      </c>
      <c r="FW88" s="587" t="e" cm="1">
        <f t="array" aca="1" ref="FW88" ca="1">INDEX(INDIRECT("'"&amp;実行度合表集計!$D88&amp;"_受着完'!R89C4:R90C95",FALSE),1,
MATCH(FN$2,INDIRECT("'"&amp;実行度合表集計!$D88&amp;"_受着完'!R4",FALSE),0)-3)</f>
        <v>#REF!</v>
      </c>
      <c r="FX88" s="627" t="e">
        <f t="shared" ref="FX88:GG88" ca="1" si="2378">ET88+FD88+FN88</f>
        <v>#REF!</v>
      </c>
      <c r="FY88" s="628" t="e">
        <f t="shared" ca="1" si="2378"/>
        <v>#REF!</v>
      </c>
      <c r="FZ88" s="629" t="e">
        <f t="shared" ca="1" si="2378"/>
        <v>#REF!</v>
      </c>
      <c r="GA88" s="648" t="e">
        <f t="shared" ca="1" si="2378"/>
        <v>#REF!</v>
      </c>
      <c r="GB88" s="617" t="e">
        <f t="shared" ca="1" si="2378"/>
        <v>#REF!</v>
      </c>
      <c r="GC88" s="649" t="e">
        <f t="shared" ca="1" si="2378"/>
        <v>#REF!</v>
      </c>
      <c r="GD88" s="659" t="e">
        <f t="shared" ca="1" si="2378"/>
        <v>#REF!</v>
      </c>
      <c r="GE88" s="619" t="e">
        <f t="shared" ca="1" si="2378"/>
        <v>#REF!</v>
      </c>
      <c r="GF88" s="789" t="e">
        <f t="shared" ca="1" si="2378"/>
        <v>#REF!</v>
      </c>
      <c r="GG88" s="660" t="e">
        <f t="shared" ca="1" si="2378"/>
        <v>#REF!</v>
      </c>
      <c r="GH88" s="670" t="e">
        <f t="shared" ref="GH88:GM89" ca="1" si="2379">EJ88+FX88</f>
        <v>#REF!</v>
      </c>
      <c r="GI88" s="620" t="e">
        <f t="shared" ca="1" si="2379"/>
        <v>#REF!</v>
      </c>
      <c r="GJ88" s="671" t="e">
        <f t="shared" ca="1" si="2379"/>
        <v>#REF!</v>
      </c>
      <c r="GK88" s="681" t="e">
        <f t="shared" ca="1" si="2379"/>
        <v>#REF!</v>
      </c>
      <c r="GL88" s="622" t="e">
        <f t="shared" ca="1" si="2379"/>
        <v>#REF!</v>
      </c>
      <c r="GM88" s="682" t="e">
        <f t="shared" ca="1" si="2379"/>
        <v>#REF!</v>
      </c>
      <c r="GN88" s="692" t="e">
        <f t="shared" ref="GN88:GN89" ca="1" si="2380">EP88+GD88</f>
        <v>#REF!</v>
      </c>
      <c r="GO88" s="624" t="e">
        <f t="shared" ref="GO88:GO89" ca="1" si="2381">EQ88+GE88</f>
        <v>#REF!</v>
      </c>
      <c r="GP88" s="791" t="e">
        <f t="shared" ref="GP88:GP89" ca="1" si="2382">ER88+GF88</f>
        <v>#REF!</v>
      </c>
      <c r="GQ88" s="693" t="e">
        <f t="shared" ref="GQ88:GQ89" ca="1" si="2383">ES88+GG88</f>
        <v>#REF!</v>
      </c>
      <c r="GR88" s="702" t="e">
        <f t="shared" ref="GR88:HA89" ca="1" si="2384">CV88+GH88</f>
        <v>#REF!</v>
      </c>
      <c r="GS88" s="699" t="e">
        <f t="shared" ca="1" si="2384"/>
        <v>#REF!</v>
      </c>
      <c r="GT88" s="703" t="e">
        <f t="shared" ca="1" si="2384"/>
        <v>#REF!</v>
      </c>
      <c r="GU88" s="702" t="e">
        <f t="shared" ca="1" si="2384"/>
        <v>#REF!</v>
      </c>
      <c r="GV88" s="699" t="e">
        <f t="shared" ca="1" si="2384"/>
        <v>#REF!</v>
      </c>
      <c r="GW88" s="703" t="e">
        <f t="shared" ca="1" si="2384"/>
        <v>#REF!</v>
      </c>
      <c r="GX88" s="702" t="e">
        <f t="shared" ca="1" si="2384"/>
        <v>#REF!</v>
      </c>
      <c r="GY88" s="699" t="e">
        <f t="shared" ca="1" si="2384"/>
        <v>#REF!</v>
      </c>
      <c r="GZ88" s="793" t="e">
        <f t="shared" ca="1" si="2384"/>
        <v>#REF!</v>
      </c>
      <c r="HA88" s="703" t="e">
        <f t="shared" ca="1" si="2384"/>
        <v>#REF!</v>
      </c>
      <c r="HC88" s="461" t="s">
        <v>145</v>
      </c>
      <c r="HE88" s="461" t="s">
        <v>243</v>
      </c>
      <c r="HF88" s="461"/>
      <c r="HG88" s="461"/>
    </row>
    <row r="89" spans="1:215" ht="19.5" outlineLevel="1" x14ac:dyDescent="0.25">
      <c r="A89" s="365"/>
      <c r="B89" s="504"/>
      <c r="C89" s="443" t="str">
        <f>_xlfn.XLOOKUP($D89,'214737'!$H:$H,'214737'!$G:$G,"",0)</f>
        <v/>
      </c>
      <c r="D89" s="431" t="str">
        <f>HYPERLINK("#'"&amp;D88&amp;"_受着完'!A1","▶受着完")</f>
        <v>▶受着完</v>
      </c>
      <c r="E89" s="413"/>
      <c r="F89" s="1294" t="str">
        <f>_xlfn.XLOOKUP($D89,'214737'!$H:$H,'214737'!$I:$I,"",0)</f>
        <v/>
      </c>
      <c r="G89" s="1294" t="str">
        <f>_xlfn.XLOOKUP($D89,'214737'!$H:$H,'214737'!$J:$J,"",0)</f>
        <v/>
      </c>
      <c r="H89" s="1294" t="str">
        <f>_xlfn.XLOOKUP($D89,'214737'!$H:$H,'214737'!$K:$K,"",0)</f>
        <v/>
      </c>
      <c r="I89" s="414" t="str">
        <f>集計グループ11</f>
        <v>東京・不動産事業</v>
      </c>
      <c r="J89" s="523"/>
      <c r="K89" s="1278">
        <f>K88</f>
        <v>2300</v>
      </c>
      <c r="L89" s="1278">
        <f t="shared" ref="L89" si="2385">L88</f>
        <v>634</v>
      </c>
      <c r="M89" s="1278">
        <f t="shared" ref="M89" si="2386">M88</f>
        <v>34</v>
      </c>
      <c r="N89" s="1278">
        <f t="shared" ref="N89" si="2387">N88</f>
        <v>150</v>
      </c>
      <c r="O89" s="1278">
        <f t="shared" ref="O89" si="2388">O88</f>
        <v>250</v>
      </c>
      <c r="P89" s="1278">
        <f t="shared" ref="P89" si="2389">P88</f>
        <v>800</v>
      </c>
      <c r="Q89" s="1278">
        <f>SUM(K89:P89)</f>
        <v>4168</v>
      </c>
      <c r="R89" s="577" t="str">
        <f>R88</f>
        <v>君津住宅藤沢店</v>
      </c>
      <c r="S89" s="355" t="s">
        <v>146</v>
      </c>
      <c r="T89" s="455" t="e" cm="1">
        <f t="array" aca="1" ref="T89" ca="1">INDEX(INDIRECT("'"&amp;実行度合表集計!$D88&amp;"_受着完'!R27C4:R28C95",FALSE),2,
MATCH(T$2,INDIRECT("'"&amp;実行度合表集計!$D88&amp;"_受着完'!R4",FALSE),0)-1)</f>
        <v>#REF!</v>
      </c>
      <c r="U89" s="356" t="e">
        <f ca="1">INDEX(INDIRECT("'"&amp;実行度合表集計!$D88&amp;"_受着完'!R27C4:R28C95",FALSE),2,
MATCH(T$2,INDIRECT("'"&amp;実行度合表集計!$D88&amp;"_受着完'!R4",FALSE),0))</f>
        <v>#REF!</v>
      </c>
      <c r="V89" s="587" t="e" cm="1">
        <f t="array" aca="1" ref="V89" ca="1">INDEX(INDIRECT("'"&amp;実行度合表集計!$D88&amp;"_受着完'!R27C4:R28C95",FALSE),2,
MATCH(T$2,INDIRECT("'"&amp;実行度合表集計!$D88&amp;"_受着完'!R4",FALSE),0)-3)</f>
        <v>#REF!</v>
      </c>
      <c r="W89" s="357" t="e" cm="1">
        <f t="array" aca="1" ref="W89" ca="1">INDEX(INDIRECT("'"&amp;実行度合表集計!$D88&amp;"_受着完'!R58C4:R59C95",FALSE),2,
MATCH(T$2,INDIRECT("'"&amp;実行度合表集計!$D88&amp;"_受着完'!R4",FALSE),0)-1)</f>
        <v>#REF!</v>
      </c>
      <c r="X89" s="356" t="e">
        <f ca="1">INDEX(INDIRECT("'"&amp;実行度合表集計!$D88&amp;"_受着完'!R58C4:R59C95",FALSE),2,
MATCH(T$2,INDIRECT("'"&amp;実行度合表集計!$D88&amp;"_受着完'!R4",FALSE),0))</f>
        <v>#REF!</v>
      </c>
      <c r="Y89" s="587" t="e" cm="1">
        <f t="array" aca="1" ref="Y89" ca="1">INDEX(INDIRECT("'"&amp;実行度合表集計!$D88&amp;"_受着完'!R58C4:R59C95",FALSE),2,
MATCH(T$2,INDIRECT("'"&amp;実行度合表集計!$D88&amp;"_受着完'!R4",FALSE),0)-3)</f>
        <v>#REF!</v>
      </c>
      <c r="Z89" s="358" t="e" cm="1">
        <f t="array" aca="1" ref="Z89" ca="1">INDEX(INDIRECT("'"&amp;実行度合表集計!$D88&amp;"_受着完'!R89C4:R90C95",FALSE),2,
MATCH(T$2,INDIRECT("'"&amp;実行度合表集計!$D88&amp;"_受着完'!R4",FALSE),0)-1)</f>
        <v>#REF!</v>
      </c>
      <c r="AA89" s="356" t="e">
        <f ca="1">INDEX(INDIRECT("'"&amp;実行度合表集計!$D88&amp;"_受着完'!R89C4:R90C95",FALSE),2,
MATCH(T$2,INDIRECT("'"&amp;実行度合表集計!$D88&amp;"_受着完'!R4",FALSE),0))</f>
        <v>#REF!</v>
      </c>
      <c r="AB89" s="795" t="e">
        <f ca="1">AA89-($Q88*1000)</f>
        <v>#REF!</v>
      </c>
      <c r="AC89" s="587" t="e" cm="1">
        <f t="array" aca="1" ref="AC89" ca="1">INDEX(INDIRECT("'"&amp;実行度合表集計!$D88&amp;"_受着完'!R89C4:R90C95",FALSE),2,
MATCH(T$2,INDIRECT("'"&amp;実行度合表集計!$D88&amp;"_受着完'!R4",FALSE),0)-3)</f>
        <v>#REF!</v>
      </c>
      <c r="AD89" s="455" t="e" cm="1">
        <f t="array" aca="1" ref="AD89" ca="1">INDEX(INDIRECT("'"&amp;実行度合表集計!$D88&amp;"_受着完'!R27C4:R28C95",FALSE),2,
MATCH(AD$2,INDIRECT("'"&amp;実行度合表集計!$D88&amp;"_受着完'!R4",FALSE),0)-1)</f>
        <v>#REF!</v>
      </c>
      <c r="AE89" s="356" t="e">
        <f ca="1">INDEX(INDIRECT("'"&amp;実行度合表集計!$D88&amp;"_受着完'!R27C4:R28C95",FALSE),2,
MATCH(AD$2,INDIRECT("'"&amp;実行度合表集計!$D88&amp;"_受着完'!R4",FALSE),0))</f>
        <v>#REF!</v>
      </c>
      <c r="AF89" s="587" t="e" cm="1">
        <f t="array" aca="1" ref="AF89" ca="1">INDEX(INDIRECT("'"&amp;実行度合表集計!$D88&amp;"_受着完'!R27C4:R28C95",FALSE),2,
MATCH(AD$2,INDIRECT("'"&amp;実行度合表集計!$D88&amp;"_受着完'!R4",FALSE),0)-3)</f>
        <v>#REF!</v>
      </c>
      <c r="AG89" s="357" t="e" cm="1">
        <f t="array" aca="1" ref="AG89" ca="1">INDEX(INDIRECT("'"&amp;実行度合表集計!$D88&amp;"_受着完'!R58C4:R59C95",FALSE),2,
MATCH(AD$2,INDIRECT("'"&amp;実行度合表集計!$D88&amp;"_受着完'!R4",FALSE),0)-1)</f>
        <v>#REF!</v>
      </c>
      <c r="AH89" s="356" t="e">
        <f ca="1">INDEX(INDIRECT("'"&amp;実行度合表集計!$D88&amp;"_受着完'!R58C4:R59C95",FALSE),2,
MATCH(AD$2,INDIRECT("'"&amp;実行度合表集計!$D88&amp;"_受着完'!R4",FALSE),0))</f>
        <v>#REF!</v>
      </c>
      <c r="AI89" s="587" t="e" cm="1">
        <f t="array" aca="1" ref="AI89" ca="1">INDEX(INDIRECT("'"&amp;実行度合表集計!$D88&amp;"_受着完'!R58C4:R59C95",FALSE),2,
MATCH(AD$2,INDIRECT("'"&amp;実行度合表集計!$D88&amp;"_受着完'!R4",FALSE),0)-3)</f>
        <v>#REF!</v>
      </c>
      <c r="AJ89" s="358" t="e" cm="1">
        <f t="array" aca="1" ref="AJ89" ca="1">INDEX(INDIRECT("'"&amp;実行度合表集計!$D88&amp;"_受着完'!R89C4:R90C95",FALSE),2,
MATCH(AD$2,INDIRECT("'"&amp;実行度合表集計!$D88&amp;"_受着完'!R4",FALSE),0)-1)</f>
        <v>#REF!</v>
      </c>
      <c r="AK89" s="356" t="e">
        <f ca="1">INDEX(INDIRECT("'"&amp;実行度合表集計!$D88&amp;"_受着完'!R89C4:R90C95",FALSE),2,
MATCH(AD$2,INDIRECT("'"&amp;実行度合表集計!$D88&amp;"_受着完'!R4",FALSE),0))</f>
        <v>#REF!</v>
      </c>
      <c r="AL89" s="795" t="e">
        <f ca="1">AK89-($Q88*1000)</f>
        <v>#REF!</v>
      </c>
      <c r="AM89" s="587" t="e" cm="1">
        <f t="array" aca="1" ref="AM89" ca="1">INDEX(INDIRECT("'"&amp;実行度合表集計!$D88&amp;"_受着完'!R89C4:R90C95",FALSE),2,
MATCH(AD$2,INDIRECT("'"&amp;実行度合表集計!$D88&amp;"_受着完'!R4",FALSE),0)-3)</f>
        <v>#REF!</v>
      </c>
      <c r="AN89" s="455" t="e" cm="1">
        <f t="array" aca="1" ref="AN89" ca="1">INDEX(INDIRECT("'"&amp;実行度合表集計!$D88&amp;"_受着完'!R27C4:R28C95",FALSE),2,
MATCH(AN$2,INDIRECT("'"&amp;実行度合表集計!$D88&amp;"_受着完'!R4",FALSE),0)-1)</f>
        <v>#REF!</v>
      </c>
      <c r="AO89" s="356" t="e">
        <f ca="1">INDEX(INDIRECT("'"&amp;実行度合表集計!$D88&amp;"_受着完'!R27C4:R28C95",FALSE),2,
MATCH(AN$2,INDIRECT("'"&amp;実行度合表集計!$D88&amp;"_受着完'!R4",FALSE),0))</f>
        <v>#REF!</v>
      </c>
      <c r="AP89" s="587" t="e" cm="1">
        <f t="array" aca="1" ref="AP89" ca="1">INDEX(INDIRECT("'"&amp;実行度合表集計!$D88&amp;"_受着完'!R27C4:R28C95",FALSE),2,
MATCH(AN$2,INDIRECT("'"&amp;実行度合表集計!$D88&amp;"_受着完'!R4",FALSE),0)-3)</f>
        <v>#REF!</v>
      </c>
      <c r="AQ89" s="357" t="e" cm="1">
        <f t="array" aca="1" ref="AQ89" ca="1">INDEX(INDIRECT("'"&amp;実行度合表集計!$D88&amp;"_受着完'!R58C4:R59C95",FALSE),2,
MATCH(AN$2,INDIRECT("'"&amp;実行度合表集計!$D88&amp;"_受着完'!R4",FALSE),0)-1)</f>
        <v>#REF!</v>
      </c>
      <c r="AR89" s="356" t="e">
        <f ca="1">INDEX(INDIRECT("'"&amp;実行度合表集計!$D88&amp;"_受着完'!R58C4:R59C95",FALSE),2,
MATCH(AN$2,INDIRECT("'"&amp;実行度合表集計!$D88&amp;"_受着完'!R4",FALSE),0))</f>
        <v>#REF!</v>
      </c>
      <c r="AS89" s="587" t="e" cm="1">
        <f t="array" aca="1" ref="AS89" ca="1">INDEX(INDIRECT("'"&amp;実行度合表集計!$D88&amp;"_受着完'!R58C4:R59C95",FALSE),2,
MATCH(AN$2,INDIRECT("'"&amp;実行度合表集計!$D88&amp;"_受着完'!R4",FALSE),0)-3)</f>
        <v>#REF!</v>
      </c>
      <c r="AT89" s="358" t="e" cm="1">
        <f t="array" aca="1" ref="AT89" ca="1">INDEX(INDIRECT("'"&amp;実行度合表集計!$D88&amp;"_受着完'!R89C4:R90C95",FALSE),2,
MATCH(AN$2,INDIRECT("'"&amp;実行度合表集計!$D88&amp;"_受着完'!R4",FALSE),0)-1)</f>
        <v>#REF!</v>
      </c>
      <c r="AU89" s="356" t="e">
        <f ca="1">INDEX(INDIRECT("'"&amp;実行度合表集計!$D88&amp;"_受着完'!R89C4:R90C95",FALSE),2,
MATCH(AN$2,INDIRECT("'"&amp;実行度合表集計!$D88&amp;"_受着完'!R4",FALSE),0))</f>
        <v>#REF!</v>
      </c>
      <c r="AV89" s="795" t="e">
        <f ca="1">AU89-($Q88*1000)</f>
        <v>#REF!</v>
      </c>
      <c r="AW89" s="587" t="e" cm="1">
        <f t="array" aca="1" ref="AW89" ca="1">INDEX(INDIRECT("'"&amp;実行度合表集計!$D88&amp;"_受着完'!R89C4:R90C95",FALSE),2,
MATCH(AN$2,INDIRECT("'"&amp;実行度合表集計!$D88&amp;"_受着完'!R4",FALSE),0)-3)</f>
        <v>#REF!</v>
      </c>
      <c r="AX89" s="627" t="e">
        <f t="shared" ref="AX89" ca="1" si="2390">T89+AD89+AN89</f>
        <v>#REF!</v>
      </c>
      <c r="AY89" s="628" t="e">
        <f t="shared" ref="AY89" ca="1" si="2391">U89+AE89+AO89</f>
        <v>#REF!</v>
      </c>
      <c r="AZ89" s="629" t="e">
        <f t="shared" ref="AZ89" ca="1" si="2392">V89+AF89+AP89</f>
        <v>#REF!</v>
      </c>
      <c r="BA89" s="648" t="e">
        <f t="shared" ref="BA89" ca="1" si="2393">W89+AG89+AQ89</f>
        <v>#REF!</v>
      </c>
      <c r="BB89" s="617" t="e">
        <f t="shared" ref="BB89" ca="1" si="2394">X89+AH89+AR89</f>
        <v>#REF!</v>
      </c>
      <c r="BC89" s="649" t="e">
        <f t="shared" ref="BC89" ca="1" si="2395">Y89+AI89+AS89</f>
        <v>#REF!</v>
      </c>
      <c r="BD89" s="659" t="e">
        <f ca="1">Z89+AJ89+AT89</f>
        <v>#REF!</v>
      </c>
      <c r="BE89" s="619" t="e">
        <f ca="1">AA89+AK89+AU89</f>
        <v>#REF!</v>
      </c>
      <c r="BF89" s="790" t="e">
        <f ca="1">BE89*(1+BF90)-(($Q88*1000)*3)</f>
        <v>#REF!</v>
      </c>
      <c r="BG89" s="660" t="e">
        <f ca="1">AC89+AM89+AW89</f>
        <v>#REF!</v>
      </c>
      <c r="BH89" s="360" t="e" cm="1">
        <f t="array" aca="1" ref="BH89" ca="1">INDEX(INDIRECT("'"&amp;実行度合表集計!$D88&amp;"_受着完'!R27C4:R28C95",FALSE),2,
MATCH(BH$2,INDIRECT("'"&amp;実行度合表集計!$D88&amp;"_受着完'!R4",FALSE),0)-1)</f>
        <v>#REF!</v>
      </c>
      <c r="BI89" s="356" t="e">
        <f ca="1">INDEX(INDIRECT("'"&amp;実行度合表集計!$D88&amp;"_受着完'!R27C4:R28C95",FALSE),2,
MATCH(BH$2,INDIRECT("'"&amp;実行度合表集計!$D88&amp;"_受着完'!R4",FALSE),0))</f>
        <v>#REF!</v>
      </c>
      <c r="BJ89" s="587" t="e" cm="1">
        <f t="array" aca="1" ref="BJ89" ca="1">INDEX(INDIRECT("'"&amp;実行度合表集計!$D88&amp;"_受着完'!R27C4:R28C95",FALSE),2,
MATCH(BH$2,INDIRECT("'"&amp;実行度合表集計!$D88&amp;"_受着完'!R4",FALSE),0)-3)</f>
        <v>#REF!</v>
      </c>
      <c r="BK89" s="357" t="e" cm="1">
        <f t="array" aca="1" ref="BK89" ca="1">INDEX(INDIRECT("'"&amp;実行度合表集計!$D88&amp;"_受着完'!R58C4:R59C95",FALSE),2,
MATCH(BH$2,INDIRECT("'"&amp;実行度合表集計!$D88&amp;"_受着完'!R4",FALSE),0)-1)</f>
        <v>#REF!</v>
      </c>
      <c r="BL89" s="356" t="e">
        <f ca="1">INDEX(INDIRECT("'"&amp;実行度合表集計!$D88&amp;"_受着完'!R58C4:R59C95",FALSE),2,
MATCH(BH$2,INDIRECT("'"&amp;実行度合表集計!$D88&amp;"_受着完'!R4",FALSE),0))</f>
        <v>#REF!</v>
      </c>
      <c r="BM89" s="587" t="e" cm="1">
        <f t="array" aca="1" ref="BM89" ca="1">INDEX(INDIRECT("'"&amp;実行度合表集計!$D88&amp;"_受着完'!R58C4:R59C95",FALSE),2,
MATCH(BH$2,INDIRECT("'"&amp;実行度合表集計!$D88&amp;"_受着完'!R4",FALSE),0)-3)</f>
        <v>#REF!</v>
      </c>
      <c r="BN89" s="358" t="e" cm="1">
        <f t="array" aca="1" ref="BN89" ca="1">INDEX(INDIRECT("'"&amp;実行度合表集計!$D88&amp;"_受着完'!R89C4:R90C95",FALSE),2,
MATCH(BH$2,INDIRECT("'"&amp;実行度合表集計!$D88&amp;"_受着完'!R4",FALSE),0)-1)</f>
        <v>#REF!</v>
      </c>
      <c r="BO89" s="356" t="e">
        <f ca="1">INDEX(INDIRECT("'"&amp;実行度合表集計!$D88&amp;"_受着完'!R89C4:R90C95",FALSE),2,
MATCH(BH$2,INDIRECT("'"&amp;実行度合表集計!$D88&amp;"_受着完'!R4",FALSE),0))</f>
        <v>#REF!</v>
      </c>
      <c r="BP89" s="795" t="e">
        <f ca="1">BO89-($Q88*1000)</f>
        <v>#REF!</v>
      </c>
      <c r="BQ89" s="587" t="e" cm="1">
        <f t="array" aca="1" ref="BQ89" ca="1">INDEX(INDIRECT("'"&amp;実行度合表集計!$D88&amp;"_受着完'!R89C4:R90C95",FALSE),2,
MATCH(BH$2,INDIRECT("'"&amp;実行度合表集計!$D88&amp;"_受着完'!R4",FALSE),0)-3)</f>
        <v>#REF!</v>
      </c>
      <c r="BR89" s="455" t="e" cm="1">
        <f t="array" aca="1" ref="BR89" ca="1">INDEX(INDIRECT("'"&amp;実行度合表集計!$D88&amp;"_受着完'!R27C4:R28C95",FALSE),2,
MATCH(BR$2,INDIRECT("'"&amp;実行度合表集計!$D88&amp;"_受着完'!R4",FALSE),0)-1)</f>
        <v>#REF!</v>
      </c>
      <c r="BS89" s="356" t="e">
        <f ca="1">INDEX(INDIRECT("'"&amp;実行度合表集計!$D88&amp;"_受着完'!R27C4:R28C95",FALSE),2,
MATCH(BR$2,INDIRECT("'"&amp;実行度合表集計!$D88&amp;"_受着完'!R4",FALSE),0))</f>
        <v>#REF!</v>
      </c>
      <c r="BT89" s="587" t="e" cm="1">
        <f t="array" aca="1" ref="BT89" ca="1">INDEX(INDIRECT("'"&amp;実行度合表集計!$D88&amp;"_受着完'!R27C4:R28C95",FALSE),2,
MATCH(BR$2,INDIRECT("'"&amp;実行度合表集計!$D88&amp;"_受着完'!R4",FALSE),0)-3)</f>
        <v>#REF!</v>
      </c>
      <c r="BU89" s="357" t="e" cm="1">
        <f t="array" aca="1" ref="BU89" ca="1">INDEX(INDIRECT("'"&amp;実行度合表集計!$D88&amp;"_受着完'!R58C4:R59C95",FALSE),2,
MATCH(BR$2,INDIRECT("'"&amp;実行度合表集計!$D88&amp;"_受着完'!R4",FALSE),0)-1)</f>
        <v>#REF!</v>
      </c>
      <c r="BV89" s="356" t="e">
        <f ca="1">INDEX(INDIRECT("'"&amp;実行度合表集計!$D88&amp;"_受着完'!R58C4:R59C95",FALSE),2,
MATCH(BR$2,INDIRECT("'"&amp;実行度合表集計!$D88&amp;"_受着完'!R4",FALSE),0))</f>
        <v>#REF!</v>
      </c>
      <c r="BW89" s="587" t="e" cm="1">
        <f t="array" aca="1" ref="BW89" ca="1">INDEX(INDIRECT("'"&amp;実行度合表集計!$D88&amp;"_受着完'!R58C4:R59C95",FALSE),2,
MATCH(BR$2,INDIRECT("'"&amp;実行度合表集計!$D88&amp;"_受着完'!R4",FALSE),0)-3)</f>
        <v>#REF!</v>
      </c>
      <c r="BX89" s="358" t="e" cm="1">
        <f t="array" aca="1" ref="BX89" ca="1">INDEX(INDIRECT("'"&amp;実行度合表集計!$D88&amp;"_受着完'!R89C4:R90C95",FALSE),2,
MATCH(BR$2,INDIRECT("'"&amp;実行度合表集計!$D88&amp;"_受着完'!R4",FALSE),0)-1)</f>
        <v>#REF!</v>
      </c>
      <c r="BY89" s="356" t="e">
        <f ca="1">INDEX(INDIRECT("'"&amp;実行度合表集計!$D88&amp;"_受着完'!R89C4:R90C95",FALSE),2,
MATCH(BR$2,INDIRECT("'"&amp;実行度合表集計!$D88&amp;"_受着完'!R4",FALSE),0))</f>
        <v>#REF!</v>
      </c>
      <c r="BZ89" s="795" t="e">
        <f ca="1">BY89-($Q88*1000)</f>
        <v>#REF!</v>
      </c>
      <c r="CA89" s="587" t="e" cm="1">
        <f t="array" aca="1" ref="CA89" ca="1">INDEX(INDIRECT("'"&amp;実行度合表集計!$D88&amp;"_受着完'!R89C4:R90C95",FALSE),2,
MATCH(BR$2,INDIRECT("'"&amp;実行度合表集計!$D88&amp;"_受着完'!R4",FALSE),0)-3)</f>
        <v>#REF!</v>
      </c>
      <c r="CB89" s="455" t="e" cm="1">
        <f t="array" aca="1" ref="CB89" ca="1">INDEX(INDIRECT("'"&amp;実行度合表集計!$D88&amp;"_受着完'!R27C4:R28C95",FALSE),2,
MATCH(CB$2,INDIRECT("'"&amp;実行度合表集計!$D88&amp;"_受着完'!R4",FALSE),0)-1)</f>
        <v>#REF!</v>
      </c>
      <c r="CC89" s="356" t="e">
        <f ca="1">INDEX(INDIRECT("'"&amp;実行度合表集計!$D88&amp;"_受着完'!R27C4:R28C95",FALSE),2,
MATCH(CB$2,INDIRECT("'"&amp;実行度合表集計!$D88&amp;"_受着完'!R4",FALSE),0))</f>
        <v>#REF!</v>
      </c>
      <c r="CD89" s="587" t="e" cm="1">
        <f t="array" aca="1" ref="CD89" ca="1">INDEX(INDIRECT("'"&amp;実行度合表集計!$D88&amp;"_受着完'!R27C4:R28C95",FALSE),2,
MATCH(CB$2,INDIRECT("'"&amp;実行度合表集計!$D88&amp;"_受着完'!R4",FALSE),0)-3)</f>
        <v>#REF!</v>
      </c>
      <c r="CE89" s="357" t="e" cm="1">
        <f t="array" aca="1" ref="CE89" ca="1">INDEX(INDIRECT("'"&amp;実行度合表集計!$D88&amp;"_受着完'!R58C4:R59C95",FALSE),2,
MATCH(CB$2,INDIRECT("'"&amp;実行度合表集計!$D88&amp;"_受着完'!R4",FALSE),0)-1)</f>
        <v>#REF!</v>
      </c>
      <c r="CF89" s="356" t="e">
        <f ca="1">INDEX(INDIRECT("'"&amp;実行度合表集計!$D88&amp;"_受着完'!R58C4:R59C95",FALSE),2,
MATCH(CB$2,INDIRECT("'"&amp;実行度合表集計!$D88&amp;"_受着完'!R4",FALSE),0))</f>
        <v>#REF!</v>
      </c>
      <c r="CG89" s="587" t="e" cm="1">
        <f t="array" aca="1" ref="CG89" ca="1">INDEX(INDIRECT("'"&amp;実行度合表集計!$D88&amp;"_受着完'!R58C4:R59C95",FALSE),2,
MATCH(CB$2,INDIRECT("'"&amp;実行度合表集計!$D88&amp;"_受着完'!R4",FALSE),0)-3)</f>
        <v>#REF!</v>
      </c>
      <c r="CH89" s="358" t="e" cm="1">
        <f t="array" aca="1" ref="CH89" ca="1">INDEX(INDIRECT("'"&amp;実行度合表集計!$D88&amp;"_受着完'!R89C4:R90C95",FALSE),2,
MATCH(CB$2,INDIRECT("'"&amp;実行度合表集計!$D88&amp;"_受着完'!R4",FALSE),0)-1)</f>
        <v>#REF!</v>
      </c>
      <c r="CI89" s="356" t="e">
        <f ca="1">INDEX(INDIRECT("'"&amp;実行度合表集計!$D88&amp;"_受着完'!R89C4:R90C95",FALSE),2,
MATCH(CB$2,INDIRECT("'"&amp;実行度合表集計!$D88&amp;"_受着完'!R4",FALSE),0))</f>
        <v>#REF!</v>
      </c>
      <c r="CJ89" s="795" t="e">
        <f ca="1">CI89-($Q88*1000)</f>
        <v>#REF!</v>
      </c>
      <c r="CK89" s="587" t="e" cm="1">
        <f t="array" aca="1" ref="CK89" ca="1">INDEX(INDIRECT("'"&amp;実行度合表集計!$D88&amp;"_受着完'!R89C4:R90C95",FALSE),2,
MATCH(CB$2,INDIRECT("'"&amp;実行度合表集計!$D88&amp;"_受着完'!R4",FALSE),0)-3)</f>
        <v>#REF!</v>
      </c>
      <c r="CL89" s="627" t="e">
        <f t="shared" ref="CL89" ca="1" si="2396">BH89+BR89+CB89</f>
        <v>#REF!</v>
      </c>
      <c r="CM89" s="628" t="e">
        <f t="shared" ref="CM89" ca="1" si="2397">BI89+BS89+CC89</f>
        <v>#REF!</v>
      </c>
      <c r="CN89" s="629" t="e">
        <f t="shared" ref="CN89" ca="1" si="2398">BJ89+BT89+CD89</f>
        <v>#REF!</v>
      </c>
      <c r="CO89" s="648" t="e">
        <f t="shared" ref="CO89" ca="1" si="2399">BK89+BU89+CE89</f>
        <v>#REF!</v>
      </c>
      <c r="CP89" s="617" t="e">
        <f t="shared" ref="CP89" ca="1" si="2400">BL89+BV89+CF89</f>
        <v>#REF!</v>
      </c>
      <c r="CQ89" s="649" t="e">
        <f t="shared" ref="CQ89" ca="1" si="2401">BM89+BW89+CG89</f>
        <v>#REF!</v>
      </c>
      <c r="CR89" s="659" t="e">
        <f ca="1">BN89+BX89+CH89</f>
        <v>#REF!</v>
      </c>
      <c r="CS89" s="619" t="e">
        <f ca="1">BO89+BY89+CI89</f>
        <v>#REF!</v>
      </c>
      <c r="CT89" s="790" t="e">
        <f ca="1">CS89*(1+CT90)-(($Q88*1000)*3)</f>
        <v>#REF!</v>
      </c>
      <c r="CU89" s="660" t="e">
        <f ca="1">BQ89+CA89+CK89</f>
        <v>#REF!</v>
      </c>
      <c r="CV89" s="670" t="e">
        <f t="shared" ca="1" si="2376"/>
        <v>#REF!</v>
      </c>
      <c r="CW89" s="620" t="e">
        <f t="shared" ca="1" si="2376"/>
        <v>#REF!</v>
      </c>
      <c r="CX89" s="671" t="e">
        <f t="shared" ca="1" si="2376"/>
        <v>#REF!</v>
      </c>
      <c r="CY89" s="681" t="e">
        <f t="shared" ca="1" si="2376"/>
        <v>#REF!</v>
      </c>
      <c r="CZ89" s="622" t="e">
        <f t="shared" ca="1" si="2376"/>
        <v>#REF!</v>
      </c>
      <c r="DA89" s="682" t="e">
        <f t="shared" ca="1" si="2376"/>
        <v>#REF!</v>
      </c>
      <c r="DB89" s="692" t="e">
        <f t="shared" ca="1" si="2376"/>
        <v>#REF!</v>
      </c>
      <c r="DC89" s="624" t="e">
        <f t="shared" ca="1" si="2376"/>
        <v>#REF!</v>
      </c>
      <c r="DD89" s="790" t="e">
        <f t="shared" ca="1" si="2376"/>
        <v>#REF!</v>
      </c>
      <c r="DE89" s="693" t="e">
        <f t="shared" ca="1" si="2376"/>
        <v>#REF!</v>
      </c>
      <c r="DF89" s="360" t="e" cm="1">
        <f t="array" aca="1" ref="DF89" ca="1">INDEX(INDIRECT("'"&amp;実行度合表集計!$D88&amp;"_受着完'!R27C4:R28C95",FALSE),2,
MATCH(DF$2,INDIRECT("'"&amp;実行度合表集計!$D88&amp;"_受着完'!R4",FALSE),0)-1)</f>
        <v>#REF!</v>
      </c>
      <c r="DG89" s="356" t="e">
        <f ca="1">INDEX(INDIRECT("'"&amp;実行度合表集計!$D88&amp;"_受着完'!R27C4:R28C95",FALSE),2,
MATCH(DF$2,INDIRECT("'"&amp;実行度合表集計!$D88&amp;"_受着完'!R4",FALSE),0))</f>
        <v>#REF!</v>
      </c>
      <c r="DH89" s="587" t="e" cm="1">
        <f t="array" aca="1" ref="DH89" ca="1">INDEX(INDIRECT("'"&amp;実行度合表集計!$D88&amp;"_受着完'!R27C4:R28C95",FALSE),2,
MATCH(DF$2,INDIRECT("'"&amp;実行度合表集計!$D88&amp;"_受着完'!R4",FALSE),0)-3)</f>
        <v>#REF!</v>
      </c>
      <c r="DI89" s="357" t="e" cm="1">
        <f t="array" aca="1" ref="DI89" ca="1">INDEX(INDIRECT("'"&amp;実行度合表集計!$D88&amp;"_受着完'!R58C4:R59C95",FALSE),2,
MATCH(DF$2,INDIRECT("'"&amp;実行度合表集計!$D88&amp;"_受着完'!R4",FALSE),0)-1)</f>
        <v>#REF!</v>
      </c>
      <c r="DJ89" s="356" t="e">
        <f ca="1">INDEX(INDIRECT("'"&amp;実行度合表集計!$D88&amp;"_受着完'!R58C4:R59C95",FALSE),2,
MATCH(DF$2,INDIRECT("'"&amp;実行度合表集計!$D88&amp;"_受着完'!R4",FALSE),0))</f>
        <v>#REF!</v>
      </c>
      <c r="DK89" s="587" t="e" cm="1">
        <f t="array" aca="1" ref="DK89" ca="1">INDEX(INDIRECT("'"&amp;実行度合表集計!$D88&amp;"_受着完'!R58C4:R59C95",FALSE),2,
MATCH(DF$2,INDIRECT("'"&amp;実行度合表集計!$D88&amp;"_受着完'!R4",FALSE),0)-3)</f>
        <v>#REF!</v>
      </c>
      <c r="DL89" s="358" t="e" cm="1">
        <f t="array" aca="1" ref="DL89" ca="1">INDEX(INDIRECT("'"&amp;実行度合表集計!$D88&amp;"_受着完'!R89C4:R90C95",FALSE),2,
MATCH(DF$2,INDIRECT("'"&amp;実行度合表集計!$D88&amp;"_受着完'!R4",FALSE),0)-1)</f>
        <v>#REF!</v>
      </c>
      <c r="DM89" s="356" t="e">
        <f ca="1">INDEX(INDIRECT("'"&amp;実行度合表集計!$D88&amp;"_受着完'!R89C4:R90C95",FALSE),2,
MATCH(DF$2,INDIRECT("'"&amp;実行度合表集計!$D88&amp;"_受着完'!R4",FALSE),0))</f>
        <v>#REF!</v>
      </c>
      <c r="DN89" s="795" t="e">
        <f ca="1">DM89-($Q88*1000)</f>
        <v>#REF!</v>
      </c>
      <c r="DO89" s="587" t="e" cm="1">
        <f t="array" aca="1" ref="DO89" ca="1">INDEX(INDIRECT("'"&amp;実行度合表集計!$D88&amp;"_受着完'!R89C4:R90C95",FALSE),2,
MATCH(DF$2,INDIRECT("'"&amp;実行度合表集計!$D88&amp;"_受着完'!R4",FALSE),0)-3)</f>
        <v>#REF!</v>
      </c>
      <c r="DP89" s="455" t="e" cm="1">
        <f t="array" aca="1" ref="DP89" ca="1">INDEX(INDIRECT("'"&amp;実行度合表集計!$D88&amp;"_受着完'!R27C4:R28C95",FALSE),2,
MATCH(DP$2,INDIRECT("'"&amp;実行度合表集計!$D88&amp;"_受着完'!R4",FALSE),0)-1)</f>
        <v>#REF!</v>
      </c>
      <c r="DQ89" s="356" t="e">
        <f ca="1">INDEX(INDIRECT("'"&amp;実行度合表集計!$D88&amp;"_受着完'!R27C4:R28C95",FALSE),2,
MATCH(DP$2,INDIRECT("'"&amp;実行度合表集計!$D88&amp;"_受着完'!R4",FALSE),0))</f>
        <v>#REF!</v>
      </c>
      <c r="DR89" s="587" t="e" cm="1">
        <f t="array" aca="1" ref="DR89" ca="1">INDEX(INDIRECT("'"&amp;実行度合表集計!$D88&amp;"_受着完'!R27C4:R28C95",FALSE),2,
MATCH(DP$2,INDIRECT("'"&amp;実行度合表集計!$D88&amp;"_受着完'!R4",FALSE),0)-3)</f>
        <v>#REF!</v>
      </c>
      <c r="DS89" s="357" t="e" cm="1">
        <f t="array" aca="1" ref="DS89" ca="1">INDEX(INDIRECT("'"&amp;実行度合表集計!$D88&amp;"_受着完'!R58C4:R59C95",FALSE),2,
MATCH(DP$2,INDIRECT("'"&amp;実行度合表集計!$D88&amp;"_受着完'!R4",FALSE),0)-1)</f>
        <v>#REF!</v>
      </c>
      <c r="DT89" s="356" t="e">
        <f ca="1">INDEX(INDIRECT("'"&amp;実行度合表集計!$D88&amp;"_受着完'!R58C4:R59C95",FALSE),2,
MATCH(DP$2,INDIRECT("'"&amp;実行度合表集計!$D88&amp;"_受着完'!R4",FALSE),0))</f>
        <v>#REF!</v>
      </c>
      <c r="DU89" s="587" t="e" cm="1">
        <f t="array" aca="1" ref="DU89" ca="1">INDEX(INDIRECT("'"&amp;実行度合表集計!$D88&amp;"_受着完'!R58C4:R59C95",FALSE),2,
MATCH(DP$2,INDIRECT("'"&amp;実行度合表集計!$D88&amp;"_受着完'!R4",FALSE),0)-3)</f>
        <v>#REF!</v>
      </c>
      <c r="DV89" s="358" t="e" cm="1">
        <f t="array" aca="1" ref="DV89" ca="1">INDEX(INDIRECT("'"&amp;実行度合表集計!$D88&amp;"_受着完'!R89C4:R90C95",FALSE),2,
MATCH(DP$2,INDIRECT("'"&amp;実行度合表集計!$D88&amp;"_受着完'!R4",FALSE),0)-1)</f>
        <v>#REF!</v>
      </c>
      <c r="DW89" s="356" t="e">
        <f ca="1">INDEX(INDIRECT("'"&amp;実行度合表集計!$D88&amp;"_受着完'!R89C4:R90C95",FALSE),2,
MATCH(DP$2,INDIRECT("'"&amp;実行度合表集計!$D88&amp;"_受着完'!R4",FALSE),0))</f>
        <v>#REF!</v>
      </c>
      <c r="DX89" s="795" t="e">
        <f ca="1">DW89-($Q88*1000)</f>
        <v>#REF!</v>
      </c>
      <c r="DY89" s="587" t="e" cm="1">
        <f t="array" aca="1" ref="DY89" ca="1">INDEX(INDIRECT("'"&amp;実行度合表集計!$D88&amp;"_受着完'!R89C4:R90C95",FALSE),2,
MATCH(DP$2,INDIRECT("'"&amp;実行度合表集計!$D88&amp;"_受着完'!R4",FALSE),0)-3)</f>
        <v>#REF!</v>
      </c>
      <c r="DZ89" s="455" t="e" cm="1">
        <f t="array" aca="1" ref="DZ89" ca="1">INDEX(INDIRECT("'"&amp;実行度合表集計!$D88&amp;"_受着完'!R27C4:R28C95",FALSE),2,
MATCH(DZ$2,INDIRECT("'"&amp;実行度合表集計!$D88&amp;"_受着完'!R4",FALSE),0)-1)</f>
        <v>#REF!</v>
      </c>
      <c r="EA89" s="356" t="e">
        <f ca="1">INDEX(INDIRECT("'"&amp;実行度合表集計!$D88&amp;"_受着完'!R27C4:R28C95",FALSE),2,
MATCH(DZ$2,INDIRECT("'"&amp;実行度合表集計!$D88&amp;"_受着完'!R4",FALSE),0))</f>
        <v>#REF!</v>
      </c>
      <c r="EB89" s="587" t="e" cm="1">
        <f t="array" aca="1" ref="EB89" ca="1">INDEX(INDIRECT("'"&amp;実行度合表集計!$D88&amp;"_受着完'!R27C4:R28C95",FALSE),2,
MATCH(DZ$2,INDIRECT("'"&amp;実行度合表集計!$D88&amp;"_受着完'!R4",FALSE),0)-3)</f>
        <v>#REF!</v>
      </c>
      <c r="EC89" s="357" t="e" cm="1">
        <f t="array" aca="1" ref="EC89" ca="1">INDEX(INDIRECT("'"&amp;実行度合表集計!$D88&amp;"_受着完'!R58C4:R59C95",FALSE),2,
MATCH(DZ$2,INDIRECT("'"&amp;実行度合表集計!$D88&amp;"_受着完'!R4",FALSE),0)-1)</f>
        <v>#REF!</v>
      </c>
      <c r="ED89" s="356" t="e">
        <f ca="1">INDEX(INDIRECT("'"&amp;実行度合表集計!$D88&amp;"_受着完'!R58C4:R59C95",FALSE),2,
MATCH(DZ$2,INDIRECT("'"&amp;実行度合表集計!$D88&amp;"_受着完'!R4",FALSE),0))</f>
        <v>#REF!</v>
      </c>
      <c r="EE89" s="587" t="e" cm="1">
        <f t="array" aca="1" ref="EE89" ca="1">INDEX(INDIRECT("'"&amp;実行度合表集計!$D88&amp;"_受着完'!R58C4:R59C95",FALSE),2,
MATCH(DZ$2,INDIRECT("'"&amp;実行度合表集計!$D88&amp;"_受着完'!R4",FALSE),0)-3)</f>
        <v>#REF!</v>
      </c>
      <c r="EF89" s="358" t="e" cm="1">
        <f t="array" aca="1" ref="EF89" ca="1">INDEX(INDIRECT("'"&amp;実行度合表集計!$D88&amp;"_受着完'!R89C4:R90C95",FALSE),2,
MATCH(DZ$2,INDIRECT("'"&amp;実行度合表集計!$D88&amp;"_受着完'!R4",FALSE),0)-1)</f>
        <v>#REF!</v>
      </c>
      <c r="EG89" s="356" t="e">
        <f ca="1">INDEX(INDIRECT("'"&amp;実行度合表集計!$D88&amp;"_受着完'!R89C4:R90C95",FALSE),2,
MATCH(DZ$2,INDIRECT("'"&amp;実行度合表集計!$D88&amp;"_受着完'!R4",FALSE),0))</f>
        <v>#REF!</v>
      </c>
      <c r="EH89" s="795" t="e">
        <f ca="1">EG89-($Q88*1000)</f>
        <v>#REF!</v>
      </c>
      <c r="EI89" s="587" t="e" cm="1">
        <f t="array" aca="1" ref="EI89" ca="1">INDEX(INDIRECT("'"&amp;実行度合表集計!$D88&amp;"_受着完'!R89C4:R90C95",FALSE),2,
MATCH(DZ$2,INDIRECT("'"&amp;実行度合表集計!$D88&amp;"_受着完'!R4",FALSE),0)-3)</f>
        <v>#REF!</v>
      </c>
      <c r="EJ89" s="627" t="e">
        <f t="shared" ref="EJ89" ca="1" si="2402">DF89+DP89+DZ89</f>
        <v>#REF!</v>
      </c>
      <c r="EK89" s="628" t="e">
        <f t="shared" ref="EK89" ca="1" si="2403">DG89+DQ89+EA89</f>
        <v>#REF!</v>
      </c>
      <c r="EL89" s="629" t="e">
        <f t="shared" ref="EL89" ca="1" si="2404">DH89+DR89+EB89</f>
        <v>#REF!</v>
      </c>
      <c r="EM89" s="648" t="e">
        <f t="shared" ref="EM89" ca="1" si="2405">DI89+DS89+EC89</f>
        <v>#REF!</v>
      </c>
      <c r="EN89" s="617" t="e">
        <f t="shared" ref="EN89" ca="1" si="2406">DJ89+DT89+ED89</f>
        <v>#REF!</v>
      </c>
      <c r="EO89" s="649" t="e">
        <f t="shared" ref="EO89" ca="1" si="2407">DK89+DU89+EE89</f>
        <v>#REF!</v>
      </c>
      <c r="EP89" s="659" t="e">
        <f ca="1">DL89+DV89+EF89</f>
        <v>#REF!</v>
      </c>
      <c r="EQ89" s="619" t="e">
        <f ca="1">DM89+DW89+EG89</f>
        <v>#REF!</v>
      </c>
      <c r="ER89" s="790" t="e">
        <f ca="1">EQ89*(1+ER90)-(($Q88*1000)*3)</f>
        <v>#REF!</v>
      </c>
      <c r="ES89" s="660" t="e">
        <f ca="1">DO89+DY89+EI89</f>
        <v>#REF!</v>
      </c>
      <c r="ET89" s="360" t="e" cm="1">
        <f t="array" aca="1" ref="ET89" ca="1">INDEX(INDIRECT("'"&amp;実行度合表集計!$D88&amp;"_受着完'!R27C4:R28C95",FALSE),2,
MATCH(ET$2,INDIRECT("'"&amp;実行度合表集計!$D88&amp;"_受着完'!R4",FALSE),0)-1)</f>
        <v>#REF!</v>
      </c>
      <c r="EU89" s="356" t="e">
        <f ca="1">INDEX(INDIRECT("'"&amp;実行度合表集計!$D88&amp;"_受着完'!R27C4:R28C95",FALSE),2,
MATCH(ET$2,INDIRECT("'"&amp;実行度合表集計!$D88&amp;"_受着完'!R4",FALSE),0))</f>
        <v>#REF!</v>
      </c>
      <c r="EV89" s="587" t="e" cm="1">
        <f t="array" aca="1" ref="EV89" ca="1">INDEX(INDIRECT("'"&amp;実行度合表集計!$D88&amp;"_受着完'!R27C4:R28C95",FALSE),2,
MATCH(ET$2,INDIRECT("'"&amp;実行度合表集計!$D88&amp;"_受着完'!R4",FALSE),0)-3)</f>
        <v>#REF!</v>
      </c>
      <c r="EW89" s="357" t="e" cm="1">
        <f t="array" aca="1" ref="EW89" ca="1">INDEX(INDIRECT("'"&amp;実行度合表集計!$D88&amp;"_受着完'!R58C4:R59C95",FALSE),2,
MATCH(ET$2,INDIRECT("'"&amp;実行度合表集計!$D88&amp;"_受着完'!R4",FALSE),0)-1)</f>
        <v>#REF!</v>
      </c>
      <c r="EX89" s="356" t="e">
        <f ca="1">INDEX(INDIRECT("'"&amp;実行度合表集計!$D88&amp;"_受着完'!R58C4:R59C95",FALSE),2,
MATCH(ET$2,INDIRECT("'"&amp;実行度合表集計!$D88&amp;"_受着完'!R4",FALSE),0))</f>
        <v>#REF!</v>
      </c>
      <c r="EY89" s="587" t="e" cm="1">
        <f t="array" aca="1" ref="EY89" ca="1">INDEX(INDIRECT("'"&amp;実行度合表集計!$D88&amp;"_受着完'!R58C4:R59C95",FALSE),2,
MATCH(ET$2,INDIRECT("'"&amp;実行度合表集計!$D88&amp;"_受着完'!R4",FALSE),0)-3)</f>
        <v>#REF!</v>
      </c>
      <c r="EZ89" s="358" t="e" cm="1">
        <f t="array" aca="1" ref="EZ89" ca="1">INDEX(INDIRECT("'"&amp;実行度合表集計!$D88&amp;"_受着完'!R89C4:R90C95",FALSE),2,
MATCH(ET$2,INDIRECT("'"&amp;実行度合表集計!$D88&amp;"_受着完'!R4",FALSE),0)-1)</f>
        <v>#REF!</v>
      </c>
      <c r="FA89" s="356" t="e">
        <f ca="1">INDEX(INDIRECT("'"&amp;実行度合表集計!$D88&amp;"_受着完'!R89C4:R90C95",FALSE),2,
MATCH(ET$2,INDIRECT("'"&amp;実行度合表集計!$D88&amp;"_受着完'!R4",FALSE),0))</f>
        <v>#REF!</v>
      </c>
      <c r="FB89" s="795" t="e">
        <f ca="1">FA89-($Q88*1000)</f>
        <v>#REF!</v>
      </c>
      <c r="FC89" s="587" t="e" cm="1">
        <f t="array" aca="1" ref="FC89" ca="1">INDEX(INDIRECT("'"&amp;実行度合表集計!$D88&amp;"_受着完'!R89C4:R90C95",FALSE),2,
MATCH(ET$2,INDIRECT("'"&amp;実行度合表集計!$D88&amp;"_受着完'!R4",FALSE),0)-3)</f>
        <v>#REF!</v>
      </c>
      <c r="FD89" s="455" t="e" cm="1">
        <f t="array" aca="1" ref="FD89" ca="1">INDEX(INDIRECT("'"&amp;実行度合表集計!$D88&amp;"_受着完'!R27C4:R28C95",FALSE),2,
MATCH(FD$2,INDIRECT("'"&amp;実行度合表集計!$D88&amp;"_受着完'!R4",FALSE),0)-1)</f>
        <v>#REF!</v>
      </c>
      <c r="FE89" s="356" t="e">
        <f ca="1">INDEX(INDIRECT("'"&amp;実行度合表集計!$D88&amp;"_受着完'!R27C4:R28C95",FALSE),2,
MATCH(FD$2,INDIRECT("'"&amp;実行度合表集計!$D88&amp;"_受着完'!R4",FALSE),0))</f>
        <v>#REF!</v>
      </c>
      <c r="FF89" s="587" t="e" cm="1">
        <f t="array" aca="1" ref="FF89" ca="1">INDEX(INDIRECT("'"&amp;実行度合表集計!$D88&amp;"_受着完'!R27C4:R28C95",FALSE),2,
MATCH(FD$2,INDIRECT("'"&amp;実行度合表集計!$D88&amp;"_受着完'!R4",FALSE),0)-3)</f>
        <v>#REF!</v>
      </c>
      <c r="FG89" s="357" t="e" cm="1">
        <f t="array" aca="1" ref="FG89" ca="1">INDEX(INDIRECT("'"&amp;実行度合表集計!$D88&amp;"_受着完'!R58C4:R59C95",FALSE),2,
MATCH(FD$2,INDIRECT("'"&amp;実行度合表集計!$D88&amp;"_受着完'!R4",FALSE),0)-1)</f>
        <v>#REF!</v>
      </c>
      <c r="FH89" s="356" t="e">
        <f ca="1">INDEX(INDIRECT("'"&amp;実行度合表集計!$D88&amp;"_受着完'!R58C4:R59C95",FALSE),2,
MATCH(FD$2,INDIRECT("'"&amp;実行度合表集計!$D88&amp;"_受着完'!R4",FALSE),0))</f>
        <v>#REF!</v>
      </c>
      <c r="FI89" s="587" t="e" cm="1">
        <f t="array" aca="1" ref="FI89" ca="1">INDEX(INDIRECT("'"&amp;実行度合表集計!$D88&amp;"_受着完'!R58C4:R59C95",FALSE),2,
MATCH(FD$2,INDIRECT("'"&amp;実行度合表集計!$D88&amp;"_受着完'!R4",FALSE),0)-3)</f>
        <v>#REF!</v>
      </c>
      <c r="FJ89" s="358" t="e" cm="1">
        <f t="array" aca="1" ref="FJ89" ca="1">INDEX(INDIRECT("'"&amp;実行度合表集計!$D88&amp;"_受着完'!R89C4:R90C95",FALSE),2,
MATCH(FD$2,INDIRECT("'"&amp;実行度合表集計!$D88&amp;"_受着完'!R4",FALSE),0)-1)</f>
        <v>#REF!</v>
      </c>
      <c r="FK89" s="356" t="e">
        <f ca="1">INDEX(INDIRECT("'"&amp;実行度合表集計!$D88&amp;"_受着完'!R89C4:R90C95",FALSE),2,
MATCH(FD$2,INDIRECT("'"&amp;実行度合表集計!$D88&amp;"_受着完'!R4",FALSE),0))</f>
        <v>#REF!</v>
      </c>
      <c r="FL89" s="795" t="e">
        <f ca="1">FK89-($Q88*1000)</f>
        <v>#REF!</v>
      </c>
      <c r="FM89" s="587" t="e" cm="1">
        <f t="array" aca="1" ref="FM89" ca="1">INDEX(INDIRECT("'"&amp;実行度合表集計!$D88&amp;"_受着完'!R89C4:R90C95",FALSE),2,
MATCH(FD$2,INDIRECT("'"&amp;実行度合表集計!$D88&amp;"_受着完'!R4",FALSE),0)-3)</f>
        <v>#REF!</v>
      </c>
      <c r="FN89" s="455" t="e" cm="1">
        <f t="array" aca="1" ref="FN89" ca="1">INDEX(INDIRECT("'"&amp;実行度合表集計!$D88&amp;"_受着完'!R27C4:R28C95",FALSE),2,
MATCH(FN$2,INDIRECT("'"&amp;実行度合表集計!$D88&amp;"_受着完'!R4",FALSE),0)-1)</f>
        <v>#REF!</v>
      </c>
      <c r="FO89" s="356" t="e">
        <f ca="1">INDEX(INDIRECT("'"&amp;実行度合表集計!$D88&amp;"_受着完'!R27C4:R28C95",FALSE),2,
MATCH(FN$2,INDIRECT("'"&amp;実行度合表集計!$D88&amp;"_受着完'!R4",FALSE),0))</f>
        <v>#REF!</v>
      </c>
      <c r="FP89" s="587" t="e" cm="1">
        <f t="array" aca="1" ref="FP89" ca="1">INDEX(INDIRECT("'"&amp;実行度合表集計!$D88&amp;"_受着完'!R27C4:R28C95",FALSE),2,
MATCH(FN$2,INDIRECT("'"&amp;実行度合表集計!$D88&amp;"_受着完'!R4",FALSE),0)-3)</f>
        <v>#REF!</v>
      </c>
      <c r="FQ89" s="357" t="e" cm="1">
        <f t="array" aca="1" ref="FQ89" ca="1">INDEX(INDIRECT("'"&amp;実行度合表集計!$D88&amp;"_受着完'!R58C4:R59C95",FALSE),2,
MATCH(FN$2,INDIRECT("'"&amp;実行度合表集計!$D88&amp;"_受着完'!R4",FALSE),0)-1)</f>
        <v>#REF!</v>
      </c>
      <c r="FR89" s="356" t="e">
        <f ca="1">INDEX(INDIRECT("'"&amp;実行度合表集計!$D88&amp;"_受着完'!R58C4:R59C95",FALSE),2,
MATCH(FN$2,INDIRECT("'"&amp;実行度合表集計!$D88&amp;"_受着完'!R4",FALSE),0))</f>
        <v>#REF!</v>
      </c>
      <c r="FS89" s="587" t="e" cm="1">
        <f t="array" aca="1" ref="FS89" ca="1">INDEX(INDIRECT("'"&amp;実行度合表集計!$D88&amp;"_受着完'!R58C4:R59C95",FALSE),2,
MATCH(FN$2,INDIRECT("'"&amp;実行度合表集計!$D88&amp;"_受着完'!R4",FALSE),0)-3)</f>
        <v>#REF!</v>
      </c>
      <c r="FT89" s="358" t="e" cm="1">
        <f t="array" aca="1" ref="FT89" ca="1">INDEX(INDIRECT("'"&amp;実行度合表集計!$D88&amp;"_受着完'!R89C4:R90C95",FALSE),2,
MATCH(FN$2,INDIRECT("'"&amp;実行度合表集計!$D88&amp;"_受着完'!R4",FALSE),0)-1)</f>
        <v>#REF!</v>
      </c>
      <c r="FU89" s="356" t="e">
        <f ca="1">INDEX(INDIRECT("'"&amp;実行度合表集計!$D88&amp;"_受着完'!R89C4:R90C95",FALSE),2,
MATCH(FN$2,INDIRECT("'"&amp;実行度合表集計!$D88&amp;"_受着完'!R4",FALSE),0))</f>
        <v>#REF!</v>
      </c>
      <c r="FV89" s="795" t="e">
        <f ca="1">FU89-($Q88*1000)</f>
        <v>#REF!</v>
      </c>
      <c r="FW89" s="587" t="e" cm="1">
        <f t="array" aca="1" ref="FW89" ca="1">INDEX(INDIRECT("'"&amp;実行度合表集計!$D88&amp;"_受着完'!R89C4:R90C95",FALSE),2,
MATCH(FN$2,INDIRECT("'"&amp;実行度合表集計!$D88&amp;"_受着完'!R4",FALSE),0)-3)</f>
        <v>#REF!</v>
      </c>
      <c r="FX89" s="627" t="e">
        <f t="shared" ref="FX89" ca="1" si="2408">ET89+FD89+FN89</f>
        <v>#REF!</v>
      </c>
      <c r="FY89" s="628" t="e">
        <f t="shared" ref="FY89" ca="1" si="2409">EU89+FE89+FO89</f>
        <v>#REF!</v>
      </c>
      <c r="FZ89" s="629" t="e">
        <f t="shared" ref="FZ89" ca="1" si="2410">EV89+FF89+FP89</f>
        <v>#REF!</v>
      </c>
      <c r="GA89" s="648" t="e">
        <f t="shared" ref="GA89" ca="1" si="2411">EW89+FG89+FQ89</f>
        <v>#REF!</v>
      </c>
      <c r="GB89" s="617" t="e">
        <f t="shared" ref="GB89" ca="1" si="2412">EX89+FH89+FR89</f>
        <v>#REF!</v>
      </c>
      <c r="GC89" s="649" t="e">
        <f t="shared" ref="GC89" ca="1" si="2413">EY89+FI89+FS89</f>
        <v>#REF!</v>
      </c>
      <c r="GD89" s="659" t="e">
        <f ca="1">EZ89+FJ89+FT89</f>
        <v>#REF!</v>
      </c>
      <c r="GE89" s="619" t="e">
        <f ca="1">FA89+FK89+FU89</f>
        <v>#REF!</v>
      </c>
      <c r="GF89" s="790" t="e">
        <f ca="1">GE89*(1+GF90)-(($Q88*1000)*3)</f>
        <v>#REF!</v>
      </c>
      <c r="GG89" s="660" t="e">
        <f ca="1">FC89+FM89+FW89</f>
        <v>#REF!</v>
      </c>
      <c r="GH89" s="670" t="e">
        <f t="shared" ca="1" si="2379"/>
        <v>#REF!</v>
      </c>
      <c r="GI89" s="620" t="e">
        <f t="shared" ca="1" si="2379"/>
        <v>#REF!</v>
      </c>
      <c r="GJ89" s="671" t="e">
        <f t="shared" ca="1" si="2379"/>
        <v>#REF!</v>
      </c>
      <c r="GK89" s="681" t="e">
        <f t="shared" ca="1" si="2379"/>
        <v>#REF!</v>
      </c>
      <c r="GL89" s="622" t="e">
        <f t="shared" ca="1" si="2379"/>
        <v>#REF!</v>
      </c>
      <c r="GM89" s="682" t="e">
        <f t="shared" ca="1" si="2379"/>
        <v>#REF!</v>
      </c>
      <c r="GN89" s="692" t="e">
        <f t="shared" ca="1" si="2380"/>
        <v>#REF!</v>
      </c>
      <c r="GO89" s="624" t="e">
        <f t="shared" ca="1" si="2381"/>
        <v>#REF!</v>
      </c>
      <c r="GP89" s="790" t="e">
        <f t="shared" ca="1" si="2382"/>
        <v>#REF!</v>
      </c>
      <c r="GQ89" s="693" t="e">
        <f t="shared" ca="1" si="2383"/>
        <v>#REF!</v>
      </c>
      <c r="GR89" s="702" t="e">
        <f t="shared" ca="1" si="2384"/>
        <v>#REF!</v>
      </c>
      <c r="GS89" s="699" t="e">
        <f t="shared" ca="1" si="2384"/>
        <v>#REF!</v>
      </c>
      <c r="GT89" s="703" t="e">
        <f t="shared" ca="1" si="2384"/>
        <v>#REF!</v>
      </c>
      <c r="GU89" s="702" t="e">
        <f t="shared" ca="1" si="2384"/>
        <v>#REF!</v>
      </c>
      <c r="GV89" s="699" t="e">
        <f t="shared" ca="1" si="2384"/>
        <v>#REF!</v>
      </c>
      <c r="GW89" s="703" t="e">
        <f t="shared" ca="1" si="2384"/>
        <v>#REF!</v>
      </c>
      <c r="GX89" s="702" t="e">
        <f t="shared" ca="1" si="2384"/>
        <v>#REF!</v>
      </c>
      <c r="GY89" s="699" t="e">
        <f t="shared" ca="1" si="2384"/>
        <v>#REF!</v>
      </c>
      <c r="GZ89" s="790" t="e">
        <f t="shared" ca="1" si="2384"/>
        <v>#REF!</v>
      </c>
      <c r="HA89" s="703" t="e">
        <f t="shared" ca="1" si="2384"/>
        <v>#REF!</v>
      </c>
      <c r="HC89" s="461" t="s">
        <v>146</v>
      </c>
      <c r="HD89" s="460"/>
      <c r="HE89" s="461" t="s">
        <v>243</v>
      </c>
      <c r="HF89" s="461"/>
      <c r="HG89" s="461"/>
    </row>
    <row r="90" spans="1:215" ht="19.5" outlineLevel="1" x14ac:dyDescent="0.25">
      <c r="A90" s="365"/>
      <c r="B90" s="505"/>
      <c r="C90" s="444" t="str">
        <f>_xlfn.XLOOKUP($D90,'214737'!$H:$H,'214737'!$G:$G,"",0)</f>
        <v/>
      </c>
      <c r="D90" s="432" t="str">
        <f>HYPERLINK("#'"&amp;D88&amp;"_損益'!A1","▶損益")</f>
        <v>▶損益</v>
      </c>
      <c r="E90" s="407"/>
      <c r="F90" s="1295" t="str">
        <f>_xlfn.XLOOKUP($D90,'214737'!$H:$H,'214737'!$I:$I,"",0)</f>
        <v/>
      </c>
      <c r="G90" s="1295" t="str">
        <f>_xlfn.XLOOKUP($D90,'214737'!$H:$H,'214737'!$J:$J,"",0)</f>
        <v/>
      </c>
      <c r="H90" s="1295" t="str">
        <f>_xlfn.XLOOKUP($D90,'214737'!$H:$H,'214737'!$K:$K,"",0)</f>
        <v/>
      </c>
      <c r="I90" s="415"/>
      <c r="J90" s="547"/>
      <c r="K90" s="1279"/>
      <c r="L90" s="1279"/>
      <c r="M90" s="1279"/>
      <c r="N90" s="1279"/>
      <c r="O90" s="1279"/>
      <c r="P90" s="1279"/>
      <c r="Q90" s="1279"/>
      <c r="R90" s="579" t="str">
        <f>R88</f>
        <v>君津住宅藤沢店</v>
      </c>
      <c r="S90" s="359" t="s">
        <v>143</v>
      </c>
      <c r="T90" s="558" t="e">
        <f t="shared" ref="T90" ca="1" si="2414">IF(AND(T88&gt;0,T89&gt;0),ROUNDDOWN(T89/T88,4),"")</f>
        <v>#REF!</v>
      </c>
      <c r="U90" s="559" t="e">
        <f t="shared" ref="U90" ca="1" si="2415">IF(AND(U88&gt;0,U89&gt;0),ROUNDDOWN(U89/U88,4),"")</f>
        <v>#REF!</v>
      </c>
      <c r="V90" s="559" t="e">
        <f t="shared" ref="V90" ca="1" si="2416">IF(AND(V88&gt;0,V89&gt;0),ROUNDDOWN(V89/V88,4),"")</f>
        <v>#REF!</v>
      </c>
      <c r="W90" s="560" t="e">
        <f t="shared" ref="W90" ca="1" si="2417">IF(AND(W88&gt;0,W89&gt;0),ROUNDDOWN(W89/W88,4),"")</f>
        <v>#REF!</v>
      </c>
      <c r="X90" s="559" t="e">
        <f t="shared" ref="X90" ca="1" si="2418">IF(AND(X88&gt;0,X89&gt;0),ROUNDDOWN(X89/X88,4),"")</f>
        <v>#REF!</v>
      </c>
      <c r="Y90" s="559" t="e">
        <f t="shared" ref="Y90" ca="1" si="2419">IF(AND(Y88&gt;0,Y89&gt;0),ROUNDDOWN(Y89/Y88,4),"")</f>
        <v>#REF!</v>
      </c>
      <c r="Z90" s="561" t="e">
        <f t="shared" ref="Z90" ca="1" si="2420">IF(AND(Z88&gt;0,Z89&gt;0),ROUNDDOWN(Z89/Z88,4),"")</f>
        <v>#REF!</v>
      </c>
      <c r="AA90" s="559" t="e">
        <f t="shared" ref="AA90" ca="1" si="2421">IF(AND(AA88&gt;0,AA89&gt;0),ROUNDDOWN(AA89/AA88,4),"")</f>
        <v>#REF!</v>
      </c>
      <c r="AB90" s="562" t="e">
        <f ca="1">IF(AB89&gt;0,AB89/AB88,0)</f>
        <v>#REF!</v>
      </c>
      <c r="AC90" s="559" t="e">
        <f t="shared" ref="AC90" ca="1" si="2422">IF(AND(AC88&gt;0,AC89&gt;0),ROUNDDOWN(AC89/AC88,4),"")</f>
        <v>#REF!</v>
      </c>
      <c r="AD90" s="558" t="e">
        <f t="shared" ref="AD90" ca="1" si="2423">IF(AND(AD88&gt;0,AD89&gt;0),ROUNDDOWN(AD89/AD88,4),"")</f>
        <v>#REF!</v>
      </c>
      <c r="AE90" s="559" t="e">
        <f t="shared" ref="AE90" ca="1" si="2424">IF(AND(AE88&gt;0,AE89&gt;0),ROUNDDOWN(AE89/AE88,4),"")</f>
        <v>#REF!</v>
      </c>
      <c r="AF90" s="559" t="e">
        <f t="shared" ref="AF90" ca="1" si="2425">IF(AND(AF88&gt;0,AF89&gt;0),ROUNDDOWN(AF89/AF88,4),"")</f>
        <v>#REF!</v>
      </c>
      <c r="AG90" s="560" t="e">
        <f t="shared" ref="AG90" ca="1" si="2426">IF(AND(AG88&gt;0,AG89&gt;0),ROUNDDOWN(AG89/AG88,4),"")</f>
        <v>#REF!</v>
      </c>
      <c r="AH90" s="559" t="e">
        <f t="shared" ref="AH90" ca="1" si="2427">IF(AND(AH88&gt;0,AH89&gt;0),ROUNDDOWN(AH89/AH88,4),"")</f>
        <v>#REF!</v>
      </c>
      <c r="AI90" s="559" t="e">
        <f t="shared" ref="AI90" ca="1" si="2428">IF(AND(AI88&gt;0,AI89&gt;0),ROUNDDOWN(AI89/AI88,4),"")</f>
        <v>#REF!</v>
      </c>
      <c r="AJ90" s="561" t="e">
        <f t="shared" ref="AJ90" ca="1" si="2429">IF(AND(AJ88&gt;0,AJ89&gt;0),ROUNDDOWN(AJ89/AJ88,4),"")</f>
        <v>#REF!</v>
      </c>
      <c r="AK90" s="559" t="e">
        <f t="shared" ref="AK90" ca="1" si="2430">IF(AND(AK88&gt;0,AK89&gt;0),ROUNDDOWN(AK89/AK88,4),"")</f>
        <v>#REF!</v>
      </c>
      <c r="AL90" s="562" t="e">
        <f ca="1">IF(AL89&gt;0,AL89/AL88,0)</f>
        <v>#REF!</v>
      </c>
      <c r="AM90" s="559" t="e">
        <f t="shared" ref="AM90" ca="1" si="2431">IF(AND(AM88&gt;0,AM89&gt;0),ROUNDDOWN(AM89/AM88,4),"")</f>
        <v>#REF!</v>
      </c>
      <c r="AN90" s="558" t="e">
        <f t="shared" ref="AN90" ca="1" si="2432">IF(AND(AN88&gt;0,AN89&gt;0),ROUNDDOWN(AN89/AN88,4),"")</f>
        <v>#REF!</v>
      </c>
      <c r="AO90" s="559" t="e">
        <f t="shared" ref="AO90" ca="1" si="2433">IF(AND(AO88&gt;0,AO89&gt;0),ROUNDDOWN(AO89/AO88,4),"")</f>
        <v>#REF!</v>
      </c>
      <c r="AP90" s="559" t="e">
        <f t="shared" ref="AP90" ca="1" si="2434">IF(AND(AP88&gt;0,AP89&gt;0),ROUNDDOWN(AP89/AP88,4),"")</f>
        <v>#REF!</v>
      </c>
      <c r="AQ90" s="560" t="e">
        <f t="shared" ref="AQ90" ca="1" si="2435">IF(AND(AQ88&gt;0,AQ89&gt;0),ROUNDDOWN(AQ89/AQ88,4),"")</f>
        <v>#REF!</v>
      </c>
      <c r="AR90" s="559" t="e">
        <f t="shared" ref="AR90" ca="1" si="2436">IF(AND(AR88&gt;0,AR89&gt;0),ROUNDDOWN(AR89/AR88,4),"")</f>
        <v>#REF!</v>
      </c>
      <c r="AS90" s="559" t="e">
        <f t="shared" ref="AS90" ca="1" si="2437">IF(AND(AS88&gt;0,AS89&gt;0),ROUNDDOWN(AS89/AS88,4),"")</f>
        <v>#REF!</v>
      </c>
      <c r="AT90" s="561" t="e">
        <f t="shared" ref="AT90" ca="1" si="2438">IF(AND(AT88&gt;0,AT89&gt;0),ROUNDDOWN(AT89/AT88,4),"")</f>
        <v>#REF!</v>
      </c>
      <c r="AU90" s="559" t="e">
        <f t="shared" ref="AU90" ca="1" si="2439">IF(AND(AU88&gt;0,AU89&gt;0),ROUNDDOWN(AU89/AU88,4),"")</f>
        <v>#REF!</v>
      </c>
      <c r="AV90" s="562" t="e">
        <f ca="1">IF(AV89&gt;0,AV89/AV88,0)</f>
        <v>#REF!</v>
      </c>
      <c r="AW90" s="559" t="e">
        <f t="shared" ref="AW90" ca="1" si="2440">IF(AND(AW88&gt;0,AW89&gt;0),ROUNDDOWN(AW89/AW88,4),"")</f>
        <v>#REF!</v>
      </c>
      <c r="AX90" s="630" t="e">
        <f t="shared" ref="AX90:BE90" ca="1" si="2441">IF(AND(AX88&gt;0,AX89&gt;0),ROUNDDOWN(AX89/AX88,4),"")</f>
        <v>#REF!</v>
      </c>
      <c r="AY90" s="563" t="e">
        <f t="shared" ca="1" si="2441"/>
        <v>#REF!</v>
      </c>
      <c r="AZ90" s="631" t="e">
        <f t="shared" ca="1" si="2441"/>
        <v>#REF!</v>
      </c>
      <c r="BA90" s="650" t="e">
        <f t="shared" ca="1" si="2441"/>
        <v>#REF!</v>
      </c>
      <c r="BB90" s="564" t="e">
        <f t="shared" ca="1" si="2441"/>
        <v>#REF!</v>
      </c>
      <c r="BC90" s="651" t="e">
        <f t="shared" ca="1" si="2441"/>
        <v>#REF!</v>
      </c>
      <c r="BD90" s="661" t="e">
        <f t="shared" ca="1" si="2441"/>
        <v>#REF!</v>
      </c>
      <c r="BE90" s="565" t="e">
        <f t="shared" ca="1" si="2441"/>
        <v>#REF!</v>
      </c>
      <c r="BF90" s="796"/>
      <c r="BG90" s="662" t="e">
        <f ca="1">IF(AND(BG88&gt;0,BG89&gt;0),ROUNDDOWN(BG89/BG88,4),"")</f>
        <v>#REF!</v>
      </c>
      <c r="BH90" s="566" t="e">
        <f t="shared" ref="BH90" ca="1" si="2442">IF(AND(BH88&gt;0,BH89&gt;0),ROUNDDOWN(BH89/BH88,4),"")</f>
        <v>#REF!</v>
      </c>
      <c r="BI90" s="559" t="e">
        <f t="shared" ref="BI90" ca="1" si="2443">IF(AND(BI88&gt;0,BI89&gt;0),ROUNDDOWN(BI89/BI88,4),"")</f>
        <v>#REF!</v>
      </c>
      <c r="BJ90" s="559" t="e">
        <f t="shared" ref="BJ90" ca="1" si="2444">IF(AND(BJ88&gt;0,BJ89&gt;0),ROUNDDOWN(BJ89/BJ88,4),"")</f>
        <v>#REF!</v>
      </c>
      <c r="BK90" s="560" t="e">
        <f t="shared" ref="BK90" ca="1" si="2445">IF(AND(BK88&gt;0,BK89&gt;0),ROUNDDOWN(BK89/BK88,4),"")</f>
        <v>#REF!</v>
      </c>
      <c r="BL90" s="559" t="e">
        <f t="shared" ref="BL90" ca="1" si="2446">IF(AND(BL88&gt;0,BL89&gt;0),ROUNDDOWN(BL89/BL88,4),"")</f>
        <v>#REF!</v>
      </c>
      <c r="BM90" s="559" t="e">
        <f t="shared" ref="BM90" ca="1" si="2447">IF(AND(BM88&gt;0,BM89&gt;0),ROUNDDOWN(BM89/BM88,4),"")</f>
        <v>#REF!</v>
      </c>
      <c r="BN90" s="561" t="e">
        <f t="shared" ref="BN90" ca="1" si="2448">IF(AND(BN88&gt;0,BN89&gt;0),ROUNDDOWN(BN89/BN88,4),"")</f>
        <v>#REF!</v>
      </c>
      <c r="BO90" s="559" t="e">
        <f t="shared" ref="BO90" ca="1" si="2449">IF(AND(BO88&gt;0,BO89&gt;0),ROUNDDOWN(BO89/BO88,4),"")</f>
        <v>#REF!</v>
      </c>
      <c r="BP90" s="562" t="e">
        <f ca="1">IF(BP89&gt;0,BP89/BP88,0)</f>
        <v>#REF!</v>
      </c>
      <c r="BQ90" s="559" t="e">
        <f t="shared" ref="BQ90" ca="1" si="2450">IF(AND(BQ88&gt;0,BQ89&gt;0),ROUNDDOWN(BQ89/BQ88,4),"")</f>
        <v>#REF!</v>
      </c>
      <c r="BR90" s="558" t="e">
        <f t="shared" ref="BR90" ca="1" si="2451">IF(AND(BR88&gt;0,BR89&gt;0),ROUNDDOWN(BR89/BR88,4),"")</f>
        <v>#REF!</v>
      </c>
      <c r="BS90" s="559" t="e">
        <f t="shared" ref="BS90" ca="1" si="2452">IF(AND(BS88&gt;0,BS89&gt;0),ROUNDDOWN(BS89/BS88,4),"")</f>
        <v>#REF!</v>
      </c>
      <c r="BT90" s="559" t="e">
        <f t="shared" ref="BT90" ca="1" si="2453">IF(AND(BT88&gt;0,BT89&gt;0),ROUNDDOWN(BT89/BT88,4),"")</f>
        <v>#REF!</v>
      </c>
      <c r="BU90" s="560" t="e">
        <f t="shared" ref="BU90" ca="1" si="2454">IF(AND(BU88&gt;0,BU89&gt;0),ROUNDDOWN(BU89/BU88,4),"")</f>
        <v>#REF!</v>
      </c>
      <c r="BV90" s="559" t="e">
        <f t="shared" ref="BV90" ca="1" si="2455">IF(AND(BV88&gt;0,BV89&gt;0),ROUNDDOWN(BV89/BV88,4),"")</f>
        <v>#REF!</v>
      </c>
      <c r="BW90" s="559" t="e">
        <f t="shared" ref="BW90" ca="1" si="2456">IF(AND(BW88&gt;0,BW89&gt;0),ROUNDDOWN(BW89/BW88,4),"")</f>
        <v>#REF!</v>
      </c>
      <c r="BX90" s="561" t="e">
        <f t="shared" ref="BX90" ca="1" si="2457">IF(AND(BX88&gt;0,BX89&gt;0),ROUNDDOWN(BX89/BX88,4),"")</f>
        <v>#REF!</v>
      </c>
      <c r="BY90" s="559" t="e">
        <f t="shared" ref="BY90" ca="1" si="2458">IF(AND(BY88&gt;0,BY89&gt;0),ROUNDDOWN(BY89/BY88,4),"")</f>
        <v>#REF!</v>
      </c>
      <c r="BZ90" s="562" t="e">
        <f ca="1">IF(BZ89&gt;0,BZ89/BZ88,0)</f>
        <v>#REF!</v>
      </c>
      <c r="CA90" s="559" t="e">
        <f t="shared" ref="CA90" ca="1" si="2459">IF(AND(CA88&gt;0,CA89&gt;0),ROUNDDOWN(CA89/CA88,4),"")</f>
        <v>#REF!</v>
      </c>
      <c r="CB90" s="558" t="e">
        <f t="shared" ref="CB90" ca="1" si="2460">IF(AND(CB88&gt;0,CB89&gt;0),ROUNDDOWN(CB89/CB88,4),"")</f>
        <v>#REF!</v>
      </c>
      <c r="CC90" s="559" t="e">
        <f t="shared" ref="CC90" ca="1" si="2461">IF(AND(CC88&gt;0,CC89&gt;0),ROUNDDOWN(CC89/CC88,4),"")</f>
        <v>#REF!</v>
      </c>
      <c r="CD90" s="559" t="e">
        <f t="shared" ref="CD90" ca="1" si="2462">IF(AND(CD88&gt;0,CD89&gt;0),ROUNDDOWN(CD89/CD88,4),"")</f>
        <v>#REF!</v>
      </c>
      <c r="CE90" s="560" t="e">
        <f t="shared" ref="CE90" ca="1" si="2463">IF(AND(CE88&gt;0,CE89&gt;0),ROUNDDOWN(CE89/CE88,4),"")</f>
        <v>#REF!</v>
      </c>
      <c r="CF90" s="559" t="e">
        <f t="shared" ref="CF90" ca="1" si="2464">IF(AND(CF88&gt;0,CF89&gt;0),ROUNDDOWN(CF89/CF88,4),"")</f>
        <v>#REF!</v>
      </c>
      <c r="CG90" s="559" t="e">
        <f t="shared" ref="CG90" ca="1" si="2465">IF(AND(CG88&gt;0,CG89&gt;0),ROUNDDOWN(CG89/CG88,4),"")</f>
        <v>#REF!</v>
      </c>
      <c r="CH90" s="561" t="e">
        <f t="shared" ref="CH90" ca="1" si="2466">IF(AND(CH88&gt;0,CH89&gt;0),ROUNDDOWN(CH89/CH88,4),"")</f>
        <v>#REF!</v>
      </c>
      <c r="CI90" s="559" t="e">
        <f t="shared" ref="CI90" ca="1" si="2467">IF(AND(CI88&gt;0,CI89&gt;0),ROUNDDOWN(CI89/CI88,4),"")</f>
        <v>#REF!</v>
      </c>
      <c r="CJ90" s="562" t="e">
        <f ca="1">IF(CJ89&gt;0,CJ89/CJ88,0)</f>
        <v>#REF!</v>
      </c>
      <c r="CK90" s="559" t="e">
        <f t="shared" ref="CK90" ca="1" si="2468">IF(AND(CK88&gt;0,CK89&gt;0),ROUNDDOWN(CK89/CK88,4),"")</f>
        <v>#REF!</v>
      </c>
      <c r="CL90" s="630" t="e">
        <f t="shared" ref="CL90:CS90" ca="1" si="2469">IF(AND(CL88&gt;0,CL89&gt;0),ROUNDDOWN(CL89/CL88,4),"")</f>
        <v>#REF!</v>
      </c>
      <c r="CM90" s="563" t="e">
        <f t="shared" ca="1" si="2469"/>
        <v>#REF!</v>
      </c>
      <c r="CN90" s="631" t="e">
        <f t="shared" ca="1" si="2469"/>
        <v>#REF!</v>
      </c>
      <c r="CO90" s="650" t="e">
        <f t="shared" ca="1" si="2469"/>
        <v>#REF!</v>
      </c>
      <c r="CP90" s="564" t="e">
        <f t="shared" ca="1" si="2469"/>
        <v>#REF!</v>
      </c>
      <c r="CQ90" s="651" t="e">
        <f t="shared" ca="1" si="2469"/>
        <v>#REF!</v>
      </c>
      <c r="CR90" s="661" t="e">
        <f t="shared" ca="1" si="2469"/>
        <v>#REF!</v>
      </c>
      <c r="CS90" s="565" t="e">
        <f t="shared" ca="1" si="2469"/>
        <v>#REF!</v>
      </c>
      <c r="CT90" s="796"/>
      <c r="CU90" s="662" t="e">
        <f ca="1">IF(AND(CU88&gt;0,CU89&gt;0),ROUNDDOWN(CU89/CU88,4),"")</f>
        <v>#REF!</v>
      </c>
      <c r="CV90" s="672" t="e">
        <f ca="1">IF(AND(CV88&gt;0,CV89&gt;0),ROUNDDOWN(CV89/CV88,4),"")</f>
        <v>#REF!</v>
      </c>
      <c r="CW90" s="567" t="e">
        <f t="shared" ref="CW90:CX90" ca="1" si="2470">IF(AND(CW88&gt;0,CW89&gt;0),ROUNDDOWN(CW89/CW88,4),"")</f>
        <v>#REF!</v>
      </c>
      <c r="CX90" s="673" t="e">
        <f t="shared" ca="1" si="2470"/>
        <v>#REF!</v>
      </c>
      <c r="CY90" s="683" t="e">
        <f ca="1">IF(AND(CY88&gt;0,CY89&gt;0),ROUNDDOWN(CY89/CY88,4),"")</f>
        <v>#REF!</v>
      </c>
      <c r="CZ90" s="568" t="e">
        <f ca="1">IF(AND(CZ88&gt;0,CZ89&gt;0),ROUNDDOWN(CZ89/CZ88,4),"")</f>
        <v>#REF!</v>
      </c>
      <c r="DA90" s="684" t="e">
        <f ca="1">IF(AND(DA88&gt;0,DA89&gt;0),ROUNDDOWN(DA89/DA88,4),"")</f>
        <v>#REF!</v>
      </c>
      <c r="DB90" s="694" t="e">
        <f t="shared" ref="DB90" ca="1" si="2471">IF(AND(DB88&gt;0,DB89&gt;0),ROUNDDOWN(DB89/DB88,4),"")</f>
        <v>#REF!</v>
      </c>
      <c r="DC90" s="569" t="e">
        <f t="shared" ref="DC90:DD90" ca="1" si="2472">IF(AND(DC88&gt;0,DC89&gt;0),ROUNDDOWN(DC89/DC88,4),"")</f>
        <v>#REF!</v>
      </c>
      <c r="DD90" s="792" t="e">
        <f t="shared" ca="1" si="2472"/>
        <v>#REF!</v>
      </c>
      <c r="DE90" s="695" t="e">
        <f t="shared" ref="DE90" ca="1" si="2473">IF(AND(DE88&gt;0,DE89&gt;0),ROUNDDOWN(DE89/DE88,4),"")</f>
        <v>#REF!</v>
      </c>
      <c r="DF90" s="566" t="e">
        <f t="shared" ref="DF90:GX90" ca="1" si="2474">IF(AND(DF88&gt;0,DF89&gt;0),ROUNDDOWN(DF89/DF88,4),"")</f>
        <v>#REF!</v>
      </c>
      <c r="DG90" s="559" t="e">
        <f t="shared" ca="1" si="2474"/>
        <v>#REF!</v>
      </c>
      <c r="DH90" s="559" t="e">
        <f t="shared" ca="1" si="2474"/>
        <v>#REF!</v>
      </c>
      <c r="DI90" s="560" t="e">
        <f t="shared" ca="1" si="2474"/>
        <v>#REF!</v>
      </c>
      <c r="DJ90" s="559" t="e">
        <f t="shared" ca="1" si="2474"/>
        <v>#REF!</v>
      </c>
      <c r="DK90" s="559" t="e">
        <f t="shared" ca="1" si="2474"/>
        <v>#REF!</v>
      </c>
      <c r="DL90" s="561" t="e">
        <f t="shared" ca="1" si="2474"/>
        <v>#REF!</v>
      </c>
      <c r="DM90" s="559" t="e">
        <f t="shared" ca="1" si="2474"/>
        <v>#REF!</v>
      </c>
      <c r="DN90" s="562" t="e">
        <f ca="1">IF(DN89&gt;0,DN89/DN88,0)</f>
        <v>#REF!</v>
      </c>
      <c r="DO90" s="559" t="e">
        <f t="shared" ca="1" si="2474"/>
        <v>#REF!</v>
      </c>
      <c r="DP90" s="558" t="e">
        <f t="shared" ca="1" si="2474"/>
        <v>#REF!</v>
      </c>
      <c r="DQ90" s="559" t="e">
        <f t="shared" ca="1" si="2474"/>
        <v>#REF!</v>
      </c>
      <c r="DR90" s="559" t="e">
        <f t="shared" ca="1" si="2474"/>
        <v>#REF!</v>
      </c>
      <c r="DS90" s="560" t="e">
        <f t="shared" ca="1" si="2474"/>
        <v>#REF!</v>
      </c>
      <c r="DT90" s="559" t="e">
        <f t="shared" ca="1" si="2474"/>
        <v>#REF!</v>
      </c>
      <c r="DU90" s="559" t="e">
        <f t="shared" ca="1" si="2474"/>
        <v>#REF!</v>
      </c>
      <c r="DV90" s="561" t="e">
        <f t="shared" ca="1" si="2474"/>
        <v>#REF!</v>
      </c>
      <c r="DW90" s="559" t="e">
        <f t="shared" ca="1" si="2474"/>
        <v>#REF!</v>
      </c>
      <c r="DX90" s="562" t="e">
        <f ca="1">IF(DX89&gt;0,DX89/DX88,0)</f>
        <v>#REF!</v>
      </c>
      <c r="DY90" s="559" t="e">
        <f t="shared" ca="1" si="2474"/>
        <v>#REF!</v>
      </c>
      <c r="DZ90" s="558" t="e">
        <f t="shared" ca="1" si="2474"/>
        <v>#REF!</v>
      </c>
      <c r="EA90" s="559" t="e">
        <f t="shared" ca="1" si="2474"/>
        <v>#REF!</v>
      </c>
      <c r="EB90" s="559" t="e">
        <f t="shared" ca="1" si="2474"/>
        <v>#REF!</v>
      </c>
      <c r="EC90" s="560" t="e">
        <f t="shared" ca="1" si="2474"/>
        <v>#REF!</v>
      </c>
      <c r="ED90" s="559" t="e">
        <f t="shared" ca="1" si="2474"/>
        <v>#REF!</v>
      </c>
      <c r="EE90" s="559" t="e">
        <f t="shared" ca="1" si="2474"/>
        <v>#REF!</v>
      </c>
      <c r="EF90" s="561" t="e">
        <f t="shared" ca="1" si="2474"/>
        <v>#REF!</v>
      </c>
      <c r="EG90" s="559" t="e">
        <f t="shared" ca="1" si="2474"/>
        <v>#REF!</v>
      </c>
      <c r="EH90" s="562" t="e">
        <f ca="1">IF(EH89&gt;0,EH89/EH88,0)</f>
        <v>#REF!</v>
      </c>
      <c r="EI90" s="559" t="e">
        <f t="shared" ca="1" si="2474"/>
        <v>#REF!</v>
      </c>
      <c r="EJ90" s="630" t="e">
        <f t="shared" ref="EJ90:EQ90" ca="1" si="2475">IF(AND(EJ88&gt;0,EJ89&gt;0),ROUNDDOWN(EJ89/EJ88,4),"")</f>
        <v>#REF!</v>
      </c>
      <c r="EK90" s="563" t="e">
        <f t="shared" ca="1" si="2475"/>
        <v>#REF!</v>
      </c>
      <c r="EL90" s="631" t="e">
        <f t="shared" ca="1" si="2475"/>
        <v>#REF!</v>
      </c>
      <c r="EM90" s="650" t="e">
        <f t="shared" ca="1" si="2475"/>
        <v>#REF!</v>
      </c>
      <c r="EN90" s="564" t="e">
        <f t="shared" ca="1" si="2475"/>
        <v>#REF!</v>
      </c>
      <c r="EO90" s="651" t="e">
        <f t="shared" ca="1" si="2475"/>
        <v>#REF!</v>
      </c>
      <c r="EP90" s="661" t="e">
        <f t="shared" ca="1" si="2475"/>
        <v>#REF!</v>
      </c>
      <c r="EQ90" s="565" t="e">
        <f t="shared" ca="1" si="2475"/>
        <v>#REF!</v>
      </c>
      <c r="ER90" s="796"/>
      <c r="ES90" s="662" t="e">
        <f ca="1">IF(AND(ES88&gt;0,ES89&gt;0),ROUNDDOWN(ES89/ES88,4),"")</f>
        <v>#REF!</v>
      </c>
      <c r="ET90" s="566" t="e">
        <f t="shared" ca="1" si="2474"/>
        <v>#REF!</v>
      </c>
      <c r="EU90" s="559" t="e">
        <f t="shared" ca="1" si="2474"/>
        <v>#REF!</v>
      </c>
      <c r="EV90" s="559" t="e">
        <f t="shared" ca="1" si="2474"/>
        <v>#REF!</v>
      </c>
      <c r="EW90" s="560" t="e">
        <f t="shared" ca="1" si="2474"/>
        <v>#REF!</v>
      </c>
      <c r="EX90" s="559" t="e">
        <f t="shared" ca="1" si="2474"/>
        <v>#REF!</v>
      </c>
      <c r="EY90" s="559" t="e">
        <f t="shared" ca="1" si="2474"/>
        <v>#REF!</v>
      </c>
      <c r="EZ90" s="561" t="e">
        <f t="shared" ca="1" si="2474"/>
        <v>#REF!</v>
      </c>
      <c r="FA90" s="559" t="e">
        <f t="shared" ca="1" si="2474"/>
        <v>#REF!</v>
      </c>
      <c r="FB90" s="562" t="e">
        <f ca="1">IF(FB89&gt;0,FB89/FB88,0)</f>
        <v>#REF!</v>
      </c>
      <c r="FC90" s="559" t="e">
        <f t="shared" ca="1" si="2474"/>
        <v>#REF!</v>
      </c>
      <c r="FD90" s="558" t="e">
        <f t="shared" ca="1" si="2474"/>
        <v>#REF!</v>
      </c>
      <c r="FE90" s="559" t="e">
        <f t="shared" ca="1" si="2474"/>
        <v>#REF!</v>
      </c>
      <c r="FF90" s="559" t="e">
        <f t="shared" ca="1" si="2474"/>
        <v>#REF!</v>
      </c>
      <c r="FG90" s="560" t="e">
        <f t="shared" ca="1" si="2474"/>
        <v>#REF!</v>
      </c>
      <c r="FH90" s="559" t="e">
        <f t="shared" ca="1" si="2474"/>
        <v>#REF!</v>
      </c>
      <c r="FI90" s="559" t="e">
        <f t="shared" ca="1" si="2474"/>
        <v>#REF!</v>
      </c>
      <c r="FJ90" s="561" t="e">
        <f t="shared" ca="1" si="2474"/>
        <v>#REF!</v>
      </c>
      <c r="FK90" s="559" t="e">
        <f t="shared" ca="1" si="2474"/>
        <v>#REF!</v>
      </c>
      <c r="FL90" s="562" t="e">
        <f ca="1">IF(FL89&gt;0,FL89/FL88,0)</f>
        <v>#REF!</v>
      </c>
      <c r="FM90" s="559" t="e">
        <f t="shared" ca="1" si="2474"/>
        <v>#REF!</v>
      </c>
      <c r="FN90" s="558" t="e">
        <f t="shared" ca="1" si="2474"/>
        <v>#REF!</v>
      </c>
      <c r="FO90" s="559" t="e">
        <f t="shared" ca="1" si="2474"/>
        <v>#REF!</v>
      </c>
      <c r="FP90" s="559" t="e">
        <f t="shared" ca="1" si="2474"/>
        <v>#REF!</v>
      </c>
      <c r="FQ90" s="560" t="e">
        <f t="shared" ca="1" si="2474"/>
        <v>#REF!</v>
      </c>
      <c r="FR90" s="559" t="e">
        <f t="shared" ca="1" si="2474"/>
        <v>#REF!</v>
      </c>
      <c r="FS90" s="559" t="e">
        <f t="shared" ca="1" si="2474"/>
        <v>#REF!</v>
      </c>
      <c r="FT90" s="561" t="e">
        <f t="shared" ca="1" si="2474"/>
        <v>#REF!</v>
      </c>
      <c r="FU90" s="559" t="e">
        <f t="shared" ca="1" si="2474"/>
        <v>#REF!</v>
      </c>
      <c r="FV90" s="562" t="e">
        <f ca="1">IF(FV89&gt;0,FV89/FV88,0)</f>
        <v>#REF!</v>
      </c>
      <c r="FW90" s="559" t="e">
        <f t="shared" ca="1" si="2474"/>
        <v>#REF!</v>
      </c>
      <c r="FX90" s="630" t="e">
        <f t="shared" ref="FX90:GE90" ca="1" si="2476">IF(AND(FX88&gt;0,FX89&gt;0),ROUNDDOWN(FX89/FX88,4),"")</f>
        <v>#REF!</v>
      </c>
      <c r="FY90" s="563" t="e">
        <f t="shared" ca="1" si="2476"/>
        <v>#REF!</v>
      </c>
      <c r="FZ90" s="631" t="e">
        <f t="shared" ca="1" si="2476"/>
        <v>#REF!</v>
      </c>
      <c r="GA90" s="650" t="e">
        <f t="shared" ca="1" si="2476"/>
        <v>#REF!</v>
      </c>
      <c r="GB90" s="564" t="e">
        <f t="shared" ca="1" si="2476"/>
        <v>#REF!</v>
      </c>
      <c r="GC90" s="651" t="e">
        <f t="shared" ca="1" si="2476"/>
        <v>#REF!</v>
      </c>
      <c r="GD90" s="661" t="e">
        <f t="shared" ca="1" si="2476"/>
        <v>#REF!</v>
      </c>
      <c r="GE90" s="565" t="e">
        <f t="shared" ca="1" si="2476"/>
        <v>#REF!</v>
      </c>
      <c r="GF90" s="796"/>
      <c r="GG90" s="662" t="e">
        <f ca="1">IF(AND(GG88&gt;0,GG89&gt;0),ROUNDDOWN(GG89/GG88,4),"")</f>
        <v>#REF!</v>
      </c>
      <c r="GH90" s="672" t="e">
        <f ca="1">IF(AND(GH88&gt;0,GH89&gt;0),ROUNDDOWN(GH89/GH88,4),"")</f>
        <v>#REF!</v>
      </c>
      <c r="GI90" s="567" t="e">
        <f t="shared" ref="GI90:GJ90" ca="1" si="2477">IF(AND(GI88&gt;0,GI89&gt;0),ROUNDDOWN(GI89/GI88,4),"")</f>
        <v>#REF!</v>
      </c>
      <c r="GJ90" s="673" t="e">
        <f t="shared" ca="1" si="2477"/>
        <v>#REF!</v>
      </c>
      <c r="GK90" s="683" t="e">
        <f ca="1">IF(AND(GK88&gt;0,GK89&gt;0),ROUNDDOWN(GK89/GK88,4),"")</f>
        <v>#REF!</v>
      </c>
      <c r="GL90" s="568" t="e">
        <f ca="1">IF(AND(GL88&gt;0,GL89&gt;0),ROUNDDOWN(GL89/GL88,4),"")</f>
        <v>#REF!</v>
      </c>
      <c r="GM90" s="684" t="e">
        <f ca="1">IF(AND(GM88&gt;0,GM89&gt;0),ROUNDDOWN(GM89/GM88,4),"")</f>
        <v>#REF!</v>
      </c>
      <c r="GN90" s="694" t="e">
        <f t="shared" ref="GN90:GW90" ca="1" si="2478">IF(AND(GN88&gt;0,GN89&gt;0),ROUNDDOWN(GN89/GN88,4),"")</f>
        <v>#REF!</v>
      </c>
      <c r="GO90" s="569" t="e">
        <f t="shared" ca="1" si="2478"/>
        <v>#REF!</v>
      </c>
      <c r="GP90" s="792" t="e">
        <f t="shared" ca="1" si="2478"/>
        <v>#REF!</v>
      </c>
      <c r="GQ90" s="695" t="e">
        <f t="shared" ca="1" si="2478"/>
        <v>#REF!</v>
      </c>
      <c r="GR90" s="704" t="e">
        <f t="shared" ca="1" si="2478"/>
        <v>#REF!</v>
      </c>
      <c r="GS90" s="570" t="e">
        <f t="shared" ca="1" si="2478"/>
        <v>#REF!</v>
      </c>
      <c r="GT90" s="705" t="e">
        <f t="shared" ca="1" si="2478"/>
        <v>#REF!</v>
      </c>
      <c r="GU90" s="704" t="e">
        <f t="shared" ca="1" si="2478"/>
        <v>#REF!</v>
      </c>
      <c r="GV90" s="570" t="e">
        <f t="shared" ca="1" si="2478"/>
        <v>#REF!</v>
      </c>
      <c r="GW90" s="705" t="e">
        <f t="shared" ca="1" si="2478"/>
        <v>#REF!</v>
      </c>
      <c r="GX90" s="704" t="e">
        <f t="shared" ca="1" si="2474"/>
        <v>#REF!</v>
      </c>
      <c r="GY90" s="570" t="e">
        <f t="shared" ref="GY90:GZ90" ca="1" si="2479">IF(AND(GY88&gt;0,GY89&gt;0),ROUNDDOWN(GY89/GY88,4),"")</f>
        <v>#REF!</v>
      </c>
      <c r="GZ90" s="794" t="e">
        <f t="shared" ca="1" si="2479"/>
        <v>#REF!</v>
      </c>
      <c r="HA90" s="705" t="e">
        <f t="shared" ref="HA90" ca="1" si="2480">IF(AND(HA88&gt;0,HA89&gt;0),ROUNDDOWN(HA89/HA88,4),"")</f>
        <v>#REF!</v>
      </c>
      <c r="HC90" s="461"/>
      <c r="HD90" s="460"/>
      <c r="HE90" s="461"/>
      <c r="HF90" s="461"/>
      <c r="HG90" s="461"/>
    </row>
    <row r="91" spans="1:215" outlineLevel="1" x14ac:dyDescent="0.25">
      <c r="A91" s="365"/>
      <c r="B91" s="507"/>
      <c r="C91" s="805" t="str">
        <f>_xlfn.XLOOKUP($D91,'214737'!$H:$H,'214737'!$G:$G,"",0)</f>
        <v>東京</v>
      </c>
      <c r="D91" s="806" t="s">
        <v>454</v>
      </c>
      <c r="E91" s="417">
        <v>164</v>
      </c>
      <c r="F91" s="1294" t="str">
        <f>_xlfn.XLOOKUP($D91,'214737'!$H:$H,'214737'!$I:$I,"",0)</f>
        <v>山下 克典</v>
      </c>
      <c r="G91" s="1294" t="str">
        <f>_xlfn.XLOOKUP($D91,'214737'!$H:$H,'214737'!$J:$J,"",0)</f>
        <v>豊蔵 一幸</v>
      </c>
      <c r="H91" s="1294">
        <f>_xlfn.XLOOKUP($D91,'214737'!$H:$H,'214737'!$K:$K,"",0)</f>
        <v>0</v>
      </c>
      <c r="I91" s="1276" t="str">
        <f>集計グループ11</f>
        <v>東京・不動産事業</v>
      </c>
      <c r="J91" s="523"/>
      <c r="K91" s="1278">
        <f>_xlfn.XLOOKUP(実行度合表集計!$D91,'214737'!$H:$H,'214737'!$X:$X,0,0)</f>
        <v>183</v>
      </c>
      <c r="L91" s="1278">
        <f>_xlfn.XLOOKUP(実行度合表集計!$D91,'214737'!$H:$H,'214737'!$Y:$Y,0,0)</f>
        <v>0</v>
      </c>
      <c r="M91" s="1278">
        <f>_xlfn.XLOOKUP(実行度合表集計!$D91,'214737'!$H:$H,'214737'!$S:$S,0,0)</f>
        <v>0</v>
      </c>
      <c r="N91" s="1278">
        <f>_xlfn.XLOOKUP(実行度合表集計!$D91,'214737'!$H:$H,'214737'!$T:$T,0,0)</f>
        <v>0</v>
      </c>
      <c r="O91" s="1278">
        <f>_xlfn.XLOOKUP(実行度合表集計!$D91,'214737'!$H:$H,'214737'!$U:$U,0,0)</f>
        <v>0</v>
      </c>
      <c r="P91" s="1278">
        <f>_xlfn.XLOOKUP(実行度合表集計!$D91,'214737'!$H:$H,'214737'!$V:$V,0,0)</f>
        <v>400</v>
      </c>
      <c r="Q91" s="1278">
        <f>SUM(K91:P91)</f>
        <v>583</v>
      </c>
      <c r="R91" s="577" t="str">
        <f>D91</f>
        <v>競売不動産業務課</v>
      </c>
      <c r="S91" s="355" t="s">
        <v>145</v>
      </c>
      <c r="T91" s="455" t="e" cm="1">
        <f t="array" aca="1" ref="T91" ca="1">INDEX(INDIRECT("'"&amp;実行度合表集計!$D91&amp;"_受着完'!R27C4:R28C95",FALSE),1,
MATCH(T$2,INDIRECT("'"&amp;実行度合表集計!$D91&amp;"_受着完'!R4",FALSE),0)-1)</f>
        <v>#REF!</v>
      </c>
      <c r="U91" s="356" t="e">
        <f ca="1">INDEX(INDIRECT("'"&amp;実行度合表集計!$D91&amp;"_受着完'!R27C4:R28C95",FALSE),1,
MATCH(T$2,INDIRECT("'"&amp;実行度合表集計!$D91&amp;"_受着完'!R4",FALSE),0))</f>
        <v>#REF!</v>
      </c>
      <c r="V91" s="587" t="e" cm="1">
        <f t="array" aca="1" ref="V91" ca="1">INDEX(INDIRECT("'"&amp;実行度合表集計!$D91&amp;"_受着完'!R27C4:R28C95",FALSE),1,
MATCH(T$2,INDIRECT("'"&amp;実行度合表集計!$D91&amp;"_受着完'!R4",FALSE),0)-3)</f>
        <v>#REF!</v>
      </c>
      <c r="W91" s="357" t="e" cm="1">
        <f t="array" aca="1" ref="W91" ca="1">INDEX(INDIRECT("'"&amp;実行度合表集計!$D91&amp;"_受着完'!R58C4:R59C95",FALSE),1,
MATCH(T$2,INDIRECT("'"&amp;実行度合表集計!$D91&amp;"_受着完'!R4",FALSE),0)-1)</f>
        <v>#REF!</v>
      </c>
      <c r="X91" s="356" t="e">
        <f ca="1">INDEX(INDIRECT("'"&amp;実行度合表集計!$D91&amp;"_受着完'!R58C4:R59C95",FALSE),1,
MATCH(T$2,INDIRECT("'"&amp;実行度合表集計!$D91&amp;"_受着完'!R4",FALSE),0))</f>
        <v>#REF!</v>
      </c>
      <c r="Y91" s="587" t="e" cm="1">
        <f t="array" aca="1" ref="Y91" ca="1">INDEX(INDIRECT("'"&amp;実行度合表集計!$D91&amp;"_受着完'!R58C4:R59C95",FALSE),1,
MATCH(T$2,INDIRECT("'"&amp;実行度合表集計!$D91&amp;"_受着完'!R4",FALSE),0)-3)</f>
        <v>#REF!</v>
      </c>
      <c r="Z91" s="358" t="e" cm="1">
        <f t="array" aca="1" ref="Z91" ca="1">INDEX(INDIRECT("'"&amp;実行度合表集計!$D91&amp;"_受着完'!R89C4:R90C95",FALSE),1,
MATCH(T$2,INDIRECT("'"&amp;実行度合表集計!$D91&amp;"_受着完'!R4",FALSE),0)-1)</f>
        <v>#REF!</v>
      </c>
      <c r="AA91" s="356" t="e">
        <f ca="1">INDEX(INDIRECT("'"&amp;実行度合表集計!$D91&amp;"_受着完'!R89C4:R90C95",FALSE),1,
MATCH(T$2,INDIRECT("'"&amp;実行度合表集計!$D91&amp;"_受着完'!R4",FALSE),0))</f>
        <v>#REF!</v>
      </c>
      <c r="AB91" s="384" t="e">
        <f ca="1">AA91-($Q91*1000)</f>
        <v>#REF!</v>
      </c>
      <c r="AC91" s="587" t="e" cm="1">
        <f t="array" aca="1" ref="AC91" ca="1">INDEX(INDIRECT("'"&amp;実行度合表集計!$D91&amp;"_受着完'!R89C4:R90C95",FALSE),1,
MATCH(T$2,INDIRECT("'"&amp;実行度合表集計!$D91&amp;"_受着完'!R4",FALSE),0)-3)</f>
        <v>#REF!</v>
      </c>
      <c r="AD91" s="455" t="e" cm="1">
        <f t="array" aca="1" ref="AD91" ca="1">INDEX(INDIRECT("'"&amp;実行度合表集計!$D91&amp;"_受着完'!R27C4:R28C95",FALSE),1,
MATCH(AD$2,INDIRECT("'"&amp;実行度合表集計!$D91&amp;"_受着完'!R4",FALSE),0)-1)</f>
        <v>#REF!</v>
      </c>
      <c r="AE91" s="356" t="e">
        <f ca="1">INDEX(INDIRECT("'"&amp;実行度合表集計!$D91&amp;"_受着完'!R27C4:R28C95",FALSE),1,
MATCH(AD$2,INDIRECT("'"&amp;実行度合表集計!$D91&amp;"_受着完'!R4",FALSE),0))</f>
        <v>#REF!</v>
      </c>
      <c r="AF91" s="587" t="e" cm="1">
        <f t="array" aca="1" ref="AF91" ca="1">INDEX(INDIRECT("'"&amp;実行度合表集計!$D91&amp;"_受着完'!R27C4:R28C95",FALSE),1,
MATCH(AD$2,INDIRECT("'"&amp;実行度合表集計!$D91&amp;"_受着完'!R4",FALSE),0)-3)</f>
        <v>#REF!</v>
      </c>
      <c r="AG91" s="357" t="e" cm="1">
        <f t="array" aca="1" ref="AG91" ca="1">INDEX(INDIRECT("'"&amp;実行度合表集計!$D91&amp;"_受着完'!R58C4:R59C95",FALSE),1,
MATCH(AD$2,INDIRECT("'"&amp;実行度合表集計!$D91&amp;"_受着完'!R4",FALSE),0)-1)</f>
        <v>#REF!</v>
      </c>
      <c r="AH91" s="356" t="e">
        <f ca="1">INDEX(INDIRECT("'"&amp;実行度合表集計!$D91&amp;"_受着完'!R58C4:R59C95",FALSE),1,
MATCH(AD$2,INDIRECT("'"&amp;実行度合表集計!$D91&amp;"_受着完'!R4",FALSE),0))</f>
        <v>#REF!</v>
      </c>
      <c r="AI91" s="587" t="e" cm="1">
        <f t="array" aca="1" ref="AI91" ca="1">INDEX(INDIRECT("'"&amp;実行度合表集計!$D91&amp;"_受着完'!R58C4:R59C95",FALSE),1,
MATCH(AD$2,INDIRECT("'"&amp;実行度合表集計!$D91&amp;"_受着完'!R4",FALSE),0)-3)</f>
        <v>#REF!</v>
      </c>
      <c r="AJ91" s="358" t="e" cm="1">
        <f t="array" aca="1" ref="AJ91" ca="1">INDEX(INDIRECT("'"&amp;実行度合表集計!$D91&amp;"_受着完'!R89C4:R90C95",FALSE),1,
MATCH(AD$2,INDIRECT("'"&amp;実行度合表集計!$D91&amp;"_受着完'!R4",FALSE),0)-1)</f>
        <v>#REF!</v>
      </c>
      <c r="AK91" s="356" t="e">
        <f ca="1">INDEX(INDIRECT("'"&amp;実行度合表集計!$D91&amp;"_受着完'!R89C4:R90C95",FALSE),1,
MATCH(AD$2,INDIRECT("'"&amp;実行度合表集計!$D91&amp;"_受着完'!R4",FALSE),0))</f>
        <v>#REF!</v>
      </c>
      <c r="AL91" s="384" t="e">
        <f ca="1">AK91-($Q91*1000)</f>
        <v>#REF!</v>
      </c>
      <c r="AM91" s="587" t="e" cm="1">
        <f t="array" aca="1" ref="AM91" ca="1">INDEX(INDIRECT("'"&amp;実行度合表集計!$D91&amp;"_受着完'!R89C4:R90C95",FALSE),1,
MATCH(AD$2,INDIRECT("'"&amp;実行度合表集計!$D91&amp;"_受着完'!R4",FALSE),0)-3)</f>
        <v>#REF!</v>
      </c>
      <c r="AN91" s="455" t="e" cm="1">
        <f t="array" aca="1" ref="AN91" ca="1">INDEX(INDIRECT("'"&amp;実行度合表集計!$D91&amp;"_受着完'!R27C4:R28C95",FALSE),1,
MATCH(AN$2,INDIRECT("'"&amp;実行度合表集計!$D91&amp;"_受着完'!R4",FALSE),0)-1)</f>
        <v>#REF!</v>
      </c>
      <c r="AO91" s="356" t="e">
        <f ca="1">INDEX(INDIRECT("'"&amp;実行度合表集計!$D91&amp;"_受着完'!R27C4:R28C95",FALSE),1,
MATCH(AN$2,INDIRECT("'"&amp;実行度合表集計!$D91&amp;"_受着完'!R4",FALSE),0))</f>
        <v>#REF!</v>
      </c>
      <c r="AP91" s="587" t="e" cm="1">
        <f t="array" aca="1" ref="AP91" ca="1">INDEX(INDIRECT("'"&amp;実行度合表集計!$D91&amp;"_受着完'!R27C4:R28C95",FALSE),1,
MATCH(AN$2,INDIRECT("'"&amp;実行度合表集計!$D91&amp;"_受着完'!R4",FALSE),0)-3)</f>
        <v>#REF!</v>
      </c>
      <c r="AQ91" s="357" t="e" cm="1">
        <f t="array" aca="1" ref="AQ91" ca="1">INDEX(INDIRECT("'"&amp;実行度合表集計!$D91&amp;"_受着完'!R58C4:R59C95",FALSE),1,
MATCH(AN$2,INDIRECT("'"&amp;実行度合表集計!$D91&amp;"_受着完'!R4",FALSE),0)-1)</f>
        <v>#REF!</v>
      </c>
      <c r="AR91" s="356" t="e">
        <f ca="1">INDEX(INDIRECT("'"&amp;実行度合表集計!$D91&amp;"_受着完'!R58C4:R59C95",FALSE),1,
MATCH(AN$2,INDIRECT("'"&amp;実行度合表集計!$D91&amp;"_受着完'!R4",FALSE),0))</f>
        <v>#REF!</v>
      </c>
      <c r="AS91" s="587" t="e" cm="1">
        <f t="array" aca="1" ref="AS91" ca="1">INDEX(INDIRECT("'"&amp;実行度合表集計!$D91&amp;"_受着完'!R58C4:R59C95",FALSE),1,
MATCH(AN$2,INDIRECT("'"&amp;実行度合表集計!$D91&amp;"_受着完'!R4",FALSE),0)-3)</f>
        <v>#REF!</v>
      </c>
      <c r="AT91" s="358" t="e" cm="1">
        <f t="array" aca="1" ref="AT91" ca="1">INDEX(INDIRECT("'"&amp;実行度合表集計!$D91&amp;"_受着完'!R89C4:R90C95",FALSE),1,
MATCH(AN$2,INDIRECT("'"&amp;実行度合表集計!$D91&amp;"_受着完'!R4",FALSE),0)-1)</f>
        <v>#REF!</v>
      </c>
      <c r="AU91" s="356" t="e">
        <f ca="1">INDEX(INDIRECT("'"&amp;実行度合表集計!$D91&amp;"_受着完'!R89C4:R90C95",FALSE),1,
MATCH(AN$2,INDIRECT("'"&amp;実行度合表集計!$D91&amp;"_受着完'!R4",FALSE),0))</f>
        <v>#REF!</v>
      </c>
      <c r="AV91" s="384" t="e">
        <f ca="1">AU91-($Q91*1000)</f>
        <v>#REF!</v>
      </c>
      <c r="AW91" s="587" t="e" cm="1">
        <f t="array" aca="1" ref="AW91" ca="1">INDEX(INDIRECT("'"&amp;実行度合表集計!$D91&amp;"_受着完'!R89C4:R90C95",FALSE),1,
MATCH(AN$2,INDIRECT("'"&amp;実行度合表集計!$D91&amp;"_受着完'!R4",FALSE),0)-3)</f>
        <v>#REF!</v>
      </c>
      <c r="AX91" s="627" t="e">
        <f t="shared" ref="AX91:BG91" ca="1" si="2481">T91+AD91+AN91</f>
        <v>#REF!</v>
      </c>
      <c r="AY91" s="628" t="e">
        <f t="shared" ca="1" si="2481"/>
        <v>#REF!</v>
      </c>
      <c r="AZ91" s="629" t="e">
        <f t="shared" ca="1" si="2481"/>
        <v>#REF!</v>
      </c>
      <c r="BA91" s="648" t="e">
        <f t="shared" ca="1" si="2481"/>
        <v>#REF!</v>
      </c>
      <c r="BB91" s="617" t="e">
        <f t="shared" ca="1" si="2481"/>
        <v>#REF!</v>
      </c>
      <c r="BC91" s="649" t="e">
        <f t="shared" ca="1" si="2481"/>
        <v>#REF!</v>
      </c>
      <c r="BD91" s="659" t="e">
        <f t="shared" ca="1" si="2481"/>
        <v>#REF!</v>
      </c>
      <c r="BE91" s="619" t="e">
        <f t="shared" ca="1" si="2481"/>
        <v>#REF!</v>
      </c>
      <c r="BF91" s="789" t="e">
        <f t="shared" ca="1" si="2481"/>
        <v>#REF!</v>
      </c>
      <c r="BG91" s="660" t="e">
        <f t="shared" ca="1" si="2481"/>
        <v>#REF!</v>
      </c>
      <c r="BH91" s="360" t="e" cm="1">
        <f t="array" aca="1" ref="BH91" ca="1">INDEX(INDIRECT("'"&amp;実行度合表集計!$D91&amp;"_受着完'!R27C4:R28C95",FALSE),1,
MATCH(BH$2,INDIRECT("'"&amp;実行度合表集計!$D91&amp;"_受着完'!R4",FALSE),0)-1)</f>
        <v>#REF!</v>
      </c>
      <c r="BI91" s="356" t="e">
        <f ca="1">INDEX(INDIRECT("'"&amp;実行度合表集計!$D91&amp;"_受着完'!R27C4:R28C95",FALSE),1,
MATCH(BH$2,INDIRECT("'"&amp;実行度合表集計!$D91&amp;"_受着完'!R4",FALSE),0))</f>
        <v>#REF!</v>
      </c>
      <c r="BJ91" s="587" t="e" cm="1">
        <f t="array" aca="1" ref="BJ91" ca="1">INDEX(INDIRECT("'"&amp;実行度合表集計!$D91&amp;"_受着完'!R27C4:R28C95",FALSE),1,
MATCH(BH$2,INDIRECT("'"&amp;実行度合表集計!$D91&amp;"_受着完'!R4",FALSE),0)-3)</f>
        <v>#REF!</v>
      </c>
      <c r="BK91" s="357" t="e" cm="1">
        <f t="array" aca="1" ref="BK91" ca="1">INDEX(INDIRECT("'"&amp;実行度合表集計!$D91&amp;"_受着完'!R58C4:R59C95",FALSE),1,
MATCH(BH$2,INDIRECT("'"&amp;実行度合表集計!$D91&amp;"_受着完'!R4",FALSE),0)-1)</f>
        <v>#REF!</v>
      </c>
      <c r="BL91" s="356" t="e">
        <f ca="1">INDEX(INDIRECT("'"&amp;実行度合表集計!$D91&amp;"_受着完'!R58C4:R59C95",FALSE),1,
MATCH(BH$2,INDIRECT("'"&amp;実行度合表集計!$D91&amp;"_受着完'!R4",FALSE),0))</f>
        <v>#REF!</v>
      </c>
      <c r="BM91" s="587" t="e" cm="1">
        <f t="array" aca="1" ref="BM91" ca="1">INDEX(INDIRECT("'"&amp;実行度合表集計!$D91&amp;"_受着完'!R58C4:R59C95",FALSE),1,
MATCH(BH$2,INDIRECT("'"&amp;実行度合表集計!$D91&amp;"_受着完'!R4",FALSE),0)-3)</f>
        <v>#REF!</v>
      </c>
      <c r="BN91" s="358" t="e" cm="1">
        <f t="array" aca="1" ref="BN91" ca="1">INDEX(INDIRECT("'"&amp;実行度合表集計!$D91&amp;"_受着完'!R89C4:R90C95",FALSE),1,
MATCH(BH$2,INDIRECT("'"&amp;実行度合表集計!$D91&amp;"_受着完'!R4",FALSE),0)-1)</f>
        <v>#REF!</v>
      </c>
      <c r="BO91" s="356" t="e">
        <f ca="1">INDEX(INDIRECT("'"&amp;実行度合表集計!$D91&amp;"_受着完'!R89C4:R90C95",FALSE),1,
MATCH(BH$2,INDIRECT("'"&amp;実行度合表集計!$D91&amp;"_受着完'!R4",FALSE),0))</f>
        <v>#REF!</v>
      </c>
      <c r="BP91" s="384" t="e">
        <f ca="1">BO91-($Q91*1000)</f>
        <v>#REF!</v>
      </c>
      <c r="BQ91" s="587" t="e" cm="1">
        <f t="array" aca="1" ref="BQ91" ca="1">INDEX(INDIRECT("'"&amp;実行度合表集計!$D91&amp;"_受着完'!R89C4:R90C95",FALSE),1,
MATCH(BH$2,INDIRECT("'"&amp;実行度合表集計!$D91&amp;"_受着完'!R4",FALSE),0)-3)</f>
        <v>#REF!</v>
      </c>
      <c r="BR91" s="455" t="e" cm="1">
        <f t="array" aca="1" ref="BR91" ca="1">INDEX(INDIRECT("'"&amp;実行度合表集計!$D91&amp;"_受着完'!R27C4:R28C95",FALSE),1,
MATCH(BR$2,INDIRECT("'"&amp;実行度合表集計!$D91&amp;"_受着完'!R4",FALSE),0)-1)</f>
        <v>#REF!</v>
      </c>
      <c r="BS91" s="356" t="e">
        <f ca="1">INDEX(INDIRECT("'"&amp;実行度合表集計!$D91&amp;"_受着完'!R27C4:R28C95",FALSE),1,
MATCH(BR$2,INDIRECT("'"&amp;実行度合表集計!$D91&amp;"_受着完'!R4",FALSE),0))</f>
        <v>#REF!</v>
      </c>
      <c r="BT91" s="587" t="e" cm="1">
        <f t="array" aca="1" ref="BT91" ca="1">INDEX(INDIRECT("'"&amp;実行度合表集計!$D91&amp;"_受着完'!R27C4:R28C95",FALSE),1,
MATCH(BR$2,INDIRECT("'"&amp;実行度合表集計!$D91&amp;"_受着完'!R4",FALSE),0)-3)</f>
        <v>#REF!</v>
      </c>
      <c r="BU91" s="357" t="e" cm="1">
        <f t="array" aca="1" ref="BU91" ca="1">INDEX(INDIRECT("'"&amp;実行度合表集計!$D91&amp;"_受着完'!R58C4:R59C95",FALSE),1,
MATCH(BR$2,INDIRECT("'"&amp;実行度合表集計!$D91&amp;"_受着完'!R4",FALSE),0)-1)</f>
        <v>#REF!</v>
      </c>
      <c r="BV91" s="356" t="e">
        <f ca="1">INDEX(INDIRECT("'"&amp;実行度合表集計!$D91&amp;"_受着完'!R58C4:R59C95",FALSE),1,
MATCH(BR$2,INDIRECT("'"&amp;実行度合表集計!$D91&amp;"_受着完'!R4",FALSE),0))</f>
        <v>#REF!</v>
      </c>
      <c r="BW91" s="587" t="e" cm="1">
        <f t="array" aca="1" ref="BW91" ca="1">INDEX(INDIRECT("'"&amp;実行度合表集計!$D91&amp;"_受着完'!R58C4:R59C95",FALSE),1,
MATCH(BR$2,INDIRECT("'"&amp;実行度合表集計!$D91&amp;"_受着完'!R4",FALSE),0)-3)</f>
        <v>#REF!</v>
      </c>
      <c r="BX91" s="358" t="e" cm="1">
        <f t="array" aca="1" ref="BX91" ca="1">INDEX(INDIRECT("'"&amp;実行度合表集計!$D91&amp;"_受着完'!R89C4:R90C95",FALSE),1,
MATCH(BR$2,INDIRECT("'"&amp;実行度合表集計!$D91&amp;"_受着完'!R4",FALSE),0)-1)</f>
        <v>#REF!</v>
      </c>
      <c r="BY91" s="356" t="e">
        <f ca="1">INDEX(INDIRECT("'"&amp;実行度合表集計!$D91&amp;"_受着完'!R89C4:R90C95",FALSE),1,
MATCH(BR$2,INDIRECT("'"&amp;実行度合表集計!$D91&amp;"_受着完'!R4",FALSE),0))</f>
        <v>#REF!</v>
      </c>
      <c r="BZ91" s="384" t="e">
        <f ca="1">BY91-($Q91*1000)</f>
        <v>#REF!</v>
      </c>
      <c r="CA91" s="587" t="e" cm="1">
        <f t="array" aca="1" ref="CA91" ca="1">INDEX(INDIRECT("'"&amp;実行度合表集計!$D91&amp;"_受着完'!R89C4:R90C95",FALSE),1,
MATCH(BR$2,INDIRECT("'"&amp;実行度合表集計!$D91&amp;"_受着完'!R4",FALSE),0)-3)</f>
        <v>#REF!</v>
      </c>
      <c r="CB91" s="455" t="e" cm="1">
        <f t="array" aca="1" ref="CB91" ca="1">INDEX(INDIRECT("'"&amp;実行度合表集計!$D91&amp;"_受着完'!R27C4:R28C95",FALSE),1,
MATCH(CB$2,INDIRECT("'"&amp;実行度合表集計!$D91&amp;"_受着完'!R4",FALSE),0)-1)</f>
        <v>#REF!</v>
      </c>
      <c r="CC91" s="356" t="e">
        <f ca="1">INDEX(INDIRECT("'"&amp;実行度合表集計!$D91&amp;"_受着完'!R27C4:R28C95",FALSE),1,
MATCH(CB$2,INDIRECT("'"&amp;実行度合表集計!$D91&amp;"_受着完'!R4",FALSE),0))</f>
        <v>#REF!</v>
      </c>
      <c r="CD91" s="587" t="e" cm="1">
        <f t="array" aca="1" ref="CD91" ca="1">INDEX(INDIRECT("'"&amp;実行度合表集計!$D91&amp;"_受着完'!R27C4:R28C95",FALSE),1,
MATCH(CB$2,INDIRECT("'"&amp;実行度合表集計!$D91&amp;"_受着完'!R4",FALSE),0)-3)</f>
        <v>#REF!</v>
      </c>
      <c r="CE91" s="357" t="e" cm="1">
        <f t="array" aca="1" ref="CE91" ca="1">INDEX(INDIRECT("'"&amp;実行度合表集計!$D91&amp;"_受着完'!R58C4:R59C95",FALSE),1,
MATCH(CB$2,INDIRECT("'"&amp;実行度合表集計!$D91&amp;"_受着完'!R4",FALSE),0)-1)</f>
        <v>#REF!</v>
      </c>
      <c r="CF91" s="356" t="e">
        <f ca="1">INDEX(INDIRECT("'"&amp;実行度合表集計!$D91&amp;"_受着完'!R58C4:R59C95",FALSE),1,
MATCH(CB$2,INDIRECT("'"&amp;実行度合表集計!$D91&amp;"_受着完'!R4",FALSE),0))</f>
        <v>#REF!</v>
      </c>
      <c r="CG91" s="587" t="e" cm="1">
        <f t="array" aca="1" ref="CG91" ca="1">INDEX(INDIRECT("'"&amp;実行度合表集計!$D91&amp;"_受着完'!R58C4:R59C95",FALSE),1,
MATCH(CB$2,INDIRECT("'"&amp;実行度合表集計!$D91&amp;"_受着完'!R4",FALSE),0)-3)</f>
        <v>#REF!</v>
      </c>
      <c r="CH91" s="358" t="e" cm="1">
        <f t="array" aca="1" ref="CH91" ca="1">INDEX(INDIRECT("'"&amp;実行度合表集計!$D91&amp;"_受着完'!R89C4:R90C95",FALSE),1,
MATCH(CB$2,INDIRECT("'"&amp;実行度合表集計!$D91&amp;"_受着完'!R4",FALSE),0)-1)</f>
        <v>#REF!</v>
      </c>
      <c r="CI91" s="356" t="e">
        <f ca="1">INDEX(INDIRECT("'"&amp;実行度合表集計!$D91&amp;"_受着完'!R89C4:R90C95",FALSE),1,
MATCH(CB$2,INDIRECT("'"&amp;実行度合表集計!$D91&amp;"_受着完'!R4",FALSE),0))</f>
        <v>#REF!</v>
      </c>
      <c r="CJ91" s="384" t="e">
        <f ca="1">CI91-($Q91*1000)</f>
        <v>#REF!</v>
      </c>
      <c r="CK91" s="587" t="e" cm="1">
        <f t="array" aca="1" ref="CK91" ca="1">INDEX(INDIRECT("'"&amp;実行度合表集計!$D91&amp;"_受着完'!R89C4:R90C95",FALSE),1,
MATCH(CB$2,INDIRECT("'"&amp;実行度合表集計!$D91&amp;"_受着完'!R4",FALSE),0)-3)</f>
        <v>#REF!</v>
      </c>
      <c r="CL91" s="627" t="e">
        <f t="shared" ref="CL91:CU91" ca="1" si="2482">BH91+BR91+CB91</f>
        <v>#REF!</v>
      </c>
      <c r="CM91" s="628" t="e">
        <f t="shared" ca="1" si="2482"/>
        <v>#REF!</v>
      </c>
      <c r="CN91" s="629" t="e">
        <f t="shared" ca="1" si="2482"/>
        <v>#REF!</v>
      </c>
      <c r="CO91" s="648" t="e">
        <f t="shared" ca="1" si="2482"/>
        <v>#REF!</v>
      </c>
      <c r="CP91" s="617" t="e">
        <f t="shared" ca="1" si="2482"/>
        <v>#REF!</v>
      </c>
      <c r="CQ91" s="649" t="e">
        <f t="shared" ca="1" si="2482"/>
        <v>#REF!</v>
      </c>
      <c r="CR91" s="659" t="e">
        <f t="shared" ca="1" si="2482"/>
        <v>#REF!</v>
      </c>
      <c r="CS91" s="619" t="e">
        <f t="shared" ca="1" si="2482"/>
        <v>#REF!</v>
      </c>
      <c r="CT91" s="789" t="e">
        <f t="shared" ca="1" si="2482"/>
        <v>#REF!</v>
      </c>
      <c r="CU91" s="660" t="e">
        <f t="shared" ca="1" si="2482"/>
        <v>#REF!</v>
      </c>
      <c r="CV91" s="670" t="e">
        <f t="shared" ref="CV91:DE92" ca="1" si="2483">AX91+CL91</f>
        <v>#REF!</v>
      </c>
      <c r="CW91" s="620" t="e">
        <f t="shared" ca="1" si="2483"/>
        <v>#REF!</v>
      </c>
      <c r="CX91" s="671" t="e">
        <f t="shared" ca="1" si="2483"/>
        <v>#REF!</v>
      </c>
      <c r="CY91" s="681" t="e">
        <f t="shared" ca="1" si="2483"/>
        <v>#REF!</v>
      </c>
      <c r="CZ91" s="622" t="e">
        <f t="shared" ca="1" si="2483"/>
        <v>#REF!</v>
      </c>
      <c r="DA91" s="682" t="e">
        <f t="shared" ca="1" si="2483"/>
        <v>#REF!</v>
      </c>
      <c r="DB91" s="692" t="e">
        <f t="shared" ca="1" si="2483"/>
        <v>#REF!</v>
      </c>
      <c r="DC91" s="624" t="e">
        <f t="shared" ca="1" si="2483"/>
        <v>#REF!</v>
      </c>
      <c r="DD91" s="791" t="e">
        <f t="shared" ca="1" si="2483"/>
        <v>#REF!</v>
      </c>
      <c r="DE91" s="693" t="e">
        <f t="shared" ca="1" si="2483"/>
        <v>#REF!</v>
      </c>
      <c r="DF91" s="360" t="e" cm="1">
        <f t="array" aca="1" ref="DF91" ca="1">INDEX(INDIRECT("'"&amp;実行度合表集計!$D91&amp;"_受着完'!R27C4:R28C95",FALSE),1,
MATCH(DF$2,INDIRECT("'"&amp;実行度合表集計!$D91&amp;"_受着完'!R4",FALSE),0)-1)</f>
        <v>#REF!</v>
      </c>
      <c r="DG91" s="356" t="e">
        <f ca="1">INDEX(INDIRECT("'"&amp;実行度合表集計!$D91&amp;"_受着完'!R27C4:R28C95",FALSE),1,
MATCH(DF$2,INDIRECT("'"&amp;実行度合表集計!$D91&amp;"_受着完'!R4",FALSE),0))</f>
        <v>#REF!</v>
      </c>
      <c r="DH91" s="587" t="e" cm="1">
        <f t="array" aca="1" ref="DH91" ca="1">INDEX(INDIRECT("'"&amp;実行度合表集計!$D91&amp;"_受着完'!R27C4:R28C95",FALSE),1,
MATCH(DF$2,INDIRECT("'"&amp;実行度合表集計!$D91&amp;"_受着完'!R4",FALSE),0)-3)</f>
        <v>#REF!</v>
      </c>
      <c r="DI91" s="357" t="e" cm="1">
        <f t="array" aca="1" ref="DI91" ca="1">INDEX(INDIRECT("'"&amp;実行度合表集計!$D91&amp;"_受着完'!R58C4:R59C95",FALSE),1,
MATCH(DF$2,INDIRECT("'"&amp;実行度合表集計!$D91&amp;"_受着完'!R4",FALSE),0)-1)</f>
        <v>#REF!</v>
      </c>
      <c r="DJ91" s="356" t="e">
        <f ca="1">INDEX(INDIRECT("'"&amp;実行度合表集計!$D91&amp;"_受着完'!R58C4:R59C95",FALSE),1,
MATCH(DF$2,INDIRECT("'"&amp;実行度合表集計!$D91&amp;"_受着完'!R4",FALSE),0))</f>
        <v>#REF!</v>
      </c>
      <c r="DK91" s="587" t="e" cm="1">
        <f t="array" aca="1" ref="DK91" ca="1">INDEX(INDIRECT("'"&amp;実行度合表集計!$D91&amp;"_受着完'!R58C4:R59C95",FALSE),1,
MATCH(DF$2,INDIRECT("'"&amp;実行度合表集計!$D91&amp;"_受着完'!R4",FALSE),0)-3)</f>
        <v>#REF!</v>
      </c>
      <c r="DL91" s="358" t="e" cm="1">
        <f t="array" aca="1" ref="DL91" ca="1">INDEX(INDIRECT("'"&amp;実行度合表集計!$D91&amp;"_受着完'!R89C4:R90C95",FALSE),1,
MATCH(DF$2,INDIRECT("'"&amp;実行度合表集計!$D91&amp;"_受着完'!R4",FALSE),0)-1)</f>
        <v>#REF!</v>
      </c>
      <c r="DM91" s="356" t="e">
        <f ca="1">INDEX(INDIRECT("'"&amp;実行度合表集計!$D91&amp;"_受着完'!R89C4:R90C95",FALSE),1,
MATCH(DF$2,INDIRECT("'"&amp;実行度合表集計!$D91&amp;"_受着完'!R4",FALSE),0))</f>
        <v>#REF!</v>
      </c>
      <c r="DN91" s="384" t="e">
        <f ca="1">DM91-($Q91*1000)</f>
        <v>#REF!</v>
      </c>
      <c r="DO91" s="587" t="e" cm="1">
        <f t="array" aca="1" ref="DO91" ca="1">INDEX(INDIRECT("'"&amp;実行度合表集計!$D91&amp;"_受着完'!R89C4:R90C95",FALSE),1,
MATCH(DF$2,INDIRECT("'"&amp;実行度合表集計!$D91&amp;"_受着完'!R4",FALSE),0)-3)</f>
        <v>#REF!</v>
      </c>
      <c r="DP91" s="455" t="e" cm="1">
        <f t="array" aca="1" ref="DP91" ca="1">INDEX(INDIRECT("'"&amp;実行度合表集計!$D91&amp;"_受着完'!R27C4:R28C95",FALSE),1,
MATCH(DP$2,INDIRECT("'"&amp;実行度合表集計!$D91&amp;"_受着完'!R4",FALSE),0)-1)</f>
        <v>#REF!</v>
      </c>
      <c r="DQ91" s="356" t="e">
        <f ca="1">INDEX(INDIRECT("'"&amp;実行度合表集計!$D91&amp;"_受着完'!R27C4:R28C95",FALSE),1,
MATCH(DP$2,INDIRECT("'"&amp;実行度合表集計!$D91&amp;"_受着完'!R4",FALSE),0))</f>
        <v>#REF!</v>
      </c>
      <c r="DR91" s="587" t="e" cm="1">
        <f t="array" aca="1" ref="DR91" ca="1">INDEX(INDIRECT("'"&amp;実行度合表集計!$D91&amp;"_受着完'!R27C4:R28C95",FALSE),1,
MATCH(DP$2,INDIRECT("'"&amp;実行度合表集計!$D91&amp;"_受着完'!R4",FALSE),0)-3)</f>
        <v>#REF!</v>
      </c>
      <c r="DS91" s="357" t="e" cm="1">
        <f t="array" aca="1" ref="DS91" ca="1">INDEX(INDIRECT("'"&amp;実行度合表集計!$D91&amp;"_受着完'!R58C4:R59C95",FALSE),1,
MATCH(DP$2,INDIRECT("'"&amp;実行度合表集計!$D91&amp;"_受着完'!R4",FALSE),0)-1)</f>
        <v>#REF!</v>
      </c>
      <c r="DT91" s="356" t="e">
        <f ca="1">INDEX(INDIRECT("'"&amp;実行度合表集計!$D91&amp;"_受着完'!R58C4:R59C95",FALSE),1,
MATCH(DP$2,INDIRECT("'"&amp;実行度合表集計!$D91&amp;"_受着完'!R4",FALSE),0))</f>
        <v>#REF!</v>
      </c>
      <c r="DU91" s="587" t="e" cm="1">
        <f t="array" aca="1" ref="DU91" ca="1">INDEX(INDIRECT("'"&amp;実行度合表集計!$D91&amp;"_受着完'!R58C4:R59C95",FALSE),1,
MATCH(DP$2,INDIRECT("'"&amp;実行度合表集計!$D91&amp;"_受着完'!R4",FALSE),0)-3)</f>
        <v>#REF!</v>
      </c>
      <c r="DV91" s="358" t="e" cm="1">
        <f t="array" aca="1" ref="DV91" ca="1">INDEX(INDIRECT("'"&amp;実行度合表集計!$D91&amp;"_受着完'!R89C4:R90C95",FALSE),1,
MATCH(DP$2,INDIRECT("'"&amp;実行度合表集計!$D91&amp;"_受着完'!R4",FALSE),0)-1)</f>
        <v>#REF!</v>
      </c>
      <c r="DW91" s="356" t="e">
        <f ca="1">INDEX(INDIRECT("'"&amp;実行度合表集計!$D91&amp;"_受着完'!R89C4:R90C95",FALSE),1,
MATCH(DP$2,INDIRECT("'"&amp;実行度合表集計!$D91&amp;"_受着完'!R4",FALSE),0))</f>
        <v>#REF!</v>
      </c>
      <c r="DX91" s="384" t="e">
        <f ca="1">DW91-($Q91*1000)</f>
        <v>#REF!</v>
      </c>
      <c r="DY91" s="587" t="e" cm="1">
        <f t="array" aca="1" ref="DY91" ca="1">INDEX(INDIRECT("'"&amp;実行度合表集計!$D91&amp;"_受着完'!R89C4:R90C95",FALSE),1,
MATCH(DP$2,INDIRECT("'"&amp;実行度合表集計!$D91&amp;"_受着完'!R4",FALSE),0)-3)</f>
        <v>#REF!</v>
      </c>
      <c r="DZ91" s="455" t="e" cm="1">
        <f t="array" aca="1" ref="DZ91" ca="1">INDEX(INDIRECT("'"&amp;実行度合表集計!$D91&amp;"_受着完'!R27C4:R28C95",FALSE),1,
MATCH(DZ$2,INDIRECT("'"&amp;実行度合表集計!$D91&amp;"_受着完'!R4",FALSE),0)-1)</f>
        <v>#REF!</v>
      </c>
      <c r="EA91" s="356" t="e">
        <f ca="1">INDEX(INDIRECT("'"&amp;実行度合表集計!$D91&amp;"_受着完'!R27C4:R28C95",FALSE),1,
MATCH(DZ$2,INDIRECT("'"&amp;実行度合表集計!$D91&amp;"_受着完'!R4",FALSE),0))</f>
        <v>#REF!</v>
      </c>
      <c r="EB91" s="587" t="e" cm="1">
        <f t="array" aca="1" ref="EB91" ca="1">INDEX(INDIRECT("'"&amp;実行度合表集計!$D91&amp;"_受着完'!R27C4:R28C95",FALSE),1,
MATCH(DZ$2,INDIRECT("'"&amp;実行度合表集計!$D91&amp;"_受着完'!R4",FALSE),0)-3)</f>
        <v>#REF!</v>
      </c>
      <c r="EC91" s="357" t="e" cm="1">
        <f t="array" aca="1" ref="EC91" ca="1">INDEX(INDIRECT("'"&amp;実行度合表集計!$D91&amp;"_受着完'!R58C4:R59C95",FALSE),1,
MATCH(DZ$2,INDIRECT("'"&amp;実行度合表集計!$D91&amp;"_受着完'!R4",FALSE),0)-1)</f>
        <v>#REF!</v>
      </c>
      <c r="ED91" s="356" t="e">
        <f ca="1">INDEX(INDIRECT("'"&amp;実行度合表集計!$D91&amp;"_受着完'!R58C4:R59C95",FALSE),1,
MATCH(DZ$2,INDIRECT("'"&amp;実行度合表集計!$D91&amp;"_受着完'!R4",FALSE),0))</f>
        <v>#REF!</v>
      </c>
      <c r="EE91" s="587" t="e" cm="1">
        <f t="array" aca="1" ref="EE91" ca="1">INDEX(INDIRECT("'"&amp;実行度合表集計!$D91&amp;"_受着完'!R58C4:R59C95",FALSE),1,
MATCH(DZ$2,INDIRECT("'"&amp;実行度合表集計!$D91&amp;"_受着完'!R4",FALSE),0)-3)</f>
        <v>#REF!</v>
      </c>
      <c r="EF91" s="358" t="e" cm="1">
        <f t="array" aca="1" ref="EF91" ca="1">INDEX(INDIRECT("'"&amp;実行度合表集計!$D91&amp;"_受着完'!R89C4:R90C95",FALSE),1,
MATCH(DZ$2,INDIRECT("'"&amp;実行度合表集計!$D91&amp;"_受着完'!R4",FALSE),0)-1)</f>
        <v>#REF!</v>
      </c>
      <c r="EG91" s="356" t="e">
        <f ca="1">INDEX(INDIRECT("'"&amp;実行度合表集計!$D91&amp;"_受着完'!R89C4:R90C95",FALSE),1,
MATCH(DZ$2,INDIRECT("'"&amp;実行度合表集計!$D91&amp;"_受着完'!R4",FALSE),0))</f>
        <v>#REF!</v>
      </c>
      <c r="EH91" s="384" t="e">
        <f ca="1">EG91-($Q91*1000)</f>
        <v>#REF!</v>
      </c>
      <c r="EI91" s="587" t="e" cm="1">
        <f t="array" aca="1" ref="EI91" ca="1">INDEX(INDIRECT("'"&amp;実行度合表集計!$D91&amp;"_受着完'!R89C4:R90C95",FALSE),1,
MATCH(DZ$2,INDIRECT("'"&amp;実行度合表集計!$D91&amp;"_受着完'!R4",FALSE),0)-3)</f>
        <v>#REF!</v>
      </c>
      <c r="EJ91" s="627" t="e">
        <f t="shared" ref="EJ91:ES91" ca="1" si="2484">DF91+DP91+DZ91</f>
        <v>#REF!</v>
      </c>
      <c r="EK91" s="628" t="e">
        <f t="shared" ca="1" si="2484"/>
        <v>#REF!</v>
      </c>
      <c r="EL91" s="629" t="e">
        <f t="shared" ca="1" si="2484"/>
        <v>#REF!</v>
      </c>
      <c r="EM91" s="648" t="e">
        <f t="shared" ca="1" si="2484"/>
        <v>#REF!</v>
      </c>
      <c r="EN91" s="617" t="e">
        <f t="shared" ca="1" si="2484"/>
        <v>#REF!</v>
      </c>
      <c r="EO91" s="649" t="e">
        <f t="shared" ca="1" si="2484"/>
        <v>#REF!</v>
      </c>
      <c r="EP91" s="659" t="e">
        <f t="shared" ca="1" si="2484"/>
        <v>#REF!</v>
      </c>
      <c r="EQ91" s="619" t="e">
        <f t="shared" ca="1" si="2484"/>
        <v>#REF!</v>
      </c>
      <c r="ER91" s="789" t="e">
        <f t="shared" ca="1" si="2484"/>
        <v>#REF!</v>
      </c>
      <c r="ES91" s="660" t="e">
        <f t="shared" ca="1" si="2484"/>
        <v>#REF!</v>
      </c>
      <c r="ET91" s="360" t="e" cm="1">
        <f t="array" aca="1" ref="ET91" ca="1">INDEX(INDIRECT("'"&amp;実行度合表集計!$D91&amp;"_受着完'!R27C4:R28C95",FALSE),1,
MATCH(ET$2,INDIRECT("'"&amp;実行度合表集計!$D91&amp;"_受着完'!R4",FALSE),0)-1)</f>
        <v>#REF!</v>
      </c>
      <c r="EU91" s="356" t="e">
        <f ca="1">INDEX(INDIRECT("'"&amp;実行度合表集計!$D91&amp;"_受着完'!R27C4:R28C95",FALSE),1,
MATCH(ET$2,INDIRECT("'"&amp;実行度合表集計!$D91&amp;"_受着完'!R4",FALSE),0))</f>
        <v>#REF!</v>
      </c>
      <c r="EV91" s="587" t="e" cm="1">
        <f t="array" aca="1" ref="EV91" ca="1">INDEX(INDIRECT("'"&amp;実行度合表集計!$D91&amp;"_受着完'!R27C4:R28C95",FALSE),1,
MATCH(ET$2,INDIRECT("'"&amp;実行度合表集計!$D91&amp;"_受着完'!R4",FALSE),0)-3)</f>
        <v>#REF!</v>
      </c>
      <c r="EW91" s="357" t="e" cm="1">
        <f t="array" aca="1" ref="EW91" ca="1">INDEX(INDIRECT("'"&amp;実行度合表集計!$D91&amp;"_受着完'!R58C4:R59C95",FALSE),1,
MATCH(ET$2,INDIRECT("'"&amp;実行度合表集計!$D91&amp;"_受着完'!R4",FALSE),0)-1)</f>
        <v>#REF!</v>
      </c>
      <c r="EX91" s="356" t="e">
        <f ca="1">INDEX(INDIRECT("'"&amp;実行度合表集計!$D91&amp;"_受着完'!R58C4:R59C95",FALSE),1,
MATCH(ET$2,INDIRECT("'"&amp;実行度合表集計!$D91&amp;"_受着完'!R4",FALSE),0))</f>
        <v>#REF!</v>
      </c>
      <c r="EY91" s="587" t="e" cm="1">
        <f t="array" aca="1" ref="EY91" ca="1">INDEX(INDIRECT("'"&amp;実行度合表集計!$D91&amp;"_受着完'!R58C4:R59C95",FALSE),1,
MATCH(ET$2,INDIRECT("'"&amp;実行度合表集計!$D91&amp;"_受着完'!R4",FALSE),0)-3)</f>
        <v>#REF!</v>
      </c>
      <c r="EZ91" s="358" t="e" cm="1">
        <f t="array" aca="1" ref="EZ91" ca="1">INDEX(INDIRECT("'"&amp;実行度合表集計!$D91&amp;"_受着完'!R89C4:R90C95",FALSE),1,
MATCH(ET$2,INDIRECT("'"&amp;実行度合表集計!$D91&amp;"_受着完'!R4",FALSE),0)-1)</f>
        <v>#REF!</v>
      </c>
      <c r="FA91" s="356" t="e">
        <f ca="1">INDEX(INDIRECT("'"&amp;実行度合表集計!$D91&amp;"_受着完'!R89C4:R90C95",FALSE),1,
MATCH(ET$2,INDIRECT("'"&amp;実行度合表集計!$D91&amp;"_受着完'!R4",FALSE),0))</f>
        <v>#REF!</v>
      </c>
      <c r="FB91" s="384" t="e">
        <f ca="1">FA91-($Q91*1000)</f>
        <v>#REF!</v>
      </c>
      <c r="FC91" s="587" t="e" cm="1">
        <f t="array" aca="1" ref="FC91" ca="1">INDEX(INDIRECT("'"&amp;実行度合表集計!$D91&amp;"_受着完'!R89C4:R90C95",FALSE),1,
MATCH(ET$2,INDIRECT("'"&amp;実行度合表集計!$D91&amp;"_受着完'!R4",FALSE),0)-3)</f>
        <v>#REF!</v>
      </c>
      <c r="FD91" s="455" t="e" cm="1">
        <f t="array" aca="1" ref="FD91" ca="1">INDEX(INDIRECT("'"&amp;実行度合表集計!$D91&amp;"_受着完'!R27C4:R28C95",FALSE),1,
MATCH(FD$2,INDIRECT("'"&amp;実行度合表集計!$D91&amp;"_受着完'!R4",FALSE),0)-1)</f>
        <v>#REF!</v>
      </c>
      <c r="FE91" s="356" t="e">
        <f ca="1">INDEX(INDIRECT("'"&amp;実行度合表集計!$D91&amp;"_受着完'!R27C4:R28C95",FALSE),1,
MATCH(FD$2,INDIRECT("'"&amp;実行度合表集計!$D91&amp;"_受着完'!R4",FALSE),0))</f>
        <v>#REF!</v>
      </c>
      <c r="FF91" s="587" t="e" cm="1">
        <f t="array" aca="1" ref="FF91" ca="1">INDEX(INDIRECT("'"&amp;実行度合表集計!$D91&amp;"_受着完'!R27C4:R28C95",FALSE),1,
MATCH(FD$2,INDIRECT("'"&amp;実行度合表集計!$D91&amp;"_受着完'!R4",FALSE),0)-3)</f>
        <v>#REF!</v>
      </c>
      <c r="FG91" s="357" t="e" cm="1">
        <f t="array" aca="1" ref="FG91" ca="1">INDEX(INDIRECT("'"&amp;実行度合表集計!$D91&amp;"_受着完'!R58C4:R59C95",FALSE),1,
MATCH(FD$2,INDIRECT("'"&amp;実行度合表集計!$D91&amp;"_受着完'!R4",FALSE),0)-1)</f>
        <v>#REF!</v>
      </c>
      <c r="FH91" s="356" t="e">
        <f ca="1">INDEX(INDIRECT("'"&amp;実行度合表集計!$D91&amp;"_受着完'!R58C4:R59C95",FALSE),1,
MATCH(FD$2,INDIRECT("'"&amp;実行度合表集計!$D91&amp;"_受着完'!R4",FALSE),0))</f>
        <v>#REF!</v>
      </c>
      <c r="FI91" s="587" t="e" cm="1">
        <f t="array" aca="1" ref="FI91" ca="1">INDEX(INDIRECT("'"&amp;実行度合表集計!$D91&amp;"_受着完'!R58C4:R59C95",FALSE),1,
MATCH(FD$2,INDIRECT("'"&amp;実行度合表集計!$D91&amp;"_受着完'!R4",FALSE),0)-3)</f>
        <v>#REF!</v>
      </c>
      <c r="FJ91" s="358" t="e" cm="1">
        <f t="array" aca="1" ref="FJ91" ca="1">INDEX(INDIRECT("'"&amp;実行度合表集計!$D91&amp;"_受着完'!R89C4:R90C95",FALSE),1,
MATCH(FD$2,INDIRECT("'"&amp;実行度合表集計!$D91&amp;"_受着完'!R4",FALSE),0)-1)</f>
        <v>#REF!</v>
      </c>
      <c r="FK91" s="356" t="e">
        <f ca="1">INDEX(INDIRECT("'"&amp;実行度合表集計!$D91&amp;"_受着完'!R89C4:R90C95",FALSE),1,
MATCH(FD$2,INDIRECT("'"&amp;実行度合表集計!$D91&amp;"_受着完'!R4",FALSE),0))</f>
        <v>#REF!</v>
      </c>
      <c r="FL91" s="384" t="e">
        <f ca="1">FK91-($Q91*1000)</f>
        <v>#REF!</v>
      </c>
      <c r="FM91" s="587" t="e" cm="1">
        <f t="array" aca="1" ref="FM91" ca="1">INDEX(INDIRECT("'"&amp;実行度合表集計!$D91&amp;"_受着完'!R89C4:R90C95",FALSE),1,
MATCH(FD$2,INDIRECT("'"&amp;実行度合表集計!$D91&amp;"_受着完'!R4",FALSE),0)-3)</f>
        <v>#REF!</v>
      </c>
      <c r="FN91" s="455" t="e" cm="1">
        <f t="array" aca="1" ref="FN91" ca="1">INDEX(INDIRECT("'"&amp;実行度合表集計!$D91&amp;"_受着完'!R27C4:R28C95",FALSE),1,
MATCH(FN$2,INDIRECT("'"&amp;実行度合表集計!$D91&amp;"_受着完'!R4",FALSE),0)-1)</f>
        <v>#REF!</v>
      </c>
      <c r="FO91" s="356" t="e">
        <f ca="1">INDEX(INDIRECT("'"&amp;実行度合表集計!$D91&amp;"_受着完'!R27C4:R28C95",FALSE),1,
MATCH(FN$2,INDIRECT("'"&amp;実行度合表集計!$D91&amp;"_受着完'!R4",FALSE),0))</f>
        <v>#REF!</v>
      </c>
      <c r="FP91" s="587" t="e" cm="1">
        <f t="array" aca="1" ref="FP91" ca="1">INDEX(INDIRECT("'"&amp;実行度合表集計!$D91&amp;"_受着完'!R27C4:R28C95",FALSE),1,
MATCH(FN$2,INDIRECT("'"&amp;実行度合表集計!$D91&amp;"_受着完'!R4",FALSE),0)-3)</f>
        <v>#REF!</v>
      </c>
      <c r="FQ91" s="357" t="e" cm="1">
        <f t="array" aca="1" ref="FQ91" ca="1">INDEX(INDIRECT("'"&amp;実行度合表集計!$D91&amp;"_受着完'!R58C4:R59C95",FALSE),1,
MATCH(FN$2,INDIRECT("'"&amp;実行度合表集計!$D91&amp;"_受着完'!R4",FALSE),0)-1)</f>
        <v>#REF!</v>
      </c>
      <c r="FR91" s="356" t="e">
        <f ca="1">INDEX(INDIRECT("'"&amp;実行度合表集計!$D91&amp;"_受着完'!R58C4:R59C95",FALSE),1,
MATCH(FN$2,INDIRECT("'"&amp;実行度合表集計!$D91&amp;"_受着完'!R4",FALSE),0))</f>
        <v>#REF!</v>
      </c>
      <c r="FS91" s="587" t="e" cm="1">
        <f t="array" aca="1" ref="FS91" ca="1">INDEX(INDIRECT("'"&amp;実行度合表集計!$D91&amp;"_受着完'!R58C4:R59C95",FALSE),1,
MATCH(FN$2,INDIRECT("'"&amp;実行度合表集計!$D91&amp;"_受着完'!R4",FALSE),0)-3)</f>
        <v>#REF!</v>
      </c>
      <c r="FT91" s="358" t="e" cm="1">
        <f t="array" aca="1" ref="FT91" ca="1">INDEX(INDIRECT("'"&amp;実行度合表集計!$D91&amp;"_受着完'!R89C4:R90C95",FALSE),1,
MATCH(FN$2,INDIRECT("'"&amp;実行度合表集計!$D91&amp;"_受着完'!R4",FALSE),0)-1)</f>
        <v>#REF!</v>
      </c>
      <c r="FU91" s="356" t="e">
        <f ca="1">INDEX(INDIRECT("'"&amp;実行度合表集計!$D91&amp;"_受着完'!R89C4:R90C95",FALSE),1,
MATCH(FN$2,INDIRECT("'"&amp;実行度合表集計!$D91&amp;"_受着完'!R4",FALSE),0))</f>
        <v>#REF!</v>
      </c>
      <c r="FV91" s="384" t="e">
        <f ca="1">FU91-($Q91*1000)</f>
        <v>#REF!</v>
      </c>
      <c r="FW91" s="587" t="e" cm="1">
        <f t="array" aca="1" ref="FW91" ca="1">INDEX(INDIRECT("'"&amp;実行度合表集計!$D91&amp;"_受着完'!R89C4:R90C95",FALSE),1,
MATCH(FN$2,INDIRECT("'"&amp;実行度合表集計!$D91&amp;"_受着完'!R4",FALSE),0)-3)</f>
        <v>#REF!</v>
      </c>
      <c r="FX91" s="627" t="e">
        <f t="shared" ref="FX91:GG91" ca="1" si="2485">ET91+FD91+FN91</f>
        <v>#REF!</v>
      </c>
      <c r="FY91" s="628" t="e">
        <f t="shared" ca="1" si="2485"/>
        <v>#REF!</v>
      </c>
      <c r="FZ91" s="629" t="e">
        <f t="shared" ca="1" si="2485"/>
        <v>#REF!</v>
      </c>
      <c r="GA91" s="648" t="e">
        <f t="shared" ca="1" si="2485"/>
        <v>#REF!</v>
      </c>
      <c r="GB91" s="617" t="e">
        <f t="shared" ca="1" si="2485"/>
        <v>#REF!</v>
      </c>
      <c r="GC91" s="649" t="e">
        <f t="shared" ca="1" si="2485"/>
        <v>#REF!</v>
      </c>
      <c r="GD91" s="659" t="e">
        <f t="shared" ca="1" si="2485"/>
        <v>#REF!</v>
      </c>
      <c r="GE91" s="619" t="e">
        <f t="shared" ca="1" si="2485"/>
        <v>#REF!</v>
      </c>
      <c r="GF91" s="789" t="e">
        <f t="shared" ca="1" si="2485"/>
        <v>#REF!</v>
      </c>
      <c r="GG91" s="660" t="e">
        <f t="shared" ca="1" si="2485"/>
        <v>#REF!</v>
      </c>
      <c r="GH91" s="670" t="e">
        <f t="shared" ref="GH91:GM92" ca="1" si="2486">EJ91+FX91</f>
        <v>#REF!</v>
      </c>
      <c r="GI91" s="620" t="e">
        <f t="shared" ca="1" si="2486"/>
        <v>#REF!</v>
      </c>
      <c r="GJ91" s="671" t="e">
        <f t="shared" ca="1" si="2486"/>
        <v>#REF!</v>
      </c>
      <c r="GK91" s="681" t="e">
        <f t="shared" ca="1" si="2486"/>
        <v>#REF!</v>
      </c>
      <c r="GL91" s="622" t="e">
        <f t="shared" ca="1" si="2486"/>
        <v>#REF!</v>
      </c>
      <c r="GM91" s="682" t="e">
        <f t="shared" ca="1" si="2486"/>
        <v>#REF!</v>
      </c>
      <c r="GN91" s="692" t="e">
        <f t="shared" ref="GN91:GN92" ca="1" si="2487">EP91+GD91</f>
        <v>#REF!</v>
      </c>
      <c r="GO91" s="624" t="e">
        <f t="shared" ref="GO91:GO92" ca="1" si="2488">EQ91+GE91</f>
        <v>#REF!</v>
      </c>
      <c r="GP91" s="791" t="e">
        <f t="shared" ref="GP91:GP92" ca="1" si="2489">ER91+GF91</f>
        <v>#REF!</v>
      </c>
      <c r="GQ91" s="693" t="e">
        <f t="shared" ref="GQ91:GQ92" ca="1" si="2490">ES91+GG91</f>
        <v>#REF!</v>
      </c>
      <c r="GR91" s="702" t="e">
        <f t="shared" ref="GR91:HA92" ca="1" si="2491">CV91+GH91</f>
        <v>#REF!</v>
      </c>
      <c r="GS91" s="699" t="e">
        <f t="shared" ca="1" si="2491"/>
        <v>#REF!</v>
      </c>
      <c r="GT91" s="703" t="e">
        <f t="shared" ca="1" si="2491"/>
        <v>#REF!</v>
      </c>
      <c r="GU91" s="702" t="e">
        <f t="shared" ca="1" si="2491"/>
        <v>#REF!</v>
      </c>
      <c r="GV91" s="699" t="e">
        <f t="shared" ca="1" si="2491"/>
        <v>#REF!</v>
      </c>
      <c r="GW91" s="703" t="e">
        <f t="shared" ca="1" si="2491"/>
        <v>#REF!</v>
      </c>
      <c r="GX91" s="702" t="e">
        <f t="shared" ca="1" si="2491"/>
        <v>#REF!</v>
      </c>
      <c r="GY91" s="699" t="e">
        <f t="shared" ca="1" si="2491"/>
        <v>#REF!</v>
      </c>
      <c r="GZ91" s="793" t="e">
        <f t="shared" ca="1" si="2491"/>
        <v>#REF!</v>
      </c>
      <c r="HA91" s="703" t="e">
        <f t="shared" ca="1" si="2491"/>
        <v>#REF!</v>
      </c>
      <c r="HC91" s="461" t="s">
        <v>145</v>
      </c>
      <c r="HE91" s="461" t="s">
        <v>243</v>
      </c>
      <c r="HF91" s="461"/>
      <c r="HG91" s="461"/>
    </row>
    <row r="92" spans="1:215" ht="19.5" outlineLevel="1" x14ac:dyDescent="0.25">
      <c r="A92" s="365"/>
      <c r="B92" s="504"/>
      <c r="C92" s="443" t="str">
        <f>_xlfn.XLOOKUP($D92,'214737'!$H:$H,'214737'!$G:$G,"",0)</f>
        <v/>
      </c>
      <c r="D92" s="431" t="str">
        <f>HYPERLINK("#'"&amp;D91&amp;"_受着完'!A1","▶受着完")</f>
        <v>▶受着完</v>
      </c>
      <c r="E92" s="413"/>
      <c r="F92" s="1294" t="str">
        <f>_xlfn.XLOOKUP($D92,'214737'!$H:$H,'214737'!$I:$I,"",0)</f>
        <v/>
      </c>
      <c r="G92" s="1294" t="str">
        <f>_xlfn.XLOOKUP($D92,'214737'!$H:$H,'214737'!$J:$J,"",0)</f>
        <v/>
      </c>
      <c r="H92" s="1294" t="str">
        <f>_xlfn.XLOOKUP($D92,'214737'!$H:$H,'214737'!$K:$K,"",0)</f>
        <v/>
      </c>
      <c r="I92" s="414" t="str">
        <f>集計グループ11</f>
        <v>東京・不動産事業</v>
      </c>
      <c r="J92" s="523"/>
      <c r="K92" s="1278">
        <f>K91</f>
        <v>183</v>
      </c>
      <c r="L92" s="1278">
        <f t="shared" ref="L92" si="2492">L91</f>
        <v>0</v>
      </c>
      <c r="M92" s="1278">
        <f t="shared" ref="M92" si="2493">M91</f>
        <v>0</v>
      </c>
      <c r="N92" s="1278">
        <f t="shared" ref="N92" si="2494">N91</f>
        <v>0</v>
      </c>
      <c r="O92" s="1278">
        <f t="shared" ref="O92" si="2495">O91</f>
        <v>0</v>
      </c>
      <c r="P92" s="1278">
        <f t="shared" ref="P92" si="2496">P91</f>
        <v>400</v>
      </c>
      <c r="Q92" s="1278">
        <f>SUM(K92:P92)</f>
        <v>583</v>
      </c>
      <c r="R92" s="577" t="str">
        <f>R91</f>
        <v>競売不動産業務課</v>
      </c>
      <c r="S92" s="355" t="s">
        <v>146</v>
      </c>
      <c r="T92" s="455" t="e" cm="1">
        <f t="array" aca="1" ref="T92" ca="1">INDEX(INDIRECT("'"&amp;実行度合表集計!$D91&amp;"_受着完'!R27C4:R28C95",FALSE),2,
MATCH(T$2,INDIRECT("'"&amp;実行度合表集計!$D91&amp;"_受着完'!R4",FALSE),0)-1)</f>
        <v>#REF!</v>
      </c>
      <c r="U92" s="356" t="e">
        <f ca="1">INDEX(INDIRECT("'"&amp;実行度合表集計!$D91&amp;"_受着完'!R27C4:R28C95",FALSE),2,
MATCH(T$2,INDIRECT("'"&amp;実行度合表集計!$D91&amp;"_受着完'!R4",FALSE),0))</f>
        <v>#REF!</v>
      </c>
      <c r="V92" s="587" t="e" cm="1">
        <f t="array" aca="1" ref="V92" ca="1">INDEX(INDIRECT("'"&amp;実行度合表集計!$D91&amp;"_受着完'!R27C4:R28C95",FALSE),2,
MATCH(T$2,INDIRECT("'"&amp;実行度合表集計!$D91&amp;"_受着完'!R4",FALSE),0)-3)</f>
        <v>#REF!</v>
      </c>
      <c r="W92" s="357" t="e" cm="1">
        <f t="array" aca="1" ref="W92" ca="1">INDEX(INDIRECT("'"&amp;実行度合表集計!$D91&amp;"_受着完'!R58C4:R59C95",FALSE),2,
MATCH(T$2,INDIRECT("'"&amp;実行度合表集計!$D91&amp;"_受着完'!R4",FALSE),0)-1)</f>
        <v>#REF!</v>
      </c>
      <c r="X92" s="356" t="e">
        <f ca="1">INDEX(INDIRECT("'"&amp;実行度合表集計!$D91&amp;"_受着完'!R58C4:R59C95",FALSE),2,
MATCH(T$2,INDIRECT("'"&amp;実行度合表集計!$D91&amp;"_受着完'!R4",FALSE),0))</f>
        <v>#REF!</v>
      </c>
      <c r="Y92" s="587" t="e" cm="1">
        <f t="array" aca="1" ref="Y92" ca="1">INDEX(INDIRECT("'"&amp;実行度合表集計!$D91&amp;"_受着完'!R58C4:R59C95",FALSE),2,
MATCH(T$2,INDIRECT("'"&amp;実行度合表集計!$D91&amp;"_受着完'!R4",FALSE),0)-3)</f>
        <v>#REF!</v>
      </c>
      <c r="Z92" s="358" t="e" cm="1">
        <f t="array" aca="1" ref="Z92" ca="1">INDEX(INDIRECT("'"&amp;実行度合表集計!$D91&amp;"_受着完'!R89C4:R90C95",FALSE),2,
MATCH(T$2,INDIRECT("'"&amp;実行度合表集計!$D91&amp;"_受着完'!R4",FALSE),0)-1)</f>
        <v>#REF!</v>
      </c>
      <c r="AA92" s="356" t="e">
        <f ca="1">INDEX(INDIRECT("'"&amp;実行度合表集計!$D91&amp;"_受着完'!R89C4:R90C95",FALSE),2,
MATCH(T$2,INDIRECT("'"&amp;実行度合表集計!$D91&amp;"_受着完'!R4",FALSE),0))</f>
        <v>#REF!</v>
      </c>
      <c r="AB92" s="795" t="e">
        <f ca="1">AA92-($Q91*1000)</f>
        <v>#REF!</v>
      </c>
      <c r="AC92" s="587" t="e" cm="1">
        <f t="array" aca="1" ref="AC92" ca="1">INDEX(INDIRECT("'"&amp;実行度合表集計!$D91&amp;"_受着完'!R89C4:R90C95",FALSE),2,
MATCH(T$2,INDIRECT("'"&amp;実行度合表集計!$D91&amp;"_受着完'!R4",FALSE),0)-3)</f>
        <v>#REF!</v>
      </c>
      <c r="AD92" s="455" t="e" cm="1">
        <f t="array" aca="1" ref="AD92" ca="1">INDEX(INDIRECT("'"&amp;実行度合表集計!$D91&amp;"_受着完'!R27C4:R28C95",FALSE),2,
MATCH(AD$2,INDIRECT("'"&amp;実行度合表集計!$D91&amp;"_受着完'!R4",FALSE),0)-1)</f>
        <v>#REF!</v>
      </c>
      <c r="AE92" s="356" t="e">
        <f ca="1">INDEX(INDIRECT("'"&amp;実行度合表集計!$D91&amp;"_受着完'!R27C4:R28C95",FALSE),2,
MATCH(AD$2,INDIRECT("'"&amp;実行度合表集計!$D91&amp;"_受着完'!R4",FALSE),0))</f>
        <v>#REF!</v>
      </c>
      <c r="AF92" s="587" t="e" cm="1">
        <f t="array" aca="1" ref="AF92" ca="1">INDEX(INDIRECT("'"&amp;実行度合表集計!$D91&amp;"_受着完'!R27C4:R28C95",FALSE),2,
MATCH(AD$2,INDIRECT("'"&amp;実行度合表集計!$D91&amp;"_受着完'!R4",FALSE),0)-3)</f>
        <v>#REF!</v>
      </c>
      <c r="AG92" s="357" t="e" cm="1">
        <f t="array" aca="1" ref="AG92" ca="1">INDEX(INDIRECT("'"&amp;実行度合表集計!$D91&amp;"_受着完'!R58C4:R59C95",FALSE),2,
MATCH(AD$2,INDIRECT("'"&amp;実行度合表集計!$D91&amp;"_受着完'!R4",FALSE),0)-1)</f>
        <v>#REF!</v>
      </c>
      <c r="AH92" s="356" t="e">
        <f ca="1">INDEX(INDIRECT("'"&amp;実行度合表集計!$D91&amp;"_受着完'!R58C4:R59C95",FALSE),2,
MATCH(AD$2,INDIRECT("'"&amp;実行度合表集計!$D91&amp;"_受着完'!R4",FALSE),0))</f>
        <v>#REF!</v>
      </c>
      <c r="AI92" s="587" t="e" cm="1">
        <f t="array" aca="1" ref="AI92" ca="1">INDEX(INDIRECT("'"&amp;実行度合表集計!$D91&amp;"_受着完'!R58C4:R59C95",FALSE),2,
MATCH(AD$2,INDIRECT("'"&amp;実行度合表集計!$D91&amp;"_受着完'!R4",FALSE),0)-3)</f>
        <v>#REF!</v>
      </c>
      <c r="AJ92" s="358" t="e" cm="1">
        <f t="array" aca="1" ref="AJ92" ca="1">INDEX(INDIRECT("'"&amp;実行度合表集計!$D91&amp;"_受着完'!R89C4:R90C95",FALSE),2,
MATCH(AD$2,INDIRECT("'"&amp;実行度合表集計!$D91&amp;"_受着完'!R4",FALSE),0)-1)</f>
        <v>#REF!</v>
      </c>
      <c r="AK92" s="356" t="e">
        <f ca="1">INDEX(INDIRECT("'"&amp;実行度合表集計!$D91&amp;"_受着完'!R89C4:R90C95",FALSE),2,
MATCH(AD$2,INDIRECT("'"&amp;実行度合表集計!$D91&amp;"_受着完'!R4",FALSE),0))</f>
        <v>#REF!</v>
      </c>
      <c r="AL92" s="795" t="e">
        <f ca="1">AK92-($Q91*1000)</f>
        <v>#REF!</v>
      </c>
      <c r="AM92" s="587" t="e" cm="1">
        <f t="array" aca="1" ref="AM92" ca="1">INDEX(INDIRECT("'"&amp;実行度合表集計!$D91&amp;"_受着完'!R89C4:R90C95",FALSE),2,
MATCH(AD$2,INDIRECT("'"&amp;実行度合表集計!$D91&amp;"_受着完'!R4",FALSE),0)-3)</f>
        <v>#REF!</v>
      </c>
      <c r="AN92" s="455" t="e" cm="1">
        <f t="array" aca="1" ref="AN92" ca="1">INDEX(INDIRECT("'"&amp;実行度合表集計!$D91&amp;"_受着完'!R27C4:R28C95",FALSE),2,
MATCH(AN$2,INDIRECT("'"&amp;実行度合表集計!$D91&amp;"_受着完'!R4",FALSE),0)-1)</f>
        <v>#REF!</v>
      </c>
      <c r="AO92" s="356" t="e">
        <f ca="1">INDEX(INDIRECT("'"&amp;実行度合表集計!$D91&amp;"_受着完'!R27C4:R28C95",FALSE),2,
MATCH(AN$2,INDIRECT("'"&amp;実行度合表集計!$D91&amp;"_受着完'!R4",FALSE),0))</f>
        <v>#REF!</v>
      </c>
      <c r="AP92" s="587" t="e" cm="1">
        <f t="array" aca="1" ref="AP92" ca="1">INDEX(INDIRECT("'"&amp;実行度合表集計!$D91&amp;"_受着完'!R27C4:R28C95",FALSE),2,
MATCH(AN$2,INDIRECT("'"&amp;実行度合表集計!$D91&amp;"_受着完'!R4",FALSE),0)-3)</f>
        <v>#REF!</v>
      </c>
      <c r="AQ92" s="357" t="e" cm="1">
        <f t="array" aca="1" ref="AQ92" ca="1">INDEX(INDIRECT("'"&amp;実行度合表集計!$D91&amp;"_受着完'!R58C4:R59C95",FALSE),2,
MATCH(AN$2,INDIRECT("'"&amp;実行度合表集計!$D91&amp;"_受着完'!R4",FALSE),0)-1)</f>
        <v>#REF!</v>
      </c>
      <c r="AR92" s="356" t="e">
        <f ca="1">INDEX(INDIRECT("'"&amp;実行度合表集計!$D91&amp;"_受着完'!R58C4:R59C95",FALSE),2,
MATCH(AN$2,INDIRECT("'"&amp;実行度合表集計!$D91&amp;"_受着完'!R4",FALSE),0))</f>
        <v>#REF!</v>
      </c>
      <c r="AS92" s="587" t="e" cm="1">
        <f t="array" aca="1" ref="AS92" ca="1">INDEX(INDIRECT("'"&amp;実行度合表集計!$D91&amp;"_受着完'!R58C4:R59C95",FALSE),2,
MATCH(AN$2,INDIRECT("'"&amp;実行度合表集計!$D91&amp;"_受着完'!R4",FALSE),0)-3)</f>
        <v>#REF!</v>
      </c>
      <c r="AT92" s="358" t="e" cm="1">
        <f t="array" aca="1" ref="AT92" ca="1">INDEX(INDIRECT("'"&amp;実行度合表集計!$D91&amp;"_受着完'!R89C4:R90C95",FALSE),2,
MATCH(AN$2,INDIRECT("'"&amp;実行度合表集計!$D91&amp;"_受着完'!R4",FALSE),0)-1)</f>
        <v>#REF!</v>
      </c>
      <c r="AU92" s="356" t="e">
        <f ca="1">INDEX(INDIRECT("'"&amp;実行度合表集計!$D91&amp;"_受着完'!R89C4:R90C95",FALSE),2,
MATCH(AN$2,INDIRECT("'"&amp;実行度合表集計!$D91&amp;"_受着完'!R4",FALSE),0))</f>
        <v>#REF!</v>
      </c>
      <c r="AV92" s="795" t="e">
        <f ca="1">AU92-($Q91*1000)</f>
        <v>#REF!</v>
      </c>
      <c r="AW92" s="587" t="e" cm="1">
        <f t="array" aca="1" ref="AW92" ca="1">INDEX(INDIRECT("'"&amp;実行度合表集計!$D91&amp;"_受着完'!R89C4:R90C95",FALSE),2,
MATCH(AN$2,INDIRECT("'"&amp;実行度合表集計!$D91&amp;"_受着完'!R4",FALSE),0)-3)</f>
        <v>#REF!</v>
      </c>
      <c r="AX92" s="627" t="e">
        <f t="shared" ref="AX92" ca="1" si="2497">T92+AD92+AN92</f>
        <v>#REF!</v>
      </c>
      <c r="AY92" s="628" t="e">
        <f t="shared" ref="AY92" ca="1" si="2498">U92+AE92+AO92</f>
        <v>#REF!</v>
      </c>
      <c r="AZ92" s="629" t="e">
        <f t="shared" ref="AZ92" ca="1" si="2499">V92+AF92+AP92</f>
        <v>#REF!</v>
      </c>
      <c r="BA92" s="648" t="e">
        <f t="shared" ref="BA92" ca="1" si="2500">W92+AG92+AQ92</f>
        <v>#REF!</v>
      </c>
      <c r="BB92" s="617" t="e">
        <f t="shared" ref="BB92" ca="1" si="2501">X92+AH92+AR92</f>
        <v>#REF!</v>
      </c>
      <c r="BC92" s="649" t="e">
        <f t="shared" ref="BC92" ca="1" si="2502">Y92+AI92+AS92</f>
        <v>#REF!</v>
      </c>
      <c r="BD92" s="659" t="e">
        <f ca="1">Z92+AJ92+AT92</f>
        <v>#REF!</v>
      </c>
      <c r="BE92" s="619" t="e">
        <f ca="1">AA92+AK92+AU92</f>
        <v>#REF!</v>
      </c>
      <c r="BF92" s="790" t="e">
        <f ca="1">BE92*(1+BF93)-(($Q91*1000)*3)</f>
        <v>#REF!</v>
      </c>
      <c r="BG92" s="660" t="e">
        <f ca="1">AC92+AM92+AW92</f>
        <v>#REF!</v>
      </c>
      <c r="BH92" s="360" t="e" cm="1">
        <f t="array" aca="1" ref="BH92" ca="1">INDEX(INDIRECT("'"&amp;実行度合表集計!$D91&amp;"_受着完'!R27C4:R28C95",FALSE),2,
MATCH(BH$2,INDIRECT("'"&amp;実行度合表集計!$D91&amp;"_受着完'!R4",FALSE),0)-1)</f>
        <v>#REF!</v>
      </c>
      <c r="BI92" s="356" t="e">
        <f ca="1">INDEX(INDIRECT("'"&amp;実行度合表集計!$D91&amp;"_受着完'!R27C4:R28C95",FALSE),2,
MATCH(BH$2,INDIRECT("'"&amp;実行度合表集計!$D91&amp;"_受着完'!R4",FALSE),0))</f>
        <v>#REF!</v>
      </c>
      <c r="BJ92" s="587" t="e" cm="1">
        <f t="array" aca="1" ref="BJ92" ca="1">INDEX(INDIRECT("'"&amp;実行度合表集計!$D91&amp;"_受着完'!R27C4:R28C95",FALSE),2,
MATCH(BH$2,INDIRECT("'"&amp;実行度合表集計!$D91&amp;"_受着完'!R4",FALSE),0)-3)</f>
        <v>#REF!</v>
      </c>
      <c r="BK92" s="357" t="e" cm="1">
        <f t="array" aca="1" ref="BK92" ca="1">INDEX(INDIRECT("'"&amp;実行度合表集計!$D91&amp;"_受着完'!R58C4:R59C95",FALSE),2,
MATCH(BH$2,INDIRECT("'"&amp;実行度合表集計!$D91&amp;"_受着完'!R4",FALSE),0)-1)</f>
        <v>#REF!</v>
      </c>
      <c r="BL92" s="356" t="e">
        <f ca="1">INDEX(INDIRECT("'"&amp;実行度合表集計!$D91&amp;"_受着完'!R58C4:R59C95",FALSE),2,
MATCH(BH$2,INDIRECT("'"&amp;実行度合表集計!$D91&amp;"_受着完'!R4",FALSE),0))</f>
        <v>#REF!</v>
      </c>
      <c r="BM92" s="587" t="e" cm="1">
        <f t="array" aca="1" ref="BM92" ca="1">INDEX(INDIRECT("'"&amp;実行度合表集計!$D91&amp;"_受着完'!R58C4:R59C95",FALSE),2,
MATCH(BH$2,INDIRECT("'"&amp;実行度合表集計!$D91&amp;"_受着完'!R4",FALSE),0)-3)</f>
        <v>#REF!</v>
      </c>
      <c r="BN92" s="358" t="e" cm="1">
        <f t="array" aca="1" ref="BN92" ca="1">INDEX(INDIRECT("'"&amp;実行度合表集計!$D91&amp;"_受着完'!R89C4:R90C95",FALSE),2,
MATCH(BH$2,INDIRECT("'"&amp;実行度合表集計!$D91&amp;"_受着完'!R4",FALSE),0)-1)</f>
        <v>#REF!</v>
      </c>
      <c r="BO92" s="356" t="e">
        <f ca="1">INDEX(INDIRECT("'"&amp;実行度合表集計!$D91&amp;"_受着完'!R89C4:R90C95",FALSE),2,
MATCH(BH$2,INDIRECT("'"&amp;実行度合表集計!$D91&amp;"_受着完'!R4",FALSE),0))</f>
        <v>#REF!</v>
      </c>
      <c r="BP92" s="795" t="e">
        <f ca="1">BO92-($Q91*1000)</f>
        <v>#REF!</v>
      </c>
      <c r="BQ92" s="587" t="e" cm="1">
        <f t="array" aca="1" ref="BQ92" ca="1">INDEX(INDIRECT("'"&amp;実行度合表集計!$D91&amp;"_受着完'!R89C4:R90C95",FALSE),2,
MATCH(BH$2,INDIRECT("'"&amp;実行度合表集計!$D91&amp;"_受着完'!R4",FALSE),0)-3)</f>
        <v>#REF!</v>
      </c>
      <c r="BR92" s="455" t="e" cm="1">
        <f t="array" aca="1" ref="BR92" ca="1">INDEX(INDIRECT("'"&amp;実行度合表集計!$D91&amp;"_受着完'!R27C4:R28C95",FALSE),2,
MATCH(BR$2,INDIRECT("'"&amp;実行度合表集計!$D91&amp;"_受着完'!R4",FALSE),0)-1)</f>
        <v>#REF!</v>
      </c>
      <c r="BS92" s="356" t="e">
        <f ca="1">INDEX(INDIRECT("'"&amp;実行度合表集計!$D91&amp;"_受着完'!R27C4:R28C95",FALSE),2,
MATCH(BR$2,INDIRECT("'"&amp;実行度合表集計!$D91&amp;"_受着完'!R4",FALSE),0))</f>
        <v>#REF!</v>
      </c>
      <c r="BT92" s="587" t="e" cm="1">
        <f t="array" aca="1" ref="BT92" ca="1">INDEX(INDIRECT("'"&amp;実行度合表集計!$D91&amp;"_受着完'!R27C4:R28C95",FALSE),2,
MATCH(BR$2,INDIRECT("'"&amp;実行度合表集計!$D91&amp;"_受着完'!R4",FALSE),0)-3)</f>
        <v>#REF!</v>
      </c>
      <c r="BU92" s="357" t="e" cm="1">
        <f t="array" aca="1" ref="BU92" ca="1">INDEX(INDIRECT("'"&amp;実行度合表集計!$D91&amp;"_受着完'!R58C4:R59C95",FALSE),2,
MATCH(BR$2,INDIRECT("'"&amp;実行度合表集計!$D91&amp;"_受着完'!R4",FALSE),0)-1)</f>
        <v>#REF!</v>
      </c>
      <c r="BV92" s="356" t="e">
        <f ca="1">INDEX(INDIRECT("'"&amp;実行度合表集計!$D91&amp;"_受着完'!R58C4:R59C95",FALSE),2,
MATCH(BR$2,INDIRECT("'"&amp;実行度合表集計!$D91&amp;"_受着完'!R4",FALSE),0))</f>
        <v>#REF!</v>
      </c>
      <c r="BW92" s="587" t="e" cm="1">
        <f t="array" aca="1" ref="BW92" ca="1">INDEX(INDIRECT("'"&amp;実行度合表集計!$D91&amp;"_受着完'!R58C4:R59C95",FALSE),2,
MATCH(BR$2,INDIRECT("'"&amp;実行度合表集計!$D91&amp;"_受着完'!R4",FALSE),0)-3)</f>
        <v>#REF!</v>
      </c>
      <c r="BX92" s="358" t="e" cm="1">
        <f t="array" aca="1" ref="BX92" ca="1">INDEX(INDIRECT("'"&amp;実行度合表集計!$D91&amp;"_受着完'!R89C4:R90C95",FALSE),2,
MATCH(BR$2,INDIRECT("'"&amp;実行度合表集計!$D91&amp;"_受着完'!R4",FALSE),0)-1)</f>
        <v>#REF!</v>
      </c>
      <c r="BY92" s="356" t="e">
        <f ca="1">INDEX(INDIRECT("'"&amp;実行度合表集計!$D91&amp;"_受着完'!R89C4:R90C95",FALSE),2,
MATCH(BR$2,INDIRECT("'"&amp;実行度合表集計!$D91&amp;"_受着完'!R4",FALSE),0))</f>
        <v>#REF!</v>
      </c>
      <c r="BZ92" s="795" t="e">
        <f ca="1">BY92-($Q91*1000)</f>
        <v>#REF!</v>
      </c>
      <c r="CA92" s="587" t="e" cm="1">
        <f t="array" aca="1" ref="CA92" ca="1">INDEX(INDIRECT("'"&amp;実行度合表集計!$D91&amp;"_受着完'!R89C4:R90C95",FALSE),2,
MATCH(BR$2,INDIRECT("'"&amp;実行度合表集計!$D91&amp;"_受着完'!R4",FALSE),0)-3)</f>
        <v>#REF!</v>
      </c>
      <c r="CB92" s="455" t="e" cm="1">
        <f t="array" aca="1" ref="CB92" ca="1">INDEX(INDIRECT("'"&amp;実行度合表集計!$D91&amp;"_受着完'!R27C4:R28C95",FALSE),2,
MATCH(CB$2,INDIRECT("'"&amp;実行度合表集計!$D91&amp;"_受着完'!R4",FALSE),0)-1)</f>
        <v>#REF!</v>
      </c>
      <c r="CC92" s="356" t="e">
        <f ca="1">INDEX(INDIRECT("'"&amp;実行度合表集計!$D91&amp;"_受着完'!R27C4:R28C95",FALSE),2,
MATCH(CB$2,INDIRECT("'"&amp;実行度合表集計!$D91&amp;"_受着完'!R4",FALSE),0))</f>
        <v>#REF!</v>
      </c>
      <c r="CD92" s="587" t="e" cm="1">
        <f t="array" aca="1" ref="CD92" ca="1">INDEX(INDIRECT("'"&amp;実行度合表集計!$D91&amp;"_受着完'!R27C4:R28C95",FALSE),2,
MATCH(CB$2,INDIRECT("'"&amp;実行度合表集計!$D91&amp;"_受着完'!R4",FALSE),0)-3)</f>
        <v>#REF!</v>
      </c>
      <c r="CE92" s="357" t="e" cm="1">
        <f t="array" aca="1" ref="CE92" ca="1">INDEX(INDIRECT("'"&amp;実行度合表集計!$D91&amp;"_受着完'!R58C4:R59C95",FALSE),2,
MATCH(CB$2,INDIRECT("'"&amp;実行度合表集計!$D91&amp;"_受着完'!R4",FALSE),0)-1)</f>
        <v>#REF!</v>
      </c>
      <c r="CF92" s="356" t="e">
        <f ca="1">INDEX(INDIRECT("'"&amp;実行度合表集計!$D91&amp;"_受着完'!R58C4:R59C95",FALSE),2,
MATCH(CB$2,INDIRECT("'"&amp;実行度合表集計!$D91&amp;"_受着完'!R4",FALSE),0))</f>
        <v>#REF!</v>
      </c>
      <c r="CG92" s="587" t="e" cm="1">
        <f t="array" aca="1" ref="CG92" ca="1">INDEX(INDIRECT("'"&amp;実行度合表集計!$D91&amp;"_受着完'!R58C4:R59C95",FALSE),2,
MATCH(CB$2,INDIRECT("'"&amp;実行度合表集計!$D91&amp;"_受着完'!R4",FALSE),0)-3)</f>
        <v>#REF!</v>
      </c>
      <c r="CH92" s="358" t="e" cm="1">
        <f t="array" aca="1" ref="CH92" ca="1">INDEX(INDIRECT("'"&amp;実行度合表集計!$D91&amp;"_受着完'!R89C4:R90C95",FALSE),2,
MATCH(CB$2,INDIRECT("'"&amp;実行度合表集計!$D91&amp;"_受着完'!R4",FALSE),0)-1)</f>
        <v>#REF!</v>
      </c>
      <c r="CI92" s="356" t="e">
        <f ca="1">INDEX(INDIRECT("'"&amp;実行度合表集計!$D91&amp;"_受着完'!R89C4:R90C95",FALSE),2,
MATCH(CB$2,INDIRECT("'"&amp;実行度合表集計!$D91&amp;"_受着完'!R4",FALSE),0))</f>
        <v>#REF!</v>
      </c>
      <c r="CJ92" s="795" t="e">
        <f ca="1">CI92-($Q91*1000)</f>
        <v>#REF!</v>
      </c>
      <c r="CK92" s="587" t="e" cm="1">
        <f t="array" aca="1" ref="CK92" ca="1">INDEX(INDIRECT("'"&amp;実行度合表集計!$D91&amp;"_受着完'!R89C4:R90C95",FALSE),2,
MATCH(CB$2,INDIRECT("'"&amp;実行度合表集計!$D91&amp;"_受着完'!R4",FALSE),0)-3)</f>
        <v>#REF!</v>
      </c>
      <c r="CL92" s="627" t="e">
        <f t="shared" ref="CL92" ca="1" si="2503">BH92+BR92+CB92</f>
        <v>#REF!</v>
      </c>
      <c r="CM92" s="628" t="e">
        <f t="shared" ref="CM92" ca="1" si="2504">BI92+BS92+CC92</f>
        <v>#REF!</v>
      </c>
      <c r="CN92" s="629" t="e">
        <f t="shared" ref="CN92" ca="1" si="2505">BJ92+BT92+CD92</f>
        <v>#REF!</v>
      </c>
      <c r="CO92" s="648" t="e">
        <f t="shared" ref="CO92" ca="1" si="2506">BK92+BU92+CE92</f>
        <v>#REF!</v>
      </c>
      <c r="CP92" s="617" t="e">
        <f t="shared" ref="CP92" ca="1" si="2507">BL92+BV92+CF92</f>
        <v>#REF!</v>
      </c>
      <c r="CQ92" s="649" t="e">
        <f t="shared" ref="CQ92" ca="1" si="2508">BM92+BW92+CG92</f>
        <v>#REF!</v>
      </c>
      <c r="CR92" s="659" t="e">
        <f ca="1">BN92+BX92+CH92</f>
        <v>#REF!</v>
      </c>
      <c r="CS92" s="619" t="e">
        <f ca="1">BO92+BY92+CI92</f>
        <v>#REF!</v>
      </c>
      <c r="CT92" s="790" t="e">
        <f ca="1">CS92*(1+CT93)-(($Q91*1000)*3)</f>
        <v>#REF!</v>
      </c>
      <c r="CU92" s="660" t="e">
        <f ca="1">BQ92+CA92+CK92</f>
        <v>#REF!</v>
      </c>
      <c r="CV92" s="670" t="e">
        <f t="shared" ca="1" si="2483"/>
        <v>#REF!</v>
      </c>
      <c r="CW92" s="620" t="e">
        <f t="shared" ca="1" si="2483"/>
        <v>#REF!</v>
      </c>
      <c r="CX92" s="671" t="e">
        <f t="shared" ca="1" si="2483"/>
        <v>#REF!</v>
      </c>
      <c r="CY92" s="681" t="e">
        <f t="shared" ca="1" si="2483"/>
        <v>#REF!</v>
      </c>
      <c r="CZ92" s="622" t="e">
        <f t="shared" ca="1" si="2483"/>
        <v>#REF!</v>
      </c>
      <c r="DA92" s="682" t="e">
        <f t="shared" ca="1" si="2483"/>
        <v>#REF!</v>
      </c>
      <c r="DB92" s="692" t="e">
        <f t="shared" ca="1" si="2483"/>
        <v>#REF!</v>
      </c>
      <c r="DC92" s="624" t="e">
        <f t="shared" ca="1" si="2483"/>
        <v>#REF!</v>
      </c>
      <c r="DD92" s="790" t="e">
        <f t="shared" ca="1" si="2483"/>
        <v>#REF!</v>
      </c>
      <c r="DE92" s="693" t="e">
        <f t="shared" ca="1" si="2483"/>
        <v>#REF!</v>
      </c>
      <c r="DF92" s="360" t="e" cm="1">
        <f t="array" aca="1" ref="DF92" ca="1">INDEX(INDIRECT("'"&amp;実行度合表集計!$D91&amp;"_受着完'!R27C4:R28C95",FALSE),2,
MATCH(DF$2,INDIRECT("'"&amp;実行度合表集計!$D91&amp;"_受着完'!R4",FALSE),0)-1)</f>
        <v>#REF!</v>
      </c>
      <c r="DG92" s="356" t="e">
        <f ca="1">INDEX(INDIRECT("'"&amp;実行度合表集計!$D91&amp;"_受着完'!R27C4:R28C95",FALSE),2,
MATCH(DF$2,INDIRECT("'"&amp;実行度合表集計!$D91&amp;"_受着完'!R4",FALSE),0))</f>
        <v>#REF!</v>
      </c>
      <c r="DH92" s="587" t="e" cm="1">
        <f t="array" aca="1" ref="DH92" ca="1">INDEX(INDIRECT("'"&amp;実行度合表集計!$D91&amp;"_受着完'!R27C4:R28C95",FALSE),2,
MATCH(DF$2,INDIRECT("'"&amp;実行度合表集計!$D91&amp;"_受着完'!R4",FALSE),0)-3)</f>
        <v>#REF!</v>
      </c>
      <c r="DI92" s="357" t="e" cm="1">
        <f t="array" aca="1" ref="DI92" ca="1">INDEX(INDIRECT("'"&amp;実行度合表集計!$D91&amp;"_受着完'!R58C4:R59C95",FALSE),2,
MATCH(DF$2,INDIRECT("'"&amp;実行度合表集計!$D91&amp;"_受着完'!R4",FALSE),0)-1)</f>
        <v>#REF!</v>
      </c>
      <c r="DJ92" s="356" t="e">
        <f ca="1">INDEX(INDIRECT("'"&amp;実行度合表集計!$D91&amp;"_受着完'!R58C4:R59C95",FALSE),2,
MATCH(DF$2,INDIRECT("'"&amp;実行度合表集計!$D91&amp;"_受着完'!R4",FALSE),0))</f>
        <v>#REF!</v>
      </c>
      <c r="DK92" s="587" t="e" cm="1">
        <f t="array" aca="1" ref="DK92" ca="1">INDEX(INDIRECT("'"&amp;実行度合表集計!$D91&amp;"_受着完'!R58C4:R59C95",FALSE),2,
MATCH(DF$2,INDIRECT("'"&amp;実行度合表集計!$D91&amp;"_受着完'!R4",FALSE),0)-3)</f>
        <v>#REF!</v>
      </c>
      <c r="DL92" s="358" t="e" cm="1">
        <f t="array" aca="1" ref="DL92" ca="1">INDEX(INDIRECT("'"&amp;実行度合表集計!$D91&amp;"_受着完'!R89C4:R90C95",FALSE),2,
MATCH(DF$2,INDIRECT("'"&amp;実行度合表集計!$D91&amp;"_受着完'!R4",FALSE),0)-1)</f>
        <v>#REF!</v>
      </c>
      <c r="DM92" s="356" t="e">
        <f ca="1">INDEX(INDIRECT("'"&amp;実行度合表集計!$D91&amp;"_受着完'!R89C4:R90C95",FALSE),2,
MATCH(DF$2,INDIRECT("'"&amp;実行度合表集計!$D91&amp;"_受着完'!R4",FALSE),0))</f>
        <v>#REF!</v>
      </c>
      <c r="DN92" s="795" t="e">
        <f ca="1">DM92-($Q91*1000)</f>
        <v>#REF!</v>
      </c>
      <c r="DO92" s="587" t="e" cm="1">
        <f t="array" aca="1" ref="DO92" ca="1">INDEX(INDIRECT("'"&amp;実行度合表集計!$D91&amp;"_受着完'!R89C4:R90C95",FALSE),2,
MATCH(DF$2,INDIRECT("'"&amp;実行度合表集計!$D91&amp;"_受着完'!R4",FALSE),0)-3)</f>
        <v>#REF!</v>
      </c>
      <c r="DP92" s="455" t="e" cm="1">
        <f t="array" aca="1" ref="DP92" ca="1">INDEX(INDIRECT("'"&amp;実行度合表集計!$D91&amp;"_受着完'!R27C4:R28C95",FALSE),2,
MATCH(DP$2,INDIRECT("'"&amp;実行度合表集計!$D91&amp;"_受着完'!R4",FALSE),0)-1)</f>
        <v>#REF!</v>
      </c>
      <c r="DQ92" s="356" t="e">
        <f ca="1">INDEX(INDIRECT("'"&amp;実行度合表集計!$D91&amp;"_受着完'!R27C4:R28C95",FALSE),2,
MATCH(DP$2,INDIRECT("'"&amp;実行度合表集計!$D91&amp;"_受着完'!R4",FALSE),0))</f>
        <v>#REF!</v>
      </c>
      <c r="DR92" s="587" t="e" cm="1">
        <f t="array" aca="1" ref="DR92" ca="1">INDEX(INDIRECT("'"&amp;実行度合表集計!$D91&amp;"_受着完'!R27C4:R28C95",FALSE),2,
MATCH(DP$2,INDIRECT("'"&amp;実行度合表集計!$D91&amp;"_受着完'!R4",FALSE),0)-3)</f>
        <v>#REF!</v>
      </c>
      <c r="DS92" s="357" t="e" cm="1">
        <f t="array" aca="1" ref="DS92" ca="1">INDEX(INDIRECT("'"&amp;実行度合表集計!$D91&amp;"_受着完'!R58C4:R59C95",FALSE),2,
MATCH(DP$2,INDIRECT("'"&amp;実行度合表集計!$D91&amp;"_受着完'!R4",FALSE),0)-1)</f>
        <v>#REF!</v>
      </c>
      <c r="DT92" s="356" t="e">
        <f ca="1">INDEX(INDIRECT("'"&amp;実行度合表集計!$D91&amp;"_受着完'!R58C4:R59C95",FALSE),2,
MATCH(DP$2,INDIRECT("'"&amp;実行度合表集計!$D91&amp;"_受着完'!R4",FALSE),0))</f>
        <v>#REF!</v>
      </c>
      <c r="DU92" s="587" t="e" cm="1">
        <f t="array" aca="1" ref="DU92" ca="1">INDEX(INDIRECT("'"&amp;実行度合表集計!$D91&amp;"_受着完'!R58C4:R59C95",FALSE),2,
MATCH(DP$2,INDIRECT("'"&amp;実行度合表集計!$D91&amp;"_受着完'!R4",FALSE),0)-3)</f>
        <v>#REF!</v>
      </c>
      <c r="DV92" s="358" t="e" cm="1">
        <f t="array" aca="1" ref="DV92" ca="1">INDEX(INDIRECT("'"&amp;実行度合表集計!$D91&amp;"_受着完'!R89C4:R90C95",FALSE),2,
MATCH(DP$2,INDIRECT("'"&amp;実行度合表集計!$D91&amp;"_受着完'!R4",FALSE),0)-1)</f>
        <v>#REF!</v>
      </c>
      <c r="DW92" s="356" t="e">
        <f ca="1">INDEX(INDIRECT("'"&amp;実行度合表集計!$D91&amp;"_受着完'!R89C4:R90C95",FALSE),2,
MATCH(DP$2,INDIRECT("'"&amp;実行度合表集計!$D91&amp;"_受着完'!R4",FALSE),0))</f>
        <v>#REF!</v>
      </c>
      <c r="DX92" s="795" t="e">
        <f ca="1">DW92-($Q91*1000)</f>
        <v>#REF!</v>
      </c>
      <c r="DY92" s="587" t="e" cm="1">
        <f t="array" aca="1" ref="DY92" ca="1">INDEX(INDIRECT("'"&amp;実行度合表集計!$D91&amp;"_受着完'!R89C4:R90C95",FALSE),2,
MATCH(DP$2,INDIRECT("'"&amp;実行度合表集計!$D91&amp;"_受着完'!R4",FALSE),0)-3)</f>
        <v>#REF!</v>
      </c>
      <c r="DZ92" s="455" t="e" cm="1">
        <f t="array" aca="1" ref="DZ92" ca="1">INDEX(INDIRECT("'"&amp;実行度合表集計!$D91&amp;"_受着完'!R27C4:R28C95",FALSE),2,
MATCH(DZ$2,INDIRECT("'"&amp;実行度合表集計!$D91&amp;"_受着完'!R4",FALSE),0)-1)</f>
        <v>#REF!</v>
      </c>
      <c r="EA92" s="356" t="e">
        <f ca="1">INDEX(INDIRECT("'"&amp;実行度合表集計!$D91&amp;"_受着完'!R27C4:R28C95",FALSE),2,
MATCH(DZ$2,INDIRECT("'"&amp;実行度合表集計!$D91&amp;"_受着完'!R4",FALSE),0))</f>
        <v>#REF!</v>
      </c>
      <c r="EB92" s="587" t="e" cm="1">
        <f t="array" aca="1" ref="EB92" ca="1">INDEX(INDIRECT("'"&amp;実行度合表集計!$D91&amp;"_受着完'!R27C4:R28C95",FALSE),2,
MATCH(DZ$2,INDIRECT("'"&amp;実行度合表集計!$D91&amp;"_受着完'!R4",FALSE),0)-3)</f>
        <v>#REF!</v>
      </c>
      <c r="EC92" s="357" t="e" cm="1">
        <f t="array" aca="1" ref="EC92" ca="1">INDEX(INDIRECT("'"&amp;実行度合表集計!$D91&amp;"_受着完'!R58C4:R59C95",FALSE),2,
MATCH(DZ$2,INDIRECT("'"&amp;実行度合表集計!$D91&amp;"_受着完'!R4",FALSE),0)-1)</f>
        <v>#REF!</v>
      </c>
      <c r="ED92" s="356" t="e">
        <f ca="1">INDEX(INDIRECT("'"&amp;実行度合表集計!$D91&amp;"_受着完'!R58C4:R59C95",FALSE),2,
MATCH(DZ$2,INDIRECT("'"&amp;実行度合表集計!$D91&amp;"_受着完'!R4",FALSE),0))</f>
        <v>#REF!</v>
      </c>
      <c r="EE92" s="587" t="e" cm="1">
        <f t="array" aca="1" ref="EE92" ca="1">INDEX(INDIRECT("'"&amp;実行度合表集計!$D91&amp;"_受着完'!R58C4:R59C95",FALSE),2,
MATCH(DZ$2,INDIRECT("'"&amp;実行度合表集計!$D91&amp;"_受着完'!R4",FALSE),0)-3)</f>
        <v>#REF!</v>
      </c>
      <c r="EF92" s="358" t="e" cm="1">
        <f t="array" aca="1" ref="EF92" ca="1">INDEX(INDIRECT("'"&amp;実行度合表集計!$D91&amp;"_受着完'!R89C4:R90C95",FALSE),2,
MATCH(DZ$2,INDIRECT("'"&amp;実行度合表集計!$D91&amp;"_受着完'!R4",FALSE),0)-1)</f>
        <v>#REF!</v>
      </c>
      <c r="EG92" s="356" t="e">
        <f ca="1">INDEX(INDIRECT("'"&amp;実行度合表集計!$D91&amp;"_受着完'!R89C4:R90C95",FALSE),2,
MATCH(DZ$2,INDIRECT("'"&amp;実行度合表集計!$D91&amp;"_受着完'!R4",FALSE),0))</f>
        <v>#REF!</v>
      </c>
      <c r="EH92" s="795" t="e">
        <f ca="1">EG92-($Q91*1000)</f>
        <v>#REF!</v>
      </c>
      <c r="EI92" s="587" t="e" cm="1">
        <f t="array" aca="1" ref="EI92" ca="1">INDEX(INDIRECT("'"&amp;実行度合表集計!$D91&amp;"_受着完'!R89C4:R90C95",FALSE),2,
MATCH(DZ$2,INDIRECT("'"&amp;実行度合表集計!$D91&amp;"_受着完'!R4",FALSE),0)-3)</f>
        <v>#REF!</v>
      </c>
      <c r="EJ92" s="627" t="e">
        <f t="shared" ref="EJ92" ca="1" si="2509">DF92+DP92+DZ92</f>
        <v>#REF!</v>
      </c>
      <c r="EK92" s="628" t="e">
        <f t="shared" ref="EK92" ca="1" si="2510">DG92+DQ92+EA92</f>
        <v>#REF!</v>
      </c>
      <c r="EL92" s="629" t="e">
        <f t="shared" ref="EL92" ca="1" si="2511">DH92+DR92+EB92</f>
        <v>#REF!</v>
      </c>
      <c r="EM92" s="648" t="e">
        <f t="shared" ref="EM92" ca="1" si="2512">DI92+DS92+EC92</f>
        <v>#REF!</v>
      </c>
      <c r="EN92" s="617" t="e">
        <f t="shared" ref="EN92" ca="1" si="2513">DJ92+DT92+ED92</f>
        <v>#REF!</v>
      </c>
      <c r="EO92" s="649" t="e">
        <f t="shared" ref="EO92" ca="1" si="2514">DK92+DU92+EE92</f>
        <v>#REF!</v>
      </c>
      <c r="EP92" s="659" t="e">
        <f ca="1">DL92+DV92+EF92</f>
        <v>#REF!</v>
      </c>
      <c r="EQ92" s="619" t="e">
        <f ca="1">DM92+DW92+EG92</f>
        <v>#REF!</v>
      </c>
      <c r="ER92" s="790" t="e">
        <f ca="1">EQ92*(1+ER93)-(($Q91*1000)*3)</f>
        <v>#REF!</v>
      </c>
      <c r="ES92" s="660" t="e">
        <f ca="1">DO92+DY92+EI92</f>
        <v>#REF!</v>
      </c>
      <c r="ET92" s="360" t="e" cm="1">
        <f t="array" aca="1" ref="ET92" ca="1">INDEX(INDIRECT("'"&amp;実行度合表集計!$D91&amp;"_受着完'!R27C4:R28C95",FALSE),2,
MATCH(ET$2,INDIRECT("'"&amp;実行度合表集計!$D91&amp;"_受着完'!R4",FALSE),0)-1)</f>
        <v>#REF!</v>
      </c>
      <c r="EU92" s="356" t="e">
        <f ca="1">INDEX(INDIRECT("'"&amp;実行度合表集計!$D91&amp;"_受着完'!R27C4:R28C95",FALSE),2,
MATCH(ET$2,INDIRECT("'"&amp;実行度合表集計!$D91&amp;"_受着完'!R4",FALSE),0))</f>
        <v>#REF!</v>
      </c>
      <c r="EV92" s="587" t="e" cm="1">
        <f t="array" aca="1" ref="EV92" ca="1">INDEX(INDIRECT("'"&amp;実行度合表集計!$D91&amp;"_受着完'!R27C4:R28C95",FALSE),2,
MATCH(ET$2,INDIRECT("'"&amp;実行度合表集計!$D91&amp;"_受着完'!R4",FALSE),0)-3)</f>
        <v>#REF!</v>
      </c>
      <c r="EW92" s="357" t="e" cm="1">
        <f t="array" aca="1" ref="EW92" ca="1">INDEX(INDIRECT("'"&amp;実行度合表集計!$D91&amp;"_受着完'!R58C4:R59C95",FALSE),2,
MATCH(ET$2,INDIRECT("'"&amp;実行度合表集計!$D91&amp;"_受着完'!R4",FALSE),0)-1)</f>
        <v>#REF!</v>
      </c>
      <c r="EX92" s="356" t="e">
        <f ca="1">INDEX(INDIRECT("'"&amp;実行度合表集計!$D91&amp;"_受着完'!R58C4:R59C95",FALSE),2,
MATCH(ET$2,INDIRECT("'"&amp;実行度合表集計!$D91&amp;"_受着完'!R4",FALSE),0))</f>
        <v>#REF!</v>
      </c>
      <c r="EY92" s="587" t="e" cm="1">
        <f t="array" aca="1" ref="EY92" ca="1">INDEX(INDIRECT("'"&amp;実行度合表集計!$D91&amp;"_受着完'!R58C4:R59C95",FALSE),2,
MATCH(ET$2,INDIRECT("'"&amp;実行度合表集計!$D91&amp;"_受着完'!R4",FALSE),0)-3)</f>
        <v>#REF!</v>
      </c>
      <c r="EZ92" s="358" t="e" cm="1">
        <f t="array" aca="1" ref="EZ92" ca="1">INDEX(INDIRECT("'"&amp;実行度合表集計!$D91&amp;"_受着完'!R89C4:R90C95",FALSE),2,
MATCH(ET$2,INDIRECT("'"&amp;実行度合表集計!$D91&amp;"_受着完'!R4",FALSE),0)-1)</f>
        <v>#REF!</v>
      </c>
      <c r="FA92" s="356" t="e">
        <f ca="1">INDEX(INDIRECT("'"&amp;実行度合表集計!$D91&amp;"_受着完'!R89C4:R90C95",FALSE),2,
MATCH(ET$2,INDIRECT("'"&amp;実行度合表集計!$D91&amp;"_受着完'!R4",FALSE),0))</f>
        <v>#REF!</v>
      </c>
      <c r="FB92" s="795" t="e">
        <f ca="1">FA92-($Q91*1000)</f>
        <v>#REF!</v>
      </c>
      <c r="FC92" s="587" t="e" cm="1">
        <f t="array" aca="1" ref="FC92" ca="1">INDEX(INDIRECT("'"&amp;実行度合表集計!$D91&amp;"_受着完'!R89C4:R90C95",FALSE),2,
MATCH(ET$2,INDIRECT("'"&amp;実行度合表集計!$D91&amp;"_受着完'!R4",FALSE),0)-3)</f>
        <v>#REF!</v>
      </c>
      <c r="FD92" s="455" t="e" cm="1">
        <f t="array" aca="1" ref="FD92" ca="1">INDEX(INDIRECT("'"&amp;実行度合表集計!$D91&amp;"_受着完'!R27C4:R28C95",FALSE),2,
MATCH(FD$2,INDIRECT("'"&amp;実行度合表集計!$D91&amp;"_受着完'!R4",FALSE),0)-1)</f>
        <v>#REF!</v>
      </c>
      <c r="FE92" s="356" t="e">
        <f ca="1">INDEX(INDIRECT("'"&amp;実行度合表集計!$D91&amp;"_受着完'!R27C4:R28C95",FALSE),2,
MATCH(FD$2,INDIRECT("'"&amp;実行度合表集計!$D91&amp;"_受着完'!R4",FALSE),0))</f>
        <v>#REF!</v>
      </c>
      <c r="FF92" s="587" t="e" cm="1">
        <f t="array" aca="1" ref="FF92" ca="1">INDEX(INDIRECT("'"&amp;実行度合表集計!$D91&amp;"_受着完'!R27C4:R28C95",FALSE),2,
MATCH(FD$2,INDIRECT("'"&amp;実行度合表集計!$D91&amp;"_受着完'!R4",FALSE),0)-3)</f>
        <v>#REF!</v>
      </c>
      <c r="FG92" s="357" t="e" cm="1">
        <f t="array" aca="1" ref="FG92" ca="1">INDEX(INDIRECT("'"&amp;実行度合表集計!$D91&amp;"_受着完'!R58C4:R59C95",FALSE),2,
MATCH(FD$2,INDIRECT("'"&amp;実行度合表集計!$D91&amp;"_受着完'!R4",FALSE),0)-1)</f>
        <v>#REF!</v>
      </c>
      <c r="FH92" s="356" t="e">
        <f ca="1">INDEX(INDIRECT("'"&amp;実行度合表集計!$D91&amp;"_受着完'!R58C4:R59C95",FALSE),2,
MATCH(FD$2,INDIRECT("'"&amp;実行度合表集計!$D91&amp;"_受着完'!R4",FALSE),0))</f>
        <v>#REF!</v>
      </c>
      <c r="FI92" s="587" t="e" cm="1">
        <f t="array" aca="1" ref="FI92" ca="1">INDEX(INDIRECT("'"&amp;実行度合表集計!$D91&amp;"_受着完'!R58C4:R59C95",FALSE),2,
MATCH(FD$2,INDIRECT("'"&amp;実行度合表集計!$D91&amp;"_受着完'!R4",FALSE),0)-3)</f>
        <v>#REF!</v>
      </c>
      <c r="FJ92" s="358" t="e" cm="1">
        <f t="array" aca="1" ref="FJ92" ca="1">INDEX(INDIRECT("'"&amp;実行度合表集計!$D91&amp;"_受着完'!R89C4:R90C95",FALSE),2,
MATCH(FD$2,INDIRECT("'"&amp;実行度合表集計!$D91&amp;"_受着完'!R4",FALSE),0)-1)</f>
        <v>#REF!</v>
      </c>
      <c r="FK92" s="356" t="e">
        <f ca="1">INDEX(INDIRECT("'"&amp;実行度合表集計!$D91&amp;"_受着完'!R89C4:R90C95",FALSE),2,
MATCH(FD$2,INDIRECT("'"&amp;実行度合表集計!$D91&amp;"_受着完'!R4",FALSE),0))</f>
        <v>#REF!</v>
      </c>
      <c r="FL92" s="795" t="e">
        <f ca="1">FK92-($Q91*1000)</f>
        <v>#REF!</v>
      </c>
      <c r="FM92" s="587" t="e" cm="1">
        <f t="array" aca="1" ref="FM92" ca="1">INDEX(INDIRECT("'"&amp;実行度合表集計!$D91&amp;"_受着完'!R89C4:R90C95",FALSE),2,
MATCH(FD$2,INDIRECT("'"&amp;実行度合表集計!$D91&amp;"_受着完'!R4",FALSE),0)-3)</f>
        <v>#REF!</v>
      </c>
      <c r="FN92" s="455" t="e" cm="1">
        <f t="array" aca="1" ref="FN92" ca="1">INDEX(INDIRECT("'"&amp;実行度合表集計!$D91&amp;"_受着完'!R27C4:R28C95",FALSE),2,
MATCH(FN$2,INDIRECT("'"&amp;実行度合表集計!$D91&amp;"_受着完'!R4",FALSE),0)-1)</f>
        <v>#REF!</v>
      </c>
      <c r="FO92" s="356" t="e">
        <f ca="1">INDEX(INDIRECT("'"&amp;実行度合表集計!$D91&amp;"_受着完'!R27C4:R28C95",FALSE),2,
MATCH(FN$2,INDIRECT("'"&amp;実行度合表集計!$D91&amp;"_受着完'!R4",FALSE),0))</f>
        <v>#REF!</v>
      </c>
      <c r="FP92" s="587" t="e" cm="1">
        <f t="array" aca="1" ref="FP92" ca="1">INDEX(INDIRECT("'"&amp;実行度合表集計!$D91&amp;"_受着完'!R27C4:R28C95",FALSE),2,
MATCH(FN$2,INDIRECT("'"&amp;実行度合表集計!$D91&amp;"_受着完'!R4",FALSE),0)-3)</f>
        <v>#REF!</v>
      </c>
      <c r="FQ92" s="357" t="e" cm="1">
        <f t="array" aca="1" ref="FQ92" ca="1">INDEX(INDIRECT("'"&amp;実行度合表集計!$D91&amp;"_受着完'!R58C4:R59C95",FALSE),2,
MATCH(FN$2,INDIRECT("'"&amp;実行度合表集計!$D91&amp;"_受着完'!R4",FALSE),0)-1)</f>
        <v>#REF!</v>
      </c>
      <c r="FR92" s="356" t="e">
        <f ca="1">INDEX(INDIRECT("'"&amp;実行度合表集計!$D91&amp;"_受着完'!R58C4:R59C95",FALSE),2,
MATCH(FN$2,INDIRECT("'"&amp;実行度合表集計!$D91&amp;"_受着完'!R4",FALSE),0))</f>
        <v>#REF!</v>
      </c>
      <c r="FS92" s="587" t="e" cm="1">
        <f t="array" aca="1" ref="FS92" ca="1">INDEX(INDIRECT("'"&amp;実行度合表集計!$D91&amp;"_受着完'!R58C4:R59C95",FALSE),2,
MATCH(FN$2,INDIRECT("'"&amp;実行度合表集計!$D91&amp;"_受着完'!R4",FALSE),0)-3)</f>
        <v>#REF!</v>
      </c>
      <c r="FT92" s="358" t="e" cm="1">
        <f t="array" aca="1" ref="FT92" ca="1">INDEX(INDIRECT("'"&amp;実行度合表集計!$D91&amp;"_受着完'!R89C4:R90C95",FALSE),2,
MATCH(FN$2,INDIRECT("'"&amp;実行度合表集計!$D91&amp;"_受着完'!R4",FALSE),0)-1)</f>
        <v>#REF!</v>
      </c>
      <c r="FU92" s="356" t="e">
        <f ca="1">INDEX(INDIRECT("'"&amp;実行度合表集計!$D91&amp;"_受着完'!R89C4:R90C95",FALSE),2,
MATCH(FN$2,INDIRECT("'"&amp;実行度合表集計!$D91&amp;"_受着完'!R4",FALSE),0))</f>
        <v>#REF!</v>
      </c>
      <c r="FV92" s="795" t="e">
        <f ca="1">FU92-($Q91*1000)</f>
        <v>#REF!</v>
      </c>
      <c r="FW92" s="587" t="e" cm="1">
        <f t="array" aca="1" ref="FW92" ca="1">INDEX(INDIRECT("'"&amp;実行度合表集計!$D91&amp;"_受着完'!R89C4:R90C95",FALSE),2,
MATCH(FN$2,INDIRECT("'"&amp;実行度合表集計!$D91&amp;"_受着完'!R4",FALSE),0)-3)</f>
        <v>#REF!</v>
      </c>
      <c r="FX92" s="627" t="e">
        <f t="shared" ref="FX92" ca="1" si="2515">ET92+FD92+FN92</f>
        <v>#REF!</v>
      </c>
      <c r="FY92" s="628" t="e">
        <f t="shared" ref="FY92" ca="1" si="2516">EU92+FE92+FO92</f>
        <v>#REF!</v>
      </c>
      <c r="FZ92" s="629" t="e">
        <f t="shared" ref="FZ92" ca="1" si="2517">EV92+FF92+FP92</f>
        <v>#REF!</v>
      </c>
      <c r="GA92" s="648" t="e">
        <f t="shared" ref="GA92" ca="1" si="2518">EW92+FG92+FQ92</f>
        <v>#REF!</v>
      </c>
      <c r="GB92" s="617" t="e">
        <f t="shared" ref="GB92" ca="1" si="2519">EX92+FH92+FR92</f>
        <v>#REF!</v>
      </c>
      <c r="GC92" s="649" t="e">
        <f t="shared" ref="GC92" ca="1" si="2520">EY92+FI92+FS92</f>
        <v>#REF!</v>
      </c>
      <c r="GD92" s="659" t="e">
        <f ca="1">EZ92+FJ92+FT92</f>
        <v>#REF!</v>
      </c>
      <c r="GE92" s="619" t="e">
        <f ca="1">FA92+FK92+FU92</f>
        <v>#REF!</v>
      </c>
      <c r="GF92" s="790" t="e">
        <f ca="1">GE92*(1+GF93)-(($Q91*1000)*3)</f>
        <v>#REF!</v>
      </c>
      <c r="GG92" s="660" t="e">
        <f ca="1">FC92+FM92+FW92</f>
        <v>#REF!</v>
      </c>
      <c r="GH92" s="670" t="e">
        <f t="shared" ca="1" si="2486"/>
        <v>#REF!</v>
      </c>
      <c r="GI92" s="620" t="e">
        <f t="shared" ca="1" si="2486"/>
        <v>#REF!</v>
      </c>
      <c r="GJ92" s="671" t="e">
        <f t="shared" ca="1" si="2486"/>
        <v>#REF!</v>
      </c>
      <c r="GK92" s="681" t="e">
        <f t="shared" ca="1" si="2486"/>
        <v>#REF!</v>
      </c>
      <c r="GL92" s="622" t="e">
        <f t="shared" ca="1" si="2486"/>
        <v>#REF!</v>
      </c>
      <c r="GM92" s="682" t="e">
        <f t="shared" ca="1" si="2486"/>
        <v>#REF!</v>
      </c>
      <c r="GN92" s="692" t="e">
        <f t="shared" ca="1" si="2487"/>
        <v>#REF!</v>
      </c>
      <c r="GO92" s="624" t="e">
        <f t="shared" ca="1" si="2488"/>
        <v>#REF!</v>
      </c>
      <c r="GP92" s="790" t="e">
        <f t="shared" ca="1" si="2489"/>
        <v>#REF!</v>
      </c>
      <c r="GQ92" s="693" t="e">
        <f t="shared" ca="1" si="2490"/>
        <v>#REF!</v>
      </c>
      <c r="GR92" s="702" t="e">
        <f t="shared" ca="1" si="2491"/>
        <v>#REF!</v>
      </c>
      <c r="GS92" s="699" t="e">
        <f t="shared" ca="1" si="2491"/>
        <v>#REF!</v>
      </c>
      <c r="GT92" s="703" t="e">
        <f t="shared" ca="1" si="2491"/>
        <v>#REF!</v>
      </c>
      <c r="GU92" s="702" t="e">
        <f t="shared" ca="1" si="2491"/>
        <v>#REF!</v>
      </c>
      <c r="GV92" s="699" t="e">
        <f t="shared" ca="1" si="2491"/>
        <v>#REF!</v>
      </c>
      <c r="GW92" s="703" t="e">
        <f t="shared" ca="1" si="2491"/>
        <v>#REF!</v>
      </c>
      <c r="GX92" s="702" t="e">
        <f t="shared" ca="1" si="2491"/>
        <v>#REF!</v>
      </c>
      <c r="GY92" s="699" t="e">
        <f t="shared" ca="1" si="2491"/>
        <v>#REF!</v>
      </c>
      <c r="GZ92" s="790" t="e">
        <f t="shared" ca="1" si="2491"/>
        <v>#REF!</v>
      </c>
      <c r="HA92" s="703" t="e">
        <f t="shared" ca="1" si="2491"/>
        <v>#REF!</v>
      </c>
      <c r="HC92" s="461" t="s">
        <v>146</v>
      </c>
      <c r="HD92" s="460"/>
      <c r="HE92" s="461" t="s">
        <v>243</v>
      </c>
      <c r="HF92" s="461"/>
      <c r="HG92" s="461"/>
    </row>
    <row r="93" spans="1:215" ht="20.25" outlineLevel="1" thickBot="1" x14ac:dyDescent="0.3">
      <c r="A93" s="365"/>
      <c r="B93" s="504"/>
      <c r="C93" s="443" t="str">
        <f>_xlfn.XLOOKUP($D93,'214737'!$H:$H,'214737'!$G:$G,"",0)</f>
        <v/>
      </c>
      <c r="D93" s="431" t="str">
        <f>HYPERLINK("#'"&amp;D91&amp;"_損益'!A1","▶損益")</f>
        <v>▶損益</v>
      </c>
      <c r="E93" s="413"/>
      <c r="F93" s="1294" t="str">
        <f>_xlfn.XLOOKUP($D93,'214737'!$H:$H,'214737'!$I:$I,"",0)</f>
        <v/>
      </c>
      <c r="G93" s="1294" t="str">
        <f>_xlfn.XLOOKUP($D93,'214737'!$H:$H,'214737'!$J:$J,"",0)</f>
        <v/>
      </c>
      <c r="H93" s="1294" t="str">
        <f>_xlfn.XLOOKUP($D93,'214737'!$H:$H,'214737'!$K:$K,"",0)</f>
        <v/>
      </c>
      <c r="I93" s="414"/>
      <c r="J93" s="523"/>
      <c r="K93" s="1282"/>
      <c r="L93" s="1282"/>
      <c r="M93" s="1282"/>
      <c r="N93" s="1282"/>
      <c r="O93" s="1282"/>
      <c r="P93" s="1282"/>
      <c r="Q93" s="1282"/>
      <c r="R93" s="579" t="str">
        <f>R91</f>
        <v>競売不動産業務課</v>
      </c>
      <c r="S93" s="355" t="s">
        <v>143</v>
      </c>
      <c r="T93" s="558" t="e">
        <f t="shared" ref="T93" ca="1" si="2521">IF(AND(T91&gt;0,T92&gt;0),ROUNDDOWN(T92/T91,4),"")</f>
        <v>#REF!</v>
      </c>
      <c r="U93" s="559" t="e">
        <f t="shared" ref="U93" ca="1" si="2522">IF(AND(U91&gt;0,U92&gt;0),ROUNDDOWN(U92/U91,4),"")</f>
        <v>#REF!</v>
      </c>
      <c r="V93" s="559" t="e">
        <f t="shared" ref="V93" ca="1" si="2523">IF(AND(V91&gt;0,V92&gt;0),ROUNDDOWN(V92/V91,4),"")</f>
        <v>#REF!</v>
      </c>
      <c r="W93" s="560" t="e">
        <f t="shared" ref="W93" ca="1" si="2524">IF(AND(W91&gt;0,W92&gt;0),ROUNDDOWN(W92/W91,4),"")</f>
        <v>#REF!</v>
      </c>
      <c r="X93" s="559" t="e">
        <f t="shared" ref="X93" ca="1" si="2525">IF(AND(X91&gt;0,X92&gt;0),ROUNDDOWN(X92/X91,4),"")</f>
        <v>#REF!</v>
      </c>
      <c r="Y93" s="559" t="e">
        <f t="shared" ref="Y93" ca="1" si="2526">IF(AND(Y91&gt;0,Y92&gt;0),ROUNDDOWN(Y92/Y91,4),"")</f>
        <v>#REF!</v>
      </c>
      <c r="Z93" s="561" t="e">
        <f t="shared" ref="Z93" ca="1" si="2527">IF(AND(Z91&gt;0,Z92&gt;0),ROUNDDOWN(Z92/Z91,4),"")</f>
        <v>#REF!</v>
      </c>
      <c r="AA93" s="559" t="e">
        <f t="shared" ref="AA93" ca="1" si="2528">IF(AND(AA91&gt;0,AA92&gt;0),ROUNDDOWN(AA92/AA91,4),"")</f>
        <v>#REF!</v>
      </c>
      <c r="AB93" s="562" t="e">
        <f ca="1">IF(AB92&gt;0,AB92/AB91,0)</f>
        <v>#REF!</v>
      </c>
      <c r="AC93" s="559" t="e">
        <f t="shared" ref="AC93" ca="1" si="2529">IF(AND(AC91&gt;0,AC92&gt;0),ROUNDDOWN(AC92/AC91,4),"")</f>
        <v>#REF!</v>
      </c>
      <c r="AD93" s="558" t="e">
        <f t="shared" ref="AD93" ca="1" si="2530">IF(AND(AD91&gt;0,AD92&gt;0),ROUNDDOWN(AD92/AD91,4),"")</f>
        <v>#REF!</v>
      </c>
      <c r="AE93" s="559" t="e">
        <f t="shared" ref="AE93" ca="1" si="2531">IF(AND(AE91&gt;0,AE92&gt;0),ROUNDDOWN(AE92/AE91,4),"")</f>
        <v>#REF!</v>
      </c>
      <c r="AF93" s="559" t="e">
        <f t="shared" ref="AF93" ca="1" si="2532">IF(AND(AF91&gt;0,AF92&gt;0),ROUNDDOWN(AF92/AF91,4),"")</f>
        <v>#REF!</v>
      </c>
      <c r="AG93" s="560" t="e">
        <f t="shared" ref="AG93" ca="1" si="2533">IF(AND(AG91&gt;0,AG92&gt;0),ROUNDDOWN(AG92/AG91,4),"")</f>
        <v>#REF!</v>
      </c>
      <c r="AH93" s="559" t="e">
        <f t="shared" ref="AH93" ca="1" si="2534">IF(AND(AH91&gt;0,AH92&gt;0),ROUNDDOWN(AH92/AH91,4),"")</f>
        <v>#REF!</v>
      </c>
      <c r="AI93" s="559" t="e">
        <f t="shared" ref="AI93" ca="1" si="2535">IF(AND(AI91&gt;0,AI92&gt;0),ROUNDDOWN(AI92/AI91,4),"")</f>
        <v>#REF!</v>
      </c>
      <c r="AJ93" s="561" t="e">
        <f t="shared" ref="AJ93" ca="1" si="2536">IF(AND(AJ91&gt;0,AJ92&gt;0),ROUNDDOWN(AJ92/AJ91,4),"")</f>
        <v>#REF!</v>
      </c>
      <c r="AK93" s="559" t="e">
        <f t="shared" ref="AK93" ca="1" si="2537">IF(AND(AK91&gt;0,AK92&gt;0),ROUNDDOWN(AK92/AK91,4),"")</f>
        <v>#REF!</v>
      </c>
      <c r="AL93" s="562" t="e">
        <f ca="1">IF(AL92&gt;0,AL92/AL91,0)</f>
        <v>#REF!</v>
      </c>
      <c r="AM93" s="559" t="e">
        <f t="shared" ref="AM93" ca="1" si="2538">IF(AND(AM91&gt;0,AM92&gt;0),ROUNDDOWN(AM92/AM91,4),"")</f>
        <v>#REF!</v>
      </c>
      <c r="AN93" s="558" t="e">
        <f t="shared" ref="AN93" ca="1" si="2539">IF(AND(AN91&gt;0,AN92&gt;0),ROUNDDOWN(AN92/AN91,4),"")</f>
        <v>#REF!</v>
      </c>
      <c r="AO93" s="559" t="e">
        <f t="shared" ref="AO93" ca="1" si="2540">IF(AND(AO91&gt;0,AO92&gt;0),ROUNDDOWN(AO92/AO91,4),"")</f>
        <v>#REF!</v>
      </c>
      <c r="AP93" s="559" t="e">
        <f t="shared" ref="AP93" ca="1" si="2541">IF(AND(AP91&gt;0,AP92&gt;0),ROUNDDOWN(AP92/AP91,4),"")</f>
        <v>#REF!</v>
      </c>
      <c r="AQ93" s="560" t="e">
        <f t="shared" ref="AQ93" ca="1" si="2542">IF(AND(AQ91&gt;0,AQ92&gt;0),ROUNDDOWN(AQ92/AQ91,4),"")</f>
        <v>#REF!</v>
      </c>
      <c r="AR93" s="559" t="e">
        <f t="shared" ref="AR93" ca="1" si="2543">IF(AND(AR91&gt;0,AR92&gt;0),ROUNDDOWN(AR92/AR91,4),"")</f>
        <v>#REF!</v>
      </c>
      <c r="AS93" s="559" t="e">
        <f t="shared" ref="AS93" ca="1" si="2544">IF(AND(AS91&gt;0,AS92&gt;0),ROUNDDOWN(AS92/AS91,4),"")</f>
        <v>#REF!</v>
      </c>
      <c r="AT93" s="561" t="e">
        <f t="shared" ref="AT93" ca="1" si="2545">IF(AND(AT91&gt;0,AT92&gt;0),ROUNDDOWN(AT92/AT91,4),"")</f>
        <v>#REF!</v>
      </c>
      <c r="AU93" s="559" t="e">
        <f t="shared" ref="AU93" ca="1" si="2546">IF(AND(AU91&gt;0,AU92&gt;0),ROUNDDOWN(AU92/AU91,4),"")</f>
        <v>#REF!</v>
      </c>
      <c r="AV93" s="562" t="e">
        <f ca="1">IF(AV92&gt;0,AV92/AV91,0)</f>
        <v>#REF!</v>
      </c>
      <c r="AW93" s="559" t="e">
        <f t="shared" ref="AW93" ca="1" si="2547">IF(AND(AW91&gt;0,AW92&gt;0),ROUNDDOWN(AW92/AW91,4),"")</f>
        <v>#REF!</v>
      </c>
      <c r="AX93" s="630" t="e">
        <f t="shared" ref="AX93:BE93" ca="1" si="2548">IF(AND(AX91&gt;0,AX92&gt;0),ROUNDDOWN(AX92/AX91,4),"")</f>
        <v>#REF!</v>
      </c>
      <c r="AY93" s="563" t="e">
        <f t="shared" ca="1" si="2548"/>
        <v>#REF!</v>
      </c>
      <c r="AZ93" s="631" t="e">
        <f t="shared" ca="1" si="2548"/>
        <v>#REF!</v>
      </c>
      <c r="BA93" s="650" t="e">
        <f t="shared" ca="1" si="2548"/>
        <v>#REF!</v>
      </c>
      <c r="BB93" s="564" t="e">
        <f t="shared" ca="1" si="2548"/>
        <v>#REF!</v>
      </c>
      <c r="BC93" s="651" t="e">
        <f t="shared" ca="1" si="2548"/>
        <v>#REF!</v>
      </c>
      <c r="BD93" s="661" t="e">
        <f t="shared" ca="1" si="2548"/>
        <v>#REF!</v>
      </c>
      <c r="BE93" s="565" t="e">
        <f t="shared" ca="1" si="2548"/>
        <v>#REF!</v>
      </c>
      <c r="BF93" s="796"/>
      <c r="BG93" s="662" t="e">
        <f ca="1">IF(AND(BG91&gt;0,BG92&gt;0),ROUNDDOWN(BG92/BG91,4),"")</f>
        <v>#REF!</v>
      </c>
      <c r="BH93" s="566" t="e">
        <f t="shared" ref="BH93" ca="1" si="2549">IF(AND(BH91&gt;0,BH92&gt;0),ROUNDDOWN(BH92/BH91,4),"")</f>
        <v>#REF!</v>
      </c>
      <c r="BI93" s="559" t="e">
        <f t="shared" ref="BI93" ca="1" si="2550">IF(AND(BI91&gt;0,BI92&gt;0),ROUNDDOWN(BI92/BI91,4),"")</f>
        <v>#REF!</v>
      </c>
      <c r="BJ93" s="559" t="e">
        <f t="shared" ref="BJ93" ca="1" si="2551">IF(AND(BJ91&gt;0,BJ92&gt;0),ROUNDDOWN(BJ92/BJ91,4),"")</f>
        <v>#REF!</v>
      </c>
      <c r="BK93" s="560" t="e">
        <f t="shared" ref="BK93" ca="1" si="2552">IF(AND(BK91&gt;0,BK92&gt;0),ROUNDDOWN(BK92/BK91,4),"")</f>
        <v>#REF!</v>
      </c>
      <c r="BL93" s="559" t="e">
        <f t="shared" ref="BL93" ca="1" si="2553">IF(AND(BL91&gt;0,BL92&gt;0),ROUNDDOWN(BL92/BL91,4),"")</f>
        <v>#REF!</v>
      </c>
      <c r="BM93" s="559" t="e">
        <f t="shared" ref="BM93" ca="1" si="2554">IF(AND(BM91&gt;0,BM92&gt;0),ROUNDDOWN(BM92/BM91,4),"")</f>
        <v>#REF!</v>
      </c>
      <c r="BN93" s="561" t="e">
        <f t="shared" ref="BN93" ca="1" si="2555">IF(AND(BN91&gt;0,BN92&gt;0),ROUNDDOWN(BN92/BN91,4),"")</f>
        <v>#REF!</v>
      </c>
      <c r="BO93" s="559" t="e">
        <f t="shared" ref="BO93" ca="1" si="2556">IF(AND(BO91&gt;0,BO92&gt;0),ROUNDDOWN(BO92/BO91,4),"")</f>
        <v>#REF!</v>
      </c>
      <c r="BP93" s="562" t="e">
        <f ca="1">IF(BP92&gt;0,BP92/BP91,0)</f>
        <v>#REF!</v>
      </c>
      <c r="BQ93" s="559" t="e">
        <f t="shared" ref="BQ93" ca="1" si="2557">IF(AND(BQ91&gt;0,BQ92&gt;0),ROUNDDOWN(BQ92/BQ91,4),"")</f>
        <v>#REF!</v>
      </c>
      <c r="BR93" s="558" t="e">
        <f t="shared" ref="BR93" ca="1" si="2558">IF(AND(BR91&gt;0,BR92&gt;0),ROUNDDOWN(BR92/BR91,4),"")</f>
        <v>#REF!</v>
      </c>
      <c r="BS93" s="559" t="e">
        <f t="shared" ref="BS93" ca="1" si="2559">IF(AND(BS91&gt;0,BS92&gt;0),ROUNDDOWN(BS92/BS91,4),"")</f>
        <v>#REF!</v>
      </c>
      <c r="BT93" s="559" t="e">
        <f t="shared" ref="BT93" ca="1" si="2560">IF(AND(BT91&gt;0,BT92&gt;0),ROUNDDOWN(BT92/BT91,4),"")</f>
        <v>#REF!</v>
      </c>
      <c r="BU93" s="560" t="e">
        <f t="shared" ref="BU93" ca="1" si="2561">IF(AND(BU91&gt;0,BU92&gt;0),ROUNDDOWN(BU92/BU91,4),"")</f>
        <v>#REF!</v>
      </c>
      <c r="BV93" s="559" t="e">
        <f t="shared" ref="BV93" ca="1" si="2562">IF(AND(BV91&gt;0,BV92&gt;0),ROUNDDOWN(BV92/BV91,4),"")</f>
        <v>#REF!</v>
      </c>
      <c r="BW93" s="559" t="e">
        <f t="shared" ref="BW93" ca="1" si="2563">IF(AND(BW91&gt;0,BW92&gt;0),ROUNDDOWN(BW92/BW91,4),"")</f>
        <v>#REF!</v>
      </c>
      <c r="BX93" s="561" t="e">
        <f t="shared" ref="BX93" ca="1" si="2564">IF(AND(BX91&gt;0,BX92&gt;0),ROUNDDOWN(BX92/BX91,4),"")</f>
        <v>#REF!</v>
      </c>
      <c r="BY93" s="559" t="e">
        <f t="shared" ref="BY93" ca="1" si="2565">IF(AND(BY91&gt;0,BY92&gt;0),ROUNDDOWN(BY92/BY91,4),"")</f>
        <v>#REF!</v>
      </c>
      <c r="BZ93" s="562" t="e">
        <f ca="1">IF(BZ92&gt;0,BZ92/BZ91,0)</f>
        <v>#REF!</v>
      </c>
      <c r="CA93" s="559" t="e">
        <f t="shared" ref="CA93" ca="1" si="2566">IF(AND(CA91&gt;0,CA92&gt;0),ROUNDDOWN(CA92/CA91,4),"")</f>
        <v>#REF!</v>
      </c>
      <c r="CB93" s="558" t="e">
        <f t="shared" ref="CB93" ca="1" si="2567">IF(AND(CB91&gt;0,CB92&gt;0),ROUNDDOWN(CB92/CB91,4),"")</f>
        <v>#REF!</v>
      </c>
      <c r="CC93" s="559" t="e">
        <f t="shared" ref="CC93" ca="1" si="2568">IF(AND(CC91&gt;0,CC92&gt;0),ROUNDDOWN(CC92/CC91,4),"")</f>
        <v>#REF!</v>
      </c>
      <c r="CD93" s="559" t="e">
        <f t="shared" ref="CD93" ca="1" si="2569">IF(AND(CD91&gt;0,CD92&gt;0),ROUNDDOWN(CD92/CD91,4),"")</f>
        <v>#REF!</v>
      </c>
      <c r="CE93" s="560" t="e">
        <f t="shared" ref="CE93" ca="1" si="2570">IF(AND(CE91&gt;0,CE92&gt;0),ROUNDDOWN(CE92/CE91,4),"")</f>
        <v>#REF!</v>
      </c>
      <c r="CF93" s="559" t="e">
        <f t="shared" ref="CF93" ca="1" si="2571">IF(AND(CF91&gt;0,CF92&gt;0),ROUNDDOWN(CF92/CF91,4),"")</f>
        <v>#REF!</v>
      </c>
      <c r="CG93" s="559" t="e">
        <f t="shared" ref="CG93" ca="1" si="2572">IF(AND(CG91&gt;0,CG92&gt;0),ROUNDDOWN(CG92/CG91,4),"")</f>
        <v>#REF!</v>
      </c>
      <c r="CH93" s="561" t="e">
        <f t="shared" ref="CH93" ca="1" si="2573">IF(AND(CH91&gt;0,CH92&gt;0),ROUNDDOWN(CH92/CH91,4),"")</f>
        <v>#REF!</v>
      </c>
      <c r="CI93" s="559" t="e">
        <f t="shared" ref="CI93" ca="1" si="2574">IF(AND(CI91&gt;0,CI92&gt;0),ROUNDDOWN(CI92/CI91,4),"")</f>
        <v>#REF!</v>
      </c>
      <c r="CJ93" s="562" t="e">
        <f ca="1">IF(CJ92&gt;0,CJ92/CJ91,0)</f>
        <v>#REF!</v>
      </c>
      <c r="CK93" s="559" t="e">
        <f t="shared" ref="CK93" ca="1" si="2575">IF(AND(CK91&gt;0,CK92&gt;0),ROUNDDOWN(CK92/CK91,4),"")</f>
        <v>#REF!</v>
      </c>
      <c r="CL93" s="630" t="e">
        <f t="shared" ref="CL93:CS93" ca="1" si="2576">IF(AND(CL91&gt;0,CL92&gt;0),ROUNDDOWN(CL92/CL91,4),"")</f>
        <v>#REF!</v>
      </c>
      <c r="CM93" s="563" t="e">
        <f t="shared" ca="1" si="2576"/>
        <v>#REF!</v>
      </c>
      <c r="CN93" s="631" t="e">
        <f t="shared" ca="1" si="2576"/>
        <v>#REF!</v>
      </c>
      <c r="CO93" s="650" t="e">
        <f t="shared" ca="1" si="2576"/>
        <v>#REF!</v>
      </c>
      <c r="CP93" s="564" t="e">
        <f t="shared" ca="1" si="2576"/>
        <v>#REF!</v>
      </c>
      <c r="CQ93" s="651" t="e">
        <f t="shared" ca="1" si="2576"/>
        <v>#REF!</v>
      </c>
      <c r="CR93" s="661" t="e">
        <f t="shared" ca="1" si="2576"/>
        <v>#REF!</v>
      </c>
      <c r="CS93" s="565" t="e">
        <f t="shared" ca="1" si="2576"/>
        <v>#REF!</v>
      </c>
      <c r="CT93" s="796"/>
      <c r="CU93" s="662" t="e">
        <f ca="1">IF(AND(CU91&gt;0,CU92&gt;0),ROUNDDOWN(CU92/CU91,4),"")</f>
        <v>#REF!</v>
      </c>
      <c r="CV93" s="672" t="e">
        <f ca="1">IF(AND(CV91&gt;0,CV92&gt;0),ROUNDDOWN(CV92/CV91,4),"")</f>
        <v>#REF!</v>
      </c>
      <c r="CW93" s="567" t="e">
        <f t="shared" ref="CW93:CX93" ca="1" si="2577">IF(AND(CW91&gt;0,CW92&gt;0),ROUNDDOWN(CW92/CW91,4),"")</f>
        <v>#REF!</v>
      </c>
      <c r="CX93" s="673" t="e">
        <f t="shared" ca="1" si="2577"/>
        <v>#REF!</v>
      </c>
      <c r="CY93" s="683" t="e">
        <f ca="1">IF(AND(CY91&gt;0,CY92&gt;0),ROUNDDOWN(CY92/CY91,4),"")</f>
        <v>#REF!</v>
      </c>
      <c r="CZ93" s="568" t="e">
        <f ca="1">IF(AND(CZ91&gt;0,CZ92&gt;0),ROUNDDOWN(CZ92/CZ91,4),"")</f>
        <v>#REF!</v>
      </c>
      <c r="DA93" s="684" t="e">
        <f ca="1">IF(AND(DA91&gt;0,DA92&gt;0),ROUNDDOWN(DA92/DA91,4),"")</f>
        <v>#REF!</v>
      </c>
      <c r="DB93" s="694" t="e">
        <f t="shared" ref="DB93" ca="1" si="2578">IF(AND(DB91&gt;0,DB92&gt;0),ROUNDDOWN(DB92/DB91,4),"")</f>
        <v>#REF!</v>
      </c>
      <c r="DC93" s="569" t="e">
        <f t="shared" ref="DC93:DD93" ca="1" si="2579">IF(AND(DC91&gt;0,DC92&gt;0),ROUNDDOWN(DC92/DC91,4),"")</f>
        <v>#REF!</v>
      </c>
      <c r="DD93" s="792" t="e">
        <f t="shared" ca="1" si="2579"/>
        <v>#REF!</v>
      </c>
      <c r="DE93" s="695" t="e">
        <f t="shared" ref="DE93" ca="1" si="2580">IF(AND(DE91&gt;0,DE92&gt;0),ROUNDDOWN(DE92/DE91,4),"")</f>
        <v>#REF!</v>
      </c>
      <c r="DF93" s="566" t="e">
        <f t="shared" ref="DF93:GX93" ca="1" si="2581">IF(AND(DF91&gt;0,DF92&gt;0),ROUNDDOWN(DF92/DF91,4),"")</f>
        <v>#REF!</v>
      </c>
      <c r="DG93" s="559" t="e">
        <f t="shared" ca="1" si="2581"/>
        <v>#REF!</v>
      </c>
      <c r="DH93" s="559" t="e">
        <f t="shared" ca="1" si="2581"/>
        <v>#REF!</v>
      </c>
      <c r="DI93" s="560" t="e">
        <f t="shared" ca="1" si="2581"/>
        <v>#REF!</v>
      </c>
      <c r="DJ93" s="559" t="e">
        <f t="shared" ca="1" si="2581"/>
        <v>#REF!</v>
      </c>
      <c r="DK93" s="559" t="e">
        <f t="shared" ca="1" si="2581"/>
        <v>#REF!</v>
      </c>
      <c r="DL93" s="561" t="e">
        <f t="shared" ca="1" si="2581"/>
        <v>#REF!</v>
      </c>
      <c r="DM93" s="559" t="e">
        <f t="shared" ca="1" si="2581"/>
        <v>#REF!</v>
      </c>
      <c r="DN93" s="562" t="e">
        <f ca="1">IF(DN92&gt;0,DN92/DN91,0)</f>
        <v>#REF!</v>
      </c>
      <c r="DO93" s="559" t="e">
        <f t="shared" ca="1" si="2581"/>
        <v>#REF!</v>
      </c>
      <c r="DP93" s="558" t="e">
        <f t="shared" ca="1" si="2581"/>
        <v>#REF!</v>
      </c>
      <c r="DQ93" s="559" t="e">
        <f t="shared" ca="1" si="2581"/>
        <v>#REF!</v>
      </c>
      <c r="DR93" s="559" t="e">
        <f t="shared" ca="1" si="2581"/>
        <v>#REF!</v>
      </c>
      <c r="DS93" s="560" t="e">
        <f t="shared" ca="1" si="2581"/>
        <v>#REF!</v>
      </c>
      <c r="DT93" s="559" t="e">
        <f t="shared" ca="1" si="2581"/>
        <v>#REF!</v>
      </c>
      <c r="DU93" s="559" t="e">
        <f t="shared" ca="1" si="2581"/>
        <v>#REF!</v>
      </c>
      <c r="DV93" s="561" t="e">
        <f t="shared" ca="1" si="2581"/>
        <v>#REF!</v>
      </c>
      <c r="DW93" s="559" t="e">
        <f t="shared" ca="1" si="2581"/>
        <v>#REF!</v>
      </c>
      <c r="DX93" s="562" t="e">
        <f ca="1">IF(DX92&gt;0,DX92/DX91,0)</f>
        <v>#REF!</v>
      </c>
      <c r="DY93" s="559" t="e">
        <f t="shared" ca="1" si="2581"/>
        <v>#REF!</v>
      </c>
      <c r="DZ93" s="558" t="e">
        <f t="shared" ca="1" si="2581"/>
        <v>#REF!</v>
      </c>
      <c r="EA93" s="559" t="e">
        <f t="shared" ca="1" si="2581"/>
        <v>#REF!</v>
      </c>
      <c r="EB93" s="559" t="e">
        <f t="shared" ca="1" si="2581"/>
        <v>#REF!</v>
      </c>
      <c r="EC93" s="560" t="e">
        <f t="shared" ca="1" si="2581"/>
        <v>#REF!</v>
      </c>
      <c r="ED93" s="559" t="e">
        <f t="shared" ca="1" si="2581"/>
        <v>#REF!</v>
      </c>
      <c r="EE93" s="559" t="e">
        <f t="shared" ca="1" si="2581"/>
        <v>#REF!</v>
      </c>
      <c r="EF93" s="561" t="e">
        <f t="shared" ca="1" si="2581"/>
        <v>#REF!</v>
      </c>
      <c r="EG93" s="559" t="e">
        <f t="shared" ca="1" si="2581"/>
        <v>#REF!</v>
      </c>
      <c r="EH93" s="562" t="e">
        <f ca="1">IF(EH92&gt;0,EH92/EH91,0)</f>
        <v>#REF!</v>
      </c>
      <c r="EI93" s="559" t="e">
        <f t="shared" ca="1" si="2581"/>
        <v>#REF!</v>
      </c>
      <c r="EJ93" s="630" t="e">
        <f t="shared" ref="EJ93:EQ93" ca="1" si="2582">IF(AND(EJ91&gt;0,EJ92&gt;0),ROUNDDOWN(EJ92/EJ91,4),"")</f>
        <v>#REF!</v>
      </c>
      <c r="EK93" s="563" t="e">
        <f t="shared" ca="1" si="2582"/>
        <v>#REF!</v>
      </c>
      <c r="EL93" s="631" t="e">
        <f t="shared" ca="1" si="2582"/>
        <v>#REF!</v>
      </c>
      <c r="EM93" s="650" t="e">
        <f t="shared" ca="1" si="2582"/>
        <v>#REF!</v>
      </c>
      <c r="EN93" s="564" t="e">
        <f t="shared" ca="1" si="2582"/>
        <v>#REF!</v>
      </c>
      <c r="EO93" s="651" t="e">
        <f t="shared" ca="1" si="2582"/>
        <v>#REF!</v>
      </c>
      <c r="EP93" s="661" t="e">
        <f t="shared" ca="1" si="2582"/>
        <v>#REF!</v>
      </c>
      <c r="EQ93" s="565" t="e">
        <f t="shared" ca="1" si="2582"/>
        <v>#REF!</v>
      </c>
      <c r="ER93" s="796"/>
      <c r="ES93" s="662" t="e">
        <f ca="1">IF(AND(ES91&gt;0,ES92&gt;0),ROUNDDOWN(ES92/ES91,4),"")</f>
        <v>#REF!</v>
      </c>
      <c r="ET93" s="566" t="e">
        <f t="shared" ca="1" si="2581"/>
        <v>#REF!</v>
      </c>
      <c r="EU93" s="559" t="e">
        <f t="shared" ca="1" si="2581"/>
        <v>#REF!</v>
      </c>
      <c r="EV93" s="559" t="e">
        <f t="shared" ca="1" si="2581"/>
        <v>#REF!</v>
      </c>
      <c r="EW93" s="560" t="e">
        <f t="shared" ca="1" si="2581"/>
        <v>#REF!</v>
      </c>
      <c r="EX93" s="559" t="e">
        <f t="shared" ca="1" si="2581"/>
        <v>#REF!</v>
      </c>
      <c r="EY93" s="559" t="e">
        <f t="shared" ca="1" si="2581"/>
        <v>#REF!</v>
      </c>
      <c r="EZ93" s="561" t="e">
        <f t="shared" ca="1" si="2581"/>
        <v>#REF!</v>
      </c>
      <c r="FA93" s="559" t="e">
        <f t="shared" ca="1" si="2581"/>
        <v>#REF!</v>
      </c>
      <c r="FB93" s="562" t="e">
        <f ca="1">IF(FB92&gt;0,FB92/FB91,0)</f>
        <v>#REF!</v>
      </c>
      <c r="FC93" s="559" t="e">
        <f t="shared" ca="1" si="2581"/>
        <v>#REF!</v>
      </c>
      <c r="FD93" s="558" t="e">
        <f t="shared" ca="1" si="2581"/>
        <v>#REF!</v>
      </c>
      <c r="FE93" s="559" t="e">
        <f t="shared" ca="1" si="2581"/>
        <v>#REF!</v>
      </c>
      <c r="FF93" s="559" t="e">
        <f t="shared" ca="1" si="2581"/>
        <v>#REF!</v>
      </c>
      <c r="FG93" s="560" t="e">
        <f t="shared" ca="1" si="2581"/>
        <v>#REF!</v>
      </c>
      <c r="FH93" s="559" t="e">
        <f t="shared" ca="1" si="2581"/>
        <v>#REF!</v>
      </c>
      <c r="FI93" s="559" t="e">
        <f t="shared" ca="1" si="2581"/>
        <v>#REF!</v>
      </c>
      <c r="FJ93" s="561" t="e">
        <f t="shared" ca="1" si="2581"/>
        <v>#REF!</v>
      </c>
      <c r="FK93" s="559" t="e">
        <f t="shared" ca="1" si="2581"/>
        <v>#REF!</v>
      </c>
      <c r="FL93" s="562" t="e">
        <f ca="1">IF(FL92&gt;0,FL92/FL91,0)</f>
        <v>#REF!</v>
      </c>
      <c r="FM93" s="559" t="e">
        <f t="shared" ca="1" si="2581"/>
        <v>#REF!</v>
      </c>
      <c r="FN93" s="558" t="e">
        <f t="shared" ca="1" si="2581"/>
        <v>#REF!</v>
      </c>
      <c r="FO93" s="559" t="e">
        <f t="shared" ca="1" si="2581"/>
        <v>#REF!</v>
      </c>
      <c r="FP93" s="559" t="e">
        <f t="shared" ca="1" si="2581"/>
        <v>#REF!</v>
      </c>
      <c r="FQ93" s="560" t="e">
        <f t="shared" ca="1" si="2581"/>
        <v>#REF!</v>
      </c>
      <c r="FR93" s="559" t="e">
        <f t="shared" ca="1" si="2581"/>
        <v>#REF!</v>
      </c>
      <c r="FS93" s="559" t="e">
        <f t="shared" ca="1" si="2581"/>
        <v>#REF!</v>
      </c>
      <c r="FT93" s="561" t="e">
        <f t="shared" ca="1" si="2581"/>
        <v>#REF!</v>
      </c>
      <c r="FU93" s="559" t="e">
        <f t="shared" ca="1" si="2581"/>
        <v>#REF!</v>
      </c>
      <c r="FV93" s="562" t="e">
        <f ca="1">IF(FV92&gt;0,FV92/FV91,0)</f>
        <v>#REF!</v>
      </c>
      <c r="FW93" s="559" t="e">
        <f t="shared" ca="1" si="2581"/>
        <v>#REF!</v>
      </c>
      <c r="FX93" s="630" t="e">
        <f t="shared" ref="FX93:GE93" ca="1" si="2583">IF(AND(FX91&gt;0,FX92&gt;0),ROUNDDOWN(FX92/FX91,4),"")</f>
        <v>#REF!</v>
      </c>
      <c r="FY93" s="563" t="e">
        <f t="shared" ca="1" si="2583"/>
        <v>#REF!</v>
      </c>
      <c r="FZ93" s="631" t="e">
        <f t="shared" ca="1" si="2583"/>
        <v>#REF!</v>
      </c>
      <c r="GA93" s="650" t="e">
        <f t="shared" ca="1" si="2583"/>
        <v>#REF!</v>
      </c>
      <c r="GB93" s="564" t="e">
        <f t="shared" ca="1" si="2583"/>
        <v>#REF!</v>
      </c>
      <c r="GC93" s="651" t="e">
        <f t="shared" ca="1" si="2583"/>
        <v>#REF!</v>
      </c>
      <c r="GD93" s="661" t="e">
        <f t="shared" ca="1" si="2583"/>
        <v>#REF!</v>
      </c>
      <c r="GE93" s="565" t="e">
        <f t="shared" ca="1" si="2583"/>
        <v>#REF!</v>
      </c>
      <c r="GF93" s="796"/>
      <c r="GG93" s="662" t="e">
        <f ca="1">IF(AND(GG91&gt;0,GG92&gt;0),ROUNDDOWN(GG92/GG91,4),"")</f>
        <v>#REF!</v>
      </c>
      <c r="GH93" s="672" t="e">
        <f ca="1">IF(AND(GH91&gt;0,GH92&gt;0),ROUNDDOWN(GH92/GH91,4),"")</f>
        <v>#REF!</v>
      </c>
      <c r="GI93" s="567" t="e">
        <f t="shared" ref="GI93:GJ93" ca="1" si="2584">IF(AND(GI91&gt;0,GI92&gt;0),ROUNDDOWN(GI92/GI91,4),"")</f>
        <v>#REF!</v>
      </c>
      <c r="GJ93" s="673" t="e">
        <f t="shared" ca="1" si="2584"/>
        <v>#REF!</v>
      </c>
      <c r="GK93" s="683" t="e">
        <f ca="1">IF(AND(GK91&gt;0,GK92&gt;0),ROUNDDOWN(GK92/GK91,4),"")</f>
        <v>#REF!</v>
      </c>
      <c r="GL93" s="568" t="e">
        <f ca="1">IF(AND(GL91&gt;0,GL92&gt;0),ROUNDDOWN(GL92/GL91,4),"")</f>
        <v>#REF!</v>
      </c>
      <c r="GM93" s="684" t="e">
        <f ca="1">IF(AND(GM91&gt;0,GM92&gt;0),ROUNDDOWN(GM92/GM91,4),"")</f>
        <v>#REF!</v>
      </c>
      <c r="GN93" s="694" t="e">
        <f t="shared" ref="GN93:GW93" ca="1" si="2585">IF(AND(GN91&gt;0,GN92&gt;0),ROUNDDOWN(GN92/GN91,4),"")</f>
        <v>#REF!</v>
      </c>
      <c r="GO93" s="569" t="e">
        <f t="shared" ca="1" si="2585"/>
        <v>#REF!</v>
      </c>
      <c r="GP93" s="792" t="e">
        <f t="shared" ca="1" si="2585"/>
        <v>#REF!</v>
      </c>
      <c r="GQ93" s="695" t="e">
        <f t="shared" ca="1" si="2585"/>
        <v>#REF!</v>
      </c>
      <c r="GR93" s="704" t="e">
        <f t="shared" ca="1" si="2585"/>
        <v>#REF!</v>
      </c>
      <c r="GS93" s="570" t="e">
        <f t="shared" ca="1" si="2585"/>
        <v>#REF!</v>
      </c>
      <c r="GT93" s="705" t="e">
        <f t="shared" ca="1" si="2585"/>
        <v>#REF!</v>
      </c>
      <c r="GU93" s="704" t="e">
        <f t="shared" ca="1" si="2585"/>
        <v>#REF!</v>
      </c>
      <c r="GV93" s="570" t="e">
        <f t="shared" ca="1" si="2585"/>
        <v>#REF!</v>
      </c>
      <c r="GW93" s="705" t="e">
        <f t="shared" ca="1" si="2585"/>
        <v>#REF!</v>
      </c>
      <c r="GX93" s="704" t="e">
        <f t="shared" ca="1" si="2581"/>
        <v>#REF!</v>
      </c>
      <c r="GY93" s="570" t="e">
        <f t="shared" ref="GY93:GZ93" ca="1" si="2586">IF(AND(GY91&gt;0,GY92&gt;0),ROUNDDOWN(GY92/GY91,4),"")</f>
        <v>#REF!</v>
      </c>
      <c r="GZ93" s="794" t="e">
        <f t="shared" ca="1" si="2586"/>
        <v>#REF!</v>
      </c>
      <c r="HA93" s="705" t="e">
        <f t="shared" ref="HA93" ca="1" si="2587">IF(AND(HA91&gt;0,HA92&gt;0),ROUNDDOWN(HA92/HA91,4),"")</f>
        <v>#REF!</v>
      </c>
      <c r="HC93" s="461"/>
      <c r="HD93" s="460"/>
      <c r="HE93" s="461"/>
      <c r="HF93" s="461"/>
      <c r="HG93" s="461"/>
    </row>
    <row r="94" spans="1:215" s="536" customFormat="1" outlineLevel="1" x14ac:dyDescent="0.25">
      <c r="A94" s="535"/>
      <c r="B94" s="1419"/>
      <c r="C94" s="374"/>
      <c r="D94" s="372"/>
      <c r="E94" s="373"/>
      <c r="F94" s="1297"/>
      <c r="G94" s="1297"/>
      <c r="H94" s="1297"/>
      <c r="I94" s="1420" t="str">
        <f>集計グループ11</f>
        <v>東京・不動産事業</v>
      </c>
      <c r="J94" s="549"/>
      <c r="K94" s="1281"/>
      <c r="L94" s="1281"/>
      <c r="M94" s="1281"/>
      <c r="N94" s="1281"/>
      <c r="O94" s="1281"/>
      <c r="P94" s="1281"/>
      <c r="Q94" s="1281"/>
      <c r="R94" s="576"/>
      <c r="S94" s="374" t="s">
        <v>145</v>
      </c>
      <c r="T94" s="451" t="e">
        <f t="shared" ref="T94:AY94" ca="1" si="2588">SUMIF($S85:$S93,$S94,T85:T93)</f>
        <v>#REF!</v>
      </c>
      <c r="U94" s="368" t="e">
        <f t="shared" ca="1" si="2588"/>
        <v>#REF!</v>
      </c>
      <c r="V94" s="588" t="e">
        <f t="shared" ca="1" si="2588"/>
        <v>#REF!</v>
      </c>
      <c r="W94" s="451" t="e">
        <f t="shared" ca="1" si="2588"/>
        <v>#REF!</v>
      </c>
      <c r="X94" s="368" t="e">
        <f t="shared" ca="1" si="2588"/>
        <v>#REF!</v>
      </c>
      <c r="Y94" s="588" t="e">
        <f t="shared" ca="1" si="2588"/>
        <v>#REF!</v>
      </c>
      <c r="Z94" s="451" t="e">
        <f t="shared" ca="1" si="2588"/>
        <v>#REF!</v>
      </c>
      <c r="AA94" s="368" t="e">
        <f t="shared" ca="1" si="2588"/>
        <v>#REF!</v>
      </c>
      <c r="AB94" s="385" t="e">
        <f t="shared" ca="1" si="2588"/>
        <v>#REF!</v>
      </c>
      <c r="AC94" s="588" t="e">
        <f t="shared" ca="1" si="2588"/>
        <v>#REF!</v>
      </c>
      <c r="AD94" s="451" t="e">
        <f t="shared" ca="1" si="2588"/>
        <v>#REF!</v>
      </c>
      <c r="AE94" s="368" t="e">
        <f t="shared" ca="1" si="2588"/>
        <v>#REF!</v>
      </c>
      <c r="AF94" s="588" t="e">
        <f t="shared" ca="1" si="2588"/>
        <v>#REF!</v>
      </c>
      <c r="AG94" s="451" t="e">
        <f t="shared" ca="1" si="2588"/>
        <v>#REF!</v>
      </c>
      <c r="AH94" s="368" t="e">
        <f t="shared" ca="1" si="2588"/>
        <v>#REF!</v>
      </c>
      <c r="AI94" s="588" t="e">
        <f t="shared" ca="1" si="2588"/>
        <v>#REF!</v>
      </c>
      <c r="AJ94" s="451" t="e">
        <f t="shared" ca="1" si="2588"/>
        <v>#REF!</v>
      </c>
      <c r="AK94" s="368" t="e">
        <f t="shared" ca="1" si="2588"/>
        <v>#REF!</v>
      </c>
      <c r="AL94" s="385" t="e">
        <f t="shared" ca="1" si="2588"/>
        <v>#REF!</v>
      </c>
      <c r="AM94" s="588" t="e">
        <f t="shared" ca="1" si="2588"/>
        <v>#REF!</v>
      </c>
      <c r="AN94" s="451" t="e">
        <f t="shared" ca="1" si="2588"/>
        <v>#REF!</v>
      </c>
      <c r="AO94" s="368" t="e">
        <f t="shared" ca="1" si="2588"/>
        <v>#REF!</v>
      </c>
      <c r="AP94" s="588" t="e">
        <f t="shared" ca="1" si="2588"/>
        <v>#REF!</v>
      </c>
      <c r="AQ94" s="451" t="e">
        <f t="shared" ca="1" si="2588"/>
        <v>#REF!</v>
      </c>
      <c r="AR94" s="368" t="e">
        <f t="shared" ca="1" si="2588"/>
        <v>#REF!</v>
      </c>
      <c r="AS94" s="588" t="e">
        <f t="shared" ca="1" si="2588"/>
        <v>#REF!</v>
      </c>
      <c r="AT94" s="451" t="e">
        <f t="shared" ca="1" si="2588"/>
        <v>#REF!</v>
      </c>
      <c r="AU94" s="368" t="e">
        <f t="shared" ca="1" si="2588"/>
        <v>#REF!</v>
      </c>
      <c r="AV94" s="385" t="e">
        <f t="shared" ca="1" si="2588"/>
        <v>#REF!</v>
      </c>
      <c r="AW94" s="588" t="e">
        <f t="shared" ca="1" si="2588"/>
        <v>#REF!</v>
      </c>
      <c r="AX94" s="632" t="e">
        <f t="shared" ca="1" si="2588"/>
        <v>#REF!</v>
      </c>
      <c r="AY94" s="368" t="e">
        <f t="shared" ca="1" si="2588"/>
        <v>#REF!</v>
      </c>
      <c r="AZ94" s="633" t="e">
        <f t="shared" ref="AZ94:CE94" ca="1" si="2589">SUMIF($S85:$S93,$S94,AZ85:AZ93)</f>
        <v>#REF!</v>
      </c>
      <c r="BA94" s="632" t="e">
        <f t="shared" ca="1" si="2589"/>
        <v>#REF!</v>
      </c>
      <c r="BB94" s="368" t="e">
        <f t="shared" ca="1" si="2589"/>
        <v>#REF!</v>
      </c>
      <c r="BC94" s="633" t="e">
        <f t="shared" ca="1" si="2589"/>
        <v>#REF!</v>
      </c>
      <c r="BD94" s="632" t="e">
        <f t="shared" ca="1" si="2589"/>
        <v>#REF!</v>
      </c>
      <c r="BE94" s="368" t="e">
        <f t="shared" ca="1" si="2589"/>
        <v>#REF!</v>
      </c>
      <c r="BF94" s="385" t="e">
        <f t="shared" ca="1" si="2589"/>
        <v>#REF!</v>
      </c>
      <c r="BG94" s="633" t="e">
        <f t="shared" ca="1" si="2589"/>
        <v>#REF!</v>
      </c>
      <c r="BH94" s="368" t="e">
        <f t="shared" ca="1" si="2589"/>
        <v>#REF!</v>
      </c>
      <c r="BI94" s="368" t="e">
        <f t="shared" ca="1" si="2589"/>
        <v>#REF!</v>
      </c>
      <c r="BJ94" s="588" t="e">
        <f t="shared" ca="1" si="2589"/>
        <v>#REF!</v>
      </c>
      <c r="BK94" s="451" t="e">
        <f t="shared" ca="1" si="2589"/>
        <v>#REF!</v>
      </c>
      <c r="BL94" s="368" t="e">
        <f t="shared" ca="1" si="2589"/>
        <v>#REF!</v>
      </c>
      <c r="BM94" s="588" t="e">
        <f t="shared" ca="1" si="2589"/>
        <v>#REF!</v>
      </c>
      <c r="BN94" s="451" t="e">
        <f t="shared" ca="1" si="2589"/>
        <v>#REF!</v>
      </c>
      <c r="BO94" s="368" t="e">
        <f t="shared" ca="1" si="2589"/>
        <v>#REF!</v>
      </c>
      <c r="BP94" s="385" t="e">
        <f t="shared" ca="1" si="2589"/>
        <v>#REF!</v>
      </c>
      <c r="BQ94" s="588" t="e">
        <f t="shared" ca="1" si="2589"/>
        <v>#REF!</v>
      </c>
      <c r="BR94" s="451" t="e">
        <f t="shared" ca="1" si="2589"/>
        <v>#REF!</v>
      </c>
      <c r="BS94" s="368" t="e">
        <f t="shared" ca="1" si="2589"/>
        <v>#REF!</v>
      </c>
      <c r="BT94" s="588" t="e">
        <f t="shared" ca="1" si="2589"/>
        <v>#REF!</v>
      </c>
      <c r="BU94" s="451" t="e">
        <f t="shared" ca="1" si="2589"/>
        <v>#REF!</v>
      </c>
      <c r="BV94" s="368" t="e">
        <f t="shared" ca="1" si="2589"/>
        <v>#REF!</v>
      </c>
      <c r="BW94" s="588" t="e">
        <f t="shared" ca="1" si="2589"/>
        <v>#REF!</v>
      </c>
      <c r="BX94" s="451" t="e">
        <f t="shared" ca="1" si="2589"/>
        <v>#REF!</v>
      </c>
      <c r="BY94" s="368" t="e">
        <f t="shared" ca="1" si="2589"/>
        <v>#REF!</v>
      </c>
      <c r="BZ94" s="385" t="e">
        <f t="shared" ca="1" si="2589"/>
        <v>#REF!</v>
      </c>
      <c r="CA94" s="588" t="e">
        <f t="shared" ca="1" si="2589"/>
        <v>#REF!</v>
      </c>
      <c r="CB94" s="451" t="e">
        <f t="shared" ca="1" si="2589"/>
        <v>#REF!</v>
      </c>
      <c r="CC94" s="368" t="e">
        <f t="shared" ca="1" si="2589"/>
        <v>#REF!</v>
      </c>
      <c r="CD94" s="588" t="e">
        <f t="shared" ca="1" si="2589"/>
        <v>#REF!</v>
      </c>
      <c r="CE94" s="451" t="e">
        <f t="shared" ca="1" si="2589"/>
        <v>#REF!</v>
      </c>
      <c r="CF94" s="368" t="e">
        <f t="shared" ref="CF94:DK94" ca="1" si="2590">SUMIF($S85:$S93,$S94,CF85:CF93)</f>
        <v>#REF!</v>
      </c>
      <c r="CG94" s="588" t="e">
        <f t="shared" ca="1" si="2590"/>
        <v>#REF!</v>
      </c>
      <c r="CH94" s="451" t="e">
        <f t="shared" ca="1" si="2590"/>
        <v>#REF!</v>
      </c>
      <c r="CI94" s="368" t="e">
        <f t="shared" ca="1" si="2590"/>
        <v>#REF!</v>
      </c>
      <c r="CJ94" s="385" t="e">
        <f t="shared" ca="1" si="2590"/>
        <v>#REF!</v>
      </c>
      <c r="CK94" s="588" t="e">
        <f t="shared" ca="1" si="2590"/>
        <v>#REF!</v>
      </c>
      <c r="CL94" s="632" t="e">
        <f t="shared" ca="1" si="2590"/>
        <v>#REF!</v>
      </c>
      <c r="CM94" s="368" t="e">
        <f t="shared" ca="1" si="2590"/>
        <v>#REF!</v>
      </c>
      <c r="CN94" s="633" t="e">
        <f t="shared" ca="1" si="2590"/>
        <v>#REF!</v>
      </c>
      <c r="CO94" s="632" t="e">
        <f t="shared" ca="1" si="2590"/>
        <v>#REF!</v>
      </c>
      <c r="CP94" s="368" t="e">
        <f t="shared" ca="1" si="2590"/>
        <v>#REF!</v>
      </c>
      <c r="CQ94" s="633" t="e">
        <f t="shared" ca="1" si="2590"/>
        <v>#REF!</v>
      </c>
      <c r="CR94" s="632" t="e">
        <f t="shared" ca="1" si="2590"/>
        <v>#REF!</v>
      </c>
      <c r="CS94" s="368" t="e">
        <f t="shared" ca="1" si="2590"/>
        <v>#REF!</v>
      </c>
      <c r="CT94" s="385" t="e">
        <f t="shared" ca="1" si="2590"/>
        <v>#REF!</v>
      </c>
      <c r="CU94" s="633" t="e">
        <f t="shared" ca="1" si="2590"/>
        <v>#REF!</v>
      </c>
      <c r="CV94" s="632" t="e">
        <f t="shared" ca="1" si="2590"/>
        <v>#REF!</v>
      </c>
      <c r="CW94" s="368" t="e">
        <f t="shared" ca="1" si="2590"/>
        <v>#REF!</v>
      </c>
      <c r="CX94" s="633" t="e">
        <f t="shared" ca="1" si="2590"/>
        <v>#REF!</v>
      </c>
      <c r="CY94" s="632" t="e">
        <f t="shared" ca="1" si="2590"/>
        <v>#REF!</v>
      </c>
      <c r="CZ94" s="368" t="e">
        <f t="shared" ca="1" si="2590"/>
        <v>#REF!</v>
      </c>
      <c r="DA94" s="633" t="e">
        <f t="shared" ca="1" si="2590"/>
        <v>#REF!</v>
      </c>
      <c r="DB94" s="632" t="e">
        <f t="shared" ca="1" si="2590"/>
        <v>#REF!</v>
      </c>
      <c r="DC94" s="368" t="e">
        <f t="shared" ca="1" si="2590"/>
        <v>#REF!</v>
      </c>
      <c r="DD94" s="385" t="e">
        <f t="shared" ca="1" si="2590"/>
        <v>#REF!</v>
      </c>
      <c r="DE94" s="633" t="e">
        <f t="shared" ca="1" si="2590"/>
        <v>#REF!</v>
      </c>
      <c r="DF94" s="368" t="e">
        <f t="shared" ca="1" si="2590"/>
        <v>#REF!</v>
      </c>
      <c r="DG94" s="368" t="e">
        <f t="shared" ca="1" si="2590"/>
        <v>#REF!</v>
      </c>
      <c r="DH94" s="588" t="e">
        <f t="shared" ca="1" si="2590"/>
        <v>#REF!</v>
      </c>
      <c r="DI94" s="451" t="e">
        <f t="shared" ca="1" si="2590"/>
        <v>#REF!</v>
      </c>
      <c r="DJ94" s="368" t="e">
        <f t="shared" ca="1" si="2590"/>
        <v>#REF!</v>
      </c>
      <c r="DK94" s="588" t="e">
        <f t="shared" ca="1" si="2590"/>
        <v>#REF!</v>
      </c>
      <c r="DL94" s="451" t="e">
        <f t="shared" ref="DL94:EQ94" ca="1" si="2591">SUMIF($S85:$S93,$S94,DL85:DL93)</f>
        <v>#REF!</v>
      </c>
      <c r="DM94" s="368" t="e">
        <f t="shared" ca="1" si="2591"/>
        <v>#REF!</v>
      </c>
      <c r="DN94" s="385" t="e">
        <f t="shared" ca="1" si="2591"/>
        <v>#REF!</v>
      </c>
      <c r="DO94" s="588" t="e">
        <f t="shared" ca="1" si="2591"/>
        <v>#REF!</v>
      </c>
      <c r="DP94" s="451" t="e">
        <f t="shared" ca="1" si="2591"/>
        <v>#REF!</v>
      </c>
      <c r="DQ94" s="368" t="e">
        <f t="shared" ca="1" si="2591"/>
        <v>#REF!</v>
      </c>
      <c r="DR94" s="588" t="e">
        <f t="shared" ca="1" si="2591"/>
        <v>#REF!</v>
      </c>
      <c r="DS94" s="451" t="e">
        <f t="shared" ca="1" si="2591"/>
        <v>#REF!</v>
      </c>
      <c r="DT94" s="368" t="e">
        <f t="shared" ca="1" si="2591"/>
        <v>#REF!</v>
      </c>
      <c r="DU94" s="588" t="e">
        <f t="shared" ca="1" si="2591"/>
        <v>#REF!</v>
      </c>
      <c r="DV94" s="451" t="e">
        <f t="shared" ca="1" si="2591"/>
        <v>#REF!</v>
      </c>
      <c r="DW94" s="368" t="e">
        <f t="shared" ca="1" si="2591"/>
        <v>#REF!</v>
      </c>
      <c r="DX94" s="385" t="e">
        <f t="shared" ca="1" si="2591"/>
        <v>#REF!</v>
      </c>
      <c r="DY94" s="588" t="e">
        <f t="shared" ca="1" si="2591"/>
        <v>#REF!</v>
      </c>
      <c r="DZ94" s="451" t="e">
        <f t="shared" ca="1" si="2591"/>
        <v>#REF!</v>
      </c>
      <c r="EA94" s="368" t="e">
        <f t="shared" ca="1" si="2591"/>
        <v>#REF!</v>
      </c>
      <c r="EB94" s="588" t="e">
        <f t="shared" ca="1" si="2591"/>
        <v>#REF!</v>
      </c>
      <c r="EC94" s="451" t="e">
        <f t="shared" ca="1" si="2591"/>
        <v>#REF!</v>
      </c>
      <c r="ED94" s="368" t="e">
        <f t="shared" ca="1" si="2591"/>
        <v>#REF!</v>
      </c>
      <c r="EE94" s="588" t="e">
        <f t="shared" ca="1" si="2591"/>
        <v>#REF!</v>
      </c>
      <c r="EF94" s="451" t="e">
        <f t="shared" ca="1" si="2591"/>
        <v>#REF!</v>
      </c>
      <c r="EG94" s="368" t="e">
        <f t="shared" ca="1" si="2591"/>
        <v>#REF!</v>
      </c>
      <c r="EH94" s="385" t="e">
        <f t="shared" ca="1" si="2591"/>
        <v>#REF!</v>
      </c>
      <c r="EI94" s="588" t="e">
        <f t="shared" ca="1" si="2591"/>
        <v>#REF!</v>
      </c>
      <c r="EJ94" s="632" t="e">
        <f t="shared" ca="1" si="2591"/>
        <v>#REF!</v>
      </c>
      <c r="EK94" s="368" t="e">
        <f t="shared" ca="1" si="2591"/>
        <v>#REF!</v>
      </c>
      <c r="EL94" s="633" t="e">
        <f t="shared" ca="1" si="2591"/>
        <v>#REF!</v>
      </c>
      <c r="EM94" s="632" t="e">
        <f t="shared" ca="1" si="2591"/>
        <v>#REF!</v>
      </c>
      <c r="EN94" s="368" t="e">
        <f t="shared" ca="1" si="2591"/>
        <v>#REF!</v>
      </c>
      <c r="EO94" s="633" t="e">
        <f t="shared" ca="1" si="2591"/>
        <v>#REF!</v>
      </c>
      <c r="EP94" s="632" t="e">
        <f t="shared" ca="1" si="2591"/>
        <v>#REF!</v>
      </c>
      <c r="EQ94" s="368" t="e">
        <f t="shared" ca="1" si="2591"/>
        <v>#REF!</v>
      </c>
      <c r="ER94" s="385" t="e">
        <f t="shared" ref="ER94:FW94" ca="1" si="2592">SUMIF($S85:$S93,$S94,ER85:ER93)</f>
        <v>#REF!</v>
      </c>
      <c r="ES94" s="633" t="e">
        <f t="shared" ca="1" si="2592"/>
        <v>#REF!</v>
      </c>
      <c r="ET94" s="368" t="e">
        <f t="shared" ca="1" si="2592"/>
        <v>#REF!</v>
      </c>
      <c r="EU94" s="368" t="e">
        <f t="shared" ca="1" si="2592"/>
        <v>#REF!</v>
      </c>
      <c r="EV94" s="588" t="e">
        <f t="shared" ca="1" si="2592"/>
        <v>#REF!</v>
      </c>
      <c r="EW94" s="451" t="e">
        <f t="shared" ca="1" si="2592"/>
        <v>#REF!</v>
      </c>
      <c r="EX94" s="368" t="e">
        <f t="shared" ca="1" si="2592"/>
        <v>#REF!</v>
      </c>
      <c r="EY94" s="588" t="e">
        <f t="shared" ca="1" si="2592"/>
        <v>#REF!</v>
      </c>
      <c r="EZ94" s="451" t="e">
        <f t="shared" ca="1" si="2592"/>
        <v>#REF!</v>
      </c>
      <c r="FA94" s="368" t="e">
        <f t="shared" ca="1" si="2592"/>
        <v>#REF!</v>
      </c>
      <c r="FB94" s="385" t="e">
        <f t="shared" ca="1" si="2592"/>
        <v>#REF!</v>
      </c>
      <c r="FC94" s="588" t="e">
        <f t="shared" ca="1" si="2592"/>
        <v>#REF!</v>
      </c>
      <c r="FD94" s="451" t="e">
        <f t="shared" ca="1" si="2592"/>
        <v>#REF!</v>
      </c>
      <c r="FE94" s="368" t="e">
        <f t="shared" ca="1" si="2592"/>
        <v>#REF!</v>
      </c>
      <c r="FF94" s="588" t="e">
        <f t="shared" ca="1" si="2592"/>
        <v>#REF!</v>
      </c>
      <c r="FG94" s="451" t="e">
        <f t="shared" ca="1" si="2592"/>
        <v>#REF!</v>
      </c>
      <c r="FH94" s="368" t="e">
        <f t="shared" ca="1" si="2592"/>
        <v>#REF!</v>
      </c>
      <c r="FI94" s="588" t="e">
        <f t="shared" ca="1" si="2592"/>
        <v>#REF!</v>
      </c>
      <c r="FJ94" s="451" t="e">
        <f t="shared" ca="1" si="2592"/>
        <v>#REF!</v>
      </c>
      <c r="FK94" s="368" t="e">
        <f t="shared" ca="1" si="2592"/>
        <v>#REF!</v>
      </c>
      <c r="FL94" s="385" t="e">
        <f t="shared" ca="1" si="2592"/>
        <v>#REF!</v>
      </c>
      <c r="FM94" s="588" t="e">
        <f t="shared" ca="1" si="2592"/>
        <v>#REF!</v>
      </c>
      <c r="FN94" s="451" t="e">
        <f t="shared" ca="1" si="2592"/>
        <v>#REF!</v>
      </c>
      <c r="FO94" s="368" t="e">
        <f t="shared" ca="1" si="2592"/>
        <v>#REF!</v>
      </c>
      <c r="FP94" s="588" t="e">
        <f t="shared" ca="1" si="2592"/>
        <v>#REF!</v>
      </c>
      <c r="FQ94" s="451" t="e">
        <f t="shared" ca="1" si="2592"/>
        <v>#REF!</v>
      </c>
      <c r="FR94" s="368" t="e">
        <f t="shared" ca="1" si="2592"/>
        <v>#REF!</v>
      </c>
      <c r="FS94" s="588" t="e">
        <f t="shared" ca="1" si="2592"/>
        <v>#REF!</v>
      </c>
      <c r="FT94" s="451" t="e">
        <f t="shared" ca="1" si="2592"/>
        <v>#REF!</v>
      </c>
      <c r="FU94" s="368" t="e">
        <f t="shared" ca="1" si="2592"/>
        <v>#REF!</v>
      </c>
      <c r="FV94" s="385" t="e">
        <f t="shared" ca="1" si="2592"/>
        <v>#REF!</v>
      </c>
      <c r="FW94" s="588" t="e">
        <f t="shared" ca="1" si="2592"/>
        <v>#REF!</v>
      </c>
      <c r="FX94" s="632" t="e">
        <f t="shared" ref="FX94:HA94" ca="1" si="2593">SUMIF($S85:$S93,$S94,FX85:FX93)</f>
        <v>#REF!</v>
      </c>
      <c r="FY94" s="368" t="e">
        <f t="shared" ca="1" si="2593"/>
        <v>#REF!</v>
      </c>
      <c r="FZ94" s="633" t="e">
        <f t="shared" ca="1" si="2593"/>
        <v>#REF!</v>
      </c>
      <c r="GA94" s="632" t="e">
        <f t="shared" ca="1" si="2593"/>
        <v>#REF!</v>
      </c>
      <c r="GB94" s="368" t="e">
        <f t="shared" ca="1" si="2593"/>
        <v>#REF!</v>
      </c>
      <c r="GC94" s="633" t="e">
        <f t="shared" ca="1" si="2593"/>
        <v>#REF!</v>
      </c>
      <c r="GD94" s="632" t="e">
        <f t="shared" ca="1" si="2593"/>
        <v>#REF!</v>
      </c>
      <c r="GE94" s="368" t="e">
        <f t="shared" ca="1" si="2593"/>
        <v>#REF!</v>
      </c>
      <c r="GF94" s="385" t="e">
        <f t="shared" ca="1" si="2593"/>
        <v>#REF!</v>
      </c>
      <c r="GG94" s="633" t="e">
        <f t="shared" ca="1" si="2593"/>
        <v>#REF!</v>
      </c>
      <c r="GH94" s="632" t="e">
        <f t="shared" ca="1" si="2593"/>
        <v>#REF!</v>
      </c>
      <c r="GI94" s="368" t="e">
        <f t="shared" ca="1" si="2593"/>
        <v>#REF!</v>
      </c>
      <c r="GJ94" s="633" t="e">
        <f t="shared" ca="1" si="2593"/>
        <v>#REF!</v>
      </c>
      <c r="GK94" s="632" t="e">
        <f t="shared" ca="1" si="2593"/>
        <v>#REF!</v>
      </c>
      <c r="GL94" s="368" t="e">
        <f t="shared" ca="1" si="2593"/>
        <v>#REF!</v>
      </c>
      <c r="GM94" s="633" t="e">
        <f t="shared" ca="1" si="2593"/>
        <v>#REF!</v>
      </c>
      <c r="GN94" s="632" t="e">
        <f t="shared" ca="1" si="2593"/>
        <v>#REF!</v>
      </c>
      <c r="GO94" s="368" t="e">
        <f t="shared" ca="1" si="2593"/>
        <v>#REF!</v>
      </c>
      <c r="GP94" s="385" t="e">
        <f t="shared" ca="1" si="2593"/>
        <v>#REF!</v>
      </c>
      <c r="GQ94" s="633" t="e">
        <f t="shared" ca="1" si="2593"/>
        <v>#REF!</v>
      </c>
      <c r="GR94" s="632" t="e">
        <f t="shared" ca="1" si="2593"/>
        <v>#REF!</v>
      </c>
      <c r="GS94" s="368" t="e">
        <f t="shared" ca="1" si="2593"/>
        <v>#REF!</v>
      </c>
      <c r="GT94" s="633" t="e">
        <f t="shared" ca="1" si="2593"/>
        <v>#REF!</v>
      </c>
      <c r="GU94" s="632" t="e">
        <f t="shared" ca="1" si="2593"/>
        <v>#REF!</v>
      </c>
      <c r="GV94" s="368" t="e">
        <f t="shared" ca="1" si="2593"/>
        <v>#REF!</v>
      </c>
      <c r="GW94" s="633" t="e">
        <f t="shared" ca="1" si="2593"/>
        <v>#REF!</v>
      </c>
      <c r="GX94" s="632" t="e">
        <f t="shared" ca="1" si="2593"/>
        <v>#REF!</v>
      </c>
      <c r="GY94" s="368" t="e">
        <f t="shared" ca="1" si="2593"/>
        <v>#REF!</v>
      </c>
      <c r="GZ94" s="385" t="e">
        <f t="shared" ca="1" si="2593"/>
        <v>#REF!</v>
      </c>
      <c r="HA94" s="633" t="e">
        <f t="shared" ca="1" si="2593"/>
        <v>#REF!</v>
      </c>
      <c r="HC94" s="537"/>
      <c r="HD94" s="814"/>
      <c r="HE94" s="537"/>
      <c r="HF94" s="537"/>
      <c r="HG94" s="537"/>
    </row>
    <row r="95" spans="1:215" s="536" customFormat="1" ht="19.5" outlineLevel="1" x14ac:dyDescent="0.25">
      <c r="A95" s="535"/>
      <c r="B95" s="1421"/>
      <c r="C95" s="367"/>
      <c r="D95" s="1417"/>
      <c r="E95" s="1418"/>
      <c r="F95" s="1294"/>
      <c r="G95" s="1294"/>
      <c r="H95" s="1294"/>
      <c r="I95" s="1422" t="str">
        <f>集計グループ11</f>
        <v>東京・不動産事業</v>
      </c>
      <c r="J95" s="550"/>
      <c r="K95" s="1282"/>
      <c r="L95" s="1282"/>
      <c r="M95" s="1282"/>
      <c r="N95" s="1282"/>
      <c r="O95" s="1282"/>
      <c r="P95" s="1282"/>
      <c r="Q95" s="1282"/>
      <c r="R95" s="577"/>
      <c r="S95" s="367" t="s">
        <v>146</v>
      </c>
      <c r="T95" s="452" t="e">
        <f t="shared" ref="T95:AY95" ca="1" si="2594">SUMIF($S85:$S93,$S95,T85:T93)</f>
        <v>#REF!</v>
      </c>
      <c r="U95" s="369" t="e">
        <f t="shared" ca="1" si="2594"/>
        <v>#REF!</v>
      </c>
      <c r="V95" s="589" t="e">
        <f t="shared" ca="1" si="2594"/>
        <v>#REF!</v>
      </c>
      <c r="W95" s="452" t="e">
        <f t="shared" ca="1" si="2594"/>
        <v>#REF!</v>
      </c>
      <c r="X95" s="369" t="e">
        <f t="shared" ca="1" si="2594"/>
        <v>#REF!</v>
      </c>
      <c r="Y95" s="589" t="e">
        <f t="shared" ca="1" si="2594"/>
        <v>#REF!</v>
      </c>
      <c r="Z95" s="452" t="e">
        <f t="shared" ca="1" si="2594"/>
        <v>#REF!</v>
      </c>
      <c r="AA95" s="369" t="e">
        <f t="shared" ca="1" si="2594"/>
        <v>#REF!</v>
      </c>
      <c r="AB95" s="790" t="e">
        <f t="shared" ca="1" si="2594"/>
        <v>#REF!</v>
      </c>
      <c r="AC95" s="589" t="e">
        <f t="shared" ca="1" si="2594"/>
        <v>#REF!</v>
      </c>
      <c r="AD95" s="452" t="e">
        <f t="shared" ca="1" si="2594"/>
        <v>#REF!</v>
      </c>
      <c r="AE95" s="369" t="e">
        <f t="shared" ca="1" si="2594"/>
        <v>#REF!</v>
      </c>
      <c r="AF95" s="589" t="e">
        <f t="shared" ca="1" si="2594"/>
        <v>#REF!</v>
      </c>
      <c r="AG95" s="452" t="e">
        <f t="shared" ca="1" si="2594"/>
        <v>#REF!</v>
      </c>
      <c r="AH95" s="369" t="e">
        <f t="shared" ca="1" si="2594"/>
        <v>#REF!</v>
      </c>
      <c r="AI95" s="589" t="e">
        <f t="shared" ca="1" si="2594"/>
        <v>#REF!</v>
      </c>
      <c r="AJ95" s="452" t="e">
        <f t="shared" ca="1" si="2594"/>
        <v>#REF!</v>
      </c>
      <c r="AK95" s="369" t="e">
        <f t="shared" ca="1" si="2594"/>
        <v>#REF!</v>
      </c>
      <c r="AL95" s="790" t="e">
        <f t="shared" ca="1" si="2594"/>
        <v>#REF!</v>
      </c>
      <c r="AM95" s="589" t="e">
        <f t="shared" ca="1" si="2594"/>
        <v>#REF!</v>
      </c>
      <c r="AN95" s="452" t="e">
        <f t="shared" ca="1" si="2594"/>
        <v>#REF!</v>
      </c>
      <c r="AO95" s="369" t="e">
        <f t="shared" ca="1" si="2594"/>
        <v>#REF!</v>
      </c>
      <c r="AP95" s="589" t="e">
        <f t="shared" ca="1" si="2594"/>
        <v>#REF!</v>
      </c>
      <c r="AQ95" s="452" t="e">
        <f t="shared" ca="1" si="2594"/>
        <v>#REF!</v>
      </c>
      <c r="AR95" s="369" t="e">
        <f t="shared" ca="1" si="2594"/>
        <v>#REF!</v>
      </c>
      <c r="AS95" s="589" t="e">
        <f t="shared" ca="1" si="2594"/>
        <v>#REF!</v>
      </c>
      <c r="AT95" s="452" t="e">
        <f t="shared" ca="1" si="2594"/>
        <v>#REF!</v>
      </c>
      <c r="AU95" s="369" t="e">
        <f t="shared" ca="1" si="2594"/>
        <v>#REF!</v>
      </c>
      <c r="AV95" s="790" t="e">
        <f t="shared" ca="1" si="2594"/>
        <v>#REF!</v>
      </c>
      <c r="AW95" s="589" t="e">
        <f t="shared" ca="1" si="2594"/>
        <v>#REF!</v>
      </c>
      <c r="AX95" s="634" t="e">
        <f t="shared" ca="1" si="2594"/>
        <v>#REF!</v>
      </c>
      <c r="AY95" s="369" t="e">
        <f t="shared" ca="1" si="2594"/>
        <v>#REF!</v>
      </c>
      <c r="AZ95" s="635" t="e">
        <f t="shared" ref="AZ95:CE95" ca="1" si="2595">SUMIF($S85:$S93,$S95,AZ85:AZ93)</f>
        <v>#REF!</v>
      </c>
      <c r="BA95" s="634" t="e">
        <f t="shared" ca="1" si="2595"/>
        <v>#REF!</v>
      </c>
      <c r="BB95" s="369" t="e">
        <f t="shared" ca="1" si="2595"/>
        <v>#REF!</v>
      </c>
      <c r="BC95" s="635" t="e">
        <f t="shared" ca="1" si="2595"/>
        <v>#REF!</v>
      </c>
      <c r="BD95" s="634" t="e">
        <f t="shared" ca="1" si="2595"/>
        <v>#REF!</v>
      </c>
      <c r="BE95" s="369" t="e">
        <f t="shared" ca="1" si="2595"/>
        <v>#REF!</v>
      </c>
      <c r="BF95" s="790" t="e">
        <f t="shared" ca="1" si="2595"/>
        <v>#REF!</v>
      </c>
      <c r="BG95" s="635" t="e">
        <f t="shared" ca="1" si="2595"/>
        <v>#REF!</v>
      </c>
      <c r="BH95" s="369" t="e">
        <f t="shared" ca="1" si="2595"/>
        <v>#REF!</v>
      </c>
      <c r="BI95" s="369" t="e">
        <f t="shared" ca="1" si="2595"/>
        <v>#REF!</v>
      </c>
      <c r="BJ95" s="589" t="e">
        <f t="shared" ca="1" si="2595"/>
        <v>#REF!</v>
      </c>
      <c r="BK95" s="452" t="e">
        <f t="shared" ca="1" si="2595"/>
        <v>#REF!</v>
      </c>
      <c r="BL95" s="369" t="e">
        <f t="shared" ca="1" si="2595"/>
        <v>#REF!</v>
      </c>
      <c r="BM95" s="589" t="e">
        <f t="shared" ca="1" si="2595"/>
        <v>#REF!</v>
      </c>
      <c r="BN95" s="452" t="e">
        <f t="shared" ca="1" si="2595"/>
        <v>#REF!</v>
      </c>
      <c r="BO95" s="369" t="e">
        <f t="shared" ca="1" si="2595"/>
        <v>#REF!</v>
      </c>
      <c r="BP95" s="790" t="e">
        <f t="shared" ca="1" si="2595"/>
        <v>#REF!</v>
      </c>
      <c r="BQ95" s="589" t="e">
        <f t="shared" ca="1" si="2595"/>
        <v>#REF!</v>
      </c>
      <c r="BR95" s="452" t="e">
        <f t="shared" ca="1" si="2595"/>
        <v>#REF!</v>
      </c>
      <c r="BS95" s="369" t="e">
        <f t="shared" ca="1" si="2595"/>
        <v>#REF!</v>
      </c>
      <c r="BT95" s="589" t="e">
        <f t="shared" ca="1" si="2595"/>
        <v>#REF!</v>
      </c>
      <c r="BU95" s="452" t="e">
        <f t="shared" ca="1" si="2595"/>
        <v>#REF!</v>
      </c>
      <c r="BV95" s="369" t="e">
        <f t="shared" ca="1" si="2595"/>
        <v>#REF!</v>
      </c>
      <c r="BW95" s="589" t="e">
        <f t="shared" ca="1" si="2595"/>
        <v>#REF!</v>
      </c>
      <c r="BX95" s="452" t="e">
        <f t="shared" ca="1" si="2595"/>
        <v>#REF!</v>
      </c>
      <c r="BY95" s="369" t="e">
        <f t="shared" ca="1" si="2595"/>
        <v>#REF!</v>
      </c>
      <c r="BZ95" s="790" t="e">
        <f t="shared" ca="1" si="2595"/>
        <v>#REF!</v>
      </c>
      <c r="CA95" s="589" t="e">
        <f t="shared" ca="1" si="2595"/>
        <v>#REF!</v>
      </c>
      <c r="CB95" s="452" t="e">
        <f t="shared" ca="1" si="2595"/>
        <v>#REF!</v>
      </c>
      <c r="CC95" s="369" t="e">
        <f t="shared" ca="1" si="2595"/>
        <v>#REF!</v>
      </c>
      <c r="CD95" s="589" t="e">
        <f t="shared" ca="1" si="2595"/>
        <v>#REF!</v>
      </c>
      <c r="CE95" s="452" t="e">
        <f t="shared" ca="1" si="2595"/>
        <v>#REF!</v>
      </c>
      <c r="CF95" s="369" t="e">
        <f t="shared" ref="CF95:DK95" ca="1" si="2596">SUMIF($S85:$S93,$S95,CF85:CF93)</f>
        <v>#REF!</v>
      </c>
      <c r="CG95" s="589" t="e">
        <f t="shared" ca="1" si="2596"/>
        <v>#REF!</v>
      </c>
      <c r="CH95" s="452" t="e">
        <f t="shared" ca="1" si="2596"/>
        <v>#REF!</v>
      </c>
      <c r="CI95" s="369" t="e">
        <f t="shared" ca="1" si="2596"/>
        <v>#REF!</v>
      </c>
      <c r="CJ95" s="790" t="e">
        <f t="shared" ca="1" si="2596"/>
        <v>#REF!</v>
      </c>
      <c r="CK95" s="589" t="e">
        <f t="shared" ca="1" si="2596"/>
        <v>#REF!</v>
      </c>
      <c r="CL95" s="634" t="e">
        <f t="shared" ca="1" si="2596"/>
        <v>#REF!</v>
      </c>
      <c r="CM95" s="369" t="e">
        <f t="shared" ca="1" si="2596"/>
        <v>#REF!</v>
      </c>
      <c r="CN95" s="635" t="e">
        <f t="shared" ca="1" si="2596"/>
        <v>#REF!</v>
      </c>
      <c r="CO95" s="634" t="e">
        <f t="shared" ca="1" si="2596"/>
        <v>#REF!</v>
      </c>
      <c r="CP95" s="369" t="e">
        <f t="shared" ca="1" si="2596"/>
        <v>#REF!</v>
      </c>
      <c r="CQ95" s="635" t="e">
        <f t="shared" ca="1" si="2596"/>
        <v>#REF!</v>
      </c>
      <c r="CR95" s="634" t="e">
        <f t="shared" ca="1" si="2596"/>
        <v>#REF!</v>
      </c>
      <c r="CS95" s="369" t="e">
        <f t="shared" ca="1" si="2596"/>
        <v>#REF!</v>
      </c>
      <c r="CT95" s="790" t="e">
        <f t="shared" ca="1" si="2596"/>
        <v>#REF!</v>
      </c>
      <c r="CU95" s="635" t="e">
        <f t="shared" ca="1" si="2596"/>
        <v>#REF!</v>
      </c>
      <c r="CV95" s="634" t="e">
        <f t="shared" ca="1" si="2596"/>
        <v>#REF!</v>
      </c>
      <c r="CW95" s="369" t="e">
        <f t="shared" ca="1" si="2596"/>
        <v>#REF!</v>
      </c>
      <c r="CX95" s="635" t="e">
        <f t="shared" ca="1" si="2596"/>
        <v>#REF!</v>
      </c>
      <c r="CY95" s="634" t="e">
        <f t="shared" ca="1" si="2596"/>
        <v>#REF!</v>
      </c>
      <c r="CZ95" s="369" t="e">
        <f t="shared" ca="1" si="2596"/>
        <v>#REF!</v>
      </c>
      <c r="DA95" s="635" t="e">
        <f t="shared" ca="1" si="2596"/>
        <v>#REF!</v>
      </c>
      <c r="DB95" s="634" t="e">
        <f t="shared" ca="1" si="2596"/>
        <v>#REF!</v>
      </c>
      <c r="DC95" s="369" t="e">
        <f t="shared" ca="1" si="2596"/>
        <v>#REF!</v>
      </c>
      <c r="DD95" s="790" t="e">
        <f t="shared" ca="1" si="2596"/>
        <v>#REF!</v>
      </c>
      <c r="DE95" s="635" t="e">
        <f t="shared" ca="1" si="2596"/>
        <v>#REF!</v>
      </c>
      <c r="DF95" s="369" t="e">
        <f t="shared" ca="1" si="2596"/>
        <v>#REF!</v>
      </c>
      <c r="DG95" s="369" t="e">
        <f t="shared" ca="1" si="2596"/>
        <v>#REF!</v>
      </c>
      <c r="DH95" s="589" t="e">
        <f t="shared" ca="1" si="2596"/>
        <v>#REF!</v>
      </c>
      <c r="DI95" s="452" t="e">
        <f t="shared" ca="1" si="2596"/>
        <v>#REF!</v>
      </c>
      <c r="DJ95" s="369" t="e">
        <f t="shared" ca="1" si="2596"/>
        <v>#REF!</v>
      </c>
      <c r="DK95" s="589" t="e">
        <f t="shared" ca="1" si="2596"/>
        <v>#REF!</v>
      </c>
      <c r="DL95" s="452" t="e">
        <f t="shared" ref="DL95:EQ95" ca="1" si="2597">SUMIF($S85:$S93,$S95,DL85:DL93)</f>
        <v>#REF!</v>
      </c>
      <c r="DM95" s="369" t="e">
        <f t="shared" ca="1" si="2597"/>
        <v>#REF!</v>
      </c>
      <c r="DN95" s="790" t="e">
        <f t="shared" ca="1" si="2597"/>
        <v>#REF!</v>
      </c>
      <c r="DO95" s="589" t="e">
        <f t="shared" ca="1" si="2597"/>
        <v>#REF!</v>
      </c>
      <c r="DP95" s="452" t="e">
        <f t="shared" ca="1" si="2597"/>
        <v>#REF!</v>
      </c>
      <c r="DQ95" s="369" t="e">
        <f t="shared" ca="1" si="2597"/>
        <v>#REF!</v>
      </c>
      <c r="DR95" s="589" t="e">
        <f t="shared" ca="1" si="2597"/>
        <v>#REF!</v>
      </c>
      <c r="DS95" s="452" t="e">
        <f t="shared" ca="1" si="2597"/>
        <v>#REF!</v>
      </c>
      <c r="DT95" s="369" t="e">
        <f t="shared" ca="1" si="2597"/>
        <v>#REF!</v>
      </c>
      <c r="DU95" s="589" t="e">
        <f t="shared" ca="1" si="2597"/>
        <v>#REF!</v>
      </c>
      <c r="DV95" s="452" t="e">
        <f t="shared" ca="1" si="2597"/>
        <v>#REF!</v>
      </c>
      <c r="DW95" s="369" t="e">
        <f t="shared" ca="1" si="2597"/>
        <v>#REF!</v>
      </c>
      <c r="DX95" s="790" t="e">
        <f t="shared" ca="1" si="2597"/>
        <v>#REF!</v>
      </c>
      <c r="DY95" s="589" t="e">
        <f t="shared" ca="1" si="2597"/>
        <v>#REF!</v>
      </c>
      <c r="DZ95" s="452" t="e">
        <f t="shared" ca="1" si="2597"/>
        <v>#REF!</v>
      </c>
      <c r="EA95" s="369" t="e">
        <f t="shared" ca="1" si="2597"/>
        <v>#REF!</v>
      </c>
      <c r="EB95" s="589" t="e">
        <f t="shared" ca="1" si="2597"/>
        <v>#REF!</v>
      </c>
      <c r="EC95" s="452" t="e">
        <f t="shared" ca="1" si="2597"/>
        <v>#REF!</v>
      </c>
      <c r="ED95" s="369" t="e">
        <f t="shared" ca="1" si="2597"/>
        <v>#REF!</v>
      </c>
      <c r="EE95" s="589" t="e">
        <f t="shared" ca="1" si="2597"/>
        <v>#REF!</v>
      </c>
      <c r="EF95" s="452" t="e">
        <f t="shared" ca="1" si="2597"/>
        <v>#REF!</v>
      </c>
      <c r="EG95" s="369" t="e">
        <f t="shared" ca="1" si="2597"/>
        <v>#REF!</v>
      </c>
      <c r="EH95" s="790" t="e">
        <f t="shared" ca="1" si="2597"/>
        <v>#REF!</v>
      </c>
      <c r="EI95" s="589" t="e">
        <f t="shared" ca="1" si="2597"/>
        <v>#REF!</v>
      </c>
      <c r="EJ95" s="634" t="e">
        <f t="shared" ca="1" si="2597"/>
        <v>#REF!</v>
      </c>
      <c r="EK95" s="369" t="e">
        <f t="shared" ca="1" si="2597"/>
        <v>#REF!</v>
      </c>
      <c r="EL95" s="635" t="e">
        <f t="shared" ca="1" si="2597"/>
        <v>#REF!</v>
      </c>
      <c r="EM95" s="634" t="e">
        <f t="shared" ca="1" si="2597"/>
        <v>#REF!</v>
      </c>
      <c r="EN95" s="369" t="e">
        <f t="shared" ca="1" si="2597"/>
        <v>#REF!</v>
      </c>
      <c r="EO95" s="635" t="e">
        <f t="shared" ca="1" si="2597"/>
        <v>#REF!</v>
      </c>
      <c r="EP95" s="634" t="e">
        <f t="shared" ca="1" si="2597"/>
        <v>#REF!</v>
      </c>
      <c r="EQ95" s="369" t="e">
        <f t="shared" ca="1" si="2597"/>
        <v>#REF!</v>
      </c>
      <c r="ER95" s="790" t="e">
        <f t="shared" ref="ER95:FW95" ca="1" si="2598">SUMIF($S85:$S93,$S95,ER85:ER93)</f>
        <v>#REF!</v>
      </c>
      <c r="ES95" s="635" t="e">
        <f t="shared" ca="1" si="2598"/>
        <v>#REF!</v>
      </c>
      <c r="ET95" s="369" t="e">
        <f t="shared" ca="1" si="2598"/>
        <v>#REF!</v>
      </c>
      <c r="EU95" s="369" t="e">
        <f t="shared" ca="1" si="2598"/>
        <v>#REF!</v>
      </c>
      <c r="EV95" s="589" t="e">
        <f t="shared" ca="1" si="2598"/>
        <v>#REF!</v>
      </c>
      <c r="EW95" s="452" t="e">
        <f t="shared" ca="1" si="2598"/>
        <v>#REF!</v>
      </c>
      <c r="EX95" s="369" t="e">
        <f t="shared" ca="1" si="2598"/>
        <v>#REF!</v>
      </c>
      <c r="EY95" s="589" t="e">
        <f t="shared" ca="1" si="2598"/>
        <v>#REF!</v>
      </c>
      <c r="EZ95" s="452" t="e">
        <f t="shared" ca="1" si="2598"/>
        <v>#REF!</v>
      </c>
      <c r="FA95" s="369" t="e">
        <f t="shared" ca="1" si="2598"/>
        <v>#REF!</v>
      </c>
      <c r="FB95" s="790" t="e">
        <f t="shared" ca="1" si="2598"/>
        <v>#REF!</v>
      </c>
      <c r="FC95" s="589" t="e">
        <f t="shared" ca="1" si="2598"/>
        <v>#REF!</v>
      </c>
      <c r="FD95" s="452" t="e">
        <f t="shared" ca="1" si="2598"/>
        <v>#REF!</v>
      </c>
      <c r="FE95" s="369" t="e">
        <f t="shared" ca="1" si="2598"/>
        <v>#REF!</v>
      </c>
      <c r="FF95" s="589" t="e">
        <f t="shared" ca="1" si="2598"/>
        <v>#REF!</v>
      </c>
      <c r="FG95" s="452" t="e">
        <f t="shared" ca="1" si="2598"/>
        <v>#REF!</v>
      </c>
      <c r="FH95" s="369" t="e">
        <f t="shared" ca="1" si="2598"/>
        <v>#REF!</v>
      </c>
      <c r="FI95" s="589" t="e">
        <f t="shared" ca="1" si="2598"/>
        <v>#REF!</v>
      </c>
      <c r="FJ95" s="452" t="e">
        <f t="shared" ca="1" si="2598"/>
        <v>#REF!</v>
      </c>
      <c r="FK95" s="369" t="e">
        <f t="shared" ca="1" si="2598"/>
        <v>#REF!</v>
      </c>
      <c r="FL95" s="790" t="e">
        <f t="shared" ca="1" si="2598"/>
        <v>#REF!</v>
      </c>
      <c r="FM95" s="589" t="e">
        <f t="shared" ca="1" si="2598"/>
        <v>#REF!</v>
      </c>
      <c r="FN95" s="452" t="e">
        <f t="shared" ca="1" si="2598"/>
        <v>#REF!</v>
      </c>
      <c r="FO95" s="369" t="e">
        <f t="shared" ca="1" si="2598"/>
        <v>#REF!</v>
      </c>
      <c r="FP95" s="589" t="e">
        <f t="shared" ca="1" si="2598"/>
        <v>#REF!</v>
      </c>
      <c r="FQ95" s="452" t="e">
        <f t="shared" ca="1" si="2598"/>
        <v>#REF!</v>
      </c>
      <c r="FR95" s="369" t="e">
        <f t="shared" ca="1" si="2598"/>
        <v>#REF!</v>
      </c>
      <c r="FS95" s="589" t="e">
        <f t="shared" ca="1" si="2598"/>
        <v>#REF!</v>
      </c>
      <c r="FT95" s="452" t="e">
        <f t="shared" ca="1" si="2598"/>
        <v>#REF!</v>
      </c>
      <c r="FU95" s="369" t="e">
        <f t="shared" ca="1" si="2598"/>
        <v>#REF!</v>
      </c>
      <c r="FV95" s="790" t="e">
        <f t="shared" ca="1" si="2598"/>
        <v>#REF!</v>
      </c>
      <c r="FW95" s="589" t="e">
        <f t="shared" ca="1" si="2598"/>
        <v>#REF!</v>
      </c>
      <c r="FX95" s="634" t="e">
        <f t="shared" ref="FX95:HA95" ca="1" si="2599">SUMIF($S85:$S93,$S95,FX85:FX93)</f>
        <v>#REF!</v>
      </c>
      <c r="FY95" s="369" t="e">
        <f t="shared" ca="1" si="2599"/>
        <v>#REF!</v>
      </c>
      <c r="FZ95" s="635" t="e">
        <f t="shared" ca="1" si="2599"/>
        <v>#REF!</v>
      </c>
      <c r="GA95" s="634" t="e">
        <f t="shared" ca="1" si="2599"/>
        <v>#REF!</v>
      </c>
      <c r="GB95" s="369" t="e">
        <f t="shared" ca="1" si="2599"/>
        <v>#REF!</v>
      </c>
      <c r="GC95" s="635" t="e">
        <f t="shared" ca="1" si="2599"/>
        <v>#REF!</v>
      </c>
      <c r="GD95" s="634" t="e">
        <f t="shared" ca="1" si="2599"/>
        <v>#REF!</v>
      </c>
      <c r="GE95" s="369" t="e">
        <f t="shared" ca="1" si="2599"/>
        <v>#REF!</v>
      </c>
      <c r="GF95" s="790" t="e">
        <f t="shared" ca="1" si="2599"/>
        <v>#REF!</v>
      </c>
      <c r="GG95" s="635" t="e">
        <f t="shared" ca="1" si="2599"/>
        <v>#REF!</v>
      </c>
      <c r="GH95" s="634" t="e">
        <f t="shared" ca="1" si="2599"/>
        <v>#REF!</v>
      </c>
      <c r="GI95" s="369" t="e">
        <f t="shared" ca="1" si="2599"/>
        <v>#REF!</v>
      </c>
      <c r="GJ95" s="635" t="e">
        <f t="shared" ca="1" si="2599"/>
        <v>#REF!</v>
      </c>
      <c r="GK95" s="634" t="e">
        <f t="shared" ca="1" si="2599"/>
        <v>#REF!</v>
      </c>
      <c r="GL95" s="369" t="e">
        <f t="shared" ca="1" si="2599"/>
        <v>#REF!</v>
      </c>
      <c r="GM95" s="635" t="e">
        <f t="shared" ca="1" si="2599"/>
        <v>#REF!</v>
      </c>
      <c r="GN95" s="634" t="e">
        <f t="shared" ca="1" si="2599"/>
        <v>#REF!</v>
      </c>
      <c r="GO95" s="369" t="e">
        <f t="shared" ca="1" si="2599"/>
        <v>#REF!</v>
      </c>
      <c r="GP95" s="790" t="e">
        <f t="shared" ca="1" si="2599"/>
        <v>#REF!</v>
      </c>
      <c r="GQ95" s="635" t="e">
        <f t="shared" ca="1" si="2599"/>
        <v>#REF!</v>
      </c>
      <c r="GR95" s="634" t="e">
        <f t="shared" ca="1" si="2599"/>
        <v>#REF!</v>
      </c>
      <c r="GS95" s="369" t="e">
        <f t="shared" ca="1" si="2599"/>
        <v>#REF!</v>
      </c>
      <c r="GT95" s="635" t="e">
        <f t="shared" ca="1" si="2599"/>
        <v>#REF!</v>
      </c>
      <c r="GU95" s="634" t="e">
        <f t="shared" ca="1" si="2599"/>
        <v>#REF!</v>
      </c>
      <c r="GV95" s="369" t="e">
        <f t="shared" ca="1" si="2599"/>
        <v>#REF!</v>
      </c>
      <c r="GW95" s="635" t="e">
        <f t="shared" ca="1" si="2599"/>
        <v>#REF!</v>
      </c>
      <c r="GX95" s="634" t="e">
        <f t="shared" ca="1" si="2599"/>
        <v>#REF!</v>
      </c>
      <c r="GY95" s="369" t="e">
        <f t="shared" ca="1" si="2599"/>
        <v>#REF!</v>
      </c>
      <c r="GZ95" s="790" t="e">
        <f t="shared" ca="1" si="2599"/>
        <v>#REF!</v>
      </c>
      <c r="HA95" s="635" t="e">
        <f t="shared" ca="1" si="2599"/>
        <v>#REF!</v>
      </c>
      <c r="HC95" s="537"/>
      <c r="HD95" s="538"/>
      <c r="HE95" s="537"/>
      <c r="HF95" s="537"/>
      <c r="HG95" s="537"/>
    </row>
    <row r="96" spans="1:215" s="536" customFormat="1" ht="20.25" thickBot="1" x14ac:dyDescent="0.3">
      <c r="A96" s="535"/>
      <c r="B96" s="1423"/>
      <c r="C96" s="371"/>
      <c r="D96" s="364"/>
      <c r="E96" s="370"/>
      <c r="F96" s="1296"/>
      <c r="G96" s="1296"/>
      <c r="H96" s="1296"/>
      <c r="I96" s="1424"/>
      <c r="J96" s="551"/>
      <c r="K96" s="1280"/>
      <c r="L96" s="1280"/>
      <c r="M96" s="1280"/>
      <c r="N96" s="1280"/>
      <c r="O96" s="1280"/>
      <c r="P96" s="1280"/>
      <c r="Q96" s="1280"/>
      <c r="R96" s="578"/>
      <c r="S96" s="371" t="s">
        <v>143</v>
      </c>
      <c r="T96" s="555" t="e">
        <f ca="1">IF(AND(T94&gt;0,T95&gt;0),ROUNDDOWN(T95/T94,4),"")</f>
        <v>#REF!</v>
      </c>
      <c r="U96" s="556" t="e">
        <f t="shared" ref="U96:V96" ca="1" si="2600">IF(AND(U94&gt;0,U95&gt;0),ROUNDDOWN(U95/U94,4),"")</f>
        <v>#REF!</v>
      </c>
      <c r="V96" s="556" t="e">
        <f t="shared" ca="1" si="2600"/>
        <v>#REF!</v>
      </c>
      <c r="W96" s="555" t="e">
        <f ca="1">IF(AND(W94&gt;0,W95&gt;0),ROUNDDOWN(W95/W94,4),"")</f>
        <v>#REF!</v>
      </c>
      <c r="X96" s="556" t="e">
        <f t="shared" ref="X96:Y96" ca="1" si="2601">IF(AND(X94&gt;0,X95&gt;0),ROUNDDOWN(X95/X94,4),"")</f>
        <v>#REF!</v>
      </c>
      <c r="Y96" s="556" t="e">
        <f t="shared" ca="1" si="2601"/>
        <v>#REF!</v>
      </c>
      <c r="Z96" s="555" t="e">
        <f ca="1">IF(AND(Z94&gt;0,Z95&gt;0),ROUNDDOWN(Z95/Z94,4),"")</f>
        <v>#REF!</v>
      </c>
      <c r="AA96" s="556" t="e">
        <f t="shared" ref="AA96:AC96" ca="1" si="2602">IF(AND(AA94&gt;0,AA95&gt;0),ROUNDDOWN(AA95/AA94,4),"")</f>
        <v>#REF!</v>
      </c>
      <c r="AB96" s="557" t="e">
        <f ca="1">IF(AB95&gt;0,AB95/AB94,0)</f>
        <v>#REF!</v>
      </c>
      <c r="AC96" s="556" t="e">
        <f t="shared" ca="1" si="2602"/>
        <v>#REF!</v>
      </c>
      <c r="AD96" s="555" t="e">
        <f ca="1">IF(AND(AD94&gt;0,AD95&gt;0),ROUNDDOWN(AD95/AD94,4),"")</f>
        <v>#REF!</v>
      </c>
      <c r="AE96" s="556" t="e">
        <f t="shared" ref="AE96:AF96" ca="1" si="2603">IF(AND(AE94&gt;0,AE95&gt;0),ROUNDDOWN(AE95/AE94,4),"")</f>
        <v>#REF!</v>
      </c>
      <c r="AF96" s="556" t="e">
        <f t="shared" ca="1" si="2603"/>
        <v>#REF!</v>
      </c>
      <c r="AG96" s="555" t="e">
        <f ca="1">IF(AND(AG94&gt;0,AG95&gt;0),ROUNDDOWN(AG95/AG94,4),"")</f>
        <v>#REF!</v>
      </c>
      <c r="AH96" s="556" t="e">
        <f t="shared" ref="AH96:AI96" ca="1" si="2604">IF(AND(AH94&gt;0,AH95&gt;0),ROUNDDOWN(AH95/AH94,4),"")</f>
        <v>#REF!</v>
      </c>
      <c r="AI96" s="556" t="e">
        <f t="shared" ca="1" si="2604"/>
        <v>#REF!</v>
      </c>
      <c r="AJ96" s="555" t="e">
        <f ca="1">IF(AND(AJ94&gt;0,AJ95&gt;0),ROUNDDOWN(AJ95/AJ94,4),"")</f>
        <v>#REF!</v>
      </c>
      <c r="AK96" s="556" t="e">
        <f t="shared" ref="AK96:AM96" ca="1" si="2605">IF(AND(AK94&gt;0,AK95&gt;0),ROUNDDOWN(AK95/AK94,4),"")</f>
        <v>#REF!</v>
      </c>
      <c r="AL96" s="557" t="e">
        <f ca="1">IF(AL95&gt;0,AL95/AL94,0)</f>
        <v>#REF!</v>
      </c>
      <c r="AM96" s="556" t="e">
        <f t="shared" ca="1" si="2605"/>
        <v>#REF!</v>
      </c>
      <c r="AN96" s="555" t="e">
        <f ca="1">IF(AND(AN94&gt;0,AN95&gt;0),ROUNDDOWN(AN95/AN94,4),"")</f>
        <v>#REF!</v>
      </c>
      <c r="AO96" s="556" t="e">
        <f t="shared" ref="AO96:AP96" ca="1" si="2606">IF(AND(AO94&gt;0,AO95&gt;0),ROUNDDOWN(AO95/AO94,4),"")</f>
        <v>#REF!</v>
      </c>
      <c r="AP96" s="556" t="e">
        <f t="shared" ca="1" si="2606"/>
        <v>#REF!</v>
      </c>
      <c r="AQ96" s="555" t="e">
        <f ca="1">IF(AND(AQ94&gt;0,AQ95&gt;0),ROUNDDOWN(AQ95/AQ94,4),"")</f>
        <v>#REF!</v>
      </c>
      <c r="AR96" s="556" t="e">
        <f t="shared" ref="AR96:AS96" ca="1" si="2607">IF(AND(AR94&gt;0,AR95&gt;0),ROUNDDOWN(AR95/AR94,4),"")</f>
        <v>#REF!</v>
      </c>
      <c r="AS96" s="556" t="e">
        <f t="shared" ca="1" si="2607"/>
        <v>#REF!</v>
      </c>
      <c r="AT96" s="555" t="e">
        <f ca="1">IF(AND(AT94&gt;0,AT95&gt;0),ROUNDDOWN(AT95/AT94,4),"")</f>
        <v>#REF!</v>
      </c>
      <c r="AU96" s="556" t="e">
        <f t="shared" ref="AU96:AW96" ca="1" si="2608">IF(AND(AU94&gt;0,AU95&gt;0),ROUNDDOWN(AU95/AU94,4),"")</f>
        <v>#REF!</v>
      </c>
      <c r="AV96" s="557" t="e">
        <f ca="1">IF(AV95&gt;0,AV95/AV94,0)</f>
        <v>#REF!</v>
      </c>
      <c r="AW96" s="556" t="e">
        <f t="shared" ca="1" si="2608"/>
        <v>#REF!</v>
      </c>
      <c r="AX96" s="636" t="e">
        <f ca="1">IF(AND(AX94&gt;0,AX95&gt;0),ROUNDDOWN(AX95/AX94,4),"")</f>
        <v>#REF!</v>
      </c>
      <c r="AY96" s="556" t="e">
        <f t="shared" ref="AY96" ca="1" si="2609">IF(AND(AY94&gt;0,AY95&gt;0),ROUNDDOWN(AY95/AY94,4),"")</f>
        <v>#REF!</v>
      </c>
      <c r="AZ96" s="637" t="e">
        <f t="shared" ref="AZ96" ca="1" si="2610">IF(AND(AZ94&gt;0,AZ95&gt;0),ROUNDDOWN(AZ95/AZ94,4),"")</f>
        <v>#REF!</v>
      </c>
      <c r="BA96" s="636" t="e">
        <f ca="1">IF(AND(BA94&gt;0,BA95&gt;0),ROUNDDOWN(BA95/BA94,4),"")</f>
        <v>#REF!</v>
      </c>
      <c r="BB96" s="556" t="e">
        <f t="shared" ref="BB96" ca="1" si="2611">IF(AND(BB94&gt;0,BB95&gt;0),ROUNDDOWN(BB95/BB94,4),"")</f>
        <v>#REF!</v>
      </c>
      <c r="BC96" s="637" t="e">
        <f t="shared" ref="BC96" ca="1" si="2612">IF(AND(BC94&gt;0,BC95&gt;0),ROUNDDOWN(BC95/BC94,4),"")</f>
        <v>#REF!</v>
      </c>
      <c r="BD96" s="636" t="e">
        <f ca="1">IF(AND(BD94&gt;0,BD95&gt;0),ROUNDDOWN(BD95/BD94,4),"")</f>
        <v>#REF!</v>
      </c>
      <c r="BE96" s="556" t="e">
        <f t="shared" ref="BE96" ca="1" si="2613">IF(AND(BE94&gt;0,BE95&gt;0),ROUNDDOWN(BE95/BE94,4),"")</f>
        <v>#REF!</v>
      </c>
      <c r="BF96" s="557"/>
      <c r="BG96" s="637" t="e">
        <f t="shared" ref="BG96" ca="1" si="2614">IF(AND(BG94&gt;0,BG95&gt;0),ROUNDDOWN(BG95/BG94,4),"")</f>
        <v>#REF!</v>
      </c>
      <c r="BH96" s="556" t="e">
        <f ca="1">IF(AND(BH94&gt;0,BH95&gt;0),ROUNDDOWN(BH95/BH94,4),"")</f>
        <v>#REF!</v>
      </c>
      <c r="BI96" s="556" t="e">
        <f t="shared" ref="BI96:BJ96" ca="1" si="2615">IF(AND(BI94&gt;0,BI95&gt;0),ROUNDDOWN(BI95/BI94,4),"")</f>
        <v>#REF!</v>
      </c>
      <c r="BJ96" s="556" t="e">
        <f t="shared" ca="1" si="2615"/>
        <v>#REF!</v>
      </c>
      <c r="BK96" s="555" t="e">
        <f ca="1">IF(AND(BK94&gt;0,BK95&gt;0),ROUNDDOWN(BK95/BK94,4),"")</f>
        <v>#REF!</v>
      </c>
      <c r="BL96" s="556" t="e">
        <f t="shared" ref="BL96:BM96" ca="1" si="2616">IF(AND(BL94&gt;0,BL95&gt;0),ROUNDDOWN(BL95/BL94,4),"")</f>
        <v>#REF!</v>
      </c>
      <c r="BM96" s="556" t="e">
        <f t="shared" ca="1" si="2616"/>
        <v>#REF!</v>
      </c>
      <c r="BN96" s="555" t="e">
        <f ca="1">IF(AND(BN94&gt;0,BN95&gt;0),ROUNDDOWN(BN95/BN94,4),"")</f>
        <v>#REF!</v>
      </c>
      <c r="BO96" s="556" t="e">
        <f t="shared" ref="BO96:BQ96" ca="1" si="2617">IF(AND(BO94&gt;0,BO95&gt;0),ROUNDDOWN(BO95/BO94,4),"")</f>
        <v>#REF!</v>
      </c>
      <c r="BP96" s="557" t="e">
        <f ca="1">IF(BP95&gt;0,BP95/BP94,0)</f>
        <v>#REF!</v>
      </c>
      <c r="BQ96" s="556" t="e">
        <f t="shared" ca="1" si="2617"/>
        <v>#REF!</v>
      </c>
      <c r="BR96" s="555" t="e">
        <f ca="1">IF(AND(BR94&gt;0,BR95&gt;0),ROUNDDOWN(BR95/BR94,4),"")</f>
        <v>#REF!</v>
      </c>
      <c r="BS96" s="556" t="e">
        <f t="shared" ref="BS96:BT96" ca="1" si="2618">IF(AND(BS94&gt;0,BS95&gt;0),ROUNDDOWN(BS95/BS94,4),"")</f>
        <v>#REF!</v>
      </c>
      <c r="BT96" s="556" t="e">
        <f t="shared" ca="1" si="2618"/>
        <v>#REF!</v>
      </c>
      <c r="BU96" s="555" t="e">
        <f ca="1">IF(AND(BU94&gt;0,BU95&gt;0),ROUNDDOWN(BU95/BU94,4),"")</f>
        <v>#REF!</v>
      </c>
      <c r="BV96" s="556" t="e">
        <f t="shared" ref="BV96:BW96" ca="1" si="2619">IF(AND(BV94&gt;0,BV95&gt;0),ROUNDDOWN(BV95/BV94,4),"")</f>
        <v>#REF!</v>
      </c>
      <c r="BW96" s="556" t="e">
        <f t="shared" ca="1" si="2619"/>
        <v>#REF!</v>
      </c>
      <c r="BX96" s="555" t="e">
        <f ca="1">IF(AND(BX94&gt;0,BX95&gt;0),ROUNDDOWN(BX95/BX94,4),"")</f>
        <v>#REF!</v>
      </c>
      <c r="BY96" s="556" t="e">
        <f t="shared" ref="BY96:CA96" ca="1" si="2620">IF(AND(BY94&gt;0,BY95&gt;0),ROUNDDOWN(BY95/BY94,4),"")</f>
        <v>#REF!</v>
      </c>
      <c r="BZ96" s="557" t="e">
        <f ca="1">IF(BZ95&gt;0,BZ95/BZ94,0)</f>
        <v>#REF!</v>
      </c>
      <c r="CA96" s="556" t="e">
        <f t="shared" ca="1" si="2620"/>
        <v>#REF!</v>
      </c>
      <c r="CB96" s="555" t="e">
        <f ca="1">IF(AND(CB94&gt;0,CB95&gt;0),ROUNDDOWN(CB95/CB94,4),"")</f>
        <v>#REF!</v>
      </c>
      <c r="CC96" s="556" t="e">
        <f t="shared" ref="CC96:CD96" ca="1" si="2621">IF(AND(CC94&gt;0,CC95&gt;0),ROUNDDOWN(CC95/CC94,4),"")</f>
        <v>#REF!</v>
      </c>
      <c r="CD96" s="556" t="e">
        <f t="shared" ca="1" si="2621"/>
        <v>#REF!</v>
      </c>
      <c r="CE96" s="555" t="e">
        <f ca="1">IF(AND(CE94&gt;0,CE95&gt;0),ROUNDDOWN(CE95/CE94,4),"")</f>
        <v>#REF!</v>
      </c>
      <c r="CF96" s="556" t="e">
        <f t="shared" ref="CF96:CG96" ca="1" si="2622">IF(AND(CF94&gt;0,CF95&gt;0),ROUNDDOWN(CF95/CF94,4),"")</f>
        <v>#REF!</v>
      </c>
      <c r="CG96" s="556" t="e">
        <f t="shared" ca="1" si="2622"/>
        <v>#REF!</v>
      </c>
      <c r="CH96" s="555" t="e">
        <f ca="1">IF(AND(CH94&gt;0,CH95&gt;0),ROUNDDOWN(CH95/CH94,4),"")</f>
        <v>#REF!</v>
      </c>
      <c r="CI96" s="556" t="e">
        <f t="shared" ref="CI96:CK96" ca="1" si="2623">IF(AND(CI94&gt;0,CI95&gt;0),ROUNDDOWN(CI95/CI94,4),"")</f>
        <v>#REF!</v>
      </c>
      <c r="CJ96" s="557" t="e">
        <f ca="1">IF(CJ95&gt;0,CJ95/CJ94,0)</f>
        <v>#REF!</v>
      </c>
      <c r="CK96" s="556" t="e">
        <f t="shared" ca="1" si="2623"/>
        <v>#REF!</v>
      </c>
      <c r="CL96" s="636" t="e">
        <f ca="1">IF(AND(CL94&gt;0,CL95&gt;0),ROUNDDOWN(CL95/CL94,4),"")</f>
        <v>#REF!</v>
      </c>
      <c r="CM96" s="556" t="e">
        <f t="shared" ref="CM96:CN96" ca="1" si="2624">IF(AND(CM94&gt;0,CM95&gt;0),ROUNDDOWN(CM95/CM94,4),"")</f>
        <v>#REF!</v>
      </c>
      <c r="CN96" s="637" t="e">
        <f t="shared" ca="1" si="2624"/>
        <v>#REF!</v>
      </c>
      <c r="CO96" s="636" t="e">
        <f ca="1">IF(AND(CO94&gt;0,CO95&gt;0),ROUNDDOWN(CO95/CO94,4),"")</f>
        <v>#REF!</v>
      </c>
      <c r="CP96" s="556" t="e">
        <f t="shared" ref="CP96:CQ96" ca="1" si="2625">IF(AND(CP94&gt;0,CP95&gt;0),ROUNDDOWN(CP95/CP94,4),"")</f>
        <v>#REF!</v>
      </c>
      <c r="CQ96" s="637" t="e">
        <f t="shared" ca="1" si="2625"/>
        <v>#REF!</v>
      </c>
      <c r="CR96" s="636" t="e">
        <f ca="1">IF(AND(CR94&gt;0,CR95&gt;0),ROUNDDOWN(CR95/CR94,4),"")</f>
        <v>#REF!</v>
      </c>
      <c r="CS96" s="556" t="e">
        <f t="shared" ref="CS96" ca="1" si="2626">IF(AND(CS94&gt;0,CS95&gt;0),ROUNDDOWN(CS95/CS94,4),"")</f>
        <v>#REF!</v>
      </c>
      <c r="CT96" s="557"/>
      <c r="CU96" s="637" t="e">
        <f t="shared" ref="CU96" ca="1" si="2627">IF(AND(CU94&gt;0,CU95&gt;0),ROUNDDOWN(CU95/CU94,4),"")</f>
        <v>#REF!</v>
      </c>
      <c r="CV96" s="636" t="e">
        <f ca="1">IF(AND(CV94&gt;0,CV95&gt;0),ROUNDDOWN(CV95/CV94,4),"")</f>
        <v>#REF!</v>
      </c>
      <c r="CW96" s="556" t="e">
        <f t="shared" ref="CW96:CX96" ca="1" si="2628">IF(AND(CW94&gt;0,CW95&gt;0),ROUNDDOWN(CW95/CW94,4),"")</f>
        <v>#REF!</v>
      </c>
      <c r="CX96" s="637" t="e">
        <f t="shared" ca="1" si="2628"/>
        <v>#REF!</v>
      </c>
      <c r="CY96" s="636" t="e">
        <f ca="1">IF(AND(CY94&gt;0,CY95&gt;0),ROUNDDOWN(CY95/CY94,4),"")</f>
        <v>#REF!</v>
      </c>
      <c r="CZ96" s="556" t="e">
        <f t="shared" ref="CZ96:DA96" ca="1" si="2629">IF(AND(CZ94&gt;0,CZ95&gt;0),ROUNDDOWN(CZ95/CZ94,4),"")</f>
        <v>#REF!</v>
      </c>
      <c r="DA96" s="637" t="e">
        <f t="shared" ca="1" si="2629"/>
        <v>#REF!</v>
      </c>
      <c r="DB96" s="636" t="e">
        <f ca="1">IF(AND(DB94&gt;0,DB95&gt;0),ROUNDDOWN(DB95/DB94,4),"")</f>
        <v>#REF!</v>
      </c>
      <c r="DC96" s="556" t="e">
        <f t="shared" ref="DC96:DE96" ca="1" si="2630">IF(AND(DC94&gt;0,DC95&gt;0),ROUNDDOWN(DC95/DC94,4),"")</f>
        <v>#REF!</v>
      </c>
      <c r="DD96" s="557" t="e">
        <f t="shared" ref="DD96" ca="1" si="2631">IF(AND(DD94&gt;0,DD95&gt;0),ROUNDDOWN(DD95/DD94,4),"")</f>
        <v>#REF!</v>
      </c>
      <c r="DE96" s="637" t="e">
        <f t="shared" ca="1" si="2630"/>
        <v>#REF!</v>
      </c>
      <c r="DF96" s="556" t="e">
        <f ca="1">IF(AND(DF94&gt;0,DF95&gt;0),ROUNDDOWN(DF95/DF94,4),"")</f>
        <v>#REF!</v>
      </c>
      <c r="DG96" s="556" t="e">
        <f t="shared" ref="DG96:DH96" ca="1" si="2632">IF(AND(DG94&gt;0,DG95&gt;0),ROUNDDOWN(DG95/DG94,4),"")</f>
        <v>#REF!</v>
      </c>
      <c r="DH96" s="556" t="e">
        <f t="shared" ca="1" si="2632"/>
        <v>#REF!</v>
      </c>
      <c r="DI96" s="555" t="e">
        <f ca="1">IF(AND(DI94&gt;0,DI95&gt;0),ROUNDDOWN(DI95/DI94,4),"")</f>
        <v>#REF!</v>
      </c>
      <c r="DJ96" s="556" t="e">
        <f t="shared" ref="DJ96:DK96" ca="1" si="2633">IF(AND(DJ94&gt;0,DJ95&gt;0),ROUNDDOWN(DJ95/DJ94,4),"")</f>
        <v>#REF!</v>
      </c>
      <c r="DK96" s="556" t="e">
        <f t="shared" ca="1" si="2633"/>
        <v>#REF!</v>
      </c>
      <c r="DL96" s="555" t="e">
        <f ca="1">IF(AND(DL94&gt;0,DL95&gt;0),ROUNDDOWN(DL95/DL94,4),"")</f>
        <v>#REF!</v>
      </c>
      <c r="DM96" s="556" t="e">
        <f t="shared" ref="DM96:DO96" ca="1" si="2634">IF(AND(DM94&gt;0,DM95&gt;0),ROUNDDOWN(DM95/DM94,4),"")</f>
        <v>#REF!</v>
      </c>
      <c r="DN96" s="557" t="e">
        <f ca="1">IF(DN95&gt;0,DN95/DN94,0)</f>
        <v>#REF!</v>
      </c>
      <c r="DO96" s="556" t="e">
        <f t="shared" ca="1" si="2634"/>
        <v>#REF!</v>
      </c>
      <c r="DP96" s="555" t="e">
        <f ca="1">IF(AND(DP94&gt;0,DP95&gt;0),ROUNDDOWN(DP95/DP94,4),"")</f>
        <v>#REF!</v>
      </c>
      <c r="DQ96" s="556" t="e">
        <f t="shared" ref="DQ96:DR96" ca="1" si="2635">IF(AND(DQ94&gt;0,DQ95&gt;0),ROUNDDOWN(DQ95/DQ94,4),"")</f>
        <v>#REF!</v>
      </c>
      <c r="DR96" s="556" t="e">
        <f t="shared" ca="1" si="2635"/>
        <v>#REF!</v>
      </c>
      <c r="DS96" s="555" t="e">
        <f ca="1">IF(AND(DS94&gt;0,DS95&gt;0),ROUNDDOWN(DS95/DS94,4),"")</f>
        <v>#REF!</v>
      </c>
      <c r="DT96" s="556" t="e">
        <f t="shared" ref="DT96:DU96" ca="1" si="2636">IF(AND(DT94&gt;0,DT95&gt;0),ROUNDDOWN(DT95/DT94,4),"")</f>
        <v>#REF!</v>
      </c>
      <c r="DU96" s="556" t="e">
        <f t="shared" ca="1" si="2636"/>
        <v>#REF!</v>
      </c>
      <c r="DV96" s="555" t="e">
        <f ca="1">IF(AND(DV94&gt;0,DV95&gt;0),ROUNDDOWN(DV95/DV94,4),"")</f>
        <v>#REF!</v>
      </c>
      <c r="DW96" s="556" t="e">
        <f t="shared" ref="DW96:DY96" ca="1" si="2637">IF(AND(DW94&gt;0,DW95&gt;0),ROUNDDOWN(DW95/DW94,4),"")</f>
        <v>#REF!</v>
      </c>
      <c r="DX96" s="557" t="e">
        <f ca="1">IF(DX95&gt;0,DX95/DX94,0)</f>
        <v>#REF!</v>
      </c>
      <c r="DY96" s="556" t="e">
        <f t="shared" ca="1" si="2637"/>
        <v>#REF!</v>
      </c>
      <c r="DZ96" s="555" t="e">
        <f ca="1">IF(AND(DZ94&gt;0,DZ95&gt;0),ROUNDDOWN(DZ95/DZ94,4),"")</f>
        <v>#REF!</v>
      </c>
      <c r="EA96" s="556" t="e">
        <f t="shared" ref="EA96:EB96" ca="1" si="2638">IF(AND(EA94&gt;0,EA95&gt;0),ROUNDDOWN(EA95/EA94,4),"")</f>
        <v>#REF!</v>
      </c>
      <c r="EB96" s="556" t="e">
        <f t="shared" ca="1" si="2638"/>
        <v>#REF!</v>
      </c>
      <c r="EC96" s="555" t="e">
        <f ca="1">IF(AND(EC94&gt;0,EC95&gt;0),ROUNDDOWN(EC95/EC94,4),"")</f>
        <v>#REF!</v>
      </c>
      <c r="ED96" s="556" t="e">
        <f t="shared" ref="ED96:EE96" ca="1" si="2639">IF(AND(ED94&gt;0,ED95&gt;0),ROUNDDOWN(ED95/ED94,4),"")</f>
        <v>#REF!</v>
      </c>
      <c r="EE96" s="556" t="e">
        <f t="shared" ca="1" si="2639"/>
        <v>#REF!</v>
      </c>
      <c r="EF96" s="555" t="e">
        <f ca="1">IF(AND(EF94&gt;0,EF95&gt;0),ROUNDDOWN(EF95/EF94,4),"")</f>
        <v>#REF!</v>
      </c>
      <c r="EG96" s="556" t="e">
        <f t="shared" ref="EG96:EI96" ca="1" si="2640">IF(AND(EG94&gt;0,EG95&gt;0),ROUNDDOWN(EG95/EG94,4),"")</f>
        <v>#REF!</v>
      </c>
      <c r="EH96" s="557" t="e">
        <f ca="1">IF(EH95&gt;0,EH95/EH94,0)</f>
        <v>#REF!</v>
      </c>
      <c r="EI96" s="556" t="e">
        <f t="shared" ca="1" si="2640"/>
        <v>#REF!</v>
      </c>
      <c r="EJ96" s="636" t="e">
        <f ca="1">IF(AND(EJ94&gt;0,EJ95&gt;0),ROUNDDOWN(EJ95/EJ94,4),"")</f>
        <v>#REF!</v>
      </c>
      <c r="EK96" s="556" t="e">
        <f t="shared" ref="EK96:EL96" ca="1" si="2641">IF(AND(EK94&gt;0,EK95&gt;0),ROUNDDOWN(EK95/EK94,4),"")</f>
        <v>#REF!</v>
      </c>
      <c r="EL96" s="637" t="e">
        <f t="shared" ca="1" si="2641"/>
        <v>#REF!</v>
      </c>
      <c r="EM96" s="636" t="e">
        <f ca="1">IF(AND(EM94&gt;0,EM95&gt;0),ROUNDDOWN(EM95/EM94,4),"")</f>
        <v>#REF!</v>
      </c>
      <c r="EN96" s="556" t="e">
        <f t="shared" ref="EN96:EO96" ca="1" si="2642">IF(AND(EN94&gt;0,EN95&gt;0),ROUNDDOWN(EN95/EN94,4),"")</f>
        <v>#REF!</v>
      </c>
      <c r="EO96" s="637" t="e">
        <f t="shared" ca="1" si="2642"/>
        <v>#REF!</v>
      </c>
      <c r="EP96" s="636" t="e">
        <f ca="1">IF(AND(EP94&gt;0,EP95&gt;0),ROUNDDOWN(EP95/EP94,4),"")</f>
        <v>#REF!</v>
      </c>
      <c r="EQ96" s="556" t="e">
        <f t="shared" ref="EQ96" ca="1" si="2643">IF(AND(EQ94&gt;0,EQ95&gt;0),ROUNDDOWN(EQ95/EQ94,4),"")</f>
        <v>#REF!</v>
      </c>
      <c r="ER96" s="557"/>
      <c r="ES96" s="637" t="e">
        <f t="shared" ref="ES96" ca="1" si="2644">IF(AND(ES94&gt;0,ES95&gt;0),ROUNDDOWN(ES95/ES94,4),"")</f>
        <v>#REF!</v>
      </c>
      <c r="ET96" s="556" t="e">
        <f ca="1">IF(AND(ET94&gt;0,ET95&gt;0),ROUNDDOWN(ET95/ET94,4),"")</f>
        <v>#REF!</v>
      </c>
      <c r="EU96" s="556" t="e">
        <f t="shared" ref="EU96:EV96" ca="1" si="2645">IF(AND(EU94&gt;0,EU95&gt;0),ROUNDDOWN(EU95/EU94,4),"")</f>
        <v>#REF!</v>
      </c>
      <c r="EV96" s="556" t="e">
        <f t="shared" ca="1" si="2645"/>
        <v>#REF!</v>
      </c>
      <c r="EW96" s="555" t="e">
        <f ca="1">IF(AND(EW94&gt;0,EW95&gt;0),ROUNDDOWN(EW95/EW94,4),"")</f>
        <v>#REF!</v>
      </c>
      <c r="EX96" s="556" t="e">
        <f t="shared" ref="EX96:EY96" ca="1" si="2646">IF(AND(EX94&gt;0,EX95&gt;0),ROUNDDOWN(EX95/EX94,4),"")</f>
        <v>#REF!</v>
      </c>
      <c r="EY96" s="556" t="e">
        <f t="shared" ca="1" si="2646"/>
        <v>#REF!</v>
      </c>
      <c r="EZ96" s="555" t="e">
        <f ca="1">IF(AND(EZ94&gt;0,EZ95&gt;0),ROUNDDOWN(EZ95/EZ94,4),"")</f>
        <v>#REF!</v>
      </c>
      <c r="FA96" s="556" t="e">
        <f t="shared" ref="FA96:FC96" ca="1" si="2647">IF(AND(FA94&gt;0,FA95&gt;0),ROUNDDOWN(FA95/FA94,4),"")</f>
        <v>#REF!</v>
      </c>
      <c r="FB96" s="557" t="e">
        <f ca="1">IF(FB95&gt;0,FB95/FB94,0)</f>
        <v>#REF!</v>
      </c>
      <c r="FC96" s="556" t="e">
        <f t="shared" ca="1" si="2647"/>
        <v>#REF!</v>
      </c>
      <c r="FD96" s="555" t="e">
        <f ca="1">IF(AND(FD94&gt;0,FD95&gt;0),ROUNDDOWN(FD95/FD94,4),"")</f>
        <v>#REF!</v>
      </c>
      <c r="FE96" s="556" t="e">
        <f t="shared" ref="FE96:FF96" ca="1" si="2648">IF(AND(FE94&gt;0,FE95&gt;0),ROUNDDOWN(FE95/FE94,4),"")</f>
        <v>#REF!</v>
      </c>
      <c r="FF96" s="556" t="e">
        <f t="shared" ca="1" si="2648"/>
        <v>#REF!</v>
      </c>
      <c r="FG96" s="555" t="e">
        <f ca="1">IF(AND(FG94&gt;0,FG95&gt;0),ROUNDDOWN(FG95/FG94,4),"")</f>
        <v>#REF!</v>
      </c>
      <c r="FH96" s="556" t="e">
        <f t="shared" ref="FH96:FI96" ca="1" si="2649">IF(AND(FH94&gt;0,FH95&gt;0),ROUNDDOWN(FH95/FH94,4),"")</f>
        <v>#REF!</v>
      </c>
      <c r="FI96" s="556" t="e">
        <f t="shared" ca="1" si="2649"/>
        <v>#REF!</v>
      </c>
      <c r="FJ96" s="555" t="e">
        <f ca="1">IF(AND(FJ94&gt;0,FJ95&gt;0),ROUNDDOWN(FJ95/FJ94,4),"")</f>
        <v>#REF!</v>
      </c>
      <c r="FK96" s="556" t="e">
        <f t="shared" ref="FK96:FM96" ca="1" si="2650">IF(AND(FK94&gt;0,FK95&gt;0),ROUNDDOWN(FK95/FK94,4),"")</f>
        <v>#REF!</v>
      </c>
      <c r="FL96" s="557" t="e">
        <f ca="1">IF(FL95&gt;0,FL95/FL94,0)</f>
        <v>#REF!</v>
      </c>
      <c r="FM96" s="556" t="e">
        <f t="shared" ca="1" si="2650"/>
        <v>#REF!</v>
      </c>
      <c r="FN96" s="555" t="e">
        <f ca="1">IF(AND(FN94&gt;0,FN95&gt;0),ROUNDDOWN(FN95/FN94,4),"")</f>
        <v>#REF!</v>
      </c>
      <c r="FO96" s="556" t="e">
        <f t="shared" ref="FO96:FP96" ca="1" si="2651">IF(AND(FO94&gt;0,FO95&gt;0),ROUNDDOWN(FO95/FO94,4),"")</f>
        <v>#REF!</v>
      </c>
      <c r="FP96" s="556" t="e">
        <f t="shared" ca="1" si="2651"/>
        <v>#REF!</v>
      </c>
      <c r="FQ96" s="555" t="e">
        <f ca="1">IF(AND(FQ94&gt;0,FQ95&gt;0),ROUNDDOWN(FQ95/FQ94,4),"")</f>
        <v>#REF!</v>
      </c>
      <c r="FR96" s="556" t="e">
        <f t="shared" ref="FR96:FS96" ca="1" si="2652">IF(AND(FR94&gt;0,FR95&gt;0),ROUNDDOWN(FR95/FR94,4),"")</f>
        <v>#REF!</v>
      </c>
      <c r="FS96" s="556" t="e">
        <f t="shared" ca="1" si="2652"/>
        <v>#REF!</v>
      </c>
      <c r="FT96" s="555" t="e">
        <f ca="1">IF(AND(FT94&gt;0,FT95&gt;0),ROUNDDOWN(FT95/FT94,4),"")</f>
        <v>#REF!</v>
      </c>
      <c r="FU96" s="556" t="e">
        <f t="shared" ref="FU96:FW96" ca="1" si="2653">IF(AND(FU94&gt;0,FU95&gt;0),ROUNDDOWN(FU95/FU94,4),"")</f>
        <v>#REF!</v>
      </c>
      <c r="FV96" s="557" t="e">
        <f ca="1">IF(FV95&gt;0,FV95/FV94,0)</f>
        <v>#REF!</v>
      </c>
      <c r="FW96" s="556" t="e">
        <f t="shared" ca="1" si="2653"/>
        <v>#REF!</v>
      </c>
      <c r="FX96" s="636" t="e">
        <f ca="1">IF(AND(FX94&gt;0,FX95&gt;0),ROUNDDOWN(FX95/FX94,4),"")</f>
        <v>#REF!</v>
      </c>
      <c r="FY96" s="556" t="e">
        <f t="shared" ref="FY96:FZ96" ca="1" si="2654">IF(AND(FY94&gt;0,FY95&gt;0),ROUNDDOWN(FY95/FY94,4),"")</f>
        <v>#REF!</v>
      </c>
      <c r="FZ96" s="637" t="e">
        <f t="shared" ca="1" si="2654"/>
        <v>#REF!</v>
      </c>
      <c r="GA96" s="636" t="e">
        <f ca="1">IF(AND(GA94&gt;0,GA95&gt;0),ROUNDDOWN(GA95/GA94,4),"")</f>
        <v>#REF!</v>
      </c>
      <c r="GB96" s="556" t="e">
        <f t="shared" ref="GB96:GC96" ca="1" si="2655">IF(AND(GB94&gt;0,GB95&gt;0),ROUNDDOWN(GB95/GB94,4),"")</f>
        <v>#REF!</v>
      </c>
      <c r="GC96" s="637" t="e">
        <f t="shared" ca="1" si="2655"/>
        <v>#REF!</v>
      </c>
      <c r="GD96" s="636" t="e">
        <f ca="1">IF(AND(GD94&gt;0,GD95&gt;0),ROUNDDOWN(GD95/GD94,4),"")</f>
        <v>#REF!</v>
      </c>
      <c r="GE96" s="556" t="e">
        <f t="shared" ref="GE96" ca="1" si="2656">IF(AND(GE94&gt;0,GE95&gt;0),ROUNDDOWN(GE95/GE94,4),"")</f>
        <v>#REF!</v>
      </c>
      <c r="GF96" s="557"/>
      <c r="GG96" s="637" t="e">
        <f t="shared" ref="GG96" ca="1" si="2657">IF(AND(GG94&gt;0,GG95&gt;0),ROUNDDOWN(GG95/GG94,4),"")</f>
        <v>#REF!</v>
      </c>
      <c r="GH96" s="636" t="e">
        <f ca="1">IF(AND(GH94&gt;0,GH95&gt;0),ROUNDDOWN(GH95/GH94,4),"")</f>
        <v>#REF!</v>
      </c>
      <c r="GI96" s="556" t="e">
        <f t="shared" ref="GI96:GJ96" ca="1" si="2658">IF(AND(GI94&gt;0,GI95&gt;0),ROUNDDOWN(GI95/GI94,4),"")</f>
        <v>#REF!</v>
      </c>
      <c r="GJ96" s="637" t="e">
        <f t="shared" ca="1" si="2658"/>
        <v>#REF!</v>
      </c>
      <c r="GK96" s="636" t="e">
        <f ca="1">IF(AND(GK94&gt;0,GK95&gt;0),ROUNDDOWN(GK95/GK94,4),"")</f>
        <v>#REF!</v>
      </c>
      <c r="GL96" s="556" t="e">
        <f t="shared" ref="GL96:GM96" ca="1" si="2659">IF(AND(GL94&gt;0,GL95&gt;0),ROUNDDOWN(GL95/GL94,4),"")</f>
        <v>#REF!</v>
      </c>
      <c r="GM96" s="637" t="e">
        <f t="shared" ca="1" si="2659"/>
        <v>#REF!</v>
      </c>
      <c r="GN96" s="636" t="e">
        <f ca="1">IF(AND(GN94&gt;0,GN95&gt;0),ROUNDDOWN(GN95/GN94,4),"")</f>
        <v>#REF!</v>
      </c>
      <c r="GO96" s="556" t="e">
        <f t="shared" ref="GO96:GQ96" ca="1" si="2660">IF(AND(GO94&gt;0,GO95&gt;0),ROUNDDOWN(GO95/GO94,4),"")</f>
        <v>#REF!</v>
      </c>
      <c r="GP96" s="557" t="e">
        <f t="shared" ca="1" si="2660"/>
        <v>#REF!</v>
      </c>
      <c r="GQ96" s="637" t="e">
        <f t="shared" ca="1" si="2660"/>
        <v>#REF!</v>
      </c>
      <c r="GR96" s="636" t="e">
        <f ca="1">IF(AND(GR94&gt;0,GR95&gt;0),ROUNDDOWN(GR95/GR94,4),"")</f>
        <v>#REF!</v>
      </c>
      <c r="GS96" s="556" t="e">
        <f t="shared" ref="GS96:GT96" ca="1" si="2661">IF(AND(GS94&gt;0,GS95&gt;0),ROUNDDOWN(GS95/GS94,4),"")</f>
        <v>#REF!</v>
      </c>
      <c r="GT96" s="637" t="e">
        <f t="shared" ca="1" si="2661"/>
        <v>#REF!</v>
      </c>
      <c r="GU96" s="636" t="e">
        <f ca="1">IF(AND(GU94&gt;0,GU95&gt;0),ROUNDDOWN(GU95/GU94,4),"")</f>
        <v>#REF!</v>
      </c>
      <c r="GV96" s="556" t="e">
        <f t="shared" ref="GV96:GW96" ca="1" si="2662">IF(AND(GV94&gt;0,GV95&gt;0),ROUNDDOWN(GV95/GV94,4),"")</f>
        <v>#REF!</v>
      </c>
      <c r="GW96" s="637" t="e">
        <f t="shared" ca="1" si="2662"/>
        <v>#REF!</v>
      </c>
      <c r="GX96" s="636" t="e">
        <f ca="1">IF(AND(GX94&gt;0,GX95&gt;0),ROUNDDOWN(GX95/GX94,4),"")</f>
        <v>#REF!</v>
      </c>
      <c r="GY96" s="556" t="e">
        <f t="shared" ref="GY96:HA96" ca="1" si="2663">IF(AND(GY94&gt;0,GY95&gt;0),ROUNDDOWN(GY95/GY94,4),"")</f>
        <v>#REF!</v>
      </c>
      <c r="GZ96" s="557" t="e">
        <f t="shared" ref="GZ96" ca="1" si="2664">IF(AND(GZ94&gt;0,GZ95&gt;0),ROUNDDOWN(GZ95/GZ94,4),"")</f>
        <v>#REF!</v>
      </c>
      <c r="HA96" s="637" t="e">
        <f t="shared" ca="1" si="2663"/>
        <v>#REF!</v>
      </c>
      <c r="HC96" s="537"/>
      <c r="HD96" s="538"/>
      <c r="HE96" s="537"/>
      <c r="HF96" s="537"/>
      <c r="HG96" s="537"/>
    </row>
    <row r="97" spans="1:215" outlineLevel="1" x14ac:dyDescent="0.25">
      <c r="A97" s="365"/>
      <c r="B97" s="509"/>
      <c r="C97" s="807" t="str">
        <f>_xlfn.XLOOKUP($D97,'214737'!$H:$H,'214737'!$G:$G,"",0)</f>
        <v>千葉</v>
      </c>
      <c r="D97" s="808" t="s">
        <v>7</v>
      </c>
      <c r="E97" s="422">
        <v>171</v>
      </c>
      <c r="F97" s="1294" t="str">
        <f>_xlfn.XLOOKUP($D97,'214737'!$H:$H,'214737'!$I:$I,"",0)</f>
        <v>野口 誠作</v>
      </c>
      <c r="G97" s="1294" t="str">
        <f>_xlfn.XLOOKUP($D97,'214737'!$H:$H,'214737'!$J:$J,"",0)</f>
        <v>刈込 美智子</v>
      </c>
      <c r="H97" s="1294">
        <f>_xlfn.XLOOKUP($D97,'214737'!$H:$H,'214737'!$K:$K,"",0)</f>
        <v>0</v>
      </c>
      <c r="I97" s="809" t="str">
        <f>集計グループ12</f>
        <v>千葉・不動産事業</v>
      </c>
      <c r="J97" s="523"/>
      <c r="K97" s="1278">
        <f>_xlfn.XLOOKUP(実行度合表集計!$D97,'214737'!$H:$H,'214737'!$X:$X,0,0)</f>
        <v>2266</v>
      </c>
      <c r="L97" s="1278">
        <f>_xlfn.XLOOKUP(実行度合表集計!$D97,'214737'!$H:$H,'214737'!$Y:$Y,0,0)</f>
        <v>816</v>
      </c>
      <c r="M97" s="1278">
        <f>_xlfn.XLOOKUP(実行度合表集計!$D97,'214737'!$H:$H,'214737'!$S:$S,0,0)</f>
        <v>176</v>
      </c>
      <c r="N97" s="1278">
        <f>_xlfn.XLOOKUP(実行度合表集計!$D97,'214737'!$H:$H,'214737'!$T:$T,0,0)</f>
        <v>833</v>
      </c>
      <c r="O97" s="1278">
        <f>_xlfn.XLOOKUP(実行度合表集計!$D97,'214737'!$H:$H,'214737'!$U:$U,0,0)</f>
        <v>199</v>
      </c>
      <c r="P97" s="1278">
        <f>_xlfn.XLOOKUP(実行度合表集計!$D97,'214737'!$H:$H,'214737'!$V:$V,0,0)</f>
        <v>1200</v>
      </c>
      <c r="Q97" s="1278">
        <f>SUM(K97:P97)</f>
        <v>5490</v>
      </c>
      <c r="R97" s="577" t="str">
        <f>D97</f>
        <v>イオンハウジング津田沼</v>
      </c>
      <c r="S97" s="355" t="s">
        <v>145</v>
      </c>
      <c r="T97" s="455" t="e" cm="1">
        <f t="array" aca="1" ref="T97" ca="1">INDEX(INDIRECT("'"&amp;実行度合表集計!$D97&amp;"_受着完'!R27C4:R28C95",FALSE),1,
MATCH(T$2,INDIRECT("'"&amp;実行度合表集計!$D97&amp;"_受着完'!R4",FALSE),0)-1)</f>
        <v>#REF!</v>
      </c>
      <c r="U97" s="356" t="e">
        <f ca="1">INDEX(INDIRECT("'"&amp;実行度合表集計!$D97&amp;"_受着完'!R27C4:R28C95",FALSE),1,
MATCH(T$2,INDIRECT("'"&amp;実行度合表集計!$D97&amp;"_受着完'!R4",FALSE),0))</f>
        <v>#REF!</v>
      </c>
      <c r="V97" s="587" t="e" cm="1">
        <f t="array" aca="1" ref="V97" ca="1">INDEX(INDIRECT("'"&amp;実行度合表集計!$D97&amp;"_受着完'!R27C4:R28C95",FALSE),1,
MATCH(T$2,INDIRECT("'"&amp;実行度合表集計!$D97&amp;"_受着完'!R4",FALSE),0)-3)</f>
        <v>#REF!</v>
      </c>
      <c r="W97" s="357" t="e" cm="1">
        <f t="array" aca="1" ref="W97" ca="1">INDEX(INDIRECT("'"&amp;実行度合表集計!$D97&amp;"_受着完'!R58C4:R59C95",FALSE),1,
MATCH(T$2,INDIRECT("'"&amp;実行度合表集計!$D97&amp;"_受着完'!R4",FALSE),0)-1)</f>
        <v>#REF!</v>
      </c>
      <c r="X97" s="356" t="e">
        <f ca="1">INDEX(INDIRECT("'"&amp;実行度合表集計!$D97&amp;"_受着完'!R58C4:R59C95",FALSE),1,
MATCH(T$2,INDIRECT("'"&amp;実行度合表集計!$D97&amp;"_受着完'!R4",FALSE),0))</f>
        <v>#REF!</v>
      </c>
      <c r="Y97" s="587" t="e" cm="1">
        <f t="array" aca="1" ref="Y97" ca="1">INDEX(INDIRECT("'"&amp;実行度合表集計!$D97&amp;"_受着完'!R58C4:R59C95",FALSE),1,
MATCH(T$2,INDIRECT("'"&amp;実行度合表集計!$D97&amp;"_受着完'!R4",FALSE),0)-3)</f>
        <v>#REF!</v>
      </c>
      <c r="Z97" s="358" t="e" cm="1">
        <f t="array" aca="1" ref="Z97" ca="1">INDEX(INDIRECT("'"&amp;実行度合表集計!$D97&amp;"_受着完'!R89C4:R90C95",FALSE),1,
MATCH(T$2,INDIRECT("'"&amp;実行度合表集計!$D97&amp;"_受着完'!R4",FALSE),0)-1)</f>
        <v>#REF!</v>
      </c>
      <c r="AA97" s="356" t="e">
        <f ca="1">INDEX(INDIRECT("'"&amp;実行度合表集計!$D97&amp;"_受着完'!R89C4:R90C95",FALSE),1,
MATCH(T$2,INDIRECT("'"&amp;実行度合表集計!$D97&amp;"_受着完'!R4",FALSE),0))</f>
        <v>#REF!</v>
      </c>
      <c r="AB97" s="384" t="e">
        <f ca="1">AA97-($Q97*1000)</f>
        <v>#REF!</v>
      </c>
      <c r="AC97" s="587" t="e" cm="1">
        <f t="array" aca="1" ref="AC97" ca="1">INDEX(INDIRECT("'"&amp;実行度合表集計!$D97&amp;"_受着完'!R89C4:R90C95",FALSE),1,
MATCH(T$2,INDIRECT("'"&amp;実行度合表集計!$D97&amp;"_受着完'!R4",FALSE),0)-3)</f>
        <v>#REF!</v>
      </c>
      <c r="AD97" s="455" t="e" cm="1">
        <f t="array" aca="1" ref="AD97" ca="1">INDEX(INDIRECT("'"&amp;実行度合表集計!$D97&amp;"_受着完'!R27C4:R28C95",FALSE),1,
MATCH(AD$2,INDIRECT("'"&amp;実行度合表集計!$D97&amp;"_受着完'!R4",FALSE),0)-1)</f>
        <v>#REF!</v>
      </c>
      <c r="AE97" s="356" t="e">
        <f ca="1">INDEX(INDIRECT("'"&amp;実行度合表集計!$D97&amp;"_受着完'!R27C4:R28C95",FALSE),1,
MATCH(AD$2,INDIRECT("'"&amp;実行度合表集計!$D97&amp;"_受着完'!R4",FALSE),0))</f>
        <v>#REF!</v>
      </c>
      <c r="AF97" s="587" t="e" cm="1">
        <f t="array" aca="1" ref="AF97" ca="1">INDEX(INDIRECT("'"&amp;実行度合表集計!$D97&amp;"_受着完'!R27C4:R28C95",FALSE),1,
MATCH(AD$2,INDIRECT("'"&amp;実行度合表集計!$D97&amp;"_受着完'!R4",FALSE),0)-3)</f>
        <v>#REF!</v>
      </c>
      <c r="AG97" s="357" t="e" cm="1">
        <f t="array" aca="1" ref="AG97" ca="1">INDEX(INDIRECT("'"&amp;実行度合表集計!$D97&amp;"_受着完'!R58C4:R59C95",FALSE),1,
MATCH(AD$2,INDIRECT("'"&amp;実行度合表集計!$D97&amp;"_受着完'!R4",FALSE),0)-1)</f>
        <v>#REF!</v>
      </c>
      <c r="AH97" s="356" t="e">
        <f ca="1">INDEX(INDIRECT("'"&amp;実行度合表集計!$D97&amp;"_受着完'!R58C4:R59C95",FALSE),1,
MATCH(AD$2,INDIRECT("'"&amp;実行度合表集計!$D97&amp;"_受着完'!R4",FALSE),0))</f>
        <v>#REF!</v>
      </c>
      <c r="AI97" s="587" t="e" cm="1">
        <f t="array" aca="1" ref="AI97" ca="1">INDEX(INDIRECT("'"&amp;実行度合表集計!$D97&amp;"_受着完'!R58C4:R59C95",FALSE),1,
MATCH(AD$2,INDIRECT("'"&amp;実行度合表集計!$D97&amp;"_受着完'!R4",FALSE),0)-3)</f>
        <v>#REF!</v>
      </c>
      <c r="AJ97" s="358" t="e" cm="1">
        <f t="array" aca="1" ref="AJ97" ca="1">INDEX(INDIRECT("'"&amp;実行度合表集計!$D97&amp;"_受着完'!R89C4:R90C95",FALSE),1,
MATCH(AD$2,INDIRECT("'"&amp;実行度合表集計!$D97&amp;"_受着完'!R4",FALSE),0)-1)</f>
        <v>#REF!</v>
      </c>
      <c r="AK97" s="356" t="e">
        <f ca="1">INDEX(INDIRECT("'"&amp;実行度合表集計!$D97&amp;"_受着完'!R89C4:R90C95",FALSE),1,
MATCH(AD$2,INDIRECT("'"&amp;実行度合表集計!$D97&amp;"_受着完'!R4",FALSE),0))</f>
        <v>#REF!</v>
      </c>
      <c r="AL97" s="384" t="e">
        <f ca="1">AK97-($Q97*1000)</f>
        <v>#REF!</v>
      </c>
      <c r="AM97" s="587" t="e" cm="1">
        <f t="array" aca="1" ref="AM97" ca="1">INDEX(INDIRECT("'"&amp;実行度合表集計!$D97&amp;"_受着完'!R89C4:R90C95",FALSE),1,
MATCH(AD$2,INDIRECT("'"&amp;実行度合表集計!$D97&amp;"_受着完'!R4",FALSE),0)-3)</f>
        <v>#REF!</v>
      </c>
      <c r="AN97" s="455" t="e" cm="1">
        <f t="array" aca="1" ref="AN97" ca="1">INDEX(INDIRECT("'"&amp;実行度合表集計!$D97&amp;"_受着完'!R27C4:R28C95",FALSE),1,
MATCH(AN$2,INDIRECT("'"&amp;実行度合表集計!$D97&amp;"_受着完'!R4",FALSE),0)-1)</f>
        <v>#REF!</v>
      </c>
      <c r="AO97" s="356" t="e">
        <f ca="1">INDEX(INDIRECT("'"&amp;実行度合表集計!$D97&amp;"_受着完'!R27C4:R28C95",FALSE),1,
MATCH(AN$2,INDIRECT("'"&amp;実行度合表集計!$D97&amp;"_受着完'!R4",FALSE),0))</f>
        <v>#REF!</v>
      </c>
      <c r="AP97" s="587" t="e" cm="1">
        <f t="array" aca="1" ref="AP97" ca="1">INDEX(INDIRECT("'"&amp;実行度合表集計!$D97&amp;"_受着完'!R27C4:R28C95",FALSE),1,
MATCH(AN$2,INDIRECT("'"&amp;実行度合表集計!$D97&amp;"_受着完'!R4",FALSE),0)-3)</f>
        <v>#REF!</v>
      </c>
      <c r="AQ97" s="357" t="e" cm="1">
        <f t="array" aca="1" ref="AQ97" ca="1">INDEX(INDIRECT("'"&amp;実行度合表集計!$D97&amp;"_受着完'!R58C4:R59C95",FALSE),1,
MATCH(AN$2,INDIRECT("'"&amp;実行度合表集計!$D97&amp;"_受着完'!R4",FALSE),0)-1)</f>
        <v>#REF!</v>
      </c>
      <c r="AR97" s="356" t="e">
        <f ca="1">INDEX(INDIRECT("'"&amp;実行度合表集計!$D97&amp;"_受着完'!R58C4:R59C95",FALSE),1,
MATCH(AN$2,INDIRECT("'"&amp;実行度合表集計!$D97&amp;"_受着完'!R4",FALSE),0))</f>
        <v>#REF!</v>
      </c>
      <c r="AS97" s="587" t="e" cm="1">
        <f t="array" aca="1" ref="AS97" ca="1">INDEX(INDIRECT("'"&amp;実行度合表集計!$D97&amp;"_受着完'!R58C4:R59C95",FALSE),1,
MATCH(AN$2,INDIRECT("'"&amp;実行度合表集計!$D97&amp;"_受着完'!R4",FALSE),0)-3)</f>
        <v>#REF!</v>
      </c>
      <c r="AT97" s="358" t="e" cm="1">
        <f t="array" aca="1" ref="AT97" ca="1">INDEX(INDIRECT("'"&amp;実行度合表集計!$D97&amp;"_受着完'!R89C4:R90C95",FALSE),1,
MATCH(AN$2,INDIRECT("'"&amp;実行度合表集計!$D97&amp;"_受着完'!R4",FALSE),0)-1)</f>
        <v>#REF!</v>
      </c>
      <c r="AU97" s="356" t="e">
        <f ca="1">INDEX(INDIRECT("'"&amp;実行度合表集計!$D97&amp;"_受着完'!R89C4:R90C95",FALSE),1,
MATCH(AN$2,INDIRECT("'"&amp;実行度合表集計!$D97&amp;"_受着完'!R4",FALSE),0))</f>
        <v>#REF!</v>
      </c>
      <c r="AV97" s="384" t="e">
        <f ca="1">AU97-($Q97*1000)</f>
        <v>#REF!</v>
      </c>
      <c r="AW97" s="587" t="e" cm="1">
        <f t="array" aca="1" ref="AW97" ca="1">INDEX(INDIRECT("'"&amp;実行度合表集計!$D97&amp;"_受着完'!R89C4:R90C95",FALSE),1,
MATCH(AN$2,INDIRECT("'"&amp;実行度合表集計!$D97&amp;"_受着完'!R4",FALSE),0)-3)</f>
        <v>#REF!</v>
      </c>
      <c r="AX97" s="627" t="e">
        <f t="shared" ref="AX97:BG97" ca="1" si="2665">T97+AD97+AN97</f>
        <v>#REF!</v>
      </c>
      <c r="AY97" s="628" t="e">
        <f t="shared" ca="1" si="2665"/>
        <v>#REF!</v>
      </c>
      <c r="AZ97" s="629" t="e">
        <f t="shared" ca="1" si="2665"/>
        <v>#REF!</v>
      </c>
      <c r="BA97" s="648" t="e">
        <f t="shared" ca="1" si="2665"/>
        <v>#REF!</v>
      </c>
      <c r="BB97" s="617" t="e">
        <f t="shared" ca="1" si="2665"/>
        <v>#REF!</v>
      </c>
      <c r="BC97" s="649" t="e">
        <f t="shared" ca="1" si="2665"/>
        <v>#REF!</v>
      </c>
      <c r="BD97" s="659" t="e">
        <f t="shared" ca="1" si="2665"/>
        <v>#REF!</v>
      </c>
      <c r="BE97" s="619" t="e">
        <f t="shared" ca="1" si="2665"/>
        <v>#REF!</v>
      </c>
      <c r="BF97" s="789" t="e">
        <f t="shared" ca="1" si="2665"/>
        <v>#REF!</v>
      </c>
      <c r="BG97" s="660" t="e">
        <f t="shared" ca="1" si="2665"/>
        <v>#REF!</v>
      </c>
      <c r="BH97" s="360" t="e" cm="1">
        <f t="array" aca="1" ref="BH97" ca="1">INDEX(INDIRECT("'"&amp;実行度合表集計!$D97&amp;"_受着完'!R27C4:R28C95",FALSE),1,
MATCH(BH$2,INDIRECT("'"&amp;実行度合表集計!$D97&amp;"_受着完'!R4",FALSE),0)-1)</f>
        <v>#REF!</v>
      </c>
      <c r="BI97" s="356" t="e">
        <f ca="1">INDEX(INDIRECT("'"&amp;実行度合表集計!$D97&amp;"_受着完'!R27C4:R28C95",FALSE),1,
MATCH(BH$2,INDIRECT("'"&amp;実行度合表集計!$D97&amp;"_受着完'!R4",FALSE),0))</f>
        <v>#REF!</v>
      </c>
      <c r="BJ97" s="587" t="e" cm="1">
        <f t="array" aca="1" ref="BJ97" ca="1">INDEX(INDIRECT("'"&amp;実行度合表集計!$D97&amp;"_受着完'!R27C4:R28C95",FALSE),1,
MATCH(BH$2,INDIRECT("'"&amp;実行度合表集計!$D97&amp;"_受着完'!R4",FALSE),0)-3)</f>
        <v>#REF!</v>
      </c>
      <c r="BK97" s="357" t="e" cm="1">
        <f t="array" aca="1" ref="BK97" ca="1">INDEX(INDIRECT("'"&amp;実行度合表集計!$D97&amp;"_受着完'!R58C4:R59C95",FALSE),1,
MATCH(BH$2,INDIRECT("'"&amp;実行度合表集計!$D97&amp;"_受着完'!R4",FALSE),0)-1)</f>
        <v>#REF!</v>
      </c>
      <c r="BL97" s="356" t="e">
        <f ca="1">INDEX(INDIRECT("'"&amp;実行度合表集計!$D97&amp;"_受着完'!R58C4:R59C95",FALSE),1,
MATCH(BH$2,INDIRECT("'"&amp;実行度合表集計!$D97&amp;"_受着完'!R4",FALSE),0))</f>
        <v>#REF!</v>
      </c>
      <c r="BM97" s="587" t="e" cm="1">
        <f t="array" aca="1" ref="BM97" ca="1">INDEX(INDIRECT("'"&amp;実行度合表集計!$D97&amp;"_受着完'!R58C4:R59C95",FALSE),1,
MATCH(BH$2,INDIRECT("'"&amp;実行度合表集計!$D97&amp;"_受着完'!R4",FALSE),0)-3)</f>
        <v>#REF!</v>
      </c>
      <c r="BN97" s="358" t="e" cm="1">
        <f t="array" aca="1" ref="BN97" ca="1">INDEX(INDIRECT("'"&amp;実行度合表集計!$D97&amp;"_受着完'!R89C4:R90C95",FALSE),1,
MATCH(BH$2,INDIRECT("'"&amp;実行度合表集計!$D97&amp;"_受着完'!R4",FALSE),0)-1)</f>
        <v>#REF!</v>
      </c>
      <c r="BO97" s="356" t="e">
        <f ca="1">INDEX(INDIRECT("'"&amp;実行度合表集計!$D97&amp;"_受着完'!R89C4:R90C95",FALSE),1,
MATCH(BH$2,INDIRECT("'"&amp;実行度合表集計!$D97&amp;"_受着完'!R4",FALSE),0))</f>
        <v>#REF!</v>
      </c>
      <c r="BP97" s="384" t="e">
        <f ca="1">BO97-($Q97*1000)</f>
        <v>#REF!</v>
      </c>
      <c r="BQ97" s="587" t="e" cm="1">
        <f t="array" aca="1" ref="BQ97" ca="1">INDEX(INDIRECT("'"&amp;実行度合表集計!$D97&amp;"_受着完'!R89C4:R90C95",FALSE),1,
MATCH(BH$2,INDIRECT("'"&amp;実行度合表集計!$D97&amp;"_受着完'!R4",FALSE),0)-3)</f>
        <v>#REF!</v>
      </c>
      <c r="BR97" s="455" t="e" cm="1">
        <f t="array" aca="1" ref="BR97" ca="1">INDEX(INDIRECT("'"&amp;実行度合表集計!$D97&amp;"_受着完'!R27C4:R28C95",FALSE),1,
MATCH(BR$2,INDIRECT("'"&amp;実行度合表集計!$D97&amp;"_受着完'!R4",FALSE),0)-1)</f>
        <v>#REF!</v>
      </c>
      <c r="BS97" s="356" t="e">
        <f ca="1">INDEX(INDIRECT("'"&amp;実行度合表集計!$D97&amp;"_受着完'!R27C4:R28C95",FALSE),1,
MATCH(BR$2,INDIRECT("'"&amp;実行度合表集計!$D97&amp;"_受着完'!R4",FALSE),0))</f>
        <v>#REF!</v>
      </c>
      <c r="BT97" s="587" t="e" cm="1">
        <f t="array" aca="1" ref="BT97" ca="1">INDEX(INDIRECT("'"&amp;実行度合表集計!$D97&amp;"_受着完'!R27C4:R28C95",FALSE),1,
MATCH(BR$2,INDIRECT("'"&amp;実行度合表集計!$D97&amp;"_受着完'!R4",FALSE),0)-3)</f>
        <v>#REF!</v>
      </c>
      <c r="BU97" s="357" t="e" cm="1">
        <f t="array" aca="1" ref="BU97" ca="1">INDEX(INDIRECT("'"&amp;実行度合表集計!$D97&amp;"_受着完'!R58C4:R59C95",FALSE),1,
MATCH(BR$2,INDIRECT("'"&amp;実行度合表集計!$D97&amp;"_受着完'!R4",FALSE),0)-1)</f>
        <v>#REF!</v>
      </c>
      <c r="BV97" s="356" t="e">
        <f ca="1">INDEX(INDIRECT("'"&amp;実行度合表集計!$D97&amp;"_受着完'!R58C4:R59C95",FALSE),1,
MATCH(BR$2,INDIRECT("'"&amp;実行度合表集計!$D97&amp;"_受着完'!R4",FALSE),0))</f>
        <v>#REF!</v>
      </c>
      <c r="BW97" s="587" t="e" cm="1">
        <f t="array" aca="1" ref="BW97" ca="1">INDEX(INDIRECT("'"&amp;実行度合表集計!$D97&amp;"_受着完'!R58C4:R59C95",FALSE),1,
MATCH(BR$2,INDIRECT("'"&amp;実行度合表集計!$D97&amp;"_受着完'!R4",FALSE),0)-3)</f>
        <v>#REF!</v>
      </c>
      <c r="BX97" s="358" t="e" cm="1">
        <f t="array" aca="1" ref="BX97" ca="1">INDEX(INDIRECT("'"&amp;実行度合表集計!$D97&amp;"_受着完'!R89C4:R90C95",FALSE),1,
MATCH(BR$2,INDIRECT("'"&amp;実行度合表集計!$D97&amp;"_受着完'!R4",FALSE),0)-1)</f>
        <v>#REF!</v>
      </c>
      <c r="BY97" s="356" t="e">
        <f ca="1">INDEX(INDIRECT("'"&amp;実行度合表集計!$D97&amp;"_受着完'!R89C4:R90C95",FALSE),1,
MATCH(BR$2,INDIRECT("'"&amp;実行度合表集計!$D97&amp;"_受着完'!R4",FALSE),0))</f>
        <v>#REF!</v>
      </c>
      <c r="BZ97" s="384" t="e">
        <f ca="1">BY97-($Q97*1000)</f>
        <v>#REF!</v>
      </c>
      <c r="CA97" s="587" t="e" cm="1">
        <f t="array" aca="1" ref="CA97" ca="1">INDEX(INDIRECT("'"&amp;実行度合表集計!$D97&amp;"_受着完'!R89C4:R90C95",FALSE),1,
MATCH(BR$2,INDIRECT("'"&amp;実行度合表集計!$D97&amp;"_受着完'!R4",FALSE),0)-3)</f>
        <v>#REF!</v>
      </c>
      <c r="CB97" s="455" t="e" cm="1">
        <f t="array" aca="1" ref="CB97" ca="1">INDEX(INDIRECT("'"&amp;実行度合表集計!$D97&amp;"_受着完'!R27C4:R28C95",FALSE),1,
MATCH(CB$2,INDIRECT("'"&amp;実行度合表集計!$D97&amp;"_受着完'!R4",FALSE),0)-1)</f>
        <v>#REF!</v>
      </c>
      <c r="CC97" s="356" t="e">
        <f ca="1">INDEX(INDIRECT("'"&amp;実行度合表集計!$D97&amp;"_受着完'!R27C4:R28C95",FALSE),1,
MATCH(CB$2,INDIRECT("'"&amp;実行度合表集計!$D97&amp;"_受着完'!R4",FALSE),0))</f>
        <v>#REF!</v>
      </c>
      <c r="CD97" s="587" t="e" cm="1">
        <f t="array" aca="1" ref="CD97" ca="1">INDEX(INDIRECT("'"&amp;実行度合表集計!$D97&amp;"_受着完'!R27C4:R28C95",FALSE),1,
MATCH(CB$2,INDIRECT("'"&amp;実行度合表集計!$D97&amp;"_受着完'!R4",FALSE),0)-3)</f>
        <v>#REF!</v>
      </c>
      <c r="CE97" s="357" t="e" cm="1">
        <f t="array" aca="1" ref="CE97" ca="1">INDEX(INDIRECT("'"&amp;実行度合表集計!$D97&amp;"_受着完'!R58C4:R59C95",FALSE),1,
MATCH(CB$2,INDIRECT("'"&amp;実行度合表集計!$D97&amp;"_受着完'!R4",FALSE),0)-1)</f>
        <v>#REF!</v>
      </c>
      <c r="CF97" s="356" t="e">
        <f ca="1">INDEX(INDIRECT("'"&amp;実行度合表集計!$D97&amp;"_受着完'!R58C4:R59C95",FALSE),1,
MATCH(CB$2,INDIRECT("'"&amp;実行度合表集計!$D97&amp;"_受着完'!R4",FALSE),0))</f>
        <v>#REF!</v>
      </c>
      <c r="CG97" s="587" t="e" cm="1">
        <f t="array" aca="1" ref="CG97" ca="1">INDEX(INDIRECT("'"&amp;実行度合表集計!$D97&amp;"_受着完'!R58C4:R59C95",FALSE),1,
MATCH(CB$2,INDIRECT("'"&amp;実行度合表集計!$D97&amp;"_受着完'!R4",FALSE),0)-3)</f>
        <v>#REF!</v>
      </c>
      <c r="CH97" s="358" t="e" cm="1">
        <f t="array" aca="1" ref="CH97" ca="1">INDEX(INDIRECT("'"&amp;実行度合表集計!$D97&amp;"_受着完'!R89C4:R90C95",FALSE),1,
MATCH(CB$2,INDIRECT("'"&amp;実行度合表集計!$D97&amp;"_受着完'!R4",FALSE),0)-1)</f>
        <v>#REF!</v>
      </c>
      <c r="CI97" s="356" t="e">
        <f ca="1">INDEX(INDIRECT("'"&amp;実行度合表集計!$D97&amp;"_受着完'!R89C4:R90C95",FALSE),1,
MATCH(CB$2,INDIRECT("'"&amp;実行度合表集計!$D97&amp;"_受着完'!R4",FALSE),0))</f>
        <v>#REF!</v>
      </c>
      <c r="CJ97" s="384" t="e">
        <f ca="1">CI97-($Q97*1000)</f>
        <v>#REF!</v>
      </c>
      <c r="CK97" s="587" t="e" cm="1">
        <f t="array" aca="1" ref="CK97" ca="1">INDEX(INDIRECT("'"&amp;実行度合表集計!$D97&amp;"_受着完'!R89C4:R90C95",FALSE),1,
MATCH(CB$2,INDIRECT("'"&amp;実行度合表集計!$D97&amp;"_受着完'!R4",FALSE),0)-3)</f>
        <v>#REF!</v>
      </c>
      <c r="CL97" s="627" t="e">
        <f t="shared" ref="CL97:CU97" ca="1" si="2666">BH97+BR97+CB97</f>
        <v>#REF!</v>
      </c>
      <c r="CM97" s="628" t="e">
        <f t="shared" ca="1" si="2666"/>
        <v>#REF!</v>
      </c>
      <c r="CN97" s="629" t="e">
        <f t="shared" ca="1" si="2666"/>
        <v>#REF!</v>
      </c>
      <c r="CO97" s="648" t="e">
        <f t="shared" ca="1" si="2666"/>
        <v>#REF!</v>
      </c>
      <c r="CP97" s="617" t="e">
        <f t="shared" ca="1" si="2666"/>
        <v>#REF!</v>
      </c>
      <c r="CQ97" s="649" t="e">
        <f t="shared" ca="1" si="2666"/>
        <v>#REF!</v>
      </c>
      <c r="CR97" s="659" t="e">
        <f t="shared" ca="1" si="2666"/>
        <v>#REF!</v>
      </c>
      <c r="CS97" s="619" t="e">
        <f t="shared" ca="1" si="2666"/>
        <v>#REF!</v>
      </c>
      <c r="CT97" s="789" t="e">
        <f t="shared" ca="1" si="2666"/>
        <v>#REF!</v>
      </c>
      <c r="CU97" s="660" t="e">
        <f t="shared" ca="1" si="2666"/>
        <v>#REF!</v>
      </c>
      <c r="CV97" s="670" t="e">
        <f t="shared" ref="CV97:DE98" ca="1" si="2667">AX97+CL97</f>
        <v>#REF!</v>
      </c>
      <c r="CW97" s="620" t="e">
        <f t="shared" ca="1" si="2667"/>
        <v>#REF!</v>
      </c>
      <c r="CX97" s="671" t="e">
        <f t="shared" ca="1" si="2667"/>
        <v>#REF!</v>
      </c>
      <c r="CY97" s="681" t="e">
        <f t="shared" ca="1" si="2667"/>
        <v>#REF!</v>
      </c>
      <c r="CZ97" s="622" t="e">
        <f t="shared" ca="1" si="2667"/>
        <v>#REF!</v>
      </c>
      <c r="DA97" s="682" t="e">
        <f t="shared" ca="1" si="2667"/>
        <v>#REF!</v>
      </c>
      <c r="DB97" s="692" t="e">
        <f t="shared" ca="1" si="2667"/>
        <v>#REF!</v>
      </c>
      <c r="DC97" s="624" t="e">
        <f t="shared" ca="1" si="2667"/>
        <v>#REF!</v>
      </c>
      <c r="DD97" s="791" t="e">
        <f t="shared" ca="1" si="2667"/>
        <v>#REF!</v>
      </c>
      <c r="DE97" s="693" t="e">
        <f t="shared" ca="1" si="2667"/>
        <v>#REF!</v>
      </c>
      <c r="DF97" s="360" t="e" cm="1">
        <f t="array" aca="1" ref="DF97" ca="1">INDEX(INDIRECT("'"&amp;実行度合表集計!$D97&amp;"_受着完'!R27C4:R28C95",FALSE),1,
MATCH(DF$2,INDIRECT("'"&amp;実行度合表集計!$D97&amp;"_受着完'!R4",FALSE),0)-1)</f>
        <v>#REF!</v>
      </c>
      <c r="DG97" s="356" t="e">
        <f ca="1">INDEX(INDIRECT("'"&amp;実行度合表集計!$D97&amp;"_受着完'!R27C4:R28C95",FALSE),1,
MATCH(DF$2,INDIRECT("'"&amp;実行度合表集計!$D97&amp;"_受着完'!R4",FALSE),0))</f>
        <v>#REF!</v>
      </c>
      <c r="DH97" s="587" t="e" cm="1">
        <f t="array" aca="1" ref="DH97" ca="1">INDEX(INDIRECT("'"&amp;実行度合表集計!$D97&amp;"_受着完'!R27C4:R28C95",FALSE),1,
MATCH(DF$2,INDIRECT("'"&amp;実行度合表集計!$D97&amp;"_受着完'!R4",FALSE),0)-3)</f>
        <v>#REF!</v>
      </c>
      <c r="DI97" s="357" t="e" cm="1">
        <f t="array" aca="1" ref="DI97" ca="1">INDEX(INDIRECT("'"&amp;実行度合表集計!$D97&amp;"_受着完'!R58C4:R59C95",FALSE),1,
MATCH(DF$2,INDIRECT("'"&amp;実行度合表集計!$D97&amp;"_受着完'!R4",FALSE),0)-1)</f>
        <v>#REF!</v>
      </c>
      <c r="DJ97" s="356" t="e">
        <f ca="1">INDEX(INDIRECT("'"&amp;実行度合表集計!$D97&amp;"_受着完'!R58C4:R59C95",FALSE),1,
MATCH(DF$2,INDIRECT("'"&amp;実行度合表集計!$D97&amp;"_受着完'!R4",FALSE),0))</f>
        <v>#REF!</v>
      </c>
      <c r="DK97" s="587" t="e" cm="1">
        <f t="array" aca="1" ref="DK97" ca="1">INDEX(INDIRECT("'"&amp;実行度合表集計!$D97&amp;"_受着完'!R58C4:R59C95",FALSE),1,
MATCH(DF$2,INDIRECT("'"&amp;実行度合表集計!$D97&amp;"_受着完'!R4",FALSE),0)-3)</f>
        <v>#REF!</v>
      </c>
      <c r="DL97" s="358" t="e" cm="1">
        <f t="array" aca="1" ref="DL97" ca="1">INDEX(INDIRECT("'"&amp;実行度合表集計!$D97&amp;"_受着完'!R89C4:R90C95",FALSE),1,
MATCH(DF$2,INDIRECT("'"&amp;実行度合表集計!$D97&amp;"_受着完'!R4",FALSE),0)-1)</f>
        <v>#REF!</v>
      </c>
      <c r="DM97" s="356" t="e">
        <f ca="1">INDEX(INDIRECT("'"&amp;実行度合表集計!$D97&amp;"_受着完'!R89C4:R90C95",FALSE),1,
MATCH(DF$2,INDIRECT("'"&amp;実行度合表集計!$D97&amp;"_受着完'!R4",FALSE),0))</f>
        <v>#REF!</v>
      </c>
      <c r="DN97" s="384" t="e">
        <f ca="1">DM97-($Q97*1000)</f>
        <v>#REF!</v>
      </c>
      <c r="DO97" s="587" t="e" cm="1">
        <f t="array" aca="1" ref="DO97" ca="1">INDEX(INDIRECT("'"&amp;実行度合表集計!$D97&amp;"_受着完'!R89C4:R90C95",FALSE),1,
MATCH(DF$2,INDIRECT("'"&amp;実行度合表集計!$D97&amp;"_受着完'!R4",FALSE),0)-3)</f>
        <v>#REF!</v>
      </c>
      <c r="DP97" s="455" t="e" cm="1">
        <f t="array" aca="1" ref="DP97" ca="1">INDEX(INDIRECT("'"&amp;実行度合表集計!$D97&amp;"_受着完'!R27C4:R28C95",FALSE),1,
MATCH(DP$2,INDIRECT("'"&amp;実行度合表集計!$D97&amp;"_受着完'!R4",FALSE),0)-1)</f>
        <v>#REF!</v>
      </c>
      <c r="DQ97" s="356" t="e">
        <f ca="1">INDEX(INDIRECT("'"&amp;実行度合表集計!$D97&amp;"_受着完'!R27C4:R28C95",FALSE),1,
MATCH(DP$2,INDIRECT("'"&amp;実行度合表集計!$D97&amp;"_受着完'!R4",FALSE),0))</f>
        <v>#REF!</v>
      </c>
      <c r="DR97" s="587" t="e" cm="1">
        <f t="array" aca="1" ref="DR97" ca="1">INDEX(INDIRECT("'"&amp;実行度合表集計!$D97&amp;"_受着完'!R27C4:R28C95",FALSE),1,
MATCH(DP$2,INDIRECT("'"&amp;実行度合表集計!$D97&amp;"_受着完'!R4",FALSE),0)-3)</f>
        <v>#REF!</v>
      </c>
      <c r="DS97" s="357" t="e" cm="1">
        <f t="array" aca="1" ref="DS97" ca="1">INDEX(INDIRECT("'"&amp;実行度合表集計!$D97&amp;"_受着完'!R58C4:R59C95",FALSE),1,
MATCH(DP$2,INDIRECT("'"&amp;実行度合表集計!$D97&amp;"_受着完'!R4",FALSE),0)-1)</f>
        <v>#REF!</v>
      </c>
      <c r="DT97" s="356" t="e">
        <f ca="1">INDEX(INDIRECT("'"&amp;実行度合表集計!$D97&amp;"_受着完'!R58C4:R59C95",FALSE),1,
MATCH(DP$2,INDIRECT("'"&amp;実行度合表集計!$D97&amp;"_受着完'!R4",FALSE),0))</f>
        <v>#REF!</v>
      </c>
      <c r="DU97" s="587" t="e" cm="1">
        <f t="array" aca="1" ref="DU97" ca="1">INDEX(INDIRECT("'"&amp;実行度合表集計!$D97&amp;"_受着完'!R58C4:R59C95",FALSE),1,
MATCH(DP$2,INDIRECT("'"&amp;実行度合表集計!$D97&amp;"_受着完'!R4",FALSE),0)-3)</f>
        <v>#REF!</v>
      </c>
      <c r="DV97" s="358" t="e" cm="1">
        <f t="array" aca="1" ref="DV97" ca="1">INDEX(INDIRECT("'"&amp;実行度合表集計!$D97&amp;"_受着完'!R89C4:R90C95",FALSE),1,
MATCH(DP$2,INDIRECT("'"&amp;実行度合表集計!$D97&amp;"_受着完'!R4",FALSE),0)-1)</f>
        <v>#REF!</v>
      </c>
      <c r="DW97" s="356" t="e">
        <f ca="1">INDEX(INDIRECT("'"&amp;実行度合表集計!$D97&amp;"_受着完'!R89C4:R90C95",FALSE),1,
MATCH(DP$2,INDIRECT("'"&amp;実行度合表集計!$D97&amp;"_受着完'!R4",FALSE),0))</f>
        <v>#REF!</v>
      </c>
      <c r="DX97" s="384" t="e">
        <f ca="1">DW97-($Q97*1000)</f>
        <v>#REF!</v>
      </c>
      <c r="DY97" s="587" t="e" cm="1">
        <f t="array" aca="1" ref="DY97" ca="1">INDEX(INDIRECT("'"&amp;実行度合表集計!$D97&amp;"_受着完'!R89C4:R90C95",FALSE),1,
MATCH(DP$2,INDIRECT("'"&amp;実行度合表集計!$D97&amp;"_受着完'!R4",FALSE),0)-3)</f>
        <v>#REF!</v>
      </c>
      <c r="DZ97" s="455" t="e" cm="1">
        <f t="array" aca="1" ref="DZ97" ca="1">INDEX(INDIRECT("'"&amp;実行度合表集計!$D97&amp;"_受着完'!R27C4:R28C95",FALSE),1,
MATCH(DZ$2,INDIRECT("'"&amp;実行度合表集計!$D97&amp;"_受着完'!R4",FALSE),0)-1)</f>
        <v>#REF!</v>
      </c>
      <c r="EA97" s="356" t="e">
        <f ca="1">INDEX(INDIRECT("'"&amp;実行度合表集計!$D97&amp;"_受着完'!R27C4:R28C95",FALSE),1,
MATCH(DZ$2,INDIRECT("'"&amp;実行度合表集計!$D97&amp;"_受着完'!R4",FALSE),0))</f>
        <v>#REF!</v>
      </c>
      <c r="EB97" s="587" t="e" cm="1">
        <f t="array" aca="1" ref="EB97" ca="1">INDEX(INDIRECT("'"&amp;実行度合表集計!$D97&amp;"_受着完'!R27C4:R28C95",FALSE),1,
MATCH(DZ$2,INDIRECT("'"&amp;実行度合表集計!$D97&amp;"_受着完'!R4",FALSE),0)-3)</f>
        <v>#REF!</v>
      </c>
      <c r="EC97" s="357" t="e" cm="1">
        <f t="array" aca="1" ref="EC97" ca="1">INDEX(INDIRECT("'"&amp;実行度合表集計!$D97&amp;"_受着完'!R58C4:R59C95",FALSE),1,
MATCH(DZ$2,INDIRECT("'"&amp;実行度合表集計!$D97&amp;"_受着完'!R4",FALSE),0)-1)</f>
        <v>#REF!</v>
      </c>
      <c r="ED97" s="356" t="e">
        <f ca="1">INDEX(INDIRECT("'"&amp;実行度合表集計!$D97&amp;"_受着完'!R58C4:R59C95",FALSE),1,
MATCH(DZ$2,INDIRECT("'"&amp;実行度合表集計!$D97&amp;"_受着完'!R4",FALSE),0))</f>
        <v>#REF!</v>
      </c>
      <c r="EE97" s="587" t="e" cm="1">
        <f t="array" aca="1" ref="EE97" ca="1">INDEX(INDIRECT("'"&amp;実行度合表集計!$D97&amp;"_受着完'!R58C4:R59C95",FALSE),1,
MATCH(DZ$2,INDIRECT("'"&amp;実行度合表集計!$D97&amp;"_受着完'!R4",FALSE),0)-3)</f>
        <v>#REF!</v>
      </c>
      <c r="EF97" s="358" t="e" cm="1">
        <f t="array" aca="1" ref="EF97" ca="1">INDEX(INDIRECT("'"&amp;実行度合表集計!$D97&amp;"_受着完'!R89C4:R90C95",FALSE),1,
MATCH(DZ$2,INDIRECT("'"&amp;実行度合表集計!$D97&amp;"_受着完'!R4",FALSE),0)-1)</f>
        <v>#REF!</v>
      </c>
      <c r="EG97" s="356" t="e">
        <f ca="1">INDEX(INDIRECT("'"&amp;実行度合表集計!$D97&amp;"_受着完'!R89C4:R90C95",FALSE),1,
MATCH(DZ$2,INDIRECT("'"&amp;実行度合表集計!$D97&amp;"_受着完'!R4",FALSE),0))</f>
        <v>#REF!</v>
      </c>
      <c r="EH97" s="384" t="e">
        <f ca="1">EG97-($Q97*1000)</f>
        <v>#REF!</v>
      </c>
      <c r="EI97" s="587" t="e" cm="1">
        <f t="array" aca="1" ref="EI97" ca="1">INDEX(INDIRECT("'"&amp;実行度合表集計!$D97&amp;"_受着完'!R89C4:R90C95",FALSE),1,
MATCH(DZ$2,INDIRECT("'"&amp;実行度合表集計!$D97&amp;"_受着完'!R4",FALSE),0)-3)</f>
        <v>#REF!</v>
      </c>
      <c r="EJ97" s="627" t="e">
        <f t="shared" ref="EJ97:ES97" ca="1" si="2668">DF97+DP97+DZ97</f>
        <v>#REF!</v>
      </c>
      <c r="EK97" s="628" t="e">
        <f t="shared" ca="1" si="2668"/>
        <v>#REF!</v>
      </c>
      <c r="EL97" s="629" t="e">
        <f t="shared" ca="1" si="2668"/>
        <v>#REF!</v>
      </c>
      <c r="EM97" s="648" t="e">
        <f t="shared" ca="1" si="2668"/>
        <v>#REF!</v>
      </c>
      <c r="EN97" s="617" t="e">
        <f t="shared" ca="1" si="2668"/>
        <v>#REF!</v>
      </c>
      <c r="EO97" s="649" t="e">
        <f t="shared" ca="1" si="2668"/>
        <v>#REF!</v>
      </c>
      <c r="EP97" s="659" t="e">
        <f t="shared" ca="1" si="2668"/>
        <v>#REF!</v>
      </c>
      <c r="EQ97" s="619" t="e">
        <f t="shared" ca="1" si="2668"/>
        <v>#REF!</v>
      </c>
      <c r="ER97" s="789" t="e">
        <f t="shared" ca="1" si="2668"/>
        <v>#REF!</v>
      </c>
      <c r="ES97" s="660" t="e">
        <f t="shared" ca="1" si="2668"/>
        <v>#REF!</v>
      </c>
      <c r="ET97" s="360" t="e" cm="1">
        <f t="array" aca="1" ref="ET97" ca="1">INDEX(INDIRECT("'"&amp;実行度合表集計!$D97&amp;"_受着完'!R27C4:R28C95",FALSE),1,
MATCH(ET$2,INDIRECT("'"&amp;実行度合表集計!$D97&amp;"_受着完'!R4",FALSE),0)-1)</f>
        <v>#REF!</v>
      </c>
      <c r="EU97" s="356" t="e">
        <f ca="1">INDEX(INDIRECT("'"&amp;実行度合表集計!$D97&amp;"_受着完'!R27C4:R28C95",FALSE),1,
MATCH(ET$2,INDIRECT("'"&amp;実行度合表集計!$D97&amp;"_受着完'!R4",FALSE),0))</f>
        <v>#REF!</v>
      </c>
      <c r="EV97" s="587" t="e" cm="1">
        <f t="array" aca="1" ref="EV97" ca="1">INDEX(INDIRECT("'"&amp;実行度合表集計!$D97&amp;"_受着完'!R27C4:R28C95",FALSE),1,
MATCH(ET$2,INDIRECT("'"&amp;実行度合表集計!$D97&amp;"_受着完'!R4",FALSE),0)-3)</f>
        <v>#REF!</v>
      </c>
      <c r="EW97" s="357" t="e" cm="1">
        <f t="array" aca="1" ref="EW97" ca="1">INDEX(INDIRECT("'"&amp;実行度合表集計!$D97&amp;"_受着完'!R58C4:R59C95",FALSE),1,
MATCH(ET$2,INDIRECT("'"&amp;実行度合表集計!$D97&amp;"_受着完'!R4",FALSE),0)-1)</f>
        <v>#REF!</v>
      </c>
      <c r="EX97" s="356" t="e">
        <f ca="1">INDEX(INDIRECT("'"&amp;実行度合表集計!$D97&amp;"_受着完'!R58C4:R59C95",FALSE),1,
MATCH(ET$2,INDIRECT("'"&amp;実行度合表集計!$D97&amp;"_受着完'!R4",FALSE),0))</f>
        <v>#REF!</v>
      </c>
      <c r="EY97" s="587" t="e" cm="1">
        <f t="array" aca="1" ref="EY97" ca="1">INDEX(INDIRECT("'"&amp;実行度合表集計!$D97&amp;"_受着完'!R58C4:R59C95",FALSE),1,
MATCH(ET$2,INDIRECT("'"&amp;実行度合表集計!$D97&amp;"_受着完'!R4",FALSE),0)-3)</f>
        <v>#REF!</v>
      </c>
      <c r="EZ97" s="358" t="e" cm="1">
        <f t="array" aca="1" ref="EZ97" ca="1">INDEX(INDIRECT("'"&amp;実行度合表集計!$D97&amp;"_受着完'!R89C4:R90C95",FALSE),1,
MATCH(ET$2,INDIRECT("'"&amp;実行度合表集計!$D97&amp;"_受着完'!R4",FALSE),0)-1)</f>
        <v>#REF!</v>
      </c>
      <c r="FA97" s="356" t="e">
        <f ca="1">INDEX(INDIRECT("'"&amp;実行度合表集計!$D97&amp;"_受着完'!R89C4:R90C95",FALSE),1,
MATCH(ET$2,INDIRECT("'"&amp;実行度合表集計!$D97&amp;"_受着完'!R4",FALSE),0))</f>
        <v>#REF!</v>
      </c>
      <c r="FB97" s="384" t="e">
        <f ca="1">FA97-($Q97*1000)</f>
        <v>#REF!</v>
      </c>
      <c r="FC97" s="587" t="e" cm="1">
        <f t="array" aca="1" ref="FC97" ca="1">INDEX(INDIRECT("'"&amp;実行度合表集計!$D97&amp;"_受着完'!R89C4:R90C95",FALSE),1,
MATCH(ET$2,INDIRECT("'"&amp;実行度合表集計!$D97&amp;"_受着完'!R4",FALSE),0)-3)</f>
        <v>#REF!</v>
      </c>
      <c r="FD97" s="455" t="e" cm="1">
        <f t="array" aca="1" ref="FD97" ca="1">INDEX(INDIRECT("'"&amp;実行度合表集計!$D97&amp;"_受着完'!R27C4:R28C95",FALSE),1,
MATCH(FD$2,INDIRECT("'"&amp;実行度合表集計!$D97&amp;"_受着完'!R4",FALSE),0)-1)</f>
        <v>#REF!</v>
      </c>
      <c r="FE97" s="356" t="e">
        <f ca="1">INDEX(INDIRECT("'"&amp;実行度合表集計!$D97&amp;"_受着完'!R27C4:R28C95",FALSE),1,
MATCH(FD$2,INDIRECT("'"&amp;実行度合表集計!$D97&amp;"_受着完'!R4",FALSE),0))</f>
        <v>#REF!</v>
      </c>
      <c r="FF97" s="587" t="e" cm="1">
        <f t="array" aca="1" ref="FF97" ca="1">INDEX(INDIRECT("'"&amp;実行度合表集計!$D97&amp;"_受着完'!R27C4:R28C95",FALSE),1,
MATCH(FD$2,INDIRECT("'"&amp;実行度合表集計!$D97&amp;"_受着完'!R4",FALSE),0)-3)</f>
        <v>#REF!</v>
      </c>
      <c r="FG97" s="357" t="e" cm="1">
        <f t="array" aca="1" ref="FG97" ca="1">INDEX(INDIRECT("'"&amp;実行度合表集計!$D97&amp;"_受着完'!R58C4:R59C95",FALSE),1,
MATCH(FD$2,INDIRECT("'"&amp;実行度合表集計!$D97&amp;"_受着完'!R4",FALSE),0)-1)</f>
        <v>#REF!</v>
      </c>
      <c r="FH97" s="356" t="e">
        <f ca="1">INDEX(INDIRECT("'"&amp;実行度合表集計!$D97&amp;"_受着完'!R58C4:R59C95",FALSE),1,
MATCH(FD$2,INDIRECT("'"&amp;実行度合表集計!$D97&amp;"_受着完'!R4",FALSE),0))</f>
        <v>#REF!</v>
      </c>
      <c r="FI97" s="587" t="e" cm="1">
        <f t="array" aca="1" ref="FI97" ca="1">INDEX(INDIRECT("'"&amp;実行度合表集計!$D97&amp;"_受着完'!R58C4:R59C95",FALSE),1,
MATCH(FD$2,INDIRECT("'"&amp;実行度合表集計!$D97&amp;"_受着完'!R4",FALSE),0)-3)</f>
        <v>#REF!</v>
      </c>
      <c r="FJ97" s="358" t="e" cm="1">
        <f t="array" aca="1" ref="FJ97" ca="1">INDEX(INDIRECT("'"&amp;実行度合表集計!$D97&amp;"_受着完'!R89C4:R90C95",FALSE),1,
MATCH(FD$2,INDIRECT("'"&amp;実行度合表集計!$D97&amp;"_受着完'!R4",FALSE),0)-1)</f>
        <v>#REF!</v>
      </c>
      <c r="FK97" s="356" t="e">
        <f ca="1">INDEX(INDIRECT("'"&amp;実行度合表集計!$D97&amp;"_受着完'!R89C4:R90C95",FALSE),1,
MATCH(FD$2,INDIRECT("'"&amp;実行度合表集計!$D97&amp;"_受着完'!R4",FALSE),0))</f>
        <v>#REF!</v>
      </c>
      <c r="FL97" s="384" t="e">
        <f ca="1">FK97-($Q97*1000)</f>
        <v>#REF!</v>
      </c>
      <c r="FM97" s="587" t="e" cm="1">
        <f t="array" aca="1" ref="FM97" ca="1">INDEX(INDIRECT("'"&amp;実行度合表集計!$D97&amp;"_受着完'!R89C4:R90C95",FALSE),1,
MATCH(FD$2,INDIRECT("'"&amp;実行度合表集計!$D97&amp;"_受着完'!R4",FALSE),0)-3)</f>
        <v>#REF!</v>
      </c>
      <c r="FN97" s="455" t="e" cm="1">
        <f t="array" aca="1" ref="FN97" ca="1">INDEX(INDIRECT("'"&amp;実行度合表集計!$D97&amp;"_受着完'!R27C4:R28C95",FALSE),1,
MATCH(FN$2,INDIRECT("'"&amp;実行度合表集計!$D97&amp;"_受着完'!R4",FALSE),0)-1)</f>
        <v>#REF!</v>
      </c>
      <c r="FO97" s="356" t="e">
        <f ca="1">INDEX(INDIRECT("'"&amp;実行度合表集計!$D97&amp;"_受着完'!R27C4:R28C95",FALSE),1,
MATCH(FN$2,INDIRECT("'"&amp;実行度合表集計!$D97&amp;"_受着完'!R4",FALSE),0))</f>
        <v>#REF!</v>
      </c>
      <c r="FP97" s="587" t="e" cm="1">
        <f t="array" aca="1" ref="FP97" ca="1">INDEX(INDIRECT("'"&amp;実行度合表集計!$D97&amp;"_受着完'!R27C4:R28C95",FALSE),1,
MATCH(FN$2,INDIRECT("'"&amp;実行度合表集計!$D97&amp;"_受着完'!R4",FALSE),0)-3)</f>
        <v>#REF!</v>
      </c>
      <c r="FQ97" s="357" t="e" cm="1">
        <f t="array" aca="1" ref="FQ97" ca="1">INDEX(INDIRECT("'"&amp;実行度合表集計!$D97&amp;"_受着完'!R58C4:R59C95",FALSE),1,
MATCH(FN$2,INDIRECT("'"&amp;実行度合表集計!$D97&amp;"_受着完'!R4",FALSE),0)-1)</f>
        <v>#REF!</v>
      </c>
      <c r="FR97" s="356" t="e">
        <f ca="1">INDEX(INDIRECT("'"&amp;実行度合表集計!$D97&amp;"_受着完'!R58C4:R59C95",FALSE),1,
MATCH(FN$2,INDIRECT("'"&amp;実行度合表集計!$D97&amp;"_受着完'!R4",FALSE),0))</f>
        <v>#REF!</v>
      </c>
      <c r="FS97" s="587" t="e" cm="1">
        <f t="array" aca="1" ref="FS97" ca="1">INDEX(INDIRECT("'"&amp;実行度合表集計!$D97&amp;"_受着完'!R58C4:R59C95",FALSE),1,
MATCH(FN$2,INDIRECT("'"&amp;実行度合表集計!$D97&amp;"_受着完'!R4",FALSE),0)-3)</f>
        <v>#REF!</v>
      </c>
      <c r="FT97" s="358" t="e" cm="1">
        <f t="array" aca="1" ref="FT97" ca="1">INDEX(INDIRECT("'"&amp;実行度合表集計!$D97&amp;"_受着完'!R89C4:R90C95",FALSE),1,
MATCH(FN$2,INDIRECT("'"&amp;実行度合表集計!$D97&amp;"_受着完'!R4",FALSE),0)-1)</f>
        <v>#REF!</v>
      </c>
      <c r="FU97" s="356" t="e">
        <f ca="1">INDEX(INDIRECT("'"&amp;実行度合表集計!$D97&amp;"_受着完'!R89C4:R90C95",FALSE),1,
MATCH(FN$2,INDIRECT("'"&amp;実行度合表集計!$D97&amp;"_受着完'!R4",FALSE),0))</f>
        <v>#REF!</v>
      </c>
      <c r="FV97" s="384" t="e">
        <f ca="1">FU97-($Q97*1000)</f>
        <v>#REF!</v>
      </c>
      <c r="FW97" s="587" t="e" cm="1">
        <f t="array" aca="1" ref="FW97" ca="1">INDEX(INDIRECT("'"&amp;実行度合表集計!$D97&amp;"_受着完'!R89C4:R90C95",FALSE),1,
MATCH(FN$2,INDIRECT("'"&amp;実行度合表集計!$D97&amp;"_受着完'!R4",FALSE),0)-3)</f>
        <v>#REF!</v>
      </c>
      <c r="FX97" s="627" t="e">
        <f t="shared" ref="FX97:GG97" ca="1" si="2669">ET97+FD97+FN97</f>
        <v>#REF!</v>
      </c>
      <c r="FY97" s="628" t="e">
        <f t="shared" ca="1" si="2669"/>
        <v>#REF!</v>
      </c>
      <c r="FZ97" s="629" t="e">
        <f t="shared" ca="1" si="2669"/>
        <v>#REF!</v>
      </c>
      <c r="GA97" s="648" t="e">
        <f t="shared" ca="1" si="2669"/>
        <v>#REF!</v>
      </c>
      <c r="GB97" s="617" t="e">
        <f t="shared" ca="1" si="2669"/>
        <v>#REF!</v>
      </c>
      <c r="GC97" s="649" t="e">
        <f t="shared" ca="1" si="2669"/>
        <v>#REF!</v>
      </c>
      <c r="GD97" s="659" t="e">
        <f t="shared" ca="1" si="2669"/>
        <v>#REF!</v>
      </c>
      <c r="GE97" s="619" t="e">
        <f t="shared" ca="1" si="2669"/>
        <v>#REF!</v>
      </c>
      <c r="GF97" s="789" t="e">
        <f t="shared" ca="1" si="2669"/>
        <v>#REF!</v>
      </c>
      <c r="GG97" s="660" t="e">
        <f t="shared" ca="1" si="2669"/>
        <v>#REF!</v>
      </c>
      <c r="GH97" s="670" t="e">
        <f t="shared" ref="GH97:GM98" ca="1" si="2670">EJ97+FX97</f>
        <v>#REF!</v>
      </c>
      <c r="GI97" s="620" t="e">
        <f t="shared" ca="1" si="2670"/>
        <v>#REF!</v>
      </c>
      <c r="GJ97" s="671" t="e">
        <f t="shared" ca="1" si="2670"/>
        <v>#REF!</v>
      </c>
      <c r="GK97" s="681" t="e">
        <f t="shared" ca="1" si="2670"/>
        <v>#REF!</v>
      </c>
      <c r="GL97" s="622" t="e">
        <f t="shared" ca="1" si="2670"/>
        <v>#REF!</v>
      </c>
      <c r="GM97" s="682" t="e">
        <f t="shared" ca="1" si="2670"/>
        <v>#REF!</v>
      </c>
      <c r="GN97" s="692" t="e">
        <f t="shared" ref="GN97:GN98" ca="1" si="2671">EP97+GD97</f>
        <v>#REF!</v>
      </c>
      <c r="GO97" s="624" t="e">
        <f t="shared" ref="GO97:GO98" ca="1" si="2672">EQ97+GE97</f>
        <v>#REF!</v>
      </c>
      <c r="GP97" s="791" t="e">
        <f t="shared" ref="GP97:GP98" ca="1" si="2673">ER97+GF97</f>
        <v>#REF!</v>
      </c>
      <c r="GQ97" s="693" t="e">
        <f t="shared" ref="GQ97:GQ98" ca="1" si="2674">ES97+GG97</f>
        <v>#REF!</v>
      </c>
      <c r="GR97" s="702" t="e">
        <f t="shared" ref="GR97:HA98" ca="1" si="2675">CV97+GH97</f>
        <v>#REF!</v>
      </c>
      <c r="GS97" s="699" t="e">
        <f t="shared" ca="1" si="2675"/>
        <v>#REF!</v>
      </c>
      <c r="GT97" s="703" t="e">
        <f t="shared" ca="1" si="2675"/>
        <v>#REF!</v>
      </c>
      <c r="GU97" s="702" t="e">
        <f t="shared" ca="1" si="2675"/>
        <v>#REF!</v>
      </c>
      <c r="GV97" s="699" t="e">
        <f t="shared" ca="1" si="2675"/>
        <v>#REF!</v>
      </c>
      <c r="GW97" s="703" t="e">
        <f t="shared" ca="1" si="2675"/>
        <v>#REF!</v>
      </c>
      <c r="GX97" s="702" t="e">
        <f t="shared" ca="1" si="2675"/>
        <v>#REF!</v>
      </c>
      <c r="GY97" s="699" t="e">
        <f t="shared" ca="1" si="2675"/>
        <v>#REF!</v>
      </c>
      <c r="GZ97" s="793" t="e">
        <f t="shared" ca="1" si="2675"/>
        <v>#REF!</v>
      </c>
      <c r="HA97" s="703" t="e">
        <f t="shared" ca="1" si="2675"/>
        <v>#REF!</v>
      </c>
      <c r="HC97" s="461" t="s">
        <v>145</v>
      </c>
      <c r="HE97" s="461" t="s">
        <v>244</v>
      </c>
      <c r="HF97" s="461"/>
      <c r="HG97" s="461"/>
    </row>
    <row r="98" spans="1:215" ht="19.5" outlineLevel="1" x14ac:dyDescent="0.25">
      <c r="A98" s="365"/>
      <c r="B98" s="504"/>
      <c r="C98" s="443" t="str">
        <f>_xlfn.XLOOKUP($D98,'214737'!$H:$H,'214737'!$G:$G,"",0)</f>
        <v/>
      </c>
      <c r="D98" s="431" t="str">
        <f>HYPERLINK("#'"&amp;D97&amp;"_受着完'!A1","▶受着完")</f>
        <v>▶受着完</v>
      </c>
      <c r="E98" s="413"/>
      <c r="F98" s="1294" t="str">
        <f>_xlfn.XLOOKUP($D98,'214737'!$H:$H,'214737'!$I:$I,"",0)</f>
        <v/>
      </c>
      <c r="G98" s="1294" t="str">
        <f>_xlfn.XLOOKUP($D98,'214737'!$H:$H,'214737'!$J:$J,"",0)</f>
        <v/>
      </c>
      <c r="H98" s="1294" t="str">
        <f>_xlfn.XLOOKUP($D98,'214737'!$H:$H,'214737'!$K:$K,"",0)</f>
        <v/>
      </c>
      <c r="I98" s="414" t="str">
        <f>集計グループ12</f>
        <v>千葉・不動産事業</v>
      </c>
      <c r="J98" s="523"/>
      <c r="K98" s="1278">
        <f>K97</f>
        <v>2266</v>
      </c>
      <c r="L98" s="1278">
        <f t="shared" ref="L98" si="2676">L97</f>
        <v>816</v>
      </c>
      <c r="M98" s="1278">
        <f t="shared" ref="M98" si="2677">M97</f>
        <v>176</v>
      </c>
      <c r="N98" s="1278">
        <f t="shared" ref="N98" si="2678">N97</f>
        <v>833</v>
      </c>
      <c r="O98" s="1278">
        <f t="shared" ref="O98" si="2679">O97</f>
        <v>199</v>
      </c>
      <c r="P98" s="1278">
        <f t="shared" ref="P98" si="2680">P97</f>
        <v>1200</v>
      </c>
      <c r="Q98" s="1278">
        <f>SUM(K98:P98)</f>
        <v>5490</v>
      </c>
      <c r="R98" s="577" t="str">
        <f>R97</f>
        <v>イオンハウジング津田沼</v>
      </c>
      <c r="S98" s="355" t="s">
        <v>146</v>
      </c>
      <c r="T98" s="455" t="e" cm="1">
        <f t="array" aca="1" ref="T98" ca="1">INDEX(INDIRECT("'"&amp;実行度合表集計!$D97&amp;"_受着完'!R27C4:R28C95",FALSE),2,
MATCH(T$2,INDIRECT("'"&amp;実行度合表集計!$D97&amp;"_受着完'!R4",FALSE),0)-1)</f>
        <v>#REF!</v>
      </c>
      <c r="U98" s="356" t="e">
        <f ca="1">INDEX(INDIRECT("'"&amp;実行度合表集計!$D97&amp;"_受着完'!R27C4:R28C95",FALSE),2,
MATCH(T$2,INDIRECT("'"&amp;実行度合表集計!$D97&amp;"_受着完'!R4",FALSE),0))</f>
        <v>#REF!</v>
      </c>
      <c r="V98" s="587" t="e" cm="1">
        <f t="array" aca="1" ref="V98" ca="1">INDEX(INDIRECT("'"&amp;実行度合表集計!$D97&amp;"_受着完'!R27C4:R28C95",FALSE),2,
MATCH(T$2,INDIRECT("'"&amp;実行度合表集計!$D97&amp;"_受着完'!R4",FALSE),0)-3)</f>
        <v>#REF!</v>
      </c>
      <c r="W98" s="357" t="e" cm="1">
        <f t="array" aca="1" ref="W98" ca="1">INDEX(INDIRECT("'"&amp;実行度合表集計!$D97&amp;"_受着完'!R58C4:R59C95",FALSE),2,
MATCH(T$2,INDIRECT("'"&amp;実行度合表集計!$D97&amp;"_受着完'!R4",FALSE),0)-1)</f>
        <v>#REF!</v>
      </c>
      <c r="X98" s="356" t="e">
        <f ca="1">INDEX(INDIRECT("'"&amp;実行度合表集計!$D97&amp;"_受着完'!R58C4:R59C95",FALSE),2,
MATCH(T$2,INDIRECT("'"&amp;実行度合表集計!$D97&amp;"_受着完'!R4",FALSE),0))</f>
        <v>#REF!</v>
      </c>
      <c r="Y98" s="587" t="e" cm="1">
        <f t="array" aca="1" ref="Y98" ca="1">INDEX(INDIRECT("'"&amp;実行度合表集計!$D97&amp;"_受着完'!R58C4:R59C95",FALSE),2,
MATCH(T$2,INDIRECT("'"&amp;実行度合表集計!$D97&amp;"_受着完'!R4",FALSE),0)-3)</f>
        <v>#REF!</v>
      </c>
      <c r="Z98" s="358" t="e" cm="1">
        <f t="array" aca="1" ref="Z98" ca="1">INDEX(INDIRECT("'"&amp;実行度合表集計!$D97&amp;"_受着完'!R89C4:R90C95",FALSE),2,
MATCH(T$2,INDIRECT("'"&amp;実行度合表集計!$D97&amp;"_受着完'!R4",FALSE),0)-1)</f>
        <v>#REF!</v>
      </c>
      <c r="AA98" s="356" t="e">
        <f ca="1">INDEX(INDIRECT("'"&amp;実行度合表集計!$D97&amp;"_受着完'!R89C4:R90C95",FALSE),2,
MATCH(T$2,INDIRECT("'"&amp;実行度合表集計!$D97&amp;"_受着完'!R4",FALSE),0))</f>
        <v>#REF!</v>
      </c>
      <c r="AB98" s="795" t="e">
        <f ca="1">AA98-($Q97*1000)</f>
        <v>#REF!</v>
      </c>
      <c r="AC98" s="587" t="e" cm="1">
        <f t="array" aca="1" ref="AC98" ca="1">INDEX(INDIRECT("'"&amp;実行度合表集計!$D97&amp;"_受着完'!R89C4:R90C95",FALSE),2,
MATCH(T$2,INDIRECT("'"&amp;実行度合表集計!$D97&amp;"_受着完'!R4",FALSE),0)-3)</f>
        <v>#REF!</v>
      </c>
      <c r="AD98" s="455" t="e" cm="1">
        <f t="array" aca="1" ref="AD98" ca="1">INDEX(INDIRECT("'"&amp;実行度合表集計!$D97&amp;"_受着完'!R27C4:R28C95",FALSE),2,
MATCH(AD$2,INDIRECT("'"&amp;実行度合表集計!$D97&amp;"_受着完'!R4",FALSE),0)-1)</f>
        <v>#REF!</v>
      </c>
      <c r="AE98" s="356" t="e">
        <f ca="1">INDEX(INDIRECT("'"&amp;実行度合表集計!$D97&amp;"_受着完'!R27C4:R28C95",FALSE),2,
MATCH(AD$2,INDIRECT("'"&amp;実行度合表集計!$D97&amp;"_受着完'!R4",FALSE),0))</f>
        <v>#REF!</v>
      </c>
      <c r="AF98" s="587" t="e" cm="1">
        <f t="array" aca="1" ref="AF98" ca="1">INDEX(INDIRECT("'"&amp;実行度合表集計!$D97&amp;"_受着完'!R27C4:R28C95",FALSE),2,
MATCH(AD$2,INDIRECT("'"&amp;実行度合表集計!$D97&amp;"_受着完'!R4",FALSE),0)-3)</f>
        <v>#REF!</v>
      </c>
      <c r="AG98" s="357" t="e" cm="1">
        <f t="array" aca="1" ref="AG98" ca="1">INDEX(INDIRECT("'"&amp;実行度合表集計!$D97&amp;"_受着完'!R58C4:R59C95",FALSE),2,
MATCH(AD$2,INDIRECT("'"&amp;実行度合表集計!$D97&amp;"_受着完'!R4",FALSE),0)-1)</f>
        <v>#REF!</v>
      </c>
      <c r="AH98" s="356" t="e">
        <f ca="1">INDEX(INDIRECT("'"&amp;実行度合表集計!$D97&amp;"_受着完'!R58C4:R59C95",FALSE),2,
MATCH(AD$2,INDIRECT("'"&amp;実行度合表集計!$D97&amp;"_受着完'!R4",FALSE),0))</f>
        <v>#REF!</v>
      </c>
      <c r="AI98" s="587" t="e" cm="1">
        <f t="array" aca="1" ref="AI98" ca="1">INDEX(INDIRECT("'"&amp;実行度合表集計!$D97&amp;"_受着完'!R58C4:R59C95",FALSE),2,
MATCH(AD$2,INDIRECT("'"&amp;実行度合表集計!$D97&amp;"_受着完'!R4",FALSE),0)-3)</f>
        <v>#REF!</v>
      </c>
      <c r="AJ98" s="358" t="e" cm="1">
        <f t="array" aca="1" ref="AJ98" ca="1">INDEX(INDIRECT("'"&amp;実行度合表集計!$D97&amp;"_受着完'!R89C4:R90C95",FALSE),2,
MATCH(AD$2,INDIRECT("'"&amp;実行度合表集計!$D97&amp;"_受着完'!R4",FALSE),0)-1)</f>
        <v>#REF!</v>
      </c>
      <c r="AK98" s="356" t="e">
        <f ca="1">INDEX(INDIRECT("'"&amp;実行度合表集計!$D97&amp;"_受着完'!R89C4:R90C95",FALSE),2,
MATCH(AD$2,INDIRECT("'"&amp;実行度合表集計!$D97&amp;"_受着完'!R4",FALSE),0))</f>
        <v>#REF!</v>
      </c>
      <c r="AL98" s="795" t="e">
        <f ca="1">AK98-($Q97*1000)</f>
        <v>#REF!</v>
      </c>
      <c r="AM98" s="587" t="e" cm="1">
        <f t="array" aca="1" ref="AM98" ca="1">INDEX(INDIRECT("'"&amp;実行度合表集計!$D97&amp;"_受着完'!R89C4:R90C95",FALSE),2,
MATCH(AD$2,INDIRECT("'"&amp;実行度合表集計!$D97&amp;"_受着完'!R4",FALSE),0)-3)</f>
        <v>#REF!</v>
      </c>
      <c r="AN98" s="455" t="e" cm="1">
        <f t="array" aca="1" ref="AN98" ca="1">INDEX(INDIRECT("'"&amp;実行度合表集計!$D97&amp;"_受着完'!R27C4:R28C95",FALSE),2,
MATCH(AN$2,INDIRECT("'"&amp;実行度合表集計!$D97&amp;"_受着完'!R4",FALSE),0)-1)</f>
        <v>#REF!</v>
      </c>
      <c r="AO98" s="356" t="e">
        <f ca="1">INDEX(INDIRECT("'"&amp;実行度合表集計!$D97&amp;"_受着完'!R27C4:R28C95",FALSE),2,
MATCH(AN$2,INDIRECT("'"&amp;実行度合表集計!$D97&amp;"_受着完'!R4",FALSE),0))</f>
        <v>#REF!</v>
      </c>
      <c r="AP98" s="587" t="e" cm="1">
        <f t="array" aca="1" ref="AP98" ca="1">INDEX(INDIRECT("'"&amp;実行度合表集計!$D97&amp;"_受着完'!R27C4:R28C95",FALSE),2,
MATCH(AN$2,INDIRECT("'"&amp;実行度合表集計!$D97&amp;"_受着完'!R4",FALSE),0)-3)</f>
        <v>#REF!</v>
      </c>
      <c r="AQ98" s="357" t="e" cm="1">
        <f t="array" aca="1" ref="AQ98" ca="1">INDEX(INDIRECT("'"&amp;実行度合表集計!$D97&amp;"_受着完'!R58C4:R59C95",FALSE),2,
MATCH(AN$2,INDIRECT("'"&amp;実行度合表集計!$D97&amp;"_受着完'!R4",FALSE),0)-1)</f>
        <v>#REF!</v>
      </c>
      <c r="AR98" s="356" t="e">
        <f ca="1">INDEX(INDIRECT("'"&amp;実行度合表集計!$D97&amp;"_受着完'!R58C4:R59C95",FALSE),2,
MATCH(AN$2,INDIRECT("'"&amp;実行度合表集計!$D97&amp;"_受着完'!R4",FALSE),0))</f>
        <v>#REF!</v>
      </c>
      <c r="AS98" s="587" t="e" cm="1">
        <f t="array" aca="1" ref="AS98" ca="1">INDEX(INDIRECT("'"&amp;実行度合表集計!$D97&amp;"_受着完'!R58C4:R59C95",FALSE),2,
MATCH(AN$2,INDIRECT("'"&amp;実行度合表集計!$D97&amp;"_受着完'!R4",FALSE),0)-3)</f>
        <v>#REF!</v>
      </c>
      <c r="AT98" s="358" t="e" cm="1">
        <f t="array" aca="1" ref="AT98" ca="1">INDEX(INDIRECT("'"&amp;実行度合表集計!$D97&amp;"_受着完'!R89C4:R90C95",FALSE),2,
MATCH(AN$2,INDIRECT("'"&amp;実行度合表集計!$D97&amp;"_受着完'!R4",FALSE),0)-1)</f>
        <v>#REF!</v>
      </c>
      <c r="AU98" s="356" t="e">
        <f ca="1">INDEX(INDIRECT("'"&amp;実行度合表集計!$D97&amp;"_受着完'!R89C4:R90C95",FALSE),2,
MATCH(AN$2,INDIRECT("'"&amp;実行度合表集計!$D97&amp;"_受着完'!R4",FALSE),0))</f>
        <v>#REF!</v>
      </c>
      <c r="AV98" s="795" t="e">
        <f ca="1">AU98-($Q97*1000)</f>
        <v>#REF!</v>
      </c>
      <c r="AW98" s="587" t="e" cm="1">
        <f t="array" aca="1" ref="AW98" ca="1">INDEX(INDIRECT("'"&amp;実行度合表集計!$D97&amp;"_受着完'!R89C4:R90C95",FALSE),2,
MATCH(AN$2,INDIRECT("'"&amp;実行度合表集計!$D97&amp;"_受着完'!R4",FALSE),0)-3)</f>
        <v>#REF!</v>
      </c>
      <c r="AX98" s="627" t="e">
        <f t="shared" ref="AX98" ca="1" si="2681">T98+AD98+AN98</f>
        <v>#REF!</v>
      </c>
      <c r="AY98" s="628" t="e">
        <f t="shared" ref="AY98" ca="1" si="2682">U98+AE98+AO98</f>
        <v>#REF!</v>
      </c>
      <c r="AZ98" s="629" t="e">
        <f t="shared" ref="AZ98" ca="1" si="2683">V98+AF98+AP98</f>
        <v>#REF!</v>
      </c>
      <c r="BA98" s="648" t="e">
        <f t="shared" ref="BA98" ca="1" si="2684">W98+AG98+AQ98</f>
        <v>#REF!</v>
      </c>
      <c r="BB98" s="617" t="e">
        <f t="shared" ref="BB98" ca="1" si="2685">X98+AH98+AR98</f>
        <v>#REF!</v>
      </c>
      <c r="BC98" s="649" t="e">
        <f t="shared" ref="BC98" ca="1" si="2686">Y98+AI98+AS98</f>
        <v>#REF!</v>
      </c>
      <c r="BD98" s="659" t="e">
        <f ca="1">Z98+AJ98+AT98</f>
        <v>#REF!</v>
      </c>
      <c r="BE98" s="619" t="e">
        <f ca="1">AA98+AK98+AU98</f>
        <v>#REF!</v>
      </c>
      <c r="BF98" s="790" t="e">
        <f ca="1">BE98*(1+BF99)-(($Q97*1000)*3)</f>
        <v>#REF!</v>
      </c>
      <c r="BG98" s="660" t="e">
        <f ca="1">AC98+AM98+AW98</f>
        <v>#REF!</v>
      </c>
      <c r="BH98" s="360" t="e" cm="1">
        <f t="array" aca="1" ref="BH98" ca="1">INDEX(INDIRECT("'"&amp;実行度合表集計!$D97&amp;"_受着完'!R27C4:R28C95",FALSE),2,
MATCH(BH$2,INDIRECT("'"&amp;実行度合表集計!$D97&amp;"_受着完'!R4",FALSE),0)-1)</f>
        <v>#REF!</v>
      </c>
      <c r="BI98" s="356" t="e">
        <f ca="1">INDEX(INDIRECT("'"&amp;実行度合表集計!$D97&amp;"_受着完'!R27C4:R28C95",FALSE),2,
MATCH(BH$2,INDIRECT("'"&amp;実行度合表集計!$D97&amp;"_受着完'!R4",FALSE),0))</f>
        <v>#REF!</v>
      </c>
      <c r="BJ98" s="587" t="e" cm="1">
        <f t="array" aca="1" ref="BJ98" ca="1">INDEX(INDIRECT("'"&amp;実行度合表集計!$D97&amp;"_受着完'!R27C4:R28C95",FALSE),2,
MATCH(BH$2,INDIRECT("'"&amp;実行度合表集計!$D97&amp;"_受着完'!R4",FALSE),0)-3)</f>
        <v>#REF!</v>
      </c>
      <c r="BK98" s="357" t="e" cm="1">
        <f t="array" aca="1" ref="BK98" ca="1">INDEX(INDIRECT("'"&amp;実行度合表集計!$D97&amp;"_受着完'!R58C4:R59C95",FALSE),2,
MATCH(BH$2,INDIRECT("'"&amp;実行度合表集計!$D97&amp;"_受着完'!R4",FALSE),0)-1)</f>
        <v>#REF!</v>
      </c>
      <c r="BL98" s="356" t="e">
        <f ca="1">INDEX(INDIRECT("'"&amp;実行度合表集計!$D97&amp;"_受着完'!R58C4:R59C95",FALSE),2,
MATCH(BH$2,INDIRECT("'"&amp;実行度合表集計!$D97&amp;"_受着完'!R4",FALSE),0))</f>
        <v>#REF!</v>
      </c>
      <c r="BM98" s="587" t="e" cm="1">
        <f t="array" aca="1" ref="BM98" ca="1">INDEX(INDIRECT("'"&amp;実行度合表集計!$D97&amp;"_受着完'!R58C4:R59C95",FALSE),2,
MATCH(BH$2,INDIRECT("'"&amp;実行度合表集計!$D97&amp;"_受着完'!R4",FALSE),0)-3)</f>
        <v>#REF!</v>
      </c>
      <c r="BN98" s="358" t="e" cm="1">
        <f t="array" aca="1" ref="BN98" ca="1">INDEX(INDIRECT("'"&amp;実行度合表集計!$D97&amp;"_受着完'!R89C4:R90C95",FALSE),2,
MATCH(BH$2,INDIRECT("'"&amp;実行度合表集計!$D97&amp;"_受着完'!R4",FALSE),0)-1)</f>
        <v>#REF!</v>
      </c>
      <c r="BO98" s="356" t="e">
        <f ca="1">INDEX(INDIRECT("'"&amp;実行度合表集計!$D97&amp;"_受着完'!R89C4:R90C95",FALSE),2,
MATCH(BH$2,INDIRECT("'"&amp;実行度合表集計!$D97&amp;"_受着完'!R4",FALSE),0))</f>
        <v>#REF!</v>
      </c>
      <c r="BP98" s="795" t="e">
        <f ca="1">BO98-($Q97*1000)</f>
        <v>#REF!</v>
      </c>
      <c r="BQ98" s="587" t="e" cm="1">
        <f t="array" aca="1" ref="BQ98" ca="1">INDEX(INDIRECT("'"&amp;実行度合表集計!$D97&amp;"_受着完'!R89C4:R90C95",FALSE),2,
MATCH(BH$2,INDIRECT("'"&amp;実行度合表集計!$D97&amp;"_受着完'!R4",FALSE),0)-3)</f>
        <v>#REF!</v>
      </c>
      <c r="BR98" s="455" t="e" cm="1">
        <f t="array" aca="1" ref="BR98" ca="1">INDEX(INDIRECT("'"&amp;実行度合表集計!$D97&amp;"_受着完'!R27C4:R28C95",FALSE),2,
MATCH(BR$2,INDIRECT("'"&amp;実行度合表集計!$D97&amp;"_受着完'!R4",FALSE),0)-1)</f>
        <v>#REF!</v>
      </c>
      <c r="BS98" s="356" t="e">
        <f ca="1">INDEX(INDIRECT("'"&amp;実行度合表集計!$D97&amp;"_受着完'!R27C4:R28C95",FALSE),2,
MATCH(BR$2,INDIRECT("'"&amp;実行度合表集計!$D97&amp;"_受着完'!R4",FALSE),0))</f>
        <v>#REF!</v>
      </c>
      <c r="BT98" s="587" t="e" cm="1">
        <f t="array" aca="1" ref="BT98" ca="1">INDEX(INDIRECT("'"&amp;実行度合表集計!$D97&amp;"_受着完'!R27C4:R28C95",FALSE),2,
MATCH(BR$2,INDIRECT("'"&amp;実行度合表集計!$D97&amp;"_受着完'!R4",FALSE),0)-3)</f>
        <v>#REF!</v>
      </c>
      <c r="BU98" s="357" t="e" cm="1">
        <f t="array" aca="1" ref="BU98" ca="1">INDEX(INDIRECT("'"&amp;実行度合表集計!$D97&amp;"_受着完'!R58C4:R59C95",FALSE),2,
MATCH(BR$2,INDIRECT("'"&amp;実行度合表集計!$D97&amp;"_受着完'!R4",FALSE),0)-1)</f>
        <v>#REF!</v>
      </c>
      <c r="BV98" s="356" t="e">
        <f ca="1">INDEX(INDIRECT("'"&amp;実行度合表集計!$D97&amp;"_受着完'!R58C4:R59C95",FALSE),2,
MATCH(BR$2,INDIRECT("'"&amp;実行度合表集計!$D97&amp;"_受着完'!R4",FALSE),0))</f>
        <v>#REF!</v>
      </c>
      <c r="BW98" s="587" t="e" cm="1">
        <f t="array" aca="1" ref="BW98" ca="1">INDEX(INDIRECT("'"&amp;実行度合表集計!$D97&amp;"_受着完'!R58C4:R59C95",FALSE),2,
MATCH(BR$2,INDIRECT("'"&amp;実行度合表集計!$D97&amp;"_受着完'!R4",FALSE),0)-3)</f>
        <v>#REF!</v>
      </c>
      <c r="BX98" s="358" t="e" cm="1">
        <f t="array" aca="1" ref="BX98" ca="1">INDEX(INDIRECT("'"&amp;実行度合表集計!$D97&amp;"_受着完'!R89C4:R90C95",FALSE),2,
MATCH(BR$2,INDIRECT("'"&amp;実行度合表集計!$D97&amp;"_受着完'!R4",FALSE),0)-1)</f>
        <v>#REF!</v>
      </c>
      <c r="BY98" s="356" t="e">
        <f ca="1">INDEX(INDIRECT("'"&amp;実行度合表集計!$D97&amp;"_受着完'!R89C4:R90C95",FALSE),2,
MATCH(BR$2,INDIRECT("'"&amp;実行度合表集計!$D97&amp;"_受着完'!R4",FALSE),0))</f>
        <v>#REF!</v>
      </c>
      <c r="BZ98" s="795" t="e">
        <f ca="1">BY98-($Q97*1000)</f>
        <v>#REF!</v>
      </c>
      <c r="CA98" s="587" t="e" cm="1">
        <f t="array" aca="1" ref="CA98" ca="1">INDEX(INDIRECT("'"&amp;実行度合表集計!$D97&amp;"_受着完'!R89C4:R90C95",FALSE),2,
MATCH(BR$2,INDIRECT("'"&amp;実行度合表集計!$D97&amp;"_受着完'!R4",FALSE),0)-3)</f>
        <v>#REF!</v>
      </c>
      <c r="CB98" s="455" t="e" cm="1">
        <f t="array" aca="1" ref="CB98" ca="1">INDEX(INDIRECT("'"&amp;実行度合表集計!$D97&amp;"_受着完'!R27C4:R28C95",FALSE),2,
MATCH(CB$2,INDIRECT("'"&amp;実行度合表集計!$D97&amp;"_受着完'!R4",FALSE),0)-1)</f>
        <v>#REF!</v>
      </c>
      <c r="CC98" s="356" t="e">
        <f ca="1">INDEX(INDIRECT("'"&amp;実行度合表集計!$D97&amp;"_受着完'!R27C4:R28C95",FALSE),2,
MATCH(CB$2,INDIRECT("'"&amp;実行度合表集計!$D97&amp;"_受着完'!R4",FALSE),0))</f>
        <v>#REF!</v>
      </c>
      <c r="CD98" s="587" t="e" cm="1">
        <f t="array" aca="1" ref="CD98" ca="1">INDEX(INDIRECT("'"&amp;実行度合表集計!$D97&amp;"_受着完'!R27C4:R28C95",FALSE),2,
MATCH(CB$2,INDIRECT("'"&amp;実行度合表集計!$D97&amp;"_受着完'!R4",FALSE),0)-3)</f>
        <v>#REF!</v>
      </c>
      <c r="CE98" s="357" t="e" cm="1">
        <f t="array" aca="1" ref="CE98" ca="1">INDEX(INDIRECT("'"&amp;実行度合表集計!$D97&amp;"_受着完'!R58C4:R59C95",FALSE),2,
MATCH(CB$2,INDIRECT("'"&amp;実行度合表集計!$D97&amp;"_受着完'!R4",FALSE),0)-1)</f>
        <v>#REF!</v>
      </c>
      <c r="CF98" s="356" t="e">
        <f ca="1">INDEX(INDIRECT("'"&amp;実行度合表集計!$D97&amp;"_受着完'!R58C4:R59C95",FALSE),2,
MATCH(CB$2,INDIRECT("'"&amp;実行度合表集計!$D97&amp;"_受着完'!R4",FALSE),0))</f>
        <v>#REF!</v>
      </c>
      <c r="CG98" s="587" t="e" cm="1">
        <f t="array" aca="1" ref="CG98" ca="1">INDEX(INDIRECT("'"&amp;実行度合表集計!$D97&amp;"_受着完'!R58C4:R59C95",FALSE),2,
MATCH(CB$2,INDIRECT("'"&amp;実行度合表集計!$D97&amp;"_受着完'!R4",FALSE),0)-3)</f>
        <v>#REF!</v>
      </c>
      <c r="CH98" s="358" t="e" cm="1">
        <f t="array" aca="1" ref="CH98" ca="1">INDEX(INDIRECT("'"&amp;実行度合表集計!$D97&amp;"_受着完'!R89C4:R90C95",FALSE),2,
MATCH(CB$2,INDIRECT("'"&amp;実行度合表集計!$D97&amp;"_受着完'!R4",FALSE),0)-1)</f>
        <v>#REF!</v>
      </c>
      <c r="CI98" s="356" t="e">
        <f ca="1">INDEX(INDIRECT("'"&amp;実行度合表集計!$D97&amp;"_受着完'!R89C4:R90C95",FALSE),2,
MATCH(CB$2,INDIRECT("'"&amp;実行度合表集計!$D97&amp;"_受着完'!R4",FALSE),0))</f>
        <v>#REF!</v>
      </c>
      <c r="CJ98" s="795" t="e">
        <f ca="1">CI98-($Q97*1000)</f>
        <v>#REF!</v>
      </c>
      <c r="CK98" s="587" t="e" cm="1">
        <f t="array" aca="1" ref="CK98" ca="1">INDEX(INDIRECT("'"&amp;実行度合表集計!$D97&amp;"_受着完'!R89C4:R90C95",FALSE),2,
MATCH(CB$2,INDIRECT("'"&amp;実行度合表集計!$D97&amp;"_受着完'!R4",FALSE),0)-3)</f>
        <v>#REF!</v>
      </c>
      <c r="CL98" s="627" t="e">
        <f t="shared" ref="CL98" ca="1" si="2687">BH98+BR98+CB98</f>
        <v>#REF!</v>
      </c>
      <c r="CM98" s="628" t="e">
        <f t="shared" ref="CM98" ca="1" si="2688">BI98+BS98+CC98</f>
        <v>#REF!</v>
      </c>
      <c r="CN98" s="629" t="e">
        <f t="shared" ref="CN98" ca="1" si="2689">BJ98+BT98+CD98</f>
        <v>#REF!</v>
      </c>
      <c r="CO98" s="648" t="e">
        <f t="shared" ref="CO98" ca="1" si="2690">BK98+BU98+CE98</f>
        <v>#REF!</v>
      </c>
      <c r="CP98" s="617" t="e">
        <f t="shared" ref="CP98" ca="1" si="2691">BL98+BV98+CF98</f>
        <v>#REF!</v>
      </c>
      <c r="CQ98" s="649" t="e">
        <f t="shared" ref="CQ98" ca="1" si="2692">BM98+BW98+CG98</f>
        <v>#REF!</v>
      </c>
      <c r="CR98" s="659" t="e">
        <f ca="1">BN98+BX98+CH98</f>
        <v>#REF!</v>
      </c>
      <c r="CS98" s="619" t="e">
        <f ca="1">BO98+BY98+CI98</f>
        <v>#REF!</v>
      </c>
      <c r="CT98" s="790" t="e">
        <f ca="1">CS98*(1+CT99)-(($Q97*1000)*3)</f>
        <v>#REF!</v>
      </c>
      <c r="CU98" s="660" t="e">
        <f ca="1">BQ98+CA98+CK98</f>
        <v>#REF!</v>
      </c>
      <c r="CV98" s="670" t="e">
        <f t="shared" ca="1" si="2667"/>
        <v>#REF!</v>
      </c>
      <c r="CW98" s="620" t="e">
        <f t="shared" ca="1" si="2667"/>
        <v>#REF!</v>
      </c>
      <c r="CX98" s="671" t="e">
        <f t="shared" ca="1" si="2667"/>
        <v>#REF!</v>
      </c>
      <c r="CY98" s="681" t="e">
        <f t="shared" ca="1" si="2667"/>
        <v>#REF!</v>
      </c>
      <c r="CZ98" s="622" t="e">
        <f t="shared" ca="1" si="2667"/>
        <v>#REF!</v>
      </c>
      <c r="DA98" s="682" t="e">
        <f t="shared" ca="1" si="2667"/>
        <v>#REF!</v>
      </c>
      <c r="DB98" s="692" t="e">
        <f t="shared" ca="1" si="2667"/>
        <v>#REF!</v>
      </c>
      <c r="DC98" s="624" t="e">
        <f t="shared" ca="1" si="2667"/>
        <v>#REF!</v>
      </c>
      <c r="DD98" s="790" t="e">
        <f t="shared" ca="1" si="2667"/>
        <v>#REF!</v>
      </c>
      <c r="DE98" s="693" t="e">
        <f t="shared" ca="1" si="2667"/>
        <v>#REF!</v>
      </c>
      <c r="DF98" s="360" t="e" cm="1">
        <f t="array" aca="1" ref="DF98" ca="1">INDEX(INDIRECT("'"&amp;実行度合表集計!$D97&amp;"_受着完'!R27C4:R28C95",FALSE),2,
MATCH(DF$2,INDIRECT("'"&amp;実行度合表集計!$D97&amp;"_受着完'!R4",FALSE),0)-1)</f>
        <v>#REF!</v>
      </c>
      <c r="DG98" s="356" t="e">
        <f ca="1">INDEX(INDIRECT("'"&amp;実行度合表集計!$D97&amp;"_受着完'!R27C4:R28C95",FALSE),2,
MATCH(DF$2,INDIRECT("'"&amp;実行度合表集計!$D97&amp;"_受着完'!R4",FALSE),0))</f>
        <v>#REF!</v>
      </c>
      <c r="DH98" s="587" t="e" cm="1">
        <f t="array" aca="1" ref="DH98" ca="1">INDEX(INDIRECT("'"&amp;実行度合表集計!$D97&amp;"_受着完'!R27C4:R28C95",FALSE),2,
MATCH(DF$2,INDIRECT("'"&amp;実行度合表集計!$D97&amp;"_受着完'!R4",FALSE),0)-3)</f>
        <v>#REF!</v>
      </c>
      <c r="DI98" s="357" t="e" cm="1">
        <f t="array" aca="1" ref="DI98" ca="1">INDEX(INDIRECT("'"&amp;実行度合表集計!$D97&amp;"_受着完'!R58C4:R59C95",FALSE),2,
MATCH(DF$2,INDIRECT("'"&amp;実行度合表集計!$D97&amp;"_受着完'!R4",FALSE),0)-1)</f>
        <v>#REF!</v>
      </c>
      <c r="DJ98" s="356" t="e">
        <f ca="1">INDEX(INDIRECT("'"&amp;実行度合表集計!$D97&amp;"_受着完'!R58C4:R59C95",FALSE),2,
MATCH(DF$2,INDIRECT("'"&amp;実行度合表集計!$D97&amp;"_受着完'!R4",FALSE),0))</f>
        <v>#REF!</v>
      </c>
      <c r="DK98" s="587" t="e" cm="1">
        <f t="array" aca="1" ref="DK98" ca="1">INDEX(INDIRECT("'"&amp;実行度合表集計!$D97&amp;"_受着完'!R58C4:R59C95",FALSE),2,
MATCH(DF$2,INDIRECT("'"&amp;実行度合表集計!$D97&amp;"_受着完'!R4",FALSE),0)-3)</f>
        <v>#REF!</v>
      </c>
      <c r="DL98" s="358" t="e" cm="1">
        <f t="array" aca="1" ref="DL98" ca="1">INDEX(INDIRECT("'"&amp;実行度合表集計!$D97&amp;"_受着完'!R89C4:R90C95",FALSE),2,
MATCH(DF$2,INDIRECT("'"&amp;実行度合表集計!$D97&amp;"_受着完'!R4",FALSE),0)-1)</f>
        <v>#REF!</v>
      </c>
      <c r="DM98" s="356" t="e">
        <f ca="1">INDEX(INDIRECT("'"&amp;実行度合表集計!$D97&amp;"_受着完'!R89C4:R90C95",FALSE),2,
MATCH(DF$2,INDIRECT("'"&amp;実行度合表集計!$D97&amp;"_受着完'!R4",FALSE),0))</f>
        <v>#REF!</v>
      </c>
      <c r="DN98" s="795" t="e">
        <f ca="1">DM98-($Q97*1000)</f>
        <v>#REF!</v>
      </c>
      <c r="DO98" s="587" t="e" cm="1">
        <f t="array" aca="1" ref="DO98" ca="1">INDEX(INDIRECT("'"&amp;実行度合表集計!$D97&amp;"_受着完'!R89C4:R90C95",FALSE),2,
MATCH(DF$2,INDIRECT("'"&amp;実行度合表集計!$D97&amp;"_受着完'!R4",FALSE),0)-3)</f>
        <v>#REF!</v>
      </c>
      <c r="DP98" s="455" t="e" cm="1">
        <f t="array" aca="1" ref="DP98" ca="1">INDEX(INDIRECT("'"&amp;実行度合表集計!$D97&amp;"_受着完'!R27C4:R28C95",FALSE),2,
MATCH(DP$2,INDIRECT("'"&amp;実行度合表集計!$D97&amp;"_受着完'!R4",FALSE),0)-1)</f>
        <v>#REF!</v>
      </c>
      <c r="DQ98" s="356" t="e">
        <f ca="1">INDEX(INDIRECT("'"&amp;実行度合表集計!$D97&amp;"_受着完'!R27C4:R28C95",FALSE),2,
MATCH(DP$2,INDIRECT("'"&amp;実行度合表集計!$D97&amp;"_受着完'!R4",FALSE),0))</f>
        <v>#REF!</v>
      </c>
      <c r="DR98" s="587" t="e" cm="1">
        <f t="array" aca="1" ref="DR98" ca="1">INDEX(INDIRECT("'"&amp;実行度合表集計!$D97&amp;"_受着完'!R27C4:R28C95",FALSE),2,
MATCH(DP$2,INDIRECT("'"&amp;実行度合表集計!$D97&amp;"_受着完'!R4",FALSE),0)-3)</f>
        <v>#REF!</v>
      </c>
      <c r="DS98" s="357" t="e" cm="1">
        <f t="array" aca="1" ref="DS98" ca="1">INDEX(INDIRECT("'"&amp;実行度合表集計!$D97&amp;"_受着完'!R58C4:R59C95",FALSE),2,
MATCH(DP$2,INDIRECT("'"&amp;実行度合表集計!$D97&amp;"_受着完'!R4",FALSE),0)-1)</f>
        <v>#REF!</v>
      </c>
      <c r="DT98" s="356" t="e">
        <f ca="1">INDEX(INDIRECT("'"&amp;実行度合表集計!$D97&amp;"_受着完'!R58C4:R59C95",FALSE),2,
MATCH(DP$2,INDIRECT("'"&amp;実行度合表集計!$D97&amp;"_受着完'!R4",FALSE),0))</f>
        <v>#REF!</v>
      </c>
      <c r="DU98" s="587" t="e" cm="1">
        <f t="array" aca="1" ref="DU98" ca="1">INDEX(INDIRECT("'"&amp;実行度合表集計!$D97&amp;"_受着完'!R58C4:R59C95",FALSE),2,
MATCH(DP$2,INDIRECT("'"&amp;実行度合表集計!$D97&amp;"_受着完'!R4",FALSE),0)-3)</f>
        <v>#REF!</v>
      </c>
      <c r="DV98" s="358" t="e" cm="1">
        <f t="array" aca="1" ref="DV98" ca="1">INDEX(INDIRECT("'"&amp;実行度合表集計!$D97&amp;"_受着完'!R89C4:R90C95",FALSE),2,
MATCH(DP$2,INDIRECT("'"&amp;実行度合表集計!$D97&amp;"_受着完'!R4",FALSE),0)-1)</f>
        <v>#REF!</v>
      </c>
      <c r="DW98" s="356" t="e">
        <f ca="1">INDEX(INDIRECT("'"&amp;実行度合表集計!$D97&amp;"_受着完'!R89C4:R90C95",FALSE),2,
MATCH(DP$2,INDIRECT("'"&amp;実行度合表集計!$D97&amp;"_受着完'!R4",FALSE),0))</f>
        <v>#REF!</v>
      </c>
      <c r="DX98" s="795" t="e">
        <f ca="1">DW98-($Q97*1000)</f>
        <v>#REF!</v>
      </c>
      <c r="DY98" s="587" t="e" cm="1">
        <f t="array" aca="1" ref="DY98" ca="1">INDEX(INDIRECT("'"&amp;実行度合表集計!$D97&amp;"_受着完'!R89C4:R90C95",FALSE),2,
MATCH(DP$2,INDIRECT("'"&amp;実行度合表集計!$D97&amp;"_受着完'!R4",FALSE),0)-3)</f>
        <v>#REF!</v>
      </c>
      <c r="DZ98" s="455" t="e" cm="1">
        <f t="array" aca="1" ref="DZ98" ca="1">INDEX(INDIRECT("'"&amp;実行度合表集計!$D97&amp;"_受着完'!R27C4:R28C95",FALSE),2,
MATCH(DZ$2,INDIRECT("'"&amp;実行度合表集計!$D97&amp;"_受着完'!R4",FALSE),0)-1)</f>
        <v>#REF!</v>
      </c>
      <c r="EA98" s="356" t="e">
        <f ca="1">INDEX(INDIRECT("'"&amp;実行度合表集計!$D97&amp;"_受着完'!R27C4:R28C95",FALSE),2,
MATCH(DZ$2,INDIRECT("'"&amp;実行度合表集計!$D97&amp;"_受着完'!R4",FALSE),0))</f>
        <v>#REF!</v>
      </c>
      <c r="EB98" s="587" t="e" cm="1">
        <f t="array" aca="1" ref="EB98" ca="1">INDEX(INDIRECT("'"&amp;実行度合表集計!$D97&amp;"_受着完'!R27C4:R28C95",FALSE),2,
MATCH(DZ$2,INDIRECT("'"&amp;実行度合表集計!$D97&amp;"_受着完'!R4",FALSE),0)-3)</f>
        <v>#REF!</v>
      </c>
      <c r="EC98" s="357" t="e" cm="1">
        <f t="array" aca="1" ref="EC98" ca="1">INDEX(INDIRECT("'"&amp;実行度合表集計!$D97&amp;"_受着完'!R58C4:R59C95",FALSE),2,
MATCH(DZ$2,INDIRECT("'"&amp;実行度合表集計!$D97&amp;"_受着完'!R4",FALSE),0)-1)</f>
        <v>#REF!</v>
      </c>
      <c r="ED98" s="356" t="e">
        <f ca="1">INDEX(INDIRECT("'"&amp;実行度合表集計!$D97&amp;"_受着完'!R58C4:R59C95",FALSE),2,
MATCH(DZ$2,INDIRECT("'"&amp;実行度合表集計!$D97&amp;"_受着完'!R4",FALSE),0))</f>
        <v>#REF!</v>
      </c>
      <c r="EE98" s="587" t="e" cm="1">
        <f t="array" aca="1" ref="EE98" ca="1">INDEX(INDIRECT("'"&amp;実行度合表集計!$D97&amp;"_受着完'!R58C4:R59C95",FALSE),2,
MATCH(DZ$2,INDIRECT("'"&amp;実行度合表集計!$D97&amp;"_受着完'!R4",FALSE),0)-3)</f>
        <v>#REF!</v>
      </c>
      <c r="EF98" s="358" t="e" cm="1">
        <f t="array" aca="1" ref="EF98" ca="1">INDEX(INDIRECT("'"&amp;実行度合表集計!$D97&amp;"_受着完'!R89C4:R90C95",FALSE),2,
MATCH(DZ$2,INDIRECT("'"&amp;実行度合表集計!$D97&amp;"_受着完'!R4",FALSE),0)-1)</f>
        <v>#REF!</v>
      </c>
      <c r="EG98" s="356" t="e">
        <f ca="1">INDEX(INDIRECT("'"&amp;実行度合表集計!$D97&amp;"_受着完'!R89C4:R90C95",FALSE),2,
MATCH(DZ$2,INDIRECT("'"&amp;実行度合表集計!$D97&amp;"_受着完'!R4",FALSE),0))</f>
        <v>#REF!</v>
      </c>
      <c r="EH98" s="795" t="e">
        <f ca="1">EG98-($Q97*1000)</f>
        <v>#REF!</v>
      </c>
      <c r="EI98" s="587" t="e" cm="1">
        <f t="array" aca="1" ref="EI98" ca="1">INDEX(INDIRECT("'"&amp;実行度合表集計!$D97&amp;"_受着完'!R89C4:R90C95",FALSE),2,
MATCH(DZ$2,INDIRECT("'"&amp;実行度合表集計!$D97&amp;"_受着完'!R4",FALSE),0)-3)</f>
        <v>#REF!</v>
      </c>
      <c r="EJ98" s="627" t="e">
        <f t="shared" ref="EJ98" ca="1" si="2693">DF98+DP98+DZ98</f>
        <v>#REF!</v>
      </c>
      <c r="EK98" s="628" t="e">
        <f t="shared" ref="EK98" ca="1" si="2694">DG98+DQ98+EA98</f>
        <v>#REF!</v>
      </c>
      <c r="EL98" s="629" t="e">
        <f t="shared" ref="EL98" ca="1" si="2695">DH98+DR98+EB98</f>
        <v>#REF!</v>
      </c>
      <c r="EM98" s="648" t="e">
        <f t="shared" ref="EM98" ca="1" si="2696">DI98+DS98+EC98</f>
        <v>#REF!</v>
      </c>
      <c r="EN98" s="617" t="e">
        <f t="shared" ref="EN98" ca="1" si="2697">DJ98+DT98+ED98</f>
        <v>#REF!</v>
      </c>
      <c r="EO98" s="649" t="e">
        <f t="shared" ref="EO98" ca="1" si="2698">DK98+DU98+EE98</f>
        <v>#REF!</v>
      </c>
      <c r="EP98" s="659" t="e">
        <f ca="1">DL98+DV98+EF98</f>
        <v>#REF!</v>
      </c>
      <c r="EQ98" s="619" t="e">
        <f ca="1">DM98+DW98+EG98</f>
        <v>#REF!</v>
      </c>
      <c r="ER98" s="790" t="e">
        <f ca="1">EQ98*(1+ER99)-(($Q97*1000)*3)</f>
        <v>#REF!</v>
      </c>
      <c r="ES98" s="660" t="e">
        <f ca="1">DO98+DY98+EI98</f>
        <v>#REF!</v>
      </c>
      <c r="ET98" s="360" t="e" cm="1">
        <f t="array" aca="1" ref="ET98" ca="1">INDEX(INDIRECT("'"&amp;実行度合表集計!$D97&amp;"_受着完'!R27C4:R28C95",FALSE),2,
MATCH(ET$2,INDIRECT("'"&amp;実行度合表集計!$D97&amp;"_受着完'!R4",FALSE),0)-1)</f>
        <v>#REF!</v>
      </c>
      <c r="EU98" s="356" t="e">
        <f ca="1">INDEX(INDIRECT("'"&amp;実行度合表集計!$D97&amp;"_受着完'!R27C4:R28C95",FALSE),2,
MATCH(ET$2,INDIRECT("'"&amp;実行度合表集計!$D97&amp;"_受着完'!R4",FALSE),0))</f>
        <v>#REF!</v>
      </c>
      <c r="EV98" s="587" t="e" cm="1">
        <f t="array" aca="1" ref="EV98" ca="1">INDEX(INDIRECT("'"&amp;実行度合表集計!$D97&amp;"_受着完'!R27C4:R28C95",FALSE),2,
MATCH(ET$2,INDIRECT("'"&amp;実行度合表集計!$D97&amp;"_受着完'!R4",FALSE),0)-3)</f>
        <v>#REF!</v>
      </c>
      <c r="EW98" s="357" t="e" cm="1">
        <f t="array" aca="1" ref="EW98" ca="1">INDEX(INDIRECT("'"&amp;実行度合表集計!$D97&amp;"_受着完'!R58C4:R59C95",FALSE),2,
MATCH(ET$2,INDIRECT("'"&amp;実行度合表集計!$D97&amp;"_受着完'!R4",FALSE),0)-1)</f>
        <v>#REF!</v>
      </c>
      <c r="EX98" s="356" t="e">
        <f ca="1">INDEX(INDIRECT("'"&amp;実行度合表集計!$D97&amp;"_受着完'!R58C4:R59C95",FALSE),2,
MATCH(ET$2,INDIRECT("'"&amp;実行度合表集計!$D97&amp;"_受着完'!R4",FALSE),0))</f>
        <v>#REF!</v>
      </c>
      <c r="EY98" s="587" t="e" cm="1">
        <f t="array" aca="1" ref="EY98" ca="1">INDEX(INDIRECT("'"&amp;実行度合表集計!$D97&amp;"_受着完'!R58C4:R59C95",FALSE),2,
MATCH(ET$2,INDIRECT("'"&amp;実行度合表集計!$D97&amp;"_受着完'!R4",FALSE),0)-3)</f>
        <v>#REF!</v>
      </c>
      <c r="EZ98" s="358" t="e" cm="1">
        <f t="array" aca="1" ref="EZ98" ca="1">INDEX(INDIRECT("'"&amp;実行度合表集計!$D97&amp;"_受着完'!R89C4:R90C95",FALSE),2,
MATCH(ET$2,INDIRECT("'"&amp;実行度合表集計!$D97&amp;"_受着完'!R4",FALSE),0)-1)</f>
        <v>#REF!</v>
      </c>
      <c r="FA98" s="356" t="e">
        <f ca="1">INDEX(INDIRECT("'"&amp;実行度合表集計!$D97&amp;"_受着完'!R89C4:R90C95",FALSE),2,
MATCH(ET$2,INDIRECT("'"&amp;実行度合表集計!$D97&amp;"_受着完'!R4",FALSE),0))</f>
        <v>#REF!</v>
      </c>
      <c r="FB98" s="795" t="e">
        <f ca="1">FA98-($Q97*1000)</f>
        <v>#REF!</v>
      </c>
      <c r="FC98" s="587" t="e" cm="1">
        <f t="array" aca="1" ref="FC98" ca="1">INDEX(INDIRECT("'"&amp;実行度合表集計!$D97&amp;"_受着完'!R89C4:R90C95",FALSE),2,
MATCH(ET$2,INDIRECT("'"&amp;実行度合表集計!$D97&amp;"_受着完'!R4",FALSE),0)-3)</f>
        <v>#REF!</v>
      </c>
      <c r="FD98" s="455" t="e" cm="1">
        <f t="array" aca="1" ref="FD98" ca="1">INDEX(INDIRECT("'"&amp;実行度合表集計!$D97&amp;"_受着完'!R27C4:R28C95",FALSE),2,
MATCH(FD$2,INDIRECT("'"&amp;実行度合表集計!$D97&amp;"_受着完'!R4",FALSE),0)-1)</f>
        <v>#REF!</v>
      </c>
      <c r="FE98" s="356" t="e">
        <f ca="1">INDEX(INDIRECT("'"&amp;実行度合表集計!$D97&amp;"_受着完'!R27C4:R28C95",FALSE),2,
MATCH(FD$2,INDIRECT("'"&amp;実行度合表集計!$D97&amp;"_受着完'!R4",FALSE),0))</f>
        <v>#REF!</v>
      </c>
      <c r="FF98" s="587" t="e" cm="1">
        <f t="array" aca="1" ref="FF98" ca="1">INDEX(INDIRECT("'"&amp;実行度合表集計!$D97&amp;"_受着完'!R27C4:R28C95",FALSE),2,
MATCH(FD$2,INDIRECT("'"&amp;実行度合表集計!$D97&amp;"_受着完'!R4",FALSE),0)-3)</f>
        <v>#REF!</v>
      </c>
      <c r="FG98" s="357" t="e" cm="1">
        <f t="array" aca="1" ref="FG98" ca="1">INDEX(INDIRECT("'"&amp;実行度合表集計!$D97&amp;"_受着完'!R58C4:R59C95",FALSE),2,
MATCH(FD$2,INDIRECT("'"&amp;実行度合表集計!$D97&amp;"_受着完'!R4",FALSE),0)-1)</f>
        <v>#REF!</v>
      </c>
      <c r="FH98" s="356" t="e">
        <f ca="1">INDEX(INDIRECT("'"&amp;実行度合表集計!$D97&amp;"_受着完'!R58C4:R59C95",FALSE),2,
MATCH(FD$2,INDIRECT("'"&amp;実行度合表集計!$D97&amp;"_受着完'!R4",FALSE),0))</f>
        <v>#REF!</v>
      </c>
      <c r="FI98" s="587" t="e" cm="1">
        <f t="array" aca="1" ref="FI98" ca="1">INDEX(INDIRECT("'"&amp;実行度合表集計!$D97&amp;"_受着完'!R58C4:R59C95",FALSE),2,
MATCH(FD$2,INDIRECT("'"&amp;実行度合表集計!$D97&amp;"_受着完'!R4",FALSE),0)-3)</f>
        <v>#REF!</v>
      </c>
      <c r="FJ98" s="358" t="e" cm="1">
        <f t="array" aca="1" ref="FJ98" ca="1">INDEX(INDIRECT("'"&amp;実行度合表集計!$D97&amp;"_受着完'!R89C4:R90C95",FALSE),2,
MATCH(FD$2,INDIRECT("'"&amp;実行度合表集計!$D97&amp;"_受着完'!R4",FALSE),0)-1)</f>
        <v>#REF!</v>
      </c>
      <c r="FK98" s="356" t="e">
        <f ca="1">INDEX(INDIRECT("'"&amp;実行度合表集計!$D97&amp;"_受着完'!R89C4:R90C95",FALSE),2,
MATCH(FD$2,INDIRECT("'"&amp;実行度合表集計!$D97&amp;"_受着完'!R4",FALSE),0))</f>
        <v>#REF!</v>
      </c>
      <c r="FL98" s="795" t="e">
        <f ca="1">FK98-($Q97*1000)</f>
        <v>#REF!</v>
      </c>
      <c r="FM98" s="587" t="e" cm="1">
        <f t="array" aca="1" ref="FM98" ca="1">INDEX(INDIRECT("'"&amp;実行度合表集計!$D97&amp;"_受着完'!R89C4:R90C95",FALSE),2,
MATCH(FD$2,INDIRECT("'"&amp;実行度合表集計!$D97&amp;"_受着完'!R4",FALSE),0)-3)</f>
        <v>#REF!</v>
      </c>
      <c r="FN98" s="455" t="e" cm="1">
        <f t="array" aca="1" ref="FN98" ca="1">INDEX(INDIRECT("'"&amp;実行度合表集計!$D97&amp;"_受着完'!R27C4:R28C95",FALSE),2,
MATCH(FN$2,INDIRECT("'"&amp;実行度合表集計!$D97&amp;"_受着完'!R4",FALSE),0)-1)</f>
        <v>#REF!</v>
      </c>
      <c r="FO98" s="356" t="e">
        <f ca="1">INDEX(INDIRECT("'"&amp;実行度合表集計!$D97&amp;"_受着完'!R27C4:R28C95",FALSE),2,
MATCH(FN$2,INDIRECT("'"&amp;実行度合表集計!$D97&amp;"_受着完'!R4",FALSE),0))</f>
        <v>#REF!</v>
      </c>
      <c r="FP98" s="587" t="e" cm="1">
        <f t="array" aca="1" ref="FP98" ca="1">INDEX(INDIRECT("'"&amp;実行度合表集計!$D97&amp;"_受着完'!R27C4:R28C95",FALSE),2,
MATCH(FN$2,INDIRECT("'"&amp;実行度合表集計!$D97&amp;"_受着完'!R4",FALSE),0)-3)</f>
        <v>#REF!</v>
      </c>
      <c r="FQ98" s="357" t="e" cm="1">
        <f t="array" aca="1" ref="FQ98" ca="1">INDEX(INDIRECT("'"&amp;実行度合表集計!$D97&amp;"_受着完'!R58C4:R59C95",FALSE),2,
MATCH(FN$2,INDIRECT("'"&amp;実行度合表集計!$D97&amp;"_受着完'!R4",FALSE),0)-1)</f>
        <v>#REF!</v>
      </c>
      <c r="FR98" s="356" t="e">
        <f ca="1">INDEX(INDIRECT("'"&amp;実行度合表集計!$D97&amp;"_受着完'!R58C4:R59C95",FALSE),2,
MATCH(FN$2,INDIRECT("'"&amp;実行度合表集計!$D97&amp;"_受着完'!R4",FALSE),0))</f>
        <v>#REF!</v>
      </c>
      <c r="FS98" s="587" t="e" cm="1">
        <f t="array" aca="1" ref="FS98" ca="1">INDEX(INDIRECT("'"&amp;実行度合表集計!$D97&amp;"_受着完'!R58C4:R59C95",FALSE),2,
MATCH(FN$2,INDIRECT("'"&amp;実行度合表集計!$D97&amp;"_受着完'!R4",FALSE),0)-3)</f>
        <v>#REF!</v>
      </c>
      <c r="FT98" s="358" t="e" cm="1">
        <f t="array" aca="1" ref="FT98" ca="1">INDEX(INDIRECT("'"&amp;実行度合表集計!$D97&amp;"_受着完'!R89C4:R90C95",FALSE),2,
MATCH(FN$2,INDIRECT("'"&amp;実行度合表集計!$D97&amp;"_受着完'!R4",FALSE),0)-1)</f>
        <v>#REF!</v>
      </c>
      <c r="FU98" s="356" t="e">
        <f ca="1">INDEX(INDIRECT("'"&amp;実行度合表集計!$D97&amp;"_受着完'!R89C4:R90C95",FALSE),2,
MATCH(FN$2,INDIRECT("'"&amp;実行度合表集計!$D97&amp;"_受着完'!R4",FALSE),0))</f>
        <v>#REF!</v>
      </c>
      <c r="FV98" s="795" t="e">
        <f ca="1">FU98-($Q97*1000)</f>
        <v>#REF!</v>
      </c>
      <c r="FW98" s="587" t="e" cm="1">
        <f t="array" aca="1" ref="FW98" ca="1">INDEX(INDIRECT("'"&amp;実行度合表集計!$D97&amp;"_受着完'!R89C4:R90C95",FALSE),2,
MATCH(FN$2,INDIRECT("'"&amp;実行度合表集計!$D97&amp;"_受着完'!R4",FALSE),0)-3)</f>
        <v>#REF!</v>
      </c>
      <c r="FX98" s="627" t="e">
        <f t="shared" ref="FX98" ca="1" si="2699">ET98+FD98+FN98</f>
        <v>#REF!</v>
      </c>
      <c r="FY98" s="628" t="e">
        <f t="shared" ref="FY98" ca="1" si="2700">EU98+FE98+FO98</f>
        <v>#REF!</v>
      </c>
      <c r="FZ98" s="629" t="e">
        <f t="shared" ref="FZ98" ca="1" si="2701">EV98+FF98+FP98</f>
        <v>#REF!</v>
      </c>
      <c r="GA98" s="648" t="e">
        <f t="shared" ref="GA98" ca="1" si="2702">EW98+FG98+FQ98</f>
        <v>#REF!</v>
      </c>
      <c r="GB98" s="617" t="e">
        <f t="shared" ref="GB98" ca="1" si="2703">EX98+FH98+FR98</f>
        <v>#REF!</v>
      </c>
      <c r="GC98" s="649" t="e">
        <f t="shared" ref="GC98" ca="1" si="2704">EY98+FI98+FS98</f>
        <v>#REF!</v>
      </c>
      <c r="GD98" s="659" t="e">
        <f ca="1">EZ98+FJ98+FT98</f>
        <v>#REF!</v>
      </c>
      <c r="GE98" s="619" t="e">
        <f ca="1">FA98+FK98+FU98</f>
        <v>#REF!</v>
      </c>
      <c r="GF98" s="790" t="e">
        <f ca="1">GE98*(1+GF99)-(($Q97*1000)*3)</f>
        <v>#REF!</v>
      </c>
      <c r="GG98" s="660" t="e">
        <f ca="1">FC98+FM98+FW98</f>
        <v>#REF!</v>
      </c>
      <c r="GH98" s="670" t="e">
        <f t="shared" ca="1" si="2670"/>
        <v>#REF!</v>
      </c>
      <c r="GI98" s="620" t="e">
        <f t="shared" ca="1" si="2670"/>
        <v>#REF!</v>
      </c>
      <c r="GJ98" s="671" t="e">
        <f t="shared" ca="1" si="2670"/>
        <v>#REF!</v>
      </c>
      <c r="GK98" s="681" t="e">
        <f t="shared" ca="1" si="2670"/>
        <v>#REF!</v>
      </c>
      <c r="GL98" s="622" t="e">
        <f t="shared" ca="1" si="2670"/>
        <v>#REF!</v>
      </c>
      <c r="GM98" s="682" t="e">
        <f t="shared" ca="1" si="2670"/>
        <v>#REF!</v>
      </c>
      <c r="GN98" s="692" t="e">
        <f t="shared" ca="1" si="2671"/>
        <v>#REF!</v>
      </c>
      <c r="GO98" s="624" t="e">
        <f t="shared" ca="1" si="2672"/>
        <v>#REF!</v>
      </c>
      <c r="GP98" s="790" t="e">
        <f t="shared" ca="1" si="2673"/>
        <v>#REF!</v>
      </c>
      <c r="GQ98" s="693" t="e">
        <f t="shared" ca="1" si="2674"/>
        <v>#REF!</v>
      </c>
      <c r="GR98" s="702" t="e">
        <f t="shared" ca="1" si="2675"/>
        <v>#REF!</v>
      </c>
      <c r="GS98" s="699" t="e">
        <f t="shared" ca="1" si="2675"/>
        <v>#REF!</v>
      </c>
      <c r="GT98" s="703" t="e">
        <f t="shared" ca="1" si="2675"/>
        <v>#REF!</v>
      </c>
      <c r="GU98" s="702" t="e">
        <f t="shared" ca="1" si="2675"/>
        <v>#REF!</v>
      </c>
      <c r="GV98" s="699" t="e">
        <f t="shared" ca="1" si="2675"/>
        <v>#REF!</v>
      </c>
      <c r="GW98" s="703" t="e">
        <f t="shared" ca="1" si="2675"/>
        <v>#REF!</v>
      </c>
      <c r="GX98" s="702" t="e">
        <f t="shared" ca="1" si="2675"/>
        <v>#REF!</v>
      </c>
      <c r="GY98" s="699" t="e">
        <f t="shared" ca="1" si="2675"/>
        <v>#REF!</v>
      </c>
      <c r="GZ98" s="790" t="e">
        <f t="shared" ca="1" si="2675"/>
        <v>#REF!</v>
      </c>
      <c r="HA98" s="703" t="e">
        <f t="shared" ca="1" si="2675"/>
        <v>#REF!</v>
      </c>
      <c r="HC98" s="461" t="s">
        <v>146</v>
      </c>
      <c r="HD98" s="460"/>
      <c r="HE98" s="461" t="s">
        <v>244</v>
      </c>
      <c r="HF98" s="461"/>
      <c r="HG98" s="461"/>
    </row>
    <row r="99" spans="1:215" ht="19.5" outlineLevel="1" x14ac:dyDescent="0.25">
      <c r="A99" s="365"/>
      <c r="B99" s="505"/>
      <c r="C99" s="444" t="str">
        <f>_xlfn.XLOOKUP($D99,'214737'!$H:$H,'214737'!$G:$G,"",0)</f>
        <v/>
      </c>
      <c r="D99" s="432" t="str">
        <f>HYPERLINK("#'"&amp;D97&amp;"_損益'!A1","▶損益")</f>
        <v>▶損益</v>
      </c>
      <c r="E99" s="407"/>
      <c r="F99" s="1295" t="str">
        <f>_xlfn.XLOOKUP($D99,'214737'!$H:$H,'214737'!$I:$I,"",0)</f>
        <v/>
      </c>
      <c r="G99" s="1295" t="str">
        <f>_xlfn.XLOOKUP($D99,'214737'!$H:$H,'214737'!$J:$J,"",0)</f>
        <v/>
      </c>
      <c r="H99" s="1295" t="str">
        <f>_xlfn.XLOOKUP($D99,'214737'!$H:$H,'214737'!$K:$K,"",0)</f>
        <v/>
      </c>
      <c r="I99" s="415"/>
      <c r="J99" s="547"/>
      <c r="K99" s="1279"/>
      <c r="L99" s="1279"/>
      <c r="M99" s="1279"/>
      <c r="N99" s="1279"/>
      <c r="O99" s="1279"/>
      <c r="P99" s="1279"/>
      <c r="Q99" s="1279"/>
      <c r="R99" s="579" t="str">
        <f>R97</f>
        <v>イオンハウジング津田沼</v>
      </c>
      <c r="S99" s="359" t="s">
        <v>143</v>
      </c>
      <c r="T99" s="558" t="e">
        <f t="shared" ref="T99" ca="1" si="2705">IF(AND(T97&gt;0,T98&gt;0),ROUNDDOWN(T98/T97,4),"")</f>
        <v>#REF!</v>
      </c>
      <c r="U99" s="559" t="e">
        <f t="shared" ref="U99" ca="1" si="2706">IF(AND(U97&gt;0,U98&gt;0),ROUNDDOWN(U98/U97,4),"")</f>
        <v>#REF!</v>
      </c>
      <c r="V99" s="559" t="e">
        <f t="shared" ref="V99" ca="1" si="2707">IF(AND(V97&gt;0,V98&gt;0),ROUNDDOWN(V98/V97,4),"")</f>
        <v>#REF!</v>
      </c>
      <c r="W99" s="560" t="e">
        <f t="shared" ref="W99" ca="1" si="2708">IF(AND(W97&gt;0,W98&gt;0),ROUNDDOWN(W98/W97,4),"")</f>
        <v>#REF!</v>
      </c>
      <c r="X99" s="559" t="e">
        <f t="shared" ref="X99" ca="1" si="2709">IF(AND(X97&gt;0,X98&gt;0),ROUNDDOWN(X98/X97,4),"")</f>
        <v>#REF!</v>
      </c>
      <c r="Y99" s="559" t="e">
        <f t="shared" ref="Y99" ca="1" si="2710">IF(AND(Y97&gt;0,Y98&gt;0),ROUNDDOWN(Y98/Y97,4),"")</f>
        <v>#REF!</v>
      </c>
      <c r="Z99" s="561" t="e">
        <f t="shared" ref="Z99" ca="1" si="2711">IF(AND(Z97&gt;0,Z98&gt;0),ROUNDDOWN(Z98/Z97,4),"")</f>
        <v>#REF!</v>
      </c>
      <c r="AA99" s="559" t="e">
        <f t="shared" ref="AA99" ca="1" si="2712">IF(AND(AA97&gt;0,AA98&gt;0),ROUNDDOWN(AA98/AA97,4),"")</f>
        <v>#REF!</v>
      </c>
      <c r="AB99" s="562" t="e">
        <f ca="1">IF(AB98&gt;0,AB98/AB97,0)</f>
        <v>#REF!</v>
      </c>
      <c r="AC99" s="559" t="e">
        <f t="shared" ref="AC99" ca="1" si="2713">IF(AND(AC97&gt;0,AC98&gt;0),ROUNDDOWN(AC98/AC97,4),"")</f>
        <v>#REF!</v>
      </c>
      <c r="AD99" s="558" t="e">
        <f t="shared" ref="AD99" ca="1" si="2714">IF(AND(AD97&gt;0,AD98&gt;0),ROUNDDOWN(AD98/AD97,4),"")</f>
        <v>#REF!</v>
      </c>
      <c r="AE99" s="559" t="e">
        <f t="shared" ref="AE99" ca="1" si="2715">IF(AND(AE97&gt;0,AE98&gt;0),ROUNDDOWN(AE98/AE97,4),"")</f>
        <v>#REF!</v>
      </c>
      <c r="AF99" s="559" t="e">
        <f t="shared" ref="AF99" ca="1" si="2716">IF(AND(AF97&gt;0,AF98&gt;0),ROUNDDOWN(AF98/AF97,4),"")</f>
        <v>#REF!</v>
      </c>
      <c r="AG99" s="560" t="e">
        <f t="shared" ref="AG99" ca="1" si="2717">IF(AND(AG97&gt;0,AG98&gt;0),ROUNDDOWN(AG98/AG97,4),"")</f>
        <v>#REF!</v>
      </c>
      <c r="AH99" s="559" t="e">
        <f t="shared" ref="AH99" ca="1" si="2718">IF(AND(AH97&gt;0,AH98&gt;0),ROUNDDOWN(AH98/AH97,4),"")</f>
        <v>#REF!</v>
      </c>
      <c r="AI99" s="559" t="e">
        <f t="shared" ref="AI99" ca="1" si="2719">IF(AND(AI97&gt;0,AI98&gt;0),ROUNDDOWN(AI98/AI97,4),"")</f>
        <v>#REF!</v>
      </c>
      <c r="AJ99" s="561" t="e">
        <f t="shared" ref="AJ99" ca="1" si="2720">IF(AND(AJ97&gt;0,AJ98&gt;0),ROUNDDOWN(AJ98/AJ97,4),"")</f>
        <v>#REF!</v>
      </c>
      <c r="AK99" s="559" t="e">
        <f t="shared" ref="AK99" ca="1" si="2721">IF(AND(AK97&gt;0,AK98&gt;0),ROUNDDOWN(AK98/AK97,4),"")</f>
        <v>#REF!</v>
      </c>
      <c r="AL99" s="562" t="e">
        <f ca="1">IF(AL98&gt;0,AL98/AL97,0)</f>
        <v>#REF!</v>
      </c>
      <c r="AM99" s="559" t="e">
        <f t="shared" ref="AM99" ca="1" si="2722">IF(AND(AM97&gt;0,AM98&gt;0),ROUNDDOWN(AM98/AM97,4),"")</f>
        <v>#REF!</v>
      </c>
      <c r="AN99" s="558" t="e">
        <f t="shared" ref="AN99" ca="1" si="2723">IF(AND(AN97&gt;0,AN98&gt;0),ROUNDDOWN(AN98/AN97,4),"")</f>
        <v>#REF!</v>
      </c>
      <c r="AO99" s="559" t="e">
        <f t="shared" ref="AO99" ca="1" si="2724">IF(AND(AO97&gt;0,AO98&gt;0),ROUNDDOWN(AO98/AO97,4),"")</f>
        <v>#REF!</v>
      </c>
      <c r="AP99" s="559" t="e">
        <f t="shared" ref="AP99" ca="1" si="2725">IF(AND(AP97&gt;0,AP98&gt;0),ROUNDDOWN(AP98/AP97,4),"")</f>
        <v>#REF!</v>
      </c>
      <c r="AQ99" s="560" t="e">
        <f t="shared" ref="AQ99" ca="1" si="2726">IF(AND(AQ97&gt;0,AQ98&gt;0),ROUNDDOWN(AQ98/AQ97,4),"")</f>
        <v>#REF!</v>
      </c>
      <c r="AR99" s="559" t="e">
        <f t="shared" ref="AR99" ca="1" si="2727">IF(AND(AR97&gt;0,AR98&gt;0),ROUNDDOWN(AR98/AR97,4),"")</f>
        <v>#REF!</v>
      </c>
      <c r="AS99" s="559" t="e">
        <f t="shared" ref="AS99" ca="1" si="2728">IF(AND(AS97&gt;0,AS98&gt;0),ROUNDDOWN(AS98/AS97,4),"")</f>
        <v>#REF!</v>
      </c>
      <c r="AT99" s="561" t="e">
        <f t="shared" ref="AT99" ca="1" si="2729">IF(AND(AT97&gt;0,AT98&gt;0),ROUNDDOWN(AT98/AT97,4),"")</f>
        <v>#REF!</v>
      </c>
      <c r="AU99" s="559" t="e">
        <f t="shared" ref="AU99" ca="1" si="2730">IF(AND(AU97&gt;0,AU98&gt;0),ROUNDDOWN(AU98/AU97,4),"")</f>
        <v>#REF!</v>
      </c>
      <c r="AV99" s="562" t="e">
        <f ca="1">IF(AV98&gt;0,AV98/AV97,0)</f>
        <v>#REF!</v>
      </c>
      <c r="AW99" s="559" t="e">
        <f t="shared" ref="AW99" ca="1" si="2731">IF(AND(AW97&gt;0,AW98&gt;0),ROUNDDOWN(AW98/AW97,4),"")</f>
        <v>#REF!</v>
      </c>
      <c r="AX99" s="630" t="e">
        <f t="shared" ref="AX99:BE99" ca="1" si="2732">IF(AND(AX97&gt;0,AX98&gt;0),ROUNDDOWN(AX98/AX97,4),"")</f>
        <v>#REF!</v>
      </c>
      <c r="AY99" s="563" t="e">
        <f t="shared" ca="1" si="2732"/>
        <v>#REF!</v>
      </c>
      <c r="AZ99" s="631" t="e">
        <f t="shared" ca="1" si="2732"/>
        <v>#REF!</v>
      </c>
      <c r="BA99" s="650" t="e">
        <f t="shared" ca="1" si="2732"/>
        <v>#REF!</v>
      </c>
      <c r="BB99" s="564" t="e">
        <f t="shared" ca="1" si="2732"/>
        <v>#REF!</v>
      </c>
      <c r="BC99" s="651" t="e">
        <f t="shared" ca="1" si="2732"/>
        <v>#REF!</v>
      </c>
      <c r="BD99" s="661" t="e">
        <f t="shared" ca="1" si="2732"/>
        <v>#REF!</v>
      </c>
      <c r="BE99" s="565" t="e">
        <f t="shared" ca="1" si="2732"/>
        <v>#REF!</v>
      </c>
      <c r="BF99" s="796"/>
      <c r="BG99" s="662" t="e">
        <f ca="1">IF(AND(BG97&gt;0,BG98&gt;0),ROUNDDOWN(BG98/BG97,4),"")</f>
        <v>#REF!</v>
      </c>
      <c r="BH99" s="566" t="e">
        <f t="shared" ref="BH99" ca="1" si="2733">IF(AND(BH97&gt;0,BH98&gt;0),ROUNDDOWN(BH98/BH97,4),"")</f>
        <v>#REF!</v>
      </c>
      <c r="BI99" s="559" t="e">
        <f t="shared" ref="BI99" ca="1" si="2734">IF(AND(BI97&gt;0,BI98&gt;0),ROUNDDOWN(BI98/BI97,4),"")</f>
        <v>#REF!</v>
      </c>
      <c r="BJ99" s="559" t="e">
        <f t="shared" ref="BJ99" ca="1" si="2735">IF(AND(BJ97&gt;0,BJ98&gt;0),ROUNDDOWN(BJ98/BJ97,4),"")</f>
        <v>#REF!</v>
      </c>
      <c r="BK99" s="560" t="e">
        <f t="shared" ref="BK99" ca="1" si="2736">IF(AND(BK97&gt;0,BK98&gt;0),ROUNDDOWN(BK98/BK97,4),"")</f>
        <v>#REF!</v>
      </c>
      <c r="BL99" s="559" t="e">
        <f t="shared" ref="BL99" ca="1" si="2737">IF(AND(BL97&gt;0,BL98&gt;0),ROUNDDOWN(BL98/BL97,4),"")</f>
        <v>#REF!</v>
      </c>
      <c r="BM99" s="559" t="e">
        <f t="shared" ref="BM99" ca="1" si="2738">IF(AND(BM97&gt;0,BM98&gt;0),ROUNDDOWN(BM98/BM97,4),"")</f>
        <v>#REF!</v>
      </c>
      <c r="BN99" s="561" t="e">
        <f t="shared" ref="BN99" ca="1" si="2739">IF(AND(BN97&gt;0,BN98&gt;0),ROUNDDOWN(BN98/BN97,4),"")</f>
        <v>#REF!</v>
      </c>
      <c r="BO99" s="559" t="e">
        <f t="shared" ref="BO99" ca="1" si="2740">IF(AND(BO97&gt;0,BO98&gt;0),ROUNDDOWN(BO98/BO97,4),"")</f>
        <v>#REF!</v>
      </c>
      <c r="BP99" s="562" t="e">
        <f ca="1">IF(BP98&gt;0,BP98/BP97,0)</f>
        <v>#REF!</v>
      </c>
      <c r="BQ99" s="559" t="e">
        <f t="shared" ref="BQ99" ca="1" si="2741">IF(AND(BQ97&gt;0,BQ98&gt;0),ROUNDDOWN(BQ98/BQ97,4),"")</f>
        <v>#REF!</v>
      </c>
      <c r="BR99" s="558" t="e">
        <f t="shared" ref="BR99" ca="1" si="2742">IF(AND(BR97&gt;0,BR98&gt;0),ROUNDDOWN(BR98/BR97,4),"")</f>
        <v>#REF!</v>
      </c>
      <c r="BS99" s="559" t="e">
        <f t="shared" ref="BS99" ca="1" si="2743">IF(AND(BS97&gt;0,BS98&gt;0),ROUNDDOWN(BS98/BS97,4),"")</f>
        <v>#REF!</v>
      </c>
      <c r="BT99" s="559" t="e">
        <f t="shared" ref="BT99" ca="1" si="2744">IF(AND(BT97&gt;0,BT98&gt;0),ROUNDDOWN(BT98/BT97,4),"")</f>
        <v>#REF!</v>
      </c>
      <c r="BU99" s="560" t="e">
        <f t="shared" ref="BU99" ca="1" si="2745">IF(AND(BU97&gt;0,BU98&gt;0),ROUNDDOWN(BU98/BU97,4),"")</f>
        <v>#REF!</v>
      </c>
      <c r="BV99" s="559" t="e">
        <f t="shared" ref="BV99" ca="1" si="2746">IF(AND(BV97&gt;0,BV98&gt;0),ROUNDDOWN(BV98/BV97,4),"")</f>
        <v>#REF!</v>
      </c>
      <c r="BW99" s="559" t="e">
        <f t="shared" ref="BW99" ca="1" si="2747">IF(AND(BW97&gt;0,BW98&gt;0),ROUNDDOWN(BW98/BW97,4),"")</f>
        <v>#REF!</v>
      </c>
      <c r="BX99" s="561" t="e">
        <f t="shared" ref="BX99" ca="1" si="2748">IF(AND(BX97&gt;0,BX98&gt;0),ROUNDDOWN(BX98/BX97,4),"")</f>
        <v>#REF!</v>
      </c>
      <c r="BY99" s="559" t="e">
        <f t="shared" ref="BY99" ca="1" si="2749">IF(AND(BY97&gt;0,BY98&gt;0),ROUNDDOWN(BY98/BY97,4),"")</f>
        <v>#REF!</v>
      </c>
      <c r="BZ99" s="562" t="e">
        <f ca="1">IF(BZ98&gt;0,BZ98/BZ97,0)</f>
        <v>#REF!</v>
      </c>
      <c r="CA99" s="559" t="e">
        <f t="shared" ref="CA99" ca="1" si="2750">IF(AND(CA97&gt;0,CA98&gt;0),ROUNDDOWN(CA98/CA97,4),"")</f>
        <v>#REF!</v>
      </c>
      <c r="CB99" s="558" t="e">
        <f t="shared" ref="CB99" ca="1" si="2751">IF(AND(CB97&gt;0,CB98&gt;0),ROUNDDOWN(CB98/CB97,4),"")</f>
        <v>#REF!</v>
      </c>
      <c r="CC99" s="559" t="e">
        <f t="shared" ref="CC99" ca="1" si="2752">IF(AND(CC97&gt;0,CC98&gt;0),ROUNDDOWN(CC98/CC97,4),"")</f>
        <v>#REF!</v>
      </c>
      <c r="CD99" s="559" t="e">
        <f t="shared" ref="CD99" ca="1" si="2753">IF(AND(CD97&gt;0,CD98&gt;0),ROUNDDOWN(CD98/CD97,4),"")</f>
        <v>#REF!</v>
      </c>
      <c r="CE99" s="560" t="e">
        <f t="shared" ref="CE99" ca="1" si="2754">IF(AND(CE97&gt;0,CE98&gt;0),ROUNDDOWN(CE98/CE97,4),"")</f>
        <v>#REF!</v>
      </c>
      <c r="CF99" s="559" t="e">
        <f t="shared" ref="CF99" ca="1" si="2755">IF(AND(CF97&gt;0,CF98&gt;0),ROUNDDOWN(CF98/CF97,4),"")</f>
        <v>#REF!</v>
      </c>
      <c r="CG99" s="559" t="e">
        <f t="shared" ref="CG99" ca="1" si="2756">IF(AND(CG97&gt;0,CG98&gt;0),ROUNDDOWN(CG98/CG97,4),"")</f>
        <v>#REF!</v>
      </c>
      <c r="CH99" s="561" t="e">
        <f t="shared" ref="CH99" ca="1" si="2757">IF(AND(CH97&gt;0,CH98&gt;0),ROUNDDOWN(CH98/CH97,4),"")</f>
        <v>#REF!</v>
      </c>
      <c r="CI99" s="559" t="e">
        <f t="shared" ref="CI99" ca="1" si="2758">IF(AND(CI97&gt;0,CI98&gt;0),ROUNDDOWN(CI98/CI97,4),"")</f>
        <v>#REF!</v>
      </c>
      <c r="CJ99" s="562" t="e">
        <f ca="1">IF(CJ98&gt;0,CJ98/CJ97,0)</f>
        <v>#REF!</v>
      </c>
      <c r="CK99" s="559" t="e">
        <f t="shared" ref="CK99" ca="1" si="2759">IF(AND(CK97&gt;0,CK98&gt;0),ROUNDDOWN(CK98/CK97,4),"")</f>
        <v>#REF!</v>
      </c>
      <c r="CL99" s="630" t="e">
        <f t="shared" ref="CL99:CS99" ca="1" si="2760">IF(AND(CL97&gt;0,CL98&gt;0),ROUNDDOWN(CL98/CL97,4),"")</f>
        <v>#REF!</v>
      </c>
      <c r="CM99" s="563" t="e">
        <f t="shared" ca="1" si="2760"/>
        <v>#REF!</v>
      </c>
      <c r="CN99" s="631" t="e">
        <f t="shared" ca="1" si="2760"/>
        <v>#REF!</v>
      </c>
      <c r="CO99" s="650" t="e">
        <f t="shared" ca="1" si="2760"/>
        <v>#REF!</v>
      </c>
      <c r="CP99" s="564" t="e">
        <f t="shared" ca="1" si="2760"/>
        <v>#REF!</v>
      </c>
      <c r="CQ99" s="651" t="e">
        <f t="shared" ca="1" si="2760"/>
        <v>#REF!</v>
      </c>
      <c r="CR99" s="661" t="e">
        <f t="shared" ca="1" si="2760"/>
        <v>#REF!</v>
      </c>
      <c r="CS99" s="565" t="e">
        <f t="shared" ca="1" si="2760"/>
        <v>#REF!</v>
      </c>
      <c r="CT99" s="796"/>
      <c r="CU99" s="662" t="e">
        <f ca="1">IF(AND(CU97&gt;0,CU98&gt;0),ROUNDDOWN(CU98/CU97,4),"")</f>
        <v>#REF!</v>
      </c>
      <c r="CV99" s="672" t="e">
        <f ca="1">IF(AND(CV97&gt;0,CV98&gt;0),ROUNDDOWN(CV98/CV97,4),"")</f>
        <v>#REF!</v>
      </c>
      <c r="CW99" s="567" t="e">
        <f t="shared" ref="CW99:CX99" ca="1" si="2761">IF(AND(CW97&gt;0,CW98&gt;0),ROUNDDOWN(CW98/CW97,4),"")</f>
        <v>#REF!</v>
      </c>
      <c r="CX99" s="673" t="e">
        <f t="shared" ca="1" si="2761"/>
        <v>#REF!</v>
      </c>
      <c r="CY99" s="683" t="e">
        <f ca="1">IF(AND(CY97&gt;0,CY98&gt;0),ROUNDDOWN(CY98/CY97,4),"")</f>
        <v>#REF!</v>
      </c>
      <c r="CZ99" s="568" t="e">
        <f ca="1">IF(AND(CZ97&gt;0,CZ98&gt;0),ROUNDDOWN(CZ98/CZ97,4),"")</f>
        <v>#REF!</v>
      </c>
      <c r="DA99" s="684" t="e">
        <f ca="1">IF(AND(DA97&gt;0,DA98&gt;0),ROUNDDOWN(DA98/DA97,4),"")</f>
        <v>#REF!</v>
      </c>
      <c r="DB99" s="694" t="e">
        <f t="shared" ref="DB99" ca="1" si="2762">IF(AND(DB97&gt;0,DB98&gt;0),ROUNDDOWN(DB98/DB97,4),"")</f>
        <v>#REF!</v>
      </c>
      <c r="DC99" s="569" t="e">
        <f t="shared" ref="DC99:DD99" ca="1" si="2763">IF(AND(DC97&gt;0,DC98&gt;0),ROUNDDOWN(DC98/DC97,4),"")</f>
        <v>#REF!</v>
      </c>
      <c r="DD99" s="792" t="e">
        <f t="shared" ca="1" si="2763"/>
        <v>#REF!</v>
      </c>
      <c r="DE99" s="695" t="e">
        <f t="shared" ref="DE99" ca="1" si="2764">IF(AND(DE97&gt;0,DE98&gt;0),ROUNDDOWN(DE98/DE97,4),"")</f>
        <v>#REF!</v>
      </c>
      <c r="DF99" s="566" t="e">
        <f t="shared" ref="DF99:GX99" ca="1" si="2765">IF(AND(DF97&gt;0,DF98&gt;0),ROUNDDOWN(DF98/DF97,4),"")</f>
        <v>#REF!</v>
      </c>
      <c r="DG99" s="559" t="e">
        <f t="shared" ca="1" si="2765"/>
        <v>#REF!</v>
      </c>
      <c r="DH99" s="559" t="e">
        <f t="shared" ca="1" si="2765"/>
        <v>#REF!</v>
      </c>
      <c r="DI99" s="560" t="e">
        <f t="shared" ca="1" si="2765"/>
        <v>#REF!</v>
      </c>
      <c r="DJ99" s="559" t="e">
        <f t="shared" ca="1" si="2765"/>
        <v>#REF!</v>
      </c>
      <c r="DK99" s="559" t="e">
        <f t="shared" ca="1" si="2765"/>
        <v>#REF!</v>
      </c>
      <c r="DL99" s="561" t="e">
        <f t="shared" ca="1" si="2765"/>
        <v>#REF!</v>
      </c>
      <c r="DM99" s="559" t="e">
        <f t="shared" ca="1" si="2765"/>
        <v>#REF!</v>
      </c>
      <c r="DN99" s="562" t="e">
        <f ca="1">IF(DN98&gt;0,DN98/DN97,0)</f>
        <v>#REF!</v>
      </c>
      <c r="DO99" s="559" t="e">
        <f t="shared" ca="1" si="2765"/>
        <v>#REF!</v>
      </c>
      <c r="DP99" s="558" t="e">
        <f t="shared" ca="1" si="2765"/>
        <v>#REF!</v>
      </c>
      <c r="DQ99" s="559" t="e">
        <f t="shared" ca="1" si="2765"/>
        <v>#REF!</v>
      </c>
      <c r="DR99" s="559" t="e">
        <f t="shared" ca="1" si="2765"/>
        <v>#REF!</v>
      </c>
      <c r="DS99" s="560" t="e">
        <f t="shared" ca="1" si="2765"/>
        <v>#REF!</v>
      </c>
      <c r="DT99" s="559" t="e">
        <f t="shared" ca="1" si="2765"/>
        <v>#REF!</v>
      </c>
      <c r="DU99" s="559" t="e">
        <f t="shared" ca="1" si="2765"/>
        <v>#REF!</v>
      </c>
      <c r="DV99" s="561" t="e">
        <f t="shared" ca="1" si="2765"/>
        <v>#REF!</v>
      </c>
      <c r="DW99" s="559" t="e">
        <f t="shared" ca="1" si="2765"/>
        <v>#REF!</v>
      </c>
      <c r="DX99" s="562" t="e">
        <f ca="1">IF(DX98&gt;0,DX98/DX97,0)</f>
        <v>#REF!</v>
      </c>
      <c r="DY99" s="559" t="e">
        <f t="shared" ca="1" si="2765"/>
        <v>#REF!</v>
      </c>
      <c r="DZ99" s="558" t="e">
        <f t="shared" ca="1" si="2765"/>
        <v>#REF!</v>
      </c>
      <c r="EA99" s="559" t="e">
        <f t="shared" ca="1" si="2765"/>
        <v>#REF!</v>
      </c>
      <c r="EB99" s="559" t="e">
        <f t="shared" ca="1" si="2765"/>
        <v>#REF!</v>
      </c>
      <c r="EC99" s="560" t="e">
        <f t="shared" ca="1" si="2765"/>
        <v>#REF!</v>
      </c>
      <c r="ED99" s="559" t="e">
        <f t="shared" ca="1" si="2765"/>
        <v>#REF!</v>
      </c>
      <c r="EE99" s="559" t="e">
        <f t="shared" ca="1" si="2765"/>
        <v>#REF!</v>
      </c>
      <c r="EF99" s="561" t="e">
        <f t="shared" ca="1" si="2765"/>
        <v>#REF!</v>
      </c>
      <c r="EG99" s="559" t="e">
        <f t="shared" ca="1" si="2765"/>
        <v>#REF!</v>
      </c>
      <c r="EH99" s="562" t="e">
        <f ca="1">IF(EH98&gt;0,EH98/EH97,0)</f>
        <v>#REF!</v>
      </c>
      <c r="EI99" s="559" t="e">
        <f t="shared" ca="1" si="2765"/>
        <v>#REF!</v>
      </c>
      <c r="EJ99" s="630" t="e">
        <f t="shared" ref="EJ99:EQ99" ca="1" si="2766">IF(AND(EJ97&gt;0,EJ98&gt;0),ROUNDDOWN(EJ98/EJ97,4),"")</f>
        <v>#REF!</v>
      </c>
      <c r="EK99" s="563" t="e">
        <f t="shared" ca="1" si="2766"/>
        <v>#REF!</v>
      </c>
      <c r="EL99" s="631" t="e">
        <f t="shared" ca="1" si="2766"/>
        <v>#REF!</v>
      </c>
      <c r="EM99" s="650" t="e">
        <f t="shared" ca="1" si="2766"/>
        <v>#REF!</v>
      </c>
      <c r="EN99" s="564" t="e">
        <f t="shared" ca="1" si="2766"/>
        <v>#REF!</v>
      </c>
      <c r="EO99" s="651" t="e">
        <f t="shared" ca="1" si="2766"/>
        <v>#REF!</v>
      </c>
      <c r="EP99" s="661" t="e">
        <f t="shared" ca="1" si="2766"/>
        <v>#REF!</v>
      </c>
      <c r="EQ99" s="565" t="e">
        <f t="shared" ca="1" si="2766"/>
        <v>#REF!</v>
      </c>
      <c r="ER99" s="796"/>
      <c r="ES99" s="662" t="e">
        <f ca="1">IF(AND(ES97&gt;0,ES98&gt;0),ROUNDDOWN(ES98/ES97,4),"")</f>
        <v>#REF!</v>
      </c>
      <c r="ET99" s="566" t="e">
        <f t="shared" ca="1" si="2765"/>
        <v>#REF!</v>
      </c>
      <c r="EU99" s="559" t="e">
        <f t="shared" ca="1" si="2765"/>
        <v>#REF!</v>
      </c>
      <c r="EV99" s="559" t="e">
        <f t="shared" ca="1" si="2765"/>
        <v>#REF!</v>
      </c>
      <c r="EW99" s="560" t="e">
        <f t="shared" ca="1" si="2765"/>
        <v>#REF!</v>
      </c>
      <c r="EX99" s="559" t="e">
        <f t="shared" ca="1" si="2765"/>
        <v>#REF!</v>
      </c>
      <c r="EY99" s="559" t="e">
        <f t="shared" ca="1" si="2765"/>
        <v>#REF!</v>
      </c>
      <c r="EZ99" s="561" t="e">
        <f t="shared" ca="1" si="2765"/>
        <v>#REF!</v>
      </c>
      <c r="FA99" s="559" t="e">
        <f t="shared" ca="1" si="2765"/>
        <v>#REF!</v>
      </c>
      <c r="FB99" s="562" t="e">
        <f ca="1">IF(FB98&gt;0,FB98/FB97,0)</f>
        <v>#REF!</v>
      </c>
      <c r="FC99" s="559" t="e">
        <f t="shared" ca="1" si="2765"/>
        <v>#REF!</v>
      </c>
      <c r="FD99" s="558" t="e">
        <f t="shared" ca="1" si="2765"/>
        <v>#REF!</v>
      </c>
      <c r="FE99" s="559" t="e">
        <f t="shared" ca="1" si="2765"/>
        <v>#REF!</v>
      </c>
      <c r="FF99" s="559" t="e">
        <f t="shared" ca="1" si="2765"/>
        <v>#REF!</v>
      </c>
      <c r="FG99" s="560" t="e">
        <f t="shared" ca="1" si="2765"/>
        <v>#REF!</v>
      </c>
      <c r="FH99" s="559" t="e">
        <f t="shared" ca="1" si="2765"/>
        <v>#REF!</v>
      </c>
      <c r="FI99" s="559" t="e">
        <f t="shared" ca="1" si="2765"/>
        <v>#REF!</v>
      </c>
      <c r="FJ99" s="561" t="e">
        <f t="shared" ca="1" si="2765"/>
        <v>#REF!</v>
      </c>
      <c r="FK99" s="559" t="e">
        <f t="shared" ca="1" si="2765"/>
        <v>#REF!</v>
      </c>
      <c r="FL99" s="562" t="e">
        <f ca="1">IF(FL98&gt;0,FL98/FL97,0)</f>
        <v>#REF!</v>
      </c>
      <c r="FM99" s="559" t="e">
        <f t="shared" ca="1" si="2765"/>
        <v>#REF!</v>
      </c>
      <c r="FN99" s="558" t="e">
        <f t="shared" ca="1" si="2765"/>
        <v>#REF!</v>
      </c>
      <c r="FO99" s="559" t="e">
        <f t="shared" ca="1" si="2765"/>
        <v>#REF!</v>
      </c>
      <c r="FP99" s="559" t="e">
        <f t="shared" ca="1" si="2765"/>
        <v>#REF!</v>
      </c>
      <c r="FQ99" s="560" t="e">
        <f t="shared" ca="1" si="2765"/>
        <v>#REF!</v>
      </c>
      <c r="FR99" s="559" t="e">
        <f t="shared" ca="1" si="2765"/>
        <v>#REF!</v>
      </c>
      <c r="FS99" s="559" t="e">
        <f t="shared" ca="1" si="2765"/>
        <v>#REF!</v>
      </c>
      <c r="FT99" s="561" t="e">
        <f t="shared" ca="1" si="2765"/>
        <v>#REF!</v>
      </c>
      <c r="FU99" s="559" t="e">
        <f t="shared" ca="1" si="2765"/>
        <v>#REF!</v>
      </c>
      <c r="FV99" s="562" t="e">
        <f ca="1">IF(FV98&gt;0,FV98/FV97,0)</f>
        <v>#REF!</v>
      </c>
      <c r="FW99" s="559" t="e">
        <f t="shared" ca="1" si="2765"/>
        <v>#REF!</v>
      </c>
      <c r="FX99" s="630" t="e">
        <f t="shared" ref="FX99:GE99" ca="1" si="2767">IF(AND(FX97&gt;0,FX98&gt;0),ROUNDDOWN(FX98/FX97,4),"")</f>
        <v>#REF!</v>
      </c>
      <c r="FY99" s="563" t="e">
        <f t="shared" ca="1" si="2767"/>
        <v>#REF!</v>
      </c>
      <c r="FZ99" s="631" t="e">
        <f t="shared" ca="1" si="2767"/>
        <v>#REF!</v>
      </c>
      <c r="GA99" s="650" t="e">
        <f t="shared" ca="1" si="2767"/>
        <v>#REF!</v>
      </c>
      <c r="GB99" s="564" t="e">
        <f t="shared" ca="1" si="2767"/>
        <v>#REF!</v>
      </c>
      <c r="GC99" s="651" t="e">
        <f t="shared" ca="1" si="2767"/>
        <v>#REF!</v>
      </c>
      <c r="GD99" s="661" t="e">
        <f t="shared" ca="1" si="2767"/>
        <v>#REF!</v>
      </c>
      <c r="GE99" s="565" t="e">
        <f t="shared" ca="1" si="2767"/>
        <v>#REF!</v>
      </c>
      <c r="GF99" s="796"/>
      <c r="GG99" s="662" t="e">
        <f ca="1">IF(AND(GG97&gt;0,GG98&gt;0),ROUNDDOWN(GG98/GG97,4),"")</f>
        <v>#REF!</v>
      </c>
      <c r="GH99" s="672" t="e">
        <f ca="1">IF(AND(GH97&gt;0,GH98&gt;0),ROUNDDOWN(GH98/GH97,4),"")</f>
        <v>#REF!</v>
      </c>
      <c r="GI99" s="567" t="e">
        <f t="shared" ref="GI99:GJ99" ca="1" si="2768">IF(AND(GI97&gt;0,GI98&gt;0),ROUNDDOWN(GI98/GI97,4),"")</f>
        <v>#REF!</v>
      </c>
      <c r="GJ99" s="673" t="e">
        <f t="shared" ca="1" si="2768"/>
        <v>#REF!</v>
      </c>
      <c r="GK99" s="683" t="e">
        <f ca="1">IF(AND(GK97&gt;0,GK98&gt;0),ROUNDDOWN(GK98/GK97,4),"")</f>
        <v>#REF!</v>
      </c>
      <c r="GL99" s="568" t="e">
        <f ca="1">IF(AND(GL97&gt;0,GL98&gt;0),ROUNDDOWN(GL98/GL97,4),"")</f>
        <v>#REF!</v>
      </c>
      <c r="GM99" s="684" t="e">
        <f ca="1">IF(AND(GM97&gt;0,GM98&gt;0),ROUNDDOWN(GM98/GM97,4),"")</f>
        <v>#REF!</v>
      </c>
      <c r="GN99" s="694" t="e">
        <f t="shared" ref="GN99:GW99" ca="1" si="2769">IF(AND(GN97&gt;0,GN98&gt;0),ROUNDDOWN(GN98/GN97,4),"")</f>
        <v>#REF!</v>
      </c>
      <c r="GO99" s="569" t="e">
        <f t="shared" ca="1" si="2769"/>
        <v>#REF!</v>
      </c>
      <c r="GP99" s="792" t="e">
        <f t="shared" ca="1" si="2769"/>
        <v>#REF!</v>
      </c>
      <c r="GQ99" s="695" t="e">
        <f t="shared" ca="1" si="2769"/>
        <v>#REF!</v>
      </c>
      <c r="GR99" s="704" t="e">
        <f t="shared" ca="1" si="2769"/>
        <v>#REF!</v>
      </c>
      <c r="GS99" s="570" t="e">
        <f t="shared" ca="1" si="2769"/>
        <v>#REF!</v>
      </c>
      <c r="GT99" s="705" t="e">
        <f t="shared" ca="1" si="2769"/>
        <v>#REF!</v>
      </c>
      <c r="GU99" s="704" t="e">
        <f t="shared" ca="1" si="2769"/>
        <v>#REF!</v>
      </c>
      <c r="GV99" s="570" t="e">
        <f t="shared" ca="1" si="2769"/>
        <v>#REF!</v>
      </c>
      <c r="GW99" s="705" t="e">
        <f t="shared" ca="1" si="2769"/>
        <v>#REF!</v>
      </c>
      <c r="GX99" s="704" t="e">
        <f t="shared" ca="1" si="2765"/>
        <v>#REF!</v>
      </c>
      <c r="GY99" s="570" t="e">
        <f t="shared" ref="GY99:GZ99" ca="1" si="2770">IF(AND(GY97&gt;0,GY98&gt;0),ROUNDDOWN(GY98/GY97,4),"")</f>
        <v>#REF!</v>
      </c>
      <c r="GZ99" s="794" t="e">
        <f t="shared" ca="1" si="2770"/>
        <v>#REF!</v>
      </c>
      <c r="HA99" s="705" t="e">
        <f t="shared" ref="HA99" ca="1" si="2771">IF(AND(HA97&gt;0,HA98&gt;0),ROUNDDOWN(HA98/HA97,4),"")</f>
        <v>#REF!</v>
      </c>
      <c r="HC99" s="461"/>
      <c r="HD99" s="460"/>
      <c r="HE99" s="461"/>
      <c r="HF99" s="461"/>
      <c r="HG99" s="461"/>
    </row>
    <row r="100" spans="1:215" outlineLevel="1" x14ac:dyDescent="0.25">
      <c r="A100" s="365"/>
      <c r="B100" s="509"/>
      <c r="C100" s="807" t="str">
        <f>_xlfn.XLOOKUP($D100,'214737'!$H:$H,'214737'!$G:$G,"",0)</f>
        <v>千葉</v>
      </c>
      <c r="D100" s="808" t="s">
        <v>9</v>
      </c>
      <c r="E100" s="422">
        <v>152</v>
      </c>
      <c r="F100" s="1294" t="str">
        <f>_xlfn.XLOOKUP($D100,'214737'!$H:$H,'214737'!$I:$I,"",0)</f>
        <v>滝田 健二</v>
      </c>
      <c r="G100" s="1294" t="str">
        <f>_xlfn.XLOOKUP($D100,'214737'!$H:$H,'214737'!$J:$J,"",0)</f>
        <v>刈込 美智子</v>
      </c>
      <c r="H100" s="1294">
        <f>_xlfn.XLOOKUP($D100,'214737'!$H:$H,'214737'!$K:$K,"",0)</f>
        <v>0</v>
      </c>
      <c r="I100" s="809" t="str">
        <f>集計グループ12</f>
        <v>千葉・不動産事業</v>
      </c>
      <c r="J100" s="523"/>
      <c r="K100" s="1278">
        <f>_xlfn.XLOOKUP(実行度合表集計!$D100,'214737'!$H:$H,'214737'!$X:$X,0,0)</f>
        <v>959</v>
      </c>
      <c r="L100" s="1278">
        <f>_xlfn.XLOOKUP(実行度合表集計!$D100,'214737'!$H:$H,'214737'!$Y:$Y,0,0)</f>
        <v>342</v>
      </c>
      <c r="M100" s="1278">
        <f>_xlfn.XLOOKUP(実行度合表集計!$D100,'214737'!$H:$H,'214737'!$S:$S,0,0)</f>
        <v>709</v>
      </c>
      <c r="N100" s="1278">
        <f>_xlfn.XLOOKUP(実行度合表集計!$D100,'214737'!$H:$H,'214737'!$T:$T,0,0)</f>
        <v>309</v>
      </c>
      <c r="O100" s="1278">
        <f>_xlfn.XLOOKUP(実行度合表集計!$D100,'214737'!$H:$H,'214737'!$U:$U,0,0)</f>
        <v>752</v>
      </c>
      <c r="P100" s="1278">
        <f>_xlfn.XLOOKUP(実行度合表集計!$D100,'214737'!$H:$H,'214737'!$V:$V,0,0)</f>
        <v>400</v>
      </c>
      <c r="Q100" s="1278">
        <f>SUM(K100:P100)</f>
        <v>3471</v>
      </c>
      <c r="R100" s="577" t="str">
        <f>D100</f>
        <v>千葉・不動産課</v>
      </c>
      <c r="S100" s="355" t="s">
        <v>145</v>
      </c>
      <c r="T100" s="455" t="e" cm="1">
        <f t="array" aca="1" ref="T100" ca="1">INDEX(INDIRECT("'"&amp;実行度合表集計!$D100&amp;"_受着完'!R27C4:R28C95",FALSE),1,
MATCH(T$2,INDIRECT("'"&amp;実行度合表集計!$D100&amp;"_受着完'!R4",FALSE),0)-1)</f>
        <v>#REF!</v>
      </c>
      <c r="U100" s="356" t="e">
        <f ca="1">INDEX(INDIRECT("'"&amp;実行度合表集計!$D100&amp;"_受着完'!R27C4:R28C95",FALSE),1,
MATCH(T$2,INDIRECT("'"&amp;実行度合表集計!$D100&amp;"_受着完'!R4",FALSE),0))</f>
        <v>#REF!</v>
      </c>
      <c r="V100" s="587" t="e" cm="1">
        <f t="array" aca="1" ref="V100" ca="1">INDEX(INDIRECT("'"&amp;実行度合表集計!$D100&amp;"_受着完'!R27C4:R28C95",FALSE),1,
MATCH(T$2,INDIRECT("'"&amp;実行度合表集計!$D100&amp;"_受着完'!R4",FALSE),0)-3)</f>
        <v>#REF!</v>
      </c>
      <c r="W100" s="357" t="e" cm="1">
        <f t="array" aca="1" ref="W100" ca="1">INDEX(INDIRECT("'"&amp;実行度合表集計!$D100&amp;"_受着完'!R58C4:R59C95",FALSE),1,
MATCH(T$2,INDIRECT("'"&amp;実行度合表集計!$D100&amp;"_受着完'!R4",FALSE),0)-1)</f>
        <v>#REF!</v>
      </c>
      <c r="X100" s="356" t="e">
        <f ca="1">INDEX(INDIRECT("'"&amp;実行度合表集計!$D100&amp;"_受着完'!R58C4:R59C95",FALSE),1,
MATCH(T$2,INDIRECT("'"&amp;実行度合表集計!$D100&amp;"_受着完'!R4",FALSE),0))</f>
        <v>#REF!</v>
      </c>
      <c r="Y100" s="587" t="e" cm="1">
        <f t="array" aca="1" ref="Y100" ca="1">INDEX(INDIRECT("'"&amp;実行度合表集計!$D100&amp;"_受着完'!R58C4:R59C95",FALSE),1,
MATCH(T$2,INDIRECT("'"&amp;実行度合表集計!$D100&amp;"_受着完'!R4",FALSE),0)-3)</f>
        <v>#REF!</v>
      </c>
      <c r="Z100" s="358" t="e" cm="1">
        <f t="array" aca="1" ref="Z100" ca="1">INDEX(INDIRECT("'"&amp;実行度合表集計!$D100&amp;"_受着完'!R89C4:R90C95",FALSE),1,
MATCH(T$2,INDIRECT("'"&amp;実行度合表集計!$D100&amp;"_受着完'!R4",FALSE),0)-1)</f>
        <v>#REF!</v>
      </c>
      <c r="AA100" s="356" t="e">
        <f ca="1">INDEX(INDIRECT("'"&amp;実行度合表集計!$D100&amp;"_受着完'!R89C4:R90C95",FALSE),1,
MATCH(T$2,INDIRECT("'"&amp;実行度合表集計!$D100&amp;"_受着完'!R4",FALSE),0))</f>
        <v>#REF!</v>
      </c>
      <c r="AB100" s="384" t="e">
        <f ca="1">AA100-($Q100*1000)</f>
        <v>#REF!</v>
      </c>
      <c r="AC100" s="587" t="e" cm="1">
        <f t="array" aca="1" ref="AC100" ca="1">INDEX(INDIRECT("'"&amp;実行度合表集計!$D100&amp;"_受着完'!R89C4:R90C95",FALSE),1,
MATCH(T$2,INDIRECT("'"&amp;実行度合表集計!$D100&amp;"_受着完'!R4",FALSE),0)-3)</f>
        <v>#REF!</v>
      </c>
      <c r="AD100" s="455" t="e" cm="1">
        <f t="array" aca="1" ref="AD100" ca="1">INDEX(INDIRECT("'"&amp;実行度合表集計!$D100&amp;"_受着完'!R27C4:R28C95",FALSE),1,
MATCH(AD$2,INDIRECT("'"&amp;実行度合表集計!$D100&amp;"_受着完'!R4",FALSE),0)-1)</f>
        <v>#REF!</v>
      </c>
      <c r="AE100" s="356" t="e">
        <f ca="1">INDEX(INDIRECT("'"&amp;実行度合表集計!$D100&amp;"_受着完'!R27C4:R28C95",FALSE),1,
MATCH(AD$2,INDIRECT("'"&amp;実行度合表集計!$D100&amp;"_受着完'!R4",FALSE),0))</f>
        <v>#REF!</v>
      </c>
      <c r="AF100" s="587" t="e" cm="1">
        <f t="array" aca="1" ref="AF100" ca="1">INDEX(INDIRECT("'"&amp;実行度合表集計!$D100&amp;"_受着完'!R27C4:R28C95",FALSE),1,
MATCH(AD$2,INDIRECT("'"&amp;実行度合表集計!$D100&amp;"_受着完'!R4",FALSE),0)-3)</f>
        <v>#REF!</v>
      </c>
      <c r="AG100" s="357" t="e" cm="1">
        <f t="array" aca="1" ref="AG100" ca="1">INDEX(INDIRECT("'"&amp;実行度合表集計!$D100&amp;"_受着完'!R58C4:R59C95",FALSE),1,
MATCH(AD$2,INDIRECT("'"&amp;実行度合表集計!$D100&amp;"_受着完'!R4",FALSE),0)-1)</f>
        <v>#REF!</v>
      </c>
      <c r="AH100" s="356" t="e">
        <f ca="1">INDEX(INDIRECT("'"&amp;実行度合表集計!$D100&amp;"_受着完'!R58C4:R59C95",FALSE),1,
MATCH(AD$2,INDIRECT("'"&amp;実行度合表集計!$D100&amp;"_受着完'!R4",FALSE),0))</f>
        <v>#REF!</v>
      </c>
      <c r="AI100" s="587" t="e" cm="1">
        <f t="array" aca="1" ref="AI100" ca="1">INDEX(INDIRECT("'"&amp;実行度合表集計!$D100&amp;"_受着完'!R58C4:R59C95",FALSE),1,
MATCH(AD$2,INDIRECT("'"&amp;実行度合表集計!$D100&amp;"_受着完'!R4",FALSE),0)-3)</f>
        <v>#REF!</v>
      </c>
      <c r="AJ100" s="358" t="e" cm="1">
        <f t="array" aca="1" ref="AJ100" ca="1">INDEX(INDIRECT("'"&amp;実行度合表集計!$D100&amp;"_受着完'!R89C4:R90C95",FALSE),1,
MATCH(AD$2,INDIRECT("'"&amp;実行度合表集計!$D100&amp;"_受着完'!R4",FALSE),0)-1)</f>
        <v>#REF!</v>
      </c>
      <c r="AK100" s="356" t="e">
        <f ca="1">INDEX(INDIRECT("'"&amp;実行度合表集計!$D100&amp;"_受着完'!R89C4:R90C95",FALSE),1,
MATCH(AD$2,INDIRECT("'"&amp;実行度合表集計!$D100&amp;"_受着完'!R4",FALSE),0))</f>
        <v>#REF!</v>
      </c>
      <c r="AL100" s="384" t="e">
        <f ca="1">AK100-($Q100*1000)</f>
        <v>#REF!</v>
      </c>
      <c r="AM100" s="587" t="e" cm="1">
        <f t="array" aca="1" ref="AM100" ca="1">INDEX(INDIRECT("'"&amp;実行度合表集計!$D100&amp;"_受着完'!R89C4:R90C95",FALSE),1,
MATCH(AD$2,INDIRECT("'"&amp;実行度合表集計!$D100&amp;"_受着完'!R4",FALSE),0)-3)</f>
        <v>#REF!</v>
      </c>
      <c r="AN100" s="455" t="e" cm="1">
        <f t="array" aca="1" ref="AN100" ca="1">INDEX(INDIRECT("'"&amp;実行度合表集計!$D100&amp;"_受着完'!R27C4:R28C95",FALSE),1,
MATCH(AN$2,INDIRECT("'"&amp;実行度合表集計!$D100&amp;"_受着完'!R4",FALSE),0)-1)</f>
        <v>#REF!</v>
      </c>
      <c r="AO100" s="356" t="e">
        <f ca="1">INDEX(INDIRECT("'"&amp;実行度合表集計!$D100&amp;"_受着完'!R27C4:R28C95",FALSE),1,
MATCH(AN$2,INDIRECT("'"&amp;実行度合表集計!$D100&amp;"_受着完'!R4",FALSE),0))</f>
        <v>#REF!</v>
      </c>
      <c r="AP100" s="587" t="e" cm="1">
        <f t="array" aca="1" ref="AP100" ca="1">INDEX(INDIRECT("'"&amp;実行度合表集計!$D100&amp;"_受着完'!R27C4:R28C95",FALSE),1,
MATCH(AN$2,INDIRECT("'"&amp;実行度合表集計!$D100&amp;"_受着完'!R4",FALSE),0)-3)</f>
        <v>#REF!</v>
      </c>
      <c r="AQ100" s="357" t="e" cm="1">
        <f t="array" aca="1" ref="AQ100" ca="1">INDEX(INDIRECT("'"&amp;実行度合表集計!$D100&amp;"_受着完'!R58C4:R59C95",FALSE),1,
MATCH(AN$2,INDIRECT("'"&amp;実行度合表集計!$D100&amp;"_受着完'!R4",FALSE),0)-1)</f>
        <v>#REF!</v>
      </c>
      <c r="AR100" s="356" t="e">
        <f ca="1">INDEX(INDIRECT("'"&amp;実行度合表集計!$D100&amp;"_受着完'!R58C4:R59C95",FALSE),1,
MATCH(AN$2,INDIRECT("'"&amp;実行度合表集計!$D100&amp;"_受着完'!R4",FALSE),0))</f>
        <v>#REF!</v>
      </c>
      <c r="AS100" s="587" t="e" cm="1">
        <f t="array" aca="1" ref="AS100" ca="1">INDEX(INDIRECT("'"&amp;実行度合表集計!$D100&amp;"_受着完'!R58C4:R59C95",FALSE),1,
MATCH(AN$2,INDIRECT("'"&amp;実行度合表集計!$D100&amp;"_受着完'!R4",FALSE),0)-3)</f>
        <v>#REF!</v>
      </c>
      <c r="AT100" s="358" t="e" cm="1">
        <f t="array" aca="1" ref="AT100" ca="1">INDEX(INDIRECT("'"&amp;実行度合表集計!$D100&amp;"_受着完'!R89C4:R90C95",FALSE),1,
MATCH(AN$2,INDIRECT("'"&amp;実行度合表集計!$D100&amp;"_受着完'!R4",FALSE),0)-1)</f>
        <v>#REF!</v>
      </c>
      <c r="AU100" s="356" t="e">
        <f ca="1">INDEX(INDIRECT("'"&amp;実行度合表集計!$D100&amp;"_受着完'!R89C4:R90C95",FALSE),1,
MATCH(AN$2,INDIRECT("'"&amp;実行度合表集計!$D100&amp;"_受着完'!R4",FALSE),0))</f>
        <v>#REF!</v>
      </c>
      <c r="AV100" s="384" t="e">
        <f ca="1">AU100-($Q100*1000)</f>
        <v>#REF!</v>
      </c>
      <c r="AW100" s="587" t="e" cm="1">
        <f t="array" aca="1" ref="AW100" ca="1">INDEX(INDIRECT("'"&amp;実行度合表集計!$D100&amp;"_受着完'!R89C4:R90C95",FALSE),1,
MATCH(AN$2,INDIRECT("'"&amp;実行度合表集計!$D100&amp;"_受着完'!R4",FALSE),0)-3)</f>
        <v>#REF!</v>
      </c>
      <c r="AX100" s="627" t="e">
        <f t="shared" ref="AX100:BG100" ca="1" si="2772">T100+AD100+AN100</f>
        <v>#REF!</v>
      </c>
      <c r="AY100" s="628" t="e">
        <f t="shared" ca="1" si="2772"/>
        <v>#REF!</v>
      </c>
      <c r="AZ100" s="629" t="e">
        <f t="shared" ca="1" si="2772"/>
        <v>#REF!</v>
      </c>
      <c r="BA100" s="648" t="e">
        <f t="shared" ca="1" si="2772"/>
        <v>#REF!</v>
      </c>
      <c r="BB100" s="617" t="e">
        <f t="shared" ca="1" si="2772"/>
        <v>#REF!</v>
      </c>
      <c r="BC100" s="649" t="e">
        <f t="shared" ca="1" si="2772"/>
        <v>#REF!</v>
      </c>
      <c r="BD100" s="659" t="e">
        <f t="shared" ca="1" si="2772"/>
        <v>#REF!</v>
      </c>
      <c r="BE100" s="619" t="e">
        <f t="shared" ca="1" si="2772"/>
        <v>#REF!</v>
      </c>
      <c r="BF100" s="789" t="e">
        <f t="shared" ca="1" si="2772"/>
        <v>#REF!</v>
      </c>
      <c r="BG100" s="660" t="e">
        <f t="shared" ca="1" si="2772"/>
        <v>#REF!</v>
      </c>
      <c r="BH100" s="360" t="e" cm="1">
        <f t="array" aca="1" ref="BH100" ca="1">INDEX(INDIRECT("'"&amp;実行度合表集計!$D100&amp;"_受着完'!R27C4:R28C95",FALSE),1,
MATCH(BH$2,INDIRECT("'"&amp;実行度合表集計!$D100&amp;"_受着完'!R4",FALSE),0)-1)</f>
        <v>#REF!</v>
      </c>
      <c r="BI100" s="356" t="e">
        <f ca="1">INDEX(INDIRECT("'"&amp;実行度合表集計!$D100&amp;"_受着完'!R27C4:R28C95",FALSE),1,
MATCH(BH$2,INDIRECT("'"&amp;実行度合表集計!$D100&amp;"_受着完'!R4",FALSE),0))</f>
        <v>#REF!</v>
      </c>
      <c r="BJ100" s="587" t="e" cm="1">
        <f t="array" aca="1" ref="BJ100" ca="1">INDEX(INDIRECT("'"&amp;実行度合表集計!$D100&amp;"_受着完'!R27C4:R28C95",FALSE),1,
MATCH(BH$2,INDIRECT("'"&amp;実行度合表集計!$D100&amp;"_受着完'!R4",FALSE),0)-3)</f>
        <v>#REF!</v>
      </c>
      <c r="BK100" s="357" t="e" cm="1">
        <f t="array" aca="1" ref="BK100" ca="1">INDEX(INDIRECT("'"&amp;実行度合表集計!$D100&amp;"_受着完'!R58C4:R59C95",FALSE),1,
MATCH(BH$2,INDIRECT("'"&amp;実行度合表集計!$D100&amp;"_受着完'!R4",FALSE),0)-1)</f>
        <v>#REF!</v>
      </c>
      <c r="BL100" s="356" t="e">
        <f ca="1">INDEX(INDIRECT("'"&amp;実行度合表集計!$D100&amp;"_受着完'!R58C4:R59C95",FALSE),1,
MATCH(BH$2,INDIRECT("'"&amp;実行度合表集計!$D100&amp;"_受着完'!R4",FALSE),0))</f>
        <v>#REF!</v>
      </c>
      <c r="BM100" s="587" t="e" cm="1">
        <f t="array" aca="1" ref="BM100" ca="1">INDEX(INDIRECT("'"&amp;実行度合表集計!$D100&amp;"_受着完'!R58C4:R59C95",FALSE),1,
MATCH(BH$2,INDIRECT("'"&amp;実行度合表集計!$D100&amp;"_受着完'!R4",FALSE),0)-3)</f>
        <v>#REF!</v>
      </c>
      <c r="BN100" s="358" t="e" cm="1">
        <f t="array" aca="1" ref="BN100" ca="1">INDEX(INDIRECT("'"&amp;実行度合表集計!$D100&amp;"_受着完'!R89C4:R90C95",FALSE),1,
MATCH(BH$2,INDIRECT("'"&amp;実行度合表集計!$D100&amp;"_受着完'!R4",FALSE),0)-1)</f>
        <v>#REF!</v>
      </c>
      <c r="BO100" s="356" t="e">
        <f ca="1">INDEX(INDIRECT("'"&amp;実行度合表集計!$D100&amp;"_受着完'!R89C4:R90C95",FALSE),1,
MATCH(BH$2,INDIRECT("'"&amp;実行度合表集計!$D100&amp;"_受着完'!R4",FALSE),0))</f>
        <v>#REF!</v>
      </c>
      <c r="BP100" s="384" t="e">
        <f ca="1">BO100-($Q100*1000)</f>
        <v>#REF!</v>
      </c>
      <c r="BQ100" s="587" t="e" cm="1">
        <f t="array" aca="1" ref="BQ100" ca="1">INDEX(INDIRECT("'"&amp;実行度合表集計!$D100&amp;"_受着完'!R89C4:R90C95",FALSE),1,
MATCH(BH$2,INDIRECT("'"&amp;実行度合表集計!$D100&amp;"_受着完'!R4",FALSE),0)-3)</f>
        <v>#REF!</v>
      </c>
      <c r="BR100" s="455" t="e" cm="1">
        <f t="array" aca="1" ref="BR100" ca="1">INDEX(INDIRECT("'"&amp;実行度合表集計!$D100&amp;"_受着完'!R27C4:R28C95",FALSE),1,
MATCH(BR$2,INDIRECT("'"&amp;実行度合表集計!$D100&amp;"_受着完'!R4",FALSE),0)-1)</f>
        <v>#REF!</v>
      </c>
      <c r="BS100" s="356" t="e">
        <f ca="1">INDEX(INDIRECT("'"&amp;実行度合表集計!$D100&amp;"_受着完'!R27C4:R28C95",FALSE),1,
MATCH(BR$2,INDIRECT("'"&amp;実行度合表集計!$D100&amp;"_受着完'!R4",FALSE),0))</f>
        <v>#REF!</v>
      </c>
      <c r="BT100" s="587" t="e" cm="1">
        <f t="array" aca="1" ref="BT100" ca="1">INDEX(INDIRECT("'"&amp;実行度合表集計!$D100&amp;"_受着完'!R27C4:R28C95",FALSE),1,
MATCH(BR$2,INDIRECT("'"&amp;実行度合表集計!$D100&amp;"_受着完'!R4",FALSE),0)-3)</f>
        <v>#REF!</v>
      </c>
      <c r="BU100" s="357" t="e" cm="1">
        <f t="array" aca="1" ref="BU100" ca="1">INDEX(INDIRECT("'"&amp;実行度合表集計!$D100&amp;"_受着完'!R58C4:R59C95",FALSE),1,
MATCH(BR$2,INDIRECT("'"&amp;実行度合表集計!$D100&amp;"_受着完'!R4",FALSE),0)-1)</f>
        <v>#REF!</v>
      </c>
      <c r="BV100" s="356" t="e">
        <f ca="1">INDEX(INDIRECT("'"&amp;実行度合表集計!$D100&amp;"_受着完'!R58C4:R59C95",FALSE),1,
MATCH(BR$2,INDIRECT("'"&amp;実行度合表集計!$D100&amp;"_受着完'!R4",FALSE),0))</f>
        <v>#REF!</v>
      </c>
      <c r="BW100" s="587" t="e" cm="1">
        <f t="array" aca="1" ref="BW100" ca="1">INDEX(INDIRECT("'"&amp;実行度合表集計!$D100&amp;"_受着完'!R58C4:R59C95",FALSE),1,
MATCH(BR$2,INDIRECT("'"&amp;実行度合表集計!$D100&amp;"_受着完'!R4",FALSE),0)-3)</f>
        <v>#REF!</v>
      </c>
      <c r="BX100" s="358" t="e" cm="1">
        <f t="array" aca="1" ref="BX100" ca="1">INDEX(INDIRECT("'"&amp;実行度合表集計!$D100&amp;"_受着完'!R89C4:R90C95",FALSE),1,
MATCH(BR$2,INDIRECT("'"&amp;実行度合表集計!$D100&amp;"_受着完'!R4",FALSE),0)-1)</f>
        <v>#REF!</v>
      </c>
      <c r="BY100" s="356" t="e">
        <f ca="1">INDEX(INDIRECT("'"&amp;実行度合表集計!$D100&amp;"_受着完'!R89C4:R90C95",FALSE),1,
MATCH(BR$2,INDIRECT("'"&amp;実行度合表集計!$D100&amp;"_受着完'!R4",FALSE),0))</f>
        <v>#REF!</v>
      </c>
      <c r="BZ100" s="384" t="e">
        <f ca="1">BY100-($Q100*1000)</f>
        <v>#REF!</v>
      </c>
      <c r="CA100" s="587" t="e" cm="1">
        <f t="array" aca="1" ref="CA100" ca="1">INDEX(INDIRECT("'"&amp;実行度合表集計!$D100&amp;"_受着完'!R89C4:R90C95",FALSE),1,
MATCH(BR$2,INDIRECT("'"&amp;実行度合表集計!$D100&amp;"_受着完'!R4",FALSE),0)-3)</f>
        <v>#REF!</v>
      </c>
      <c r="CB100" s="455" t="e" cm="1">
        <f t="array" aca="1" ref="CB100" ca="1">INDEX(INDIRECT("'"&amp;実行度合表集計!$D100&amp;"_受着完'!R27C4:R28C95",FALSE),1,
MATCH(CB$2,INDIRECT("'"&amp;実行度合表集計!$D100&amp;"_受着完'!R4",FALSE),0)-1)</f>
        <v>#REF!</v>
      </c>
      <c r="CC100" s="356" t="e">
        <f ca="1">INDEX(INDIRECT("'"&amp;実行度合表集計!$D100&amp;"_受着完'!R27C4:R28C95",FALSE),1,
MATCH(CB$2,INDIRECT("'"&amp;実行度合表集計!$D100&amp;"_受着完'!R4",FALSE),0))</f>
        <v>#REF!</v>
      </c>
      <c r="CD100" s="587" t="e" cm="1">
        <f t="array" aca="1" ref="CD100" ca="1">INDEX(INDIRECT("'"&amp;実行度合表集計!$D100&amp;"_受着完'!R27C4:R28C95",FALSE),1,
MATCH(CB$2,INDIRECT("'"&amp;実行度合表集計!$D100&amp;"_受着完'!R4",FALSE),0)-3)</f>
        <v>#REF!</v>
      </c>
      <c r="CE100" s="357" t="e" cm="1">
        <f t="array" aca="1" ref="CE100" ca="1">INDEX(INDIRECT("'"&amp;実行度合表集計!$D100&amp;"_受着完'!R58C4:R59C95",FALSE),1,
MATCH(CB$2,INDIRECT("'"&amp;実行度合表集計!$D100&amp;"_受着完'!R4",FALSE),0)-1)</f>
        <v>#REF!</v>
      </c>
      <c r="CF100" s="356" t="e">
        <f ca="1">INDEX(INDIRECT("'"&amp;実行度合表集計!$D100&amp;"_受着完'!R58C4:R59C95",FALSE),1,
MATCH(CB$2,INDIRECT("'"&amp;実行度合表集計!$D100&amp;"_受着完'!R4",FALSE),0))</f>
        <v>#REF!</v>
      </c>
      <c r="CG100" s="587" t="e" cm="1">
        <f t="array" aca="1" ref="CG100" ca="1">INDEX(INDIRECT("'"&amp;実行度合表集計!$D100&amp;"_受着完'!R58C4:R59C95",FALSE),1,
MATCH(CB$2,INDIRECT("'"&amp;実行度合表集計!$D100&amp;"_受着完'!R4",FALSE),0)-3)</f>
        <v>#REF!</v>
      </c>
      <c r="CH100" s="358" t="e" cm="1">
        <f t="array" aca="1" ref="CH100" ca="1">INDEX(INDIRECT("'"&amp;実行度合表集計!$D100&amp;"_受着完'!R89C4:R90C95",FALSE),1,
MATCH(CB$2,INDIRECT("'"&amp;実行度合表集計!$D100&amp;"_受着完'!R4",FALSE),0)-1)</f>
        <v>#REF!</v>
      </c>
      <c r="CI100" s="356" t="e">
        <f ca="1">INDEX(INDIRECT("'"&amp;実行度合表集計!$D100&amp;"_受着完'!R89C4:R90C95",FALSE),1,
MATCH(CB$2,INDIRECT("'"&amp;実行度合表集計!$D100&amp;"_受着完'!R4",FALSE),0))</f>
        <v>#REF!</v>
      </c>
      <c r="CJ100" s="384" t="e">
        <f ca="1">CI100-($Q100*1000)</f>
        <v>#REF!</v>
      </c>
      <c r="CK100" s="587" t="e" cm="1">
        <f t="array" aca="1" ref="CK100" ca="1">INDEX(INDIRECT("'"&amp;実行度合表集計!$D100&amp;"_受着完'!R89C4:R90C95",FALSE),1,
MATCH(CB$2,INDIRECT("'"&amp;実行度合表集計!$D100&amp;"_受着完'!R4",FALSE),0)-3)</f>
        <v>#REF!</v>
      </c>
      <c r="CL100" s="627" t="e">
        <f t="shared" ref="CL100:CU100" ca="1" si="2773">BH100+BR100+CB100</f>
        <v>#REF!</v>
      </c>
      <c r="CM100" s="628" t="e">
        <f t="shared" ca="1" si="2773"/>
        <v>#REF!</v>
      </c>
      <c r="CN100" s="629" t="e">
        <f t="shared" ca="1" si="2773"/>
        <v>#REF!</v>
      </c>
      <c r="CO100" s="648" t="e">
        <f t="shared" ca="1" si="2773"/>
        <v>#REF!</v>
      </c>
      <c r="CP100" s="617" t="e">
        <f t="shared" ca="1" si="2773"/>
        <v>#REF!</v>
      </c>
      <c r="CQ100" s="649" t="e">
        <f t="shared" ca="1" si="2773"/>
        <v>#REF!</v>
      </c>
      <c r="CR100" s="659" t="e">
        <f t="shared" ca="1" si="2773"/>
        <v>#REF!</v>
      </c>
      <c r="CS100" s="619" t="e">
        <f t="shared" ca="1" si="2773"/>
        <v>#REF!</v>
      </c>
      <c r="CT100" s="789" t="e">
        <f t="shared" ca="1" si="2773"/>
        <v>#REF!</v>
      </c>
      <c r="CU100" s="660" t="e">
        <f t="shared" ca="1" si="2773"/>
        <v>#REF!</v>
      </c>
      <c r="CV100" s="670" t="e">
        <f t="shared" ref="CV100:DE101" ca="1" si="2774">AX100+CL100</f>
        <v>#REF!</v>
      </c>
      <c r="CW100" s="620" t="e">
        <f t="shared" ca="1" si="2774"/>
        <v>#REF!</v>
      </c>
      <c r="CX100" s="671" t="e">
        <f t="shared" ca="1" si="2774"/>
        <v>#REF!</v>
      </c>
      <c r="CY100" s="681" t="e">
        <f t="shared" ca="1" si="2774"/>
        <v>#REF!</v>
      </c>
      <c r="CZ100" s="622" t="e">
        <f t="shared" ca="1" si="2774"/>
        <v>#REF!</v>
      </c>
      <c r="DA100" s="682" t="e">
        <f t="shared" ca="1" si="2774"/>
        <v>#REF!</v>
      </c>
      <c r="DB100" s="692" t="e">
        <f t="shared" ca="1" si="2774"/>
        <v>#REF!</v>
      </c>
      <c r="DC100" s="624" t="e">
        <f t="shared" ca="1" si="2774"/>
        <v>#REF!</v>
      </c>
      <c r="DD100" s="791" t="e">
        <f t="shared" ca="1" si="2774"/>
        <v>#REF!</v>
      </c>
      <c r="DE100" s="693" t="e">
        <f t="shared" ca="1" si="2774"/>
        <v>#REF!</v>
      </c>
      <c r="DF100" s="360" t="e" cm="1">
        <f t="array" aca="1" ref="DF100" ca="1">INDEX(INDIRECT("'"&amp;実行度合表集計!$D100&amp;"_受着完'!R27C4:R28C95",FALSE),1,
MATCH(DF$2,INDIRECT("'"&amp;実行度合表集計!$D100&amp;"_受着完'!R4",FALSE),0)-1)</f>
        <v>#REF!</v>
      </c>
      <c r="DG100" s="356" t="e">
        <f ca="1">INDEX(INDIRECT("'"&amp;実行度合表集計!$D100&amp;"_受着完'!R27C4:R28C95",FALSE),1,
MATCH(DF$2,INDIRECT("'"&amp;実行度合表集計!$D100&amp;"_受着完'!R4",FALSE),0))</f>
        <v>#REF!</v>
      </c>
      <c r="DH100" s="587" t="e" cm="1">
        <f t="array" aca="1" ref="DH100" ca="1">INDEX(INDIRECT("'"&amp;実行度合表集計!$D100&amp;"_受着完'!R27C4:R28C95",FALSE),1,
MATCH(DF$2,INDIRECT("'"&amp;実行度合表集計!$D100&amp;"_受着完'!R4",FALSE),0)-3)</f>
        <v>#REF!</v>
      </c>
      <c r="DI100" s="357" t="e" cm="1">
        <f t="array" aca="1" ref="DI100" ca="1">INDEX(INDIRECT("'"&amp;実行度合表集計!$D100&amp;"_受着完'!R58C4:R59C95",FALSE),1,
MATCH(DF$2,INDIRECT("'"&amp;実行度合表集計!$D100&amp;"_受着完'!R4",FALSE),0)-1)</f>
        <v>#REF!</v>
      </c>
      <c r="DJ100" s="356" t="e">
        <f ca="1">INDEX(INDIRECT("'"&amp;実行度合表集計!$D100&amp;"_受着完'!R58C4:R59C95",FALSE),1,
MATCH(DF$2,INDIRECT("'"&amp;実行度合表集計!$D100&amp;"_受着完'!R4",FALSE),0))</f>
        <v>#REF!</v>
      </c>
      <c r="DK100" s="587" t="e" cm="1">
        <f t="array" aca="1" ref="DK100" ca="1">INDEX(INDIRECT("'"&amp;実行度合表集計!$D100&amp;"_受着完'!R58C4:R59C95",FALSE),1,
MATCH(DF$2,INDIRECT("'"&amp;実行度合表集計!$D100&amp;"_受着完'!R4",FALSE),0)-3)</f>
        <v>#REF!</v>
      </c>
      <c r="DL100" s="358" t="e" cm="1">
        <f t="array" aca="1" ref="DL100" ca="1">INDEX(INDIRECT("'"&amp;実行度合表集計!$D100&amp;"_受着完'!R89C4:R90C95",FALSE),1,
MATCH(DF$2,INDIRECT("'"&amp;実行度合表集計!$D100&amp;"_受着完'!R4",FALSE),0)-1)</f>
        <v>#REF!</v>
      </c>
      <c r="DM100" s="356" t="e">
        <f ca="1">INDEX(INDIRECT("'"&amp;実行度合表集計!$D100&amp;"_受着完'!R89C4:R90C95",FALSE),1,
MATCH(DF$2,INDIRECT("'"&amp;実行度合表集計!$D100&amp;"_受着完'!R4",FALSE),0))</f>
        <v>#REF!</v>
      </c>
      <c r="DN100" s="384" t="e">
        <f ca="1">DM100-($Q100*1000)</f>
        <v>#REF!</v>
      </c>
      <c r="DO100" s="587" t="e" cm="1">
        <f t="array" aca="1" ref="DO100" ca="1">INDEX(INDIRECT("'"&amp;実行度合表集計!$D100&amp;"_受着完'!R89C4:R90C95",FALSE),1,
MATCH(DF$2,INDIRECT("'"&amp;実行度合表集計!$D100&amp;"_受着完'!R4",FALSE),0)-3)</f>
        <v>#REF!</v>
      </c>
      <c r="DP100" s="455" t="e" cm="1">
        <f t="array" aca="1" ref="DP100" ca="1">INDEX(INDIRECT("'"&amp;実行度合表集計!$D100&amp;"_受着完'!R27C4:R28C95",FALSE),1,
MATCH(DP$2,INDIRECT("'"&amp;実行度合表集計!$D100&amp;"_受着完'!R4",FALSE),0)-1)</f>
        <v>#REF!</v>
      </c>
      <c r="DQ100" s="356" t="e">
        <f ca="1">INDEX(INDIRECT("'"&amp;実行度合表集計!$D100&amp;"_受着完'!R27C4:R28C95",FALSE),1,
MATCH(DP$2,INDIRECT("'"&amp;実行度合表集計!$D100&amp;"_受着完'!R4",FALSE),0))</f>
        <v>#REF!</v>
      </c>
      <c r="DR100" s="587" t="e" cm="1">
        <f t="array" aca="1" ref="DR100" ca="1">INDEX(INDIRECT("'"&amp;実行度合表集計!$D100&amp;"_受着完'!R27C4:R28C95",FALSE),1,
MATCH(DP$2,INDIRECT("'"&amp;実行度合表集計!$D100&amp;"_受着完'!R4",FALSE),0)-3)</f>
        <v>#REF!</v>
      </c>
      <c r="DS100" s="357" t="e" cm="1">
        <f t="array" aca="1" ref="DS100" ca="1">INDEX(INDIRECT("'"&amp;実行度合表集計!$D100&amp;"_受着完'!R58C4:R59C95",FALSE),1,
MATCH(DP$2,INDIRECT("'"&amp;実行度合表集計!$D100&amp;"_受着完'!R4",FALSE),0)-1)</f>
        <v>#REF!</v>
      </c>
      <c r="DT100" s="356" t="e">
        <f ca="1">INDEX(INDIRECT("'"&amp;実行度合表集計!$D100&amp;"_受着完'!R58C4:R59C95",FALSE),1,
MATCH(DP$2,INDIRECT("'"&amp;実行度合表集計!$D100&amp;"_受着完'!R4",FALSE),0))</f>
        <v>#REF!</v>
      </c>
      <c r="DU100" s="587" t="e" cm="1">
        <f t="array" aca="1" ref="DU100" ca="1">INDEX(INDIRECT("'"&amp;実行度合表集計!$D100&amp;"_受着完'!R58C4:R59C95",FALSE),1,
MATCH(DP$2,INDIRECT("'"&amp;実行度合表集計!$D100&amp;"_受着完'!R4",FALSE),0)-3)</f>
        <v>#REF!</v>
      </c>
      <c r="DV100" s="358" t="e" cm="1">
        <f t="array" aca="1" ref="DV100" ca="1">INDEX(INDIRECT("'"&amp;実行度合表集計!$D100&amp;"_受着完'!R89C4:R90C95",FALSE),1,
MATCH(DP$2,INDIRECT("'"&amp;実行度合表集計!$D100&amp;"_受着完'!R4",FALSE),0)-1)</f>
        <v>#REF!</v>
      </c>
      <c r="DW100" s="356" t="e">
        <f ca="1">INDEX(INDIRECT("'"&amp;実行度合表集計!$D100&amp;"_受着完'!R89C4:R90C95",FALSE),1,
MATCH(DP$2,INDIRECT("'"&amp;実行度合表集計!$D100&amp;"_受着完'!R4",FALSE),0))</f>
        <v>#REF!</v>
      </c>
      <c r="DX100" s="384" t="e">
        <f ca="1">DW100-($Q100*1000)</f>
        <v>#REF!</v>
      </c>
      <c r="DY100" s="587" t="e" cm="1">
        <f t="array" aca="1" ref="DY100" ca="1">INDEX(INDIRECT("'"&amp;実行度合表集計!$D100&amp;"_受着完'!R89C4:R90C95",FALSE),1,
MATCH(DP$2,INDIRECT("'"&amp;実行度合表集計!$D100&amp;"_受着完'!R4",FALSE),0)-3)</f>
        <v>#REF!</v>
      </c>
      <c r="DZ100" s="455" t="e" cm="1">
        <f t="array" aca="1" ref="DZ100" ca="1">INDEX(INDIRECT("'"&amp;実行度合表集計!$D100&amp;"_受着完'!R27C4:R28C95",FALSE),1,
MATCH(DZ$2,INDIRECT("'"&amp;実行度合表集計!$D100&amp;"_受着完'!R4",FALSE),0)-1)</f>
        <v>#REF!</v>
      </c>
      <c r="EA100" s="356" t="e">
        <f ca="1">INDEX(INDIRECT("'"&amp;実行度合表集計!$D100&amp;"_受着完'!R27C4:R28C95",FALSE),1,
MATCH(DZ$2,INDIRECT("'"&amp;実行度合表集計!$D100&amp;"_受着完'!R4",FALSE),0))</f>
        <v>#REF!</v>
      </c>
      <c r="EB100" s="587" t="e" cm="1">
        <f t="array" aca="1" ref="EB100" ca="1">INDEX(INDIRECT("'"&amp;実行度合表集計!$D100&amp;"_受着完'!R27C4:R28C95",FALSE),1,
MATCH(DZ$2,INDIRECT("'"&amp;実行度合表集計!$D100&amp;"_受着完'!R4",FALSE),0)-3)</f>
        <v>#REF!</v>
      </c>
      <c r="EC100" s="357" t="e" cm="1">
        <f t="array" aca="1" ref="EC100" ca="1">INDEX(INDIRECT("'"&amp;実行度合表集計!$D100&amp;"_受着完'!R58C4:R59C95",FALSE),1,
MATCH(DZ$2,INDIRECT("'"&amp;実行度合表集計!$D100&amp;"_受着完'!R4",FALSE),0)-1)</f>
        <v>#REF!</v>
      </c>
      <c r="ED100" s="356" t="e">
        <f ca="1">INDEX(INDIRECT("'"&amp;実行度合表集計!$D100&amp;"_受着完'!R58C4:R59C95",FALSE),1,
MATCH(DZ$2,INDIRECT("'"&amp;実行度合表集計!$D100&amp;"_受着完'!R4",FALSE),0))</f>
        <v>#REF!</v>
      </c>
      <c r="EE100" s="587" t="e" cm="1">
        <f t="array" aca="1" ref="EE100" ca="1">INDEX(INDIRECT("'"&amp;実行度合表集計!$D100&amp;"_受着完'!R58C4:R59C95",FALSE),1,
MATCH(DZ$2,INDIRECT("'"&amp;実行度合表集計!$D100&amp;"_受着完'!R4",FALSE),0)-3)</f>
        <v>#REF!</v>
      </c>
      <c r="EF100" s="358" t="e" cm="1">
        <f t="array" aca="1" ref="EF100" ca="1">INDEX(INDIRECT("'"&amp;実行度合表集計!$D100&amp;"_受着完'!R89C4:R90C95",FALSE),1,
MATCH(DZ$2,INDIRECT("'"&amp;実行度合表集計!$D100&amp;"_受着完'!R4",FALSE),0)-1)</f>
        <v>#REF!</v>
      </c>
      <c r="EG100" s="356" t="e">
        <f ca="1">INDEX(INDIRECT("'"&amp;実行度合表集計!$D100&amp;"_受着完'!R89C4:R90C95",FALSE),1,
MATCH(DZ$2,INDIRECT("'"&amp;実行度合表集計!$D100&amp;"_受着完'!R4",FALSE),0))</f>
        <v>#REF!</v>
      </c>
      <c r="EH100" s="384" t="e">
        <f ca="1">EG100-($Q100*1000)</f>
        <v>#REF!</v>
      </c>
      <c r="EI100" s="587" t="e" cm="1">
        <f t="array" aca="1" ref="EI100" ca="1">INDEX(INDIRECT("'"&amp;実行度合表集計!$D100&amp;"_受着完'!R89C4:R90C95",FALSE),1,
MATCH(DZ$2,INDIRECT("'"&amp;実行度合表集計!$D100&amp;"_受着完'!R4",FALSE),0)-3)</f>
        <v>#REF!</v>
      </c>
      <c r="EJ100" s="627" t="e">
        <f t="shared" ref="EJ100:ES100" ca="1" si="2775">DF100+DP100+DZ100</f>
        <v>#REF!</v>
      </c>
      <c r="EK100" s="628" t="e">
        <f t="shared" ca="1" si="2775"/>
        <v>#REF!</v>
      </c>
      <c r="EL100" s="629" t="e">
        <f t="shared" ca="1" si="2775"/>
        <v>#REF!</v>
      </c>
      <c r="EM100" s="648" t="e">
        <f t="shared" ca="1" si="2775"/>
        <v>#REF!</v>
      </c>
      <c r="EN100" s="617" t="e">
        <f t="shared" ca="1" si="2775"/>
        <v>#REF!</v>
      </c>
      <c r="EO100" s="649" t="e">
        <f t="shared" ca="1" si="2775"/>
        <v>#REF!</v>
      </c>
      <c r="EP100" s="659" t="e">
        <f t="shared" ca="1" si="2775"/>
        <v>#REF!</v>
      </c>
      <c r="EQ100" s="619" t="e">
        <f t="shared" ca="1" si="2775"/>
        <v>#REF!</v>
      </c>
      <c r="ER100" s="789" t="e">
        <f t="shared" ca="1" si="2775"/>
        <v>#REF!</v>
      </c>
      <c r="ES100" s="660" t="e">
        <f t="shared" ca="1" si="2775"/>
        <v>#REF!</v>
      </c>
      <c r="ET100" s="360" t="e" cm="1">
        <f t="array" aca="1" ref="ET100" ca="1">INDEX(INDIRECT("'"&amp;実行度合表集計!$D100&amp;"_受着完'!R27C4:R28C95",FALSE),1,
MATCH(ET$2,INDIRECT("'"&amp;実行度合表集計!$D100&amp;"_受着完'!R4",FALSE),0)-1)</f>
        <v>#REF!</v>
      </c>
      <c r="EU100" s="356" t="e">
        <f ca="1">INDEX(INDIRECT("'"&amp;実行度合表集計!$D100&amp;"_受着完'!R27C4:R28C95",FALSE),1,
MATCH(ET$2,INDIRECT("'"&amp;実行度合表集計!$D100&amp;"_受着完'!R4",FALSE),0))</f>
        <v>#REF!</v>
      </c>
      <c r="EV100" s="587" t="e" cm="1">
        <f t="array" aca="1" ref="EV100" ca="1">INDEX(INDIRECT("'"&amp;実行度合表集計!$D100&amp;"_受着完'!R27C4:R28C95",FALSE),1,
MATCH(ET$2,INDIRECT("'"&amp;実行度合表集計!$D100&amp;"_受着完'!R4",FALSE),0)-3)</f>
        <v>#REF!</v>
      </c>
      <c r="EW100" s="357" t="e" cm="1">
        <f t="array" aca="1" ref="EW100" ca="1">INDEX(INDIRECT("'"&amp;実行度合表集計!$D100&amp;"_受着完'!R58C4:R59C95",FALSE),1,
MATCH(ET$2,INDIRECT("'"&amp;実行度合表集計!$D100&amp;"_受着完'!R4",FALSE),0)-1)</f>
        <v>#REF!</v>
      </c>
      <c r="EX100" s="356" t="e">
        <f ca="1">INDEX(INDIRECT("'"&amp;実行度合表集計!$D100&amp;"_受着完'!R58C4:R59C95",FALSE),1,
MATCH(ET$2,INDIRECT("'"&amp;実行度合表集計!$D100&amp;"_受着完'!R4",FALSE),0))</f>
        <v>#REF!</v>
      </c>
      <c r="EY100" s="587" t="e" cm="1">
        <f t="array" aca="1" ref="EY100" ca="1">INDEX(INDIRECT("'"&amp;実行度合表集計!$D100&amp;"_受着完'!R58C4:R59C95",FALSE),1,
MATCH(ET$2,INDIRECT("'"&amp;実行度合表集計!$D100&amp;"_受着完'!R4",FALSE),0)-3)</f>
        <v>#REF!</v>
      </c>
      <c r="EZ100" s="358" t="e" cm="1">
        <f t="array" aca="1" ref="EZ100" ca="1">INDEX(INDIRECT("'"&amp;実行度合表集計!$D100&amp;"_受着完'!R89C4:R90C95",FALSE),1,
MATCH(ET$2,INDIRECT("'"&amp;実行度合表集計!$D100&amp;"_受着完'!R4",FALSE),0)-1)</f>
        <v>#REF!</v>
      </c>
      <c r="FA100" s="356" t="e">
        <f ca="1">INDEX(INDIRECT("'"&amp;実行度合表集計!$D100&amp;"_受着完'!R89C4:R90C95",FALSE),1,
MATCH(ET$2,INDIRECT("'"&amp;実行度合表集計!$D100&amp;"_受着完'!R4",FALSE),0))</f>
        <v>#REF!</v>
      </c>
      <c r="FB100" s="384" t="e">
        <f ca="1">FA100-($Q100*1000)</f>
        <v>#REF!</v>
      </c>
      <c r="FC100" s="587" t="e" cm="1">
        <f t="array" aca="1" ref="FC100" ca="1">INDEX(INDIRECT("'"&amp;実行度合表集計!$D100&amp;"_受着完'!R89C4:R90C95",FALSE),1,
MATCH(ET$2,INDIRECT("'"&amp;実行度合表集計!$D100&amp;"_受着完'!R4",FALSE),0)-3)</f>
        <v>#REF!</v>
      </c>
      <c r="FD100" s="455" t="e" cm="1">
        <f t="array" aca="1" ref="FD100" ca="1">INDEX(INDIRECT("'"&amp;実行度合表集計!$D100&amp;"_受着完'!R27C4:R28C95",FALSE),1,
MATCH(FD$2,INDIRECT("'"&amp;実行度合表集計!$D100&amp;"_受着完'!R4",FALSE),0)-1)</f>
        <v>#REF!</v>
      </c>
      <c r="FE100" s="356" t="e">
        <f ca="1">INDEX(INDIRECT("'"&amp;実行度合表集計!$D100&amp;"_受着完'!R27C4:R28C95",FALSE),1,
MATCH(FD$2,INDIRECT("'"&amp;実行度合表集計!$D100&amp;"_受着完'!R4",FALSE),0))</f>
        <v>#REF!</v>
      </c>
      <c r="FF100" s="587" t="e" cm="1">
        <f t="array" aca="1" ref="FF100" ca="1">INDEX(INDIRECT("'"&amp;実行度合表集計!$D100&amp;"_受着完'!R27C4:R28C95",FALSE),1,
MATCH(FD$2,INDIRECT("'"&amp;実行度合表集計!$D100&amp;"_受着完'!R4",FALSE),0)-3)</f>
        <v>#REF!</v>
      </c>
      <c r="FG100" s="357" t="e" cm="1">
        <f t="array" aca="1" ref="FG100" ca="1">INDEX(INDIRECT("'"&amp;実行度合表集計!$D100&amp;"_受着完'!R58C4:R59C95",FALSE),1,
MATCH(FD$2,INDIRECT("'"&amp;実行度合表集計!$D100&amp;"_受着完'!R4",FALSE),0)-1)</f>
        <v>#REF!</v>
      </c>
      <c r="FH100" s="356" t="e">
        <f ca="1">INDEX(INDIRECT("'"&amp;実行度合表集計!$D100&amp;"_受着完'!R58C4:R59C95",FALSE),1,
MATCH(FD$2,INDIRECT("'"&amp;実行度合表集計!$D100&amp;"_受着完'!R4",FALSE),0))</f>
        <v>#REF!</v>
      </c>
      <c r="FI100" s="587" t="e" cm="1">
        <f t="array" aca="1" ref="FI100" ca="1">INDEX(INDIRECT("'"&amp;実行度合表集計!$D100&amp;"_受着完'!R58C4:R59C95",FALSE),1,
MATCH(FD$2,INDIRECT("'"&amp;実行度合表集計!$D100&amp;"_受着完'!R4",FALSE),0)-3)</f>
        <v>#REF!</v>
      </c>
      <c r="FJ100" s="358" t="e" cm="1">
        <f t="array" aca="1" ref="FJ100" ca="1">INDEX(INDIRECT("'"&amp;実行度合表集計!$D100&amp;"_受着完'!R89C4:R90C95",FALSE),1,
MATCH(FD$2,INDIRECT("'"&amp;実行度合表集計!$D100&amp;"_受着完'!R4",FALSE),0)-1)</f>
        <v>#REF!</v>
      </c>
      <c r="FK100" s="356" t="e">
        <f ca="1">INDEX(INDIRECT("'"&amp;実行度合表集計!$D100&amp;"_受着完'!R89C4:R90C95",FALSE),1,
MATCH(FD$2,INDIRECT("'"&amp;実行度合表集計!$D100&amp;"_受着完'!R4",FALSE),0))</f>
        <v>#REF!</v>
      </c>
      <c r="FL100" s="384" t="e">
        <f ca="1">FK100-($Q100*1000)</f>
        <v>#REF!</v>
      </c>
      <c r="FM100" s="587" t="e" cm="1">
        <f t="array" aca="1" ref="FM100" ca="1">INDEX(INDIRECT("'"&amp;実行度合表集計!$D100&amp;"_受着完'!R89C4:R90C95",FALSE),1,
MATCH(FD$2,INDIRECT("'"&amp;実行度合表集計!$D100&amp;"_受着完'!R4",FALSE),0)-3)</f>
        <v>#REF!</v>
      </c>
      <c r="FN100" s="455" t="e" cm="1">
        <f t="array" aca="1" ref="FN100" ca="1">INDEX(INDIRECT("'"&amp;実行度合表集計!$D100&amp;"_受着完'!R27C4:R28C95",FALSE),1,
MATCH(FN$2,INDIRECT("'"&amp;実行度合表集計!$D100&amp;"_受着完'!R4",FALSE),0)-1)</f>
        <v>#REF!</v>
      </c>
      <c r="FO100" s="356" t="e">
        <f ca="1">INDEX(INDIRECT("'"&amp;実行度合表集計!$D100&amp;"_受着完'!R27C4:R28C95",FALSE),1,
MATCH(FN$2,INDIRECT("'"&amp;実行度合表集計!$D100&amp;"_受着完'!R4",FALSE),0))</f>
        <v>#REF!</v>
      </c>
      <c r="FP100" s="587" t="e" cm="1">
        <f t="array" aca="1" ref="FP100" ca="1">INDEX(INDIRECT("'"&amp;実行度合表集計!$D100&amp;"_受着完'!R27C4:R28C95",FALSE),1,
MATCH(FN$2,INDIRECT("'"&amp;実行度合表集計!$D100&amp;"_受着完'!R4",FALSE),0)-3)</f>
        <v>#REF!</v>
      </c>
      <c r="FQ100" s="357" t="e" cm="1">
        <f t="array" aca="1" ref="FQ100" ca="1">INDEX(INDIRECT("'"&amp;実行度合表集計!$D100&amp;"_受着完'!R58C4:R59C95",FALSE),1,
MATCH(FN$2,INDIRECT("'"&amp;実行度合表集計!$D100&amp;"_受着完'!R4",FALSE),0)-1)</f>
        <v>#REF!</v>
      </c>
      <c r="FR100" s="356" t="e">
        <f ca="1">INDEX(INDIRECT("'"&amp;実行度合表集計!$D100&amp;"_受着完'!R58C4:R59C95",FALSE),1,
MATCH(FN$2,INDIRECT("'"&amp;実行度合表集計!$D100&amp;"_受着完'!R4",FALSE),0))</f>
        <v>#REF!</v>
      </c>
      <c r="FS100" s="587" t="e" cm="1">
        <f t="array" aca="1" ref="FS100" ca="1">INDEX(INDIRECT("'"&amp;実行度合表集計!$D100&amp;"_受着完'!R58C4:R59C95",FALSE),1,
MATCH(FN$2,INDIRECT("'"&amp;実行度合表集計!$D100&amp;"_受着完'!R4",FALSE),0)-3)</f>
        <v>#REF!</v>
      </c>
      <c r="FT100" s="358" t="e" cm="1">
        <f t="array" aca="1" ref="FT100" ca="1">INDEX(INDIRECT("'"&amp;実行度合表集計!$D100&amp;"_受着完'!R89C4:R90C95",FALSE),1,
MATCH(FN$2,INDIRECT("'"&amp;実行度合表集計!$D100&amp;"_受着完'!R4",FALSE),0)-1)</f>
        <v>#REF!</v>
      </c>
      <c r="FU100" s="356" t="e">
        <f ca="1">INDEX(INDIRECT("'"&amp;実行度合表集計!$D100&amp;"_受着完'!R89C4:R90C95",FALSE),1,
MATCH(FN$2,INDIRECT("'"&amp;実行度合表集計!$D100&amp;"_受着完'!R4",FALSE),0))</f>
        <v>#REF!</v>
      </c>
      <c r="FV100" s="384" t="e">
        <f ca="1">FU100-($Q100*1000)</f>
        <v>#REF!</v>
      </c>
      <c r="FW100" s="587" t="e" cm="1">
        <f t="array" aca="1" ref="FW100" ca="1">INDEX(INDIRECT("'"&amp;実行度合表集計!$D100&amp;"_受着完'!R89C4:R90C95",FALSE),1,
MATCH(FN$2,INDIRECT("'"&amp;実行度合表集計!$D100&amp;"_受着完'!R4",FALSE),0)-3)</f>
        <v>#REF!</v>
      </c>
      <c r="FX100" s="627" t="e">
        <f t="shared" ref="FX100:GG100" ca="1" si="2776">ET100+FD100+FN100</f>
        <v>#REF!</v>
      </c>
      <c r="FY100" s="628" t="e">
        <f t="shared" ca="1" si="2776"/>
        <v>#REF!</v>
      </c>
      <c r="FZ100" s="629" t="e">
        <f t="shared" ca="1" si="2776"/>
        <v>#REF!</v>
      </c>
      <c r="GA100" s="648" t="e">
        <f t="shared" ca="1" si="2776"/>
        <v>#REF!</v>
      </c>
      <c r="GB100" s="617" t="e">
        <f t="shared" ca="1" si="2776"/>
        <v>#REF!</v>
      </c>
      <c r="GC100" s="649" t="e">
        <f t="shared" ca="1" si="2776"/>
        <v>#REF!</v>
      </c>
      <c r="GD100" s="659" t="e">
        <f t="shared" ca="1" si="2776"/>
        <v>#REF!</v>
      </c>
      <c r="GE100" s="619" t="e">
        <f t="shared" ca="1" si="2776"/>
        <v>#REF!</v>
      </c>
      <c r="GF100" s="789" t="e">
        <f t="shared" ca="1" si="2776"/>
        <v>#REF!</v>
      </c>
      <c r="GG100" s="660" t="e">
        <f t="shared" ca="1" si="2776"/>
        <v>#REF!</v>
      </c>
      <c r="GH100" s="670" t="e">
        <f t="shared" ref="GH100:GM101" ca="1" si="2777">EJ100+FX100</f>
        <v>#REF!</v>
      </c>
      <c r="GI100" s="620" t="e">
        <f t="shared" ca="1" si="2777"/>
        <v>#REF!</v>
      </c>
      <c r="GJ100" s="671" t="e">
        <f t="shared" ca="1" si="2777"/>
        <v>#REF!</v>
      </c>
      <c r="GK100" s="681" t="e">
        <f t="shared" ca="1" si="2777"/>
        <v>#REF!</v>
      </c>
      <c r="GL100" s="622" t="e">
        <f t="shared" ca="1" si="2777"/>
        <v>#REF!</v>
      </c>
      <c r="GM100" s="682" t="e">
        <f t="shared" ca="1" si="2777"/>
        <v>#REF!</v>
      </c>
      <c r="GN100" s="692" t="e">
        <f t="shared" ref="GN100:GN101" ca="1" si="2778">EP100+GD100</f>
        <v>#REF!</v>
      </c>
      <c r="GO100" s="624" t="e">
        <f t="shared" ref="GO100:GO101" ca="1" si="2779">EQ100+GE100</f>
        <v>#REF!</v>
      </c>
      <c r="GP100" s="791" t="e">
        <f t="shared" ref="GP100:GP101" ca="1" si="2780">ER100+GF100</f>
        <v>#REF!</v>
      </c>
      <c r="GQ100" s="693" t="e">
        <f t="shared" ref="GQ100:GQ101" ca="1" si="2781">ES100+GG100</f>
        <v>#REF!</v>
      </c>
      <c r="GR100" s="702" t="e">
        <f t="shared" ref="GR100:HA101" ca="1" si="2782">CV100+GH100</f>
        <v>#REF!</v>
      </c>
      <c r="GS100" s="699" t="e">
        <f t="shared" ca="1" si="2782"/>
        <v>#REF!</v>
      </c>
      <c r="GT100" s="703" t="e">
        <f t="shared" ca="1" si="2782"/>
        <v>#REF!</v>
      </c>
      <c r="GU100" s="702" t="e">
        <f t="shared" ca="1" si="2782"/>
        <v>#REF!</v>
      </c>
      <c r="GV100" s="699" t="e">
        <f t="shared" ca="1" si="2782"/>
        <v>#REF!</v>
      </c>
      <c r="GW100" s="703" t="e">
        <f t="shared" ca="1" si="2782"/>
        <v>#REF!</v>
      </c>
      <c r="GX100" s="702" t="e">
        <f t="shared" ca="1" si="2782"/>
        <v>#REF!</v>
      </c>
      <c r="GY100" s="699" t="e">
        <f t="shared" ca="1" si="2782"/>
        <v>#REF!</v>
      </c>
      <c r="GZ100" s="793" t="e">
        <f t="shared" ca="1" si="2782"/>
        <v>#REF!</v>
      </c>
      <c r="HA100" s="703" t="e">
        <f t="shared" ca="1" si="2782"/>
        <v>#REF!</v>
      </c>
      <c r="HC100" s="461" t="s">
        <v>145</v>
      </c>
      <c r="HE100" s="461" t="s">
        <v>244</v>
      </c>
      <c r="HF100" s="461"/>
      <c r="HG100" s="461"/>
    </row>
    <row r="101" spans="1:215" ht="19.5" outlineLevel="1" x14ac:dyDescent="0.25">
      <c r="A101" s="365"/>
      <c r="B101" s="504"/>
      <c r="C101" s="443" t="str">
        <f>_xlfn.XLOOKUP($D101,'214737'!$H:$H,'214737'!$G:$G,"",0)</f>
        <v/>
      </c>
      <c r="D101" s="431" t="str">
        <f>HYPERLINK("#'"&amp;D100&amp;"_受着完'!A1","▶受着完")</f>
        <v>▶受着完</v>
      </c>
      <c r="E101" s="413"/>
      <c r="F101" s="1294" t="str">
        <f>_xlfn.XLOOKUP($D101,'214737'!$H:$H,'214737'!$I:$I,"",0)</f>
        <v/>
      </c>
      <c r="G101" s="1294" t="str">
        <f>_xlfn.XLOOKUP($D101,'214737'!$H:$H,'214737'!$J:$J,"",0)</f>
        <v/>
      </c>
      <c r="H101" s="1294" t="str">
        <f>_xlfn.XLOOKUP($D101,'214737'!$H:$H,'214737'!$K:$K,"",0)</f>
        <v/>
      </c>
      <c r="I101" s="414" t="str">
        <f>集計グループ12</f>
        <v>千葉・不動産事業</v>
      </c>
      <c r="J101" s="523"/>
      <c r="K101" s="1278">
        <f>K100</f>
        <v>959</v>
      </c>
      <c r="L101" s="1278">
        <f t="shared" ref="L101" si="2783">L100</f>
        <v>342</v>
      </c>
      <c r="M101" s="1278">
        <f t="shared" ref="M101" si="2784">M100</f>
        <v>709</v>
      </c>
      <c r="N101" s="1278">
        <f t="shared" ref="N101" si="2785">N100</f>
        <v>309</v>
      </c>
      <c r="O101" s="1278">
        <f t="shared" ref="O101" si="2786">O100</f>
        <v>752</v>
      </c>
      <c r="P101" s="1278">
        <f t="shared" ref="P101" si="2787">P100</f>
        <v>400</v>
      </c>
      <c r="Q101" s="1278">
        <f>SUM(K101:P101)</f>
        <v>3471</v>
      </c>
      <c r="R101" s="577" t="str">
        <f>R100</f>
        <v>千葉・不動産課</v>
      </c>
      <c r="S101" s="355" t="s">
        <v>146</v>
      </c>
      <c r="T101" s="455" t="e" cm="1">
        <f t="array" aca="1" ref="T101" ca="1">INDEX(INDIRECT("'"&amp;実行度合表集計!$D100&amp;"_受着完'!R27C4:R28C95",FALSE),2,
MATCH(T$2,INDIRECT("'"&amp;実行度合表集計!$D100&amp;"_受着完'!R4",FALSE),0)-1)</f>
        <v>#REF!</v>
      </c>
      <c r="U101" s="356" t="e">
        <f ca="1">INDEX(INDIRECT("'"&amp;実行度合表集計!$D100&amp;"_受着完'!R27C4:R28C95",FALSE),2,
MATCH(T$2,INDIRECT("'"&amp;実行度合表集計!$D100&amp;"_受着完'!R4",FALSE),0))</f>
        <v>#REF!</v>
      </c>
      <c r="V101" s="587" t="e" cm="1">
        <f t="array" aca="1" ref="V101" ca="1">INDEX(INDIRECT("'"&amp;実行度合表集計!$D100&amp;"_受着完'!R27C4:R28C95",FALSE),2,
MATCH(T$2,INDIRECT("'"&amp;実行度合表集計!$D100&amp;"_受着完'!R4",FALSE),0)-3)</f>
        <v>#REF!</v>
      </c>
      <c r="W101" s="357" t="e" cm="1">
        <f t="array" aca="1" ref="W101" ca="1">INDEX(INDIRECT("'"&amp;実行度合表集計!$D100&amp;"_受着完'!R58C4:R59C95",FALSE),2,
MATCH(T$2,INDIRECT("'"&amp;実行度合表集計!$D100&amp;"_受着完'!R4",FALSE),0)-1)</f>
        <v>#REF!</v>
      </c>
      <c r="X101" s="356" t="e">
        <f ca="1">INDEX(INDIRECT("'"&amp;実行度合表集計!$D100&amp;"_受着完'!R58C4:R59C95",FALSE),2,
MATCH(T$2,INDIRECT("'"&amp;実行度合表集計!$D100&amp;"_受着完'!R4",FALSE),0))</f>
        <v>#REF!</v>
      </c>
      <c r="Y101" s="587" t="e" cm="1">
        <f t="array" aca="1" ref="Y101" ca="1">INDEX(INDIRECT("'"&amp;実行度合表集計!$D100&amp;"_受着完'!R58C4:R59C95",FALSE),2,
MATCH(T$2,INDIRECT("'"&amp;実行度合表集計!$D100&amp;"_受着完'!R4",FALSE),0)-3)</f>
        <v>#REF!</v>
      </c>
      <c r="Z101" s="358" t="e" cm="1">
        <f t="array" aca="1" ref="Z101" ca="1">INDEX(INDIRECT("'"&amp;実行度合表集計!$D100&amp;"_受着完'!R89C4:R90C95",FALSE),2,
MATCH(T$2,INDIRECT("'"&amp;実行度合表集計!$D100&amp;"_受着完'!R4",FALSE),0)-1)</f>
        <v>#REF!</v>
      </c>
      <c r="AA101" s="356" t="e">
        <f ca="1">INDEX(INDIRECT("'"&amp;実行度合表集計!$D100&amp;"_受着完'!R89C4:R90C95",FALSE),2,
MATCH(T$2,INDIRECT("'"&amp;実行度合表集計!$D100&amp;"_受着完'!R4",FALSE),0))</f>
        <v>#REF!</v>
      </c>
      <c r="AB101" s="795" t="e">
        <f ca="1">AA101-($Q100*1000)</f>
        <v>#REF!</v>
      </c>
      <c r="AC101" s="587" t="e" cm="1">
        <f t="array" aca="1" ref="AC101" ca="1">INDEX(INDIRECT("'"&amp;実行度合表集計!$D100&amp;"_受着完'!R89C4:R90C95",FALSE),2,
MATCH(T$2,INDIRECT("'"&amp;実行度合表集計!$D100&amp;"_受着完'!R4",FALSE),0)-3)</f>
        <v>#REF!</v>
      </c>
      <c r="AD101" s="455" t="e" cm="1">
        <f t="array" aca="1" ref="AD101" ca="1">INDEX(INDIRECT("'"&amp;実行度合表集計!$D100&amp;"_受着完'!R27C4:R28C95",FALSE),2,
MATCH(AD$2,INDIRECT("'"&amp;実行度合表集計!$D100&amp;"_受着完'!R4",FALSE),0)-1)</f>
        <v>#REF!</v>
      </c>
      <c r="AE101" s="356" t="e">
        <f ca="1">INDEX(INDIRECT("'"&amp;実行度合表集計!$D100&amp;"_受着完'!R27C4:R28C95",FALSE),2,
MATCH(AD$2,INDIRECT("'"&amp;実行度合表集計!$D100&amp;"_受着完'!R4",FALSE),0))</f>
        <v>#REF!</v>
      </c>
      <c r="AF101" s="587" t="e" cm="1">
        <f t="array" aca="1" ref="AF101" ca="1">INDEX(INDIRECT("'"&amp;実行度合表集計!$D100&amp;"_受着完'!R27C4:R28C95",FALSE),2,
MATCH(AD$2,INDIRECT("'"&amp;実行度合表集計!$D100&amp;"_受着完'!R4",FALSE),0)-3)</f>
        <v>#REF!</v>
      </c>
      <c r="AG101" s="357" t="e" cm="1">
        <f t="array" aca="1" ref="AG101" ca="1">INDEX(INDIRECT("'"&amp;実行度合表集計!$D100&amp;"_受着完'!R58C4:R59C95",FALSE),2,
MATCH(AD$2,INDIRECT("'"&amp;実行度合表集計!$D100&amp;"_受着完'!R4",FALSE),0)-1)</f>
        <v>#REF!</v>
      </c>
      <c r="AH101" s="356" t="e">
        <f ca="1">INDEX(INDIRECT("'"&amp;実行度合表集計!$D100&amp;"_受着完'!R58C4:R59C95",FALSE),2,
MATCH(AD$2,INDIRECT("'"&amp;実行度合表集計!$D100&amp;"_受着完'!R4",FALSE),0))</f>
        <v>#REF!</v>
      </c>
      <c r="AI101" s="587" t="e" cm="1">
        <f t="array" aca="1" ref="AI101" ca="1">INDEX(INDIRECT("'"&amp;実行度合表集計!$D100&amp;"_受着完'!R58C4:R59C95",FALSE),2,
MATCH(AD$2,INDIRECT("'"&amp;実行度合表集計!$D100&amp;"_受着完'!R4",FALSE),0)-3)</f>
        <v>#REF!</v>
      </c>
      <c r="AJ101" s="358" t="e" cm="1">
        <f t="array" aca="1" ref="AJ101" ca="1">INDEX(INDIRECT("'"&amp;実行度合表集計!$D100&amp;"_受着完'!R89C4:R90C95",FALSE),2,
MATCH(AD$2,INDIRECT("'"&amp;実行度合表集計!$D100&amp;"_受着完'!R4",FALSE),0)-1)</f>
        <v>#REF!</v>
      </c>
      <c r="AK101" s="356" t="e">
        <f ca="1">INDEX(INDIRECT("'"&amp;実行度合表集計!$D100&amp;"_受着完'!R89C4:R90C95",FALSE),2,
MATCH(AD$2,INDIRECT("'"&amp;実行度合表集計!$D100&amp;"_受着完'!R4",FALSE),0))</f>
        <v>#REF!</v>
      </c>
      <c r="AL101" s="795" t="e">
        <f ca="1">AK101-($Q100*1000)</f>
        <v>#REF!</v>
      </c>
      <c r="AM101" s="587" t="e" cm="1">
        <f t="array" aca="1" ref="AM101" ca="1">INDEX(INDIRECT("'"&amp;実行度合表集計!$D100&amp;"_受着完'!R89C4:R90C95",FALSE),2,
MATCH(AD$2,INDIRECT("'"&amp;実行度合表集計!$D100&amp;"_受着完'!R4",FALSE),0)-3)</f>
        <v>#REF!</v>
      </c>
      <c r="AN101" s="455" t="e" cm="1">
        <f t="array" aca="1" ref="AN101" ca="1">INDEX(INDIRECT("'"&amp;実行度合表集計!$D100&amp;"_受着完'!R27C4:R28C95",FALSE),2,
MATCH(AN$2,INDIRECT("'"&amp;実行度合表集計!$D100&amp;"_受着完'!R4",FALSE),0)-1)</f>
        <v>#REF!</v>
      </c>
      <c r="AO101" s="356" t="e">
        <f ca="1">INDEX(INDIRECT("'"&amp;実行度合表集計!$D100&amp;"_受着完'!R27C4:R28C95",FALSE),2,
MATCH(AN$2,INDIRECT("'"&amp;実行度合表集計!$D100&amp;"_受着完'!R4",FALSE),0))</f>
        <v>#REF!</v>
      </c>
      <c r="AP101" s="587" t="e" cm="1">
        <f t="array" aca="1" ref="AP101" ca="1">INDEX(INDIRECT("'"&amp;実行度合表集計!$D100&amp;"_受着完'!R27C4:R28C95",FALSE),2,
MATCH(AN$2,INDIRECT("'"&amp;実行度合表集計!$D100&amp;"_受着完'!R4",FALSE),0)-3)</f>
        <v>#REF!</v>
      </c>
      <c r="AQ101" s="357" t="e" cm="1">
        <f t="array" aca="1" ref="AQ101" ca="1">INDEX(INDIRECT("'"&amp;実行度合表集計!$D100&amp;"_受着完'!R58C4:R59C95",FALSE),2,
MATCH(AN$2,INDIRECT("'"&amp;実行度合表集計!$D100&amp;"_受着完'!R4",FALSE),0)-1)</f>
        <v>#REF!</v>
      </c>
      <c r="AR101" s="356" t="e">
        <f ca="1">INDEX(INDIRECT("'"&amp;実行度合表集計!$D100&amp;"_受着完'!R58C4:R59C95",FALSE),2,
MATCH(AN$2,INDIRECT("'"&amp;実行度合表集計!$D100&amp;"_受着完'!R4",FALSE),0))</f>
        <v>#REF!</v>
      </c>
      <c r="AS101" s="587" t="e" cm="1">
        <f t="array" aca="1" ref="AS101" ca="1">INDEX(INDIRECT("'"&amp;実行度合表集計!$D100&amp;"_受着完'!R58C4:R59C95",FALSE),2,
MATCH(AN$2,INDIRECT("'"&amp;実行度合表集計!$D100&amp;"_受着完'!R4",FALSE),0)-3)</f>
        <v>#REF!</v>
      </c>
      <c r="AT101" s="358" t="e" cm="1">
        <f t="array" aca="1" ref="AT101" ca="1">INDEX(INDIRECT("'"&amp;実行度合表集計!$D100&amp;"_受着完'!R89C4:R90C95",FALSE),2,
MATCH(AN$2,INDIRECT("'"&amp;実行度合表集計!$D100&amp;"_受着完'!R4",FALSE),0)-1)</f>
        <v>#REF!</v>
      </c>
      <c r="AU101" s="356" t="e">
        <f ca="1">INDEX(INDIRECT("'"&amp;実行度合表集計!$D100&amp;"_受着完'!R89C4:R90C95",FALSE),2,
MATCH(AN$2,INDIRECT("'"&amp;実行度合表集計!$D100&amp;"_受着完'!R4",FALSE),0))</f>
        <v>#REF!</v>
      </c>
      <c r="AV101" s="795" t="e">
        <f ca="1">AU101-($Q100*1000)</f>
        <v>#REF!</v>
      </c>
      <c r="AW101" s="587" t="e" cm="1">
        <f t="array" aca="1" ref="AW101" ca="1">INDEX(INDIRECT("'"&amp;実行度合表集計!$D100&amp;"_受着完'!R89C4:R90C95",FALSE),2,
MATCH(AN$2,INDIRECT("'"&amp;実行度合表集計!$D100&amp;"_受着完'!R4",FALSE),0)-3)</f>
        <v>#REF!</v>
      </c>
      <c r="AX101" s="627" t="e">
        <f t="shared" ref="AX101" ca="1" si="2788">T101+AD101+AN101</f>
        <v>#REF!</v>
      </c>
      <c r="AY101" s="628" t="e">
        <f t="shared" ref="AY101" ca="1" si="2789">U101+AE101+AO101</f>
        <v>#REF!</v>
      </c>
      <c r="AZ101" s="629" t="e">
        <f t="shared" ref="AZ101" ca="1" si="2790">V101+AF101+AP101</f>
        <v>#REF!</v>
      </c>
      <c r="BA101" s="648" t="e">
        <f t="shared" ref="BA101" ca="1" si="2791">W101+AG101+AQ101</f>
        <v>#REF!</v>
      </c>
      <c r="BB101" s="617" t="e">
        <f t="shared" ref="BB101" ca="1" si="2792">X101+AH101+AR101</f>
        <v>#REF!</v>
      </c>
      <c r="BC101" s="649" t="e">
        <f t="shared" ref="BC101" ca="1" si="2793">Y101+AI101+AS101</f>
        <v>#REF!</v>
      </c>
      <c r="BD101" s="659" t="e">
        <f ca="1">Z101+AJ101+AT101</f>
        <v>#REF!</v>
      </c>
      <c r="BE101" s="619" t="e">
        <f ca="1">AA101+AK101+AU101</f>
        <v>#REF!</v>
      </c>
      <c r="BF101" s="790" t="e">
        <f ca="1">BE101*(1+BF102)-(($Q100*1000)*3)</f>
        <v>#REF!</v>
      </c>
      <c r="BG101" s="660" t="e">
        <f ca="1">AC101+AM101+AW101</f>
        <v>#REF!</v>
      </c>
      <c r="BH101" s="360" t="e" cm="1">
        <f t="array" aca="1" ref="BH101" ca="1">INDEX(INDIRECT("'"&amp;実行度合表集計!$D100&amp;"_受着完'!R27C4:R28C95",FALSE),2,
MATCH(BH$2,INDIRECT("'"&amp;実行度合表集計!$D100&amp;"_受着完'!R4",FALSE),0)-1)</f>
        <v>#REF!</v>
      </c>
      <c r="BI101" s="356" t="e">
        <f ca="1">INDEX(INDIRECT("'"&amp;実行度合表集計!$D100&amp;"_受着完'!R27C4:R28C95",FALSE),2,
MATCH(BH$2,INDIRECT("'"&amp;実行度合表集計!$D100&amp;"_受着完'!R4",FALSE),0))</f>
        <v>#REF!</v>
      </c>
      <c r="BJ101" s="587" t="e" cm="1">
        <f t="array" aca="1" ref="BJ101" ca="1">INDEX(INDIRECT("'"&amp;実行度合表集計!$D100&amp;"_受着完'!R27C4:R28C95",FALSE),2,
MATCH(BH$2,INDIRECT("'"&amp;実行度合表集計!$D100&amp;"_受着完'!R4",FALSE),0)-3)</f>
        <v>#REF!</v>
      </c>
      <c r="BK101" s="357" t="e" cm="1">
        <f t="array" aca="1" ref="BK101" ca="1">INDEX(INDIRECT("'"&amp;実行度合表集計!$D100&amp;"_受着完'!R58C4:R59C95",FALSE),2,
MATCH(BH$2,INDIRECT("'"&amp;実行度合表集計!$D100&amp;"_受着完'!R4",FALSE),0)-1)</f>
        <v>#REF!</v>
      </c>
      <c r="BL101" s="356" t="e">
        <f ca="1">INDEX(INDIRECT("'"&amp;実行度合表集計!$D100&amp;"_受着完'!R58C4:R59C95",FALSE),2,
MATCH(BH$2,INDIRECT("'"&amp;実行度合表集計!$D100&amp;"_受着完'!R4",FALSE),0))</f>
        <v>#REF!</v>
      </c>
      <c r="BM101" s="587" t="e" cm="1">
        <f t="array" aca="1" ref="BM101" ca="1">INDEX(INDIRECT("'"&amp;実行度合表集計!$D100&amp;"_受着完'!R58C4:R59C95",FALSE),2,
MATCH(BH$2,INDIRECT("'"&amp;実行度合表集計!$D100&amp;"_受着完'!R4",FALSE),0)-3)</f>
        <v>#REF!</v>
      </c>
      <c r="BN101" s="358" t="e" cm="1">
        <f t="array" aca="1" ref="BN101" ca="1">INDEX(INDIRECT("'"&amp;実行度合表集計!$D100&amp;"_受着完'!R89C4:R90C95",FALSE),2,
MATCH(BH$2,INDIRECT("'"&amp;実行度合表集計!$D100&amp;"_受着完'!R4",FALSE),0)-1)</f>
        <v>#REF!</v>
      </c>
      <c r="BO101" s="356" t="e">
        <f ca="1">INDEX(INDIRECT("'"&amp;実行度合表集計!$D100&amp;"_受着完'!R89C4:R90C95",FALSE),2,
MATCH(BH$2,INDIRECT("'"&amp;実行度合表集計!$D100&amp;"_受着完'!R4",FALSE),0))</f>
        <v>#REF!</v>
      </c>
      <c r="BP101" s="795" t="e">
        <f ca="1">BO101-($Q100*1000)</f>
        <v>#REF!</v>
      </c>
      <c r="BQ101" s="587" t="e" cm="1">
        <f t="array" aca="1" ref="BQ101" ca="1">INDEX(INDIRECT("'"&amp;実行度合表集計!$D100&amp;"_受着完'!R89C4:R90C95",FALSE),2,
MATCH(BH$2,INDIRECT("'"&amp;実行度合表集計!$D100&amp;"_受着完'!R4",FALSE),0)-3)</f>
        <v>#REF!</v>
      </c>
      <c r="BR101" s="455" t="e" cm="1">
        <f t="array" aca="1" ref="BR101" ca="1">INDEX(INDIRECT("'"&amp;実行度合表集計!$D100&amp;"_受着完'!R27C4:R28C95",FALSE),2,
MATCH(BR$2,INDIRECT("'"&amp;実行度合表集計!$D100&amp;"_受着完'!R4",FALSE),0)-1)</f>
        <v>#REF!</v>
      </c>
      <c r="BS101" s="356" t="e">
        <f ca="1">INDEX(INDIRECT("'"&amp;実行度合表集計!$D100&amp;"_受着完'!R27C4:R28C95",FALSE),2,
MATCH(BR$2,INDIRECT("'"&amp;実行度合表集計!$D100&amp;"_受着完'!R4",FALSE),0))</f>
        <v>#REF!</v>
      </c>
      <c r="BT101" s="587" t="e" cm="1">
        <f t="array" aca="1" ref="BT101" ca="1">INDEX(INDIRECT("'"&amp;実行度合表集計!$D100&amp;"_受着完'!R27C4:R28C95",FALSE),2,
MATCH(BR$2,INDIRECT("'"&amp;実行度合表集計!$D100&amp;"_受着完'!R4",FALSE),0)-3)</f>
        <v>#REF!</v>
      </c>
      <c r="BU101" s="357" t="e" cm="1">
        <f t="array" aca="1" ref="BU101" ca="1">INDEX(INDIRECT("'"&amp;実行度合表集計!$D100&amp;"_受着完'!R58C4:R59C95",FALSE),2,
MATCH(BR$2,INDIRECT("'"&amp;実行度合表集計!$D100&amp;"_受着完'!R4",FALSE),0)-1)</f>
        <v>#REF!</v>
      </c>
      <c r="BV101" s="356" t="e">
        <f ca="1">INDEX(INDIRECT("'"&amp;実行度合表集計!$D100&amp;"_受着完'!R58C4:R59C95",FALSE),2,
MATCH(BR$2,INDIRECT("'"&amp;実行度合表集計!$D100&amp;"_受着完'!R4",FALSE),0))</f>
        <v>#REF!</v>
      </c>
      <c r="BW101" s="587" t="e" cm="1">
        <f t="array" aca="1" ref="BW101" ca="1">INDEX(INDIRECT("'"&amp;実行度合表集計!$D100&amp;"_受着完'!R58C4:R59C95",FALSE),2,
MATCH(BR$2,INDIRECT("'"&amp;実行度合表集計!$D100&amp;"_受着完'!R4",FALSE),0)-3)</f>
        <v>#REF!</v>
      </c>
      <c r="BX101" s="358" t="e" cm="1">
        <f t="array" aca="1" ref="BX101" ca="1">INDEX(INDIRECT("'"&amp;実行度合表集計!$D100&amp;"_受着完'!R89C4:R90C95",FALSE),2,
MATCH(BR$2,INDIRECT("'"&amp;実行度合表集計!$D100&amp;"_受着完'!R4",FALSE),0)-1)</f>
        <v>#REF!</v>
      </c>
      <c r="BY101" s="356" t="e">
        <f ca="1">INDEX(INDIRECT("'"&amp;実行度合表集計!$D100&amp;"_受着完'!R89C4:R90C95",FALSE),2,
MATCH(BR$2,INDIRECT("'"&amp;実行度合表集計!$D100&amp;"_受着完'!R4",FALSE),0))</f>
        <v>#REF!</v>
      </c>
      <c r="BZ101" s="795" t="e">
        <f ca="1">BY101-($Q100*1000)</f>
        <v>#REF!</v>
      </c>
      <c r="CA101" s="587" t="e" cm="1">
        <f t="array" aca="1" ref="CA101" ca="1">INDEX(INDIRECT("'"&amp;実行度合表集計!$D100&amp;"_受着完'!R89C4:R90C95",FALSE),2,
MATCH(BR$2,INDIRECT("'"&amp;実行度合表集計!$D100&amp;"_受着完'!R4",FALSE),0)-3)</f>
        <v>#REF!</v>
      </c>
      <c r="CB101" s="455" t="e" cm="1">
        <f t="array" aca="1" ref="CB101" ca="1">INDEX(INDIRECT("'"&amp;実行度合表集計!$D100&amp;"_受着完'!R27C4:R28C95",FALSE),2,
MATCH(CB$2,INDIRECT("'"&amp;実行度合表集計!$D100&amp;"_受着完'!R4",FALSE),0)-1)</f>
        <v>#REF!</v>
      </c>
      <c r="CC101" s="356" t="e">
        <f ca="1">INDEX(INDIRECT("'"&amp;実行度合表集計!$D100&amp;"_受着完'!R27C4:R28C95",FALSE),2,
MATCH(CB$2,INDIRECT("'"&amp;実行度合表集計!$D100&amp;"_受着完'!R4",FALSE),0))</f>
        <v>#REF!</v>
      </c>
      <c r="CD101" s="587" t="e" cm="1">
        <f t="array" aca="1" ref="CD101" ca="1">INDEX(INDIRECT("'"&amp;実行度合表集計!$D100&amp;"_受着完'!R27C4:R28C95",FALSE),2,
MATCH(CB$2,INDIRECT("'"&amp;実行度合表集計!$D100&amp;"_受着完'!R4",FALSE),0)-3)</f>
        <v>#REF!</v>
      </c>
      <c r="CE101" s="357" t="e" cm="1">
        <f t="array" aca="1" ref="CE101" ca="1">INDEX(INDIRECT("'"&amp;実行度合表集計!$D100&amp;"_受着完'!R58C4:R59C95",FALSE),2,
MATCH(CB$2,INDIRECT("'"&amp;実行度合表集計!$D100&amp;"_受着完'!R4",FALSE),0)-1)</f>
        <v>#REF!</v>
      </c>
      <c r="CF101" s="356" t="e">
        <f ca="1">INDEX(INDIRECT("'"&amp;実行度合表集計!$D100&amp;"_受着完'!R58C4:R59C95",FALSE),2,
MATCH(CB$2,INDIRECT("'"&amp;実行度合表集計!$D100&amp;"_受着完'!R4",FALSE),0))</f>
        <v>#REF!</v>
      </c>
      <c r="CG101" s="587" t="e" cm="1">
        <f t="array" aca="1" ref="CG101" ca="1">INDEX(INDIRECT("'"&amp;実行度合表集計!$D100&amp;"_受着完'!R58C4:R59C95",FALSE),2,
MATCH(CB$2,INDIRECT("'"&amp;実行度合表集計!$D100&amp;"_受着完'!R4",FALSE),0)-3)</f>
        <v>#REF!</v>
      </c>
      <c r="CH101" s="358" t="e" cm="1">
        <f t="array" aca="1" ref="CH101" ca="1">INDEX(INDIRECT("'"&amp;実行度合表集計!$D100&amp;"_受着完'!R89C4:R90C95",FALSE),2,
MATCH(CB$2,INDIRECT("'"&amp;実行度合表集計!$D100&amp;"_受着完'!R4",FALSE),0)-1)</f>
        <v>#REF!</v>
      </c>
      <c r="CI101" s="356" t="e">
        <f ca="1">INDEX(INDIRECT("'"&amp;実行度合表集計!$D100&amp;"_受着完'!R89C4:R90C95",FALSE),2,
MATCH(CB$2,INDIRECT("'"&amp;実行度合表集計!$D100&amp;"_受着完'!R4",FALSE),0))</f>
        <v>#REF!</v>
      </c>
      <c r="CJ101" s="795" t="e">
        <f ca="1">CI101-($Q100*1000)</f>
        <v>#REF!</v>
      </c>
      <c r="CK101" s="587" t="e" cm="1">
        <f t="array" aca="1" ref="CK101" ca="1">INDEX(INDIRECT("'"&amp;実行度合表集計!$D100&amp;"_受着完'!R89C4:R90C95",FALSE),2,
MATCH(CB$2,INDIRECT("'"&amp;実行度合表集計!$D100&amp;"_受着完'!R4",FALSE),0)-3)</f>
        <v>#REF!</v>
      </c>
      <c r="CL101" s="627" t="e">
        <f t="shared" ref="CL101" ca="1" si="2794">BH101+BR101+CB101</f>
        <v>#REF!</v>
      </c>
      <c r="CM101" s="628" t="e">
        <f t="shared" ref="CM101" ca="1" si="2795">BI101+BS101+CC101</f>
        <v>#REF!</v>
      </c>
      <c r="CN101" s="629" t="e">
        <f t="shared" ref="CN101" ca="1" si="2796">BJ101+BT101+CD101</f>
        <v>#REF!</v>
      </c>
      <c r="CO101" s="648" t="e">
        <f t="shared" ref="CO101" ca="1" si="2797">BK101+BU101+CE101</f>
        <v>#REF!</v>
      </c>
      <c r="CP101" s="617" t="e">
        <f t="shared" ref="CP101" ca="1" si="2798">BL101+BV101+CF101</f>
        <v>#REF!</v>
      </c>
      <c r="CQ101" s="649" t="e">
        <f t="shared" ref="CQ101" ca="1" si="2799">BM101+BW101+CG101</f>
        <v>#REF!</v>
      </c>
      <c r="CR101" s="659" t="e">
        <f ca="1">BN101+BX101+CH101</f>
        <v>#REF!</v>
      </c>
      <c r="CS101" s="619" t="e">
        <f ca="1">BO101+BY101+CI101</f>
        <v>#REF!</v>
      </c>
      <c r="CT101" s="790" t="e">
        <f ca="1">CS101*(1+CT102)-(($Q100*1000)*3)</f>
        <v>#REF!</v>
      </c>
      <c r="CU101" s="660" t="e">
        <f ca="1">BQ101+CA101+CK101</f>
        <v>#REF!</v>
      </c>
      <c r="CV101" s="670" t="e">
        <f t="shared" ca="1" si="2774"/>
        <v>#REF!</v>
      </c>
      <c r="CW101" s="620" t="e">
        <f t="shared" ca="1" si="2774"/>
        <v>#REF!</v>
      </c>
      <c r="CX101" s="671" t="e">
        <f t="shared" ca="1" si="2774"/>
        <v>#REF!</v>
      </c>
      <c r="CY101" s="681" t="e">
        <f t="shared" ca="1" si="2774"/>
        <v>#REF!</v>
      </c>
      <c r="CZ101" s="622" t="e">
        <f t="shared" ca="1" si="2774"/>
        <v>#REF!</v>
      </c>
      <c r="DA101" s="682" t="e">
        <f t="shared" ca="1" si="2774"/>
        <v>#REF!</v>
      </c>
      <c r="DB101" s="692" t="e">
        <f t="shared" ca="1" si="2774"/>
        <v>#REF!</v>
      </c>
      <c r="DC101" s="624" t="e">
        <f t="shared" ca="1" si="2774"/>
        <v>#REF!</v>
      </c>
      <c r="DD101" s="790" t="e">
        <f t="shared" ca="1" si="2774"/>
        <v>#REF!</v>
      </c>
      <c r="DE101" s="693" t="e">
        <f t="shared" ca="1" si="2774"/>
        <v>#REF!</v>
      </c>
      <c r="DF101" s="360" t="e" cm="1">
        <f t="array" aca="1" ref="DF101" ca="1">INDEX(INDIRECT("'"&amp;実行度合表集計!$D100&amp;"_受着完'!R27C4:R28C95",FALSE),2,
MATCH(DF$2,INDIRECT("'"&amp;実行度合表集計!$D100&amp;"_受着完'!R4",FALSE),0)-1)</f>
        <v>#REF!</v>
      </c>
      <c r="DG101" s="356" t="e">
        <f ca="1">INDEX(INDIRECT("'"&amp;実行度合表集計!$D100&amp;"_受着完'!R27C4:R28C95",FALSE),2,
MATCH(DF$2,INDIRECT("'"&amp;実行度合表集計!$D100&amp;"_受着完'!R4",FALSE),0))</f>
        <v>#REF!</v>
      </c>
      <c r="DH101" s="587" t="e" cm="1">
        <f t="array" aca="1" ref="DH101" ca="1">INDEX(INDIRECT("'"&amp;実行度合表集計!$D100&amp;"_受着完'!R27C4:R28C95",FALSE),2,
MATCH(DF$2,INDIRECT("'"&amp;実行度合表集計!$D100&amp;"_受着完'!R4",FALSE),0)-3)</f>
        <v>#REF!</v>
      </c>
      <c r="DI101" s="357" t="e" cm="1">
        <f t="array" aca="1" ref="DI101" ca="1">INDEX(INDIRECT("'"&amp;実行度合表集計!$D100&amp;"_受着完'!R58C4:R59C95",FALSE),2,
MATCH(DF$2,INDIRECT("'"&amp;実行度合表集計!$D100&amp;"_受着完'!R4",FALSE),0)-1)</f>
        <v>#REF!</v>
      </c>
      <c r="DJ101" s="356" t="e">
        <f ca="1">INDEX(INDIRECT("'"&amp;実行度合表集計!$D100&amp;"_受着完'!R58C4:R59C95",FALSE),2,
MATCH(DF$2,INDIRECT("'"&amp;実行度合表集計!$D100&amp;"_受着完'!R4",FALSE),0))</f>
        <v>#REF!</v>
      </c>
      <c r="DK101" s="587" t="e" cm="1">
        <f t="array" aca="1" ref="DK101" ca="1">INDEX(INDIRECT("'"&amp;実行度合表集計!$D100&amp;"_受着完'!R58C4:R59C95",FALSE),2,
MATCH(DF$2,INDIRECT("'"&amp;実行度合表集計!$D100&amp;"_受着完'!R4",FALSE),0)-3)</f>
        <v>#REF!</v>
      </c>
      <c r="DL101" s="358" t="e" cm="1">
        <f t="array" aca="1" ref="DL101" ca="1">INDEX(INDIRECT("'"&amp;実行度合表集計!$D100&amp;"_受着完'!R89C4:R90C95",FALSE),2,
MATCH(DF$2,INDIRECT("'"&amp;実行度合表集計!$D100&amp;"_受着完'!R4",FALSE),0)-1)</f>
        <v>#REF!</v>
      </c>
      <c r="DM101" s="356" t="e">
        <f ca="1">INDEX(INDIRECT("'"&amp;実行度合表集計!$D100&amp;"_受着完'!R89C4:R90C95",FALSE),2,
MATCH(DF$2,INDIRECT("'"&amp;実行度合表集計!$D100&amp;"_受着完'!R4",FALSE),0))</f>
        <v>#REF!</v>
      </c>
      <c r="DN101" s="795" t="e">
        <f ca="1">DM101-($Q100*1000)</f>
        <v>#REF!</v>
      </c>
      <c r="DO101" s="587" t="e" cm="1">
        <f t="array" aca="1" ref="DO101" ca="1">INDEX(INDIRECT("'"&amp;実行度合表集計!$D100&amp;"_受着完'!R89C4:R90C95",FALSE),2,
MATCH(DF$2,INDIRECT("'"&amp;実行度合表集計!$D100&amp;"_受着完'!R4",FALSE),0)-3)</f>
        <v>#REF!</v>
      </c>
      <c r="DP101" s="455" t="e" cm="1">
        <f t="array" aca="1" ref="DP101" ca="1">INDEX(INDIRECT("'"&amp;実行度合表集計!$D100&amp;"_受着完'!R27C4:R28C95",FALSE),2,
MATCH(DP$2,INDIRECT("'"&amp;実行度合表集計!$D100&amp;"_受着完'!R4",FALSE),0)-1)</f>
        <v>#REF!</v>
      </c>
      <c r="DQ101" s="356" t="e">
        <f ca="1">INDEX(INDIRECT("'"&amp;実行度合表集計!$D100&amp;"_受着完'!R27C4:R28C95",FALSE),2,
MATCH(DP$2,INDIRECT("'"&amp;実行度合表集計!$D100&amp;"_受着完'!R4",FALSE),0))</f>
        <v>#REF!</v>
      </c>
      <c r="DR101" s="587" t="e" cm="1">
        <f t="array" aca="1" ref="DR101" ca="1">INDEX(INDIRECT("'"&amp;実行度合表集計!$D100&amp;"_受着完'!R27C4:R28C95",FALSE),2,
MATCH(DP$2,INDIRECT("'"&amp;実行度合表集計!$D100&amp;"_受着完'!R4",FALSE),0)-3)</f>
        <v>#REF!</v>
      </c>
      <c r="DS101" s="357" t="e" cm="1">
        <f t="array" aca="1" ref="DS101" ca="1">INDEX(INDIRECT("'"&amp;実行度合表集計!$D100&amp;"_受着完'!R58C4:R59C95",FALSE),2,
MATCH(DP$2,INDIRECT("'"&amp;実行度合表集計!$D100&amp;"_受着完'!R4",FALSE),0)-1)</f>
        <v>#REF!</v>
      </c>
      <c r="DT101" s="356" t="e">
        <f ca="1">INDEX(INDIRECT("'"&amp;実行度合表集計!$D100&amp;"_受着完'!R58C4:R59C95",FALSE),2,
MATCH(DP$2,INDIRECT("'"&amp;実行度合表集計!$D100&amp;"_受着完'!R4",FALSE),0))</f>
        <v>#REF!</v>
      </c>
      <c r="DU101" s="587" t="e" cm="1">
        <f t="array" aca="1" ref="DU101" ca="1">INDEX(INDIRECT("'"&amp;実行度合表集計!$D100&amp;"_受着完'!R58C4:R59C95",FALSE),2,
MATCH(DP$2,INDIRECT("'"&amp;実行度合表集計!$D100&amp;"_受着完'!R4",FALSE),0)-3)</f>
        <v>#REF!</v>
      </c>
      <c r="DV101" s="358" t="e" cm="1">
        <f t="array" aca="1" ref="DV101" ca="1">INDEX(INDIRECT("'"&amp;実行度合表集計!$D100&amp;"_受着完'!R89C4:R90C95",FALSE),2,
MATCH(DP$2,INDIRECT("'"&amp;実行度合表集計!$D100&amp;"_受着完'!R4",FALSE),0)-1)</f>
        <v>#REF!</v>
      </c>
      <c r="DW101" s="356" t="e">
        <f ca="1">INDEX(INDIRECT("'"&amp;実行度合表集計!$D100&amp;"_受着完'!R89C4:R90C95",FALSE),2,
MATCH(DP$2,INDIRECT("'"&amp;実行度合表集計!$D100&amp;"_受着完'!R4",FALSE),0))</f>
        <v>#REF!</v>
      </c>
      <c r="DX101" s="795" t="e">
        <f ca="1">DW101-($Q100*1000)</f>
        <v>#REF!</v>
      </c>
      <c r="DY101" s="587" t="e" cm="1">
        <f t="array" aca="1" ref="DY101" ca="1">INDEX(INDIRECT("'"&amp;実行度合表集計!$D100&amp;"_受着完'!R89C4:R90C95",FALSE),2,
MATCH(DP$2,INDIRECT("'"&amp;実行度合表集計!$D100&amp;"_受着完'!R4",FALSE),0)-3)</f>
        <v>#REF!</v>
      </c>
      <c r="DZ101" s="455" t="e" cm="1">
        <f t="array" aca="1" ref="DZ101" ca="1">INDEX(INDIRECT("'"&amp;実行度合表集計!$D100&amp;"_受着完'!R27C4:R28C95",FALSE),2,
MATCH(DZ$2,INDIRECT("'"&amp;実行度合表集計!$D100&amp;"_受着完'!R4",FALSE),0)-1)</f>
        <v>#REF!</v>
      </c>
      <c r="EA101" s="356" t="e">
        <f ca="1">INDEX(INDIRECT("'"&amp;実行度合表集計!$D100&amp;"_受着完'!R27C4:R28C95",FALSE),2,
MATCH(DZ$2,INDIRECT("'"&amp;実行度合表集計!$D100&amp;"_受着完'!R4",FALSE),0))</f>
        <v>#REF!</v>
      </c>
      <c r="EB101" s="587" t="e" cm="1">
        <f t="array" aca="1" ref="EB101" ca="1">INDEX(INDIRECT("'"&amp;実行度合表集計!$D100&amp;"_受着完'!R27C4:R28C95",FALSE),2,
MATCH(DZ$2,INDIRECT("'"&amp;実行度合表集計!$D100&amp;"_受着完'!R4",FALSE),0)-3)</f>
        <v>#REF!</v>
      </c>
      <c r="EC101" s="357" t="e" cm="1">
        <f t="array" aca="1" ref="EC101" ca="1">INDEX(INDIRECT("'"&amp;実行度合表集計!$D100&amp;"_受着完'!R58C4:R59C95",FALSE),2,
MATCH(DZ$2,INDIRECT("'"&amp;実行度合表集計!$D100&amp;"_受着完'!R4",FALSE),0)-1)</f>
        <v>#REF!</v>
      </c>
      <c r="ED101" s="356" t="e">
        <f ca="1">INDEX(INDIRECT("'"&amp;実行度合表集計!$D100&amp;"_受着完'!R58C4:R59C95",FALSE),2,
MATCH(DZ$2,INDIRECT("'"&amp;実行度合表集計!$D100&amp;"_受着完'!R4",FALSE),0))</f>
        <v>#REF!</v>
      </c>
      <c r="EE101" s="587" t="e" cm="1">
        <f t="array" aca="1" ref="EE101" ca="1">INDEX(INDIRECT("'"&amp;実行度合表集計!$D100&amp;"_受着完'!R58C4:R59C95",FALSE),2,
MATCH(DZ$2,INDIRECT("'"&amp;実行度合表集計!$D100&amp;"_受着完'!R4",FALSE),0)-3)</f>
        <v>#REF!</v>
      </c>
      <c r="EF101" s="358" t="e" cm="1">
        <f t="array" aca="1" ref="EF101" ca="1">INDEX(INDIRECT("'"&amp;実行度合表集計!$D100&amp;"_受着完'!R89C4:R90C95",FALSE),2,
MATCH(DZ$2,INDIRECT("'"&amp;実行度合表集計!$D100&amp;"_受着完'!R4",FALSE),0)-1)</f>
        <v>#REF!</v>
      </c>
      <c r="EG101" s="356" t="e">
        <f ca="1">INDEX(INDIRECT("'"&amp;実行度合表集計!$D100&amp;"_受着完'!R89C4:R90C95",FALSE),2,
MATCH(DZ$2,INDIRECT("'"&amp;実行度合表集計!$D100&amp;"_受着完'!R4",FALSE),0))</f>
        <v>#REF!</v>
      </c>
      <c r="EH101" s="795" t="e">
        <f ca="1">EG101-($Q100*1000)</f>
        <v>#REF!</v>
      </c>
      <c r="EI101" s="587" t="e" cm="1">
        <f t="array" aca="1" ref="EI101" ca="1">INDEX(INDIRECT("'"&amp;実行度合表集計!$D100&amp;"_受着完'!R89C4:R90C95",FALSE),2,
MATCH(DZ$2,INDIRECT("'"&amp;実行度合表集計!$D100&amp;"_受着完'!R4",FALSE),0)-3)</f>
        <v>#REF!</v>
      </c>
      <c r="EJ101" s="627" t="e">
        <f t="shared" ref="EJ101" ca="1" si="2800">DF101+DP101+DZ101</f>
        <v>#REF!</v>
      </c>
      <c r="EK101" s="628" t="e">
        <f t="shared" ref="EK101" ca="1" si="2801">DG101+DQ101+EA101</f>
        <v>#REF!</v>
      </c>
      <c r="EL101" s="629" t="e">
        <f t="shared" ref="EL101" ca="1" si="2802">DH101+DR101+EB101</f>
        <v>#REF!</v>
      </c>
      <c r="EM101" s="648" t="e">
        <f t="shared" ref="EM101" ca="1" si="2803">DI101+DS101+EC101</f>
        <v>#REF!</v>
      </c>
      <c r="EN101" s="617" t="e">
        <f t="shared" ref="EN101" ca="1" si="2804">DJ101+DT101+ED101</f>
        <v>#REF!</v>
      </c>
      <c r="EO101" s="649" t="e">
        <f t="shared" ref="EO101" ca="1" si="2805">DK101+DU101+EE101</f>
        <v>#REF!</v>
      </c>
      <c r="EP101" s="659" t="e">
        <f ca="1">DL101+DV101+EF101</f>
        <v>#REF!</v>
      </c>
      <c r="EQ101" s="619" t="e">
        <f ca="1">DM101+DW101+EG101</f>
        <v>#REF!</v>
      </c>
      <c r="ER101" s="790" t="e">
        <f ca="1">EQ101*(1+ER102)-(($Q100*1000)*3)</f>
        <v>#REF!</v>
      </c>
      <c r="ES101" s="660" t="e">
        <f ca="1">DO101+DY101+EI101</f>
        <v>#REF!</v>
      </c>
      <c r="ET101" s="360" t="e" cm="1">
        <f t="array" aca="1" ref="ET101" ca="1">INDEX(INDIRECT("'"&amp;実行度合表集計!$D100&amp;"_受着完'!R27C4:R28C95",FALSE),2,
MATCH(ET$2,INDIRECT("'"&amp;実行度合表集計!$D100&amp;"_受着完'!R4",FALSE),0)-1)</f>
        <v>#REF!</v>
      </c>
      <c r="EU101" s="356" t="e">
        <f ca="1">INDEX(INDIRECT("'"&amp;実行度合表集計!$D100&amp;"_受着完'!R27C4:R28C95",FALSE),2,
MATCH(ET$2,INDIRECT("'"&amp;実行度合表集計!$D100&amp;"_受着完'!R4",FALSE),0))</f>
        <v>#REF!</v>
      </c>
      <c r="EV101" s="587" t="e" cm="1">
        <f t="array" aca="1" ref="EV101" ca="1">INDEX(INDIRECT("'"&amp;実行度合表集計!$D100&amp;"_受着完'!R27C4:R28C95",FALSE),2,
MATCH(ET$2,INDIRECT("'"&amp;実行度合表集計!$D100&amp;"_受着完'!R4",FALSE),0)-3)</f>
        <v>#REF!</v>
      </c>
      <c r="EW101" s="357" t="e" cm="1">
        <f t="array" aca="1" ref="EW101" ca="1">INDEX(INDIRECT("'"&amp;実行度合表集計!$D100&amp;"_受着完'!R58C4:R59C95",FALSE),2,
MATCH(ET$2,INDIRECT("'"&amp;実行度合表集計!$D100&amp;"_受着完'!R4",FALSE),0)-1)</f>
        <v>#REF!</v>
      </c>
      <c r="EX101" s="356" t="e">
        <f ca="1">INDEX(INDIRECT("'"&amp;実行度合表集計!$D100&amp;"_受着完'!R58C4:R59C95",FALSE),2,
MATCH(ET$2,INDIRECT("'"&amp;実行度合表集計!$D100&amp;"_受着完'!R4",FALSE),0))</f>
        <v>#REF!</v>
      </c>
      <c r="EY101" s="587" t="e" cm="1">
        <f t="array" aca="1" ref="EY101" ca="1">INDEX(INDIRECT("'"&amp;実行度合表集計!$D100&amp;"_受着完'!R58C4:R59C95",FALSE),2,
MATCH(ET$2,INDIRECT("'"&amp;実行度合表集計!$D100&amp;"_受着完'!R4",FALSE),0)-3)</f>
        <v>#REF!</v>
      </c>
      <c r="EZ101" s="358" t="e" cm="1">
        <f t="array" aca="1" ref="EZ101" ca="1">INDEX(INDIRECT("'"&amp;実行度合表集計!$D100&amp;"_受着完'!R89C4:R90C95",FALSE),2,
MATCH(ET$2,INDIRECT("'"&amp;実行度合表集計!$D100&amp;"_受着完'!R4",FALSE),0)-1)</f>
        <v>#REF!</v>
      </c>
      <c r="FA101" s="356" t="e">
        <f ca="1">INDEX(INDIRECT("'"&amp;実行度合表集計!$D100&amp;"_受着完'!R89C4:R90C95",FALSE),2,
MATCH(ET$2,INDIRECT("'"&amp;実行度合表集計!$D100&amp;"_受着完'!R4",FALSE),0))</f>
        <v>#REF!</v>
      </c>
      <c r="FB101" s="795" t="e">
        <f ca="1">FA101-($Q100*1000)</f>
        <v>#REF!</v>
      </c>
      <c r="FC101" s="587" t="e" cm="1">
        <f t="array" aca="1" ref="FC101" ca="1">INDEX(INDIRECT("'"&amp;実行度合表集計!$D100&amp;"_受着完'!R89C4:R90C95",FALSE),2,
MATCH(ET$2,INDIRECT("'"&amp;実行度合表集計!$D100&amp;"_受着完'!R4",FALSE),0)-3)</f>
        <v>#REF!</v>
      </c>
      <c r="FD101" s="455" t="e" cm="1">
        <f t="array" aca="1" ref="FD101" ca="1">INDEX(INDIRECT("'"&amp;実行度合表集計!$D100&amp;"_受着完'!R27C4:R28C95",FALSE),2,
MATCH(FD$2,INDIRECT("'"&amp;実行度合表集計!$D100&amp;"_受着完'!R4",FALSE),0)-1)</f>
        <v>#REF!</v>
      </c>
      <c r="FE101" s="356" t="e">
        <f ca="1">INDEX(INDIRECT("'"&amp;実行度合表集計!$D100&amp;"_受着完'!R27C4:R28C95",FALSE),2,
MATCH(FD$2,INDIRECT("'"&amp;実行度合表集計!$D100&amp;"_受着完'!R4",FALSE),0))</f>
        <v>#REF!</v>
      </c>
      <c r="FF101" s="587" t="e" cm="1">
        <f t="array" aca="1" ref="FF101" ca="1">INDEX(INDIRECT("'"&amp;実行度合表集計!$D100&amp;"_受着完'!R27C4:R28C95",FALSE),2,
MATCH(FD$2,INDIRECT("'"&amp;実行度合表集計!$D100&amp;"_受着完'!R4",FALSE),0)-3)</f>
        <v>#REF!</v>
      </c>
      <c r="FG101" s="357" t="e" cm="1">
        <f t="array" aca="1" ref="FG101" ca="1">INDEX(INDIRECT("'"&amp;実行度合表集計!$D100&amp;"_受着完'!R58C4:R59C95",FALSE),2,
MATCH(FD$2,INDIRECT("'"&amp;実行度合表集計!$D100&amp;"_受着完'!R4",FALSE),0)-1)</f>
        <v>#REF!</v>
      </c>
      <c r="FH101" s="356" t="e">
        <f ca="1">INDEX(INDIRECT("'"&amp;実行度合表集計!$D100&amp;"_受着完'!R58C4:R59C95",FALSE),2,
MATCH(FD$2,INDIRECT("'"&amp;実行度合表集計!$D100&amp;"_受着完'!R4",FALSE),0))</f>
        <v>#REF!</v>
      </c>
      <c r="FI101" s="587" t="e" cm="1">
        <f t="array" aca="1" ref="FI101" ca="1">INDEX(INDIRECT("'"&amp;実行度合表集計!$D100&amp;"_受着完'!R58C4:R59C95",FALSE),2,
MATCH(FD$2,INDIRECT("'"&amp;実行度合表集計!$D100&amp;"_受着完'!R4",FALSE),0)-3)</f>
        <v>#REF!</v>
      </c>
      <c r="FJ101" s="358" t="e" cm="1">
        <f t="array" aca="1" ref="FJ101" ca="1">INDEX(INDIRECT("'"&amp;実行度合表集計!$D100&amp;"_受着完'!R89C4:R90C95",FALSE),2,
MATCH(FD$2,INDIRECT("'"&amp;実行度合表集計!$D100&amp;"_受着完'!R4",FALSE),0)-1)</f>
        <v>#REF!</v>
      </c>
      <c r="FK101" s="356" t="e">
        <f ca="1">INDEX(INDIRECT("'"&amp;実行度合表集計!$D100&amp;"_受着完'!R89C4:R90C95",FALSE),2,
MATCH(FD$2,INDIRECT("'"&amp;実行度合表集計!$D100&amp;"_受着完'!R4",FALSE),0))</f>
        <v>#REF!</v>
      </c>
      <c r="FL101" s="795" t="e">
        <f ca="1">FK101-($Q100*1000)</f>
        <v>#REF!</v>
      </c>
      <c r="FM101" s="587" t="e" cm="1">
        <f t="array" aca="1" ref="FM101" ca="1">INDEX(INDIRECT("'"&amp;実行度合表集計!$D100&amp;"_受着完'!R89C4:R90C95",FALSE),2,
MATCH(FD$2,INDIRECT("'"&amp;実行度合表集計!$D100&amp;"_受着完'!R4",FALSE),0)-3)</f>
        <v>#REF!</v>
      </c>
      <c r="FN101" s="455" t="e" cm="1">
        <f t="array" aca="1" ref="FN101" ca="1">INDEX(INDIRECT("'"&amp;実行度合表集計!$D100&amp;"_受着完'!R27C4:R28C95",FALSE),2,
MATCH(FN$2,INDIRECT("'"&amp;実行度合表集計!$D100&amp;"_受着完'!R4",FALSE),0)-1)</f>
        <v>#REF!</v>
      </c>
      <c r="FO101" s="356" t="e">
        <f ca="1">INDEX(INDIRECT("'"&amp;実行度合表集計!$D100&amp;"_受着完'!R27C4:R28C95",FALSE),2,
MATCH(FN$2,INDIRECT("'"&amp;実行度合表集計!$D100&amp;"_受着完'!R4",FALSE),0))</f>
        <v>#REF!</v>
      </c>
      <c r="FP101" s="587" t="e" cm="1">
        <f t="array" aca="1" ref="FP101" ca="1">INDEX(INDIRECT("'"&amp;実行度合表集計!$D100&amp;"_受着完'!R27C4:R28C95",FALSE),2,
MATCH(FN$2,INDIRECT("'"&amp;実行度合表集計!$D100&amp;"_受着完'!R4",FALSE),0)-3)</f>
        <v>#REF!</v>
      </c>
      <c r="FQ101" s="357" t="e" cm="1">
        <f t="array" aca="1" ref="FQ101" ca="1">INDEX(INDIRECT("'"&amp;実行度合表集計!$D100&amp;"_受着完'!R58C4:R59C95",FALSE),2,
MATCH(FN$2,INDIRECT("'"&amp;実行度合表集計!$D100&amp;"_受着完'!R4",FALSE),0)-1)</f>
        <v>#REF!</v>
      </c>
      <c r="FR101" s="356" t="e">
        <f ca="1">INDEX(INDIRECT("'"&amp;実行度合表集計!$D100&amp;"_受着完'!R58C4:R59C95",FALSE),2,
MATCH(FN$2,INDIRECT("'"&amp;実行度合表集計!$D100&amp;"_受着完'!R4",FALSE),0))</f>
        <v>#REF!</v>
      </c>
      <c r="FS101" s="587" t="e" cm="1">
        <f t="array" aca="1" ref="FS101" ca="1">INDEX(INDIRECT("'"&amp;実行度合表集計!$D100&amp;"_受着完'!R58C4:R59C95",FALSE),2,
MATCH(FN$2,INDIRECT("'"&amp;実行度合表集計!$D100&amp;"_受着完'!R4",FALSE),0)-3)</f>
        <v>#REF!</v>
      </c>
      <c r="FT101" s="358" t="e" cm="1">
        <f t="array" aca="1" ref="FT101" ca="1">INDEX(INDIRECT("'"&amp;実行度合表集計!$D100&amp;"_受着完'!R89C4:R90C95",FALSE),2,
MATCH(FN$2,INDIRECT("'"&amp;実行度合表集計!$D100&amp;"_受着完'!R4",FALSE),0)-1)</f>
        <v>#REF!</v>
      </c>
      <c r="FU101" s="356" t="e">
        <f ca="1">INDEX(INDIRECT("'"&amp;実行度合表集計!$D100&amp;"_受着完'!R89C4:R90C95",FALSE),2,
MATCH(FN$2,INDIRECT("'"&amp;実行度合表集計!$D100&amp;"_受着完'!R4",FALSE),0))</f>
        <v>#REF!</v>
      </c>
      <c r="FV101" s="795" t="e">
        <f ca="1">FU101-($Q100*1000)</f>
        <v>#REF!</v>
      </c>
      <c r="FW101" s="587" t="e" cm="1">
        <f t="array" aca="1" ref="FW101" ca="1">INDEX(INDIRECT("'"&amp;実行度合表集計!$D100&amp;"_受着完'!R89C4:R90C95",FALSE),2,
MATCH(FN$2,INDIRECT("'"&amp;実行度合表集計!$D100&amp;"_受着完'!R4",FALSE),0)-3)</f>
        <v>#REF!</v>
      </c>
      <c r="FX101" s="627" t="e">
        <f t="shared" ref="FX101" ca="1" si="2806">ET101+FD101+FN101</f>
        <v>#REF!</v>
      </c>
      <c r="FY101" s="628" t="e">
        <f t="shared" ref="FY101" ca="1" si="2807">EU101+FE101+FO101</f>
        <v>#REF!</v>
      </c>
      <c r="FZ101" s="629" t="e">
        <f t="shared" ref="FZ101" ca="1" si="2808">EV101+FF101+FP101</f>
        <v>#REF!</v>
      </c>
      <c r="GA101" s="648" t="e">
        <f t="shared" ref="GA101" ca="1" si="2809">EW101+FG101+FQ101</f>
        <v>#REF!</v>
      </c>
      <c r="GB101" s="617" t="e">
        <f t="shared" ref="GB101" ca="1" si="2810">EX101+FH101+FR101</f>
        <v>#REF!</v>
      </c>
      <c r="GC101" s="649" t="e">
        <f t="shared" ref="GC101" ca="1" si="2811">EY101+FI101+FS101</f>
        <v>#REF!</v>
      </c>
      <c r="GD101" s="659" t="e">
        <f ca="1">EZ101+FJ101+FT101</f>
        <v>#REF!</v>
      </c>
      <c r="GE101" s="619" t="e">
        <f ca="1">FA101+FK101+FU101</f>
        <v>#REF!</v>
      </c>
      <c r="GF101" s="790" t="e">
        <f ca="1">GE101*(1+GF102)-(($Q100*1000)*3)</f>
        <v>#REF!</v>
      </c>
      <c r="GG101" s="660" t="e">
        <f ca="1">FC101+FM101+FW101</f>
        <v>#REF!</v>
      </c>
      <c r="GH101" s="670" t="e">
        <f t="shared" ca="1" si="2777"/>
        <v>#REF!</v>
      </c>
      <c r="GI101" s="620" t="e">
        <f t="shared" ca="1" si="2777"/>
        <v>#REF!</v>
      </c>
      <c r="GJ101" s="671" t="e">
        <f t="shared" ca="1" si="2777"/>
        <v>#REF!</v>
      </c>
      <c r="GK101" s="681" t="e">
        <f t="shared" ca="1" si="2777"/>
        <v>#REF!</v>
      </c>
      <c r="GL101" s="622" t="e">
        <f t="shared" ca="1" si="2777"/>
        <v>#REF!</v>
      </c>
      <c r="GM101" s="682" t="e">
        <f t="shared" ca="1" si="2777"/>
        <v>#REF!</v>
      </c>
      <c r="GN101" s="692" t="e">
        <f t="shared" ca="1" si="2778"/>
        <v>#REF!</v>
      </c>
      <c r="GO101" s="624" t="e">
        <f t="shared" ca="1" si="2779"/>
        <v>#REF!</v>
      </c>
      <c r="GP101" s="790" t="e">
        <f t="shared" ca="1" si="2780"/>
        <v>#REF!</v>
      </c>
      <c r="GQ101" s="693" t="e">
        <f t="shared" ca="1" si="2781"/>
        <v>#REF!</v>
      </c>
      <c r="GR101" s="702" t="e">
        <f t="shared" ca="1" si="2782"/>
        <v>#REF!</v>
      </c>
      <c r="GS101" s="699" t="e">
        <f t="shared" ca="1" si="2782"/>
        <v>#REF!</v>
      </c>
      <c r="GT101" s="703" t="e">
        <f t="shared" ca="1" si="2782"/>
        <v>#REF!</v>
      </c>
      <c r="GU101" s="702" t="e">
        <f t="shared" ca="1" si="2782"/>
        <v>#REF!</v>
      </c>
      <c r="GV101" s="699" t="e">
        <f t="shared" ca="1" si="2782"/>
        <v>#REF!</v>
      </c>
      <c r="GW101" s="703" t="e">
        <f t="shared" ca="1" si="2782"/>
        <v>#REF!</v>
      </c>
      <c r="GX101" s="702" t="e">
        <f t="shared" ca="1" si="2782"/>
        <v>#REF!</v>
      </c>
      <c r="GY101" s="699" t="e">
        <f t="shared" ca="1" si="2782"/>
        <v>#REF!</v>
      </c>
      <c r="GZ101" s="790" t="e">
        <f t="shared" ca="1" si="2782"/>
        <v>#REF!</v>
      </c>
      <c r="HA101" s="703" t="e">
        <f t="shared" ca="1" si="2782"/>
        <v>#REF!</v>
      </c>
      <c r="HC101" s="461" t="s">
        <v>146</v>
      </c>
      <c r="HD101" s="460"/>
      <c r="HE101" s="461" t="s">
        <v>244</v>
      </c>
      <c r="HF101" s="461"/>
      <c r="HG101" s="461"/>
    </row>
    <row r="102" spans="1:215" ht="20.25" outlineLevel="1" thickBot="1" x14ac:dyDescent="0.3">
      <c r="A102" s="365"/>
      <c r="B102" s="504"/>
      <c r="C102" s="443" t="str">
        <f>_xlfn.XLOOKUP($D102,'214737'!$H:$H,'214737'!$G:$G,"",0)</f>
        <v/>
      </c>
      <c r="D102" s="431" t="str">
        <f>HYPERLINK("#'"&amp;D100&amp;"_損益'!A1","▶損益")</f>
        <v>▶損益</v>
      </c>
      <c r="E102" s="413"/>
      <c r="F102" s="1294" t="str">
        <f>_xlfn.XLOOKUP($D102,'214737'!$H:$H,'214737'!$I:$I,"",0)</f>
        <v/>
      </c>
      <c r="G102" s="1294" t="str">
        <f>_xlfn.XLOOKUP($D102,'214737'!$H:$H,'214737'!$J:$J,"",0)</f>
        <v/>
      </c>
      <c r="H102" s="1294" t="str">
        <f>_xlfn.XLOOKUP($D102,'214737'!$H:$H,'214737'!$K:$K,"",0)</f>
        <v/>
      </c>
      <c r="I102" s="414"/>
      <c r="J102" s="547"/>
      <c r="K102" s="1279"/>
      <c r="L102" s="1279"/>
      <c r="M102" s="1279"/>
      <c r="N102" s="1279"/>
      <c r="O102" s="1279"/>
      <c r="P102" s="1279"/>
      <c r="Q102" s="1279"/>
      <c r="R102" s="579" t="str">
        <f>R100</f>
        <v>千葉・不動産課</v>
      </c>
      <c r="S102" s="359" t="s">
        <v>143</v>
      </c>
      <c r="T102" s="558" t="e">
        <f t="shared" ref="T102" ca="1" si="2812">IF(AND(T100&gt;0,T101&gt;0),ROUNDDOWN(T101/T100,4),"")</f>
        <v>#REF!</v>
      </c>
      <c r="U102" s="559" t="e">
        <f t="shared" ref="U102" ca="1" si="2813">IF(AND(U100&gt;0,U101&gt;0),ROUNDDOWN(U101/U100,4),"")</f>
        <v>#REF!</v>
      </c>
      <c r="V102" s="559" t="e">
        <f t="shared" ref="V102" ca="1" si="2814">IF(AND(V100&gt;0,V101&gt;0),ROUNDDOWN(V101/V100,4),"")</f>
        <v>#REF!</v>
      </c>
      <c r="W102" s="560" t="e">
        <f t="shared" ref="W102" ca="1" si="2815">IF(AND(W100&gt;0,W101&gt;0),ROUNDDOWN(W101/W100,4),"")</f>
        <v>#REF!</v>
      </c>
      <c r="X102" s="559" t="e">
        <f t="shared" ref="X102" ca="1" si="2816">IF(AND(X100&gt;0,X101&gt;0),ROUNDDOWN(X101/X100,4),"")</f>
        <v>#REF!</v>
      </c>
      <c r="Y102" s="559" t="e">
        <f t="shared" ref="Y102" ca="1" si="2817">IF(AND(Y100&gt;0,Y101&gt;0),ROUNDDOWN(Y101/Y100,4),"")</f>
        <v>#REF!</v>
      </c>
      <c r="Z102" s="561" t="e">
        <f t="shared" ref="Z102" ca="1" si="2818">IF(AND(Z100&gt;0,Z101&gt;0),ROUNDDOWN(Z101/Z100,4),"")</f>
        <v>#REF!</v>
      </c>
      <c r="AA102" s="559" t="e">
        <f t="shared" ref="AA102" ca="1" si="2819">IF(AND(AA100&gt;0,AA101&gt;0),ROUNDDOWN(AA101/AA100,4),"")</f>
        <v>#REF!</v>
      </c>
      <c r="AB102" s="562" t="e">
        <f ca="1">IF(AB101&gt;0,AB101/AB100,0)</f>
        <v>#REF!</v>
      </c>
      <c r="AC102" s="559" t="e">
        <f t="shared" ref="AC102" ca="1" si="2820">IF(AND(AC100&gt;0,AC101&gt;0),ROUNDDOWN(AC101/AC100,4),"")</f>
        <v>#REF!</v>
      </c>
      <c r="AD102" s="558" t="e">
        <f t="shared" ref="AD102" ca="1" si="2821">IF(AND(AD100&gt;0,AD101&gt;0),ROUNDDOWN(AD101/AD100,4),"")</f>
        <v>#REF!</v>
      </c>
      <c r="AE102" s="559" t="e">
        <f t="shared" ref="AE102" ca="1" si="2822">IF(AND(AE100&gt;0,AE101&gt;0),ROUNDDOWN(AE101/AE100,4),"")</f>
        <v>#REF!</v>
      </c>
      <c r="AF102" s="559" t="e">
        <f t="shared" ref="AF102" ca="1" si="2823">IF(AND(AF100&gt;0,AF101&gt;0),ROUNDDOWN(AF101/AF100,4),"")</f>
        <v>#REF!</v>
      </c>
      <c r="AG102" s="560" t="e">
        <f t="shared" ref="AG102" ca="1" si="2824">IF(AND(AG100&gt;0,AG101&gt;0),ROUNDDOWN(AG101/AG100,4),"")</f>
        <v>#REF!</v>
      </c>
      <c r="AH102" s="559" t="e">
        <f t="shared" ref="AH102" ca="1" si="2825">IF(AND(AH100&gt;0,AH101&gt;0),ROUNDDOWN(AH101/AH100,4),"")</f>
        <v>#REF!</v>
      </c>
      <c r="AI102" s="559" t="e">
        <f t="shared" ref="AI102" ca="1" si="2826">IF(AND(AI100&gt;0,AI101&gt;0),ROUNDDOWN(AI101/AI100,4),"")</f>
        <v>#REF!</v>
      </c>
      <c r="AJ102" s="561" t="e">
        <f t="shared" ref="AJ102" ca="1" si="2827">IF(AND(AJ100&gt;0,AJ101&gt;0),ROUNDDOWN(AJ101/AJ100,4),"")</f>
        <v>#REF!</v>
      </c>
      <c r="AK102" s="559" t="e">
        <f t="shared" ref="AK102" ca="1" si="2828">IF(AND(AK100&gt;0,AK101&gt;0),ROUNDDOWN(AK101/AK100,4),"")</f>
        <v>#REF!</v>
      </c>
      <c r="AL102" s="562" t="e">
        <f ca="1">IF(AL101&gt;0,AL101/AL100,0)</f>
        <v>#REF!</v>
      </c>
      <c r="AM102" s="559" t="e">
        <f t="shared" ref="AM102" ca="1" si="2829">IF(AND(AM100&gt;0,AM101&gt;0),ROUNDDOWN(AM101/AM100,4),"")</f>
        <v>#REF!</v>
      </c>
      <c r="AN102" s="558" t="e">
        <f t="shared" ref="AN102" ca="1" si="2830">IF(AND(AN100&gt;0,AN101&gt;0),ROUNDDOWN(AN101/AN100,4),"")</f>
        <v>#REF!</v>
      </c>
      <c r="AO102" s="559" t="e">
        <f t="shared" ref="AO102" ca="1" si="2831">IF(AND(AO100&gt;0,AO101&gt;0),ROUNDDOWN(AO101/AO100,4),"")</f>
        <v>#REF!</v>
      </c>
      <c r="AP102" s="559" t="e">
        <f t="shared" ref="AP102" ca="1" si="2832">IF(AND(AP100&gt;0,AP101&gt;0),ROUNDDOWN(AP101/AP100,4),"")</f>
        <v>#REF!</v>
      </c>
      <c r="AQ102" s="560" t="e">
        <f t="shared" ref="AQ102" ca="1" si="2833">IF(AND(AQ100&gt;0,AQ101&gt;0),ROUNDDOWN(AQ101/AQ100,4),"")</f>
        <v>#REF!</v>
      </c>
      <c r="AR102" s="559" t="e">
        <f t="shared" ref="AR102" ca="1" si="2834">IF(AND(AR100&gt;0,AR101&gt;0),ROUNDDOWN(AR101/AR100,4),"")</f>
        <v>#REF!</v>
      </c>
      <c r="AS102" s="559" t="e">
        <f t="shared" ref="AS102" ca="1" si="2835">IF(AND(AS100&gt;0,AS101&gt;0),ROUNDDOWN(AS101/AS100,4),"")</f>
        <v>#REF!</v>
      </c>
      <c r="AT102" s="561" t="e">
        <f t="shared" ref="AT102" ca="1" si="2836">IF(AND(AT100&gt;0,AT101&gt;0),ROUNDDOWN(AT101/AT100,4),"")</f>
        <v>#REF!</v>
      </c>
      <c r="AU102" s="559" t="e">
        <f t="shared" ref="AU102" ca="1" si="2837">IF(AND(AU100&gt;0,AU101&gt;0),ROUNDDOWN(AU101/AU100,4),"")</f>
        <v>#REF!</v>
      </c>
      <c r="AV102" s="562" t="e">
        <f ca="1">IF(AV101&gt;0,AV101/AV100,0)</f>
        <v>#REF!</v>
      </c>
      <c r="AW102" s="559" t="e">
        <f t="shared" ref="AW102" ca="1" si="2838">IF(AND(AW100&gt;0,AW101&gt;0),ROUNDDOWN(AW101/AW100,4),"")</f>
        <v>#REF!</v>
      </c>
      <c r="AX102" s="630" t="e">
        <f t="shared" ref="AX102:BE102" ca="1" si="2839">IF(AND(AX100&gt;0,AX101&gt;0),ROUNDDOWN(AX101/AX100,4),"")</f>
        <v>#REF!</v>
      </c>
      <c r="AY102" s="563" t="e">
        <f t="shared" ca="1" si="2839"/>
        <v>#REF!</v>
      </c>
      <c r="AZ102" s="631" t="e">
        <f t="shared" ca="1" si="2839"/>
        <v>#REF!</v>
      </c>
      <c r="BA102" s="650" t="e">
        <f t="shared" ca="1" si="2839"/>
        <v>#REF!</v>
      </c>
      <c r="BB102" s="564" t="e">
        <f t="shared" ca="1" si="2839"/>
        <v>#REF!</v>
      </c>
      <c r="BC102" s="651" t="e">
        <f t="shared" ca="1" si="2839"/>
        <v>#REF!</v>
      </c>
      <c r="BD102" s="661" t="e">
        <f t="shared" ca="1" si="2839"/>
        <v>#REF!</v>
      </c>
      <c r="BE102" s="565" t="e">
        <f t="shared" ca="1" si="2839"/>
        <v>#REF!</v>
      </c>
      <c r="BF102" s="796"/>
      <c r="BG102" s="662" t="e">
        <f ca="1">IF(AND(BG100&gt;0,BG101&gt;0),ROUNDDOWN(BG101/BG100,4),"")</f>
        <v>#REF!</v>
      </c>
      <c r="BH102" s="566" t="e">
        <f t="shared" ref="BH102" ca="1" si="2840">IF(AND(BH100&gt;0,BH101&gt;0),ROUNDDOWN(BH101/BH100,4),"")</f>
        <v>#REF!</v>
      </c>
      <c r="BI102" s="559" t="e">
        <f t="shared" ref="BI102" ca="1" si="2841">IF(AND(BI100&gt;0,BI101&gt;0),ROUNDDOWN(BI101/BI100,4),"")</f>
        <v>#REF!</v>
      </c>
      <c r="BJ102" s="559" t="e">
        <f t="shared" ref="BJ102" ca="1" si="2842">IF(AND(BJ100&gt;0,BJ101&gt;0),ROUNDDOWN(BJ101/BJ100,4),"")</f>
        <v>#REF!</v>
      </c>
      <c r="BK102" s="560" t="e">
        <f t="shared" ref="BK102" ca="1" si="2843">IF(AND(BK100&gt;0,BK101&gt;0),ROUNDDOWN(BK101/BK100,4),"")</f>
        <v>#REF!</v>
      </c>
      <c r="BL102" s="559" t="e">
        <f t="shared" ref="BL102" ca="1" si="2844">IF(AND(BL100&gt;0,BL101&gt;0),ROUNDDOWN(BL101/BL100,4),"")</f>
        <v>#REF!</v>
      </c>
      <c r="BM102" s="559" t="e">
        <f t="shared" ref="BM102" ca="1" si="2845">IF(AND(BM100&gt;0,BM101&gt;0),ROUNDDOWN(BM101/BM100,4),"")</f>
        <v>#REF!</v>
      </c>
      <c r="BN102" s="561" t="e">
        <f t="shared" ref="BN102" ca="1" si="2846">IF(AND(BN100&gt;0,BN101&gt;0),ROUNDDOWN(BN101/BN100,4),"")</f>
        <v>#REF!</v>
      </c>
      <c r="BO102" s="559" t="e">
        <f t="shared" ref="BO102" ca="1" si="2847">IF(AND(BO100&gt;0,BO101&gt;0),ROUNDDOWN(BO101/BO100,4),"")</f>
        <v>#REF!</v>
      </c>
      <c r="BP102" s="562" t="e">
        <f ca="1">IF(BP101&gt;0,BP101/BP100,0)</f>
        <v>#REF!</v>
      </c>
      <c r="BQ102" s="559" t="e">
        <f t="shared" ref="BQ102" ca="1" si="2848">IF(AND(BQ100&gt;0,BQ101&gt;0),ROUNDDOWN(BQ101/BQ100,4),"")</f>
        <v>#REF!</v>
      </c>
      <c r="BR102" s="558" t="e">
        <f t="shared" ref="BR102" ca="1" si="2849">IF(AND(BR100&gt;0,BR101&gt;0),ROUNDDOWN(BR101/BR100,4),"")</f>
        <v>#REF!</v>
      </c>
      <c r="BS102" s="559" t="e">
        <f t="shared" ref="BS102" ca="1" si="2850">IF(AND(BS100&gt;0,BS101&gt;0),ROUNDDOWN(BS101/BS100,4),"")</f>
        <v>#REF!</v>
      </c>
      <c r="BT102" s="559" t="e">
        <f t="shared" ref="BT102" ca="1" si="2851">IF(AND(BT100&gt;0,BT101&gt;0),ROUNDDOWN(BT101/BT100,4),"")</f>
        <v>#REF!</v>
      </c>
      <c r="BU102" s="560" t="e">
        <f t="shared" ref="BU102" ca="1" si="2852">IF(AND(BU100&gt;0,BU101&gt;0),ROUNDDOWN(BU101/BU100,4),"")</f>
        <v>#REF!</v>
      </c>
      <c r="BV102" s="559" t="e">
        <f t="shared" ref="BV102" ca="1" si="2853">IF(AND(BV100&gt;0,BV101&gt;0),ROUNDDOWN(BV101/BV100,4),"")</f>
        <v>#REF!</v>
      </c>
      <c r="BW102" s="559" t="e">
        <f t="shared" ref="BW102" ca="1" si="2854">IF(AND(BW100&gt;0,BW101&gt;0),ROUNDDOWN(BW101/BW100,4),"")</f>
        <v>#REF!</v>
      </c>
      <c r="BX102" s="561" t="e">
        <f t="shared" ref="BX102" ca="1" si="2855">IF(AND(BX100&gt;0,BX101&gt;0),ROUNDDOWN(BX101/BX100,4),"")</f>
        <v>#REF!</v>
      </c>
      <c r="BY102" s="559" t="e">
        <f t="shared" ref="BY102" ca="1" si="2856">IF(AND(BY100&gt;0,BY101&gt;0),ROUNDDOWN(BY101/BY100,4),"")</f>
        <v>#REF!</v>
      </c>
      <c r="BZ102" s="562" t="e">
        <f ca="1">IF(BZ101&gt;0,BZ101/BZ100,0)</f>
        <v>#REF!</v>
      </c>
      <c r="CA102" s="559" t="e">
        <f t="shared" ref="CA102" ca="1" si="2857">IF(AND(CA100&gt;0,CA101&gt;0),ROUNDDOWN(CA101/CA100,4),"")</f>
        <v>#REF!</v>
      </c>
      <c r="CB102" s="558" t="e">
        <f t="shared" ref="CB102" ca="1" si="2858">IF(AND(CB100&gt;0,CB101&gt;0),ROUNDDOWN(CB101/CB100,4),"")</f>
        <v>#REF!</v>
      </c>
      <c r="CC102" s="559" t="e">
        <f t="shared" ref="CC102" ca="1" si="2859">IF(AND(CC100&gt;0,CC101&gt;0),ROUNDDOWN(CC101/CC100,4),"")</f>
        <v>#REF!</v>
      </c>
      <c r="CD102" s="559" t="e">
        <f t="shared" ref="CD102" ca="1" si="2860">IF(AND(CD100&gt;0,CD101&gt;0),ROUNDDOWN(CD101/CD100,4),"")</f>
        <v>#REF!</v>
      </c>
      <c r="CE102" s="560" t="e">
        <f t="shared" ref="CE102" ca="1" si="2861">IF(AND(CE100&gt;0,CE101&gt;0),ROUNDDOWN(CE101/CE100,4),"")</f>
        <v>#REF!</v>
      </c>
      <c r="CF102" s="559" t="e">
        <f t="shared" ref="CF102" ca="1" si="2862">IF(AND(CF100&gt;0,CF101&gt;0),ROUNDDOWN(CF101/CF100,4),"")</f>
        <v>#REF!</v>
      </c>
      <c r="CG102" s="559" t="e">
        <f t="shared" ref="CG102" ca="1" si="2863">IF(AND(CG100&gt;0,CG101&gt;0),ROUNDDOWN(CG101/CG100,4),"")</f>
        <v>#REF!</v>
      </c>
      <c r="CH102" s="561" t="e">
        <f t="shared" ref="CH102" ca="1" si="2864">IF(AND(CH100&gt;0,CH101&gt;0),ROUNDDOWN(CH101/CH100,4),"")</f>
        <v>#REF!</v>
      </c>
      <c r="CI102" s="559" t="e">
        <f t="shared" ref="CI102" ca="1" si="2865">IF(AND(CI100&gt;0,CI101&gt;0),ROUNDDOWN(CI101/CI100,4),"")</f>
        <v>#REF!</v>
      </c>
      <c r="CJ102" s="562" t="e">
        <f ca="1">IF(CJ101&gt;0,CJ101/CJ100,0)</f>
        <v>#REF!</v>
      </c>
      <c r="CK102" s="559" t="e">
        <f t="shared" ref="CK102" ca="1" si="2866">IF(AND(CK100&gt;0,CK101&gt;0),ROUNDDOWN(CK101/CK100,4),"")</f>
        <v>#REF!</v>
      </c>
      <c r="CL102" s="630" t="e">
        <f t="shared" ref="CL102:CS102" ca="1" si="2867">IF(AND(CL100&gt;0,CL101&gt;0),ROUNDDOWN(CL101/CL100,4),"")</f>
        <v>#REF!</v>
      </c>
      <c r="CM102" s="563" t="e">
        <f t="shared" ca="1" si="2867"/>
        <v>#REF!</v>
      </c>
      <c r="CN102" s="631" t="e">
        <f t="shared" ca="1" si="2867"/>
        <v>#REF!</v>
      </c>
      <c r="CO102" s="650" t="e">
        <f t="shared" ca="1" si="2867"/>
        <v>#REF!</v>
      </c>
      <c r="CP102" s="564" t="e">
        <f t="shared" ca="1" si="2867"/>
        <v>#REF!</v>
      </c>
      <c r="CQ102" s="651" t="e">
        <f t="shared" ca="1" si="2867"/>
        <v>#REF!</v>
      </c>
      <c r="CR102" s="661" t="e">
        <f t="shared" ca="1" si="2867"/>
        <v>#REF!</v>
      </c>
      <c r="CS102" s="565" t="e">
        <f t="shared" ca="1" si="2867"/>
        <v>#REF!</v>
      </c>
      <c r="CT102" s="796"/>
      <c r="CU102" s="662" t="e">
        <f ca="1">IF(AND(CU100&gt;0,CU101&gt;0),ROUNDDOWN(CU101/CU100,4),"")</f>
        <v>#REF!</v>
      </c>
      <c r="CV102" s="672" t="e">
        <f ca="1">IF(AND(CV100&gt;0,CV101&gt;0),ROUNDDOWN(CV101/CV100,4),"")</f>
        <v>#REF!</v>
      </c>
      <c r="CW102" s="567" t="e">
        <f t="shared" ref="CW102:CX102" ca="1" si="2868">IF(AND(CW100&gt;0,CW101&gt;0),ROUNDDOWN(CW101/CW100,4),"")</f>
        <v>#REF!</v>
      </c>
      <c r="CX102" s="673" t="e">
        <f t="shared" ca="1" si="2868"/>
        <v>#REF!</v>
      </c>
      <c r="CY102" s="683" t="e">
        <f ca="1">IF(AND(CY100&gt;0,CY101&gt;0),ROUNDDOWN(CY101/CY100,4),"")</f>
        <v>#REF!</v>
      </c>
      <c r="CZ102" s="568" t="e">
        <f ca="1">IF(AND(CZ100&gt;0,CZ101&gt;0),ROUNDDOWN(CZ101/CZ100,4),"")</f>
        <v>#REF!</v>
      </c>
      <c r="DA102" s="684" t="e">
        <f ca="1">IF(AND(DA100&gt;0,DA101&gt;0),ROUNDDOWN(DA101/DA100,4),"")</f>
        <v>#REF!</v>
      </c>
      <c r="DB102" s="694" t="e">
        <f t="shared" ref="DB102" ca="1" si="2869">IF(AND(DB100&gt;0,DB101&gt;0),ROUNDDOWN(DB101/DB100,4),"")</f>
        <v>#REF!</v>
      </c>
      <c r="DC102" s="569" t="e">
        <f t="shared" ref="DC102:DD102" ca="1" si="2870">IF(AND(DC100&gt;0,DC101&gt;0),ROUNDDOWN(DC101/DC100,4),"")</f>
        <v>#REF!</v>
      </c>
      <c r="DD102" s="792" t="e">
        <f t="shared" ca="1" si="2870"/>
        <v>#REF!</v>
      </c>
      <c r="DE102" s="695" t="e">
        <f t="shared" ref="DE102" ca="1" si="2871">IF(AND(DE100&gt;0,DE101&gt;0),ROUNDDOWN(DE101/DE100,4),"")</f>
        <v>#REF!</v>
      </c>
      <c r="DF102" s="566" t="e">
        <f t="shared" ref="DF102:GX102" ca="1" si="2872">IF(AND(DF100&gt;0,DF101&gt;0),ROUNDDOWN(DF101/DF100,4),"")</f>
        <v>#REF!</v>
      </c>
      <c r="DG102" s="559" t="e">
        <f t="shared" ca="1" si="2872"/>
        <v>#REF!</v>
      </c>
      <c r="DH102" s="559" t="e">
        <f t="shared" ca="1" si="2872"/>
        <v>#REF!</v>
      </c>
      <c r="DI102" s="560" t="e">
        <f t="shared" ca="1" si="2872"/>
        <v>#REF!</v>
      </c>
      <c r="DJ102" s="559" t="e">
        <f t="shared" ca="1" si="2872"/>
        <v>#REF!</v>
      </c>
      <c r="DK102" s="559" t="e">
        <f t="shared" ca="1" si="2872"/>
        <v>#REF!</v>
      </c>
      <c r="DL102" s="561" t="e">
        <f t="shared" ca="1" si="2872"/>
        <v>#REF!</v>
      </c>
      <c r="DM102" s="559" t="e">
        <f t="shared" ca="1" si="2872"/>
        <v>#REF!</v>
      </c>
      <c r="DN102" s="562" t="e">
        <f ca="1">IF(DN101&gt;0,DN101/DN100,0)</f>
        <v>#REF!</v>
      </c>
      <c r="DO102" s="559" t="e">
        <f t="shared" ca="1" si="2872"/>
        <v>#REF!</v>
      </c>
      <c r="DP102" s="558" t="e">
        <f t="shared" ca="1" si="2872"/>
        <v>#REF!</v>
      </c>
      <c r="DQ102" s="559" t="e">
        <f t="shared" ca="1" si="2872"/>
        <v>#REF!</v>
      </c>
      <c r="DR102" s="559" t="e">
        <f t="shared" ca="1" si="2872"/>
        <v>#REF!</v>
      </c>
      <c r="DS102" s="560" t="e">
        <f t="shared" ca="1" si="2872"/>
        <v>#REF!</v>
      </c>
      <c r="DT102" s="559" t="e">
        <f t="shared" ca="1" si="2872"/>
        <v>#REF!</v>
      </c>
      <c r="DU102" s="559" t="e">
        <f t="shared" ca="1" si="2872"/>
        <v>#REF!</v>
      </c>
      <c r="DV102" s="561" t="e">
        <f t="shared" ca="1" si="2872"/>
        <v>#REF!</v>
      </c>
      <c r="DW102" s="559" t="e">
        <f t="shared" ca="1" si="2872"/>
        <v>#REF!</v>
      </c>
      <c r="DX102" s="562" t="e">
        <f ca="1">IF(DX101&gt;0,DX101/DX100,0)</f>
        <v>#REF!</v>
      </c>
      <c r="DY102" s="559" t="e">
        <f t="shared" ca="1" si="2872"/>
        <v>#REF!</v>
      </c>
      <c r="DZ102" s="558" t="e">
        <f t="shared" ca="1" si="2872"/>
        <v>#REF!</v>
      </c>
      <c r="EA102" s="559" t="e">
        <f t="shared" ca="1" si="2872"/>
        <v>#REF!</v>
      </c>
      <c r="EB102" s="559" t="e">
        <f t="shared" ca="1" si="2872"/>
        <v>#REF!</v>
      </c>
      <c r="EC102" s="560" t="e">
        <f t="shared" ca="1" si="2872"/>
        <v>#REF!</v>
      </c>
      <c r="ED102" s="559" t="e">
        <f t="shared" ca="1" si="2872"/>
        <v>#REF!</v>
      </c>
      <c r="EE102" s="559" t="e">
        <f t="shared" ca="1" si="2872"/>
        <v>#REF!</v>
      </c>
      <c r="EF102" s="561" t="e">
        <f t="shared" ca="1" si="2872"/>
        <v>#REF!</v>
      </c>
      <c r="EG102" s="559" t="e">
        <f t="shared" ca="1" si="2872"/>
        <v>#REF!</v>
      </c>
      <c r="EH102" s="562" t="e">
        <f ca="1">IF(EH101&gt;0,EH101/EH100,0)</f>
        <v>#REF!</v>
      </c>
      <c r="EI102" s="559" t="e">
        <f t="shared" ca="1" si="2872"/>
        <v>#REF!</v>
      </c>
      <c r="EJ102" s="630" t="e">
        <f t="shared" ref="EJ102:EQ102" ca="1" si="2873">IF(AND(EJ100&gt;0,EJ101&gt;0),ROUNDDOWN(EJ101/EJ100,4),"")</f>
        <v>#REF!</v>
      </c>
      <c r="EK102" s="563" t="e">
        <f t="shared" ca="1" si="2873"/>
        <v>#REF!</v>
      </c>
      <c r="EL102" s="631" t="e">
        <f t="shared" ca="1" si="2873"/>
        <v>#REF!</v>
      </c>
      <c r="EM102" s="650" t="e">
        <f t="shared" ca="1" si="2873"/>
        <v>#REF!</v>
      </c>
      <c r="EN102" s="564" t="e">
        <f t="shared" ca="1" si="2873"/>
        <v>#REF!</v>
      </c>
      <c r="EO102" s="651" t="e">
        <f t="shared" ca="1" si="2873"/>
        <v>#REF!</v>
      </c>
      <c r="EP102" s="661" t="e">
        <f t="shared" ca="1" si="2873"/>
        <v>#REF!</v>
      </c>
      <c r="EQ102" s="565" t="e">
        <f t="shared" ca="1" si="2873"/>
        <v>#REF!</v>
      </c>
      <c r="ER102" s="796"/>
      <c r="ES102" s="662" t="e">
        <f ca="1">IF(AND(ES100&gt;0,ES101&gt;0),ROUNDDOWN(ES101/ES100,4),"")</f>
        <v>#REF!</v>
      </c>
      <c r="ET102" s="566" t="e">
        <f t="shared" ca="1" si="2872"/>
        <v>#REF!</v>
      </c>
      <c r="EU102" s="559" t="e">
        <f t="shared" ca="1" si="2872"/>
        <v>#REF!</v>
      </c>
      <c r="EV102" s="559" t="e">
        <f t="shared" ca="1" si="2872"/>
        <v>#REF!</v>
      </c>
      <c r="EW102" s="560" t="e">
        <f t="shared" ca="1" si="2872"/>
        <v>#REF!</v>
      </c>
      <c r="EX102" s="559" t="e">
        <f t="shared" ca="1" si="2872"/>
        <v>#REF!</v>
      </c>
      <c r="EY102" s="559" t="e">
        <f t="shared" ca="1" si="2872"/>
        <v>#REF!</v>
      </c>
      <c r="EZ102" s="561" t="e">
        <f t="shared" ca="1" si="2872"/>
        <v>#REF!</v>
      </c>
      <c r="FA102" s="559" t="e">
        <f t="shared" ca="1" si="2872"/>
        <v>#REF!</v>
      </c>
      <c r="FB102" s="562" t="e">
        <f ca="1">IF(FB101&gt;0,FB101/FB100,0)</f>
        <v>#REF!</v>
      </c>
      <c r="FC102" s="559" t="e">
        <f t="shared" ca="1" si="2872"/>
        <v>#REF!</v>
      </c>
      <c r="FD102" s="558" t="e">
        <f t="shared" ca="1" si="2872"/>
        <v>#REF!</v>
      </c>
      <c r="FE102" s="559" t="e">
        <f t="shared" ca="1" si="2872"/>
        <v>#REF!</v>
      </c>
      <c r="FF102" s="559" t="e">
        <f t="shared" ca="1" si="2872"/>
        <v>#REF!</v>
      </c>
      <c r="FG102" s="560" t="e">
        <f t="shared" ca="1" si="2872"/>
        <v>#REF!</v>
      </c>
      <c r="FH102" s="559" t="e">
        <f t="shared" ca="1" si="2872"/>
        <v>#REF!</v>
      </c>
      <c r="FI102" s="559" t="e">
        <f t="shared" ca="1" si="2872"/>
        <v>#REF!</v>
      </c>
      <c r="FJ102" s="561" t="e">
        <f t="shared" ca="1" si="2872"/>
        <v>#REF!</v>
      </c>
      <c r="FK102" s="559" t="e">
        <f t="shared" ca="1" si="2872"/>
        <v>#REF!</v>
      </c>
      <c r="FL102" s="562" t="e">
        <f ca="1">IF(FL101&gt;0,FL101/FL100,0)</f>
        <v>#REF!</v>
      </c>
      <c r="FM102" s="559" t="e">
        <f t="shared" ca="1" si="2872"/>
        <v>#REF!</v>
      </c>
      <c r="FN102" s="558" t="e">
        <f t="shared" ca="1" si="2872"/>
        <v>#REF!</v>
      </c>
      <c r="FO102" s="559" t="e">
        <f t="shared" ca="1" si="2872"/>
        <v>#REF!</v>
      </c>
      <c r="FP102" s="559" t="e">
        <f t="shared" ca="1" si="2872"/>
        <v>#REF!</v>
      </c>
      <c r="FQ102" s="560" t="e">
        <f t="shared" ca="1" si="2872"/>
        <v>#REF!</v>
      </c>
      <c r="FR102" s="559" t="e">
        <f t="shared" ca="1" si="2872"/>
        <v>#REF!</v>
      </c>
      <c r="FS102" s="559" t="e">
        <f t="shared" ca="1" si="2872"/>
        <v>#REF!</v>
      </c>
      <c r="FT102" s="561" t="e">
        <f t="shared" ca="1" si="2872"/>
        <v>#REF!</v>
      </c>
      <c r="FU102" s="559" t="e">
        <f t="shared" ca="1" si="2872"/>
        <v>#REF!</v>
      </c>
      <c r="FV102" s="562" t="e">
        <f ca="1">IF(FV101&gt;0,FV101/FV100,0)</f>
        <v>#REF!</v>
      </c>
      <c r="FW102" s="559" t="e">
        <f t="shared" ca="1" si="2872"/>
        <v>#REF!</v>
      </c>
      <c r="FX102" s="630" t="e">
        <f t="shared" ref="FX102:GE102" ca="1" si="2874">IF(AND(FX100&gt;0,FX101&gt;0),ROUNDDOWN(FX101/FX100,4),"")</f>
        <v>#REF!</v>
      </c>
      <c r="FY102" s="563" t="e">
        <f t="shared" ca="1" si="2874"/>
        <v>#REF!</v>
      </c>
      <c r="FZ102" s="631" t="e">
        <f t="shared" ca="1" si="2874"/>
        <v>#REF!</v>
      </c>
      <c r="GA102" s="650" t="e">
        <f t="shared" ca="1" si="2874"/>
        <v>#REF!</v>
      </c>
      <c r="GB102" s="564" t="e">
        <f t="shared" ca="1" si="2874"/>
        <v>#REF!</v>
      </c>
      <c r="GC102" s="651" t="e">
        <f t="shared" ca="1" si="2874"/>
        <v>#REF!</v>
      </c>
      <c r="GD102" s="661" t="e">
        <f t="shared" ca="1" si="2874"/>
        <v>#REF!</v>
      </c>
      <c r="GE102" s="565" t="e">
        <f t="shared" ca="1" si="2874"/>
        <v>#REF!</v>
      </c>
      <c r="GF102" s="796"/>
      <c r="GG102" s="662" t="e">
        <f ca="1">IF(AND(GG100&gt;0,GG101&gt;0),ROUNDDOWN(GG101/GG100,4),"")</f>
        <v>#REF!</v>
      </c>
      <c r="GH102" s="672" t="e">
        <f ca="1">IF(AND(GH100&gt;0,GH101&gt;0),ROUNDDOWN(GH101/GH100,4),"")</f>
        <v>#REF!</v>
      </c>
      <c r="GI102" s="567" t="e">
        <f t="shared" ref="GI102:GJ102" ca="1" si="2875">IF(AND(GI100&gt;0,GI101&gt;0),ROUNDDOWN(GI101/GI100,4),"")</f>
        <v>#REF!</v>
      </c>
      <c r="GJ102" s="673" t="e">
        <f t="shared" ca="1" si="2875"/>
        <v>#REF!</v>
      </c>
      <c r="GK102" s="683" t="e">
        <f ca="1">IF(AND(GK100&gt;0,GK101&gt;0),ROUNDDOWN(GK101/GK100,4),"")</f>
        <v>#REF!</v>
      </c>
      <c r="GL102" s="568" t="e">
        <f ca="1">IF(AND(GL100&gt;0,GL101&gt;0),ROUNDDOWN(GL101/GL100,4),"")</f>
        <v>#REF!</v>
      </c>
      <c r="GM102" s="684" t="e">
        <f ca="1">IF(AND(GM100&gt;0,GM101&gt;0),ROUNDDOWN(GM101/GM100,4),"")</f>
        <v>#REF!</v>
      </c>
      <c r="GN102" s="694" t="e">
        <f t="shared" ref="GN102:GW102" ca="1" si="2876">IF(AND(GN100&gt;0,GN101&gt;0),ROUNDDOWN(GN101/GN100,4),"")</f>
        <v>#REF!</v>
      </c>
      <c r="GO102" s="569" t="e">
        <f t="shared" ca="1" si="2876"/>
        <v>#REF!</v>
      </c>
      <c r="GP102" s="792" t="e">
        <f t="shared" ca="1" si="2876"/>
        <v>#REF!</v>
      </c>
      <c r="GQ102" s="695" t="e">
        <f t="shared" ca="1" si="2876"/>
        <v>#REF!</v>
      </c>
      <c r="GR102" s="704" t="e">
        <f t="shared" ca="1" si="2876"/>
        <v>#REF!</v>
      </c>
      <c r="GS102" s="570" t="e">
        <f t="shared" ca="1" si="2876"/>
        <v>#REF!</v>
      </c>
      <c r="GT102" s="705" t="e">
        <f t="shared" ca="1" si="2876"/>
        <v>#REF!</v>
      </c>
      <c r="GU102" s="704" t="e">
        <f t="shared" ca="1" si="2876"/>
        <v>#REF!</v>
      </c>
      <c r="GV102" s="570" t="e">
        <f t="shared" ca="1" si="2876"/>
        <v>#REF!</v>
      </c>
      <c r="GW102" s="705" t="e">
        <f t="shared" ca="1" si="2876"/>
        <v>#REF!</v>
      </c>
      <c r="GX102" s="704" t="e">
        <f t="shared" ca="1" si="2872"/>
        <v>#REF!</v>
      </c>
      <c r="GY102" s="570" t="e">
        <f t="shared" ref="GY102:GZ102" ca="1" si="2877">IF(AND(GY100&gt;0,GY101&gt;0),ROUNDDOWN(GY101/GY100,4),"")</f>
        <v>#REF!</v>
      </c>
      <c r="GZ102" s="794" t="e">
        <f t="shared" ca="1" si="2877"/>
        <v>#REF!</v>
      </c>
      <c r="HA102" s="705" t="e">
        <f t="shared" ref="HA102" ca="1" si="2878">IF(AND(HA100&gt;0,HA101&gt;0),ROUNDDOWN(HA101/HA100,4),"")</f>
        <v>#REF!</v>
      </c>
      <c r="HC102" s="461"/>
      <c r="HD102" s="460"/>
      <c r="HE102" s="461"/>
      <c r="HF102" s="461"/>
      <c r="HG102" s="461"/>
    </row>
    <row r="103" spans="1:215" s="536" customFormat="1" outlineLevel="1" x14ac:dyDescent="0.25">
      <c r="A103" s="535"/>
      <c r="B103" s="1419"/>
      <c r="C103" s="374"/>
      <c r="D103" s="372"/>
      <c r="E103" s="373"/>
      <c r="F103" s="1297"/>
      <c r="G103" s="1297"/>
      <c r="H103" s="1297"/>
      <c r="I103" s="1420" t="str">
        <f>集計グループ12</f>
        <v>千葉・不動産事業</v>
      </c>
      <c r="J103" s="549"/>
      <c r="K103" s="1281"/>
      <c r="L103" s="1281"/>
      <c r="M103" s="1281"/>
      <c r="N103" s="1281"/>
      <c r="O103" s="1281"/>
      <c r="P103" s="1281"/>
      <c r="Q103" s="1281"/>
      <c r="R103" s="576"/>
      <c r="S103" s="374" t="s">
        <v>145</v>
      </c>
      <c r="T103" s="451" t="e">
        <f t="shared" ref="T103:AY103" ca="1" si="2879">SUMIF($S97:$S102,$S103,T97:T102)</f>
        <v>#REF!</v>
      </c>
      <c r="U103" s="368" t="e">
        <f t="shared" ca="1" si="2879"/>
        <v>#REF!</v>
      </c>
      <c r="V103" s="588" t="e">
        <f t="shared" ca="1" si="2879"/>
        <v>#REF!</v>
      </c>
      <c r="W103" s="451" t="e">
        <f t="shared" ca="1" si="2879"/>
        <v>#REF!</v>
      </c>
      <c r="X103" s="368" t="e">
        <f t="shared" ca="1" si="2879"/>
        <v>#REF!</v>
      </c>
      <c r="Y103" s="588" t="e">
        <f t="shared" ca="1" si="2879"/>
        <v>#REF!</v>
      </c>
      <c r="Z103" s="451" t="e">
        <f t="shared" ca="1" si="2879"/>
        <v>#REF!</v>
      </c>
      <c r="AA103" s="368" t="e">
        <f t="shared" ca="1" si="2879"/>
        <v>#REF!</v>
      </c>
      <c r="AB103" s="385" t="e">
        <f t="shared" ca="1" si="2879"/>
        <v>#REF!</v>
      </c>
      <c r="AC103" s="588" t="e">
        <f t="shared" ca="1" si="2879"/>
        <v>#REF!</v>
      </c>
      <c r="AD103" s="451" t="e">
        <f t="shared" ca="1" si="2879"/>
        <v>#REF!</v>
      </c>
      <c r="AE103" s="368" t="e">
        <f t="shared" ca="1" si="2879"/>
        <v>#REF!</v>
      </c>
      <c r="AF103" s="588" t="e">
        <f t="shared" ca="1" si="2879"/>
        <v>#REF!</v>
      </c>
      <c r="AG103" s="451" t="e">
        <f t="shared" ca="1" si="2879"/>
        <v>#REF!</v>
      </c>
      <c r="AH103" s="368" t="e">
        <f t="shared" ca="1" si="2879"/>
        <v>#REF!</v>
      </c>
      <c r="AI103" s="588" t="e">
        <f t="shared" ca="1" si="2879"/>
        <v>#REF!</v>
      </c>
      <c r="AJ103" s="451" t="e">
        <f t="shared" ca="1" si="2879"/>
        <v>#REF!</v>
      </c>
      <c r="AK103" s="368" t="e">
        <f t="shared" ca="1" si="2879"/>
        <v>#REF!</v>
      </c>
      <c r="AL103" s="385" t="e">
        <f t="shared" ca="1" si="2879"/>
        <v>#REF!</v>
      </c>
      <c r="AM103" s="588" t="e">
        <f t="shared" ca="1" si="2879"/>
        <v>#REF!</v>
      </c>
      <c r="AN103" s="451" t="e">
        <f t="shared" ca="1" si="2879"/>
        <v>#REF!</v>
      </c>
      <c r="AO103" s="368" t="e">
        <f t="shared" ca="1" si="2879"/>
        <v>#REF!</v>
      </c>
      <c r="AP103" s="588" t="e">
        <f t="shared" ca="1" si="2879"/>
        <v>#REF!</v>
      </c>
      <c r="AQ103" s="451" t="e">
        <f t="shared" ca="1" si="2879"/>
        <v>#REF!</v>
      </c>
      <c r="AR103" s="368" t="e">
        <f t="shared" ca="1" si="2879"/>
        <v>#REF!</v>
      </c>
      <c r="AS103" s="588" t="e">
        <f t="shared" ca="1" si="2879"/>
        <v>#REF!</v>
      </c>
      <c r="AT103" s="451" t="e">
        <f t="shared" ca="1" si="2879"/>
        <v>#REF!</v>
      </c>
      <c r="AU103" s="368" t="e">
        <f t="shared" ca="1" si="2879"/>
        <v>#REF!</v>
      </c>
      <c r="AV103" s="385" t="e">
        <f t="shared" ca="1" si="2879"/>
        <v>#REF!</v>
      </c>
      <c r="AW103" s="588" t="e">
        <f t="shared" ca="1" si="2879"/>
        <v>#REF!</v>
      </c>
      <c r="AX103" s="632" t="e">
        <f t="shared" ca="1" si="2879"/>
        <v>#REF!</v>
      </c>
      <c r="AY103" s="368" t="e">
        <f t="shared" ca="1" si="2879"/>
        <v>#REF!</v>
      </c>
      <c r="AZ103" s="633" t="e">
        <f t="shared" ref="AZ103:CE103" ca="1" si="2880">SUMIF($S97:$S102,$S103,AZ97:AZ102)</f>
        <v>#REF!</v>
      </c>
      <c r="BA103" s="632" t="e">
        <f t="shared" ca="1" si="2880"/>
        <v>#REF!</v>
      </c>
      <c r="BB103" s="368" t="e">
        <f t="shared" ca="1" si="2880"/>
        <v>#REF!</v>
      </c>
      <c r="BC103" s="633" t="e">
        <f t="shared" ca="1" si="2880"/>
        <v>#REF!</v>
      </c>
      <c r="BD103" s="632" t="e">
        <f t="shared" ca="1" si="2880"/>
        <v>#REF!</v>
      </c>
      <c r="BE103" s="368" t="e">
        <f t="shared" ca="1" si="2880"/>
        <v>#REF!</v>
      </c>
      <c r="BF103" s="385" t="e">
        <f t="shared" ca="1" si="2880"/>
        <v>#REF!</v>
      </c>
      <c r="BG103" s="633" t="e">
        <f t="shared" ca="1" si="2880"/>
        <v>#REF!</v>
      </c>
      <c r="BH103" s="368" t="e">
        <f t="shared" ca="1" si="2880"/>
        <v>#REF!</v>
      </c>
      <c r="BI103" s="368" t="e">
        <f t="shared" ca="1" si="2880"/>
        <v>#REF!</v>
      </c>
      <c r="BJ103" s="588" t="e">
        <f t="shared" ca="1" si="2880"/>
        <v>#REF!</v>
      </c>
      <c r="BK103" s="451" t="e">
        <f t="shared" ca="1" si="2880"/>
        <v>#REF!</v>
      </c>
      <c r="BL103" s="368" t="e">
        <f t="shared" ca="1" si="2880"/>
        <v>#REF!</v>
      </c>
      <c r="BM103" s="588" t="e">
        <f t="shared" ca="1" si="2880"/>
        <v>#REF!</v>
      </c>
      <c r="BN103" s="451" t="e">
        <f t="shared" ca="1" si="2880"/>
        <v>#REF!</v>
      </c>
      <c r="BO103" s="368" t="e">
        <f t="shared" ca="1" si="2880"/>
        <v>#REF!</v>
      </c>
      <c r="BP103" s="385" t="e">
        <f t="shared" ca="1" si="2880"/>
        <v>#REF!</v>
      </c>
      <c r="BQ103" s="588" t="e">
        <f t="shared" ca="1" si="2880"/>
        <v>#REF!</v>
      </c>
      <c r="BR103" s="451" t="e">
        <f t="shared" ca="1" si="2880"/>
        <v>#REF!</v>
      </c>
      <c r="BS103" s="368" t="e">
        <f t="shared" ca="1" si="2880"/>
        <v>#REF!</v>
      </c>
      <c r="BT103" s="588" t="e">
        <f t="shared" ca="1" si="2880"/>
        <v>#REF!</v>
      </c>
      <c r="BU103" s="451" t="e">
        <f t="shared" ca="1" si="2880"/>
        <v>#REF!</v>
      </c>
      <c r="BV103" s="368" t="e">
        <f t="shared" ca="1" si="2880"/>
        <v>#REF!</v>
      </c>
      <c r="BW103" s="588" t="e">
        <f t="shared" ca="1" si="2880"/>
        <v>#REF!</v>
      </c>
      <c r="BX103" s="451" t="e">
        <f t="shared" ca="1" si="2880"/>
        <v>#REF!</v>
      </c>
      <c r="BY103" s="368" t="e">
        <f t="shared" ca="1" si="2880"/>
        <v>#REF!</v>
      </c>
      <c r="BZ103" s="385" t="e">
        <f t="shared" ca="1" si="2880"/>
        <v>#REF!</v>
      </c>
      <c r="CA103" s="588" t="e">
        <f t="shared" ca="1" si="2880"/>
        <v>#REF!</v>
      </c>
      <c r="CB103" s="451" t="e">
        <f t="shared" ca="1" si="2880"/>
        <v>#REF!</v>
      </c>
      <c r="CC103" s="368" t="e">
        <f t="shared" ca="1" si="2880"/>
        <v>#REF!</v>
      </c>
      <c r="CD103" s="588" t="e">
        <f t="shared" ca="1" si="2880"/>
        <v>#REF!</v>
      </c>
      <c r="CE103" s="451" t="e">
        <f t="shared" ca="1" si="2880"/>
        <v>#REF!</v>
      </c>
      <c r="CF103" s="368" t="e">
        <f t="shared" ref="CF103:DK103" ca="1" si="2881">SUMIF($S97:$S102,$S103,CF97:CF102)</f>
        <v>#REF!</v>
      </c>
      <c r="CG103" s="588" t="e">
        <f t="shared" ca="1" si="2881"/>
        <v>#REF!</v>
      </c>
      <c r="CH103" s="451" t="e">
        <f t="shared" ca="1" si="2881"/>
        <v>#REF!</v>
      </c>
      <c r="CI103" s="368" t="e">
        <f t="shared" ca="1" si="2881"/>
        <v>#REF!</v>
      </c>
      <c r="CJ103" s="385" t="e">
        <f t="shared" ca="1" si="2881"/>
        <v>#REF!</v>
      </c>
      <c r="CK103" s="588" t="e">
        <f t="shared" ca="1" si="2881"/>
        <v>#REF!</v>
      </c>
      <c r="CL103" s="632" t="e">
        <f t="shared" ca="1" si="2881"/>
        <v>#REF!</v>
      </c>
      <c r="CM103" s="368" t="e">
        <f t="shared" ca="1" si="2881"/>
        <v>#REF!</v>
      </c>
      <c r="CN103" s="633" t="e">
        <f t="shared" ca="1" si="2881"/>
        <v>#REF!</v>
      </c>
      <c r="CO103" s="632" t="e">
        <f t="shared" ca="1" si="2881"/>
        <v>#REF!</v>
      </c>
      <c r="CP103" s="368" t="e">
        <f t="shared" ca="1" si="2881"/>
        <v>#REF!</v>
      </c>
      <c r="CQ103" s="633" t="e">
        <f t="shared" ca="1" si="2881"/>
        <v>#REF!</v>
      </c>
      <c r="CR103" s="632" t="e">
        <f t="shared" ca="1" si="2881"/>
        <v>#REF!</v>
      </c>
      <c r="CS103" s="368" t="e">
        <f t="shared" ca="1" si="2881"/>
        <v>#REF!</v>
      </c>
      <c r="CT103" s="385" t="e">
        <f t="shared" ca="1" si="2881"/>
        <v>#REF!</v>
      </c>
      <c r="CU103" s="633" t="e">
        <f t="shared" ca="1" si="2881"/>
        <v>#REF!</v>
      </c>
      <c r="CV103" s="632" t="e">
        <f t="shared" ca="1" si="2881"/>
        <v>#REF!</v>
      </c>
      <c r="CW103" s="368" t="e">
        <f t="shared" ca="1" si="2881"/>
        <v>#REF!</v>
      </c>
      <c r="CX103" s="633" t="e">
        <f t="shared" ca="1" si="2881"/>
        <v>#REF!</v>
      </c>
      <c r="CY103" s="632" t="e">
        <f t="shared" ca="1" si="2881"/>
        <v>#REF!</v>
      </c>
      <c r="CZ103" s="368" t="e">
        <f t="shared" ca="1" si="2881"/>
        <v>#REF!</v>
      </c>
      <c r="DA103" s="633" t="e">
        <f t="shared" ca="1" si="2881"/>
        <v>#REF!</v>
      </c>
      <c r="DB103" s="632" t="e">
        <f t="shared" ca="1" si="2881"/>
        <v>#REF!</v>
      </c>
      <c r="DC103" s="368" t="e">
        <f t="shared" ca="1" si="2881"/>
        <v>#REF!</v>
      </c>
      <c r="DD103" s="385" t="e">
        <f t="shared" ca="1" si="2881"/>
        <v>#REF!</v>
      </c>
      <c r="DE103" s="633" t="e">
        <f t="shared" ca="1" si="2881"/>
        <v>#REF!</v>
      </c>
      <c r="DF103" s="368" t="e">
        <f t="shared" ca="1" si="2881"/>
        <v>#REF!</v>
      </c>
      <c r="DG103" s="368" t="e">
        <f t="shared" ca="1" si="2881"/>
        <v>#REF!</v>
      </c>
      <c r="DH103" s="588" t="e">
        <f t="shared" ca="1" si="2881"/>
        <v>#REF!</v>
      </c>
      <c r="DI103" s="451" t="e">
        <f t="shared" ca="1" si="2881"/>
        <v>#REF!</v>
      </c>
      <c r="DJ103" s="368" t="e">
        <f t="shared" ca="1" si="2881"/>
        <v>#REF!</v>
      </c>
      <c r="DK103" s="588" t="e">
        <f t="shared" ca="1" si="2881"/>
        <v>#REF!</v>
      </c>
      <c r="DL103" s="451" t="e">
        <f t="shared" ref="DL103:EQ103" ca="1" si="2882">SUMIF($S97:$S102,$S103,DL97:DL102)</f>
        <v>#REF!</v>
      </c>
      <c r="DM103" s="368" t="e">
        <f t="shared" ca="1" si="2882"/>
        <v>#REF!</v>
      </c>
      <c r="DN103" s="385" t="e">
        <f t="shared" ca="1" si="2882"/>
        <v>#REF!</v>
      </c>
      <c r="DO103" s="588" t="e">
        <f t="shared" ca="1" si="2882"/>
        <v>#REF!</v>
      </c>
      <c r="DP103" s="451" t="e">
        <f t="shared" ca="1" si="2882"/>
        <v>#REF!</v>
      </c>
      <c r="DQ103" s="368" t="e">
        <f t="shared" ca="1" si="2882"/>
        <v>#REF!</v>
      </c>
      <c r="DR103" s="588" t="e">
        <f t="shared" ca="1" si="2882"/>
        <v>#REF!</v>
      </c>
      <c r="DS103" s="451" t="e">
        <f t="shared" ca="1" si="2882"/>
        <v>#REF!</v>
      </c>
      <c r="DT103" s="368" t="e">
        <f t="shared" ca="1" si="2882"/>
        <v>#REF!</v>
      </c>
      <c r="DU103" s="588" t="e">
        <f t="shared" ca="1" si="2882"/>
        <v>#REF!</v>
      </c>
      <c r="DV103" s="451" t="e">
        <f t="shared" ca="1" si="2882"/>
        <v>#REF!</v>
      </c>
      <c r="DW103" s="368" t="e">
        <f t="shared" ca="1" si="2882"/>
        <v>#REF!</v>
      </c>
      <c r="DX103" s="385" t="e">
        <f t="shared" ca="1" si="2882"/>
        <v>#REF!</v>
      </c>
      <c r="DY103" s="588" t="e">
        <f t="shared" ca="1" si="2882"/>
        <v>#REF!</v>
      </c>
      <c r="DZ103" s="451" t="e">
        <f t="shared" ca="1" si="2882"/>
        <v>#REF!</v>
      </c>
      <c r="EA103" s="368" t="e">
        <f t="shared" ca="1" si="2882"/>
        <v>#REF!</v>
      </c>
      <c r="EB103" s="588" t="e">
        <f t="shared" ca="1" si="2882"/>
        <v>#REF!</v>
      </c>
      <c r="EC103" s="451" t="e">
        <f t="shared" ca="1" si="2882"/>
        <v>#REF!</v>
      </c>
      <c r="ED103" s="368" t="e">
        <f t="shared" ca="1" si="2882"/>
        <v>#REF!</v>
      </c>
      <c r="EE103" s="588" t="e">
        <f t="shared" ca="1" si="2882"/>
        <v>#REF!</v>
      </c>
      <c r="EF103" s="451" t="e">
        <f t="shared" ca="1" si="2882"/>
        <v>#REF!</v>
      </c>
      <c r="EG103" s="368" t="e">
        <f t="shared" ca="1" si="2882"/>
        <v>#REF!</v>
      </c>
      <c r="EH103" s="385" t="e">
        <f t="shared" ca="1" si="2882"/>
        <v>#REF!</v>
      </c>
      <c r="EI103" s="588" t="e">
        <f t="shared" ca="1" si="2882"/>
        <v>#REF!</v>
      </c>
      <c r="EJ103" s="632" t="e">
        <f t="shared" ca="1" si="2882"/>
        <v>#REF!</v>
      </c>
      <c r="EK103" s="368" t="e">
        <f t="shared" ca="1" si="2882"/>
        <v>#REF!</v>
      </c>
      <c r="EL103" s="633" t="e">
        <f t="shared" ca="1" si="2882"/>
        <v>#REF!</v>
      </c>
      <c r="EM103" s="632" t="e">
        <f t="shared" ca="1" si="2882"/>
        <v>#REF!</v>
      </c>
      <c r="EN103" s="368" t="e">
        <f t="shared" ca="1" si="2882"/>
        <v>#REF!</v>
      </c>
      <c r="EO103" s="633" t="e">
        <f t="shared" ca="1" si="2882"/>
        <v>#REF!</v>
      </c>
      <c r="EP103" s="632" t="e">
        <f t="shared" ca="1" si="2882"/>
        <v>#REF!</v>
      </c>
      <c r="EQ103" s="368" t="e">
        <f t="shared" ca="1" si="2882"/>
        <v>#REF!</v>
      </c>
      <c r="ER103" s="385" t="e">
        <f t="shared" ref="ER103:FW103" ca="1" si="2883">SUMIF($S97:$S102,$S103,ER97:ER102)</f>
        <v>#REF!</v>
      </c>
      <c r="ES103" s="633" t="e">
        <f t="shared" ca="1" si="2883"/>
        <v>#REF!</v>
      </c>
      <c r="ET103" s="368" t="e">
        <f t="shared" ca="1" si="2883"/>
        <v>#REF!</v>
      </c>
      <c r="EU103" s="368" t="e">
        <f t="shared" ca="1" si="2883"/>
        <v>#REF!</v>
      </c>
      <c r="EV103" s="588" t="e">
        <f t="shared" ca="1" si="2883"/>
        <v>#REF!</v>
      </c>
      <c r="EW103" s="451" t="e">
        <f t="shared" ca="1" si="2883"/>
        <v>#REF!</v>
      </c>
      <c r="EX103" s="368" t="e">
        <f t="shared" ca="1" si="2883"/>
        <v>#REF!</v>
      </c>
      <c r="EY103" s="588" t="e">
        <f t="shared" ca="1" si="2883"/>
        <v>#REF!</v>
      </c>
      <c r="EZ103" s="451" t="e">
        <f t="shared" ca="1" si="2883"/>
        <v>#REF!</v>
      </c>
      <c r="FA103" s="368" t="e">
        <f t="shared" ca="1" si="2883"/>
        <v>#REF!</v>
      </c>
      <c r="FB103" s="385" t="e">
        <f t="shared" ca="1" si="2883"/>
        <v>#REF!</v>
      </c>
      <c r="FC103" s="588" t="e">
        <f t="shared" ca="1" si="2883"/>
        <v>#REF!</v>
      </c>
      <c r="FD103" s="451" t="e">
        <f t="shared" ca="1" si="2883"/>
        <v>#REF!</v>
      </c>
      <c r="FE103" s="368" t="e">
        <f t="shared" ca="1" si="2883"/>
        <v>#REF!</v>
      </c>
      <c r="FF103" s="588" t="e">
        <f t="shared" ca="1" si="2883"/>
        <v>#REF!</v>
      </c>
      <c r="FG103" s="451" t="e">
        <f t="shared" ca="1" si="2883"/>
        <v>#REF!</v>
      </c>
      <c r="FH103" s="368" t="e">
        <f t="shared" ca="1" si="2883"/>
        <v>#REF!</v>
      </c>
      <c r="FI103" s="588" t="e">
        <f t="shared" ca="1" si="2883"/>
        <v>#REF!</v>
      </c>
      <c r="FJ103" s="451" t="e">
        <f t="shared" ca="1" si="2883"/>
        <v>#REF!</v>
      </c>
      <c r="FK103" s="368" t="e">
        <f t="shared" ca="1" si="2883"/>
        <v>#REF!</v>
      </c>
      <c r="FL103" s="385" t="e">
        <f t="shared" ca="1" si="2883"/>
        <v>#REF!</v>
      </c>
      <c r="FM103" s="588" t="e">
        <f t="shared" ca="1" si="2883"/>
        <v>#REF!</v>
      </c>
      <c r="FN103" s="451" t="e">
        <f t="shared" ca="1" si="2883"/>
        <v>#REF!</v>
      </c>
      <c r="FO103" s="368" t="e">
        <f t="shared" ca="1" si="2883"/>
        <v>#REF!</v>
      </c>
      <c r="FP103" s="588" t="e">
        <f t="shared" ca="1" si="2883"/>
        <v>#REF!</v>
      </c>
      <c r="FQ103" s="451" t="e">
        <f t="shared" ca="1" si="2883"/>
        <v>#REF!</v>
      </c>
      <c r="FR103" s="368" t="e">
        <f t="shared" ca="1" si="2883"/>
        <v>#REF!</v>
      </c>
      <c r="FS103" s="588" t="e">
        <f t="shared" ca="1" si="2883"/>
        <v>#REF!</v>
      </c>
      <c r="FT103" s="451" t="e">
        <f t="shared" ca="1" si="2883"/>
        <v>#REF!</v>
      </c>
      <c r="FU103" s="368" t="e">
        <f t="shared" ca="1" si="2883"/>
        <v>#REF!</v>
      </c>
      <c r="FV103" s="385" t="e">
        <f t="shared" ca="1" si="2883"/>
        <v>#REF!</v>
      </c>
      <c r="FW103" s="588" t="e">
        <f t="shared" ca="1" si="2883"/>
        <v>#REF!</v>
      </c>
      <c r="FX103" s="632" t="e">
        <f t="shared" ref="FX103:HA103" ca="1" si="2884">SUMIF($S97:$S102,$S103,FX97:FX102)</f>
        <v>#REF!</v>
      </c>
      <c r="FY103" s="368" t="e">
        <f t="shared" ca="1" si="2884"/>
        <v>#REF!</v>
      </c>
      <c r="FZ103" s="633" t="e">
        <f t="shared" ca="1" si="2884"/>
        <v>#REF!</v>
      </c>
      <c r="GA103" s="632" t="e">
        <f t="shared" ca="1" si="2884"/>
        <v>#REF!</v>
      </c>
      <c r="GB103" s="368" t="e">
        <f t="shared" ca="1" si="2884"/>
        <v>#REF!</v>
      </c>
      <c r="GC103" s="633" t="e">
        <f t="shared" ca="1" si="2884"/>
        <v>#REF!</v>
      </c>
      <c r="GD103" s="632" t="e">
        <f t="shared" ca="1" si="2884"/>
        <v>#REF!</v>
      </c>
      <c r="GE103" s="368" t="e">
        <f t="shared" ca="1" si="2884"/>
        <v>#REF!</v>
      </c>
      <c r="GF103" s="385" t="e">
        <f t="shared" ca="1" si="2884"/>
        <v>#REF!</v>
      </c>
      <c r="GG103" s="633" t="e">
        <f t="shared" ca="1" si="2884"/>
        <v>#REF!</v>
      </c>
      <c r="GH103" s="632" t="e">
        <f t="shared" ca="1" si="2884"/>
        <v>#REF!</v>
      </c>
      <c r="GI103" s="368" t="e">
        <f t="shared" ca="1" si="2884"/>
        <v>#REF!</v>
      </c>
      <c r="GJ103" s="633" t="e">
        <f t="shared" ca="1" si="2884"/>
        <v>#REF!</v>
      </c>
      <c r="GK103" s="632" t="e">
        <f t="shared" ca="1" si="2884"/>
        <v>#REF!</v>
      </c>
      <c r="GL103" s="368" t="e">
        <f t="shared" ca="1" si="2884"/>
        <v>#REF!</v>
      </c>
      <c r="GM103" s="633" t="e">
        <f t="shared" ca="1" si="2884"/>
        <v>#REF!</v>
      </c>
      <c r="GN103" s="632" t="e">
        <f t="shared" ca="1" si="2884"/>
        <v>#REF!</v>
      </c>
      <c r="GO103" s="368" t="e">
        <f t="shared" ca="1" si="2884"/>
        <v>#REF!</v>
      </c>
      <c r="GP103" s="385" t="e">
        <f t="shared" ca="1" si="2884"/>
        <v>#REF!</v>
      </c>
      <c r="GQ103" s="633" t="e">
        <f t="shared" ca="1" si="2884"/>
        <v>#REF!</v>
      </c>
      <c r="GR103" s="632" t="e">
        <f t="shared" ca="1" si="2884"/>
        <v>#REF!</v>
      </c>
      <c r="GS103" s="368" t="e">
        <f t="shared" ca="1" si="2884"/>
        <v>#REF!</v>
      </c>
      <c r="GT103" s="633" t="e">
        <f t="shared" ca="1" si="2884"/>
        <v>#REF!</v>
      </c>
      <c r="GU103" s="632" t="e">
        <f t="shared" ca="1" si="2884"/>
        <v>#REF!</v>
      </c>
      <c r="GV103" s="368" t="e">
        <f t="shared" ca="1" si="2884"/>
        <v>#REF!</v>
      </c>
      <c r="GW103" s="633" t="e">
        <f t="shared" ca="1" si="2884"/>
        <v>#REF!</v>
      </c>
      <c r="GX103" s="632" t="e">
        <f t="shared" ca="1" si="2884"/>
        <v>#REF!</v>
      </c>
      <c r="GY103" s="368" t="e">
        <f t="shared" ca="1" si="2884"/>
        <v>#REF!</v>
      </c>
      <c r="GZ103" s="385" t="e">
        <f t="shared" ca="1" si="2884"/>
        <v>#REF!</v>
      </c>
      <c r="HA103" s="633" t="e">
        <f t="shared" ca="1" si="2884"/>
        <v>#REF!</v>
      </c>
      <c r="HC103" s="537"/>
      <c r="HD103" s="814"/>
      <c r="HE103" s="537"/>
      <c r="HF103" s="537"/>
      <c r="HG103" s="537"/>
    </row>
    <row r="104" spans="1:215" s="536" customFormat="1" ht="19.5" outlineLevel="1" x14ac:dyDescent="0.25">
      <c r="A104" s="535"/>
      <c r="B104" s="1421"/>
      <c r="C104" s="367"/>
      <c r="D104" s="1417"/>
      <c r="E104" s="1418"/>
      <c r="F104" s="1294"/>
      <c r="G104" s="1294"/>
      <c r="H104" s="1294"/>
      <c r="I104" s="1422" t="str">
        <f>集計グループ12</f>
        <v>千葉・不動産事業</v>
      </c>
      <c r="J104" s="550"/>
      <c r="K104" s="1282"/>
      <c r="L104" s="1282"/>
      <c r="M104" s="1282"/>
      <c r="N104" s="1282"/>
      <c r="O104" s="1282"/>
      <c r="P104" s="1282"/>
      <c r="Q104" s="1282"/>
      <c r="R104" s="577"/>
      <c r="S104" s="367" t="s">
        <v>146</v>
      </c>
      <c r="T104" s="452" t="e">
        <f t="shared" ref="T104:AY104" ca="1" si="2885">SUMIF($S97:$S102,$S104,T97:T102)</f>
        <v>#REF!</v>
      </c>
      <c r="U104" s="369" t="e">
        <f t="shared" ca="1" si="2885"/>
        <v>#REF!</v>
      </c>
      <c r="V104" s="589" t="e">
        <f t="shared" ca="1" si="2885"/>
        <v>#REF!</v>
      </c>
      <c r="W104" s="452" t="e">
        <f t="shared" ca="1" si="2885"/>
        <v>#REF!</v>
      </c>
      <c r="X104" s="369" t="e">
        <f t="shared" ca="1" si="2885"/>
        <v>#REF!</v>
      </c>
      <c r="Y104" s="589" t="e">
        <f t="shared" ca="1" si="2885"/>
        <v>#REF!</v>
      </c>
      <c r="Z104" s="452" t="e">
        <f t="shared" ca="1" si="2885"/>
        <v>#REF!</v>
      </c>
      <c r="AA104" s="369" t="e">
        <f t="shared" ca="1" si="2885"/>
        <v>#REF!</v>
      </c>
      <c r="AB104" s="790" t="e">
        <f t="shared" ca="1" si="2885"/>
        <v>#REF!</v>
      </c>
      <c r="AC104" s="589" t="e">
        <f t="shared" ca="1" si="2885"/>
        <v>#REF!</v>
      </c>
      <c r="AD104" s="452" t="e">
        <f t="shared" ca="1" si="2885"/>
        <v>#REF!</v>
      </c>
      <c r="AE104" s="369" t="e">
        <f t="shared" ca="1" si="2885"/>
        <v>#REF!</v>
      </c>
      <c r="AF104" s="589" t="e">
        <f t="shared" ca="1" si="2885"/>
        <v>#REF!</v>
      </c>
      <c r="AG104" s="452" t="e">
        <f t="shared" ca="1" si="2885"/>
        <v>#REF!</v>
      </c>
      <c r="AH104" s="369" t="e">
        <f t="shared" ca="1" si="2885"/>
        <v>#REF!</v>
      </c>
      <c r="AI104" s="589" t="e">
        <f t="shared" ca="1" si="2885"/>
        <v>#REF!</v>
      </c>
      <c r="AJ104" s="452" t="e">
        <f t="shared" ca="1" si="2885"/>
        <v>#REF!</v>
      </c>
      <c r="AK104" s="369" t="e">
        <f t="shared" ca="1" si="2885"/>
        <v>#REF!</v>
      </c>
      <c r="AL104" s="790" t="e">
        <f t="shared" ca="1" si="2885"/>
        <v>#REF!</v>
      </c>
      <c r="AM104" s="589" t="e">
        <f t="shared" ca="1" si="2885"/>
        <v>#REF!</v>
      </c>
      <c r="AN104" s="452" t="e">
        <f t="shared" ca="1" si="2885"/>
        <v>#REF!</v>
      </c>
      <c r="AO104" s="369" t="e">
        <f t="shared" ca="1" si="2885"/>
        <v>#REF!</v>
      </c>
      <c r="AP104" s="589" t="e">
        <f t="shared" ca="1" si="2885"/>
        <v>#REF!</v>
      </c>
      <c r="AQ104" s="452" t="e">
        <f t="shared" ca="1" si="2885"/>
        <v>#REF!</v>
      </c>
      <c r="AR104" s="369" t="e">
        <f t="shared" ca="1" si="2885"/>
        <v>#REF!</v>
      </c>
      <c r="AS104" s="589" t="e">
        <f t="shared" ca="1" si="2885"/>
        <v>#REF!</v>
      </c>
      <c r="AT104" s="452" t="e">
        <f t="shared" ca="1" si="2885"/>
        <v>#REF!</v>
      </c>
      <c r="AU104" s="369" t="e">
        <f t="shared" ca="1" si="2885"/>
        <v>#REF!</v>
      </c>
      <c r="AV104" s="790" t="e">
        <f t="shared" ca="1" si="2885"/>
        <v>#REF!</v>
      </c>
      <c r="AW104" s="589" t="e">
        <f t="shared" ca="1" si="2885"/>
        <v>#REF!</v>
      </c>
      <c r="AX104" s="634" t="e">
        <f t="shared" ca="1" si="2885"/>
        <v>#REF!</v>
      </c>
      <c r="AY104" s="369" t="e">
        <f t="shared" ca="1" si="2885"/>
        <v>#REF!</v>
      </c>
      <c r="AZ104" s="635" t="e">
        <f t="shared" ref="AZ104:CE104" ca="1" si="2886">SUMIF($S97:$S102,$S104,AZ97:AZ102)</f>
        <v>#REF!</v>
      </c>
      <c r="BA104" s="634" t="e">
        <f t="shared" ca="1" si="2886"/>
        <v>#REF!</v>
      </c>
      <c r="BB104" s="369" t="e">
        <f t="shared" ca="1" si="2886"/>
        <v>#REF!</v>
      </c>
      <c r="BC104" s="635" t="e">
        <f t="shared" ca="1" si="2886"/>
        <v>#REF!</v>
      </c>
      <c r="BD104" s="634" t="e">
        <f t="shared" ca="1" si="2886"/>
        <v>#REF!</v>
      </c>
      <c r="BE104" s="369" t="e">
        <f t="shared" ca="1" si="2886"/>
        <v>#REF!</v>
      </c>
      <c r="BF104" s="790" t="e">
        <f t="shared" ca="1" si="2886"/>
        <v>#REF!</v>
      </c>
      <c r="BG104" s="635" t="e">
        <f t="shared" ca="1" si="2886"/>
        <v>#REF!</v>
      </c>
      <c r="BH104" s="369" t="e">
        <f t="shared" ca="1" si="2886"/>
        <v>#REF!</v>
      </c>
      <c r="BI104" s="369" t="e">
        <f t="shared" ca="1" si="2886"/>
        <v>#REF!</v>
      </c>
      <c r="BJ104" s="589" t="e">
        <f t="shared" ca="1" si="2886"/>
        <v>#REF!</v>
      </c>
      <c r="BK104" s="452" t="e">
        <f t="shared" ca="1" si="2886"/>
        <v>#REF!</v>
      </c>
      <c r="BL104" s="369" t="e">
        <f t="shared" ca="1" si="2886"/>
        <v>#REF!</v>
      </c>
      <c r="BM104" s="589" t="e">
        <f t="shared" ca="1" si="2886"/>
        <v>#REF!</v>
      </c>
      <c r="BN104" s="452" t="e">
        <f t="shared" ca="1" si="2886"/>
        <v>#REF!</v>
      </c>
      <c r="BO104" s="369" t="e">
        <f t="shared" ca="1" si="2886"/>
        <v>#REF!</v>
      </c>
      <c r="BP104" s="790" t="e">
        <f t="shared" ca="1" si="2886"/>
        <v>#REF!</v>
      </c>
      <c r="BQ104" s="589" t="e">
        <f t="shared" ca="1" si="2886"/>
        <v>#REF!</v>
      </c>
      <c r="BR104" s="452" t="e">
        <f t="shared" ca="1" si="2886"/>
        <v>#REF!</v>
      </c>
      <c r="BS104" s="369" t="e">
        <f t="shared" ca="1" si="2886"/>
        <v>#REF!</v>
      </c>
      <c r="BT104" s="589" t="e">
        <f t="shared" ca="1" si="2886"/>
        <v>#REF!</v>
      </c>
      <c r="BU104" s="452" t="e">
        <f t="shared" ca="1" si="2886"/>
        <v>#REF!</v>
      </c>
      <c r="BV104" s="369" t="e">
        <f t="shared" ca="1" si="2886"/>
        <v>#REF!</v>
      </c>
      <c r="BW104" s="589" t="e">
        <f t="shared" ca="1" si="2886"/>
        <v>#REF!</v>
      </c>
      <c r="BX104" s="452" t="e">
        <f t="shared" ca="1" si="2886"/>
        <v>#REF!</v>
      </c>
      <c r="BY104" s="369" t="e">
        <f t="shared" ca="1" si="2886"/>
        <v>#REF!</v>
      </c>
      <c r="BZ104" s="790" t="e">
        <f t="shared" ca="1" si="2886"/>
        <v>#REF!</v>
      </c>
      <c r="CA104" s="589" t="e">
        <f t="shared" ca="1" si="2886"/>
        <v>#REF!</v>
      </c>
      <c r="CB104" s="452" t="e">
        <f t="shared" ca="1" si="2886"/>
        <v>#REF!</v>
      </c>
      <c r="CC104" s="369" t="e">
        <f t="shared" ca="1" si="2886"/>
        <v>#REF!</v>
      </c>
      <c r="CD104" s="589" t="e">
        <f t="shared" ca="1" si="2886"/>
        <v>#REF!</v>
      </c>
      <c r="CE104" s="452" t="e">
        <f t="shared" ca="1" si="2886"/>
        <v>#REF!</v>
      </c>
      <c r="CF104" s="369" t="e">
        <f t="shared" ref="CF104:DK104" ca="1" si="2887">SUMIF($S97:$S102,$S104,CF97:CF102)</f>
        <v>#REF!</v>
      </c>
      <c r="CG104" s="589" t="e">
        <f t="shared" ca="1" si="2887"/>
        <v>#REF!</v>
      </c>
      <c r="CH104" s="452" t="e">
        <f t="shared" ca="1" si="2887"/>
        <v>#REF!</v>
      </c>
      <c r="CI104" s="369" t="e">
        <f t="shared" ca="1" si="2887"/>
        <v>#REF!</v>
      </c>
      <c r="CJ104" s="790" t="e">
        <f t="shared" ca="1" si="2887"/>
        <v>#REF!</v>
      </c>
      <c r="CK104" s="589" t="e">
        <f t="shared" ca="1" si="2887"/>
        <v>#REF!</v>
      </c>
      <c r="CL104" s="634" t="e">
        <f t="shared" ca="1" si="2887"/>
        <v>#REF!</v>
      </c>
      <c r="CM104" s="369" t="e">
        <f t="shared" ca="1" si="2887"/>
        <v>#REF!</v>
      </c>
      <c r="CN104" s="635" t="e">
        <f t="shared" ca="1" si="2887"/>
        <v>#REF!</v>
      </c>
      <c r="CO104" s="634" t="e">
        <f t="shared" ca="1" si="2887"/>
        <v>#REF!</v>
      </c>
      <c r="CP104" s="369" t="e">
        <f t="shared" ca="1" si="2887"/>
        <v>#REF!</v>
      </c>
      <c r="CQ104" s="635" t="e">
        <f t="shared" ca="1" si="2887"/>
        <v>#REF!</v>
      </c>
      <c r="CR104" s="634" t="e">
        <f t="shared" ca="1" si="2887"/>
        <v>#REF!</v>
      </c>
      <c r="CS104" s="369" t="e">
        <f t="shared" ca="1" si="2887"/>
        <v>#REF!</v>
      </c>
      <c r="CT104" s="790" t="e">
        <f t="shared" ca="1" si="2887"/>
        <v>#REF!</v>
      </c>
      <c r="CU104" s="635" t="e">
        <f t="shared" ca="1" si="2887"/>
        <v>#REF!</v>
      </c>
      <c r="CV104" s="634" t="e">
        <f t="shared" ca="1" si="2887"/>
        <v>#REF!</v>
      </c>
      <c r="CW104" s="369" t="e">
        <f t="shared" ca="1" si="2887"/>
        <v>#REF!</v>
      </c>
      <c r="CX104" s="635" t="e">
        <f t="shared" ca="1" si="2887"/>
        <v>#REF!</v>
      </c>
      <c r="CY104" s="634" t="e">
        <f t="shared" ca="1" si="2887"/>
        <v>#REF!</v>
      </c>
      <c r="CZ104" s="369" t="e">
        <f t="shared" ca="1" si="2887"/>
        <v>#REF!</v>
      </c>
      <c r="DA104" s="635" t="e">
        <f t="shared" ca="1" si="2887"/>
        <v>#REF!</v>
      </c>
      <c r="DB104" s="634" t="e">
        <f t="shared" ca="1" si="2887"/>
        <v>#REF!</v>
      </c>
      <c r="DC104" s="369" t="e">
        <f t="shared" ca="1" si="2887"/>
        <v>#REF!</v>
      </c>
      <c r="DD104" s="790" t="e">
        <f t="shared" ca="1" si="2887"/>
        <v>#REF!</v>
      </c>
      <c r="DE104" s="635" t="e">
        <f t="shared" ca="1" si="2887"/>
        <v>#REF!</v>
      </c>
      <c r="DF104" s="369" t="e">
        <f t="shared" ca="1" si="2887"/>
        <v>#REF!</v>
      </c>
      <c r="DG104" s="369" t="e">
        <f t="shared" ca="1" si="2887"/>
        <v>#REF!</v>
      </c>
      <c r="DH104" s="589" t="e">
        <f t="shared" ca="1" si="2887"/>
        <v>#REF!</v>
      </c>
      <c r="DI104" s="452" t="e">
        <f t="shared" ca="1" si="2887"/>
        <v>#REF!</v>
      </c>
      <c r="DJ104" s="369" t="e">
        <f t="shared" ca="1" si="2887"/>
        <v>#REF!</v>
      </c>
      <c r="DK104" s="589" t="e">
        <f t="shared" ca="1" si="2887"/>
        <v>#REF!</v>
      </c>
      <c r="DL104" s="452" t="e">
        <f t="shared" ref="DL104:EQ104" ca="1" si="2888">SUMIF($S97:$S102,$S104,DL97:DL102)</f>
        <v>#REF!</v>
      </c>
      <c r="DM104" s="369" t="e">
        <f t="shared" ca="1" si="2888"/>
        <v>#REF!</v>
      </c>
      <c r="DN104" s="790" t="e">
        <f t="shared" ca="1" si="2888"/>
        <v>#REF!</v>
      </c>
      <c r="DO104" s="589" t="e">
        <f t="shared" ca="1" si="2888"/>
        <v>#REF!</v>
      </c>
      <c r="DP104" s="452" t="e">
        <f t="shared" ca="1" si="2888"/>
        <v>#REF!</v>
      </c>
      <c r="DQ104" s="369" t="e">
        <f t="shared" ca="1" si="2888"/>
        <v>#REF!</v>
      </c>
      <c r="DR104" s="589" t="e">
        <f t="shared" ca="1" si="2888"/>
        <v>#REF!</v>
      </c>
      <c r="DS104" s="452" t="e">
        <f t="shared" ca="1" si="2888"/>
        <v>#REF!</v>
      </c>
      <c r="DT104" s="369" t="e">
        <f t="shared" ca="1" si="2888"/>
        <v>#REF!</v>
      </c>
      <c r="DU104" s="589" t="e">
        <f t="shared" ca="1" si="2888"/>
        <v>#REF!</v>
      </c>
      <c r="DV104" s="452" t="e">
        <f t="shared" ca="1" si="2888"/>
        <v>#REF!</v>
      </c>
      <c r="DW104" s="369" t="e">
        <f t="shared" ca="1" si="2888"/>
        <v>#REF!</v>
      </c>
      <c r="DX104" s="790" t="e">
        <f t="shared" ca="1" si="2888"/>
        <v>#REF!</v>
      </c>
      <c r="DY104" s="589" t="e">
        <f t="shared" ca="1" si="2888"/>
        <v>#REF!</v>
      </c>
      <c r="DZ104" s="452" t="e">
        <f t="shared" ca="1" si="2888"/>
        <v>#REF!</v>
      </c>
      <c r="EA104" s="369" t="e">
        <f t="shared" ca="1" si="2888"/>
        <v>#REF!</v>
      </c>
      <c r="EB104" s="589" t="e">
        <f t="shared" ca="1" si="2888"/>
        <v>#REF!</v>
      </c>
      <c r="EC104" s="452" t="e">
        <f t="shared" ca="1" si="2888"/>
        <v>#REF!</v>
      </c>
      <c r="ED104" s="369" t="e">
        <f t="shared" ca="1" si="2888"/>
        <v>#REF!</v>
      </c>
      <c r="EE104" s="589" t="e">
        <f t="shared" ca="1" si="2888"/>
        <v>#REF!</v>
      </c>
      <c r="EF104" s="452" t="e">
        <f t="shared" ca="1" si="2888"/>
        <v>#REF!</v>
      </c>
      <c r="EG104" s="369" t="e">
        <f t="shared" ca="1" si="2888"/>
        <v>#REF!</v>
      </c>
      <c r="EH104" s="790" t="e">
        <f t="shared" ca="1" si="2888"/>
        <v>#REF!</v>
      </c>
      <c r="EI104" s="589" t="e">
        <f t="shared" ca="1" si="2888"/>
        <v>#REF!</v>
      </c>
      <c r="EJ104" s="634" t="e">
        <f t="shared" ca="1" si="2888"/>
        <v>#REF!</v>
      </c>
      <c r="EK104" s="369" t="e">
        <f t="shared" ca="1" si="2888"/>
        <v>#REF!</v>
      </c>
      <c r="EL104" s="635" t="e">
        <f t="shared" ca="1" si="2888"/>
        <v>#REF!</v>
      </c>
      <c r="EM104" s="634" t="e">
        <f t="shared" ca="1" si="2888"/>
        <v>#REF!</v>
      </c>
      <c r="EN104" s="369" t="e">
        <f t="shared" ca="1" si="2888"/>
        <v>#REF!</v>
      </c>
      <c r="EO104" s="635" t="e">
        <f t="shared" ca="1" si="2888"/>
        <v>#REF!</v>
      </c>
      <c r="EP104" s="634" t="e">
        <f t="shared" ca="1" si="2888"/>
        <v>#REF!</v>
      </c>
      <c r="EQ104" s="369" t="e">
        <f t="shared" ca="1" si="2888"/>
        <v>#REF!</v>
      </c>
      <c r="ER104" s="790" t="e">
        <f t="shared" ref="ER104:FW104" ca="1" si="2889">SUMIF($S97:$S102,$S104,ER97:ER102)</f>
        <v>#REF!</v>
      </c>
      <c r="ES104" s="635" t="e">
        <f t="shared" ca="1" si="2889"/>
        <v>#REF!</v>
      </c>
      <c r="ET104" s="369" t="e">
        <f t="shared" ca="1" si="2889"/>
        <v>#REF!</v>
      </c>
      <c r="EU104" s="369" t="e">
        <f t="shared" ca="1" si="2889"/>
        <v>#REF!</v>
      </c>
      <c r="EV104" s="589" t="e">
        <f t="shared" ca="1" si="2889"/>
        <v>#REF!</v>
      </c>
      <c r="EW104" s="452" t="e">
        <f t="shared" ca="1" si="2889"/>
        <v>#REF!</v>
      </c>
      <c r="EX104" s="369" t="e">
        <f t="shared" ca="1" si="2889"/>
        <v>#REF!</v>
      </c>
      <c r="EY104" s="589" t="e">
        <f t="shared" ca="1" si="2889"/>
        <v>#REF!</v>
      </c>
      <c r="EZ104" s="452" t="e">
        <f t="shared" ca="1" si="2889"/>
        <v>#REF!</v>
      </c>
      <c r="FA104" s="369" t="e">
        <f t="shared" ca="1" si="2889"/>
        <v>#REF!</v>
      </c>
      <c r="FB104" s="790" t="e">
        <f t="shared" ca="1" si="2889"/>
        <v>#REF!</v>
      </c>
      <c r="FC104" s="589" t="e">
        <f t="shared" ca="1" si="2889"/>
        <v>#REF!</v>
      </c>
      <c r="FD104" s="452" t="e">
        <f t="shared" ca="1" si="2889"/>
        <v>#REF!</v>
      </c>
      <c r="FE104" s="369" t="e">
        <f t="shared" ca="1" si="2889"/>
        <v>#REF!</v>
      </c>
      <c r="FF104" s="589" t="e">
        <f t="shared" ca="1" si="2889"/>
        <v>#REF!</v>
      </c>
      <c r="FG104" s="452" t="e">
        <f t="shared" ca="1" si="2889"/>
        <v>#REF!</v>
      </c>
      <c r="FH104" s="369" t="e">
        <f t="shared" ca="1" si="2889"/>
        <v>#REF!</v>
      </c>
      <c r="FI104" s="589" t="e">
        <f t="shared" ca="1" si="2889"/>
        <v>#REF!</v>
      </c>
      <c r="FJ104" s="452" t="e">
        <f t="shared" ca="1" si="2889"/>
        <v>#REF!</v>
      </c>
      <c r="FK104" s="369" t="e">
        <f t="shared" ca="1" si="2889"/>
        <v>#REF!</v>
      </c>
      <c r="FL104" s="790" t="e">
        <f t="shared" ca="1" si="2889"/>
        <v>#REF!</v>
      </c>
      <c r="FM104" s="589" t="e">
        <f t="shared" ca="1" si="2889"/>
        <v>#REF!</v>
      </c>
      <c r="FN104" s="452" t="e">
        <f t="shared" ca="1" si="2889"/>
        <v>#REF!</v>
      </c>
      <c r="FO104" s="369" t="e">
        <f t="shared" ca="1" si="2889"/>
        <v>#REF!</v>
      </c>
      <c r="FP104" s="589" t="e">
        <f t="shared" ca="1" si="2889"/>
        <v>#REF!</v>
      </c>
      <c r="FQ104" s="452" t="e">
        <f t="shared" ca="1" si="2889"/>
        <v>#REF!</v>
      </c>
      <c r="FR104" s="369" t="e">
        <f t="shared" ca="1" si="2889"/>
        <v>#REF!</v>
      </c>
      <c r="FS104" s="589" t="e">
        <f t="shared" ca="1" si="2889"/>
        <v>#REF!</v>
      </c>
      <c r="FT104" s="452" t="e">
        <f t="shared" ca="1" si="2889"/>
        <v>#REF!</v>
      </c>
      <c r="FU104" s="369" t="e">
        <f t="shared" ca="1" si="2889"/>
        <v>#REF!</v>
      </c>
      <c r="FV104" s="790" t="e">
        <f t="shared" ca="1" si="2889"/>
        <v>#REF!</v>
      </c>
      <c r="FW104" s="589" t="e">
        <f t="shared" ca="1" si="2889"/>
        <v>#REF!</v>
      </c>
      <c r="FX104" s="634" t="e">
        <f t="shared" ref="FX104:HA104" ca="1" si="2890">SUMIF($S97:$S102,$S104,FX97:FX102)</f>
        <v>#REF!</v>
      </c>
      <c r="FY104" s="369" t="e">
        <f t="shared" ca="1" si="2890"/>
        <v>#REF!</v>
      </c>
      <c r="FZ104" s="635" t="e">
        <f t="shared" ca="1" si="2890"/>
        <v>#REF!</v>
      </c>
      <c r="GA104" s="634" t="e">
        <f t="shared" ca="1" si="2890"/>
        <v>#REF!</v>
      </c>
      <c r="GB104" s="369" t="e">
        <f t="shared" ca="1" si="2890"/>
        <v>#REF!</v>
      </c>
      <c r="GC104" s="635" t="e">
        <f t="shared" ca="1" si="2890"/>
        <v>#REF!</v>
      </c>
      <c r="GD104" s="634" t="e">
        <f t="shared" ca="1" si="2890"/>
        <v>#REF!</v>
      </c>
      <c r="GE104" s="369" t="e">
        <f t="shared" ca="1" si="2890"/>
        <v>#REF!</v>
      </c>
      <c r="GF104" s="790" t="e">
        <f t="shared" ca="1" si="2890"/>
        <v>#REF!</v>
      </c>
      <c r="GG104" s="635" t="e">
        <f t="shared" ca="1" si="2890"/>
        <v>#REF!</v>
      </c>
      <c r="GH104" s="634" t="e">
        <f t="shared" ca="1" si="2890"/>
        <v>#REF!</v>
      </c>
      <c r="GI104" s="369" t="e">
        <f t="shared" ca="1" si="2890"/>
        <v>#REF!</v>
      </c>
      <c r="GJ104" s="635" t="e">
        <f t="shared" ca="1" si="2890"/>
        <v>#REF!</v>
      </c>
      <c r="GK104" s="634" t="e">
        <f t="shared" ca="1" si="2890"/>
        <v>#REF!</v>
      </c>
      <c r="GL104" s="369" t="e">
        <f t="shared" ca="1" si="2890"/>
        <v>#REF!</v>
      </c>
      <c r="GM104" s="635" t="e">
        <f t="shared" ca="1" si="2890"/>
        <v>#REF!</v>
      </c>
      <c r="GN104" s="634" t="e">
        <f t="shared" ca="1" si="2890"/>
        <v>#REF!</v>
      </c>
      <c r="GO104" s="369" t="e">
        <f t="shared" ca="1" si="2890"/>
        <v>#REF!</v>
      </c>
      <c r="GP104" s="790" t="e">
        <f t="shared" ca="1" si="2890"/>
        <v>#REF!</v>
      </c>
      <c r="GQ104" s="635" t="e">
        <f t="shared" ca="1" si="2890"/>
        <v>#REF!</v>
      </c>
      <c r="GR104" s="634" t="e">
        <f t="shared" ca="1" si="2890"/>
        <v>#REF!</v>
      </c>
      <c r="GS104" s="369" t="e">
        <f t="shared" ca="1" si="2890"/>
        <v>#REF!</v>
      </c>
      <c r="GT104" s="635" t="e">
        <f t="shared" ca="1" si="2890"/>
        <v>#REF!</v>
      </c>
      <c r="GU104" s="634" t="e">
        <f t="shared" ca="1" si="2890"/>
        <v>#REF!</v>
      </c>
      <c r="GV104" s="369" t="e">
        <f t="shared" ca="1" si="2890"/>
        <v>#REF!</v>
      </c>
      <c r="GW104" s="635" t="e">
        <f t="shared" ca="1" si="2890"/>
        <v>#REF!</v>
      </c>
      <c r="GX104" s="634" t="e">
        <f t="shared" ca="1" si="2890"/>
        <v>#REF!</v>
      </c>
      <c r="GY104" s="369" t="e">
        <f t="shared" ca="1" si="2890"/>
        <v>#REF!</v>
      </c>
      <c r="GZ104" s="790" t="e">
        <f t="shared" ca="1" si="2890"/>
        <v>#REF!</v>
      </c>
      <c r="HA104" s="635" t="e">
        <f t="shared" ca="1" si="2890"/>
        <v>#REF!</v>
      </c>
      <c r="HC104" s="537"/>
      <c r="HD104" s="538"/>
      <c r="HE104" s="537"/>
      <c r="HF104" s="537"/>
      <c r="HG104" s="537"/>
    </row>
    <row r="105" spans="1:215" s="536" customFormat="1" ht="20.25" thickBot="1" x14ac:dyDescent="0.3">
      <c r="A105" s="535"/>
      <c r="B105" s="1423"/>
      <c r="C105" s="371"/>
      <c r="D105" s="364"/>
      <c r="E105" s="370"/>
      <c r="F105" s="1296"/>
      <c r="G105" s="1296"/>
      <c r="H105" s="1296"/>
      <c r="I105" s="1424"/>
      <c r="J105" s="551"/>
      <c r="K105" s="1280"/>
      <c r="L105" s="1280"/>
      <c r="M105" s="1280"/>
      <c r="N105" s="1280"/>
      <c r="O105" s="1280"/>
      <c r="P105" s="1280"/>
      <c r="Q105" s="1280"/>
      <c r="R105" s="578"/>
      <c r="S105" s="371" t="s">
        <v>143</v>
      </c>
      <c r="T105" s="555" t="e">
        <f t="shared" ref="T105:AA105" ca="1" si="2891">IF(AND(T103&gt;0,T104&gt;0),ROUNDDOWN(T104/T103,4),"")</f>
        <v>#REF!</v>
      </c>
      <c r="U105" s="556" t="e">
        <f t="shared" ca="1" si="2891"/>
        <v>#REF!</v>
      </c>
      <c r="V105" s="556" t="e">
        <f t="shared" ca="1" si="2891"/>
        <v>#REF!</v>
      </c>
      <c r="W105" s="555" t="e">
        <f t="shared" ca="1" si="2891"/>
        <v>#REF!</v>
      </c>
      <c r="X105" s="556" t="e">
        <f t="shared" ca="1" si="2891"/>
        <v>#REF!</v>
      </c>
      <c r="Y105" s="556" t="e">
        <f t="shared" ca="1" si="2891"/>
        <v>#REF!</v>
      </c>
      <c r="Z105" s="555" t="e">
        <f t="shared" ca="1" si="2891"/>
        <v>#REF!</v>
      </c>
      <c r="AA105" s="556" t="e">
        <f t="shared" ca="1" si="2891"/>
        <v>#REF!</v>
      </c>
      <c r="AB105" s="557" t="e">
        <f ca="1">IF(AB104&gt;0,AB104/AB103,0)</f>
        <v>#REF!</v>
      </c>
      <c r="AC105" s="556" t="e">
        <f t="shared" ref="AC105:AK105" ca="1" si="2892">IF(AND(AC103&gt;0,AC104&gt;0),ROUNDDOWN(AC104/AC103,4),"")</f>
        <v>#REF!</v>
      </c>
      <c r="AD105" s="555" t="e">
        <f t="shared" ca="1" si="2892"/>
        <v>#REF!</v>
      </c>
      <c r="AE105" s="556" t="e">
        <f t="shared" ca="1" si="2892"/>
        <v>#REF!</v>
      </c>
      <c r="AF105" s="556" t="e">
        <f t="shared" ca="1" si="2892"/>
        <v>#REF!</v>
      </c>
      <c r="AG105" s="555" t="e">
        <f t="shared" ca="1" si="2892"/>
        <v>#REF!</v>
      </c>
      <c r="AH105" s="556" t="e">
        <f t="shared" ca="1" si="2892"/>
        <v>#REF!</v>
      </c>
      <c r="AI105" s="556" t="e">
        <f t="shared" ca="1" si="2892"/>
        <v>#REF!</v>
      </c>
      <c r="AJ105" s="555" t="e">
        <f t="shared" ca="1" si="2892"/>
        <v>#REF!</v>
      </c>
      <c r="AK105" s="556" t="e">
        <f t="shared" ca="1" si="2892"/>
        <v>#REF!</v>
      </c>
      <c r="AL105" s="557" t="e">
        <f ca="1">IF(AL104&gt;0,AL104/AL103,0)</f>
        <v>#REF!</v>
      </c>
      <c r="AM105" s="556" t="e">
        <f t="shared" ref="AM105:CB105" ca="1" si="2893">IF(AND(AM103&gt;0,AM104&gt;0),ROUNDDOWN(AM104/AM103,4),"")</f>
        <v>#REF!</v>
      </c>
      <c r="AN105" s="555" t="e">
        <f t="shared" ca="1" si="2893"/>
        <v>#REF!</v>
      </c>
      <c r="AO105" s="556" t="e">
        <f t="shared" ca="1" si="2893"/>
        <v>#REF!</v>
      </c>
      <c r="AP105" s="556" t="e">
        <f t="shared" ca="1" si="2893"/>
        <v>#REF!</v>
      </c>
      <c r="AQ105" s="555" t="e">
        <f t="shared" ca="1" si="2893"/>
        <v>#REF!</v>
      </c>
      <c r="AR105" s="556" t="e">
        <f t="shared" ca="1" si="2893"/>
        <v>#REF!</v>
      </c>
      <c r="AS105" s="556" t="e">
        <f t="shared" ca="1" si="2893"/>
        <v>#REF!</v>
      </c>
      <c r="AT105" s="555" t="e">
        <f t="shared" ca="1" si="2893"/>
        <v>#REF!</v>
      </c>
      <c r="AU105" s="556" t="e">
        <f t="shared" ca="1" si="2893"/>
        <v>#REF!</v>
      </c>
      <c r="AV105" s="557" t="e">
        <f ca="1">IF(AV104&gt;0,AV104/AV103,0)</f>
        <v>#REF!</v>
      </c>
      <c r="AW105" s="556" t="e">
        <f t="shared" ca="1" si="2893"/>
        <v>#REF!</v>
      </c>
      <c r="AX105" s="636" t="e">
        <f ca="1">IF(AND(AX103&gt;0,AX104&gt;0),ROUNDDOWN(AX104/AX103,4),"")</f>
        <v>#REF!</v>
      </c>
      <c r="AY105" s="556" t="e">
        <f t="shared" ref="AY105" ca="1" si="2894">IF(AND(AY103&gt;0,AY104&gt;0),ROUNDDOWN(AY104/AY103,4),"")</f>
        <v>#REF!</v>
      </c>
      <c r="AZ105" s="637" t="e">
        <f t="shared" ref="AZ105" ca="1" si="2895">IF(AND(AZ103&gt;0,AZ104&gt;0),ROUNDDOWN(AZ104/AZ103,4),"")</f>
        <v>#REF!</v>
      </c>
      <c r="BA105" s="636" t="e">
        <f ca="1">IF(AND(BA103&gt;0,BA104&gt;0),ROUNDDOWN(BA104/BA103,4),"")</f>
        <v>#REF!</v>
      </c>
      <c r="BB105" s="556" t="e">
        <f t="shared" ref="BB105" ca="1" si="2896">IF(AND(BB103&gt;0,BB104&gt;0),ROUNDDOWN(BB104/BB103,4),"")</f>
        <v>#REF!</v>
      </c>
      <c r="BC105" s="637" t="e">
        <f t="shared" ref="BC105" ca="1" si="2897">IF(AND(BC103&gt;0,BC104&gt;0),ROUNDDOWN(BC104/BC103,4),"")</f>
        <v>#REF!</v>
      </c>
      <c r="BD105" s="636" t="e">
        <f ca="1">IF(AND(BD103&gt;0,BD104&gt;0),ROUNDDOWN(BD104/BD103,4),"")</f>
        <v>#REF!</v>
      </c>
      <c r="BE105" s="556" t="e">
        <f t="shared" ref="BE105" ca="1" si="2898">IF(AND(BE103&gt;0,BE104&gt;0),ROUNDDOWN(BE104/BE103,4),"")</f>
        <v>#REF!</v>
      </c>
      <c r="BF105" s="557"/>
      <c r="BG105" s="637" t="e">
        <f t="shared" ref="BG105" ca="1" si="2899">IF(AND(BG103&gt;0,BG104&gt;0),ROUNDDOWN(BG104/BG103,4),"")</f>
        <v>#REF!</v>
      </c>
      <c r="BH105" s="556" t="e">
        <f t="shared" ca="1" si="2893"/>
        <v>#REF!</v>
      </c>
      <c r="BI105" s="556" t="e">
        <f t="shared" ca="1" si="2893"/>
        <v>#REF!</v>
      </c>
      <c r="BJ105" s="556" t="e">
        <f t="shared" ca="1" si="2893"/>
        <v>#REF!</v>
      </c>
      <c r="BK105" s="555" t="e">
        <f t="shared" ca="1" si="2893"/>
        <v>#REF!</v>
      </c>
      <c r="BL105" s="556" t="e">
        <f t="shared" ca="1" si="2893"/>
        <v>#REF!</v>
      </c>
      <c r="BM105" s="556" t="e">
        <f t="shared" ca="1" si="2893"/>
        <v>#REF!</v>
      </c>
      <c r="BN105" s="555" t="e">
        <f t="shared" ca="1" si="2893"/>
        <v>#REF!</v>
      </c>
      <c r="BO105" s="556" t="e">
        <f t="shared" ca="1" si="2893"/>
        <v>#REF!</v>
      </c>
      <c r="BP105" s="557" t="e">
        <f ca="1">IF(BP104&gt;0,BP104/BP103,0)</f>
        <v>#REF!</v>
      </c>
      <c r="BQ105" s="556" t="e">
        <f t="shared" ca="1" si="2893"/>
        <v>#REF!</v>
      </c>
      <c r="BR105" s="555" t="e">
        <f t="shared" ca="1" si="2893"/>
        <v>#REF!</v>
      </c>
      <c r="BS105" s="556" t="e">
        <f t="shared" ca="1" si="2893"/>
        <v>#REF!</v>
      </c>
      <c r="BT105" s="556" t="e">
        <f t="shared" ca="1" si="2893"/>
        <v>#REF!</v>
      </c>
      <c r="BU105" s="555" t="e">
        <f t="shared" ca="1" si="2893"/>
        <v>#REF!</v>
      </c>
      <c r="BV105" s="556" t="e">
        <f t="shared" ca="1" si="2893"/>
        <v>#REF!</v>
      </c>
      <c r="BW105" s="556" t="e">
        <f t="shared" ca="1" si="2893"/>
        <v>#REF!</v>
      </c>
      <c r="BX105" s="555" t="e">
        <f t="shared" ca="1" si="2893"/>
        <v>#REF!</v>
      </c>
      <c r="BY105" s="556" t="e">
        <f t="shared" ca="1" si="2893"/>
        <v>#REF!</v>
      </c>
      <c r="BZ105" s="557" t="e">
        <f ca="1">IF(BZ104&gt;0,BZ104/BZ103,0)</f>
        <v>#REF!</v>
      </c>
      <c r="CA105" s="556" t="e">
        <f t="shared" ca="1" si="2893"/>
        <v>#REF!</v>
      </c>
      <c r="CB105" s="555" t="e">
        <f t="shared" ca="1" si="2893"/>
        <v>#REF!</v>
      </c>
      <c r="CC105" s="556" t="e">
        <f t="shared" ref="CC105:DY105" ca="1" si="2900">IF(AND(CC103&gt;0,CC104&gt;0),ROUNDDOWN(CC104/CC103,4),"")</f>
        <v>#REF!</v>
      </c>
      <c r="CD105" s="556" t="e">
        <f t="shared" ca="1" si="2900"/>
        <v>#REF!</v>
      </c>
      <c r="CE105" s="555" t="e">
        <f t="shared" ca="1" si="2900"/>
        <v>#REF!</v>
      </c>
      <c r="CF105" s="556" t="e">
        <f t="shared" ca="1" si="2900"/>
        <v>#REF!</v>
      </c>
      <c r="CG105" s="556" t="e">
        <f t="shared" ca="1" si="2900"/>
        <v>#REF!</v>
      </c>
      <c r="CH105" s="555" t="e">
        <f t="shared" ca="1" si="2900"/>
        <v>#REF!</v>
      </c>
      <c r="CI105" s="556" t="e">
        <f t="shared" ca="1" si="2900"/>
        <v>#REF!</v>
      </c>
      <c r="CJ105" s="557" t="e">
        <f ca="1">IF(CJ104&gt;0,CJ104/CJ103,0)</f>
        <v>#REF!</v>
      </c>
      <c r="CK105" s="556" t="e">
        <f t="shared" ca="1" si="2900"/>
        <v>#REF!</v>
      </c>
      <c r="CL105" s="636" t="e">
        <f ca="1">IF(AND(CL103&gt;0,CL104&gt;0),ROUNDDOWN(CL104/CL103,4),"")</f>
        <v>#REF!</v>
      </c>
      <c r="CM105" s="556" t="e">
        <f t="shared" ref="CM105:CN105" ca="1" si="2901">IF(AND(CM103&gt;0,CM104&gt;0),ROUNDDOWN(CM104/CM103,4),"")</f>
        <v>#REF!</v>
      </c>
      <c r="CN105" s="637" t="e">
        <f t="shared" ca="1" si="2901"/>
        <v>#REF!</v>
      </c>
      <c r="CO105" s="636" t="e">
        <f ca="1">IF(AND(CO103&gt;0,CO104&gt;0),ROUNDDOWN(CO104/CO103,4),"")</f>
        <v>#REF!</v>
      </c>
      <c r="CP105" s="556" t="e">
        <f t="shared" ref="CP105:CQ105" ca="1" si="2902">IF(AND(CP103&gt;0,CP104&gt;0),ROUNDDOWN(CP104/CP103,4),"")</f>
        <v>#REF!</v>
      </c>
      <c r="CQ105" s="637" t="e">
        <f t="shared" ca="1" si="2902"/>
        <v>#REF!</v>
      </c>
      <c r="CR105" s="636" t="e">
        <f ca="1">IF(AND(CR103&gt;0,CR104&gt;0),ROUNDDOWN(CR104/CR103,4),"")</f>
        <v>#REF!</v>
      </c>
      <c r="CS105" s="556" t="e">
        <f t="shared" ref="CS105" ca="1" si="2903">IF(AND(CS103&gt;0,CS104&gt;0),ROUNDDOWN(CS104/CS103,4),"")</f>
        <v>#REF!</v>
      </c>
      <c r="CT105" s="557"/>
      <c r="CU105" s="637" t="e">
        <f t="shared" ref="CU105:DA105" ca="1" si="2904">IF(AND(CU103&gt;0,CU104&gt;0),ROUNDDOWN(CU104/CU103,4),"")</f>
        <v>#REF!</v>
      </c>
      <c r="CV105" s="636" t="e">
        <f t="shared" ref="CV105:CX105" ca="1" si="2905">IF(AND(CV103&gt;0,CV104&gt;0),ROUNDDOWN(CV104/CV103,4),"")</f>
        <v>#REF!</v>
      </c>
      <c r="CW105" s="556" t="e">
        <f t="shared" ca="1" si="2905"/>
        <v>#REF!</v>
      </c>
      <c r="CX105" s="637" t="e">
        <f t="shared" ca="1" si="2905"/>
        <v>#REF!</v>
      </c>
      <c r="CY105" s="636" t="e">
        <f t="shared" ca="1" si="2904"/>
        <v>#REF!</v>
      </c>
      <c r="CZ105" s="556" t="e">
        <f t="shared" ca="1" si="2904"/>
        <v>#REF!</v>
      </c>
      <c r="DA105" s="637" t="e">
        <f t="shared" ca="1" si="2904"/>
        <v>#REF!</v>
      </c>
      <c r="DB105" s="636" t="e">
        <f t="shared" ca="1" si="2900"/>
        <v>#REF!</v>
      </c>
      <c r="DC105" s="556" t="e">
        <f t="shared" ca="1" si="2900"/>
        <v>#REF!</v>
      </c>
      <c r="DD105" s="557" t="e">
        <f t="shared" ref="DD105" ca="1" si="2906">IF(AND(DD103&gt;0,DD104&gt;0),ROUNDDOWN(DD104/DD103,4),"")</f>
        <v>#REF!</v>
      </c>
      <c r="DE105" s="637" t="e">
        <f t="shared" ca="1" si="2900"/>
        <v>#REF!</v>
      </c>
      <c r="DF105" s="556" t="e">
        <f t="shared" ca="1" si="2900"/>
        <v>#REF!</v>
      </c>
      <c r="DG105" s="556" t="e">
        <f t="shared" ca="1" si="2900"/>
        <v>#REF!</v>
      </c>
      <c r="DH105" s="556" t="e">
        <f t="shared" ca="1" si="2900"/>
        <v>#REF!</v>
      </c>
      <c r="DI105" s="555" t="e">
        <f t="shared" ca="1" si="2900"/>
        <v>#REF!</v>
      </c>
      <c r="DJ105" s="556" t="e">
        <f t="shared" ca="1" si="2900"/>
        <v>#REF!</v>
      </c>
      <c r="DK105" s="556" t="e">
        <f t="shared" ca="1" si="2900"/>
        <v>#REF!</v>
      </c>
      <c r="DL105" s="555" t="e">
        <f t="shared" ca="1" si="2900"/>
        <v>#REF!</v>
      </c>
      <c r="DM105" s="556" t="e">
        <f t="shared" ca="1" si="2900"/>
        <v>#REF!</v>
      </c>
      <c r="DN105" s="557" t="e">
        <f ca="1">IF(DN104&gt;0,DN104/DN103,0)</f>
        <v>#REF!</v>
      </c>
      <c r="DO105" s="556" t="e">
        <f t="shared" ca="1" si="2900"/>
        <v>#REF!</v>
      </c>
      <c r="DP105" s="555" t="e">
        <f t="shared" ca="1" si="2900"/>
        <v>#REF!</v>
      </c>
      <c r="DQ105" s="556" t="e">
        <f t="shared" ca="1" si="2900"/>
        <v>#REF!</v>
      </c>
      <c r="DR105" s="556" t="e">
        <f t="shared" ca="1" si="2900"/>
        <v>#REF!</v>
      </c>
      <c r="DS105" s="555" t="e">
        <f t="shared" ca="1" si="2900"/>
        <v>#REF!</v>
      </c>
      <c r="DT105" s="556" t="e">
        <f t="shared" ca="1" si="2900"/>
        <v>#REF!</v>
      </c>
      <c r="DU105" s="556" t="e">
        <f t="shared" ca="1" si="2900"/>
        <v>#REF!</v>
      </c>
      <c r="DV105" s="555" t="e">
        <f t="shared" ca="1" si="2900"/>
        <v>#REF!</v>
      </c>
      <c r="DW105" s="556" t="e">
        <f t="shared" ca="1" si="2900"/>
        <v>#REF!</v>
      </c>
      <c r="DX105" s="557" t="e">
        <f ca="1">IF(DX104&gt;0,DX104/DX103,0)</f>
        <v>#REF!</v>
      </c>
      <c r="DY105" s="556" t="e">
        <f t="shared" ca="1" si="2900"/>
        <v>#REF!</v>
      </c>
      <c r="DZ105" s="555" t="e">
        <f t="shared" ref="DZ105:FO105" ca="1" si="2907">IF(AND(DZ103&gt;0,DZ104&gt;0),ROUNDDOWN(DZ104/DZ103,4),"")</f>
        <v>#REF!</v>
      </c>
      <c r="EA105" s="556" t="e">
        <f t="shared" ca="1" si="2907"/>
        <v>#REF!</v>
      </c>
      <c r="EB105" s="556" t="e">
        <f t="shared" ca="1" si="2907"/>
        <v>#REF!</v>
      </c>
      <c r="EC105" s="555" t="e">
        <f t="shared" ca="1" si="2907"/>
        <v>#REF!</v>
      </c>
      <c r="ED105" s="556" t="e">
        <f t="shared" ca="1" si="2907"/>
        <v>#REF!</v>
      </c>
      <c r="EE105" s="556" t="e">
        <f t="shared" ca="1" si="2907"/>
        <v>#REF!</v>
      </c>
      <c r="EF105" s="555" t="e">
        <f t="shared" ca="1" si="2907"/>
        <v>#REF!</v>
      </c>
      <c r="EG105" s="556" t="e">
        <f t="shared" ca="1" si="2907"/>
        <v>#REF!</v>
      </c>
      <c r="EH105" s="557" t="e">
        <f ca="1">IF(EH104&gt;0,EH104/EH103,0)</f>
        <v>#REF!</v>
      </c>
      <c r="EI105" s="556" t="e">
        <f t="shared" ca="1" si="2907"/>
        <v>#REF!</v>
      </c>
      <c r="EJ105" s="636" t="e">
        <f ca="1">IF(AND(EJ103&gt;0,EJ104&gt;0),ROUNDDOWN(EJ104/EJ103,4),"")</f>
        <v>#REF!</v>
      </c>
      <c r="EK105" s="556" t="e">
        <f t="shared" ref="EK105:EL105" ca="1" si="2908">IF(AND(EK103&gt;0,EK104&gt;0),ROUNDDOWN(EK104/EK103,4),"")</f>
        <v>#REF!</v>
      </c>
      <c r="EL105" s="637" t="e">
        <f t="shared" ca="1" si="2908"/>
        <v>#REF!</v>
      </c>
      <c r="EM105" s="636" t="e">
        <f ca="1">IF(AND(EM103&gt;0,EM104&gt;0),ROUNDDOWN(EM104/EM103,4),"")</f>
        <v>#REF!</v>
      </c>
      <c r="EN105" s="556" t="e">
        <f t="shared" ref="EN105:EO105" ca="1" si="2909">IF(AND(EN103&gt;0,EN104&gt;0),ROUNDDOWN(EN104/EN103,4),"")</f>
        <v>#REF!</v>
      </c>
      <c r="EO105" s="637" t="e">
        <f t="shared" ca="1" si="2909"/>
        <v>#REF!</v>
      </c>
      <c r="EP105" s="636" t="e">
        <f ca="1">IF(AND(EP103&gt;0,EP104&gt;0),ROUNDDOWN(EP104/EP103,4),"")</f>
        <v>#REF!</v>
      </c>
      <c r="EQ105" s="556" t="e">
        <f t="shared" ref="EQ105" ca="1" si="2910">IF(AND(EQ103&gt;0,EQ104&gt;0),ROUNDDOWN(EQ104/EQ103,4),"")</f>
        <v>#REF!</v>
      </c>
      <c r="ER105" s="557"/>
      <c r="ES105" s="637" t="e">
        <f t="shared" ref="ES105" ca="1" si="2911">IF(AND(ES103&gt;0,ES104&gt;0),ROUNDDOWN(ES104/ES103,4),"")</f>
        <v>#REF!</v>
      </c>
      <c r="ET105" s="556" t="e">
        <f t="shared" ca="1" si="2907"/>
        <v>#REF!</v>
      </c>
      <c r="EU105" s="556" t="e">
        <f t="shared" ca="1" si="2907"/>
        <v>#REF!</v>
      </c>
      <c r="EV105" s="556" t="e">
        <f t="shared" ca="1" si="2907"/>
        <v>#REF!</v>
      </c>
      <c r="EW105" s="555" t="e">
        <f t="shared" ca="1" si="2907"/>
        <v>#REF!</v>
      </c>
      <c r="EX105" s="556" t="e">
        <f t="shared" ca="1" si="2907"/>
        <v>#REF!</v>
      </c>
      <c r="EY105" s="556" t="e">
        <f t="shared" ca="1" si="2907"/>
        <v>#REF!</v>
      </c>
      <c r="EZ105" s="555" t="e">
        <f t="shared" ca="1" si="2907"/>
        <v>#REF!</v>
      </c>
      <c r="FA105" s="556" t="e">
        <f t="shared" ca="1" si="2907"/>
        <v>#REF!</v>
      </c>
      <c r="FB105" s="557" t="e">
        <f ca="1">IF(FB104&gt;0,FB104/FB103,0)</f>
        <v>#REF!</v>
      </c>
      <c r="FC105" s="556" t="e">
        <f t="shared" ca="1" si="2907"/>
        <v>#REF!</v>
      </c>
      <c r="FD105" s="555" t="e">
        <f t="shared" ca="1" si="2907"/>
        <v>#REF!</v>
      </c>
      <c r="FE105" s="556" t="e">
        <f t="shared" ca="1" si="2907"/>
        <v>#REF!</v>
      </c>
      <c r="FF105" s="556" t="e">
        <f t="shared" ca="1" si="2907"/>
        <v>#REF!</v>
      </c>
      <c r="FG105" s="555" t="e">
        <f t="shared" ca="1" si="2907"/>
        <v>#REF!</v>
      </c>
      <c r="FH105" s="556" t="e">
        <f t="shared" ca="1" si="2907"/>
        <v>#REF!</v>
      </c>
      <c r="FI105" s="556" t="e">
        <f t="shared" ca="1" si="2907"/>
        <v>#REF!</v>
      </c>
      <c r="FJ105" s="555" t="e">
        <f t="shared" ca="1" si="2907"/>
        <v>#REF!</v>
      </c>
      <c r="FK105" s="556" t="e">
        <f t="shared" ca="1" si="2907"/>
        <v>#REF!</v>
      </c>
      <c r="FL105" s="557" t="e">
        <f ca="1">IF(FL104&gt;0,FL104/FL103,0)</f>
        <v>#REF!</v>
      </c>
      <c r="FM105" s="556" t="e">
        <f t="shared" ca="1" si="2907"/>
        <v>#REF!</v>
      </c>
      <c r="FN105" s="555" t="e">
        <f t="shared" ca="1" si="2907"/>
        <v>#REF!</v>
      </c>
      <c r="FO105" s="556" t="e">
        <f t="shared" ca="1" si="2907"/>
        <v>#REF!</v>
      </c>
      <c r="FP105" s="556" t="e">
        <f t="shared" ref="FP105:HA105" ca="1" si="2912">IF(AND(FP103&gt;0,FP104&gt;0),ROUNDDOWN(FP104/FP103,4),"")</f>
        <v>#REF!</v>
      </c>
      <c r="FQ105" s="555" t="e">
        <f t="shared" ca="1" si="2912"/>
        <v>#REF!</v>
      </c>
      <c r="FR105" s="556" t="e">
        <f t="shared" ca="1" si="2912"/>
        <v>#REF!</v>
      </c>
      <c r="FS105" s="556" t="e">
        <f t="shared" ca="1" si="2912"/>
        <v>#REF!</v>
      </c>
      <c r="FT105" s="555" t="e">
        <f t="shared" ca="1" si="2912"/>
        <v>#REF!</v>
      </c>
      <c r="FU105" s="556" t="e">
        <f t="shared" ca="1" si="2912"/>
        <v>#REF!</v>
      </c>
      <c r="FV105" s="557" t="e">
        <f ca="1">IF(FV104&gt;0,FV104/FV103,0)</f>
        <v>#REF!</v>
      </c>
      <c r="FW105" s="556" t="e">
        <f t="shared" ca="1" si="2912"/>
        <v>#REF!</v>
      </c>
      <c r="FX105" s="636" t="e">
        <f ca="1">IF(AND(FX103&gt;0,FX104&gt;0),ROUNDDOWN(FX104/FX103,4),"")</f>
        <v>#REF!</v>
      </c>
      <c r="FY105" s="556" t="e">
        <f t="shared" ref="FY105:FZ105" ca="1" si="2913">IF(AND(FY103&gt;0,FY104&gt;0),ROUNDDOWN(FY104/FY103,4),"")</f>
        <v>#REF!</v>
      </c>
      <c r="FZ105" s="637" t="e">
        <f t="shared" ca="1" si="2913"/>
        <v>#REF!</v>
      </c>
      <c r="GA105" s="636" t="e">
        <f ca="1">IF(AND(GA103&gt;0,GA104&gt;0),ROUNDDOWN(GA104/GA103,4),"")</f>
        <v>#REF!</v>
      </c>
      <c r="GB105" s="556" t="e">
        <f t="shared" ref="GB105:GC105" ca="1" si="2914">IF(AND(GB103&gt;0,GB104&gt;0),ROUNDDOWN(GB104/GB103,4),"")</f>
        <v>#REF!</v>
      </c>
      <c r="GC105" s="637" t="e">
        <f t="shared" ca="1" si="2914"/>
        <v>#REF!</v>
      </c>
      <c r="GD105" s="636" t="e">
        <f ca="1">IF(AND(GD103&gt;0,GD104&gt;0),ROUNDDOWN(GD104/GD103,4),"")</f>
        <v>#REF!</v>
      </c>
      <c r="GE105" s="556" t="e">
        <f t="shared" ref="GE105" ca="1" si="2915">IF(AND(GE103&gt;0,GE104&gt;0),ROUNDDOWN(GE104/GE103,4),"")</f>
        <v>#REF!</v>
      </c>
      <c r="GF105" s="557"/>
      <c r="GG105" s="637" t="e">
        <f t="shared" ref="GG105:GW105" ca="1" si="2916">IF(AND(GG103&gt;0,GG104&gt;0),ROUNDDOWN(GG104/GG103,4),"")</f>
        <v>#REF!</v>
      </c>
      <c r="GH105" s="636" t="e">
        <f t="shared" ca="1" si="2916"/>
        <v>#REF!</v>
      </c>
      <c r="GI105" s="556" t="e">
        <f t="shared" ca="1" si="2916"/>
        <v>#REF!</v>
      </c>
      <c r="GJ105" s="637" t="e">
        <f t="shared" ca="1" si="2916"/>
        <v>#REF!</v>
      </c>
      <c r="GK105" s="636" t="e">
        <f t="shared" ca="1" si="2916"/>
        <v>#REF!</v>
      </c>
      <c r="GL105" s="556" t="e">
        <f t="shared" ca="1" si="2916"/>
        <v>#REF!</v>
      </c>
      <c r="GM105" s="637" t="e">
        <f t="shared" ca="1" si="2916"/>
        <v>#REF!</v>
      </c>
      <c r="GN105" s="636" t="e">
        <f t="shared" ca="1" si="2916"/>
        <v>#REF!</v>
      </c>
      <c r="GO105" s="556" t="e">
        <f t="shared" ca="1" si="2916"/>
        <v>#REF!</v>
      </c>
      <c r="GP105" s="557" t="e">
        <f t="shared" ca="1" si="2916"/>
        <v>#REF!</v>
      </c>
      <c r="GQ105" s="637" t="e">
        <f t="shared" ca="1" si="2916"/>
        <v>#REF!</v>
      </c>
      <c r="GR105" s="636" t="e">
        <f t="shared" ref="GR105:GT105" ca="1" si="2917">IF(AND(GR103&gt;0,GR104&gt;0),ROUNDDOWN(GR104/GR103,4),"")</f>
        <v>#REF!</v>
      </c>
      <c r="GS105" s="556" t="e">
        <f t="shared" ca="1" si="2917"/>
        <v>#REF!</v>
      </c>
      <c r="GT105" s="637" t="e">
        <f t="shared" ca="1" si="2917"/>
        <v>#REF!</v>
      </c>
      <c r="GU105" s="636" t="e">
        <f t="shared" ca="1" si="2916"/>
        <v>#REF!</v>
      </c>
      <c r="GV105" s="556" t="e">
        <f t="shared" ca="1" si="2916"/>
        <v>#REF!</v>
      </c>
      <c r="GW105" s="637" t="e">
        <f t="shared" ca="1" si="2916"/>
        <v>#REF!</v>
      </c>
      <c r="GX105" s="636" t="e">
        <f t="shared" ca="1" si="2912"/>
        <v>#REF!</v>
      </c>
      <c r="GY105" s="556" t="e">
        <f t="shared" ca="1" si="2912"/>
        <v>#REF!</v>
      </c>
      <c r="GZ105" s="557" t="e">
        <f t="shared" ref="GZ105" ca="1" si="2918">IF(AND(GZ103&gt;0,GZ104&gt;0),ROUNDDOWN(GZ104/GZ103,4),"")</f>
        <v>#REF!</v>
      </c>
      <c r="HA105" s="637" t="e">
        <f t="shared" ca="1" si="2912"/>
        <v>#REF!</v>
      </c>
      <c r="HC105" s="537"/>
      <c r="HD105" s="538"/>
      <c r="HE105" s="537"/>
      <c r="HF105" s="537"/>
      <c r="HG105" s="537"/>
    </row>
    <row r="106" spans="1:215" outlineLevel="1" x14ac:dyDescent="0.25">
      <c r="A106" s="365"/>
      <c r="B106" s="511"/>
      <c r="C106" s="448" t="str">
        <f>_xlfn.XLOOKUP($D106,'214737'!$H:$H,'214737'!$G:$G,"",0)</f>
        <v>東京</v>
      </c>
      <c r="D106" s="427" t="s">
        <v>338</v>
      </c>
      <c r="E106" s="426">
        <v>191</v>
      </c>
      <c r="F106" s="1294" t="str">
        <f>_xlfn.XLOOKUP($D106,'214737'!$H:$H,'214737'!$I:$I,"",0)</f>
        <v>山下 克典</v>
      </c>
      <c r="G106" s="1294" t="str">
        <f>_xlfn.XLOOKUP($D106,'214737'!$H:$H,'214737'!$J:$J,"",0)</f>
        <v>豊蔵 一幸</v>
      </c>
      <c r="H106" s="1294">
        <f>_xlfn.XLOOKUP($D106,'214737'!$H:$H,'214737'!$K:$K,"",0)</f>
        <v>0</v>
      </c>
      <c r="I106" s="428" t="str">
        <f>集計グループ13</f>
        <v>社会福祉事業</v>
      </c>
      <c r="J106" s="523"/>
      <c r="K106" s="1278">
        <f>_xlfn.XLOOKUP(実行度合表集計!$D106,'214737'!$H:$H,'214737'!$X:$X,0,0)</f>
        <v>3200</v>
      </c>
      <c r="L106" s="1278">
        <f>_xlfn.XLOOKUP(実行度合表集計!$D106,'214737'!$H:$H,'214737'!$Y:$Y,0,0)</f>
        <v>10</v>
      </c>
      <c r="M106" s="1278">
        <f>_xlfn.XLOOKUP(実行度合表集計!$D106,'214737'!$H:$H,'214737'!$S:$S,0,0)</f>
        <v>13</v>
      </c>
      <c r="N106" s="1278">
        <f>_xlfn.XLOOKUP(実行度合表集計!$D106,'214737'!$H:$H,'214737'!$T:$T,0,0)</f>
        <v>170</v>
      </c>
      <c r="O106" s="1278">
        <f>_xlfn.XLOOKUP(実行度合表集計!$D106,'214737'!$H:$H,'214737'!$U:$U,0,0)</f>
        <v>700</v>
      </c>
      <c r="P106" s="1278">
        <f>_xlfn.XLOOKUP(実行度合表集計!$D106,'214737'!$H:$H,'214737'!$V:$V,0,0)</f>
        <v>400</v>
      </c>
      <c r="Q106" s="1278">
        <f>SUM(K106:P106)</f>
        <v>4493</v>
      </c>
      <c r="R106" s="577" t="str">
        <f>D106</f>
        <v>ケアセブン訪問看護</v>
      </c>
      <c r="S106" s="355" t="s">
        <v>145</v>
      </c>
      <c r="T106" s="455" t="e" cm="1">
        <f t="array" aca="1" ref="T106" ca="1">INDEX(INDIRECT("'"&amp;実行度合表集計!$D106&amp;"_受着完'!R27C4:R28C95",FALSE),1,
MATCH(T$2,INDIRECT("'"&amp;実行度合表集計!$D106&amp;"_受着完'!R4",FALSE),0)-1)</f>
        <v>#REF!</v>
      </c>
      <c r="U106" s="356" t="e">
        <f ca="1">INDEX(INDIRECT("'"&amp;実行度合表集計!$D106&amp;"_受着完'!R27C4:R28C95",FALSE),1,
MATCH(T$2,INDIRECT("'"&amp;実行度合表集計!$D106&amp;"_受着完'!R4",FALSE),0))</f>
        <v>#REF!</v>
      </c>
      <c r="V106" s="587" t="e" cm="1">
        <f t="array" aca="1" ref="V106" ca="1">INDEX(INDIRECT("'"&amp;実行度合表集計!$D106&amp;"_受着完'!R27C4:R28C95",FALSE),1,
MATCH(T$2,INDIRECT("'"&amp;実行度合表集計!$D106&amp;"_受着完'!R4",FALSE),0)-3)</f>
        <v>#REF!</v>
      </c>
      <c r="W106" s="357" t="e" cm="1">
        <f t="array" aca="1" ref="W106" ca="1">INDEX(INDIRECT("'"&amp;実行度合表集計!$D106&amp;"_受着完'!R58C4:R59C95",FALSE),1,
MATCH(T$2,INDIRECT("'"&amp;実行度合表集計!$D106&amp;"_受着完'!R4",FALSE),0)-1)</f>
        <v>#REF!</v>
      </c>
      <c r="X106" s="356" t="e">
        <f ca="1">INDEX(INDIRECT("'"&amp;実行度合表集計!$D106&amp;"_受着完'!R58C4:R59C95",FALSE),1,
MATCH(T$2,INDIRECT("'"&amp;実行度合表集計!$D106&amp;"_受着完'!R4",FALSE),0))</f>
        <v>#REF!</v>
      </c>
      <c r="Y106" s="587" t="e" cm="1">
        <f t="array" aca="1" ref="Y106" ca="1">INDEX(INDIRECT("'"&amp;実行度合表集計!$D106&amp;"_受着完'!R58C4:R59C95",FALSE),1,
MATCH(T$2,INDIRECT("'"&amp;実行度合表集計!$D106&amp;"_受着完'!R4",FALSE),0)-3)</f>
        <v>#REF!</v>
      </c>
      <c r="Z106" s="358" t="e" cm="1">
        <f t="array" aca="1" ref="Z106" ca="1">INDEX(INDIRECT("'"&amp;実行度合表集計!$D106&amp;"_受着完'!R89C4:R90C95",FALSE),1,
MATCH(T$2,INDIRECT("'"&amp;実行度合表集計!$D106&amp;"_受着完'!R4",FALSE),0)-1)</f>
        <v>#REF!</v>
      </c>
      <c r="AA106" s="356" t="e">
        <f ca="1">INDEX(INDIRECT("'"&amp;実行度合表集計!$D106&amp;"_受着完'!R89C4:R90C95",FALSE),1,
MATCH(T$2,INDIRECT("'"&amp;実行度合表集計!$D106&amp;"_受着完'!R4",FALSE),0))</f>
        <v>#REF!</v>
      </c>
      <c r="AB106" s="384" t="e">
        <f ca="1">AA106-($Q106*1000)</f>
        <v>#REF!</v>
      </c>
      <c r="AC106" s="587" t="e" cm="1">
        <f t="array" aca="1" ref="AC106" ca="1">INDEX(INDIRECT("'"&amp;実行度合表集計!$D106&amp;"_受着完'!R89C4:R90C95",FALSE),1,
MATCH(T$2,INDIRECT("'"&amp;実行度合表集計!$D106&amp;"_受着完'!R4",FALSE),0)-3)</f>
        <v>#REF!</v>
      </c>
      <c r="AD106" s="455" t="e" cm="1">
        <f t="array" aca="1" ref="AD106" ca="1">INDEX(INDIRECT("'"&amp;実行度合表集計!$D106&amp;"_受着完'!R27C4:R28C95",FALSE),1,
MATCH(AD$2,INDIRECT("'"&amp;実行度合表集計!$D106&amp;"_受着完'!R4",FALSE),0)-1)</f>
        <v>#REF!</v>
      </c>
      <c r="AE106" s="356" t="e">
        <f ca="1">INDEX(INDIRECT("'"&amp;実行度合表集計!$D106&amp;"_受着完'!R27C4:R28C95",FALSE),1,
MATCH(AD$2,INDIRECT("'"&amp;実行度合表集計!$D106&amp;"_受着完'!R4",FALSE),0))</f>
        <v>#REF!</v>
      </c>
      <c r="AF106" s="587" t="e" cm="1">
        <f t="array" aca="1" ref="AF106" ca="1">INDEX(INDIRECT("'"&amp;実行度合表集計!$D106&amp;"_受着完'!R27C4:R28C95",FALSE),1,
MATCH(AD$2,INDIRECT("'"&amp;実行度合表集計!$D106&amp;"_受着完'!R4",FALSE),0)-3)</f>
        <v>#REF!</v>
      </c>
      <c r="AG106" s="357" t="e" cm="1">
        <f t="array" aca="1" ref="AG106" ca="1">INDEX(INDIRECT("'"&amp;実行度合表集計!$D106&amp;"_受着完'!R58C4:R59C95",FALSE),1,
MATCH(AD$2,INDIRECT("'"&amp;実行度合表集計!$D106&amp;"_受着完'!R4",FALSE),0)-1)</f>
        <v>#REF!</v>
      </c>
      <c r="AH106" s="356" t="e">
        <f ca="1">INDEX(INDIRECT("'"&amp;実行度合表集計!$D106&amp;"_受着完'!R58C4:R59C95",FALSE),1,
MATCH(AD$2,INDIRECT("'"&amp;実行度合表集計!$D106&amp;"_受着完'!R4",FALSE),0))</f>
        <v>#REF!</v>
      </c>
      <c r="AI106" s="587" t="e" cm="1">
        <f t="array" aca="1" ref="AI106" ca="1">INDEX(INDIRECT("'"&amp;実行度合表集計!$D106&amp;"_受着完'!R58C4:R59C95",FALSE),1,
MATCH(AD$2,INDIRECT("'"&amp;実行度合表集計!$D106&amp;"_受着完'!R4",FALSE),0)-3)</f>
        <v>#REF!</v>
      </c>
      <c r="AJ106" s="358" t="e" cm="1">
        <f t="array" aca="1" ref="AJ106" ca="1">INDEX(INDIRECT("'"&amp;実行度合表集計!$D106&amp;"_受着完'!R89C4:R90C95",FALSE),1,
MATCH(AD$2,INDIRECT("'"&amp;実行度合表集計!$D106&amp;"_受着完'!R4",FALSE),0)-1)</f>
        <v>#REF!</v>
      </c>
      <c r="AK106" s="356" t="e">
        <f ca="1">INDEX(INDIRECT("'"&amp;実行度合表集計!$D106&amp;"_受着完'!R89C4:R90C95",FALSE),1,
MATCH(AD$2,INDIRECT("'"&amp;実行度合表集計!$D106&amp;"_受着完'!R4",FALSE),0))</f>
        <v>#REF!</v>
      </c>
      <c r="AL106" s="384" t="e">
        <f ca="1">AK106-($Q106*1000)</f>
        <v>#REF!</v>
      </c>
      <c r="AM106" s="587" t="e" cm="1">
        <f t="array" aca="1" ref="AM106" ca="1">INDEX(INDIRECT("'"&amp;実行度合表集計!$D106&amp;"_受着完'!R89C4:R90C95",FALSE),1,
MATCH(AD$2,INDIRECT("'"&amp;実行度合表集計!$D106&amp;"_受着完'!R4",FALSE),0)-3)</f>
        <v>#REF!</v>
      </c>
      <c r="AN106" s="455" t="e" cm="1">
        <f t="array" aca="1" ref="AN106" ca="1">INDEX(INDIRECT("'"&amp;実行度合表集計!$D106&amp;"_受着完'!R27C4:R28C95",FALSE),1,
MATCH(AN$2,INDIRECT("'"&amp;実行度合表集計!$D106&amp;"_受着完'!R4",FALSE),0)-1)</f>
        <v>#REF!</v>
      </c>
      <c r="AO106" s="356" t="e">
        <f ca="1">INDEX(INDIRECT("'"&amp;実行度合表集計!$D106&amp;"_受着完'!R27C4:R28C95",FALSE),1,
MATCH(AN$2,INDIRECT("'"&amp;実行度合表集計!$D106&amp;"_受着完'!R4",FALSE),0))</f>
        <v>#REF!</v>
      </c>
      <c r="AP106" s="587" t="e" cm="1">
        <f t="array" aca="1" ref="AP106" ca="1">INDEX(INDIRECT("'"&amp;実行度合表集計!$D106&amp;"_受着完'!R27C4:R28C95",FALSE),1,
MATCH(AN$2,INDIRECT("'"&amp;実行度合表集計!$D106&amp;"_受着完'!R4",FALSE),0)-3)</f>
        <v>#REF!</v>
      </c>
      <c r="AQ106" s="357" t="e" cm="1">
        <f t="array" aca="1" ref="AQ106" ca="1">INDEX(INDIRECT("'"&amp;実行度合表集計!$D106&amp;"_受着完'!R58C4:R59C95",FALSE),1,
MATCH(AN$2,INDIRECT("'"&amp;実行度合表集計!$D106&amp;"_受着完'!R4",FALSE),0)-1)</f>
        <v>#REF!</v>
      </c>
      <c r="AR106" s="356" t="e">
        <f ca="1">INDEX(INDIRECT("'"&amp;実行度合表集計!$D106&amp;"_受着完'!R58C4:R59C95",FALSE),1,
MATCH(AN$2,INDIRECT("'"&amp;実行度合表集計!$D106&amp;"_受着完'!R4",FALSE),0))</f>
        <v>#REF!</v>
      </c>
      <c r="AS106" s="587" t="e" cm="1">
        <f t="array" aca="1" ref="AS106" ca="1">INDEX(INDIRECT("'"&amp;実行度合表集計!$D106&amp;"_受着完'!R58C4:R59C95",FALSE),1,
MATCH(AN$2,INDIRECT("'"&amp;実行度合表集計!$D106&amp;"_受着完'!R4",FALSE),0)-3)</f>
        <v>#REF!</v>
      </c>
      <c r="AT106" s="358" t="e" cm="1">
        <f t="array" aca="1" ref="AT106" ca="1">INDEX(INDIRECT("'"&amp;実行度合表集計!$D106&amp;"_受着完'!R89C4:R90C95",FALSE),1,
MATCH(AN$2,INDIRECT("'"&amp;実行度合表集計!$D106&amp;"_受着完'!R4",FALSE),0)-1)</f>
        <v>#REF!</v>
      </c>
      <c r="AU106" s="356" t="e">
        <f ca="1">INDEX(INDIRECT("'"&amp;実行度合表集計!$D106&amp;"_受着完'!R89C4:R90C95",FALSE),1,
MATCH(AN$2,INDIRECT("'"&amp;実行度合表集計!$D106&amp;"_受着完'!R4",FALSE),0))</f>
        <v>#REF!</v>
      </c>
      <c r="AV106" s="384" t="e">
        <f ca="1">AU106-($Q106*1000)</f>
        <v>#REF!</v>
      </c>
      <c r="AW106" s="587" t="e" cm="1">
        <f t="array" aca="1" ref="AW106" ca="1">INDEX(INDIRECT("'"&amp;実行度合表集計!$D106&amp;"_受着完'!R89C4:R90C95",FALSE),1,
MATCH(AN$2,INDIRECT("'"&amp;実行度合表集計!$D106&amp;"_受着完'!R4",FALSE),0)-3)</f>
        <v>#REF!</v>
      </c>
      <c r="AX106" s="627" t="e">
        <f t="shared" ref="AX106:BG106" ca="1" si="2919">T106+AD106+AN106</f>
        <v>#REF!</v>
      </c>
      <c r="AY106" s="628" t="e">
        <f t="shared" ca="1" si="2919"/>
        <v>#REF!</v>
      </c>
      <c r="AZ106" s="629" t="e">
        <f t="shared" ca="1" si="2919"/>
        <v>#REF!</v>
      </c>
      <c r="BA106" s="648" t="e">
        <f t="shared" ca="1" si="2919"/>
        <v>#REF!</v>
      </c>
      <c r="BB106" s="617" t="e">
        <f t="shared" ca="1" si="2919"/>
        <v>#REF!</v>
      </c>
      <c r="BC106" s="649" t="e">
        <f t="shared" ca="1" si="2919"/>
        <v>#REF!</v>
      </c>
      <c r="BD106" s="659" t="e">
        <f t="shared" ca="1" si="2919"/>
        <v>#REF!</v>
      </c>
      <c r="BE106" s="619" t="e">
        <f t="shared" ca="1" si="2919"/>
        <v>#REF!</v>
      </c>
      <c r="BF106" s="789" t="e">
        <f t="shared" ca="1" si="2919"/>
        <v>#REF!</v>
      </c>
      <c r="BG106" s="660" t="e">
        <f t="shared" ca="1" si="2919"/>
        <v>#REF!</v>
      </c>
      <c r="BH106" s="360" t="e" cm="1">
        <f t="array" aca="1" ref="BH106" ca="1">INDEX(INDIRECT("'"&amp;実行度合表集計!$D106&amp;"_受着完'!R27C4:R28C95",FALSE),1,
MATCH(BH$2,INDIRECT("'"&amp;実行度合表集計!$D106&amp;"_受着完'!R4",FALSE),0)-1)</f>
        <v>#REF!</v>
      </c>
      <c r="BI106" s="356" t="e">
        <f ca="1">INDEX(INDIRECT("'"&amp;実行度合表集計!$D106&amp;"_受着完'!R27C4:R28C95",FALSE),1,
MATCH(BH$2,INDIRECT("'"&amp;実行度合表集計!$D106&amp;"_受着完'!R4",FALSE),0))</f>
        <v>#REF!</v>
      </c>
      <c r="BJ106" s="587" t="e" cm="1">
        <f t="array" aca="1" ref="BJ106" ca="1">INDEX(INDIRECT("'"&amp;実行度合表集計!$D106&amp;"_受着完'!R27C4:R28C95",FALSE),1,
MATCH(BH$2,INDIRECT("'"&amp;実行度合表集計!$D106&amp;"_受着完'!R4",FALSE),0)-3)</f>
        <v>#REF!</v>
      </c>
      <c r="BK106" s="357" t="e" cm="1">
        <f t="array" aca="1" ref="BK106" ca="1">INDEX(INDIRECT("'"&amp;実行度合表集計!$D106&amp;"_受着完'!R58C4:R59C95",FALSE),1,
MATCH(BH$2,INDIRECT("'"&amp;実行度合表集計!$D106&amp;"_受着完'!R4",FALSE),0)-1)</f>
        <v>#REF!</v>
      </c>
      <c r="BL106" s="356" t="e">
        <f ca="1">INDEX(INDIRECT("'"&amp;実行度合表集計!$D106&amp;"_受着完'!R58C4:R59C95",FALSE),1,
MATCH(BH$2,INDIRECT("'"&amp;実行度合表集計!$D106&amp;"_受着完'!R4",FALSE),0))</f>
        <v>#REF!</v>
      </c>
      <c r="BM106" s="587" t="e" cm="1">
        <f t="array" aca="1" ref="BM106" ca="1">INDEX(INDIRECT("'"&amp;実行度合表集計!$D106&amp;"_受着完'!R58C4:R59C95",FALSE),1,
MATCH(BH$2,INDIRECT("'"&amp;実行度合表集計!$D106&amp;"_受着完'!R4",FALSE),0)-3)</f>
        <v>#REF!</v>
      </c>
      <c r="BN106" s="358" t="e" cm="1">
        <f t="array" aca="1" ref="BN106" ca="1">INDEX(INDIRECT("'"&amp;実行度合表集計!$D106&amp;"_受着完'!R89C4:R90C95",FALSE),1,
MATCH(BH$2,INDIRECT("'"&amp;実行度合表集計!$D106&amp;"_受着完'!R4",FALSE),0)-1)</f>
        <v>#REF!</v>
      </c>
      <c r="BO106" s="356" t="e">
        <f ca="1">INDEX(INDIRECT("'"&amp;実行度合表集計!$D106&amp;"_受着完'!R89C4:R90C95",FALSE),1,
MATCH(BH$2,INDIRECT("'"&amp;実行度合表集計!$D106&amp;"_受着完'!R4",FALSE),0))</f>
        <v>#REF!</v>
      </c>
      <c r="BP106" s="384" t="e">
        <f ca="1">BO106-($Q106*1000)</f>
        <v>#REF!</v>
      </c>
      <c r="BQ106" s="587" t="e" cm="1">
        <f t="array" aca="1" ref="BQ106" ca="1">INDEX(INDIRECT("'"&amp;実行度合表集計!$D106&amp;"_受着完'!R89C4:R90C95",FALSE),1,
MATCH(BH$2,INDIRECT("'"&amp;実行度合表集計!$D106&amp;"_受着完'!R4",FALSE),0)-3)</f>
        <v>#REF!</v>
      </c>
      <c r="BR106" s="455" t="e" cm="1">
        <f t="array" aca="1" ref="BR106" ca="1">INDEX(INDIRECT("'"&amp;実行度合表集計!$D106&amp;"_受着完'!R27C4:R28C95",FALSE),1,
MATCH(BR$2,INDIRECT("'"&amp;実行度合表集計!$D106&amp;"_受着完'!R4",FALSE),0)-1)</f>
        <v>#REF!</v>
      </c>
      <c r="BS106" s="356" t="e">
        <f ca="1">INDEX(INDIRECT("'"&amp;実行度合表集計!$D106&amp;"_受着完'!R27C4:R28C95",FALSE),1,
MATCH(BR$2,INDIRECT("'"&amp;実行度合表集計!$D106&amp;"_受着完'!R4",FALSE),0))</f>
        <v>#REF!</v>
      </c>
      <c r="BT106" s="587" t="e" cm="1">
        <f t="array" aca="1" ref="BT106" ca="1">INDEX(INDIRECT("'"&amp;実行度合表集計!$D106&amp;"_受着完'!R27C4:R28C95",FALSE),1,
MATCH(BR$2,INDIRECT("'"&amp;実行度合表集計!$D106&amp;"_受着完'!R4",FALSE),0)-3)</f>
        <v>#REF!</v>
      </c>
      <c r="BU106" s="357" t="e" cm="1">
        <f t="array" aca="1" ref="BU106" ca="1">INDEX(INDIRECT("'"&amp;実行度合表集計!$D106&amp;"_受着完'!R58C4:R59C95",FALSE),1,
MATCH(BR$2,INDIRECT("'"&amp;実行度合表集計!$D106&amp;"_受着完'!R4",FALSE),0)-1)</f>
        <v>#REF!</v>
      </c>
      <c r="BV106" s="356" t="e">
        <f ca="1">INDEX(INDIRECT("'"&amp;実行度合表集計!$D106&amp;"_受着完'!R58C4:R59C95",FALSE),1,
MATCH(BR$2,INDIRECT("'"&amp;実行度合表集計!$D106&amp;"_受着完'!R4",FALSE),0))</f>
        <v>#REF!</v>
      </c>
      <c r="BW106" s="587" t="e" cm="1">
        <f t="array" aca="1" ref="BW106" ca="1">INDEX(INDIRECT("'"&amp;実行度合表集計!$D106&amp;"_受着完'!R58C4:R59C95",FALSE),1,
MATCH(BR$2,INDIRECT("'"&amp;実行度合表集計!$D106&amp;"_受着完'!R4",FALSE),0)-3)</f>
        <v>#REF!</v>
      </c>
      <c r="BX106" s="358" t="e" cm="1">
        <f t="array" aca="1" ref="BX106" ca="1">INDEX(INDIRECT("'"&amp;実行度合表集計!$D106&amp;"_受着完'!R89C4:R90C95",FALSE),1,
MATCH(BR$2,INDIRECT("'"&amp;実行度合表集計!$D106&amp;"_受着完'!R4",FALSE),0)-1)</f>
        <v>#REF!</v>
      </c>
      <c r="BY106" s="356" t="e">
        <f ca="1">INDEX(INDIRECT("'"&amp;実行度合表集計!$D106&amp;"_受着完'!R89C4:R90C95",FALSE),1,
MATCH(BR$2,INDIRECT("'"&amp;実行度合表集計!$D106&amp;"_受着完'!R4",FALSE),0))</f>
        <v>#REF!</v>
      </c>
      <c r="BZ106" s="384" t="e">
        <f ca="1">BY106-($Q106*1000)</f>
        <v>#REF!</v>
      </c>
      <c r="CA106" s="587" t="e" cm="1">
        <f t="array" aca="1" ref="CA106" ca="1">INDEX(INDIRECT("'"&amp;実行度合表集計!$D106&amp;"_受着完'!R89C4:R90C95",FALSE),1,
MATCH(BR$2,INDIRECT("'"&amp;実行度合表集計!$D106&amp;"_受着完'!R4",FALSE),0)-3)</f>
        <v>#REF!</v>
      </c>
      <c r="CB106" s="455" t="e" cm="1">
        <f t="array" aca="1" ref="CB106" ca="1">INDEX(INDIRECT("'"&amp;実行度合表集計!$D106&amp;"_受着完'!R27C4:R28C95",FALSE),1,
MATCH(CB$2,INDIRECT("'"&amp;実行度合表集計!$D106&amp;"_受着完'!R4",FALSE),0)-1)</f>
        <v>#REF!</v>
      </c>
      <c r="CC106" s="356" t="e">
        <f ca="1">INDEX(INDIRECT("'"&amp;実行度合表集計!$D106&amp;"_受着完'!R27C4:R28C95",FALSE),1,
MATCH(CB$2,INDIRECT("'"&amp;実行度合表集計!$D106&amp;"_受着完'!R4",FALSE),0))</f>
        <v>#REF!</v>
      </c>
      <c r="CD106" s="587" t="e" cm="1">
        <f t="array" aca="1" ref="CD106" ca="1">INDEX(INDIRECT("'"&amp;実行度合表集計!$D106&amp;"_受着完'!R27C4:R28C95",FALSE),1,
MATCH(CB$2,INDIRECT("'"&amp;実行度合表集計!$D106&amp;"_受着完'!R4",FALSE),0)-3)</f>
        <v>#REF!</v>
      </c>
      <c r="CE106" s="357" t="e" cm="1">
        <f t="array" aca="1" ref="CE106" ca="1">INDEX(INDIRECT("'"&amp;実行度合表集計!$D106&amp;"_受着完'!R58C4:R59C95",FALSE),1,
MATCH(CB$2,INDIRECT("'"&amp;実行度合表集計!$D106&amp;"_受着完'!R4",FALSE),0)-1)</f>
        <v>#REF!</v>
      </c>
      <c r="CF106" s="356" t="e">
        <f ca="1">INDEX(INDIRECT("'"&amp;実行度合表集計!$D106&amp;"_受着完'!R58C4:R59C95",FALSE),1,
MATCH(CB$2,INDIRECT("'"&amp;実行度合表集計!$D106&amp;"_受着完'!R4",FALSE),0))</f>
        <v>#REF!</v>
      </c>
      <c r="CG106" s="587" t="e" cm="1">
        <f t="array" aca="1" ref="CG106" ca="1">INDEX(INDIRECT("'"&amp;実行度合表集計!$D106&amp;"_受着完'!R58C4:R59C95",FALSE),1,
MATCH(CB$2,INDIRECT("'"&amp;実行度合表集計!$D106&amp;"_受着完'!R4",FALSE),0)-3)</f>
        <v>#REF!</v>
      </c>
      <c r="CH106" s="358" t="e" cm="1">
        <f t="array" aca="1" ref="CH106" ca="1">INDEX(INDIRECT("'"&amp;実行度合表集計!$D106&amp;"_受着完'!R89C4:R90C95",FALSE),1,
MATCH(CB$2,INDIRECT("'"&amp;実行度合表集計!$D106&amp;"_受着完'!R4",FALSE),0)-1)</f>
        <v>#REF!</v>
      </c>
      <c r="CI106" s="356" t="e">
        <f ca="1">INDEX(INDIRECT("'"&amp;実行度合表集計!$D106&amp;"_受着完'!R89C4:R90C95",FALSE),1,
MATCH(CB$2,INDIRECT("'"&amp;実行度合表集計!$D106&amp;"_受着完'!R4",FALSE),0))</f>
        <v>#REF!</v>
      </c>
      <c r="CJ106" s="384" t="e">
        <f ca="1">CI106-($Q106*1000)</f>
        <v>#REF!</v>
      </c>
      <c r="CK106" s="587" t="e" cm="1">
        <f t="array" aca="1" ref="CK106" ca="1">INDEX(INDIRECT("'"&amp;実行度合表集計!$D106&amp;"_受着完'!R89C4:R90C95",FALSE),1,
MATCH(CB$2,INDIRECT("'"&amp;実行度合表集計!$D106&amp;"_受着完'!R4",FALSE),0)-3)</f>
        <v>#REF!</v>
      </c>
      <c r="CL106" s="627" t="e">
        <f t="shared" ref="CL106:CU106" ca="1" si="2920">BH106+BR106+CB106</f>
        <v>#REF!</v>
      </c>
      <c r="CM106" s="628" t="e">
        <f t="shared" ca="1" si="2920"/>
        <v>#REF!</v>
      </c>
      <c r="CN106" s="629" t="e">
        <f t="shared" ca="1" si="2920"/>
        <v>#REF!</v>
      </c>
      <c r="CO106" s="648" t="e">
        <f t="shared" ca="1" si="2920"/>
        <v>#REF!</v>
      </c>
      <c r="CP106" s="617" t="e">
        <f t="shared" ca="1" si="2920"/>
        <v>#REF!</v>
      </c>
      <c r="CQ106" s="649" t="e">
        <f t="shared" ca="1" si="2920"/>
        <v>#REF!</v>
      </c>
      <c r="CR106" s="659" t="e">
        <f t="shared" ca="1" si="2920"/>
        <v>#REF!</v>
      </c>
      <c r="CS106" s="619" t="e">
        <f t="shared" ca="1" si="2920"/>
        <v>#REF!</v>
      </c>
      <c r="CT106" s="789" t="e">
        <f t="shared" ca="1" si="2920"/>
        <v>#REF!</v>
      </c>
      <c r="CU106" s="660" t="e">
        <f t="shared" ca="1" si="2920"/>
        <v>#REF!</v>
      </c>
      <c r="CV106" s="670" t="e">
        <f t="shared" ref="CV106:DE107" ca="1" si="2921">AX106+CL106</f>
        <v>#REF!</v>
      </c>
      <c r="CW106" s="620" t="e">
        <f t="shared" ca="1" si="2921"/>
        <v>#REF!</v>
      </c>
      <c r="CX106" s="671" t="e">
        <f t="shared" ca="1" si="2921"/>
        <v>#REF!</v>
      </c>
      <c r="CY106" s="681" t="e">
        <f t="shared" ca="1" si="2921"/>
        <v>#REF!</v>
      </c>
      <c r="CZ106" s="622" t="e">
        <f t="shared" ca="1" si="2921"/>
        <v>#REF!</v>
      </c>
      <c r="DA106" s="682" t="e">
        <f t="shared" ca="1" si="2921"/>
        <v>#REF!</v>
      </c>
      <c r="DB106" s="692" t="e">
        <f t="shared" ca="1" si="2921"/>
        <v>#REF!</v>
      </c>
      <c r="DC106" s="624" t="e">
        <f t="shared" ca="1" si="2921"/>
        <v>#REF!</v>
      </c>
      <c r="DD106" s="791" t="e">
        <f t="shared" ca="1" si="2921"/>
        <v>#REF!</v>
      </c>
      <c r="DE106" s="693" t="e">
        <f t="shared" ca="1" si="2921"/>
        <v>#REF!</v>
      </c>
      <c r="DF106" s="360" t="e" cm="1">
        <f t="array" aca="1" ref="DF106" ca="1">INDEX(INDIRECT("'"&amp;実行度合表集計!$D106&amp;"_受着完'!R27C4:R28C95",FALSE),1,
MATCH(DF$2,INDIRECT("'"&amp;実行度合表集計!$D106&amp;"_受着完'!R4",FALSE),0)-1)</f>
        <v>#REF!</v>
      </c>
      <c r="DG106" s="356" t="e">
        <f ca="1">INDEX(INDIRECT("'"&amp;実行度合表集計!$D106&amp;"_受着完'!R27C4:R28C95",FALSE),1,
MATCH(DF$2,INDIRECT("'"&amp;実行度合表集計!$D106&amp;"_受着完'!R4",FALSE),0))</f>
        <v>#REF!</v>
      </c>
      <c r="DH106" s="587" t="e" cm="1">
        <f t="array" aca="1" ref="DH106" ca="1">INDEX(INDIRECT("'"&amp;実行度合表集計!$D106&amp;"_受着完'!R27C4:R28C95",FALSE),1,
MATCH(DF$2,INDIRECT("'"&amp;実行度合表集計!$D106&amp;"_受着完'!R4",FALSE),0)-3)</f>
        <v>#REF!</v>
      </c>
      <c r="DI106" s="357" t="e" cm="1">
        <f t="array" aca="1" ref="DI106" ca="1">INDEX(INDIRECT("'"&amp;実行度合表集計!$D106&amp;"_受着完'!R58C4:R59C95",FALSE),1,
MATCH(DF$2,INDIRECT("'"&amp;実行度合表集計!$D106&amp;"_受着完'!R4",FALSE),0)-1)</f>
        <v>#REF!</v>
      </c>
      <c r="DJ106" s="356" t="e">
        <f ca="1">INDEX(INDIRECT("'"&amp;実行度合表集計!$D106&amp;"_受着完'!R58C4:R59C95",FALSE),1,
MATCH(DF$2,INDIRECT("'"&amp;実行度合表集計!$D106&amp;"_受着完'!R4",FALSE),0))</f>
        <v>#REF!</v>
      </c>
      <c r="DK106" s="587" t="e" cm="1">
        <f t="array" aca="1" ref="DK106" ca="1">INDEX(INDIRECT("'"&amp;実行度合表集計!$D106&amp;"_受着完'!R58C4:R59C95",FALSE),1,
MATCH(DF$2,INDIRECT("'"&amp;実行度合表集計!$D106&amp;"_受着完'!R4",FALSE),0)-3)</f>
        <v>#REF!</v>
      </c>
      <c r="DL106" s="358" t="e" cm="1">
        <f t="array" aca="1" ref="DL106" ca="1">INDEX(INDIRECT("'"&amp;実行度合表集計!$D106&amp;"_受着完'!R89C4:R90C95",FALSE),1,
MATCH(DF$2,INDIRECT("'"&amp;実行度合表集計!$D106&amp;"_受着完'!R4",FALSE),0)-1)</f>
        <v>#REF!</v>
      </c>
      <c r="DM106" s="356" t="e">
        <f ca="1">INDEX(INDIRECT("'"&amp;実行度合表集計!$D106&amp;"_受着完'!R89C4:R90C95",FALSE),1,
MATCH(DF$2,INDIRECT("'"&amp;実行度合表集計!$D106&amp;"_受着完'!R4",FALSE),0))</f>
        <v>#REF!</v>
      </c>
      <c r="DN106" s="384" t="e">
        <f ca="1">DM106-($Q106*1000)</f>
        <v>#REF!</v>
      </c>
      <c r="DO106" s="587" t="e" cm="1">
        <f t="array" aca="1" ref="DO106" ca="1">INDEX(INDIRECT("'"&amp;実行度合表集計!$D106&amp;"_受着完'!R89C4:R90C95",FALSE),1,
MATCH(DF$2,INDIRECT("'"&amp;実行度合表集計!$D106&amp;"_受着完'!R4",FALSE),0)-3)</f>
        <v>#REF!</v>
      </c>
      <c r="DP106" s="455" t="e" cm="1">
        <f t="array" aca="1" ref="DP106" ca="1">INDEX(INDIRECT("'"&amp;実行度合表集計!$D106&amp;"_受着完'!R27C4:R28C95",FALSE),1,
MATCH(DP$2,INDIRECT("'"&amp;実行度合表集計!$D106&amp;"_受着完'!R4",FALSE),0)-1)</f>
        <v>#REF!</v>
      </c>
      <c r="DQ106" s="356" t="e">
        <f ca="1">INDEX(INDIRECT("'"&amp;実行度合表集計!$D106&amp;"_受着完'!R27C4:R28C95",FALSE),1,
MATCH(DP$2,INDIRECT("'"&amp;実行度合表集計!$D106&amp;"_受着完'!R4",FALSE),0))</f>
        <v>#REF!</v>
      </c>
      <c r="DR106" s="587" t="e" cm="1">
        <f t="array" aca="1" ref="DR106" ca="1">INDEX(INDIRECT("'"&amp;実行度合表集計!$D106&amp;"_受着完'!R27C4:R28C95",FALSE),1,
MATCH(DP$2,INDIRECT("'"&amp;実行度合表集計!$D106&amp;"_受着完'!R4",FALSE),0)-3)</f>
        <v>#REF!</v>
      </c>
      <c r="DS106" s="357" t="e" cm="1">
        <f t="array" aca="1" ref="DS106" ca="1">INDEX(INDIRECT("'"&amp;実行度合表集計!$D106&amp;"_受着完'!R58C4:R59C95",FALSE),1,
MATCH(DP$2,INDIRECT("'"&amp;実行度合表集計!$D106&amp;"_受着完'!R4",FALSE),0)-1)</f>
        <v>#REF!</v>
      </c>
      <c r="DT106" s="356" t="e">
        <f ca="1">INDEX(INDIRECT("'"&amp;実行度合表集計!$D106&amp;"_受着完'!R58C4:R59C95",FALSE),1,
MATCH(DP$2,INDIRECT("'"&amp;実行度合表集計!$D106&amp;"_受着完'!R4",FALSE),0))</f>
        <v>#REF!</v>
      </c>
      <c r="DU106" s="587" t="e" cm="1">
        <f t="array" aca="1" ref="DU106" ca="1">INDEX(INDIRECT("'"&amp;実行度合表集計!$D106&amp;"_受着完'!R58C4:R59C95",FALSE),1,
MATCH(DP$2,INDIRECT("'"&amp;実行度合表集計!$D106&amp;"_受着完'!R4",FALSE),0)-3)</f>
        <v>#REF!</v>
      </c>
      <c r="DV106" s="358" t="e" cm="1">
        <f t="array" aca="1" ref="DV106" ca="1">INDEX(INDIRECT("'"&amp;実行度合表集計!$D106&amp;"_受着完'!R89C4:R90C95",FALSE),1,
MATCH(DP$2,INDIRECT("'"&amp;実行度合表集計!$D106&amp;"_受着完'!R4",FALSE),0)-1)</f>
        <v>#REF!</v>
      </c>
      <c r="DW106" s="356" t="e">
        <f ca="1">INDEX(INDIRECT("'"&amp;実行度合表集計!$D106&amp;"_受着完'!R89C4:R90C95",FALSE),1,
MATCH(DP$2,INDIRECT("'"&amp;実行度合表集計!$D106&amp;"_受着完'!R4",FALSE),0))</f>
        <v>#REF!</v>
      </c>
      <c r="DX106" s="384" t="e">
        <f ca="1">DW106-($Q106*1000)</f>
        <v>#REF!</v>
      </c>
      <c r="DY106" s="587" t="e" cm="1">
        <f t="array" aca="1" ref="DY106" ca="1">INDEX(INDIRECT("'"&amp;実行度合表集計!$D106&amp;"_受着完'!R89C4:R90C95",FALSE),1,
MATCH(DP$2,INDIRECT("'"&amp;実行度合表集計!$D106&amp;"_受着完'!R4",FALSE),0)-3)</f>
        <v>#REF!</v>
      </c>
      <c r="DZ106" s="455" t="e" cm="1">
        <f t="array" aca="1" ref="DZ106" ca="1">INDEX(INDIRECT("'"&amp;実行度合表集計!$D106&amp;"_受着完'!R27C4:R28C95",FALSE),1,
MATCH(DZ$2,INDIRECT("'"&amp;実行度合表集計!$D106&amp;"_受着完'!R4",FALSE),0)-1)</f>
        <v>#REF!</v>
      </c>
      <c r="EA106" s="356" t="e">
        <f ca="1">INDEX(INDIRECT("'"&amp;実行度合表集計!$D106&amp;"_受着完'!R27C4:R28C95",FALSE),1,
MATCH(DZ$2,INDIRECT("'"&amp;実行度合表集計!$D106&amp;"_受着完'!R4",FALSE),0))</f>
        <v>#REF!</v>
      </c>
      <c r="EB106" s="587" t="e" cm="1">
        <f t="array" aca="1" ref="EB106" ca="1">INDEX(INDIRECT("'"&amp;実行度合表集計!$D106&amp;"_受着完'!R27C4:R28C95",FALSE),1,
MATCH(DZ$2,INDIRECT("'"&amp;実行度合表集計!$D106&amp;"_受着完'!R4",FALSE),0)-3)</f>
        <v>#REF!</v>
      </c>
      <c r="EC106" s="357" t="e" cm="1">
        <f t="array" aca="1" ref="EC106" ca="1">INDEX(INDIRECT("'"&amp;実行度合表集計!$D106&amp;"_受着完'!R58C4:R59C95",FALSE),1,
MATCH(DZ$2,INDIRECT("'"&amp;実行度合表集計!$D106&amp;"_受着完'!R4",FALSE),0)-1)</f>
        <v>#REF!</v>
      </c>
      <c r="ED106" s="356" t="e">
        <f ca="1">INDEX(INDIRECT("'"&amp;実行度合表集計!$D106&amp;"_受着完'!R58C4:R59C95",FALSE),1,
MATCH(DZ$2,INDIRECT("'"&amp;実行度合表集計!$D106&amp;"_受着完'!R4",FALSE),0))</f>
        <v>#REF!</v>
      </c>
      <c r="EE106" s="587" t="e" cm="1">
        <f t="array" aca="1" ref="EE106" ca="1">INDEX(INDIRECT("'"&amp;実行度合表集計!$D106&amp;"_受着完'!R58C4:R59C95",FALSE),1,
MATCH(DZ$2,INDIRECT("'"&amp;実行度合表集計!$D106&amp;"_受着完'!R4",FALSE),0)-3)</f>
        <v>#REF!</v>
      </c>
      <c r="EF106" s="358" t="e" cm="1">
        <f t="array" aca="1" ref="EF106" ca="1">INDEX(INDIRECT("'"&amp;実行度合表集計!$D106&amp;"_受着完'!R89C4:R90C95",FALSE),1,
MATCH(DZ$2,INDIRECT("'"&amp;実行度合表集計!$D106&amp;"_受着完'!R4",FALSE),0)-1)</f>
        <v>#REF!</v>
      </c>
      <c r="EG106" s="356" t="e">
        <f ca="1">INDEX(INDIRECT("'"&amp;実行度合表集計!$D106&amp;"_受着完'!R89C4:R90C95",FALSE),1,
MATCH(DZ$2,INDIRECT("'"&amp;実行度合表集計!$D106&amp;"_受着完'!R4",FALSE),0))</f>
        <v>#REF!</v>
      </c>
      <c r="EH106" s="384" t="e">
        <f ca="1">EG106-($Q106*1000)</f>
        <v>#REF!</v>
      </c>
      <c r="EI106" s="587" t="e" cm="1">
        <f t="array" aca="1" ref="EI106" ca="1">INDEX(INDIRECT("'"&amp;実行度合表集計!$D106&amp;"_受着完'!R89C4:R90C95",FALSE),1,
MATCH(DZ$2,INDIRECT("'"&amp;実行度合表集計!$D106&amp;"_受着完'!R4",FALSE),0)-3)</f>
        <v>#REF!</v>
      </c>
      <c r="EJ106" s="627" t="e">
        <f t="shared" ref="EJ106:ES106" ca="1" si="2922">DF106+DP106+DZ106</f>
        <v>#REF!</v>
      </c>
      <c r="EK106" s="628" t="e">
        <f t="shared" ca="1" si="2922"/>
        <v>#REF!</v>
      </c>
      <c r="EL106" s="629" t="e">
        <f t="shared" ca="1" si="2922"/>
        <v>#REF!</v>
      </c>
      <c r="EM106" s="648" t="e">
        <f t="shared" ca="1" si="2922"/>
        <v>#REF!</v>
      </c>
      <c r="EN106" s="617" t="e">
        <f t="shared" ca="1" si="2922"/>
        <v>#REF!</v>
      </c>
      <c r="EO106" s="649" t="e">
        <f t="shared" ca="1" si="2922"/>
        <v>#REF!</v>
      </c>
      <c r="EP106" s="659" t="e">
        <f t="shared" ca="1" si="2922"/>
        <v>#REF!</v>
      </c>
      <c r="EQ106" s="619" t="e">
        <f t="shared" ca="1" si="2922"/>
        <v>#REF!</v>
      </c>
      <c r="ER106" s="789" t="e">
        <f t="shared" ca="1" si="2922"/>
        <v>#REF!</v>
      </c>
      <c r="ES106" s="660" t="e">
        <f t="shared" ca="1" si="2922"/>
        <v>#REF!</v>
      </c>
      <c r="ET106" s="360" t="e" cm="1">
        <f t="array" aca="1" ref="ET106" ca="1">INDEX(INDIRECT("'"&amp;実行度合表集計!$D106&amp;"_受着完'!R27C4:R28C95",FALSE),1,
MATCH(ET$2,INDIRECT("'"&amp;実行度合表集計!$D106&amp;"_受着完'!R4",FALSE),0)-1)</f>
        <v>#REF!</v>
      </c>
      <c r="EU106" s="356" t="e">
        <f ca="1">INDEX(INDIRECT("'"&amp;実行度合表集計!$D106&amp;"_受着完'!R27C4:R28C95",FALSE),1,
MATCH(ET$2,INDIRECT("'"&amp;実行度合表集計!$D106&amp;"_受着完'!R4",FALSE),0))</f>
        <v>#REF!</v>
      </c>
      <c r="EV106" s="587" t="e" cm="1">
        <f t="array" aca="1" ref="EV106" ca="1">INDEX(INDIRECT("'"&amp;実行度合表集計!$D106&amp;"_受着完'!R27C4:R28C95",FALSE),1,
MATCH(ET$2,INDIRECT("'"&amp;実行度合表集計!$D106&amp;"_受着完'!R4",FALSE),0)-3)</f>
        <v>#REF!</v>
      </c>
      <c r="EW106" s="357" t="e" cm="1">
        <f t="array" aca="1" ref="EW106" ca="1">INDEX(INDIRECT("'"&amp;実行度合表集計!$D106&amp;"_受着完'!R58C4:R59C95",FALSE),1,
MATCH(ET$2,INDIRECT("'"&amp;実行度合表集計!$D106&amp;"_受着完'!R4",FALSE),0)-1)</f>
        <v>#REF!</v>
      </c>
      <c r="EX106" s="356" t="e">
        <f ca="1">INDEX(INDIRECT("'"&amp;実行度合表集計!$D106&amp;"_受着完'!R58C4:R59C95",FALSE),1,
MATCH(ET$2,INDIRECT("'"&amp;実行度合表集計!$D106&amp;"_受着完'!R4",FALSE),0))</f>
        <v>#REF!</v>
      </c>
      <c r="EY106" s="587" t="e" cm="1">
        <f t="array" aca="1" ref="EY106" ca="1">INDEX(INDIRECT("'"&amp;実行度合表集計!$D106&amp;"_受着完'!R58C4:R59C95",FALSE),1,
MATCH(ET$2,INDIRECT("'"&amp;実行度合表集計!$D106&amp;"_受着完'!R4",FALSE),0)-3)</f>
        <v>#REF!</v>
      </c>
      <c r="EZ106" s="358" t="e" cm="1">
        <f t="array" aca="1" ref="EZ106" ca="1">INDEX(INDIRECT("'"&amp;実行度合表集計!$D106&amp;"_受着完'!R89C4:R90C95",FALSE),1,
MATCH(ET$2,INDIRECT("'"&amp;実行度合表集計!$D106&amp;"_受着完'!R4",FALSE),0)-1)</f>
        <v>#REF!</v>
      </c>
      <c r="FA106" s="356" t="e">
        <f ca="1">INDEX(INDIRECT("'"&amp;実行度合表集計!$D106&amp;"_受着完'!R89C4:R90C95",FALSE),1,
MATCH(ET$2,INDIRECT("'"&amp;実行度合表集計!$D106&amp;"_受着完'!R4",FALSE),0))</f>
        <v>#REF!</v>
      </c>
      <c r="FB106" s="384" t="e">
        <f ca="1">FA106-($Q106*1000)</f>
        <v>#REF!</v>
      </c>
      <c r="FC106" s="587" t="e" cm="1">
        <f t="array" aca="1" ref="FC106" ca="1">INDEX(INDIRECT("'"&amp;実行度合表集計!$D106&amp;"_受着完'!R89C4:R90C95",FALSE),1,
MATCH(ET$2,INDIRECT("'"&amp;実行度合表集計!$D106&amp;"_受着完'!R4",FALSE),0)-3)</f>
        <v>#REF!</v>
      </c>
      <c r="FD106" s="455" t="e" cm="1">
        <f t="array" aca="1" ref="FD106" ca="1">INDEX(INDIRECT("'"&amp;実行度合表集計!$D106&amp;"_受着完'!R27C4:R28C95",FALSE),1,
MATCH(FD$2,INDIRECT("'"&amp;実行度合表集計!$D106&amp;"_受着完'!R4",FALSE),0)-1)</f>
        <v>#REF!</v>
      </c>
      <c r="FE106" s="356" t="e">
        <f ca="1">INDEX(INDIRECT("'"&amp;実行度合表集計!$D106&amp;"_受着完'!R27C4:R28C95",FALSE),1,
MATCH(FD$2,INDIRECT("'"&amp;実行度合表集計!$D106&amp;"_受着完'!R4",FALSE),0))</f>
        <v>#REF!</v>
      </c>
      <c r="FF106" s="587" t="e" cm="1">
        <f t="array" aca="1" ref="FF106" ca="1">INDEX(INDIRECT("'"&amp;実行度合表集計!$D106&amp;"_受着完'!R27C4:R28C95",FALSE),1,
MATCH(FD$2,INDIRECT("'"&amp;実行度合表集計!$D106&amp;"_受着完'!R4",FALSE),0)-3)</f>
        <v>#REF!</v>
      </c>
      <c r="FG106" s="357" t="e" cm="1">
        <f t="array" aca="1" ref="FG106" ca="1">INDEX(INDIRECT("'"&amp;実行度合表集計!$D106&amp;"_受着完'!R58C4:R59C95",FALSE),1,
MATCH(FD$2,INDIRECT("'"&amp;実行度合表集計!$D106&amp;"_受着完'!R4",FALSE),0)-1)</f>
        <v>#REF!</v>
      </c>
      <c r="FH106" s="356" t="e">
        <f ca="1">INDEX(INDIRECT("'"&amp;実行度合表集計!$D106&amp;"_受着完'!R58C4:R59C95",FALSE),1,
MATCH(FD$2,INDIRECT("'"&amp;実行度合表集計!$D106&amp;"_受着完'!R4",FALSE),0))</f>
        <v>#REF!</v>
      </c>
      <c r="FI106" s="587" t="e" cm="1">
        <f t="array" aca="1" ref="FI106" ca="1">INDEX(INDIRECT("'"&amp;実行度合表集計!$D106&amp;"_受着完'!R58C4:R59C95",FALSE),1,
MATCH(FD$2,INDIRECT("'"&amp;実行度合表集計!$D106&amp;"_受着完'!R4",FALSE),0)-3)</f>
        <v>#REF!</v>
      </c>
      <c r="FJ106" s="358" t="e" cm="1">
        <f t="array" aca="1" ref="FJ106" ca="1">INDEX(INDIRECT("'"&amp;実行度合表集計!$D106&amp;"_受着完'!R89C4:R90C95",FALSE),1,
MATCH(FD$2,INDIRECT("'"&amp;実行度合表集計!$D106&amp;"_受着完'!R4",FALSE),0)-1)</f>
        <v>#REF!</v>
      </c>
      <c r="FK106" s="356" t="e">
        <f ca="1">INDEX(INDIRECT("'"&amp;実行度合表集計!$D106&amp;"_受着完'!R89C4:R90C95",FALSE),1,
MATCH(FD$2,INDIRECT("'"&amp;実行度合表集計!$D106&amp;"_受着完'!R4",FALSE),0))</f>
        <v>#REF!</v>
      </c>
      <c r="FL106" s="384" t="e">
        <f ca="1">FK106-($Q106*1000)</f>
        <v>#REF!</v>
      </c>
      <c r="FM106" s="587" t="e" cm="1">
        <f t="array" aca="1" ref="FM106" ca="1">INDEX(INDIRECT("'"&amp;実行度合表集計!$D106&amp;"_受着完'!R89C4:R90C95",FALSE),1,
MATCH(FD$2,INDIRECT("'"&amp;実行度合表集計!$D106&amp;"_受着完'!R4",FALSE),0)-3)</f>
        <v>#REF!</v>
      </c>
      <c r="FN106" s="455" t="e" cm="1">
        <f t="array" aca="1" ref="FN106" ca="1">INDEX(INDIRECT("'"&amp;実行度合表集計!$D106&amp;"_受着完'!R27C4:R28C95",FALSE),1,
MATCH(FN$2,INDIRECT("'"&amp;実行度合表集計!$D106&amp;"_受着完'!R4",FALSE),0)-1)</f>
        <v>#REF!</v>
      </c>
      <c r="FO106" s="356" t="e">
        <f ca="1">INDEX(INDIRECT("'"&amp;実行度合表集計!$D106&amp;"_受着完'!R27C4:R28C95",FALSE),1,
MATCH(FN$2,INDIRECT("'"&amp;実行度合表集計!$D106&amp;"_受着完'!R4",FALSE),0))</f>
        <v>#REF!</v>
      </c>
      <c r="FP106" s="587" t="e" cm="1">
        <f t="array" aca="1" ref="FP106" ca="1">INDEX(INDIRECT("'"&amp;実行度合表集計!$D106&amp;"_受着完'!R27C4:R28C95",FALSE),1,
MATCH(FN$2,INDIRECT("'"&amp;実行度合表集計!$D106&amp;"_受着完'!R4",FALSE),0)-3)</f>
        <v>#REF!</v>
      </c>
      <c r="FQ106" s="357" t="e" cm="1">
        <f t="array" aca="1" ref="FQ106" ca="1">INDEX(INDIRECT("'"&amp;実行度合表集計!$D106&amp;"_受着完'!R58C4:R59C95",FALSE),1,
MATCH(FN$2,INDIRECT("'"&amp;実行度合表集計!$D106&amp;"_受着完'!R4",FALSE),0)-1)</f>
        <v>#REF!</v>
      </c>
      <c r="FR106" s="356" t="e">
        <f ca="1">INDEX(INDIRECT("'"&amp;実行度合表集計!$D106&amp;"_受着完'!R58C4:R59C95",FALSE),1,
MATCH(FN$2,INDIRECT("'"&amp;実行度合表集計!$D106&amp;"_受着完'!R4",FALSE),0))</f>
        <v>#REF!</v>
      </c>
      <c r="FS106" s="587" t="e" cm="1">
        <f t="array" aca="1" ref="FS106" ca="1">INDEX(INDIRECT("'"&amp;実行度合表集計!$D106&amp;"_受着完'!R58C4:R59C95",FALSE),1,
MATCH(FN$2,INDIRECT("'"&amp;実行度合表集計!$D106&amp;"_受着完'!R4",FALSE),0)-3)</f>
        <v>#REF!</v>
      </c>
      <c r="FT106" s="358" t="e" cm="1">
        <f t="array" aca="1" ref="FT106" ca="1">INDEX(INDIRECT("'"&amp;実行度合表集計!$D106&amp;"_受着完'!R89C4:R90C95",FALSE),1,
MATCH(FN$2,INDIRECT("'"&amp;実行度合表集計!$D106&amp;"_受着完'!R4",FALSE),0)-1)</f>
        <v>#REF!</v>
      </c>
      <c r="FU106" s="356" t="e">
        <f ca="1">INDEX(INDIRECT("'"&amp;実行度合表集計!$D106&amp;"_受着完'!R89C4:R90C95",FALSE),1,
MATCH(FN$2,INDIRECT("'"&amp;実行度合表集計!$D106&amp;"_受着完'!R4",FALSE),0))</f>
        <v>#REF!</v>
      </c>
      <c r="FV106" s="384" t="e">
        <f ca="1">FU106-($Q106*1000)</f>
        <v>#REF!</v>
      </c>
      <c r="FW106" s="587" t="e" cm="1">
        <f t="array" aca="1" ref="FW106" ca="1">INDEX(INDIRECT("'"&amp;実行度合表集計!$D106&amp;"_受着完'!R89C4:R90C95",FALSE),1,
MATCH(FN$2,INDIRECT("'"&amp;実行度合表集計!$D106&amp;"_受着完'!R4",FALSE),0)-3)</f>
        <v>#REF!</v>
      </c>
      <c r="FX106" s="627" t="e">
        <f t="shared" ref="FX106:GG106" ca="1" si="2923">ET106+FD106+FN106</f>
        <v>#REF!</v>
      </c>
      <c r="FY106" s="628" t="e">
        <f t="shared" ca="1" si="2923"/>
        <v>#REF!</v>
      </c>
      <c r="FZ106" s="629" t="e">
        <f t="shared" ca="1" si="2923"/>
        <v>#REF!</v>
      </c>
      <c r="GA106" s="648" t="e">
        <f t="shared" ca="1" si="2923"/>
        <v>#REF!</v>
      </c>
      <c r="GB106" s="617" t="e">
        <f t="shared" ca="1" si="2923"/>
        <v>#REF!</v>
      </c>
      <c r="GC106" s="649" t="e">
        <f t="shared" ca="1" si="2923"/>
        <v>#REF!</v>
      </c>
      <c r="GD106" s="659" t="e">
        <f t="shared" ca="1" si="2923"/>
        <v>#REF!</v>
      </c>
      <c r="GE106" s="619" t="e">
        <f t="shared" ca="1" si="2923"/>
        <v>#REF!</v>
      </c>
      <c r="GF106" s="789" t="e">
        <f t="shared" ca="1" si="2923"/>
        <v>#REF!</v>
      </c>
      <c r="GG106" s="660" t="e">
        <f t="shared" ca="1" si="2923"/>
        <v>#REF!</v>
      </c>
      <c r="GH106" s="670" t="e">
        <f t="shared" ref="GH106:GM107" ca="1" si="2924">EJ106+FX106</f>
        <v>#REF!</v>
      </c>
      <c r="GI106" s="620" t="e">
        <f t="shared" ca="1" si="2924"/>
        <v>#REF!</v>
      </c>
      <c r="GJ106" s="671" t="e">
        <f t="shared" ca="1" si="2924"/>
        <v>#REF!</v>
      </c>
      <c r="GK106" s="681" t="e">
        <f t="shared" ca="1" si="2924"/>
        <v>#REF!</v>
      </c>
      <c r="GL106" s="622" t="e">
        <f t="shared" ca="1" si="2924"/>
        <v>#REF!</v>
      </c>
      <c r="GM106" s="682" t="e">
        <f t="shared" ca="1" si="2924"/>
        <v>#REF!</v>
      </c>
      <c r="GN106" s="692" t="e">
        <f t="shared" ref="GN106:GN107" ca="1" si="2925">EP106+GD106</f>
        <v>#REF!</v>
      </c>
      <c r="GO106" s="624" t="e">
        <f t="shared" ref="GO106:GO107" ca="1" si="2926">EQ106+GE106</f>
        <v>#REF!</v>
      </c>
      <c r="GP106" s="791" t="e">
        <f t="shared" ref="GP106:GP107" ca="1" si="2927">ER106+GF106</f>
        <v>#REF!</v>
      </c>
      <c r="GQ106" s="693" t="e">
        <f t="shared" ref="GQ106:GQ107" ca="1" si="2928">ES106+GG106</f>
        <v>#REF!</v>
      </c>
      <c r="GR106" s="702" t="e">
        <f t="shared" ref="GR106:HA107" ca="1" si="2929">CV106+GH106</f>
        <v>#REF!</v>
      </c>
      <c r="GS106" s="699" t="e">
        <f t="shared" ca="1" si="2929"/>
        <v>#REF!</v>
      </c>
      <c r="GT106" s="703" t="e">
        <f t="shared" ca="1" si="2929"/>
        <v>#REF!</v>
      </c>
      <c r="GU106" s="702" t="e">
        <f t="shared" ca="1" si="2929"/>
        <v>#REF!</v>
      </c>
      <c r="GV106" s="699" t="e">
        <f t="shared" ca="1" si="2929"/>
        <v>#REF!</v>
      </c>
      <c r="GW106" s="703" t="e">
        <f t="shared" ca="1" si="2929"/>
        <v>#REF!</v>
      </c>
      <c r="GX106" s="702" t="e">
        <f t="shared" ca="1" si="2929"/>
        <v>#REF!</v>
      </c>
      <c r="GY106" s="699" t="e">
        <f t="shared" ca="1" si="2929"/>
        <v>#REF!</v>
      </c>
      <c r="GZ106" s="793" t="e">
        <f t="shared" ca="1" si="2929"/>
        <v>#REF!</v>
      </c>
      <c r="HA106" s="703" t="e">
        <f t="shared" ca="1" si="2929"/>
        <v>#REF!</v>
      </c>
      <c r="HC106" s="461" t="s">
        <v>145</v>
      </c>
      <c r="HE106" s="461" t="s">
        <v>252</v>
      </c>
      <c r="HF106" s="461"/>
      <c r="HG106" s="461"/>
    </row>
    <row r="107" spans="1:215" ht="19.5" outlineLevel="1" x14ac:dyDescent="0.25">
      <c r="A107" s="365"/>
      <c r="B107" s="504"/>
      <c r="C107" s="443" t="str">
        <f>_xlfn.XLOOKUP($D107,'214737'!$H:$H,'214737'!$G:$G,"",0)</f>
        <v/>
      </c>
      <c r="D107" s="431" t="str">
        <f>HYPERLINK("#'"&amp;D106&amp;"_受着完'!A1","▶受着完")</f>
        <v>▶受着完</v>
      </c>
      <c r="E107" s="413"/>
      <c r="F107" s="1294" t="str">
        <f>_xlfn.XLOOKUP($D107,'214737'!$H:$H,'214737'!$I:$I,"",0)</f>
        <v/>
      </c>
      <c r="G107" s="1294" t="str">
        <f>_xlfn.XLOOKUP($D107,'214737'!$H:$H,'214737'!$J:$J,"",0)</f>
        <v/>
      </c>
      <c r="H107" s="1294" t="str">
        <f>_xlfn.XLOOKUP($D107,'214737'!$H:$H,'214737'!$K:$K,"",0)</f>
        <v/>
      </c>
      <c r="I107" s="414" t="str">
        <f>集計グループ13</f>
        <v>社会福祉事業</v>
      </c>
      <c r="J107" s="523"/>
      <c r="K107" s="1278">
        <f>K106</f>
        <v>3200</v>
      </c>
      <c r="L107" s="1278">
        <f t="shared" ref="L107" si="2930">L106</f>
        <v>10</v>
      </c>
      <c r="M107" s="1278">
        <f t="shared" ref="M107" si="2931">M106</f>
        <v>13</v>
      </c>
      <c r="N107" s="1278">
        <f t="shared" ref="N107" si="2932">N106</f>
        <v>170</v>
      </c>
      <c r="O107" s="1278">
        <f t="shared" ref="O107" si="2933">O106</f>
        <v>700</v>
      </c>
      <c r="P107" s="1278">
        <f t="shared" ref="P107" si="2934">P106</f>
        <v>400</v>
      </c>
      <c r="Q107" s="1278">
        <f>SUM(K107:P107)</f>
        <v>4493</v>
      </c>
      <c r="R107" s="577" t="str">
        <f>R106</f>
        <v>ケアセブン訪問看護</v>
      </c>
      <c r="S107" s="355" t="s">
        <v>146</v>
      </c>
      <c r="T107" s="455" t="e" cm="1">
        <f t="array" aca="1" ref="T107" ca="1">INDEX(INDIRECT("'"&amp;実行度合表集計!$D106&amp;"_受着完'!R27C4:R28C95",FALSE),2,
MATCH(T$2,INDIRECT("'"&amp;実行度合表集計!$D106&amp;"_受着完'!R4",FALSE),0)-1)</f>
        <v>#REF!</v>
      </c>
      <c r="U107" s="356" t="e">
        <f ca="1">INDEX(INDIRECT("'"&amp;実行度合表集計!$D106&amp;"_受着完'!R27C4:R28C95",FALSE),2,
MATCH(T$2,INDIRECT("'"&amp;実行度合表集計!$D106&amp;"_受着完'!R4",FALSE),0))</f>
        <v>#REF!</v>
      </c>
      <c r="V107" s="587" t="e" cm="1">
        <f t="array" aca="1" ref="V107" ca="1">INDEX(INDIRECT("'"&amp;実行度合表集計!$D106&amp;"_受着完'!R27C4:R28C95",FALSE),2,
MATCH(T$2,INDIRECT("'"&amp;実行度合表集計!$D106&amp;"_受着完'!R4",FALSE),0)-3)</f>
        <v>#REF!</v>
      </c>
      <c r="W107" s="357" t="e" cm="1">
        <f t="array" aca="1" ref="W107" ca="1">INDEX(INDIRECT("'"&amp;実行度合表集計!$D106&amp;"_受着完'!R58C4:R59C95",FALSE),2,
MATCH(T$2,INDIRECT("'"&amp;実行度合表集計!$D106&amp;"_受着完'!R4",FALSE),0)-1)</f>
        <v>#REF!</v>
      </c>
      <c r="X107" s="356" t="e">
        <f ca="1">INDEX(INDIRECT("'"&amp;実行度合表集計!$D106&amp;"_受着完'!R58C4:R59C95",FALSE),2,
MATCH(T$2,INDIRECT("'"&amp;実行度合表集計!$D106&amp;"_受着完'!R4",FALSE),0))</f>
        <v>#REF!</v>
      </c>
      <c r="Y107" s="587" t="e" cm="1">
        <f t="array" aca="1" ref="Y107" ca="1">INDEX(INDIRECT("'"&amp;実行度合表集計!$D106&amp;"_受着完'!R58C4:R59C95",FALSE),2,
MATCH(T$2,INDIRECT("'"&amp;実行度合表集計!$D106&amp;"_受着完'!R4",FALSE),0)-3)</f>
        <v>#REF!</v>
      </c>
      <c r="Z107" s="358" t="e" cm="1">
        <f t="array" aca="1" ref="Z107" ca="1">INDEX(INDIRECT("'"&amp;実行度合表集計!$D106&amp;"_受着完'!R89C4:R90C95",FALSE),2,
MATCH(T$2,INDIRECT("'"&amp;実行度合表集計!$D106&amp;"_受着完'!R4",FALSE),0)-1)</f>
        <v>#REF!</v>
      </c>
      <c r="AA107" s="356" t="e">
        <f ca="1">INDEX(INDIRECT("'"&amp;実行度合表集計!$D106&amp;"_受着完'!R89C4:R90C95",FALSE),2,
MATCH(T$2,INDIRECT("'"&amp;実行度合表集計!$D106&amp;"_受着完'!R4",FALSE),0))</f>
        <v>#REF!</v>
      </c>
      <c r="AB107" s="795" t="e">
        <f ca="1">AA107-($Q106*1000)</f>
        <v>#REF!</v>
      </c>
      <c r="AC107" s="587" t="e" cm="1">
        <f t="array" aca="1" ref="AC107" ca="1">INDEX(INDIRECT("'"&amp;実行度合表集計!$D106&amp;"_受着完'!R89C4:R90C95",FALSE),2,
MATCH(T$2,INDIRECT("'"&amp;実行度合表集計!$D106&amp;"_受着完'!R4",FALSE),0)-3)</f>
        <v>#REF!</v>
      </c>
      <c r="AD107" s="455" t="e" cm="1">
        <f t="array" aca="1" ref="AD107" ca="1">INDEX(INDIRECT("'"&amp;実行度合表集計!$D106&amp;"_受着完'!R27C4:R28C95",FALSE),2,
MATCH(AD$2,INDIRECT("'"&amp;実行度合表集計!$D106&amp;"_受着完'!R4",FALSE),0)-1)</f>
        <v>#REF!</v>
      </c>
      <c r="AE107" s="356" t="e">
        <f ca="1">INDEX(INDIRECT("'"&amp;実行度合表集計!$D106&amp;"_受着完'!R27C4:R28C95",FALSE),2,
MATCH(AD$2,INDIRECT("'"&amp;実行度合表集計!$D106&amp;"_受着完'!R4",FALSE),0))</f>
        <v>#REF!</v>
      </c>
      <c r="AF107" s="587" t="e" cm="1">
        <f t="array" aca="1" ref="AF107" ca="1">INDEX(INDIRECT("'"&amp;実行度合表集計!$D106&amp;"_受着完'!R27C4:R28C95",FALSE),2,
MATCH(AD$2,INDIRECT("'"&amp;実行度合表集計!$D106&amp;"_受着完'!R4",FALSE),0)-3)</f>
        <v>#REF!</v>
      </c>
      <c r="AG107" s="357" t="e" cm="1">
        <f t="array" aca="1" ref="AG107" ca="1">INDEX(INDIRECT("'"&amp;実行度合表集計!$D106&amp;"_受着完'!R58C4:R59C95",FALSE),2,
MATCH(AD$2,INDIRECT("'"&amp;実行度合表集計!$D106&amp;"_受着完'!R4",FALSE),0)-1)</f>
        <v>#REF!</v>
      </c>
      <c r="AH107" s="356" t="e">
        <f ca="1">INDEX(INDIRECT("'"&amp;実行度合表集計!$D106&amp;"_受着完'!R58C4:R59C95",FALSE),2,
MATCH(AD$2,INDIRECT("'"&amp;実行度合表集計!$D106&amp;"_受着完'!R4",FALSE),0))</f>
        <v>#REF!</v>
      </c>
      <c r="AI107" s="587" t="e" cm="1">
        <f t="array" aca="1" ref="AI107" ca="1">INDEX(INDIRECT("'"&amp;実行度合表集計!$D106&amp;"_受着完'!R58C4:R59C95",FALSE),2,
MATCH(AD$2,INDIRECT("'"&amp;実行度合表集計!$D106&amp;"_受着完'!R4",FALSE),0)-3)</f>
        <v>#REF!</v>
      </c>
      <c r="AJ107" s="358" t="e" cm="1">
        <f t="array" aca="1" ref="AJ107" ca="1">INDEX(INDIRECT("'"&amp;実行度合表集計!$D106&amp;"_受着完'!R89C4:R90C95",FALSE),2,
MATCH(AD$2,INDIRECT("'"&amp;実行度合表集計!$D106&amp;"_受着完'!R4",FALSE),0)-1)</f>
        <v>#REF!</v>
      </c>
      <c r="AK107" s="356" t="e">
        <f ca="1">INDEX(INDIRECT("'"&amp;実行度合表集計!$D106&amp;"_受着完'!R89C4:R90C95",FALSE),2,
MATCH(AD$2,INDIRECT("'"&amp;実行度合表集計!$D106&amp;"_受着完'!R4",FALSE),0))</f>
        <v>#REF!</v>
      </c>
      <c r="AL107" s="795" t="e">
        <f ca="1">AK107-($Q106*1000)</f>
        <v>#REF!</v>
      </c>
      <c r="AM107" s="587" t="e" cm="1">
        <f t="array" aca="1" ref="AM107" ca="1">INDEX(INDIRECT("'"&amp;実行度合表集計!$D106&amp;"_受着完'!R89C4:R90C95",FALSE),2,
MATCH(AD$2,INDIRECT("'"&amp;実行度合表集計!$D106&amp;"_受着完'!R4",FALSE),0)-3)</f>
        <v>#REF!</v>
      </c>
      <c r="AN107" s="455" t="e" cm="1">
        <f t="array" aca="1" ref="AN107" ca="1">INDEX(INDIRECT("'"&amp;実行度合表集計!$D106&amp;"_受着完'!R27C4:R28C95",FALSE),2,
MATCH(AN$2,INDIRECT("'"&amp;実行度合表集計!$D106&amp;"_受着完'!R4",FALSE),0)-1)</f>
        <v>#REF!</v>
      </c>
      <c r="AO107" s="356" t="e">
        <f ca="1">INDEX(INDIRECT("'"&amp;実行度合表集計!$D106&amp;"_受着完'!R27C4:R28C95",FALSE),2,
MATCH(AN$2,INDIRECT("'"&amp;実行度合表集計!$D106&amp;"_受着完'!R4",FALSE),0))</f>
        <v>#REF!</v>
      </c>
      <c r="AP107" s="587" t="e" cm="1">
        <f t="array" aca="1" ref="AP107" ca="1">INDEX(INDIRECT("'"&amp;実行度合表集計!$D106&amp;"_受着完'!R27C4:R28C95",FALSE),2,
MATCH(AN$2,INDIRECT("'"&amp;実行度合表集計!$D106&amp;"_受着完'!R4",FALSE),0)-3)</f>
        <v>#REF!</v>
      </c>
      <c r="AQ107" s="357" t="e" cm="1">
        <f t="array" aca="1" ref="AQ107" ca="1">INDEX(INDIRECT("'"&amp;実行度合表集計!$D106&amp;"_受着完'!R58C4:R59C95",FALSE),2,
MATCH(AN$2,INDIRECT("'"&amp;実行度合表集計!$D106&amp;"_受着完'!R4",FALSE),0)-1)</f>
        <v>#REF!</v>
      </c>
      <c r="AR107" s="356" t="e">
        <f ca="1">INDEX(INDIRECT("'"&amp;実行度合表集計!$D106&amp;"_受着完'!R58C4:R59C95",FALSE),2,
MATCH(AN$2,INDIRECT("'"&amp;実行度合表集計!$D106&amp;"_受着完'!R4",FALSE),0))</f>
        <v>#REF!</v>
      </c>
      <c r="AS107" s="587" t="e" cm="1">
        <f t="array" aca="1" ref="AS107" ca="1">INDEX(INDIRECT("'"&amp;実行度合表集計!$D106&amp;"_受着完'!R58C4:R59C95",FALSE),2,
MATCH(AN$2,INDIRECT("'"&amp;実行度合表集計!$D106&amp;"_受着完'!R4",FALSE),0)-3)</f>
        <v>#REF!</v>
      </c>
      <c r="AT107" s="358" t="e" cm="1">
        <f t="array" aca="1" ref="AT107" ca="1">INDEX(INDIRECT("'"&amp;実行度合表集計!$D106&amp;"_受着完'!R89C4:R90C95",FALSE),2,
MATCH(AN$2,INDIRECT("'"&amp;実行度合表集計!$D106&amp;"_受着完'!R4",FALSE),0)-1)</f>
        <v>#REF!</v>
      </c>
      <c r="AU107" s="356" t="e">
        <f ca="1">INDEX(INDIRECT("'"&amp;実行度合表集計!$D106&amp;"_受着完'!R89C4:R90C95",FALSE),2,
MATCH(AN$2,INDIRECT("'"&amp;実行度合表集計!$D106&amp;"_受着完'!R4",FALSE),0))</f>
        <v>#REF!</v>
      </c>
      <c r="AV107" s="795" t="e">
        <f ca="1">AU107-($Q106*1000)</f>
        <v>#REF!</v>
      </c>
      <c r="AW107" s="587" t="e" cm="1">
        <f t="array" aca="1" ref="AW107" ca="1">INDEX(INDIRECT("'"&amp;実行度合表集計!$D106&amp;"_受着完'!R89C4:R90C95",FALSE),2,
MATCH(AN$2,INDIRECT("'"&amp;実行度合表集計!$D106&amp;"_受着完'!R4",FALSE),0)-3)</f>
        <v>#REF!</v>
      </c>
      <c r="AX107" s="627" t="e">
        <f t="shared" ref="AX107" ca="1" si="2935">T107+AD107+AN107</f>
        <v>#REF!</v>
      </c>
      <c r="AY107" s="628" t="e">
        <f t="shared" ref="AY107" ca="1" si="2936">U107+AE107+AO107</f>
        <v>#REF!</v>
      </c>
      <c r="AZ107" s="629" t="e">
        <f t="shared" ref="AZ107" ca="1" si="2937">V107+AF107+AP107</f>
        <v>#REF!</v>
      </c>
      <c r="BA107" s="648" t="e">
        <f t="shared" ref="BA107" ca="1" si="2938">W107+AG107+AQ107</f>
        <v>#REF!</v>
      </c>
      <c r="BB107" s="617" t="e">
        <f t="shared" ref="BB107" ca="1" si="2939">X107+AH107+AR107</f>
        <v>#REF!</v>
      </c>
      <c r="BC107" s="649" t="e">
        <f t="shared" ref="BC107" ca="1" si="2940">Y107+AI107+AS107</f>
        <v>#REF!</v>
      </c>
      <c r="BD107" s="659" t="e">
        <f ca="1">Z107+AJ107+AT107</f>
        <v>#REF!</v>
      </c>
      <c r="BE107" s="619" t="e">
        <f ca="1">AA107+AK107+AU107</f>
        <v>#REF!</v>
      </c>
      <c r="BF107" s="790" t="e">
        <f ca="1">BE107*(1+BF108)-(($Q106*1000)*3)</f>
        <v>#REF!</v>
      </c>
      <c r="BG107" s="660" t="e">
        <f ca="1">AC107+AM107+AW107</f>
        <v>#REF!</v>
      </c>
      <c r="BH107" s="360" t="e" cm="1">
        <f t="array" aca="1" ref="BH107" ca="1">INDEX(INDIRECT("'"&amp;実行度合表集計!$D106&amp;"_受着完'!R27C4:R28C95",FALSE),2,
MATCH(BH$2,INDIRECT("'"&amp;実行度合表集計!$D106&amp;"_受着完'!R4",FALSE),0)-1)</f>
        <v>#REF!</v>
      </c>
      <c r="BI107" s="356" t="e">
        <f ca="1">INDEX(INDIRECT("'"&amp;実行度合表集計!$D106&amp;"_受着完'!R27C4:R28C95",FALSE),2,
MATCH(BH$2,INDIRECT("'"&amp;実行度合表集計!$D106&amp;"_受着完'!R4",FALSE),0))</f>
        <v>#REF!</v>
      </c>
      <c r="BJ107" s="587" t="e" cm="1">
        <f t="array" aca="1" ref="BJ107" ca="1">INDEX(INDIRECT("'"&amp;実行度合表集計!$D106&amp;"_受着完'!R27C4:R28C95",FALSE),2,
MATCH(BH$2,INDIRECT("'"&amp;実行度合表集計!$D106&amp;"_受着完'!R4",FALSE),0)-3)</f>
        <v>#REF!</v>
      </c>
      <c r="BK107" s="357" t="e" cm="1">
        <f t="array" aca="1" ref="BK107" ca="1">INDEX(INDIRECT("'"&amp;実行度合表集計!$D106&amp;"_受着完'!R58C4:R59C95",FALSE),2,
MATCH(BH$2,INDIRECT("'"&amp;実行度合表集計!$D106&amp;"_受着完'!R4",FALSE),0)-1)</f>
        <v>#REF!</v>
      </c>
      <c r="BL107" s="356" t="e">
        <f ca="1">INDEX(INDIRECT("'"&amp;実行度合表集計!$D106&amp;"_受着完'!R58C4:R59C95",FALSE),2,
MATCH(BH$2,INDIRECT("'"&amp;実行度合表集計!$D106&amp;"_受着完'!R4",FALSE),0))</f>
        <v>#REF!</v>
      </c>
      <c r="BM107" s="587" t="e" cm="1">
        <f t="array" aca="1" ref="BM107" ca="1">INDEX(INDIRECT("'"&amp;実行度合表集計!$D106&amp;"_受着完'!R58C4:R59C95",FALSE),2,
MATCH(BH$2,INDIRECT("'"&amp;実行度合表集計!$D106&amp;"_受着完'!R4",FALSE),0)-3)</f>
        <v>#REF!</v>
      </c>
      <c r="BN107" s="358" t="e" cm="1">
        <f t="array" aca="1" ref="BN107" ca="1">INDEX(INDIRECT("'"&amp;実行度合表集計!$D106&amp;"_受着完'!R89C4:R90C95",FALSE),2,
MATCH(BH$2,INDIRECT("'"&amp;実行度合表集計!$D106&amp;"_受着完'!R4",FALSE),0)-1)</f>
        <v>#REF!</v>
      </c>
      <c r="BO107" s="356" t="e">
        <f ca="1">INDEX(INDIRECT("'"&amp;実行度合表集計!$D106&amp;"_受着完'!R89C4:R90C95",FALSE),2,
MATCH(BH$2,INDIRECT("'"&amp;実行度合表集計!$D106&amp;"_受着完'!R4",FALSE),0))</f>
        <v>#REF!</v>
      </c>
      <c r="BP107" s="795" t="e">
        <f ca="1">BO107-($Q106*1000)</f>
        <v>#REF!</v>
      </c>
      <c r="BQ107" s="587" t="e" cm="1">
        <f t="array" aca="1" ref="BQ107" ca="1">INDEX(INDIRECT("'"&amp;実行度合表集計!$D106&amp;"_受着完'!R89C4:R90C95",FALSE),2,
MATCH(BH$2,INDIRECT("'"&amp;実行度合表集計!$D106&amp;"_受着完'!R4",FALSE),0)-3)</f>
        <v>#REF!</v>
      </c>
      <c r="BR107" s="455" t="e" cm="1">
        <f t="array" aca="1" ref="BR107" ca="1">INDEX(INDIRECT("'"&amp;実行度合表集計!$D106&amp;"_受着完'!R27C4:R28C95",FALSE),2,
MATCH(BR$2,INDIRECT("'"&amp;実行度合表集計!$D106&amp;"_受着完'!R4",FALSE),0)-1)</f>
        <v>#REF!</v>
      </c>
      <c r="BS107" s="356" t="e">
        <f ca="1">INDEX(INDIRECT("'"&amp;実行度合表集計!$D106&amp;"_受着完'!R27C4:R28C95",FALSE),2,
MATCH(BR$2,INDIRECT("'"&amp;実行度合表集計!$D106&amp;"_受着完'!R4",FALSE),0))</f>
        <v>#REF!</v>
      </c>
      <c r="BT107" s="587" t="e" cm="1">
        <f t="array" aca="1" ref="BT107" ca="1">INDEX(INDIRECT("'"&amp;実行度合表集計!$D106&amp;"_受着完'!R27C4:R28C95",FALSE),2,
MATCH(BR$2,INDIRECT("'"&amp;実行度合表集計!$D106&amp;"_受着完'!R4",FALSE),0)-3)</f>
        <v>#REF!</v>
      </c>
      <c r="BU107" s="357" t="e" cm="1">
        <f t="array" aca="1" ref="BU107" ca="1">INDEX(INDIRECT("'"&amp;実行度合表集計!$D106&amp;"_受着完'!R58C4:R59C95",FALSE),2,
MATCH(BR$2,INDIRECT("'"&amp;実行度合表集計!$D106&amp;"_受着完'!R4",FALSE),0)-1)</f>
        <v>#REF!</v>
      </c>
      <c r="BV107" s="356" t="e">
        <f ca="1">INDEX(INDIRECT("'"&amp;実行度合表集計!$D106&amp;"_受着完'!R58C4:R59C95",FALSE),2,
MATCH(BR$2,INDIRECT("'"&amp;実行度合表集計!$D106&amp;"_受着完'!R4",FALSE),0))</f>
        <v>#REF!</v>
      </c>
      <c r="BW107" s="587" t="e" cm="1">
        <f t="array" aca="1" ref="BW107" ca="1">INDEX(INDIRECT("'"&amp;実行度合表集計!$D106&amp;"_受着完'!R58C4:R59C95",FALSE),2,
MATCH(BR$2,INDIRECT("'"&amp;実行度合表集計!$D106&amp;"_受着完'!R4",FALSE),0)-3)</f>
        <v>#REF!</v>
      </c>
      <c r="BX107" s="358" t="e" cm="1">
        <f t="array" aca="1" ref="BX107" ca="1">INDEX(INDIRECT("'"&amp;実行度合表集計!$D106&amp;"_受着完'!R89C4:R90C95",FALSE),2,
MATCH(BR$2,INDIRECT("'"&amp;実行度合表集計!$D106&amp;"_受着完'!R4",FALSE),0)-1)</f>
        <v>#REF!</v>
      </c>
      <c r="BY107" s="356" t="e">
        <f ca="1">INDEX(INDIRECT("'"&amp;実行度合表集計!$D106&amp;"_受着完'!R89C4:R90C95",FALSE),2,
MATCH(BR$2,INDIRECT("'"&amp;実行度合表集計!$D106&amp;"_受着完'!R4",FALSE),0))</f>
        <v>#REF!</v>
      </c>
      <c r="BZ107" s="795" t="e">
        <f ca="1">BY107-($Q106*1000)</f>
        <v>#REF!</v>
      </c>
      <c r="CA107" s="587" t="e" cm="1">
        <f t="array" aca="1" ref="CA107" ca="1">INDEX(INDIRECT("'"&amp;実行度合表集計!$D106&amp;"_受着完'!R89C4:R90C95",FALSE),2,
MATCH(BR$2,INDIRECT("'"&amp;実行度合表集計!$D106&amp;"_受着完'!R4",FALSE),0)-3)</f>
        <v>#REF!</v>
      </c>
      <c r="CB107" s="455" t="e" cm="1">
        <f t="array" aca="1" ref="CB107" ca="1">INDEX(INDIRECT("'"&amp;実行度合表集計!$D106&amp;"_受着完'!R27C4:R28C95",FALSE),2,
MATCH(CB$2,INDIRECT("'"&amp;実行度合表集計!$D106&amp;"_受着完'!R4",FALSE),0)-1)</f>
        <v>#REF!</v>
      </c>
      <c r="CC107" s="356" t="e">
        <f ca="1">INDEX(INDIRECT("'"&amp;実行度合表集計!$D106&amp;"_受着完'!R27C4:R28C95",FALSE),2,
MATCH(CB$2,INDIRECT("'"&amp;実行度合表集計!$D106&amp;"_受着完'!R4",FALSE),0))</f>
        <v>#REF!</v>
      </c>
      <c r="CD107" s="587" t="e" cm="1">
        <f t="array" aca="1" ref="CD107" ca="1">INDEX(INDIRECT("'"&amp;実行度合表集計!$D106&amp;"_受着完'!R27C4:R28C95",FALSE),2,
MATCH(CB$2,INDIRECT("'"&amp;実行度合表集計!$D106&amp;"_受着完'!R4",FALSE),0)-3)</f>
        <v>#REF!</v>
      </c>
      <c r="CE107" s="357" t="e" cm="1">
        <f t="array" aca="1" ref="CE107" ca="1">INDEX(INDIRECT("'"&amp;実行度合表集計!$D106&amp;"_受着完'!R58C4:R59C95",FALSE),2,
MATCH(CB$2,INDIRECT("'"&amp;実行度合表集計!$D106&amp;"_受着完'!R4",FALSE),0)-1)</f>
        <v>#REF!</v>
      </c>
      <c r="CF107" s="356" t="e">
        <f ca="1">INDEX(INDIRECT("'"&amp;実行度合表集計!$D106&amp;"_受着完'!R58C4:R59C95",FALSE),2,
MATCH(CB$2,INDIRECT("'"&amp;実行度合表集計!$D106&amp;"_受着完'!R4",FALSE),0))</f>
        <v>#REF!</v>
      </c>
      <c r="CG107" s="587" t="e" cm="1">
        <f t="array" aca="1" ref="CG107" ca="1">INDEX(INDIRECT("'"&amp;実行度合表集計!$D106&amp;"_受着完'!R58C4:R59C95",FALSE),2,
MATCH(CB$2,INDIRECT("'"&amp;実行度合表集計!$D106&amp;"_受着完'!R4",FALSE),0)-3)</f>
        <v>#REF!</v>
      </c>
      <c r="CH107" s="358" t="e" cm="1">
        <f t="array" aca="1" ref="CH107" ca="1">INDEX(INDIRECT("'"&amp;実行度合表集計!$D106&amp;"_受着完'!R89C4:R90C95",FALSE),2,
MATCH(CB$2,INDIRECT("'"&amp;実行度合表集計!$D106&amp;"_受着完'!R4",FALSE),0)-1)</f>
        <v>#REF!</v>
      </c>
      <c r="CI107" s="356" t="e">
        <f ca="1">INDEX(INDIRECT("'"&amp;実行度合表集計!$D106&amp;"_受着完'!R89C4:R90C95",FALSE),2,
MATCH(CB$2,INDIRECT("'"&amp;実行度合表集計!$D106&amp;"_受着完'!R4",FALSE),0))</f>
        <v>#REF!</v>
      </c>
      <c r="CJ107" s="795" t="e">
        <f ca="1">CI107-($Q106*1000)</f>
        <v>#REF!</v>
      </c>
      <c r="CK107" s="587" t="e" cm="1">
        <f t="array" aca="1" ref="CK107" ca="1">INDEX(INDIRECT("'"&amp;実行度合表集計!$D106&amp;"_受着完'!R89C4:R90C95",FALSE),2,
MATCH(CB$2,INDIRECT("'"&amp;実行度合表集計!$D106&amp;"_受着完'!R4",FALSE),0)-3)</f>
        <v>#REF!</v>
      </c>
      <c r="CL107" s="627" t="e">
        <f t="shared" ref="CL107" ca="1" si="2941">BH107+BR107+CB107</f>
        <v>#REF!</v>
      </c>
      <c r="CM107" s="628" t="e">
        <f t="shared" ref="CM107" ca="1" si="2942">BI107+BS107+CC107</f>
        <v>#REF!</v>
      </c>
      <c r="CN107" s="629" t="e">
        <f t="shared" ref="CN107" ca="1" si="2943">BJ107+BT107+CD107</f>
        <v>#REF!</v>
      </c>
      <c r="CO107" s="648" t="e">
        <f t="shared" ref="CO107" ca="1" si="2944">BK107+BU107+CE107</f>
        <v>#REF!</v>
      </c>
      <c r="CP107" s="617" t="e">
        <f t="shared" ref="CP107" ca="1" si="2945">BL107+BV107+CF107</f>
        <v>#REF!</v>
      </c>
      <c r="CQ107" s="649" t="e">
        <f t="shared" ref="CQ107" ca="1" si="2946">BM107+BW107+CG107</f>
        <v>#REF!</v>
      </c>
      <c r="CR107" s="659" t="e">
        <f ca="1">BN107+BX107+CH107</f>
        <v>#REF!</v>
      </c>
      <c r="CS107" s="619" t="e">
        <f ca="1">BO107+BY107+CI107</f>
        <v>#REF!</v>
      </c>
      <c r="CT107" s="790" t="e">
        <f ca="1">CS107*(1+CT108)-(($Q106*1000)*3)</f>
        <v>#REF!</v>
      </c>
      <c r="CU107" s="660" t="e">
        <f ca="1">BQ107+CA107+CK107</f>
        <v>#REF!</v>
      </c>
      <c r="CV107" s="670" t="e">
        <f t="shared" ca="1" si="2921"/>
        <v>#REF!</v>
      </c>
      <c r="CW107" s="620" t="e">
        <f t="shared" ca="1" si="2921"/>
        <v>#REF!</v>
      </c>
      <c r="CX107" s="671" t="e">
        <f t="shared" ca="1" si="2921"/>
        <v>#REF!</v>
      </c>
      <c r="CY107" s="681" t="e">
        <f t="shared" ca="1" si="2921"/>
        <v>#REF!</v>
      </c>
      <c r="CZ107" s="622" t="e">
        <f t="shared" ca="1" si="2921"/>
        <v>#REF!</v>
      </c>
      <c r="DA107" s="682" t="e">
        <f t="shared" ca="1" si="2921"/>
        <v>#REF!</v>
      </c>
      <c r="DB107" s="692" t="e">
        <f t="shared" ca="1" si="2921"/>
        <v>#REF!</v>
      </c>
      <c r="DC107" s="624" t="e">
        <f t="shared" ca="1" si="2921"/>
        <v>#REF!</v>
      </c>
      <c r="DD107" s="790" t="e">
        <f t="shared" ca="1" si="2921"/>
        <v>#REF!</v>
      </c>
      <c r="DE107" s="693" t="e">
        <f t="shared" ca="1" si="2921"/>
        <v>#REF!</v>
      </c>
      <c r="DF107" s="360" t="e" cm="1">
        <f t="array" aca="1" ref="DF107" ca="1">INDEX(INDIRECT("'"&amp;実行度合表集計!$D106&amp;"_受着完'!R27C4:R28C95",FALSE),2,
MATCH(DF$2,INDIRECT("'"&amp;実行度合表集計!$D106&amp;"_受着完'!R4",FALSE),0)-1)</f>
        <v>#REF!</v>
      </c>
      <c r="DG107" s="356" t="e">
        <f ca="1">INDEX(INDIRECT("'"&amp;実行度合表集計!$D106&amp;"_受着完'!R27C4:R28C95",FALSE),2,
MATCH(DF$2,INDIRECT("'"&amp;実行度合表集計!$D106&amp;"_受着完'!R4",FALSE),0))</f>
        <v>#REF!</v>
      </c>
      <c r="DH107" s="587" t="e" cm="1">
        <f t="array" aca="1" ref="DH107" ca="1">INDEX(INDIRECT("'"&amp;実行度合表集計!$D106&amp;"_受着完'!R27C4:R28C95",FALSE),2,
MATCH(DF$2,INDIRECT("'"&amp;実行度合表集計!$D106&amp;"_受着完'!R4",FALSE),0)-3)</f>
        <v>#REF!</v>
      </c>
      <c r="DI107" s="357" t="e" cm="1">
        <f t="array" aca="1" ref="DI107" ca="1">INDEX(INDIRECT("'"&amp;実行度合表集計!$D106&amp;"_受着完'!R58C4:R59C95",FALSE),2,
MATCH(DF$2,INDIRECT("'"&amp;実行度合表集計!$D106&amp;"_受着完'!R4",FALSE),0)-1)</f>
        <v>#REF!</v>
      </c>
      <c r="DJ107" s="356" t="e">
        <f ca="1">INDEX(INDIRECT("'"&amp;実行度合表集計!$D106&amp;"_受着完'!R58C4:R59C95",FALSE),2,
MATCH(DF$2,INDIRECT("'"&amp;実行度合表集計!$D106&amp;"_受着完'!R4",FALSE),0))</f>
        <v>#REF!</v>
      </c>
      <c r="DK107" s="587" t="e" cm="1">
        <f t="array" aca="1" ref="DK107" ca="1">INDEX(INDIRECT("'"&amp;実行度合表集計!$D106&amp;"_受着完'!R58C4:R59C95",FALSE),2,
MATCH(DF$2,INDIRECT("'"&amp;実行度合表集計!$D106&amp;"_受着完'!R4",FALSE),0)-3)</f>
        <v>#REF!</v>
      </c>
      <c r="DL107" s="358" t="e" cm="1">
        <f t="array" aca="1" ref="DL107" ca="1">INDEX(INDIRECT("'"&amp;実行度合表集計!$D106&amp;"_受着完'!R89C4:R90C95",FALSE),2,
MATCH(DF$2,INDIRECT("'"&amp;実行度合表集計!$D106&amp;"_受着完'!R4",FALSE),0)-1)</f>
        <v>#REF!</v>
      </c>
      <c r="DM107" s="356" t="e">
        <f ca="1">INDEX(INDIRECT("'"&amp;実行度合表集計!$D106&amp;"_受着完'!R89C4:R90C95",FALSE),2,
MATCH(DF$2,INDIRECT("'"&amp;実行度合表集計!$D106&amp;"_受着完'!R4",FALSE),0))</f>
        <v>#REF!</v>
      </c>
      <c r="DN107" s="795" t="e">
        <f ca="1">DM107-($Q106*1000)</f>
        <v>#REF!</v>
      </c>
      <c r="DO107" s="587" t="e" cm="1">
        <f t="array" aca="1" ref="DO107" ca="1">INDEX(INDIRECT("'"&amp;実行度合表集計!$D106&amp;"_受着完'!R89C4:R90C95",FALSE),2,
MATCH(DF$2,INDIRECT("'"&amp;実行度合表集計!$D106&amp;"_受着完'!R4",FALSE),0)-3)</f>
        <v>#REF!</v>
      </c>
      <c r="DP107" s="455" t="e" cm="1">
        <f t="array" aca="1" ref="DP107" ca="1">INDEX(INDIRECT("'"&amp;実行度合表集計!$D106&amp;"_受着完'!R27C4:R28C95",FALSE),2,
MATCH(DP$2,INDIRECT("'"&amp;実行度合表集計!$D106&amp;"_受着完'!R4",FALSE),0)-1)</f>
        <v>#REF!</v>
      </c>
      <c r="DQ107" s="356" t="e">
        <f ca="1">INDEX(INDIRECT("'"&amp;実行度合表集計!$D106&amp;"_受着完'!R27C4:R28C95",FALSE),2,
MATCH(DP$2,INDIRECT("'"&amp;実行度合表集計!$D106&amp;"_受着完'!R4",FALSE),0))</f>
        <v>#REF!</v>
      </c>
      <c r="DR107" s="587" t="e" cm="1">
        <f t="array" aca="1" ref="DR107" ca="1">INDEX(INDIRECT("'"&amp;実行度合表集計!$D106&amp;"_受着完'!R27C4:R28C95",FALSE),2,
MATCH(DP$2,INDIRECT("'"&amp;実行度合表集計!$D106&amp;"_受着完'!R4",FALSE),0)-3)</f>
        <v>#REF!</v>
      </c>
      <c r="DS107" s="357" t="e" cm="1">
        <f t="array" aca="1" ref="DS107" ca="1">INDEX(INDIRECT("'"&amp;実行度合表集計!$D106&amp;"_受着完'!R58C4:R59C95",FALSE),2,
MATCH(DP$2,INDIRECT("'"&amp;実行度合表集計!$D106&amp;"_受着完'!R4",FALSE),0)-1)</f>
        <v>#REF!</v>
      </c>
      <c r="DT107" s="356" t="e">
        <f ca="1">INDEX(INDIRECT("'"&amp;実行度合表集計!$D106&amp;"_受着完'!R58C4:R59C95",FALSE),2,
MATCH(DP$2,INDIRECT("'"&amp;実行度合表集計!$D106&amp;"_受着完'!R4",FALSE),0))</f>
        <v>#REF!</v>
      </c>
      <c r="DU107" s="587" t="e" cm="1">
        <f t="array" aca="1" ref="DU107" ca="1">INDEX(INDIRECT("'"&amp;実行度合表集計!$D106&amp;"_受着完'!R58C4:R59C95",FALSE),2,
MATCH(DP$2,INDIRECT("'"&amp;実行度合表集計!$D106&amp;"_受着完'!R4",FALSE),0)-3)</f>
        <v>#REF!</v>
      </c>
      <c r="DV107" s="358" t="e" cm="1">
        <f t="array" aca="1" ref="DV107" ca="1">INDEX(INDIRECT("'"&amp;実行度合表集計!$D106&amp;"_受着完'!R89C4:R90C95",FALSE),2,
MATCH(DP$2,INDIRECT("'"&amp;実行度合表集計!$D106&amp;"_受着完'!R4",FALSE),0)-1)</f>
        <v>#REF!</v>
      </c>
      <c r="DW107" s="356" t="e">
        <f ca="1">INDEX(INDIRECT("'"&amp;実行度合表集計!$D106&amp;"_受着完'!R89C4:R90C95",FALSE),2,
MATCH(DP$2,INDIRECT("'"&amp;実行度合表集計!$D106&amp;"_受着完'!R4",FALSE),0))</f>
        <v>#REF!</v>
      </c>
      <c r="DX107" s="795" t="e">
        <f ca="1">DW107-($Q106*1000)</f>
        <v>#REF!</v>
      </c>
      <c r="DY107" s="587" t="e" cm="1">
        <f t="array" aca="1" ref="DY107" ca="1">INDEX(INDIRECT("'"&amp;実行度合表集計!$D106&amp;"_受着完'!R89C4:R90C95",FALSE),2,
MATCH(DP$2,INDIRECT("'"&amp;実行度合表集計!$D106&amp;"_受着完'!R4",FALSE),0)-3)</f>
        <v>#REF!</v>
      </c>
      <c r="DZ107" s="455" t="e" cm="1">
        <f t="array" aca="1" ref="DZ107" ca="1">INDEX(INDIRECT("'"&amp;実行度合表集計!$D106&amp;"_受着完'!R27C4:R28C95",FALSE),2,
MATCH(DZ$2,INDIRECT("'"&amp;実行度合表集計!$D106&amp;"_受着完'!R4",FALSE),0)-1)</f>
        <v>#REF!</v>
      </c>
      <c r="EA107" s="356" t="e">
        <f ca="1">INDEX(INDIRECT("'"&amp;実行度合表集計!$D106&amp;"_受着完'!R27C4:R28C95",FALSE),2,
MATCH(DZ$2,INDIRECT("'"&amp;実行度合表集計!$D106&amp;"_受着完'!R4",FALSE),0))</f>
        <v>#REF!</v>
      </c>
      <c r="EB107" s="587" t="e" cm="1">
        <f t="array" aca="1" ref="EB107" ca="1">INDEX(INDIRECT("'"&amp;実行度合表集計!$D106&amp;"_受着完'!R27C4:R28C95",FALSE),2,
MATCH(DZ$2,INDIRECT("'"&amp;実行度合表集計!$D106&amp;"_受着完'!R4",FALSE),0)-3)</f>
        <v>#REF!</v>
      </c>
      <c r="EC107" s="357" t="e" cm="1">
        <f t="array" aca="1" ref="EC107" ca="1">INDEX(INDIRECT("'"&amp;実行度合表集計!$D106&amp;"_受着完'!R58C4:R59C95",FALSE),2,
MATCH(DZ$2,INDIRECT("'"&amp;実行度合表集計!$D106&amp;"_受着完'!R4",FALSE),0)-1)</f>
        <v>#REF!</v>
      </c>
      <c r="ED107" s="356" t="e">
        <f ca="1">INDEX(INDIRECT("'"&amp;実行度合表集計!$D106&amp;"_受着完'!R58C4:R59C95",FALSE),2,
MATCH(DZ$2,INDIRECT("'"&amp;実行度合表集計!$D106&amp;"_受着完'!R4",FALSE),0))</f>
        <v>#REF!</v>
      </c>
      <c r="EE107" s="587" t="e" cm="1">
        <f t="array" aca="1" ref="EE107" ca="1">INDEX(INDIRECT("'"&amp;実行度合表集計!$D106&amp;"_受着完'!R58C4:R59C95",FALSE),2,
MATCH(DZ$2,INDIRECT("'"&amp;実行度合表集計!$D106&amp;"_受着完'!R4",FALSE),0)-3)</f>
        <v>#REF!</v>
      </c>
      <c r="EF107" s="358" t="e" cm="1">
        <f t="array" aca="1" ref="EF107" ca="1">INDEX(INDIRECT("'"&amp;実行度合表集計!$D106&amp;"_受着完'!R89C4:R90C95",FALSE),2,
MATCH(DZ$2,INDIRECT("'"&amp;実行度合表集計!$D106&amp;"_受着完'!R4",FALSE),0)-1)</f>
        <v>#REF!</v>
      </c>
      <c r="EG107" s="356" t="e">
        <f ca="1">INDEX(INDIRECT("'"&amp;実行度合表集計!$D106&amp;"_受着完'!R89C4:R90C95",FALSE),2,
MATCH(DZ$2,INDIRECT("'"&amp;実行度合表集計!$D106&amp;"_受着完'!R4",FALSE),0))</f>
        <v>#REF!</v>
      </c>
      <c r="EH107" s="795" t="e">
        <f ca="1">EG107-($Q106*1000)</f>
        <v>#REF!</v>
      </c>
      <c r="EI107" s="587" t="e" cm="1">
        <f t="array" aca="1" ref="EI107" ca="1">INDEX(INDIRECT("'"&amp;実行度合表集計!$D106&amp;"_受着完'!R89C4:R90C95",FALSE),2,
MATCH(DZ$2,INDIRECT("'"&amp;実行度合表集計!$D106&amp;"_受着完'!R4",FALSE),0)-3)</f>
        <v>#REF!</v>
      </c>
      <c r="EJ107" s="627" t="e">
        <f t="shared" ref="EJ107" ca="1" si="2947">DF107+DP107+DZ107</f>
        <v>#REF!</v>
      </c>
      <c r="EK107" s="628" t="e">
        <f t="shared" ref="EK107" ca="1" si="2948">DG107+DQ107+EA107</f>
        <v>#REF!</v>
      </c>
      <c r="EL107" s="629" t="e">
        <f t="shared" ref="EL107" ca="1" si="2949">DH107+DR107+EB107</f>
        <v>#REF!</v>
      </c>
      <c r="EM107" s="648" t="e">
        <f t="shared" ref="EM107" ca="1" si="2950">DI107+DS107+EC107</f>
        <v>#REF!</v>
      </c>
      <c r="EN107" s="617" t="e">
        <f t="shared" ref="EN107" ca="1" si="2951">DJ107+DT107+ED107</f>
        <v>#REF!</v>
      </c>
      <c r="EO107" s="649" t="e">
        <f t="shared" ref="EO107" ca="1" si="2952">DK107+DU107+EE107</f>
        <v>#REF!</v>
      </c>
      <c r="EP107" s="659" t="e">
        <f ca="1">DL107+DV107+EF107</f>
        <v>#REF!</v>
      </c>
      <c r="EQ107" s="619" t="e">
        <f ca="1">DM107+DW107+EG107</f>
        <v>#REF!</v>
      </c>
      <c r="ER107" s="790" t="e">
        <f ca="1">EQ107*(1+ER108)-(($Q106*1000)*3)</f>
        <v>#REF!</v>
      </c>
      <c r="ES107" s="660" t="e">
        <f ca="1">DO107+DY107+EI107</f>
        <v>#REF!</v>
      </c>
      <c r="ET107" s="360" t="e" cm="1">
        <f t="array" aca="1" ref="ET107" ca="1">INDEX(INDIRECT("'"&amp;実行度合表集計!$D106&amp;"_受着完'!R27C4:R28C95",FALSE),2,
MATCH(ET$2,INDIRECT("'"&amp;実行度合表集計!$D106&amp;"_受着完'!R4",FALSE),0)-1)</f>
        <v>#REF!</v>
      </c>
      <c r="EU107" s="356" t="e">
        <f ca="1">INDEX(INDIRECT("'"&amp;実行度合表集計!$D106&amp;"_受着完'!R27C4:R28C95",FALSE),2,
MATCH(ET$2,INDIRECT("'"&amp;実行度合表集計!$D106&amp;"_受着完'!R4",FALSE),0))</f>
        <v>#REF!</v>
      </c>
      <c r="EV107" s="587" t="e" cm="1">
        <f t="array" aca="1" ref="EV107" ca="1">INDEX(INDIRECT("'"&amp;実行度合表集計!$D106&amp;"_受着完'!R27C4:R28C95",FALSE),2,
MATCH(ET$2,INDIRECT("'"&amp;実行度合表集計!$D106&amp;"_受着完'!R4",FALSE),0)-3)</f>
        <v>#REF!</v>
      </c>
      <c r="EW107" s="357" t="e" cm="1">
        <f t="array" aca="1" ref="EW107" ca="1">INDEX(INDIRECT("'"&amp;実行度合表集計!$D106&amp;"_受着完'!R58C4:R59C95",FALSE),2,
MATCH(ET$2,INDIRECT("'"&amp;実行度合表集計!$D106&amp;"_受着完'!R4",FALSE),0)-1)</f>
        <v>#REF!</v>
      </c>
      <c r="EX107" s="356" t="e">
        <f ca="1">INDEX(INDIRECT("'"&amp;実行度合表集計!$D106&amp;"_受着完'!R58C4:R59C95",FALSE),2,
MATCH(ET$2,INDIRECT("'"&amp;実行度合表集計!$D106&amp;"_受着完'!R4",FALSE),0))</f>
        <v>#REF!</v>
      </c>
      <c r="EY107" s="587" t="e" cm="1">
        <f t="array" aca="1" ref="EY107" ca="1">INDEX(INDIRECT("'"&amp;実行度合表集計!$D106&amp;"_受着完'!R58C4:R59C95",FALSE),2,
MATCH(ET$2,INDIRECT("'"&amp;実行度合表集計!$D106&amp;"_受着完'!R4",FALSE),0)-3)</f>
        <v>#REF!</v>
      </c>
      <c r="EZ107" s="358" t="e" cm="1">
        <f t="array" aca="1" ref="EZ107" ca="1">INDEX(INDIRECT("'"&amp;実行度合表集計!$D106&amp;"_受着完'!R89C4:R90C95",FALSE),2,
MATCH(ET$2,INDIRECT("'"&amp;実行度合表集計!$D106&amp;"_受着完'!R4",FALSE),0)-1)</f>
        <v>#REF!</v>
      </c>
      <c r="FA107" s="356" t="e">
        <f ca="1">INDEX(INDIRECT("'"&amp;実行度合表集計!$D106&amp;"_受着完'!R89C4:R90C95",FALSE),2,
MATCH(ET$2,INDIRECT("'"&amp;実行度合表集計!$D106&amp;"_受着完'!R4",FALSE),0))</f>
        <v>#REF!</v>
      </c>
      <c r="FB107" s="795" t="e">
        <f ca="1">FA107-($Q106*1000)</f>
        <v>#REF!</v>
      </c>
      <c r="FC107" s="587" t="e" cm="1">
        <f t="array" aca="1" ref="FC107" ca="1">INDEX(INDIRECT("'"&amp;実行度合表集計!$D106&amp;"_受着完'!R89C4:R90C95",FALSE),2,
MATCH(ET$2,INDIRECT("'"&amp;実行度合表集計!$D106&amp;"_受着完'!R4",FALSE),0)-3)</f>
        <v>#REF!</v>
      </c>
      <c r="FD107" s="455" t="e" cm="1">
        <f t="array" aca="1" ref="FD107" ca="1">INDEX(INDIRECT("'"&amp;実行度合表集計!$D106&amp;"_受着完'!R27C4:R28C95",FALSE),2,
MATCH(FD$2,INDIRECT("'"&amp;実行度合表集計!$D106&amp;"_受着完'!R4",FALSE),0)-1)</f>
        <v>#REF!</v>
      </c>
      <c r="FE107" s="356" t="e">
        <f ca="1">INDEX(INDIRECT("'"&amp;実行度合表集計!$D106&amp;"_受着完'!R27C4:R28C95",FALSE),2,
MATCH(FD$2,INDIRECT("'"&amp;実行度合表集計!$D106&amp;"_受着完'!R4",FALSE),0))</f>
        <v>#REF!</v>
      </c>
      <c r="FF107" s="587" t="e" cm="1">
        <f t="array" aca="1" ref="FF107" ca="1">INDEX(INDIRECT("'"&amp;実行度合表集計!$D106&amp;"_受着完'!R27C4:R28C95",FALSE),2,
MATCH(FD$2,INDIRECT("'"&amp;実行度合表集計!$D106&amp;"_受着完'!R4",FALSE),0)-3)</f>
        <v>#REF!</v>
      </c>
      <c r="FG107" s="357" t="e" cm="1">
        <f t="array" aca="1" ref="FG107" ca="1">INDEX(INDIRECT("'"&amp;実行度合表集計!$D106&amp;"_受着完'!R58C4:R59C95",FALSE),2,
MATCH(FD$2,INDIRECT("'"&amp;実行度合表集計!$D106&amp;"_受着完'!R4",FALSE),0)-1)</f>
        <v>#REF!</v>
      </c>
      <c r="FH107" s="356" t="e">
        <f ca="1">INDEX(INDIRECT("'"&amp;実行度合表集計!$D106&amp;"_受着完'!R58C4:R59C95",FALSE),2,
MATCH(FD$2,INDIRECT("'"&amp;実行度合表集計!$D106&amp;"_受着完'!R4",FALSE),0))</f>
        <v>#REF!</v>
      </c>
      <c r="FI107" s="587" t="e" cm="1">
        <f t="array" aca="1" ref="FI107" ca="1">INDEX(INDIRECT("'"&amp;実行度合表集計!$D106&amp;"_受着完'!R58C4:R59C95",FALSE),2,
MATCH(FD$2,INDIRECT("'"&amp;実行度合表集計!$D106&amp;"_受着完'!R4",FALSE),0)-3)</f>
        <v>#REF!</v>
      </c>
      <c r="FJ107" s="358" t="e" cm="1">
        <f t="array" aca="1" ref="FJ107" ca="1">INDEX(INDIRECT("'"&amp;実行度合表集計!$D106&amp;"_受着完'!R89C4:R90C95",FALSE),2,
MATCH(FD$2,INDIRECT("'"&amp;実行度合表集計!$D106&amp;"_受着完'!R4",FALSE),0)-1)</f>
        <v>#REF!</v>
      </c>
      <c r="FK107" s="356" t="e">
        <f ca="1">INDEX(INDIRECT("'"&amp;実行度合表集計!$D106&amp;"_受着完'!R89C4:R90C95",FALSE),2,
MATCH(FD$2,INDIRECT("'"&amp;実行度合表集計!$D106&amp;"_受着完'!R4",FALSE),0))</f>
        <v>#REF!</v>
      </c>
      <c r="FL107" s="795" t="e">
        <f ca="1">FK107-($Q106*1000)</f>
        <v>#REF!</v>
      </c>
      <c r="FM107" s="587" t="e" cm="1">
        <f t="array" aca="1" ref="FM107" ca="1">INDEX(INDIRECT("'"&amp;実行度合表集計!$D106&amp;"_受着完'!R89C4:R90C95",FALSE),2,
MATCH(FD$2,INDIRECT("'"&amp;実行度合表集計!$D106&amp;"_受着完'!R4",FALSE),0)-3)</f>
        <v>#REF!</v>
      </c>
      <c r="FN107" s="455" t="e" cm="1">
        <f t="array" aca="1" ref="FN107" ca="1">INDEX(INDIRECT("'"&amp;実行度合表集計!$D106&amp;"_受着完'!R27C4:R28C95",FALSE),2,
MATCH(FN$2,INDIRECT("'"&amp;実行度合表集計!$D106&amp;"_受着完'!R4",FALSE),0)-1)</f>
        <v>#REF!</v>
      </c>
      <c r="FO107" s="356" t="e">
        <f ca="1">INDEX(INDIRECT("'"&amp;実行度合表集計!$D106&amp;"_受着完'!R27C4:R28C95",FALSE),2,
MATCH(FN$2,INDIRECT("'"&amp;実行度合表集計!$D106&amp;"_受着完'!R4",FALSE),0))</f>
        <v>#REF!</v>
      </c>
      <c r="FP107" s="587" t="e" cm="1">
        <f t="array" aca="1" ref="FP107" ca="1">INDEX(INDIRECT("'"&amp;実行度合表集計!$D106&amp;"_受着完'!R27C4:R28C95",FALSE),2,
MATCH(FN$2,INDIRECT("'"&amp;実行度合表集計!$D106&amp;"_受着完'!R4",FALSE),0)-3)</f>
        <v>#REF!</v>
      </c>
      <c r="FQ107" s="357" t="e" cm="1">
        <f t="array" aca="1" ref="FQ107" ca="1">INDEX(INDIRECT("'"&amp;実行度合表集計!$D106&amp;"_受着完'!R58C4:R59C95",FALSE),2,
MATCH(FN$2,INDIRECT("'"&amp;実行度合表集計!$D106&amp;"_受着完'!R4",FALSE),0)-1)</f>
        <v>#REF!</v>
      </c>
      <c r="FR107" s="356" t="e">
        <f ca="1">INDEX(INDIRECT("'"&amp;実行度合表集計!$D106&amp;"_受着完'!R58C4:R59C95",FALSE),2,
MATCH(FN$2,INDIRECT("'"&amp;実行度合表集計!$D106&amp;"_受着完'!R4",FALSE),0))</f>
        <v>#REF!</v>
      </c>
      <c r="FS107" s="587" t="e" cm="1">
        <f t="array" aca="1" ref="FS107" ca="1">INDEX(INDIRECT("'"&amp;実行度合表集計!$D106&amp;"_受着完'!R58C4:R59C95",FALSE),2,
MATCH(FN$2,INDIRECT("'"&amp;実行度合表集計!$D106&amp;"_受着完'!R4",FALSE),0)-3)</f>
        <v>#REF!</v>
      </c>
      <c r="FT107" s="358" t="e" cm="1">
        <f t="array" aca="1" ref="FT107" ca="1">INDEX(INDIRECT("'"&amp;実行度合表集計!$D106&amp;"_受着完'!R89C4:R90C95",FALSE),2,
MATCH(FN$2,INDIRECT("'"&amp;実行度合表集計!$D106&amp;"_受着完'!R4",FALSE),0)-1)</f>
        <v>#REF!</v>
      </c>
      <c r="FU107" s="356" t="e">
        <f ca="1">INDEX(INDIRECT("'"&amp;実行度合表集計!$D106&amp;"_受着完'!R89C4:R90C95",FALSE),2,
MATCH(FN$2,INDIRECT("'"&amp;実行度合表集計!$D106&amp;"_受着完'!R4",FALSE),0))</f>
        <v>#REF!</v>
      </c>
      <c r="FV107" s="795" t="e">
        <f ca="1">FU107-($Q106*1000)</f>
        <v>#REF!</v>
      </c>
      <c r="FW107" s="587" t="e" cm="1">
        <f t="array" aca="1" ref="FW107" ca="1">INDEX(INDIRECT("'"&amp;実行度合表集計!$D106&amp;"_受着完'!R89C4:R90C95",FALSE),2,
MATCH(FN$2,INDIRECT("'"&amp;実行度合表集計!$D106&amp;"_受着完'!R4",FALSE),0)-3)</f>
        <v>#REF!</v>
      </c>
      <c r="FX107" s="627" t="e">
        <f t="shared" ref="FX107" ca="1" si="2953">ET107+FD107+FN107</f>
        <v>#REF!</v>
      </c>
      <c r="FY107" s="628" t="e">
        <f t="shared" ref="FY107" ca="1" si="2954">EU107+FE107+FO107</f>
        <v>#REF!</v>
      </c>
      <c r="FZ107" s="629" t="e">
        <f t="shared" ref="FZ107" ca="1" si="2955">EV107+FF107+FP107</f>
        <v>#REF!</v>
      </c>
      <c r="GA107" s="648" t="e">
        <f t="shared" ref="GA107" ca="1" si="2956">EW107+FG107+FQ107</f>
        <v>#REF!</v>
      </c>
      <c r="GB107" s="617" t="e">
        <f t="shared" ref="GB107" ca="1" si="2957">EX107+FH107+FR107</f>
        <v>#REF!</v>
      </c>
      <c r="GC107" s="649" t="e">
        <f t="shared" ref="GC107" ca="1" si="2958">EY107+FI107+FS107</f>
        <v>#REF!</v>
      </c>
      <c r="GD107" s="659" t="e">
        <f ca="1">EZ107+FJ107+FT107</f>
        <v>#REF!</v>
      </c>
      <c r="GE107" s="619" t="e">
        <f ca="1">FA107+FK107+FU107</f>
        <v>#REF!</v>
      </c>
      <c r="GF107" s="790" t="e">
        <f ca="1">GE107*(1+GF108)-(($Q106*1000)*3)</f>
        <v>#REF!</v>
      </c>
      <c r="GG107" s="660" t="e">
        <f ca="1">FC107+FM107+FW107</f>
        <v>#REF!</v>
      </c>
      <c r="GH107" s="670" t="e">
        <f t="shared" ca="1" si="2924"/>
        <v>#REF!</v>
      </c>
      <c r="GI107" s="620" t="e">
        <f t="shared" ca="1" si="2924"/>
        <v>#REF!</v>
      </c>
      <c r="GJ107" s="671" t="e">
        <f t="shared" ca="1" si="2924"/>
        <v>#REF!</v>
      </c>
      <c r="GK107" s="681" t="e">
        <f t="shared" ca="1" si="2924"/>
        <v>#REF!</v>
      </c>
      <c r="GL107" s="622" t="e">
        <f t="shared" ca="1" si="2924"/>
        <v>#REF!</v>
      </c>
      <c r="GM107" s="682" t="e">
        <f t="shared" ca="1" si="2924"/>
        <v>#REF!</v>
      </c>
      <c r="GN107" s="692" t="e">
        <f t="shared" ca="1" si="2925"/>
        <v>#REF!</v>
      </c>
      <c r="GO107" s="624" t="e">
        <f t="shared" ca="1" si="2926"/>
        <v>#REF!</v>
      </c>
      <c r="GP107" s="790" t="e">
        <f t="shared" ca="1" si="2927"/>
        <v>#REF!</v>
      </c>
      <c r="GQ107" s="693" t="e">
        <f t="shared" ca="1" si="2928"/>
        <v>#REF!</v>
      </c>
      <c r="GR107" s="702" t="e">
        <f t="shared" ca="1" si="2929"/>
        <v>#REF!</v>
      </c>
      <c r="GS107" s="699" t="e">
        <f t="shared" ca="1" si="2929"/>
        <v>#REF!</v>
      </c>
      <c r="GT107" s="703" t="e">
        <f t="shared" ca="1" si="2929"/>
        <v>#REF!</v>
      </c>
      <c r="GU107" s="702" t="e">
        <f t="shared" ca="1" si="2929"/>
        <v>#REF!</v>
      </c>
      <c r="GV107" s="699" t="e">
        <f t="shared" ca="1" si="2929"/>
        <v>#REF!</v>
      </c>
      <c r="GW107" s="703" t="e">
        <f t="shared" ca="1" si="2929"/>
        <v>#REF!</v>
      </c>
      <c r="GX107" s="702" t="e">
        <f t="shared" ca="1" si="2929"/>
        <v>#REF!</v>
      </c>
      <c r="GY107" s="699" t="e">
        <f t="shared" ca="1" si="2929"/>
        <v>#REF!</v>
      </c>
      <c r="GZ107" s="790" t="e">
        <f t="shared" ca="1" si="2929"/>
        <v>#REF!</v>
      </c>
      <c r="HA107" s="703" t="e">
        <f t="shared" ca="1" si="2929"/>
        <v>#REF!</v>
      </c>
      <c r="HC107" s="461" t="s">
        <v>146</v>
      </c>
      <c r="HD107" s="460"/>
      <c r="HE107" s="461" t="s">
        <v>252</v>
      </c>
      <c r="HF107" s="461"/>
      <c r="HG107" s="461"/>
    </row>
    <row r="108" spans="1:215" ht="19.5" outlineLevel="1" x14ac:dyDescent="0.25">
      <c r="A108" s="365"/>
      <c r="B108" s="505"/>
      <c r="C108" s="444" t="str">
        <f>_xlfn.XLOOKUP($D108,'214737'!$H:$H,'214737'!$G:$G,"",0)</f>
        <v/>
      </c>
      <c r="D108" s="432" t="str">
        <f>HYPERLINK("#'"&amp;D106&amp;"_損益'!A1","▶損益")</f>
        <v>▶損益</v>
      </c>
      <c r="E108" s="407"/>
      <c r="F108" s="1295" t="str">
        <f>_xlfn.XLOOKUP($D108,'214737'!$H:$H,'214737'!$I:$I,"",0)</f>
        <v/>
      </c>
      <c r="G108" s="1295" t="str">
        <f>_xlfn.XLOOKUP($D108,'214737'!$H:$H,'214737'!$J:$J,"",0)</f>
        <v/>
      </c>
      <c r="H108" s="1295" t="str">
        <f>_xlfn.XLOOKUP($D108,'214737'!$H:$H,'214737'!$K:$K,"",0)</f>
        <v/>
      </c>
      <c r="I108" s="415"/>
      <c r="J108" s="547"/>
      <c r="K108" s="1279"/>
      <c r="L108" s="1279"/>
      <c r="M108" s="1279"/>
      <c r="N108" s="1279"/>
      <c r="O108" s="1279"/>
      <c r="P108" s="1279"/>
      <c r="Q108" s="1279"/>
      <c r="R108" s="579" t="str">
        <f>R106</f>
        <v>ケアセブン訪問看護</v>
      </c>
      <c r="S108" s="359" t="s">
        <v>143</v>
      </c>
      <c r="T108" s="558" t="e">
        <f t="shared" ref="T108" ca="1" si="2959">IF(AND(T106&gt;0,T107&gt;0),ROUNDDOWN(T107/T106,4),"")</f>
        <v>#REF!</v>
      </c>
      <c r="U108" s="559" t="e">
        <f t="shared" ref="U108" ca="1" si="2960">IF(AND(U106&gt;0,U107&gt;0),ROUNDDOWN(U107/U106,4),"")</f>
        <v>#REF!</v>
      </c>
      <c r="V108" s="559" t="e">
        <f t="shared" ref="V108" ca="1" si="2961">IF(AND(V106&gt;0,V107&gt;0),ROUNDDOWN(V107/V106,4),"")</f>
        <v>#REF!</v>
      </c>
      <c r="W108" s="560" t="e">
        <f t="shared" ref="W108" ca="1" si="2962">IF(AND(W106&gt;0,W107&gt;0),ROUNDDOWN(W107/W106,4),"")</f>
        <v>#REF!</v>
      </c>
      <c r="X108" s="559" t="e">
        <f t="shared" ref="X108" ca="1" si="2963">IF(AND(X106&gt;0,X107&gt;0),ROUNDDOWN(X107/X106,4),"")</f>
        <v>#REF!</v>
      </c>
      <c r="Y108" s="559" t="e">
        <f t="shared" ref="Y108" ca="1" si="2964">IF(AND(Y106&gt;0,Y107&gt;0),ROUNDDOWN(Y107/Y106,4),"")</f>
        <v>#REF!</v>
      </c>
      <c r="Z108" s="561" t="e">
        <f t="shared" ref="Z108" ca="1" si="2965">IF(AND(Z106&gt;0,Z107&gt;0),ROUNDDOWN(Z107/Z106,4),"")</f>
        <v>#REF!</v>
      </c>
      <c r="AA108" s="559" t="e">
        <f t="shared" ref="AA108" ca="1" si="2966">IF(AND(AA106&gt;0,AA107&gt;0),ROUNDDOWN(AA107/AA106,4),"")</f>
        <v>#REF!</v>
      </c>
      <c r="AB108" s="562" t="e">
        <f ca="1">IF(AB107&gt;0,AB107/AB106,0)</f>
        <v>#REF!</v>
      </c>
      <c r="AC108" s="559" t="e">
        <f t="shared" ref="AC108" ca="1" si="2967">IF(AND(AC106&gt;0,AC107&gt;0),ROUNDDOWN(AC107/AC106,4),"")</f>
        <v>#REF!</v>
      </c>
      <c r="AD108" s="558" t="e">
        <f t="shared" ref="AD108" ca="1" si="2968">IF(AND(AD106&gt;0,AD107&gt;0),ROUNDDOWN(AD107/AD106,4),"")</f>
        <v>#REF!</v>
      </c>
      <c r="AE108" s="559" t="e">
        <f t="shared" ref="AE108" ca="1" si="2969">IF(AND(AE106&gt;0,AE107&gt;0),ROUNDDOWN(AE107/AE106,4),"")</f>
        <v>#REF!</v>
      </c>
      <c r="AF108" s="559" t="e">
        <f t="shared" ref="AF108" ca="1" si="2970">IF(AND(AF106&gt;0,AF107&gt;0),ROUNDDOWN(AF107/AF106,4),"")</f>
        <v>#REF!</v>
      </c>
      <c r="AG108" s="560" t="e">
        <f t="shared" ref="AG108" ca="1" si="2971">IF(AND(AG106&gt;0,AG107&gt;0),ROUNDDOWN(AG107/AG106,4),"")</f>
        <v>#REF!</v>
      </c>
      <c r="AH108" s="559" t="e">
        <f t="shared" ref="AH108" ca="1" si="2972">IF(AND(AH106&gt;0,AH107&gt;0),ROUNDDOWN(AH107/AH106,4),"")</f>
        <v>#REF!</v>
      </c>
      <c r="AI108" s="559" t="e">
        <f t="shared" ref="AI108" ca="1" si="2973">IF(AND(AI106&gt;0,AI107&gt;0),ROUNDDOWN(AI107/AI106,4),"")</f>
        <v>#REF!</v>
      </c>
      <c r="AJ108" s="561" t="e">
        <f t="shared" ref="AJ108" ca="1" si="2974">IF(AND(AJ106&gt;0,AJ107&gt;0),ROUNDDOWN(AJ107/AJ106,4),"")</f>
        <v>#REF!</v>
      </c>
      <c r="AK108" s="559" t="e">
        <f t="shared" ref="AK108" ca="1" si="2975">IF(AND(AK106&gt;0,AK107&gt;0),ROUNDDOWN(AK107/AK106,4),"")</f>
        <v>#REF!</v>
      </c>
      <c r="AL108" s="562" t="e">
        <f ca="1">IF(AL107&gt;0,AL107/AL106,0)</f>
        <v>#REF!</v>
      </c>
      <c r="AM108" s="559" t="e">
        <f t="shared" ref="AM108" ca="1" si="2976">IF(AND(AM106&gt;0,AM107&gt;0),ROUNDDOWN(AM107/AM106,4),"")</f>
        <v>#REF!</v>
      </c>
      <c r="AN108" s="558" t="e">
        <f t="shared" ref="AN108" ca="1" si="2977">IF(AND(AN106&gt;0,AN107&gt;0),ROUNDDOWN(AN107/AN106,4),"")</f>
        <v>#REF!</v>
      </c>
      <c r="AO108" s="559" t="e">
        <f t="shared" ref="AO108" ca="1" si="2978">IF(AND(AO106&gt;0,AO107&gt;0),ROUNDDOWN(AO107/AO106,4),"")</f>
        <v>#REF!</v>
      </c>
      <c r="AP108" s="559" t="e">
        <f t="shared" ref="AP108" ca="1" si="2979">IF(AND(AP106&gt;0,AP107&gt;0),ROUNDDOWN(AP107/AP106,4),"")</f>
        <v>#REF!</v>
      </c>
      <c r="AQ108" s="560" t="e">
        <f t="shared" ref="AQ108" ca="1" si="2980">IF(AND(AQ106&gt;0,AQ107&gt;0),ROUNDDOWN(AQ107/AQ106,4),"")</f>
        <v>#REF!</v>
      </c>
      <c r="AR108" s="559" t="e">
        <f t="shared" ref="AR108" ca="1" si="2981">IF(AND(AR106&gt;0,AR107&gt;0),ROUNDDOWN(AR107/AR106,4),"")</f>
        <v>#REF!</v>
      </c>
      <c r="AS108" s="559" t="e">
        <f t="shared" ref="AS108" ca="1" si="2982">IF(AND(AS106&gt;0,AS107&gt;0),ROUNDDOWN(AS107/AS106,4),"")</f>
        <v>#REF!</v>
      </c>
      <c r="AT108" s="561" t="e">
        <f t="shared" ref="AT108" ca="1" si="2983">IF(AND(AT106&gt;0,AT107&gt;0),ROUNDDOWN(AT107/AT106,4),"")</f>
        <v>#REF!</v>
      </c>
      <c r="AU108" s="559" t="e">
        <f t="shared" ref="AU108" ca="1" si="2984">IF(AND(AU106&gt;0,AU107&gt;0),ROUNDDOWN(AU107/AU106,4),"")</f>
        <v>#REF!</v>
      </c>
      <c r="AV108" s="562" t="e">
        <f ca="1">IF(AV107&gt;0,AV107/AV106,0)</f>
        <v>#REF!</v>
      </c>
      <c r="AW108" s="559" t="e">
        <f t="shared" ref="AW108" ca="1" si="2985">IF(AND(AW106&gt;0,AW107&gt;0),ROUNDDOWN(AW107/AW106,4),"")</f>
        <v>#REF!</v>
      </c>
      <c r="AX108" s="630" t="e">
        <f t="shared" ref="AX108:BE108" ca="1" si="2986">IF(AND(AX106&gt;0,AX107&gt;0),ROUNDDOWN(AX107/AX106,4),"")</f>
        <v>#REF!</v>
      </c>
      <c r="AY108" s="563" t="e">
        <f t="shared" ca="1" si="2986"/>
        <v>#REF!</v>
      </c>
      <c r="AZ108" s="631" t="e">
        <f t="shared" ca="1" si="2986"/>
        <v>#REF!</v>
      </c>
      <c r="BA108" s="650" t="e">
        <f t="shared" ca="1" si="2986"/>
        <v>#REF!</v>
      </c>
      <c r="BB108" s="564" t="e">
        <f t="shared" ca="1" si="2986"/>
        <v>#REF!</v>
      </c>
      <c r="BC108" s="651" t="e">
        <f t="shared" ca="1" si="2986"/>
        <v>#REF!</v>
      </c>
      <c r="BD108" s="661" t="e">
        <f t="shared" ca="1" si="2986"/>
        <v>#REF!</v>
      </c>
      <c r="BE108" s="565" t="e">
        <f t="shared" ca="1" si="2986"/>
        <v>#REF!</v>
      </c>
      <c r="BF108" s="796"/>
      <c r="BG108" s="662" t="e">
        <f ca="1">IF(AND(BG106&gt;0,BG107&gt;0),ROUNDDOWN(BG107/BG106,4),"")</f>
        <v>#REF!</v>
      </c>
      <c r="BH108" s="566" t="e">
        <f t="shared" ref="BH108" ca="1" si="2987">IF(AND(BH106&gt;0,BH107&gt;0),ROUNDDOWN(BH107/BH106,4),"")</f>
        <v>#REF!</v>
      </c>
      <c r="BI108" s="559" t="e">
        <f t="shared" ref="BI108" ca="1" si="2988">IF(AND(BI106&gt;0,BI107&gt;0),ROUNDDOWN(BI107/BI106,4),"")</f>
        <v>#REF!</v>
      </c>
      <c r="BJ108" s="559" t="e">
        <f t="shared" ref="BJ108" ca="1" si="2989">IF(AND(BJ106&gt;0,BJ107&gt;0),ROUNDDOWN(BJ107/BJ106,4),"")</f>
        <v>#REF!</v>
      </c>
      <c r="BK108" s="560" t="e">
        <f t="shared" ref="BK108" ca="1" si="2990">IF(AND(BK106&gt;0,BK107&gt;0),ROUNDDOWN(BK107/BK106,4),"")</f>
        <v>#REF!</v>
      </c>
      <c r="BL108" s="559" t="e">
        <f t="shared" ref="BL108" ca="1" si="2991">IF(AND(BL106&gt;0,BL107&gt;0),ROUNDDOWN(BL107/BL106,4),"")</f>
        <v>#REF!</v>
      </c>
      <c r="BM108" s="559" t="e">
        <f t="shared" ref="BM108" ca="1" si="2992">IF(AND(BM106&gt;0,BM107&gt;0),ROUNDDOWN(BM107/BM106,4),"")</f>
        <v>#REF!</v>
      </c>
      <c r="BN108" s="561" t="e">
        <f t="shared" ref="BN108" ca="1" si="2993">IF(AND(BN106&gt;0,BN107&gt;0),ROUNDDOWN(BN107/BN106,4),"")</f>
        <v>#REF!</v>
      </c>
      <c r="BO108" s="559" t="e">
        <f t="shared" ref="BO108" ca="1" si="2994">IF(AND(BO106&gt;0,BO107&gt;0),ROUNDDOWN(BO107/BO106,4),"")</f>
        <v>#REF!</v>
      </c>
      <c r="BP108" s="562" t="e">
        <f ca="1">IF(BP107&gt;0,BP107/BP106,0)</f>
        <v>#REF!</v>
      </c>
      <c r="BQ108" s="559" t="e">
        <f t="shared" ref="BQ108" ca="1" si="2995">IF(AND(BQ106&gt;0,BQ107&gt;0),ROUNDDOWN(BQ107/BQ106,4),"")</f>
        <v>#REF!</v>
      </c>
      <c r="BR108" s="558" t="e">
        <f t="shared" ref="BR108" ca="1" si="2996">IF(AND(BR106&gt;0,BR107&gt;0),ROUNDDOWN(BR107/BR106,4),"")</f>
        <v>#REF!</v>
      </c>
      <c r="BS108" s="559" t="e">
        <f t="shared" ref="BS108" ca="1" si="2997">IF(AND(BS106&gt;0,BS107&gt;0),ROUNDDOWN(BS107/BS106,4),"")</f>
        <v>#REF!</v>
      </c>
      <c r="BT108" s="559" t="e">
        <f t="shared" ref="BT108" ca="1" si="2998">IF(AND(BT106&gt;0,BT107&gt;0),ROUNDDOWN(BT107/BT106,4),"")</f>
        <v>#REF!</v>
      </c>
      <c r="BU108" s="560" t="e">
        <f t="shared" ref="BU108" ca="1" si="2999">IF(AND(BU106&gt;0,BU107&gt;0),ROUNDDOWN(BU107/BU106,4),"")</f>
        <v>#REF!</v>
      </c>
      <c r="BV108" s="559" t="e">
        <f t="shared" ref="BV108" ca="1" si="3000">IF(AND(BV106&gt;0,BV107&gt;0),ROUNDDOWN(BV107/BV106,4),"")</f>
        <v>#REF!</v>
      </c>
      <c r="BW108" s="559" t="e">
        <f t="shared" ref="BW108" ca="1" si="3001">IF(AND(BW106&gt;0,BW107&gt;0),ROUNDDOWN(BW107/BW106,4),"")</f>
        <v>#REF!</v>
      </c>
      <c r="BX108" s="561" t="e">
        <f t="shared" ref="BX108" ca="1" si="3002">IF(AND(BX106&gt;0,BX107&gt;0),ROUNDDOWN(BX107/BX106,4),"")</f>
        <v>#REF!</v>
      </c>
      <c r="BY108" s="559" t="e">
        <f t="shared" ref="BY108" ca="1" si="3003">IF(AND(BY106&gt;0,BY107&gt;0),ROUNDDOWN(BY107/BY106,4),"")</f>
        <v>#REF!</v>
      </c>
      <c r="BZ108" s="562" t="e">
        <f ca="1">IF(BZ107&gt;0,BZ107/BZ106,0)</f>
        <v>#REF!</v>
      </c>
      <c r="CA108" s="559" t="e">
        <f t="shared" ref="CA108" ca="1" si="3004">IF(AND(CA106&gt;0,CA107&gt;0),ROUNDDOWN(CA107/CA106,4),"")</f>
        <v>#REF!</v>
      </c>
      <c r="CB108" s="558" t="e">
        <f t="shared" ref="CB108" ca="1" si="3005">IF(AND(CB106&gt;0,CB107&gt;0),ROUNDDOWN(CB107/CB106,4),"")</f>
        <v>#REF!</v>
      </c>
      <c r="CC108" s="559" t="e">
        <f t="shared" ref="CC108" ca="1" si="3006">IF(AND(CC106&gt;0,CC107&gt;0),ROUNDDOWN(CC107/CC106,4),"")</f>
        <v>#REF!</v>
      </c>
      <c r="CD108" s="559" t="e">
        <f t="shared" ref="CD108" ca="1" si="3007">IF(AND(CD106&gt;0,CD107&gt;0),ROUNDDOWN(CD107/CD106,4),"")</f>
        <v>#REF!</v>
      </c>
      <c r="CE108" s="560" t="e">
        <f t="shared" ref="CE108" ca="1" si="3008">IF(AND(CE106&gt;0,CE107&gt;0),ROUNDDOWN(CE107/CE106,4),"")</f>
        <v>#REF!</v>
      </c>
      <c r="CF108" s="559" t="e">
        <f t="shared" ref="CF108" ca="1" si="3009">IF(AND(CF106&gt;0,CF107&gt;0),ROUNDDOWN(CF107/CF106,4),"")</f>
        <v>#REF!</v>
      </c>
      <c r="CG108" s="559" t="e">
        <f t="shared" ref="CG108" ca="1" si="3010">IF(AND(CG106&gt;0,CG107&gt;0),ROUNDDOWN(CG107/CG106,4),"")</f>
        <v>#REF!</v>
      </c>
      <c r="CH108" s="561" t="e">
        <f t="shared" ref="CH108" ca="1" si="3011">IF(AND(CH106&gt;0,CH107&gt;0),ROUNDDOWN(CH107/CH106,4),"")</f>
        <v>#REF!</v>
      </c>
      <c r="CI108" s="559" t="e">
        <f t="shared" ref="CI108" ca="1" si="3012">IF(AND(CI106&gt;0,CI107&gt;0),ROUNDDOWN(CI107/CI106,4),"")</f>
        <v>#REF!</v>
      </c>
      <c r="CJ108" s="562" t="e">
        <f ca="1">IF(CJ107&gt;0,CJ107/CJ106,0)</f>
        <v>#REF!</v>
      </c>
      <c r="CK108" s="559" t="e">
        <f t="shared" ref="CK108" ca="1" si="3013">IF(AND(CK106&gt;0,CK107&gt;0),ROUNDDOWN(CK107/CK106,4),"")</f>
        <v>#REF!</v>
      </c>
      <c r="CL108" s="630" t="e">
        <f t="shared" ref="CL108:CS108" ca="1" si="3014">IF(AND(CL106&gt;0,CL107&gt;0),ROUNDDOWN(CL107/CL106,4),"")</f>
        <v>#REF!</v>
      </c>
      <c r="CM108" s="563" t="e">
        <f t="shared" ca="1" si="3014"/>
        <v>#REF!</v>
      </c>
      <c r="CN108" s="631" t="e">
        <f t="shared" ca="1" si="3014"/>
        <v>#REF!</v>
      </c>
      <c r="CO108" s="650" t="e">
        <f t="shared" ca="1" si="3014"/>
        <v>#REF!</v>
      </c>
      <c r="CP108" s="564" t="e">
        <f t="shared" ca="1" si="3014"/>
        <v>#REF!</v>
      </c>
      <c r="CQ108" s="651" t="e">
        <f t="shared" ca="1" si="3014"/>
        <v>#REF!</v>
      </c>
      <c r="CR108" s="661" t="e">
        <f t="shared" ca="1" si="3014"/>
        <v>#REF!</v>
      </c>
      <c r="CS108" s="565" t="e">
        <f t="shared" ca="1" si="3014"/>
        <v>#REF!</v>
      </c>
      <c r="CT108" s="796"/>
      <c r="CU108" s="662" t="e">
        <f ca="1">IF(AND(CU106&gt;0,CU107&gt;0),ROUNDDOWN(CU107/CU106,4),"")</f>
        <v>#REF!</v>
      </c>
      <c r="CV108" s="672" t="e">
        <f ca="1">IF(AND(CV106&gt;0,CV107&gt;0),ROUNDDOWN(CV107/CV106,4),"")</f>
        <v>#REF!</v>
      </c>
      <c r="CW108" s="567" t="e">
        <f t="shared" ref="CW108:CX108" ca="1" si="3015">IF(AND(CW106&gt;0,CW107&gt;0),ROUNDDOWN(CW107/CW106,4),"")</f>
        <v>#REF!</v>
      </c>
      <c r="CX108" s="673" t="e">
        <f t="shared" ca="1" si="3015"/>
        <v>#REF!</v>
      </c>
      <c r="CY108" s="683" t="e">
        <f ca="1">IF(AND(CY106&gt;0,CY107&gt;0),ROUNDDOWN(CY107/CY106,4),"")</f>
        <v>#REF!</v>
      </c>
      <c r="CZ108" s="568" t="e">
        <f ca="1">IF(AND(CZ106&gt;0,CZ107&gt;0),ROUNDDOWN(CZ107/CZ106,4),"")</f>
        <v>#REF!</v>
      </c>
      <c r="DA108" s="684" t="e">
        <f ca="1">IF(AND(DA106&gt;0,DA107&gt;0),ROUNDDOWN(DA107/DA106,4),"")</f>
        <v>#REF!</v>
      </c>
      <c r="DB108" s="694" t="e">
        <f t="shared" ref="DB108" ca="1" si="3016">IF(AND(DB106&gt;0,DB107&gt;0),ROUNDDOWN(DB107/DB106,4),"")</f>
        <v>#REF!</v>
      </c>
      <c r="DC108" s="569" t="e">
        <f t="shared" ref="DC108:DD108" ca="1" si="3017">IF(AND(DC106&gt;0,DC107&gt;0),ROUNDDOWN(DC107/DC106,4),"")</f>
        <v>#REF!</v>
      </c>
      <c r="DD108" s="792" t="e">
        <f t="shared" ca="1" si="3017"/>
        <v>#REF!</v>
      </c>
      <c r="DE108" s="695" t="e">
        <f t="shared" ref="DE108" ca="1" si="3018">IF(AND(DE106&gt;0,DE107&gt;0),ROUNDDOWN(DE107/DE106,4),"")</f>
        <v>#REF!</v>
      </c>
      <c r="DF108" s="566" t="e">
        <f t="shared" ref="DF108:GX108" ca="1" si="3019">IF(AND(DF106&gt;0,DF107&gt;0),ROUNDDOWN(DF107/DF106,4),"")</f>
        <v>#REF!</v>
      </c>
      <c r="DG108" s="559" t="e">
        <f t="shared" ca="1" si="3019"/>
        <v>#REF!</v>
      </c>
      <c r="DH108" s="559" t="e">
        <f t="shared" ca="1" si="3019"/>
        <v>#REF!</v>
      </c>
      <c r="DI108" s="560" t="e">
        <f t="shared" ca="1" si="3019"/>
        <v>#REF!</v>
      </c>
      <c r="DJ108" s="559" t="e">
        <f t="shared" ca="1" si="3019"/>
        <v>#REF!</v>
      </c>
      <c r="DK108" s="559" t="e">
        <f t="shared" ca="1" si="3019"/>
        <v>#REF!</v>
      </c>
      <c r="DL108" s="561" t="e">
        <f t="shared" ca="1" si="3019"/>
        <v>#REF!</v>
      </c>
      <c r="DM108" s="559" t="e">
        <f t="shared" ca="1" si="3019"/>
        <v>#REF!</v>
      </c>
      <c r="DN108" s="562" t="e">
        <f ca="1">IF(DN107&gt;0,DN107/DN106,0)</f>
        <v>#REF!</v>
      </c>
      <c r="DO108" s="559" t="e">
        <f t="shared" ca="1" si="3019"/>
        <v>#REF!</v>
      </c>
      <c r="DP108" s="558" t="e">
        <f t="shared" ca="1" si="3019"/>
        <v>#REF!</v>
      </c>
      <c r="DQ108" s="559" t="e">
        <f t="shared" ca="1" si="3019"/>
        <v>#REF!</v>
      </c>
      <c r="DR108" s="559" t="e">
        <f t="shared" ca="1" si="3019"/>
        <v>#REF!</v>
      </c>
      <c r="DS108" s="560" t="e">
        <f t="shared" ca="1" si="3019"/>
        <v>#REF!</v>
      </c>
      <c r="DT108" s="559" t="e">
        <f t="shared" ca="1" si="3019"/>
        <v>#REF!</v>
      </c>
      <c r="DU108" s="559" t="e">
        <f t="shared" ca="1" si="3019"/>
        <v>#REF!</v>
      </c>
      <c r="DV108" s="561" t="e">
        <f t="shared" ca="1" si="3019"/>
        <v>#REF!</v>
      </c>
      <c r="DW108" s="559" t="e">
        <f t="shared" ca="1" si="3019"/>
        <v>#REF!</v>
      </c>
      <c r="DX108" s="562" t="e">
        <f ca="1">IF(DX107&gt;0,DX107/DX106,0)</f>
        <v>#REF!</v>
      </c>
      <c r="DY108" s="559" t="e">
        <f t="shared" ca="1" si="3019"/>
        <v>#REF!</v>
      </c>
      <c r="DZ108" s="558" t="e">
        <f t="shared" ca="1" si="3019"/>
        <v>#REF!</v>
      </c>
      <c r="EA108" s="559" t="e">
        <f t="shared" ca="1" si="3019"/>
        <v>#REF!</v>
      </c>
      <c r="EB108" s="559" t="e">
        <f t="shared" ca="1" si="3019"/>
        <v>#REF!</v>
      </c>
      <c r="EC108" s="560" t="e">
        <f t="shared" ca="1" si="3019"/>
        <v>#REF!</v>
      </c>
      <c r="ED108" s="559" t="e">
        <f t="shared" ca="1" si="3019"/>
        <v>#REF!</v>
      </c>
      <c r="EE108" s="559" t="e">
        <f t="shared" ca="1" si="3019"/>
        <v>#REF!</v>
      </c>
      <c r="EF108" s="561" t="e">
        <f t="shared" ca="1" si="3019"/>
        <v>#REF!</v>
      </c>
      <c r="EG108" s="559" t="e">
        <f t="shared" ca="1" si="3019"/>
        <v>#REF!</v>
      </c>
      <c r="EH108" s="562" t="e">
        <f ca="1">IF(EH107&gt;0,EH107/EH106,0)</f>
        <v>#REF!</v>
      </c>
      <c r="EI108" s="559" t="e">
        <f t="shared" ca="1" si="3019"/>
        <v>#REF!</v>
      </c>
      <c r="EJ108" s="630" t="e">
        <f t="shared" ref="EJ108:EQ108" ca="1" si="3020">IF(AND(EJ106&gt;0,EJ107&gt;0),ROUNDDOWN(EJ107/EJ106,4),"")</f>
        <v>#REF!</v>
      </c>
      <c r="EK108" s="563" t="e">
        <f t="shared" ca="1" si="3020"/>
        <v>#REF!</v>
      </c>
      <c r="EL108" s="631" t="e">
        <f t="shared" ca="1" si="3020"/>
        <v>#REF!</v>
      </c>
      <c r="EM108" s="650" t="e">
        <f t="shared" ca="1" si="3020"/>
        <v>#REF!</v>
      </c>
      <c r="EN108" s="564" t="e">
        <f t="shared" ca="1" si="3020"/>
        <v>#REF!</v>
      </c>
      <c r="EO108" s="651" t="e">
        <f t="shared" ca="1" si="3020"/>
        <v>#REF!</v>
      </c>
      <c r="EP108" s="661" t="e">
        <f t="shared" ca="1" si="3020"/>
        <v>#REF!</v>
      </c>
      <c r="EQ108" s="565" t="e">
        <f t="shared" ca="1" si="3020"/>
        <v>#REF!</v>
      </c>
      <c r="ER108" s="796"/>
      <c r="ES108" s="662" t="e">
        <f ca="1">IF(AND(ES106&gt;0,ES107&gt;0),ROUNDDOWN(ES107/ES106,4),"")</f>
        <v>#REF!</v>
      </c>
      <c r="ET108" s="566" t="e">
        <f t="shared" ca="1" si="3019"/>
        <v>#REF!</v>
      </c>
      <c r="EU108" s="559" t="e">
        <f t="shared" ca="1" si="3019"/>
        <v>#REF!</v>
      </c>
      <c r="EV108" s="559" t="e">
        <f t="shared" ca="1" si="3019"/>
        <v>#REF!</v>
      </c>
      <c r="EW108" s="560" t="e">
        <f t="shared" ca="1" si="3019"/>
        <v>#REF!</v>
      </c>
      <c r="EX108" s="559" t="e">
        <f t="shared" ca="1" si="3019"/>
        <v>#REF!</v>
      </c>
      <c r="EY108" s="559" t="e">
        <f t="shared" ca="1" si="3019"/>
        <v>#REF!</v>
      </c>
      <c r="EZ108" s="561" t="e">
        <f t="shared" ca="1" si="3019"/>
        <v>#REF!</v>
      </c>
      <c r="FA108" s="559" t="e">
        <f t="shared" ca="1" si="3019"/>
        <v>#REF!</v>
      </c>
      <c r="FB108" s="562" t="e">
        <f ca="1">IF(FB107&gt;0,FB107/FB106,0)</f>
        <v>#REF!</v>
      </c>
      <c r="FC108" s="559" t="e">
        <f t="shared" ca="1" si="3019"/>
        <v>#REF!</v>
      </c>
      <c r="FD108" s="558" t="e">
        <f t="shared" ca="1" si="3019"/>
        <v>#REF!</v>
      </c>
      <c r="FE108" s="559" t="e">
        <f t="shared" ca="1" si="3019"/>
        <v>#REF!</v>
      </c>
      <c r="FF108" s="559" t="e">
        <f t="shared" ca="1" si="3019"/>
        <v>#REF!</v>
      </c>
      <c r="FG108" s="560" t="e">
        <f t="shared" ca="1" si="3019"/>
        <v>#REF!</v>
      </c>
      <c r="FH108" s="559" t="e">
        <f t="shared" ca="1" si="3019"/>
        <v>#REF!</v>
      </c>
      <c r="FI108" s="559" t="e">
        <f t="shared" ca="1" si="3019"/>
        <v>#REF!</v>
      </c>
      <c r="FJ108" s="561" t="e">
        <f t="shared" ca="1" si="3019"/>
        <v>#REF!</v>
      </c>
      <c r="FK108" s="559" t="e">
        <f t="shared" ca="1" si="3019"/>
        <v>#REF!</v>
      </c>
      <c r="FL108" s="562" t="e">
        <f ca="1">IF(FL107&gt;0,FL107/FL106,0)</f>
        <v>#REF!</v>
      </c>
      <c r="FM108" s="559" t="e">
        <f t="shared" ca="1" si="3019"/>
        <v>#REF!</v>
      </c>
      <c r="FN108" s="558" t="e">
        <f t="shared" ca="1" si="3019"/>
        <v>#REF!</v>
      </c>
      <c r="FO108" s="559" t="e">
        <f t="shared" ca="1" si="3019"/>
        <v>#REF!</v>
      </c>
      <c r="FP108" s="559" t="e">
        <f t="shared" ca="1" si="3019"/>
        <v>#REF!</v>
      </c>
      <c r="FQ108" s="560" t="e">
        <f t="shared" ca="1" si="3019"/>
        <v>#REF!</v>
      </c>
      <c r="FR108" s="559" t="e">
        <f t="shared" ca="1" si="3019"/>
        <v>#REF!</v>
      </c>
      <c r="FS108" s="559" t="e">
        <f t="shared" ca="1" si="3019"/>
        <v>#REF!</v>
      </c>
      <c r="FT108" s="561" t="e">
        <f t="shared" ca="1" si="3019"/>
        <v>#REF!</v>
      </c>
      <c r="FU108" s="559" t="e">
        <f t="shared" ca="1" si="3019"/>
        <v>#REF!</v>
      </c>
      <c r="FV108" s="562" t="e">
        <f ca="1">IF(FV107&gt;0,FV107/FV106,0)</f>
        <v>#REF!</v>
      </c>
      <c r="FW108" s="559" t="e">
        <f t="shared" ca="1" si="3019"/>
        <v>#REF!</v>
      </c>
      <c r="FX108" s="630" t="e">
        <f t="shared" ref="FX108:GE108" ca="1" si="3021">IF(AND(FX106&gt;0,FX107&gt;0),ROUNDDOWN(FX107/FX106,4),"")</f>
        <v>#REF!</v>
      </c>
      <c r="FY108" s="563" t="e">
        <f t="shared" ca="1" si="3021"/>
        <v>#REF!</v>
      </c>
      <c r="FZ108" s="631" t="e">
        <f t="shared" ca="1" si="3021"/>
        <v>#REF!</v>
      </c>
      <c r="GA108" s="650" t="e">
        <f t="shared" ca="1" si="3021"/>
        <v>#REF!</v>
      </c>
      <c r="GB108" s="564" t="e">
        <f t="shared" ca="1" si="3021"/>
        <v>#REF!</v>
      </c>
      <c r="GC108" s="651" t="e">
        <f t="shared" ca="1" si="3021"/>
        <v>#REF!</v>
      </c>
      <c r="GD108" s="661" t="e">
        <f t="shared" ca="1" si="3021"/>
        <v>#REF!</v>
      </c>
      <c r="GE108" s="565" t="e">
        <f t="shared" ca="1" si="3021"/>
        <v>#REF!</v>
      </c>
      <c r="GF108" s="796"/>
      <c r="GG108" s="662" t="e">
        <f ca="1">IF(AND(GG106&gt;0,GG107&gt;0),ROUNDDOWN(GG107/GG106,4),"")</f>
        <v>#REF!</v>
      </c>
      <c r="GH108" s="672" t="e">
        <f ca="1">IF(AND(GH106&gt;0,GH107&gt;0),ROUNDDOWN(GH107/GH106,4),"")</f>
        <v>#REF!</v>
      </c>
      <c r="GI108" s="567" t="e">
        <f t="shared" ref="GI108:GJ108" ca="1" si="3022">IF(AND(GI106&gt;0,GI107&gt;0),ROUNDDOWN(GI107/GI106,4),"")</f>
        <v>#REF!</v>
      </c>
      <c r="GJ108" s="673" t="e">
        <f t="shared" ca="1" si="3022"/>
        <v>#REF!</v>
      </c>
      <c r="GK108" s="683" t="e">
        <f ca="1">IF(AND(GK106&gt;0,GK107&gt;0),ROUNDDOWN(GK107/GK106,4),"")</f>
        <v>#REF!</v>
      </c>
      <c r="GL108" s="568" t="e">
        <f ca="1">IF(AND(GL106&gt;0,GL107&gt;0),ROUNDDOWN(GL107/GL106,4),"")</f>
        <v>#REF!</v>
      </c>
      <c r="GM108" s="684" t="e">
        <f ca="1">IF(AND(GM106&gt;0,GM107&gt;0),ROUNDDOWN(GM107/GM106,4),"")</f>
        <v>#REF!</v>
      </c>
      <c r="GN108" s="694" t="e">
        <f t="shared" ref="GN108:GW108" ca="1" si="3023">IF(AND(GN106&gt;0,GN107&gt;0),ROUNDDOWN(GN107/GN106,4),"")</f>
        <v>#REF!</v>
      </c>
      <c r="GO108" s="569" t="e">
        <f t="shared" ca="1" si="3023"/>
        <v>#REF!</v>
      </c>
      <c r="GP108" s="792" t="e">
        <f t="shared" ca="1" si="3023"/>
        <v>#REF!</v>
      </c>
      <c r="GQ108" s="695" t="e">
        <f t="shared" ca="1" si="3023"/>
        <v>#REF!</v>
      </c>
      <c r="GR108" s="704" t="e">
        <f t="shared" ca="1" si="3023"/>
        <v>#REF!</v>
      </c>
      <c r="GS108" s="570" t="e">
        <f t="shared" ca="1" si="3023"/>
        <v>#REF!</v>
      </c>
      <c r="GT108" s="705" t="e">
        <f t="shared" ca="1" si="3023"/>
        <v>#REF!</v>
      </c>
      <c r="GU108" s="704" t="e">
        <f t="shared" ca="1" si="3023"/>
        <v>#REF!</v>
      </c>
      <c r="GV108" s="570" t="e">
        <f t="shared" ca="1" si="3023"/>
        <v>#REF!</v>
      </c>
      <c r="GW108" s="705" t="e">
        <f t="shared" ca="1" si="3023"/>
        <v>#REF!</v>
      </c>
      <c r="GX108" s="704" t="e">
        <f t="shared" ca="1" si="3019"/>
        <v>#REF!</v>
      </c>
      <c r="GY108" s="570" t="e">
        <f t="shared" ref="GY108:GZ108" ca="1" si="3024">IF(AND(GY106&gt;0,GY107&gt;0),ROUNDDOWN(GY107/GY106,4),"")</f>
        <v>#REF!</v>
      </c>
      <c r="GZ108" s="794" t="e">
        <f t="shared" ca="1" si="3024"/>
        <v>#REF!</v>
      </c>
      <c r="HA108" s="705" t="e">
        <f t="shared" ref="HA108" ca="1" si="3025">IF(AND(HA106&gt;0,HA107&gt;0),ROUNDDOWN(HA107/HA106,4),"")</f>
        <v>#REF!</v>
      </c>
      <c r="HC108" s="461"/>
      <c r="HD108" s="460"/>
      <c r="HE108" s="461"/>
      <c r="HF108" s="461"/>
      <c r="HG108" s="461"/>
    </row>
    <row r="109" spans="1:215" outlineLevel="1" x14ac:dyDescent="0.25">
      <c r="A109" s="365"/>
      <c r="B109" s="511"/>
      <c r="C109" s="448" t="str">
        <f>_xlfn.XLOOKUP($D109,'214737'!$H:$H,'214737'!$G:$G,"",0)</f>
        <v>東京</v>
      </c>
      <c r="D109" s="427" t="s">
        <v>21</v>
      </c>
      <c r="E109" s="426">
        <v>192</v>
      </c>
      <c r="F109" s="1294" t="str">
        <f>_xlfn.XLOOKUP($D109,'214737'!$H:$H,'214737'!$I:$I,"",0)</f>
        <v>山下 克典</v>
      </c>
      <c r="G109" s="1294" t="str">
        <f>_xlfn.XLOOKUP($D109,'214737'!$H:$H,'214737'!$J:$J,"",0)</f>
        <v>豊蔵 一幸</v>
      </c>
      <c r="H109" s="1294">
        <f>_xlfn.XLOOKUP($D109,'214737'!$H:$H,'214737'!$K:$K,"",0)</f>
        <v>0</v>
      </c>
      <c r="I109" s="428" t="str">
        <f>集計グループ13</f>
        <v>社会福祉事業</v>
      </c>
      <c r="J109" s="523"/>
      <c r="K109" s="1278">
        <f>_xlfn.XLOOKUP(実行度合表集計!$D109,'214737'!$H:$H,'214737'!$X:$X,0,0)</f>
        <v>421</v>
      </c>
      <c r="L109" s="1278">
        <f>_xlfn.XLOOKUP(実行度合表集計!$D109,'214737'!$H:$H,'214737'!$Y:$Y,0,0)</f>
        <v>8</v>
      </c>
      <c r="M109" s="1278">
        <f>_xlfn.XLOOKUP(実行度合表集計!$D109,'214737'!$H:$H,'214737'!$S:$S,0,0)</f>
        <v>8</v>
      </c>
      <c r="N109" s="1278">
        <f>_xlfn.XLOOKUP(実行度合表集計!$D109,'214737'!$H:$H,'214737'!$T:$T,0,0)</f>
        <v>50</v>
      </c>
      <c r="O109" s="1278">
        <f>_xlfn.XLOOKUP(実行度合表集計!$D109,'214737'!$H:$H,'214737'!$U:$U,0,0)</f>
        <v>173</v>
      </c>
      <c r="P109" s="1278">
        <f>_xlfn.XLOOKUP(実行度合表集計!$D109,'214737'!$H:$H,'214737'!$V:$V,0,0)</f>
        <v>80</v>
      </c>
      <c r="Q109" s="1278">
        <f>SUM(K109:P109)</f>
        <v>740</v>
      </c>
      <c r="R109" s="577" t="str">
        <f>D109</f>
        <v>福祉用具販売貸与</v>
      </c>
      <c r="S109" s="355" t="s">
        <v>145</v>
      </c>
      <c r="T109" s="455" t="e" cm="1">
        <f t="array" aca="1" ref="T109" ca="1">INDEX(INDIRECT("'"&amp;実行度合表集計!$D109&amp;"_受着完'!R27C4:R28C95",FALSE),1,
MATCH(T$2,INDIRECT("'"&amp;実行度合表集計!$D109&amp;"_受着完'!R4",FALSE),0)-1)</f>
        <v>#REF!</v>
      </c>
      <c r="U109" s="356" t="e">
        <f ca="1">INDEX(INDIRECT("'"&amp;実行度合表集計!$D109&amp;"_受着完'!R27C4:R28C95",FALSE),1,
MATCH(T$2,INDIRECT("'"&amp;実行度合表集計!$D109&amp;"_受着完'!R4",FALSE),0))</f>
        <v>#REF!</v>
      </c>
      <c r="V109" s="587" t="e" cm="1">
        <f t="array" aca="1" ref="V109" ca="1">INDEX(INDIRECT("'"&amp;実行度合表集計!$D109&amp;"_受着完'!R27C4:R28C95",FALSE),1,
MATCH(T$2,INDIRECT("'"&amp;実行度合表集計!$D109&amp;"_受着完'!R4",FALSE),0)-3)</f>
        <v>#REF!</v>
      </c>
      <c r="W109" s="357" t="e" cm="1">
        <f t="array" aca="1" ref="W109" ca="1">INDEX(INDIRECT("'"&amp;実行度合表集計!$D109&amp;"_受着完'!R58C4:R59C95",FALSE),1,
MATCH(T$2,INDIRECT("'"&amp;実行度合表集計!$D109&amp;"_受着完'!R4",FALSE),0)-1)</f>
        <v>#REF!</v>
      </c>
      <c r="X109" s="356" t="e">
        <f ca="1">INDEX(INDIRECT("'"&amp;実行度合表集計!$D109&amp;"_受着完'!R58C4:R59C95",FALSE),1,
MATCH(T$2,INDIRECT("'"&amp;実行度合表集計!$D109&amp;"_受着完'!R4",FALSE),0))</f>
        <v>#REF!</v>
      </c>
      <c r="Y109" s="587" t="e" cm="1">
        <f t="array" aca="1" ref="Y109" ca="1">INDEX(INDIRECT("'"&amp;実行度合表集計!$D109&amp;"_受着完'!R58C4:R59C95",FALSE),1,
MATCH(T$2,INDIRECT("'"&amp;実行度合表集計!$D109&amp;"_受着完'!R4",FALSE),0)-3)</f>
        <v>#REF!</v>
      </c>
      <c r="Z109" s="358" t="e" cm="1">
        <f t="array" aca="1" ref="Z109" ca="1">INDEX(INDIRECT("'"&amp;実行度合表集計!$D109&amp;"_受着完'!R89C4:R90C95",FALSE),1,
MATCH(T$2,INDIRECT("'"&amp;実行度合表集計!$D109&amp;"_受着完'!R4",FALSE),0)-1)</f>
        <v>#REF!</v>
      </c>
      <c r="AA109" s="356" t="e">
        <f ca="1">INDEX(INDIRECT("'"&amp;実行度合表集計!$D109&amp;"_受着完'!R89C4:R90C95",FALSE),1,
MATCH(T$2,INDIRECT("'"&amp;実行度合表集計!$D109&amp;"_受着完'!R4",FALSE),0))</f>
        <v>#REF!</v>
      </c>
      <c r="AB109" s="384" t="e">
        <f ca="1">AA109-($Q109*1000)</f>
        <v>#REF!</v>
      </c>
      <c r="AC109" s="587" t="e" cm="1">
        <f t="array" aca="1" ref="AC109" ca="1">INDEX(INDIRECT("'"&amp;実行度合表集計!$D109&amp;"_受着完'!R89C4:R90C95",FALSE),1,
MATCH(T$2,INDIRECT("'"&amp;実行度合表集計!$D109&amp;"_受着完'!R4",FALSE),0)-3)</f>
        <v>#REF!</v>
      </c>
      <c r="AD109" s="455" t="e" cm="1">
        <f t="array" aca="1" ref="AD109" ca="1">INDEX(INDIRECT("'"&amp;実行度合表集計!$D109&amp;"_受着完'!R27C4:R28C95",FALSE),1,
MATCH(AD$2,INDIRECT("'"&amp;実行度合表集計!$D109&amp;"_受着完'!R4",FALSE),0)-1)</f>
        <v>#REF!</v>
      </c>
      <c r="AE109" s="356" t="e">
        <f ca="1">INDEX(INDIRECT("'"&amp;実行度合表集計!$D109&amp;"_受着完'!R27C4:R28C95",FALSE),1,
MATCH(AD$2,INDIRECT("'"&amp;実行度合表集計!$D109&amp;"_受着完'!R4",FALSE),0))</f>
        <v>#REF!</v>
      </c>
      <c r="AF109" s="587" t="e" cm="1">
        <f t="array" aca="1" ref="AF109" ca="1">INDEX(INDIRECT("'"&amp;実行度合表集計!$D109&amp;"_受着完'!R27C4:R28C95",FALSE),1,
MATCH(AD$2,INDIRECT("'"&amp;実行度合表集計!$D109&amp;"_受着完'!R4",FALSE),0)-3)</f>
        <v>#REF!</v>
      </c>
      <c r="AG109" s="357" t="e" cm="1">
        <f t="array" aca="1" ref="AG109" ca="1">INDEX(INDIRECT("'"&amp;実行度合表集計!$D109&amp;"_受着完'!R58C4:R59C95",FALSE),1,
MATCH(AD$2,INDIRECT("'"&amp;実行度合表集計!$D109&amp;"_受着完'!R4",FALSE),0)-1)</f>
        <v>#REF!</v>
      </c>
      <c r="AH109" s="356" t="e">
        <f ca="1">INDEX(INDIRECT("'"&amp;実行度合表集計!$D109&amp;"_受着完'!R58C4:R59C95",FALSE),1,
MATCH(AD$2,INDIRECT("'"&amp;実行度合表集計!$D109&amp;"_受着完'!R4",FALSE),0))</f>
        <v>#REF!</v>
      </c>
      <c r="AI109" s="587" t="e" cm="1">
        <f t="array" aca="1" ref="AI109" ca="1">INDEX(INDIRECT("'"&amp;実行度合表集計!$D109&amp;"_受着完'!R58C4:R59C95",FALSE),1,
MATCH(AD$2,INDIRECT("'"&amp;実行度合表集計!$D109&amp;"_受着完'!R4",FALSE),0)-3)</f>
        <v>#REF!</v>
      </c>
      <c r="AJ109" s="358" t="e" cm="1">
        <f t="array" aca="1" ref="AJ109" ca="1">INDEX(INDIRECT("'"&amp;実行度合表集計!$D109&amp;"_受着完'!R89C4:R90C95",FALSE),1,
MATCH(AD$2,INDIRECT("'"&amp;実行度合表集計!$D109&amp;"_受着完'!R4",FALSE),0)-1)</f>
        <v>#REF!</v>
      </c>
      <c r="AK109" s="356" t="e">
        <f ca="1">INDEX(INDIRECT("'"&amp;実行度合表集計!$D109&amp;"_受着完'!R89C4:R90C95",FALSE),1,
MATCH(AD$2,INDIRECT("'"&amp;実行度合表集計!$D109&amp;"_受着完'!R4",FALSE),0))</f>
        <v>#REF!</v>
      </c>
      <c r="AL109" s="384" t="e">
        <f ca="1">AK109-($Q109*1000)</f>
        <v>#REF!</v>
      </c>
      <c r="AM109" s="587" t="e" cm="1">
        <f t="array" aca="1" ref="AM109" ca="1">INDEX(INDIRECT("'"&amp;実行度合表集計!$D109&amp;"_受着完'!R89C4:R90C95",FALSE),1,
MATCH(AD$2,INDIRECT("'"&amp;実行度合表集計!$D109&amp;"_受着完'!R4",FALSE),0)-3)</f>
        <v>#REF!</v>
      </c>
      <c r="AN109" s="455" t="e" cm="1">
        <f t="array" aca="1" ref="AN109" ca="1">INDEX(INDIRECT("'"&amp;実行度合表集計!$D109&amp;"_受着完'!R27C4:R28C95",FALSE),1,
MATCH(AN$2,INDIRECT("'"&amp;実行度合表集計!$D109&amp;"_受着完'!R4",FALSE),0)-1)</f>
        <v>#REF!</v>
      </c>
      <c r="AO109" s="356" t="e">
        <f ca="1">INDEX(INDIRECT("'"&amp;実行度合表集計!$D109&amp;"_受着完'!R27C4:R28C95",FALSE),1,
MATCH(AN$2,INDIRECT("'"&amp;実行度合表集計!$D109&amp;"_受着完'!R4",FALSE),0))</f>
        <v>#REF!</v>
      </c>
      <c r="AP109" s="587" t="e" cm="1">
        <f t="array" aca="1" ref="AP109" ca="1">INDEX(INDIRECT("'"&amp;実行度合表集計!$D109&amp;"_受着完'!R27C4:R28C95",FALSE),1,
MATCH(AN$2,INDIRECT("'"&amp;実行度合表集計!$D109&amp;"_受着完'!R4",FALSE),0)-3)</f>
        <v>#REF!</v>
      </c>
      <c r="AQ109" s="357" t="e" cm="1">
        <f t="array" aca="1" ref="AQ109" ca="1">INDEX(INDIRECT("'"&amp;実行度合表集計!$D109&amp;"_受着完'!R58C4:R59C95",FALSE),1,
MATCH(AN$2,INDIRECT("'"&amp;実行度合表集計!$D109&amp;"_受着完'!R4",FALSE),0)-1)</f>
        <v>#REF!</v>
      </c>
      <c r="AR109" s="356" t="e">
        <f ca="1">INDEX(INDIRECT("'"&amp;実行度合表集計!$D109&amp;"_受着完'!R58C4:R59C95",FALSE),1,
MATCH(AN$2,INDIRECT("'"&amp;実行度合表集計!$D109&amp;"_受着完'!R4",FALSE),0))</f>
        <v>#REF!</v>
      </c>
      <c r="AS109" s="587" t="e" cm="1">
        <f t="array" aca="1" ref="AS109" ca="1">INDEX(INDIRECT("'"&amp;実行度合表集計!$D109&amp;"_受着完'!R58C4:R59C95",FALSE),1,
MATCH(AN$2,INDIRECT("'"&amp;実行度合表集計!$D109&amp;"_受着完'!R4",FALSE),0)-3)</f>
        <v>#REF!</v>
      </c>
      <c r="AT109" s="358" t="e" cm="1">
        <f t="array" aca="1" ref="AT109" ca="1">INDEX(INDIRECT("'"&amp;実行度合表集計!$D109&amp;"_受着完'!R89C4:R90C95",FALSE),1,
MATCH(AN$2,INDIRECT("'"&amp;実行度合表集計!$D109&amp;"_受着完'!R4",FALSE),0)-1)</f>
        <v>#REF!</v>
      </c>
      <c r="AU109" s="356" t="e">
        <f ca="1">INDEX(INDIRECT("'"&amp;実行度合表集計!$D109&amp;"_受着完'!R89C4:R90C95",FALSE),1,
MATCH(AN$2,INDIRECT("'"&amp;実行度合表集計!$D109&amp;"_受着完'!R4",FALSE),0))</f>
        <v>#REF!</v>
      </c>
      <c r="AV109" s="384" t="e">
        <f ca="1">AU109-($Q109*1000)</f>
        <v>#REF!</v>
      </c>
      <c r="AW109" s="587" t="e" cm="1">
        <f t="array" aca="1" ref="AW109" ca="1">INDEX(INDIRECT("'"&amp;実行度合表集計!$D109&amp;"_受着完'!R89C4:R90C95",FALSE),1,
MATCH(AN$2,INDIRECT("'"&amp;実行度合表集計!$D109&amp;"_受着完'!R4",FALSE),0)-3)</f>
        <v>#REF!</v>
      </c>
      <c r="AX109" s="627" t="e">
        <f t="shared" ref="AX109:BG109" ca="1" si="3026">T109+AD109+AN109</f>
        <v>#REF!</v>
      </c>
      <c r="AY109" s="628" t="e">
        <f t="shared" ca="1" si="3026"/>
        <v>#REF!</v>
      </c>
      <c r="AZ109" s="629" t="e">
        <f t="shared" ca="1" si="3026"/>
        <v>#REF!</v>
      </c>
      <c r="BA109" s="648" t="e">
        <f t="shared" ca="1" si="3026"/>
        <v>#REF!</v>
      </c>
      <c r="BB109" s="617" t="e">
        <f t="shared" ca="1" si="3026"/>
        <v>#REF!</v>
      </c>
      <c r="BC109" s="649" t="e">
        <f t="shared" ca="1" si="3026"/>
        <v>#REF!</v>
      </c>
      <c r="BD109" s="659" t="e">
        <f t="shared" ca="1" si="3026"/>
        <v>#REF!</v>
      </c>
      <c r="BE109" s="619" t="e">
        <f t="shared" ca="1" si="3026"/>
        <v>#REF!</v>
      </c>
      <c r="BF109" s="789" t="e">
        <f t="shared" ca="1" si="3026"/>
        <v>#REF!</v>
      </c>
      <c r="BG109" s="660" t="e">
        <f t="shared" ca="1" si="3026"/>
        <v>#REF!</v>
      </c>
      <c r="BH109" s="360" t="e" cm="1">
        <f t="array" aca="1" ref="BH109" ca="1">INDEX(INDIRECT("'"&amp;実行度合表集計!$D109&amp;"_受着完'!R27C4:R28C95",FALSE),1,
MATCH(BH$2,INDIRECT("'"&amp;実行度合表集計!$D109&amp;"_受着完'!R4",FALSE),0)-1)</f>
        <v>#REF!</v>
      </c>
      <c r="BI109" s="356" t="e">
        <f ca="1">INDEX(INDIRECT("'"&amp;実行度合表集計!$D109&amp;"_受着完'!R27C4:R28C95",FALSE),1,
MATCH(BH$2,INDIRECT("'"&amp;実行度合表集計!$D109&amp;"_受着完'!R4",FALSE),0))</f>
        <v>#REF!</v>
      </c>
      <c r="BJ109" s="587" t="e" cm="1">
        <f t="array" aca="1" ref="BJ109" ca="1">INDEX(INDIRECT("'"&amp;実行度合表集計!$D109&amp;"_受着完'!R27C4:R28C95",FALSE),1,
MATCH(BH$2,INDIRECT("'"&amp;実行度合表集計!$D109&amp;"_受着完'!R4",FALSE),0)-3)</f>
        <v>#REF!</v>
      </c>
      <c r="BK109" s="357" t="e" cm="1">
        <f t="array" aca="1" ref="BK109" ca="1">INDEX(INDIRECT("'"&amp;実行度合表集計!$D109&amp;"_受着完'!R58C4:R59C95",FALSE),1,
MATCH(BH$2,INDIRECT("'"&amp;実行度合表集計!$D109&amp;"_受着完'!R4",FALSE),0)-1)</f>
        <v>#REF!</v>
      </c>
      <c r="BL109" s="356" t="e">
        <f ca="1">INDEX(INDIRECT("'"&amp;実行度合表集計!$D109&amp;"_受着完'!R58C4:R59C95",FALSE),1,
MATCH(BH$2,INDIRECT("'"&amp;実行度合表集計!$D109&amp;"_受着完'!R4",FALSE),0))</f>
        <v>#REF!</v>
      </c>
      <c r="BM109" s="587" t="e" cm="1">
        <f t="array" aca="1" ref="BM109" ca="1">INDEX(INDIRECT("'"&amp;実行度合表集計!$D109&amp;"_受着完'!R58C4:R59C95",FALSE),1,
MATCH(BH$2,INDIRECT("'"&amp;実行度合表集計!$D109&amp;"_受着完'!R4",FALSE),0)-3)</f>
        <v>#REF!</v>
      </c>
      <c r="BN109" s="358" t="e" cm="1">
        <f t="array" aca="1" ref="BN109" ca="1">INDEX(INDIRECT("'"&amp;実行度合表集計!$D109&amp;"_受着完'!R89C4:R90C95",FALSE),1,
MATCH(BH$2,INDIRECT("'"&amp;実行度合表集計!$D109&amp;"_受着完'!R4",FALSE),0)-1)</f>
        <v>#REF!</v>
      </c>
      <c r="BO109" s="356" t="e">
        <f ca="1">INDEX(INDIRECT("'"&amp;実行度合表集計!$D109&amp;"_受着完'!R89C4:R90C95",FALSE),1,
MATCH(BH$2,INDIRECT("'"&amp;実行度合表集計!$D109&amp;"_受着完'!R4",FALSE),0))</f>
        <v>#REF!</v>
      </c>
      <c r="BP109" s="384" t="e">
        <f ca="1">BO109-($Q109*1000)</f>
        <v>#REF!</v>
      </c>
      <c r="BQ109" s="587" t="e" cm="1">
        <f t="array" aca="1" ref="BQ109" ca="1">INDEX(INDIRECT("'"&amp;実行度合表集計!$D109&amp;"_受着完'!R89C4:R90C95",FALSE),1,
MATCH(BH$2,INDIRECT("'"&amp;実行度合表集計!$D109&amp;"_受着完'!R4",FALSE),0)-3)</f>
        <v>#REF!</v>
      </c>
      <c r="BR109" s="455" t="e" cm="1">
        <f t="array" aca="1" ref="BR109" ca="1">INDEX(INDIRECT("'"&amp;実行度合表集計!$D109&amp;"_受着完'!R27C4:R28C95",FALSE),1,
MATCH(BR$2,INDIRECT("'"&amp;実行度合表集計!$D109&amp;"_受着完'!R4",FALSE),0)-1)</f>
        <v>#REF!</v>
      </c>
      <c r="BS109" s="356" t="e">
        <f ca="1">INDEX(INDIRECT("'"&amp;実行度合表集計!$D109&amp;"_受着完'!R27C4:R28C95",FALSE),1,
MATCH(BR$2,INDIRECT("'"&amp;実行度合表集計!$D109&amp;"_受着完'!R4",FALSE),0))</f>
        <v>#REF!</v>
      </c>
      <c r="BT109" s="587" t="e" cm="1">
        <f t="array" aca="1" ref="BT109" ca="1">INDEX(INDIRECT("'"&amp;実行度合表集計!$D109&amp;"_受着完'!R27C4:R28C95",FALSE),1,
MATCH(BR$2,INDIRECT("'"&amp;実行度合表集計!$D109&amp;"_受着完'!R4",FALSE),0)-3)</f>
        <v>#REF!</v>
      </c>
      <c r="BU109" s="357" t="e" cm="1">
        <f t="array" aca="1" ref="BU109" ca="1">INDEX(INDIRECT("'"&amp;実行度合表集計!$D109&amp;"_受着完'!R58C4:R59C95",FALSE),1,
MATCH(BR$2,INDIRECT("'"&amp;実行度合表集計!$D109&amp;"_受着完'!R4",FALSE),0)-1)</f>
        <v>#REF!</v>
      </c>
      <c r="BV109" s="356" t="e">
        <f ca="1">INDEX(INDIRECT("'"&amp;実行度合表集計!$D109&amp;"_受着完'!R58C4:R59C95",FALSE),1,
MATCH(BR$2,INDIRECT("'"&amp;実行度合表集計!$D109&amp;"_受着完'!R4",FALSE),0))</f>
        <v>#REF!</v>
      </c>
      <c r="BW109" s="587" t="e" cm="1">
        <f t="array" aca="1" ref="BW109" ca="1">INDEX(INDIRECT("'"&amp;実行度合表集計!$D109&amp;"_受着完'!R58C4:R59C95",FALSE),1,
MATCH(BR$2,INDIRECT("'"&amp;実行度合表集計!$D109&amp;"_受着完'!R4",FALSE),0)-3)</f>
        <v>#REF!</v>
      </c>
      <c r="BX109" s="358" t="e" cm="1">
        <f t="array" aca="1" ref="BX109" ca="1">INDEX(INDIRECT("'"&amp;実行度合表集計!$D109&amp;"_受着完'!R89C4:R90C95",FALSE),1,
MATCH(BR$2,INDIRECT("'"&amp;実行度合表集計!$D109&amp;"_受着完'!R4",FALSE),0)-1)</f>
        <v>#REF!</v>
      </c>
      <c r="BY109" s="356" t="e">
        <f ca="1">INDEX(INDIRECT("'"&amp;実行度合表集計!$D109&amp;"_受着完'!R89C4:R90C95",FALSE),1,
MATCH(BR$2,INDIRECT("'"&amp;実行度合表集計!$D109&amp;"_受着完'!R4",FALSE),0))</f>
        <v>#REF!</v>
      </c>
      <c r="BZ109" s="384" t="e">
        <f ca="1">BY109-($Q109*1000)</f>
        <v>#REF!</v>
      </c>
      <c r="CA109" s="587" t="e" cm="1">
        <f t="array" aca="1" ref="CA109" ca="1">INDEX(INDIRECT("'"&amp;実行度合表集計!$D109&amp;"_受着完'!R89C4:R90C95",FALSE),1,
MATCH(BR$2,INDIRECT("'"&amp;実行度合表集計!$D109&amp;"_受着完'!R4",FALSE),0)-3)</f>
        <v>#REF!</v>
      </c>
      <c r="CB109" s="455" t="e" cm="1">
        <f t="array" aca="1" ref="CB109" ca="1">INDEX(INDIRECT("'"&amp;実行度合表集計!$D109&amp;"_受着完'!R27C4:R28C95",FALSE),1,
MATCH(CB$2,INDIRECT("'"&amp;実行度合表集計!$D109&amp;"_受着完'!R4",FALSE),0)-1)</f>
        <v>#REF!</v>
      </c>
      <c r="CC109" s="356" t="e">
        <f ca="1">INDEX(INDIRECT("'"&amp;実行度合表集計!$D109&amp;"_受着完'!R27C4:R28C95",FALSE),1,
MATCH(CB$2,INDIRECT("'"&amp;実行度合表集計!$D109&amp;"_受着完'!R4",FALSE),0))</f>
        <v>#REF!</v>
      </c>
      <c r="CD109" s="587" t="e" cm="1">
        <f t="array" aca="1" ref="CD109" ca="1">INDEX(INDIRECT("'"&amp;実行度合表集計!$D109&amp;"_受着完'!R27C4:R28C95",FALSE),1,
MATCH(CB$2,INDIRECT("'"&amp;実行度合表集計!$D109&amp;"_受着完'!R4",FALSE),0)-3)</f>
        <v>#REF!</v>
      </c>
      <c r="CE109" s="357" t="e" cm="1">
        <f t="array" aca="1" ref="CE109" ca="1">INDEX(INDIRECT("'"&amp;実行度合表集計!$D109&amp;"_受着完'!R58C4:R59C95",FALSE),1,
MATCH(CB$2,INDIRECT("'"&amp;実行度合表集計!$D109&amp;"_受着完'!R4",FALSE),0)-1)</f>
        <v>#REF!</v>
      </c>
      <c r="CF109" s="356" t="e">
        <f ca="1">INDEX(INDIRECT("'"&amp;実行度合表集計!$D109&amp;"_受着完'!R58C4:R59C95",FALSE),1,
MATCH(CB$2,INDIRECT("'"&amp;実行度合表集計!$D109&amp;"_受着完'!R4",FALSE),0))</f>
        <v>#REF!</v>
      </c>
      <c r="CG109" s="587" t="e" cm="1">
        <f t="array" aca="1" ref="CG109" ca="1">INDEX(INDIRECT("'"&amp;実行度合表集計!$D109&amp;"_受着完'!R58C4:R59C95",FALSE),1,
MATCH(CB$2,INDIRECT("'"&amp;実行度合表集計!$D109&amp;"_受着完'!R4",FALSE),0)-3)</f>
        <v>#REF!</v>
      </c>
      <c r="CH109" s="358" t="e" cm="1">
        <f t="array" aca="1" ref="CH109" ca="1">INDEX(INDIRECT("'"&amp;実行度合表集計!$D109&amp;"_受着完'!R89C4:R90C95",FALSE),1,
MATCH(CB$2,INDIRECT("'"&amp;実行度合表集計!$D109&amp;"_受着完'!R4",FALSE),0)-1)</f>
        <v>#REF!</v>
      </c>
      <c r="CI109" s="356" t="e">
        <f ca="1">INDEX(INDIRECT("'"&amp;実行度合表集計!$D109&amp;"_受着完'!R89C4:R90C95",FALSE),1,
MATCH(CB$2,INDIRECT("'"&amp;実行度合表集計!$D109&amp;"_受着完'!R4",FALSE),0))</f>
        <v>#REF!</v>
      </c>
      <c r="CJ109" s="384" t="e">
        <f ca="1">CI109-($Q109*1000)</f>
        <v>#REF!</v>
      </c>
      <c r="CK109" s="587" t="e" cm="1">
        <f t="array" aca="1" ref="CK109" ca="1">INDEX(INDIRECT("'"&amp;実行度合表集計!$D109&amp;"_受着完'!R89C4:R90C95",FALSE),1,
MATCH(CB$2,INDIRECT("'"&amp;実行度合表集計!$D109&amp;"_受着完'!R4",FALSE),0)-3)</f>
        <v>#REF!</v>
      </c>
      <c r="CL109" s="627" t="e">
        <f t="shared" ref="CL109:CU109" ca="1" si="3027">BH109+BR109+CB109</f>
        <v>#REF!</v>
      </c>
      <c r="CM109" s="628" t="e">
        <f t="shared" ca="1" si="3027"/>
        <v>#REF!</v>
      </c>
      <c r="CN109" s="629" t="e">
        <f t="shared" ca="1" si="3027"/>
        <v>#REF!</v>
      </c>
      <c r="CO109" s="648" t="e">
        <f t="shared" ca="1" si="3027"/>
        <v>#REF!</v>
      </c>
      <c r="CP109" s="617" t="e">
        <f t="shared" ca="1" si="3027"/>
        <v>#REF!</v>
      </c>
      <c r="CQ109" s="649" t="e">
        <f t="shared" ca="1" si="3027"/>
        <v>#REF!</v>
      </c>
      <c r="CR109" s="659" t="e">
        <f t="shared" ca="1" si="3027"/>
        <v>#REF!</v>
      </c>
      <c r="CS109" s="619" t="e">
        <f t="shared" ca="1" si="3027"/>
        <v>#REF!</v>
      </c>
      <c r="CT109" s="789" t="e">
        <f t="shared" ca="1" si="3027"/>
        <v>#REF!</v>
      </c>
      <c r="CU109" s="660" t="e">
        <f t="shared" ca="1" si="3027"/>
        <v>#REF!</v>
      </c>
      <c r="CV109" s="670" t="e">
        <f t="shared" ref="CV109:DE110" ca="1" si="3028">AX109+CL109</f>
        <v>#REF!</v>
      </c>
      <c r="CW109" s="620" t="e">
        <f t="shared" ca="1" si="3028"/>
        <v>#REF!</v>
      </c>
      <c r="CX109" s="671" t="e">
        <f t="shared" ca="1" si="3028"/>
        <v>#REF!</v>
      </c>
      <c r="CY109" s="681" t="e">
        <f t="shared" ca="1" si="3028"/>
        <v>#REF!</v>
      </c>
      <c r="CZ109" s="622" t="e">
        <f t="shared" ca="1" si="3028"/>
        <v>#REF!</v>
      </c>
      <c r="DA109" s="682" t="e">
        <f t="shared" ca="1" si="3028"/>
        <v>#REF!</v>
      </c>
      <c r="DB109" s="692" t="e">
        <f t="shared" ca="1" si="3028"/>
        <v>#REF!</v>
      </c>
      <c r="DC109" s="624" t="e">
        <f t="shared" ca="1" si="3028"/>
        <v>#REF!</v>
      </c>
      <c r="DD109" s="791" t="e">
        <f t="shared" ca="1" si="3028"/>
        <v>#REF!</v>
      </c>
      <c r="DE109" s="693" t="e">
        <f t="shared" ca="1" si="3028"/>
        <v>#REF!</v>
      </c>
      <c r="DF109" s="360" t="e" cm="1">
        <f t="array" aca="1" ref="DF109" ca="1">INDEX(INDIRECT("'"&amp;実行度合表集計!$D109&amp;"_受着完'!R27C4:R28C95",FALSE),1,
MATCH(DF$2,INDIRECT("'"&amp;実行度合表集計!$D109&amp;"_受着完'!R4",FALSE),0)-1)</f>
        <v>#REF!</v>
      </c>
      <c r="DG109" s="356" t="e">
        <f ca="1">INDEX(INDIRECT("'"&amp;実行度合表集計!$D109&amp;"_受着完'!R27C4:R28C95",FALSE),1,
MATCH(DF$2,INDIRECT("'"&amp;実行度合表集計!$D109&amp;"_受着完'!R4",FALSE),0))</f>
        <v>#REF!</v>
      </c>
      <c r="DH109" s="587" t="e" cm="1">
        <f t="array" aca="1" ref="DH109" ca="1">INDEX(INDIRECT("'"&amp;実行度合表集計!$D109&amp;"_受着完'!R27C4:R28C95",FALSE),1,
MATCH(DF$2,INDIRECT("'"&amp;実行度合表集計!$D109&amp;"_受着完'!R4",FALSE),0)-3)</f>
        <v>#REF!</v>
      </c>
      <c r="DI109" s="357" t="e" cm="1">
        <f t="array" aca="1" ref="DI109" ca="1">INDEX(INDIRECT("'"&amp;実行度合表集計!$D109&amp;"_受着完'!R58C4:R59C95",FALSE),1,
MATCH(DF$2,INDIRECT("'"&amp;実行度合表集計!$D109&amp;"_受着完'!R4",FALSE),0)-1)</f>
        <v>#REF!</v>
      </c>
      <c r="DJ109" s="356" t="e">
        <f ca="1">INDEX(INDIRECT("'"&amp;実行度合表集計!$D109&amp;"_受着完'!R58C4:R59C95",FALSE),1,
MATCH(DF$2,INDIRECT("'"&amp;実行度合表集計!$D109&amp;"_受着完'!R4",FALSE),0))</f>
        <v>#REF!</v>
      </c>
      <c r="DK109" s="587" t="e" cm="1">
        <f t="array" aca="1" ref="DK109" ca="1">INDEX(INDIRECT("'"&amp;実行度合表集計!$D109&amp;"_受着完'!R58C4:R59C95",FALSE),1,
MATCH(DF$2,INDIRECT("'"&amp;実行度合表集計!$D109&amp;"_受着完'!R4",FALSE),0)-3)</f>
        <v>#REF!</v>
      </c>
      <c r="DL109" s="358" t="e" cm="1">
        <f t="array" aca="1" ref="DL109" ca="1">INDEX(INDIRECT("'"&amp;実行度合表集計!$D109&amp;"_受着完'!R89C4:R90C95",FALSE),1,
MATCH(DF$2,INDIRECT("'"&amp;実行度合表集計!$D109&amp;"_受着完'!R4",FALSE),0)-1)</f>
        <v>#REF!</v>
      </c>
      <c r="DM109" s="356" t="e">
        <f ca="1">INDEX(INDIRECT("'"&amp;実行度合表集計!$D109&amp;"_受着完'!R89C4:R90C95",FALSE),1,
MATCH(DF$2,INDIRECT("'"&amp;実行度合表集計!$D109&amp;"_受着完'!R4",FALSE),0))</f>
        <v>#REF!</v>
      </c>
      <c r="DN109" s="384" t="e">
        <f ca="1">DM109-($Q109*1000)</f>
        <v>#REF!</v>
      </c>
      <c r="DO109" s="587" t="e" cm="1">
        <f t="array" aca="1" ref="DO109" ca="1">INDEX(INDIRECT("'"&amp;実行度合表集計!$D109&amp;"_受着完'!R89C4:R90C95",FALSE),1,
MATCH(DF$2,INDIRECT("'"&amp;実行度合表集計!$D109&amp;"_受着完'!R4",FALSE),0)-3)</f>
        <v>#REF!</v>
      </c>
      <c r="DP109" s="455" t="e" cm="1">
        <f t="array" aca="1" ref="DP109" ca="1">INDEX(INDIRECT("'"&amp;実行度合表集計!$D109&amp;"_受着完'!R27C4:R28C95",FALSE),1,
MATCH(DP$2,INDIRECT("'"&amp;実行度合表集計!$D109&amp;"_受着完'!R4",FALSE),0)-1)</f>
        <v>#REF!</v>
      </c>
      <c r="DQ109" s="356" t="e">
        <f ca="1">INDEX(INDIRECT("'"&amp;実行度合表集計!$D109&amp;"_受着完'!R27C4:R28C95",FALSE),1,
MATCH(DP$2,INDIRECT("'"&amp;実行度合表集計!$D109&amp;"_受着完'!R4",FALSE),0))</f>
        <v>#REF!</v>
      </c>
      <c r="DR109" s="587" t="e" cm="1">
        <f t="array" aca="1" ref="DR109" ca="1">INDEX(INDIRECT("'"&amp;実行度合表集計!$D109&amp;"_受着完'!R27C4:R28C95",FALSE),1,
MATCH(DP$2,INDIRECT("'"&amp;実行度合表集計!$D109&amp;"_受着完'!R4",FALSE),0)-3)</f>
        <v>#REF!</v>
      </c>
      <c r="DS109" s="357" t="e" cm="1">
        <f t="array" aca="1" ref="DS109" ca="1">INDEX(INDIRECT("'"&amp;実行度合表集計!$D109&amp;"_受着完'!R58C4:R59C95",FALSE),1,
MATCH(DP$2,INDIRECT("'"&amp;実行度合表集計!$D109&amp;"_受着完'!R4",FALSE),0)-1)</f>
        <v>#REF!</v>
      </c>
      <c r="DT109" s="356" t="e">
        <f ca="1">INDEX(INDIRECT("'"&amp;実行度合表集計!$D109&amp;"_受着完'!R58C4:R59C95",FALSE),1,
MATCH(DP$2,INDIRECT("'"&amp;実行度合表集計!$D109&amp;"_受着完'!R4",FALSE),0))</f>
        <v>#REF!</v>
      </c>
      <c r="DU109" s="587" t="e" cm="1">
        <f t="array" aca="1" ref="DU109" ca="1">INDEX(INDIRECT("'"&amp;実行度合表集計!$D109&amp;"_受着完'!R58C4:R59C95",FALSE),1,
MATCH(DP$2,INDIRECT("'"&amp;実行度合表集計!$D109&amp;"_受着完'!R4",FALSE),0)-3)</f>
        <v>#REF!</v>
      </c>
      <c r="DV109" s="358" t="e" cm="1">
        <f t="array" aca="1" ref="DV109" ca="1">INDEX(INDIRECT("'"&amp;実行度合表集計!$D109&amp;"_受着完'!R89C4:R90C95",FALSE),1,
MATCH(DP$2,INDIRECT("'"&amp;実行度合表集計!$D109&amp;"_受着完'!R4",FALSE),0)-1)</f>
        <v>#REF!</v>
      </c>
      <c r="DW109" s="356" t="e">
        <f ca="1">INDEX(INDIRECT("'"&amp;実行度合表集計!$D109&amp;"_受着完'!R89C4:R90C95",FALSE),1,
MATCH(DP$2,INDIRECT("'"&amp;実行度合表集計!$D109&amp;"_受着完'!R4",FALSE),0))</f>
        <v>#REF!</v>
      </c>
      <c r="DX109" s="384" t="e">
        <f ca="1">DW109-($Q109*1000)</f>
        <v>#REF!</v>
      </c>
      <c r="DY109" s="587" t="e" cm="1">
        <f t="array" aca="1" ref="DY109" ca="1">INDEX(INDIRECT("'"&amp;実行度合表集計!$D109&amp;"_受着完'!R89C4:R90C95",FALSE),1,
MATCH(DP$2,INDIRECT("'"&amp;実行度合表集計!$D109&amp;"_受着完'!R4",FALSE),0)-3)</f>
        <v>#REF!</v>
      </c>
      <c r="DZ109" s="455" t="e" cm="1">
        <f t="array" aca="1" ref="DZ109" ca="1">INDEX(INDIRECT("'"&amp;実行度合表集計!$D109&amp;"_受着完'!R27C4:R28C95",FALSE),1,
MATCH(DZ$2,INDIRECT("'"&amp;実行度合表集計!$D109&amp;"_受着完'!R4",FALSE),0)-1)</f>
        <v>#REF!</v>
      </c>
      <c r="EA109" s="356" t="e">
        <f ca="1">INDEX(INDIRECT("'"&amp;実行度合表集計!$D109&amp;"_受着完'!R27C4:R28C95",FALSE),1,
MATCH(DZ$2,INDIRECT("'"&amp;実行度合表集計!$D109&amp;"_受着完'!R4",FALSE),0))</f>
        <v>#REF!</v>
      </c>
      <c r="EB109" s="587" t="e" cm="1">
        <f t="array" aca="1" ref="EB109" ca="1">INDEX(INDIRECT("'"&amp;実行度合表集計!$D109&amp;"_受着完'!R27C4:R28C95",FALSE),1,
MATCH(DZ$2,INDIRECT("'"&amp;実行度合表集計!$D109&amp;"_受着完'!R4",FALSE),0)-3)</f>
        <v>#REF!</v>
      </c>
      <c r="EC109" s="357" t="e" cm="1">
        <f t="array" aca="1" ref="EC109" ca="1">INDEX(INDIRECT("'"&amp;実行度合表集計!$D109&amp;"_受着完'!R58C4:R59C95",FALSE),1,
MATCH(DZ$2,INDIRECT("'"&amp;実行度合表集計!$D109&amp;"_受着完'!R4",FALSE),0)-1)</f>
        <v>#REF!</v>
      </c>
      <c r="ED109" s="356" t="e">
        <f ca="1">INDEX(INDIRECT("'"&amp;実行度合表集計!$D109&amp;"_受着完'!R58C4:R59C95",FALSE),1,
MATCH(DZ$2,INDIRECT("'"&amp;実行度合表集計!$D109&amp;"_受着完'!R4",FALSE),0))</f>
        <v>#REF!</v>
      </c>
      <c r="EE109" s="587" t="e" cm="1">
        <f t="array" aca="1" ref="EE109" ca="1">INDEX(INDIRECT("'"&amp;実行度合表集計!$D109&amp;"_受着完'!R58C4:R59C95",FALSE),1,
MATCH(DZ$2,INDIRECT("'"&amp;実行度合表集計!$D109&amp;"_受着完'!R4",FALSE),0)-3)</f>
        <v>#REF!</v>
      </c>
      <c r="EF109" s="358" t="e" cm="1">
        <f t="array" aca="1" ref="EF109" ca="1">INDEX(INDIRECT("'"&amp;実行度合表集計!$D109&amp;"_受着完'!R89C4:R90C95",FALSE),1,
MATCH(DZ$2,INDIRECT("'"&amp;実行度合表集計!$D109&amp;"_受着完'!R4",FALSE),0)-1)</f>
        <v>#REF!</v>
      </c>
      <c r="EG109" s="356" t="e">
        <f ca="1">INDEX(INDIRECT("'"&amp;実行度合表集計!$D109&amp;"_受着完'!R89C4:R90C95",FALSE),1,
MATCH(DZ$2,INDIRECT("'"&amp;実行度合表集計!$D109&amp;"_受着完'!R4",FALSE),0))</f>
        <v>#REF!</v>
      </c>
      <c r="EH109" s="384" t="e">
        <f ca="1">EG109-($Q109*1000)</f>
        <v>#REF!</v>
      </c>
      <c r="EI109" s="587" t="e" cm="1">
        <f t="array" aca="1" ref="EI109" ca="1">INDEX(INDIRECT("'"&amp;実行度合表集計!$D109&amp;"_受着完'!R89C4:R90C95",FALSE),1,
MATCH(DZ$2,INDIRECT("'"&amp;実行度合表集計!$D109&amp;"_受着完'!R4",FALSE),0)-3)</f>
        <v>#REF!</v>
      </c>
      <c r="EJ109" s="627" t="e">
        <f t="shared" ref="EJ109:ES109" ca="1" si="3029">DF109+DP109+DZ109</f>
        <v>#REF!</v>
      </c>
      <c r="EK109" s="628" t="e">
        <f t="shared" ca="1" si="3029"/>
        <v>#REF!</v>
      </c>
      <c r="EL109" s="629" t="e">
        <f t="shared" ca="1" si="3029"/>
        <v>#REF!</v>
      </c>
      <c r="EM109" s="648" t="e">
        <f t="shared" ca="1" si="3029"/>
        <v>#REF!</v>
      </c>
      <c r="EN109" s="617" t="e">
        <f t="shared" ca="1" si="3029"/>
        <v>#REF!</v>
      </c>
      <c r="EO109" s="649" t="e">
        <f t="shared" ca="1" si="3029"/>
        <v>#REF!</v>
      </c>
      <c r="EP109" s="659" t="e">
        <f t="shared" ca="1" si="3029"/>
        <v>#REF!</v>
      </c>
      <c r="EQ109" s="619" t="e">
        <f t="shared" ca="1" si="3029"/>
        <v>#REF!</v>
      </c>
      <c r="ER109" s="789" t="e">
        <f t="shared" ca="1" si="3029"/>
        <v>#REF!</v>
      </c>
      <c r="ES109" s="660" t="e">
        <f t="shared" ca="1" si="3029"/>
        <v>#REF!</v>
      </c>
      <c r="ET109" s="360" t="e" cm="1">
        <f t="array" aca="1" ref="ET109" ca="1">INDEX(INDIRECT("'"&amp;実行度合表集計!$D109&amp;"_受着完'!R27C4:R28C95",FALSE),1,
MATCH(ET$2,INDIRECT("'"&amp;実行度合表集計!$D109&amp;"_受着完'!R4",FALSE),0)-1)</f>
        <v>#REF!</v>
      </c>
      <c r="EU109" s="356" t="e">
        <f ca="1">INDEX(INDIRECT("'"&amp;実行度合表集計!$D109&amp;"_受着完'!R27C4:R28C95",FALSE),1,
MATCH(ET$2,INDIRECT("'"&amp;実行度合表集計!$D109&amp;"_受着完'!R4",FALSE),0))</f>
        <v>#REF!</v>
      </c>
      <c r="EV109" s="587" t="e" cm="1">
        <f t="array" aca="1" ref="EV109" ca="1">INDEX(INDIRECT("'"&amp;実行度合表集計!$D109&amp;"_受着完'!R27C4:R28C95",FALSE),1,
MATCH(ET$2,INDIRECT("'"&amp;実行度合表集計!$D109&amp;"_受着完'!R4",FALSE),0)-3)</f>
        <v>#REF!</v>
      </c>
      <c r="EW109" s="357" t="e" cm="1">
        <f t="array" aca="1" ref="EW109" ca="1">INDEX(INDIRECT("'"&amp;実行度合表集計!$D109&amp;"_受着完'!R58C4:R59C95",FALSE),1,
MATCH(ET$2,INDIRECT("'"&amp;実行度合表集計!$D109&amp;"_受着完'!R4",FALSE),0)-1)</f>
        <v>#REF!</v>
      </c>
      <c r="EX109" s="356" t="e">
        <f ca="1">INDEX(INDIRECT("'"&amp;実行度合表集計!$D109&amp;"_受着完'!R58C4:R59C95",FALSE),1,
MATCH(ET$2,INDIRECT("'"&amp;実行度合表集計!$D109&amp;"_受着完'!R4",FALSE),0))</f>
        <v>#REF!</v>
      </c>
      <c r="EY109" s="587" t="e" cm="1">
        <f t="array" aca="1" ref="EY109" ca="1">INDEX(INDIRECT("'"&amp;実行度合表集計!$D109&amp;"_受着完'!R58C4:R59C95",FALSE),1,
MATCH(ET$2,INDIRECT("'"&amp;実行度合表集計!$D109&amp;"_受着完'!R4",FALSE),0)-3)</f>
        <v>#REF!</v>
      </c>
      <c r="EZ109" s="358" t="e" cm="1">
        <f t="array" aca="1" ref="EZ109" ca="1">INDEX(INDIRECT("'"&amp;実行度合表集計!$D109&amp;"_受着完'!R89C4:R90C95",FALSE),1,
MATCH(ET$2,INDIRECT("'"&amp;実行度合表集計!$D109&amp;"_受着完'!R4",FALSE),0)-1)</f>
        <v>#REF!</v>
      </c>
      <c r="FA109" s="356" t="e">
        <f ca="1">INDEX(INDIRECT("'"&amp;実行度合表集計!$D109&amp;"_受着完'!R89C4:R90C95",FALSE),1,
MATCH(ET$2,INDIRECT("'"&amp;実行度合表集計!$D109&amp;"_受着完'!R4",FALSE),0))</f>
        <v>#REF!</v>
      </c>
      <c r="FB109" s="384" t="e">
        <f ca="1">FA109-($Q109*1000)</f>
        <v>#REF!</v>
      </c>
      <c r="FC109" s="587" t="e" cm="1">
        <f t="array" aca="1" ref="FC109" ca="1">INDEX(INDIRECT("'"&amp;実行度合表集計!$D109&amp;"_受着完'!R89C4:R90C95",FALSE),1,
MATCH(ET$2,INDIRECT("'"&amp;実行度合表集計!$D109&amp;"_受着完'!R4",FALSE),0)-3)</f>
        <v>#REF!</v>
      </c>
      <c r="FD109" s="455" t="e" cm="1">
        <f t="array" aca="1" ref="FD109" ca="1">INDEX(INDIRECT("'"&amp;実行度合表集計!$D109&amp;"_受着完'!R27C4:R28C95",FALSE),1,
MATCH(FD$2,INDIRECT("'"&amp;実行度合表集計!$D109&amp;"_受着完'!R4",FALSE),0)-1)</f>
        <v>#REF!</v>
      </c>
      <c r="FE109" s="356" t="e">
        <f ca="1">INDEX(INDIRECT("'"&amp;実行度合表集計!$D109&amp;"_受着完'!R27C4:R28C95",FALSE),1,
MATCH(FD$2,INDIRECT("'"&amp;実行度合表集計!$D109&amp;"_受着完'!R4",FALSE),0))</f>
        <v>#REF!</v>
      </c>
      <c r="FF109" s="587" t="e" cm="1">
        <f t="array" aca="1" ref="FF109" ca="1">INDEX(INDIRECT("'"&amp;実行度合表集計!$D109&amp;"_受着完'!R27C4:R28C95",FALSE),1,
MATCH(FD$2,INDIRECT("'"&amp;実行度合表集計!$D109&amp;"_受着完'!R4",FALSE),0)-3)</f>
        <v>#REF!</v>
      </c>
      <c r="FG109" s="357" t="e" cm="1">
        <f t="array" aca="1" ref="FG109" ca="1">INDEX(INDIRECT("'"&amp;実行度合表集計!$D109&amp;"_受着完'!R58C4:R59C95",FALSE),1,
MATCH(FD$2,INDIRECT("'"&amp;実行度合表集計!$D109&amp;"_受着完'!R4",FALSE),0)-1)</f>
        <v>#REF!</v>
      </c>
      <c r="FH109" s="356" t="e">
        <f ca="1">INDEX(INDIRECT("'"&amp;実行度合表集計!$D109&amp;"_受着完'!R58C4:R59C95",FALSE),1,
MATCH(FD$2,INDIRECT("'"&amp;実行度合表集計!$D109&amp;"_受着完'!R4",FALSE),0))</f>
        <v>#REF!</v>
      </c>
      <c r="FI109" s="587" t="e" cm="1">
        <f t="array" aca="1" ref="FI109" ca="1">INDEX(INDIRECT("'"&amp;実行度合表集計!$D109&amp;"_受着完'!R58C4:R59C95",FALSE),1,
MATCH(FD$2,INDIRECT("'"&amp;実行度合表集計!$D109&amp;"_受着完'!R4",FALSE),0)-3)</f>
        <v>#REF!</v>
      </c>
      <c r="FJ109" s="358" t="e" cm="1">
        <f t="array" aca="1" ref="FJ109" ca="1">INDEX(INDIRECT("'"&amp;実行度合表集計!$D109&amp;"_受着完'!R89C4:R90C95",FALSE),1,
MATCH(FD$2,INDIRECT("'"&amp;実行度合表集計!$D109&amp;"_受着完'!R4",FALSE),0)-1)</f>
        <v>#REF!</v>
      </c>
      <c r="FK109" s="356" t="e">
        <f ca="1">INDEX(INDIRECT("'"&amp;実行度合表集計!$D109&amp;"_受着完'!R89C4:R90C95",FALSE),1,
MATCH(FD$2,INDIRECT("'"&amp;実行度合表集計!$D109&amp;"_受着完'!R4",FALSE),0))</f>
        <v>#REF!</v>
      </c>
      <c r="FL109" s="384" t="e">
        <f ca="1">FK109-($Q109*1000)</f>
        <v>#REF!</v>
      </c>
      <c r="FM109" s="587" t="e" cm="1">
        <f t="array" aca="1" ref="FM109" ca="1">INDEX(INDIRECT("'"&amp;実行度合表集計!$D109&amp;"_受着完'!R89C4:R90C95",FALSE),1,
MATCH(FD$2,INDIRECT("'"&amp;実行度合表集計!$D109&amp;"_受着完'!R4",FALSE),0)-3)</f>
        <v>#REF!</v>
      </c>
      <c r="FN109" s="455" t="e" cm="1">
        <f t="array" aca="1" ref="FN109" ca="1">INDEX(INDIRECT("'"&amp;実行度合表集計!$D109&amp;"_受着完'!R27C4:R28C95",FALSE),1,
MATCH(FN$2,INDIRECT("'"&amp;実行度合表集計!$D109&amp;"_受着完'!R4",FALSE),0)-1)</f>
        <v>#REF!</v>
      </c>
      <c r="FO109" s="356" t="e">
        <f ca="1">INDEX(INDIRECT("'"&amp;実行度合表集計!$D109&amp;"_受着完'!R27C4:R28C95",FALSE),1,
MATCH(FN$2,INDIRECT("'"&amp;実行度合表集計!$D109&amp;"_受着完'!R4",FALSE),0))</f>
        <v>#REF!</v>
      </c>
      <c r="FP109" s="587" t="e" cm="1">
        <f t="array" aca="1" ref="FP109" ca="1">INDEX(INDIRECT("'"&amp;実行度合表集計!$D109&amp;"_受着完'!R27C4:R28C95",FALSE),1,
MATCH(FN$2,INDIRECT("'"&amp;実行度合表集計!$D109&amp;"_受着完'!R4",FALSE),0)-3)</f>
        <v>#REF!</v>
      </c>
      <c r="FQ109" s="357" t="e" cm="1">
        <f t="array" aca="1" ref="FQ109" ca="1">INDEX(INDIRECT("'"&amp;実行度合表集計!$D109&amp;"_受着完'!R58C4:R59C95",FALSE),1,
MATCH(FN$2,INDIRECT("'"&amp;実行度合表集計!$D109&amp;"_受着完'!R4",FALSE),0)-1)</f>
        <v>#REF!</v>
      </c>
      <c r="FR109" s="356" t="e">
        <f ca="1">INDEX(INDIRECT("'"&amp;実行度合表集計!$D109&amp;"_受着完'!R58C4:R59C95",FALSE),1,
MATCH(FN$2,INDIRECT("'"&amp;実行度合表集計!$D109&amp;"_受着完'!R4",FALSE),0))</f>
        <v>#REF!</v>
      </c>
      <c r="FS109" s="587" t="e" cm="1">
        <f t="array" aca="1" ref="FS109" ca="1">INDEX(INDIRECT("'"&amp;実行度合表集計!$D109&amp;"_受着完'!R58C4:R59C95",FALSE),1,
MATCH(FN$2,INDIRECT("'"&amp;実行度合表集計!$D109&amp;"_受着完'!R4",FALSE),0)-3)</f>
        <v>#REF!</v>
      </c>
      <c r="FT109" s="358" t="e" cm="1">
        <f t="array" aca="1" ref="FT109" ca="1">INDEX(INDIRECT("'"&amp;実行度合表集計!$D109&amp;"_受着完'!R89C4:R90C95",FALSE),1,
MATCH(FN$2,INDIRECT("'"&amp;実行度合表集計!$D109&amp;"_受着完'!R4",FALSE),0)-1)</f>
        <v>#REF!</v>
      </c>
      <c r="FU109" s="356" t="e">
        <f ca="1">INDEX(INDIRECT("'"&amp;実行度合表集計!$D109&amp;"_受着完'!R89C4:R90C95",FALSE),1,
MATCH(FN$2,INDIRECT("'"&amp;実行度合表集計!$D109&amp;"_受着完'!R4",FALSE),0))</f>
        <v>#REF!</v>
      </c>
      <c r="FV109" s="384" t="e">
        <f ca="1">FU109-($Q109*1000)</f>
        <v>#REF!</v>
      </c>
      <c r="FW109" s="587" t="e" cm="1">
        <f t="array" aca="1" ref="FW109" ca="1">INDEX(INDIRECT("'"&amp;実行度合表集計!$D109&amp;"_受着完'!R89C4:R90C95",FALSE),1,
MATCH(FN$2,INDIRECT("'"&amp;実行度合表集計!$D109&amp;"_受着完'!R4",FALSE),0)-3)</f>
        <v>#REF!</v>
      </c>
      <c r="FX109" s="627" t="e">
        <f t="shared" ref="FX109:GG109" ca="1" si="3030">ET109+FD109+FN109</f>
        <v>#REF!</v>
      </c>
      <c r="FY109" s="628" t="e">
        <f t="shared" ca="1" si="3030"/>
        <v>#REF!</v>
      </c>
      <c r="FZ109" s="629" t="e">
        <f t="shared" ca="1" si="3030"/>
        <v>#REF!</v>
      </c>
      <c r="GA109" s="648" t="e">
        <f t="shared" ca="1" si="3030"/>
        <v>#REF!</v>
      </c>
      <c r="GB109" s="617" t="e">
        <f t="shared" ca="1" si="3030"/>
        <v>#REF!</v>
      </c>
      <c r="GC109" s="649" t="e">
        <f t="shared" ca="1" si="3030"/>
        <v>#REF!</v>
      </c>
      <c r="GD109" s="659" t="e">
        <f t="shared" ca="1" si="3030"/>
        <v>#REF!</v>
      </c>
      <c r="GE109" s="619" t="e">
        <f t="shared" ca="1" si="3030"/>
        <v>#REF!</v>
      </c>
      <c r="GF109" s="789" t="e">
        <f t="shared" ca="1" si="3030"/>
        <v>#REF!</v>
      </c>
      <c r="GG109" s="660" t="e">
        <f t="shared" ca="1" si="3030"/>
        <v>#REF!</v>
      </c>
      <c r="GH109" s="670" t="e">
        <f t="shared" ref="GH109:GM110" ca="1" si="3031">EJ109+FX109</f>
        <v>#REF!</v>
      </c>
      <c r="GI109" s="620" t="e">
        <f t="shared" ca="1" si="3031"/>
        <v>#REF!</v>
      </c>
      <c r="GJ109" s="671" t="e">
        <f t="shared" ca="1" si="3031"/>
        <v>#REF!</v>
      </c>
      <c r="GK109" s="681" t="e">
        <f t="shared" ca="1" si="3031"/>
        <v>#REF!</v>
      </c>
      <c r="GL109" s="622" t="e">
        <f t="shared" ca="1" si="3031"/>
        <v>#REF!</v>
      </c>
      <c r="GM109" s="682" t="e">
        <f t="shared" ca="1" si="3031"/>
        <v>#REF!</v>
      </c>
      <c r="GN109" s="692" t="e">
        <f t="shared" ref="GN109:GN110" ca="1" si="3032">EP109+GD109</f>
        <v>#REF!</v>
      </c>
      <c r="GO109" s="624" t="e">
        <f t="shared" ref="GO109:GO110" ca="1" si="3033">EQ109+GE109</f>
        <v>#REF!</v>
      </c>
      <c r="GP109" s="791" t="e">
        <f t="shared" ref="GP109:GP110" ca="1" si="3034">ER109+GF109</f>
        <v>#REF!</v>
      </c>
      <c r="GQ109" s="693" t="e">
        <f t="shared" ref="GQ109:GQ110" ca="1" si="3035">ES109+GG109</f>
        <v>#REF!</v>
      </c>
      <c r="GR109" s="702" t="e">
        <f t="shared" ref="GR109:HA110" ca="1" si="3036">CV109+GH109</f>
        <v>#REF!</v>
      </c>
      <c r="GS109" s="699" t="e">
        <f t="shared" ca="1" si="3036"/>
        <v>#REF!</v>
      </c>
      <c r="GT109" s="703" t="e">
        <f t="shared" ca="1" si="3036"/>
        <v>#REF!</v>
      </c>
      <c r="GU109" s="702" t="e">
        <f t="shared" ca="1" si="3036"/>
        <v>#REF!</v>
      </c>
      <c r="GV109" s="699" t="e">
        <f t="shared" ca="1" si="3036"/>
        <v>#REF!</v>
      </c>
      <c r="GW109" s="703" t="e">
        <f t="shared" ca="1" si="3036"/>
        <v>#REF!</v>
      </c>
      <c r="GX109" s="702" t="e">
        <f t="shared" ca="1" si="3036"/>
        <v>#REF!</v>
      </c>
      <c r="GY109" s="699" t="e">
        <f t="shared" ca="1" si="3036"/>
        <v>#REF!</v>
      </c>
      <c r="GZ109" s="793" t="e">
        <f t="shared" ca="1" si="3036"/>
        <v>#REF!</v>
      </c>
      <c r="HA109" s="703" t="e">
        <f t="shared" ca="1" si="3036"/>
        <v>#REF!</v>
      </c>
      <c r="HC109" s="461" t="s">
        <v>145</v>
      </c>
      <c r="HE109" s="461" t="s">
        <v>252</v>
      </c>
      <c r="HF109" s="461"/>
      <c r="HG109" s="461"/>
    </row>
    <row r="110" spans="1:215" ht="19.5" outlineLevel="1" x14ac:dyDescent="0.25">
      <c r="A110" s="365"/>
      <c r="B110" s="504"/>
      <c r="C110" s="443" t="str">
        <f>_xlfn.XLOOKUP($D110,'214737'!$H:$H,'214737'!$G:$G,"",0)</f>
        <v/>
      </c>
      <c r="D110" s="431" t="str">
        <f>HYPERLINK("#'"&amp;D109&amp;"_受着完'!A1","▶受着完")</f>
        <v>▶受着完</v>
      </c>
      <c r="E110" s="413"/>
      <c r="F110" s="1294" t="str">
        <f>_xlfn.XLOOKUP($D110,'214737'!$H:$H,'214737'!$I:$I,"",0)</f>
        <v/>
      </c>
      <c r="G110" s="1294" t="str">
        <f>_xlfn.XLOOKUP($D110,'214737'!$H:$H,'214737'!$J:$J,"",0)</f>
        <v/>
      </c>
      <c r="H110" s="1294" t="str">
        <f>_xlfn.XLOOKUP($D110,'214737'!$H:$H,'214737'!$K:$K,"",0)</f>
        <v/>
      </c>
      <c r="I110" s="414" t="str">
        <f>集計グループ13</f>
        <v>社会福祉事業</v>
      </c>
      <c r="J110" s="523"/>
      <c r="K110" s="1278">
        <f>K109</f>
        <v>421</v>
      </c>
      <c r="L110" s="1278">
        <f t="shared" ref="L110" si="3037">L109</f>
        <v>8</v>
      </c>
      <c r="M110" s="1278">
        <f t="shared" ref="M110" si="3038">M109</f>
        <v>8</v>
      </c>
      <c r="N110" s="1278">
        <f t="shared" ref="N110" si="3039">N109</f>
        <v>50</v>
      </c>
      <c r="O110" s="1278">
        <f t="shared" ref="O110" si="3040">O109</f>
        <v>173</v>
      </c>
      <c r="P110" s="1278">
        <f t="shared" ref="P110" si="3041">P109</f>
        <v>80</v>
      </c>
      <c r="Q110" s="1278">
        <f>SUM(K110:P110)</f>
        <v>740</v>
      </c>
      <c r="R110" s="577" t="str">
        <f>R109</f>
        <v>福祉用具販売貸与</v>
      </c>
      <c r="S110" s="355" t="s">
        <v>146</v>
      </c>
      <c r="T110" s="455" t="e" cm="1">
        <f t="array" aca="1" ref="T110" ca="1">INDEX(INDIRECT("'"&amp;実行度合表集計!$D109&amp;"_受着完'!R27C4:R28C95",FALSE),2,
MATCH(T$2,INDIRECT("'"&amp;実行度合表集計!$D109&amp;"_受着完'!R4",FALSE),0)-1)</f>
        <v>#REF!</v>
      </c>
      <c r="U110" s="356" t="e">
        <f ca="1">INDEX(INDIRECT("'"&amp;実行度合表集計!$D109&amp;"_受着完'!R27C4:R28C95",FALSE),2,
MATCH(T$2,INDIRECT("'"&amp;実行度合表集計!$D109&amp;"_受着完'!R4",FALSE),0))</f>
        <v>#REF!</v>
      </c>
      <c r="V110" s="587" t="e" cm="1">
        <f t="array" aca="1" ref="V110" ca="1">INDEX(INDIRECT("'"&amp;実行度合表集計!$D109&amp;"_受着完'!R27C4:R28C95",FALSE),2,
MATCH(T$2,INDIRECT("'"&amp;実行度合表集計!$D109&amp;"_受着完'!R4",FALSE),0)-3)</f>
        <v>#REF!</v>
      </c>
      <c r="W110" s="357" t="e" cm="1">
        <f t="array" aca="1" ref="W110" ca="1">INDEX(INDIRECT("'"&amp;実行度合表集計!$D109&amp;"_受着完'!R58C4:R59C95",FALSE),2,
MATCH(T$2,INDIRECT("'"&amp;実行度合表集計!$D109&amp;"_受着完'!R4",FALSE),0)-1)</f>
        <v>#REF!</v>
      </c>
      <c r="X110" s="356" t="e">
        <f ca="1">INDEX(INDIRECT("'"&amp;実行度合表集計!$D109&amp;"_受着完'!R58C4:R59C95",FALSE),2,
MATCH(T$2,INDIRECT("'"&amp;実行度合表集計!$D109&amp;"_受着完'!R4",FALSE),0))</f>
        <v>#REF!</v>
      </c>
      <c r="Y110" s="587" t="e" cm="1">
        <f t="array" aca="1" ref="Y110" ca="1">INDEX(INDIRECT("'"&amp;実行度合表集計!$D109&amp;"_受着完'!R58C4:R59C95",FALSE),2,
MATCH(T$2,INDIRECT("'"&amp;実行度合表集計!$D109&amp;"_受着完'!R4",FALSE),0)-3)</f>
        <v>#REF!</v>
      </c>
      <c r="Z110" s="358" t="e" cm="1">
        <f t="array" aca="1" ref="Z110" ca="1">INDEX(INDIRECT("'"&amp;実行度合表集計!$D109&amp;"_受着完'!R89C4:R90C95",FALSE),2,
MATCH(T$2,INDIRECT("'"&amp;実行度合表集計!$D109&amp;"_受着完'!R4",FALSE),0)-1)</f>
        <v>#REF!</v>
      </c>
      <c r="AA110" s="356" t="e">
        <f ca="1">INDEX(INDIRECT("'"&amp;実行度合表集計!$D109&amp;"_受着完'!R89C4:R90C95",FALSE),2,
MATCH(T$2,INDIRECT("'"&amp;実行度合表集計!$D109&amp;"_受着完'!R4",FALSE),0))</f>
        <v>#REF!</v>
      </c>
      <c r="AB110" s="795" t="e">
        <f ca="1">AA110-($Q109*1000)</f>
        <v>#REF!</v>
      </c>
      <c r="AC110" s="587" t="e" cm="1">
        <f t="array" aca="1" ref="AC110" ca="1">INDEX(INDIRECT("'"&amp;実行度合表集計!$D109&amp;"_受着完'!R89C4:R90C95",FALSE),2,
MATCH(T$2,INDIRECT("'"&amp;実行度合表集計!$D109&amp;"_受着完'!R4",FALSE),0)-3)</f>
        <v>#REF!</v>
      </c>
      <c r="AD110" s="455" t="e" cm="1">
        <f t="array" aca="1" ref="AD110" ca="1">INDEX(INDIRECT("'"&amp;実行度合表集計!$D109&amp;"_受着完'!R27C4:R28C95",FALSE),2,
MATCH(AD$2,INDIRECT("'"&amp;実行度合表集計!$D109&amp;"_受着完'!R4",FALSE),0)-1)</f>
        <v>#REF!</v>
      </c>
      <c r="AE110" s="356" t="e">
        <f ca="1">INDEX(INDIRECT("'"&amp;実行度合表集計!$D109&amp;"_受着完'!R27C4:R28C95",FALSE),2,
MATCH(AD$2,INDIRECT("'"&amp;実行度合表集計!$D109&amp;"_受着完'!R4",FALSE),0))</f>
        <v>#REF!</v>
      </c>
      <c r="AF110" s="587" t="e" cm="1">
        <f t="array" aca="1" ref="AF110" ca="1">INDEX(INDIRECT("'"&amp;実行度合表集計!$D109&amp;"_受着完'!R27C4:R28C95",FALSE),2,
MATCH(AD$2,INDIRECT("'"&amp;実行度合表集計!$D109&amp;"_受着完'!R4",FALSE),0)-3)</f>
        <v>#REF!</v>
      </c>
      <c r="AG110" s="357" t="e" cm="1">
        <f t="array" aca="1" ref="AG110" ca="1">INDEX(INDIRECT("'"&amp;実行度合表集計!$D109&amp;"_受着完'!R58C4:R59C95",FALSE),2,
MATCH(AD$2,INDIRECT("'"&amp;実行度合表集計!$D109&amp;"_受着完'!R4",FALSE),0)-1)</f>
        <v>#REF!</v>
      </c>
      <c r="AH110" s="356" t="e">
        <f ca="1">INDEX(INDIRECT("'"&amp;実行度合表集計!$D109&amp;"_受着完'!R58C4:R59C95",FALSE),2,
MATCH(AD$2,INDIRECT("'"&amp;実行度合表集計!$D109&amp;"_受着完'!R4",FALSE),0))</f>
        <v>#REF!</v>
      </c>
      <c r="AI110" s="587" t="e" cm="1">
        <f t="array" aca="1" ref="AI110" ca="1">INDEX(INDIRECT("'"&amp;実行度合表集計!$D109&amp;"_受着完'!R58C4:R59C95",FALSE),2,
MATCH(AD$2,INDIRECT("'"&amp;実行度合表集計!$D109&amp;"_受着完'!R4",FALSE),0)-3)</f>
        <v>#REF!</v>
      </c>
      <c r="AJ110" s="358" t="e" cm="1">
        <f t="array" aca="1" ref="AJ110" ca="1">INDEX(INDIRECT("'"&amp;実行度合表集計!$D109&amp;"_受着完'!R89C4:R90C95",FALSE),2,
MATCH(AD$2,INDIRECT("'"&amp;実行度合表集計!$D109&amp;"_受着完'!R4",FALSE),0)-1)</f>
        <v>#REF!</v>
      </c>
      <c r="AK110" s="356" t="e">
        <f ca="1">INDEX(INDIRECT("'"&amp;実行度合表集計!$D109&amp;"_受着完'!R89C4:R90C95",FALSE),2,
MATCH(AD$2,INDIRECT("'"&amp;実行度合表集計!$D109&amp;"_受着完'!R4",FALSE),0))</f>
        <v>#REF!</v>
      </c>
      <c r="AL110" s="795" t="e">
        <f ca="1">AK110-($Q109*1000)</f>
        <v>#REF!</v>
      </c>
      <c r="AM110" s="587" t="e" cm="1">
        <f t="array" aca="1" ref="AM110" ca="1">INDEX(INDIRECT("'"&amp;実行度合表集計!$D109&amp;"_受着完'!R89C4:R90C95",FALSE),2,
MATCH(AD$2,INDIRECT("'"&amp;実行度合表集計!$D109&amp;"_受着完'!R4",FALSE),0)-3)</f>
        <v>#REF!</v>
      </c>
      <c r="AN110" s="455" t="e" cm="1">
        <f t="array" aca="1" ref="AN110" ca="1">INDEX(INDIRECT("'"&amp;実行度合表集計!$D109&amp;"_受着完'!R27C4:R28C95",FALSE),2,
MATCH(AN$2,INDIRECT("'"&amp;実行度合表集計!$D109&amp;"_受着完'!R4",FALSE),0)-1)</f>
        <v>#REF!</v>
      </c>
      <c r="AO110" s="356" t="e">
        <f ca="1">INDEX(INDIRECT("'"&amp;実行度合表集計!$D109&amp;"_受着完'!R27C4:R28C95",FALSE),2,
MATCH(AN$2,INDIRECT("'"&amp;実行度合表集計!$D109&amp;"_受着完'!R4",FALSE),0))</f>
        <v>#REF!</v>
      </c>
      <c r="AP110" s="587" t="e" cm="1">
        <f t="array" aca="1" ref="AP110" ca="1">INDEX(INDIRECT("'"&amp;実行度合表集計!$D109&amp;"_受着完'!R27C4:R28C95",FALSE),2,
MATCH(AN$2,INDIRECT("'"&amp;実行度合表集計!$D109&amp;"_受着完'!R4",FALSE),0)-3)</f>
        <v>#REF!</v>
      </c>
      <c r="AQ110" s="357" t="e" cm="1">
        <f t="array" aca="1" ref="AQ110" ca="1">INDEX(INDIRECT("'"&amp;実行度合表集計!$D109&amp;"_受着完'!R58C4:R59C95",FALSE),2,
MATCH(AN$2,INDIRECT("'"&amp;実行度合表集計!$D109&amp;"_受着完'!R4",FALSE),0)-1)</f>
        <v>#REF!</v>
      </c>
      <c r="AR110" s="356" t="e">
        <f ca="1">INDEX(INDIRECT("'"&amp;実行度合表集計!$D109&amp;"_受着完'!R58C4:R59C95",FALSE),2,
MATCH(AN$2,INDIRECT("'"&amp;実行度合表集計!$D109&amp;"_受着完'!R4",FALSE),0))</f>
        <v>#REF!</v>
      </c>
      <c r="AS110" s="587" t="e" cm="1">
        <f t="array" aca="1" ref="AS110" ca="1">INDEX(INDIRECT("'"&amp;実行度合表集計!$D109&amp;"_受着完'!R58C4:R59C95",FALSE),2,
MATCH(AN$2,INDIRECT("'"&amp;実行度合表集計!$D109&amp;"_受着完'!R4",FALSE),0)-3)</f>
        <v>#REF!</v>
      </c>
      <c r="AT110" s="358" t="e" cm="1">
        <f t="array" aca="1" ref="AT110" ca="1">INDEX(INDIRECT("'"&amp;実行度合表集計!$D109&amp;"_受着完'!R89C4:R90C95",FALSE),2,
MATCH(AN$2,INDIRECT("'"&amp;実行度合表集計!$D109&amp;"_受着完'!R4",FALSE),0)-1)</f>
        <v>#REF!</v>
      </c>
      <c r="AU110" s="356" t="e">
        <f ca="1">INDEX(INDIRECT("'"&amp;実行度合表集計!$D109&amp;"_受着完'!R89C4:R90C95",FALSE),2,
MATCH(AN$2,INDIRECT("'"&amp;実行度合表集計!$D109&amp;"_受着完'!R4",FALSE),0))</f>
        <v>#REF!</v>
      </c>
      <c r="AV110" s="795" t="e">
        <f ca="1">AU110-($Q109*1000)</f>
        <v>#REF!</v>
      </c>
      <c r="AW110" s="587" t="e" cm="1">
        <f t="array" aca="1" ref="AW110" ca="1">INDEX(INDIRECT("'"&amp;実行度合表集計!$D109&amp;"_受着完'!R89C4:R90C95",FALSE),2,
MATCH(AN$2,INDIRECT("'"&amp;実行度合表集計!$D109&amp;"_受着完'!R4",FALSE),0)-3)</f>
        <v>#REF!</v>
      </c>
      <c r="AX110" s="627" t="e">
        <f t="shared" ref="AX110" ca="1" si="3042">T110+AD110+AN110</f>
        <v>#REF!</v>
      </c>
      <c r="AY110" s="628" t="e">
        <f t="shared" ref="AY110" ca="1" si="3043">U110+AE110+AO110</f>
        <v>#REF!</v>
      </c>
      <c r="AZ110" s="629" t="e">
        <f t="shared" ref="AZ110" ca="1" si="3044">V110+AF110+AP110</f>
        <v>#REF!</v>
      </c>
      <c r="BA110" s="648" t="e">
        <f t="shared" ref="BA110" ca="1" si="3045">W110+AG110+AQ110</f>
        <v>#REF!</v>
      </c>
      <c r="BB110" s="617" t="e">
        <f t="shared" ref="BB110" ca="1" si="3046">X110+AH110+AR110</f>
        <v>#REF!</v>
      </c>
      <c r="BC110" s="649" t="e">
        <f t="shared" ref="BC110" ca="1" si="3047">Y110+AI110+AS110</f>
        <v>#REF!</v>
      </c>
      <c r="BD110" s="659" t="e">
        <f ca="1">Z110+AJ110+AT110</f>
        <v>#REF!</v>
      </c>
      <c r="BE110" s="619" t="e">
        <f ca="1">AA110+AK110+AU110</f>
        <v>#REF!</v>
      </c>
      <c r="BF110" s="790" t="e">
        <f ca="1">BE110*(1+BF111)-(($Q109*1000)*3)</f>
        <v>#REF!</v>
      </c>
      <c r="BG110" s="660" t="e">
        <f ca="1">AC110+AM110+AW110</f>
        <v>#REF!</v>
      </c>
      <c r="BH110" s="360" t="e" cm="1">
        <f t="array" aca="1" ref="BH110" ca="1">INDEX(INDIRECT("'"&amp;実行度合表集計!$D109&amp;"_受着完'!R27C4:R28C95",FALSE),2,
MATCH(BH$2,INDIRECT("'"&amp;実行度合表集計!$D109&amp;"_受着完'!R4",FALSE),0)-1)</f>
        <v>#REF!</v>
      </c>
      <c r="BI110" s="356" t="e">
        <f ca="1">INDEX(INDIRECT("'"&amp;実行度合表集計!$D109&amp;"_受着完'!R27C4:R28C95",FALSE),2,
MATCH(BH$2,INDIRECT("'"&amp;実行度合表集計!$D109&amp;"_受着完'!R4",FALSE),0))</f>
        <v>#REF!</v>
      </c>
      <c r="BJ110" s="587" t="e" cm="1">
        <f t="array" aca="1" ref="BJ110" ca="1">INDEX(INDIRECT("'"&amp;実行度合表集計!$D109&amp;"_受着完'!R27C4:R28C95",FALSE),2,
MATCH(BH$2,INDIRECT("'"&amp;実行度合表集計!$D109&amp;"_受着完'!R4",FALSE),0)-3)</f>
        <v>#REF!</v>
      </c>
      <c r="BK110" s="357" t="e" cm="1">
        <f t="array" aca="1" ref="BK110" ca="1">INDEX(INDIRECT("'"&amp;実行度合表集計!$D109&amp;"_受着完'!R58C4:R59C95",FALSE),2,
MATCH(BH$2,INDIRECT("'"&amp;実行度合表集計!$D109&amp;"_受着完'!R4",FALSE),0)-1)</f>
        <v>#REF!</v>
      </c>
      <c r="BL110" s="356" t="e">
        <f ca="1">INDEX(INDIRECT("'"&amp;実行度合表集計!$D109&amp;"_受着完'!R58C4:R59C95",FALSE),2,
MATCH(BH$2,INDIRECT("'"&amp;実行度合表集計!$D109&amp;"_受着完'!R4",FALSE),0))</f>
        <v>#REF!</v>
      </c>
      <c r="BM110" s="587" t="e" cm="1">
        <f t="array" aca="1" ref="BM110" ca="1">INDEX(INDIRECT("'"&amp;実行度合表集計!$D109&amp;"_受着完'!R58C4:R59C95",FALSE),2,
MATCH(BH$2,INDIRECT("'"&amp;実行度合表集計!$D109&amp;"_受着完'!R4",FALSE),0)-3)</f>
        <v>#REF!</v>
      </c>
      <c r="BN110" s="358" t="e" cm="1">
        <f t="array" aca="1" ref="BN110" ca="1">INDEX(INDIRECT("'"&amp;実行度合表集計!$D109&amp;"_受着完'!R89C4:R90C95",FALSE),2,
MATCH(BH$2,INDIRECT("'"&amp;実行度合表集計!$D109&amp;"_受着完'!R4",FALSE),0)-1)</f>
        <v>#REF!</v>
      </c>
      <c r="BO110" s="356" t="e">
        <f ca="1">INDEX(INDIRECT("'"&amp;実行度合表集計!$D109&amp;"_受着完'!R89C4:R90C95",FALSE),2,
MATCH(BH$2,INDIRECT("'"&amp;実行度合表集計!$D109&amp;"_受着完'!R4",FALSE),0))</f>
        <v>#REF!</v>
      </c>
      <c r="BP110" s="795" t="e">
        <f ca="1">BO110-($Q109*1000)</f>
        <v>#REF!</v>
      </c>
      <c r="BQ110" s="587" t="e" cm="1">
        <f t="array" aca="1" ref="BQ110" ca="1">INDEX(INDIRECT("'"&amp;実行度合表集計!$D109&amp;"_受着完'!R89C4:R90C95",FALSE),2,
MATCH(BH$2,INDIRECT("'"&amp;実行度合表集計!$D109&amp;"_受着完'!R4",FALSE),0)-3)</f>
        <v>#REF!</v>
      </c>
      <c r="BR110" s="455" t="e" cm="1">
        <f t="array" aca="1" ref="BR110" ca="1">INDEX(INDIRECT("'"&amp;実行度合表集計!$D109&amp;"_受着完'!R27C4:R28C95",FALSE),2,
MATCH(BR$2,INDIRECT("'"&amp;実行度合表集計!$D109&amp;"_受着完'!R4",FALSE),0)-1)</f>
        <v>#REF!</v>
      </c>
      <c r="BS110" s="356" t="e">
        <f ca="1">INDEX(INDIRECT("'"&amp;実行度合表集計!$D109&amp;"_受着完'!R27C4:R28C95",FALSE),2,
MATCH(BR$2,INDIRECT("'"&amp;実行度合表集計!$D109&amp;"_受着完'!R4",FALSE),0))</f>
        <v>#REF!</v>
      </c>
      <c r="BT110" s="587" t="e" cm="1">
        <f t="array" aca="1" ref="BT110" ca="1">INDEX(INDIRECT("'"&amp;実行度合表集計!$D109&amp;"_受着完'!R27C4:R28C95",FALSE),2,
MATCH(BR$2,INDIRECT("'"&amp;実行度合表集計!$D109&amp;"_受着完'!R4",FALSE),0)-3)</f>
        <v>#REF!</v>
      </c>
      <c r="BU110" s="357" t="e" cm="1">
        <f t="array" aca="1" ref="BU110" ca="1">INDEX(INDIRECT("'"&amp;実行度合表集計!$D109&amp;"_受着完'!R58C4:R59C95",FALSE),2,
MATCH(BR$2,INDIRECT("'"&amp;実行度合表集計!$D109&amp;"_受着完'!R4",FALSE),0)-1)</f>
        <v>#REF!</v>
      </c>
      <c r="BV110" s="356" t="e">
        <f ca="1">INDEX(INDIRECT("'"&amp;実行度合表集計!$D109&amp;"_受着完'!R58C4:R59C95",FALSE),2,
MATCH(BR$2,INDIRECT("'"&amp;実行度合表集計!$D109&amp;"_受着完'!R4",FALSE),0))</f>
        <v>#REF!</v>
      </c>
      <c r="BW110" s="587" t="e" cm="1">
        <f t="array" aca="1" ref="BW110" ca="1">INDEX(INDIRECT("'"&amp;実行度合表集計!$D109&amp;"_受着完'!R58C4:R59C95",FALSE),2,
MATCH(BR$2,INDIRECT("'"&amp;実行度合表集計!$D109&amp;"_受着完'!R4",FALSE),0)-3)</f>
        <v>#REF!</v>
      </c>
      <c r="BX110" s="358" t="e" cm="1">
        <f t="array" aca="1" ref="BX110" ca="1">INDEX(INDIRECT("'"&amp;実行度合表集計!$D109&amp;"_受着完'!R89C4:R90C95",FALSE),2,
MATCH(BR$2,INDIRECT("'"&amp;実行度合表集計!$D109&amp;"_受着完'!R4",FALSE),0)-1)</f>
        <v>#REF!</v>
      </c>
      <c r="BY110" s="356" t="e">
        <f ca="1">INDEX(INDIRECT("'"&amp;実行度合表集計!$D109&amp;"_受着完'!R89C4:R90C95",FALSE),2,
MATCH(BR$2,INDIRECT("'"&amp;実行度合表集計!$D109&amp;"_受着完'!R4",FALSE),0))</f>
        <v>#REF!</v>
      </c>
      <c r="BZ110" s="795" t="e">
        <f ca="1">BY110-($Q109*1000)</f>
        <v>#REF!</v>
      </c>
      <c r="CA110" s="587" t="e" cm="1">
        <f t="array" aca="1" ref="CA110" ca="1">INDEX(INDIRECT("'"&amp;実行度合表集計!$D109&amp;"_受着完'!R89C4:R90C95",FALSE),2,
MATCH(BR$2,INDIRECT("'"&amp;実行度合表集計!$D109&amp;"_受着完'!R4",FALSE),0)-3)</f>
        <v>#REF!</v>
      </c>
      <c r="CB110" s="455" t="e" cm="1">
        <f t="array" aca="1" ref="CB110" ca="1">INDEX(INDIRECT("'"&amp;実行度合表集計!$D109&amp;"_受着完'!R27C4:R28C95",FALSE),2,
MATCH(CB$2,INDIRECT("'"&amp;実行度合表集計!$D109&amp;"_受着完'!R4",FALSE),0)-1)</f>
        <v>#REF!</v>
      </c>
      <c r="CC110" s="356" t="e">
        <f ca="1">INDEX(INDIRECT("'"&amp;実行度合表集計!$D109&amp;"_受着完'!R27C4:R28C95",FALSE),2,
MATCH(CB$2,INDIRECT("'"&amp;実行度合表集計!$D109&amp;"_受着完'!R4",FALSE),0))</f>
        <v>#REF!</v>
      </c>
      <c r="CD110" s="587" t="e" cm="1">
        <f t="array" aca="1" ref="CD110" ca="1">INDEX(INDIRECT("'"&amp;実行度合表集計!$D109&amp;"_受着完'!R27C4:R28C95",FALSE),2,
MATCH(CB$2,INDIRECT("'"&amp;実行度合表集計!$D109&amp;"_受着完'!R4",FALSE),0)-3)</f>
        <v>#REF!</v>
      </c>
      <c r="CE110" s="357" t="e" cm="1">
        <f t="array" aca="1" ref="CE110" ca="1">INDEX(INDIRECT("'"&amp;実行度合表集計!$D109&amp;"_受着完'!R58C4:R59C95",FALSE),2,
MATCH(CB$2,INDIRECT("'"&amp;実行度合表集計!$D109&amp;"_受着完'!R4",FALSE),0)-1)</f>
        <v>#REF!</v>
      </c>
      <c r="CF110" s="356" t="e">
        <f ca="1">INDEX(INDIRECT("'"&amp;実行度合表集計!$D109&amp;"_受着完'!R58C4:R59C95",FALSE),2,
MATCH(CB$2,INDIRECT("'"&amp;実行度合表集計!$D109&amp;"_受着完'!R4",FALSE),0))</f>
        <v>#REF!</v>
      </c>
      <c r="CG110" s="587" t="e" cm="1">
        <f t="array" aca="1" ref="CG110" ca="1">INDEX(INDIRECT("'"&amp;実行度合表集計!$D109&amp;"_受着完'!R58C4:R59C95",FALSE),2,
MATCH(CB$2,INDIRECT("'"&amp;実行度合表集計!$D109&amp;"_受着完'!R4",FALSE),0)-3)</f>
        <v>#REF!</v>
      </c>
      <c r="CH110" s="358" t="e" cm="1">
        <f t="array" aca="1" ref="CH110" ca="1">INDEX(INDIRECT("'"&amp;実行度合表集計!$D109&amp;"_受着完'!R89C4:R90C95",FALSE),2,
MATCH(CB$2,INDIRECT("'"&amp;実行度合表集計!$D109&amp;"_受着完'!R4",FALSE),0)-1)</f>
        <v>#REF!</v>
      </c>
      <c r="CI110" s="356" t="e">
        <f ca="1">INDEX(INDIRECT("'"&amp;実行度合表集計!$D109&amp;"_受着完'!R89C4:R90C95",FALSE),2,
MATCH(CB$2,INDIRECT("'"&amp;実行度合表集計!$D109&amp;"_受着完'!R4",FALSE),0))</f>
        <v>#REF!</v>
      </c>
      <c r="CJ110" s="795" t="e">
        <f ca="1">CI110-($Q109*1000)</f>
        <v>#REF!</v>
      </c>
      <c r="CK110" s="587" t="e" cm="1">
        <f t="array" aca="1" ref="CK110" ca="1">INDEX(INDIRECT("'"&amp;実行度合表集計!$D109&amp;"_受着完'!R89C4:R90C95",FALSE),2,
MATCH(CB$2,INDIRECT("'"&amp;実行度合表集計!$D109&amp;"_受着完'!R4",FALSE),0)-3)</f>
        <v>#REF!</v>
      </c>
      <c r="CL110" s="627" t="e">
        <f t="shared" ref="CL110" ca="1" si="3048">BH110+BR110+CB110</f>
        <v>#REF!</v>
      </c>
      <c r="CM110" s="628" t="e">
        <f t="shared" ref="CM110" ca="1" si="3049">BI110+BS110+CC110</f>
        <v>#REF!</v>
      </c>
      <c r="CN110" s="629" t="e">
        <f t="shared" ref="CN110" ca="1" si="3050">BJ110+BT110+CD110</f>
        <v>#REF!</v>
      </c>
      <c r="CO110" s="648" t="e">
        <f t="shared" ref="CO110" ca="1" si="3051">BK110+BU110+CE110</f>
        <v>#REF!</v>
      </c>
      <c r="CP110" s="617" t="e">
        <f t="shared" ref="CP110" ca="1" si="3052">BL110+BV110+CF110</f>
        <v>#REF!</v>
      </c>
      <c r="CQ110" s="649" t="e">
        <f t="shared" ref="CQ110" ca="1" si="3053">BM110+BW110+CG110</f>
        <v>#REF!</v>
      </c>
      <c r="CR110" s="659" t="e">
        <f ca="1">BN110+BX110+CH110</f>
        <v>#REF!</v>
      </c>
      <c r="CS110" s="619" t="e">
        <f ca="1">BO110+BY110+CI110</f>
        <v>#REF!</v>
      </c>
      <c r="CT110" s="790" t="e">
        <f ca="1">CS110*(1+CT111)-(($Q109*1000)*3)</f>
        <v>#REF!</v>
      </c>
      <c r="CU110" s="660" t="e">
        <f ca="1">BQ110+CA110+CK110</f>
        <v>#REF!</v>
      </c>
      <c r="CV110" s="670" t="e">
        <f t="shared" ca="1" si="3028"/>
        <v>#REF!</v>
      </c>
      <c r="CW110" s="620" t="e">
        <f t="shared" ca="1" si="3028"/>
        <v>#REF!</v>
      </c>
      <c r="CX110" s="671" t="e">
        <f t="shared" ca="1" si="3028"/>
        <v>#REF!</v>
      </c>
      <c r="CY110" s="681" t="e">
        <f t="shared" ca="1" si="3028"/>
        <v>#REF!</v>
      </c>
      <c r="CZ110" s="622" t="e">
        <f t="shared" ca="1" si="3028"/>
        <v>#REF!</v>
      </c>
      <c r="DA110" s="682" t="e">
        <f t="shared" ca="1" si="3028"/>
        <v>#REF!</v>
      </c>
      <c r="DB110" s="692" t="e">
        <f t="shared" ca="1" si="3028"/>
        <v>#REF!</v>
      </c>
      <c r="DC110" s="624" t="e">
        <f t="shared" ca="1" si="3028"/>
        <v>#REF!</v>
      </c>
      <c r="DD110" s="790" t="e">
        <f t="shared" ca="1" si="3028"/>
        <v>#REF!</v>
      </c>
      <c r="DE110" s="693" t="e">
        <f t="shared" ca="1" si="3028"/>
        <v>#REF!</v>
      </c>
      <c r="DF110" s="360" t="e" cm="1">
        <f t="array" aca="1" ref="DF110" ca="1">INDEX(INDIRECT("'"&amp;実行度合表集計!$D109&amp;"_受着完'!R27C4:R28C95",FALSE),2,
MATCH(DF$2,INDIRECT("'"&amp;実行度合表集計!$D109&amp;"_受着完'!R4",FALSE),0)-1)</f>
        <v>#REF!</v>
      </c>
      <c r="DG110" s="356" t="e">
        <f ca="1">INDEX(INDIRECT("'"&amp;実行度合表集計!$D109&amp;"_受着完'!R27C4:R28C95",FALSE),2,
MATCH(DF$2,INDIRECT("'"&amp;実行度合表集計!$D109&amp;"_受着完'!R4",FALSE),0))</f>
        <v>#REF!</v>
      </c>
      <c r="DH110" s="587" t="e" cm="1">
        <f t="array" aca="1" ref="DH110" ca="1">INDEX(INDIRECT("'"&amp;実行度合表集計!$D109&amp;"_受着完'!R27C4:R28C95",FALSE),2,
MATCH(DF$2,INDIRECT("'"&amp;実行度合表集計!$D109&amp;"_受着完'!R4",FALSE),0)-3)</f>
        <v>#REF!</v>
      </c>
      <c r="DI110" s="357" t="e" cm="1">
        <f t="array" aca="1" ref="DI110" ca="1">INDEX(INDIRECT("'"&amp;実行度合表集計!$D109&amp;"_受着完'!R58C4:R59C95",FALSE),2,
MATCH(DF$2,INDIRECT("'"&amp;実行度合表集計!$D109&amp;"_受着完'!R4",FALSE),0)-1)</f>
        <v>#REF!</v>
      </c>
      <c r="DJ110" s="356" t="e">
        <f ca="1">INDEX(INDIRECT("'"&amp;実行度合表集計!$D109&amp;"_受着完'!R58C4:R59C95",FALSE),2,
MATCH(DF$2,INDIRECT("'"&amp;実行度合表集計!$D109&amp;"_受着完'!R4",FALSE),0))</f>
        <v>#REF!</v>
      </c>
      <c r="DK110" s="587" t="e" cm="1">
        <f t="array" aca="1" ref="DK110" ca="1">INDEX(INDIRECT("'"&amp;実行度合表集計!$D109&amp;"_受着完'!R58C4:R59C95",FALSE),2,
MATCH(DF$2,INDIRECT("'"&amp;実行度合表集計!$D109&amp;"_受着完'!R4",FALSE),0)-3)</f>
        <v>#REF!</v>
      </c>
      <c r="DL110" s="358" t="e" cm="1">
        <f t="array" aca="1" ref="DL110" ca="1">INDEX(INDIRECT("'"&amp;実行度合表集計!$D109&amp;"_受着完'!R89C4:R90C95",FALSE),2,
MATCH(DF$2,INDIRECT("'"&amp;実行度合表集計!$D109&amp;"_受着完'!R4",FALSE),0)-1)</f>
        <v>#REF!</v>
      </c>
      <c r="DM110" s="356" t="e">
        <f ca="1">INDEX(INDIRECT("'"&amp;実行度合表集計!$D109&amp;"_受着完'!R89C4:R90C95",FALSE),2,
MATCH(DF$2,INDIRECT("'"&amp;実行度合表集計!$D109&amp;"_受着完'!R4",FALSE),0))</f>
        <v>#REF!</v>
      </c>
      <c r="DN110" s="795" t="e">
        <f ca="1">DM110-($Q109*1000)</f>
        <v>#REF!</v>
      </c>
      <c r="DO110" s="587" t="e" cm="1">
        <f t="array" aca="1" ref="DO110" ca="1">INDEX(INDIRECT("'"&amp;実行度合表集計!$D109&amp;"_受着完'!R89C4:R90C95",FALSE),2,
MATCH(DF$2,INDIRECT("'"&amp;実行度合表集計!$D109&amp;"_受着完'!R4",FALSE),0)-3)</f>
        <v>#REF!</v>
      </c>
      <c r="DP110" s="455" t="e" cm="1">
        <f t="array" aca="1" ref="DP110" ca="1">INDEX(INDIRECT("'"&amp;実行度合表集計!$D109&amp;"_受着完'!R27C4:R28C95",FALSE),2,
MATCH(DP$2,INDIRECT("'"&amp;実行度合表集計!$D109&amp;"_受着完'!R4",FALSE),0)-1)</f>
        <v>#REF!</v>
      </c>
      <c r="DQ110" s="356" t="e">
        <f ca="1">INDEX(INDIRECT("'"&amp;実行度合表集計!$D109&amp;"_受着完'!R27C4:R28C95",FALSE),2,
MATCH(DP$2,INDIRECT("'"&amp;実行度合表集計!$D109&amp;"_受着完'!R4",FALSE),0))</f>
        <v>#REF!</v>
      </c>
      <c r="DR110" s="587" t="e" cm="1">
        <f t="array" aca="1" ref="DR110" ca="1">INDEX(INDIRECT("'"&amp;実行度合表集計!$D109&amp;"_受着完'!R27C4:R28C95",FALSE),2,
MATCH(DP$2,INDIRECT("'"&amp;実行度合表集計!$D109&amp;"_受着完'!R4",FALSE),0)-3)</f>
        <v>#REF!</v>
      </c>
      <c r="DS110" s="357" t="e" cm="1">
        <f t="array" aca="1" ref="DS110" ca="1">INDEX(INDIRECT("'"&amp;実行度合表集計!$D109&amp;"_受着完'!R58C4:R59C95",FALSE),2,
MATCH(DP$2,INDIRECT("'"&amp;実行度合表集計!$D109&amp;"_受着完'!R4",FALSE),0)-1)</f>
        <v>#REF!</v>
      </c>
      <c r="DT110" s="356" t="e">
        <f ca="1">INDEX(INDIRECT("'"&amp;実行度合表集計!$D109&amp;"_受着完'!R58C4:R59C95",FALSE),2,
MATCH(DP$2,INDIRECT("'"&amp;実行度合表集計!$D109&amp;"_受着完'!R4",FALSE),0))</f>
        <v>#REF!</v>
      </c>
      <c r="DU110" s="587" t="e" cm="1">
        <f t="array" aca="1" ref="DU110" ca="1">INDEX(INDIRECT("'"&amp;実行度合表集計!$D109&amp;"_受着完'!R58C4:R59C95",FALSE),2,
MATCH(DP$2,INDIRECT("'"&amp;実行度合表集計!$D109&amp;"_受着完'!R4",FALSE),0)-3)</f>
        <v>#REF!</v>
      </c>
      <c r="DV110" s="358" t="e" cm="1">
        <f t="array" aca="1" ref="DV110" ca="1">INDEX(INDIRECT("'"&amp;実行度合表集計!$D109&amp;"_受着完'!R89C4:R90C95",FALSE),2,
MATCH(DP$2,INDIRECT("'"&amp;実行度合表集計!$D109&amp;"_受着完'!R4",FALSE),0)-1)</f>
        <v>#REF!</v>
      </c>
      <c r="DW110" s="356" t="e">
        <f ca="1">INDEX(INDIRECT("'"&amp;実行度合表集計!$D109&amp;"_受着完'!R89C4:R90C95",FALSE),2,
MATCH(DP$2,INDIRECT("'"&amp;実行度合表集計!$D109&amp;"_受着完'!R4",FALSE),0))</f>
        <v>#REF!</v>
      </c>
      <c r="DX110" s="795" t="e">
        <f ca="1">DW110-($Q109*1000)</f>
        <v>#REF!</v>
      </c>
      <c r="DY110" s="587" t="e" cm="1">
        <f t="array" aca="1" ref="DY110" ca="1">INDEX(INDIRECT("'"&amp;実行度合表集計!$D109&amp;"_受着完'!R89C4:R90C95",FALSE),2,
MATCH(DP$2,INDIRECT("'"&amp;実行度合表集計!$D109&amp;"_受着完'!R4",FALSE),0)-3)</f>
        <v>#REF!</v>
      </c>
      <c r="DZ110" s="455" t="e" cm="1">
        <f t="array" aca="1" ref="DZ110" ca="1">INDEX(INDIRECT("'"&amp;実行度合表集計!$D109&amp;"_受着完'!R27C4:R28C95",FALSE),2,
MATCH(DZ$2,INDIRECT("'"&amp;実行度合表集計!$D109&amp;"_受着完'!R4",FALSE),0)-1)</f>
        <v>#REF!</v>
      </c>
      <c r="EA110" s="356" t="e">
        <f ca="1">INDEX(INDIRECT("'"&amp;実行度合表集計!$D109&amp;"_受着完'!R27C4:R28C95",FALSE),2,
MATCH(DZ$2,INDIRECT("'"&amp;実行度合表集計!$D109&amp;"_受着完'!R4",FALSE),0))</f>
        <v>#REF!</v>
      </c>
      <c r="EB110" s="587" t="e" cm="1">
        <f t="array" aca="1" ref="EB110" ca="1">INDEX(INDIRECT("'"&amp;実行度合表集計!$D109&amp;"_受着完'!R27C4:R28C95",FALSE),2,
MATCH(DZ$2,INDIRECT("'"&amp;実行度合表集計!$D109&amp;"_受着完'!R4",FALSE),0)-3)</f>
        <v>#REF!</v>
      </c>
      <c r="EC110" s="357" t="e" cm="1">
        <f t="array" aca="1" ref="EC110" ca="1">INDEX(INDIRECT("'"&amp;実行度合表集計!$D109&amp;"_受着完'!R58C4:R59C95",FALSE),2,
MATCH(DZ$2,INDIRECT("'"&amp;実行度合表集計!$D109&amp;"_受着完'!R4",FALSE),0)-1)</f>
        <v>#REF!</v>
      </c>
      <c r="ED110" s="356" t="e">
        <f ca="1">INDEX(INDIRECT("'"&amp;実行度合表集計!$D109&amp;"_受着完'!R58C4:R59C95",FALSE),2,
MATCH(DZ$2,INDIRECT("'"&amp;実行度合表集計!$D109&amp;"_受着完'!R4",FALSE),0))</f>
        <v>#REF!</v>
      </c>
      <c r="EE110" s="587" t="e" cm="1">
        <f t="array" aca="1" ref="EE110" ca="1">INDEX(INDIRECT("'"&amp;実行度合表集計!$D109&amp;"_受着完'!R58C4:R59C95",FALSE),2,
MATCH(DZ$2,INDIRECT("'"&amp;実行度合表集計!$D109&amp;"_受着完'!R4",FALSE),0)-3)</f>
        <v>#REF!</v>
      </c>
      <c r="EF110" s="358" t="e" cm="1">
        <f t="array" aca="1" ref="EF110" ca="1">INDEX(INDIRECT("'"&amp;実行度合表集計!$D109&amp;"_受着完'!R89C4:R90C95",FALSE),2,
MATCH(DZ$2,INDIRECT("'"&amp;実行度合表集計!$D109&amp;"_受着完'!R4",FALSE),0)-1)</f>
        <v>#REF!</v>
      </c>
      <c r="EG110" s="356" t="e">
        <f ca="1">INDEX(INDIRECT("'"&amp;実行度合表集計!$D109&amp;"_受着完'!R89C4:R90C95",FALSE),2,
MATCH(DZ$2,INDIRECT("'"&amp;実行度合表集計!$D109&amp;"_受着完'!R4",FALSE),0))</f>
        <v>#REF!</v>
      </c>
      <c r="EH110" s="795" t="e">
        <f ca="1">EG110-($Q109*1000)</f>
        <v>#REF!</v>
      </c>
      <c r="EI110" s="587" t="e" cm="1">
        <f t="array" aca="1" ref="EI110" ca="1">INDEX(INDIRECT("'"&amp;実行度合表集計!$D109&amp;"_受着完'!R89C4:R90C95",FALSE),2,
MATCH(DZ$2,INDIRECT("'"&amp;実行度合表集計!$D109&amp;"_受着完'!R4",FALSE),0)-3)</f>
        <v>#REF!</v>
      </c>
      <c r="EJ110" s="627" t="e">
        <f t="shared" ref="EJ110" ca="1" si="3054">DF110+DP110+DZ110</f>
        <v>#REF!</v>
      </c>
      <c r="EK110" s="628" t="e">
        <f t="shared" ref="EK110" ca="1" si="3055">DG110+DQ110+EA110</f>
        <v>#REF!</v>
      </c>
      <c r="EL110" s="629" t="e">
        <f t="shared" ref="EL110" ca="1" si="3056">DH110+DR110+EB110</f>
        <v>#REF!</v>
      </c>
      <c r="EM110" s="648" t="e">
        <f t="shared" ref="EM110" ca="1" si="3057">DI110+DS110+EC110</f>
        <v>#REF!</v>
      </c>
      <c r="EN110" s="617" t="e">
        <f t="shared" ref="EN110" ca="1" si="3058">DJ110+DT110+ED110</f>
        <v>#REF!</v>
      </c>
      <c r="EO110" s="649" t="e">
        <f t="shared" ref="EO110" ca="1" si="3059">DK110+DU110+EE110</f>
        <v>#REF!</v>
      </c>
      <c r="EP110" s="659" t="e">
        <f ca="1">DL110+DV110+EF110</f>
        <v>#REF!</v>
      </c>
      <c r="EQ110" s="619" t="e">
        <f ca="1">DM110+DW110+EG110</f>
        <v>#REF!</v>
      </c>
      <c r="ER110" s="790" t="e">
        <f ca="1">EQ110*(1+ER111)-(($Q109*1000)*3)</f>
        <v>#REF!</v>
      </c>
      <c r="ES110" s="660" t="e">
        <f ca="1">DO110+DY110+EI110</f>
        <v>#REF!</v>
      </c>
      <c r="ET110" s="360" t="e" cm="1">
        <f t="array" aca="1" ref="ET110" ca="1">INDEX(INDIRECT("'"&amp;実行度合表集計!$D109&amp;"_受着完'!R27C4:R28C95",FALSE),2,
MATCH(ET$2,INDIRECT("'"&amp;実行度合表集計!$D109&amp;"_受着完'!R4",FALSE),0)-1)</f>
        <v>#REF!</v>
      </c>
      <c r="EU110" s="356" t="e">
        <f ca="1">INDEX(INDIRECT("'"&amp;実行度合表集計!$D109&amp;"_受着完'!R27C4:R28C95",FALSE),2,
MATCH(ET$2,INDIRECT("'"&amp;実行度合表集計!$D109&amp;"_受着完'!R4",FALSE),0))</f>
        <v>#REF!</v>
      </c>
      <c r="EV110" s="587" t="e" cm="1">
        <f t="array" aca="1" ref="EV110" ca="1">INDEX(INDIRECT("'"&amp;実行度合表集計!$D109&amp;"_受着完'!R27C4:R28C95",FALSE),2,
MATCH(ET$2,INDIRECT("'"&amp;実行度合表集計!$D109&amp;"_受着完'!R4",FALSE),0)-3)</f>
        <v>#REF!</v>
      </c>
      <c r="EW110" s="357" t="e" cm="1">
        <f t="array" aca="1" ref="EW110" ca="1">INDEX(INDIRECT("'"&amp;実行度合表集計!$D109&amp;"_受着完'!R58C4:R59C95",FALSE),2,
MATCH(ET$2,INDIRECT("'"&amp;実行度合表集計!$D109&amp;"_受着完'!R4",FALSE),0)-1)</f>
        <v>#REF!</v>
      </c>
      <c r="EX110" s="356" t="e">
        <f ca="1">INDEX(INDIRECT("'"&amp;実行度合表集計!$D109&amp;"_受着完'!R58C4:R59C95",FALSE),2,
MATCH(ET$2,INDIRECT("'"&amp;実行度合表集計!$D109&amp;"_受着完'!R4",FALSE),0))</f>
        <v>#REF!</v>
      </c>
      <c r="EY110" s="587" t="e" cm="1">
        <f t="array" aca="1" ref="EY110" ca="1">INDEX(INDIRECT("'"&amp;実行度合表集計!$D109&amp;"_受着完'!R58C4:R59C95",FALSE),2,
MATCH(ET$2,INDIRECT("'"&amp;実行度合表集計!$D109&amp;"_受着完'!R4",FALSE),0)-3)</f>
        <v>#REF!</v>
      </c>
      <c r="EZ110" s="358" t="e" cm="1">
        <f t="array" aca="1" ref="EZ110" ca="1">INDEX(INDIRECT("'"&amp;実行度合表集計!$D109&amp;"_受着完'!R89C4:R90C95",FALSE),2,
MATCH(ET$2,INDIRECT("'"&amp;実行度合表集計!$D109&amp;"_受着完'!R4",FALSE),0)-1)</f>
        <v>#REF!</v>
      </c>
      <c r="FA110" s="356" t="e">
        <f ca="1">INDEX(INDIRECT("'"&amp;実行度合表集計!$D109&amp;"_受着完'!R89C4:R90C95",FALSE),2,
MATCH(ET$2,INDIRECT("'"&amp;実行度合表集計!$D109&amp;"_受着完'!R4",FALSE),0))</f>
        <v>#REF!</v>
      </c>
      <c r="FB110" s="795" t="e">
        <f ca="1">FA110-($Q109*1000)</f>
        <v>#REF!</v>
      </c>
      <c r="FC110" s="587" t="e" cm="1">
        <f t="array" aca="1" ref="FC110" ca="1">INDEX(INDIRECT("'"&amp;実行度合表集計!$D109&amp;"_受着完'!R89C4:R90C95",FALSE),2,
MATCH(ET$2,INDIRECT("'"&amp;実行度合表集計!$D109&amp;"_受着完'!R4",FALSE),0)-3)</f>
        <v>#REF!</v>
      </c>
      <c r="FD110" s="455" t="e" cm="1">
        <f t="array" aca="1" ref="FD110" ca="1">INDEX(INDIRECT("'"&amp;実行度合表集計!$D109&amp;"_受着完'!R27C4:R28C95",FALSE),2,
MATCH(FD$2,INDIRECT("'"&amp;実行度合表集計!$D109&amp;"_受着完'!R4",FALSE),0)-1)</f>
        <v>#REF!</v>
      </c>
      <c r="FE110" s="356" t="e">
        <f ca="1">INDEX(INDIRECT("'"&amp;実行度合表集計!$D109&amp;"_受着完'!R27C4:R28C95",FALSE),2,
MATCH(FD$2,INDIRECT("'"&amp;実行度合表集計!$D109&amp;"_受着完'!R4",FALSE),0))</f>
        <v>#REF!</v>
      </c>
      <c r="FF110" s="587" t="e" cm="1">
        <f t="array" aca="1" ref="FF110" ca="1">INDEX(INDIRECT("'"&amp;実行度合表集計!$D109&amp;"_受着完'!R27C4:R28C95",FALSE),2,
MATCH(FD$2,INDIRECT("'"&amp;実行度合表集計!$D109&amp;"_受着完'!R4",FALSE),0)-3)</f>
        <v>#REF!</v>
      </c>
      <c r="FG110" s="357" t="e" cm="1">
        <f t="array" aca="1" ref="FG110" ca="1">INDEX(INDIRECT("'"&amp;実行度合表集計!$D109&amp;"_受着完'!R58C4:R59C95",FALSE),2,
MATCH(FD$2,INDIRECT("'"&amp;実行度合表集計!$D109&amp;"_受着完'!R4",FALSE),0)-1)</f>
        <v>#REF!</v>
      </c>
      <c r="FH110" s="356" t="e">
        <f ca="1">INDEX(INDIRECT("'"&amp;実行度合表集計!$D109&amp;"_受着完'!R58C4:R59C95",FALSE),2,
MATCH(FD$2,INDIRECT("'"&amp;実行度合表集計!$D109&amp;"_受着完'!R4",FALSE),0))</f>
        <v>#REF!</v>
      </c>
      <c r="FI110" s="587" t="e" cm="1">
        <f t="array" aca="1" ref="FI110" ca="1">INDEX(INDIRECT("'"&amp;実行度合表集計!$D109&amp;"_受着完'!R58C4:R59C95",FALSE),2,
MATCH(FD$2,INDIRECT("'"&amp;実行度合表集計!$D109&amp;"_受着完'!R4",FALSE),0)-3)</f>
        <v>#REF!</v>
      </c>
      <c r="FJ110" s="358" t="e" cm="1">
        <f t="array" aca="1" ref="FJ110" ca="1">INDEX(INDIRECT("'"&amp;実行度合表集計!$D109&amp;"_受着完'!R89C4:R90C95",FALSE),2,
MATCH(FD$2,INDIRECT("'"&amp;実行度合表集計!$D109&amp;"_受着完'!R4",FALSE),0)-1)</f>
        <v>#REF!</v>
      </c>
      <c r="FK110" s="356" t="e">
        <f ca="1">INDEX(INDIRECT("'"&amp;実行度合表集計!$D109&amp;"_受着完'!R89C4:R90C95",FALSE),2,
MATCH(FD$2,INDIRECT("'"&amp;実行度合表集計!$D109&amp;"_受着完'!R4",FALSE),0))</f>
        <v>#REF!</v>
      </c>
      <c r="FL110" s="795" t="e">
        <f ca="1">FK110-($Q109*1000)</f>
        <v>#REF!</v>
      </c>
      <c r="FM110" s="587" t="e" cm="1">
        <f t="array" aca="1" ref="FM110" ca="1">INDEX(INDIRECT("'"&amp;実行度合表集計!$D109&amp;"_受着完'!R89C4:R90C95",FALSE),2,
MATCH(FD$2,INDIRECT("'"&amp;実行度合表集計!$D109&amp;"_受着完'!R4",FALSE),0)-3)</f>
        <v>#REF!</v>
      </c>
      <c r="FN110" s="455" t="e" cm="1">
        <f t="array" aca="1" ref="FN110" ca="1">INDEX(INDIRECT("'"&amp;実行度合表集計!$D109&amp;"_受着完'!R27C4:R28C95",FALSE),2,
MATCH(FN$2,INDIRECT("'"&amp;実行度合表集計!$D109&amp;"_受着完'!R4",FALSE),0)-1)</f>
        <v>#REF!</v>
      </c>
      <c r="FO110" s="356" t="e">
        <f ca="1">INDEX(INDIRECT("'"&amp;実行度合表集計!$D109&amp;"_受着完'!R27C4:R28C95",FALSE),2,
MATCH(FN$2,INDIRECT("'"&amp;実行度合表集計!$D109&amp;"_受着完'!R4",FALSE),0))</f>
        <v>#REF!</v>
      </c>
      <c r="FP110" s="587" t="e" cm="1">
        <f t="array" aca="1" ref="FP110" ca="1">INDEX(INDIRECT("'"&amp;実行度合表集計!$D109&amp;"_受着完'!R27C4:R28C95",FALSE),2,
MATCH(FN$2,INDIRECT("'"&amp;実行度合表集計!$D109&amp;"_受着完'!R4",FALSE),0)-3)</f>
        <v>#REF!</v>
      </c>
      <c r="FQ110" s="357" t="e" cm="1">
        <f t="array" aca="1" ref="FQ110" ca="1">INDEX(INDIRECT("'"&amp;実行度合表集計!$D109&amp;"_受着完'!R58C4:R59C95",FALSE),2,
MATCH(FN$2,INDIRECT("'"&amp;実行度合表集計!$D109&amp;"_受着完'!R4",FALSE),0)-1)</f>
        <v>#REF!</v>
      </c>
      <c r="FR110" s="356" t="e">
        <f ca="1">INDEX(INDIRECT("'"&amp;実行度合表集計!$D109&amp;"_受着完'!R58C4:R59C95",FALSE),2,
MATCH(FN$2,INDIRECT("'"&amp;実行度合表集計!$D109&amp;"_受着完'!R4",FALSE),0))</f>
        <v>#REF!</v>
      </c>
      <c r="FS110" s="587" t="e" cm="1">
        <f t="array" aca="1" ref="FS110" ca="1">INDEX(INDIRECT("'"&amp;実行度合表集計!$D109&amp;"_受着完'!R58C4:R59C95",FALSE),2,
MATCH(FN$2,INDIRECT("'"&amp;実行度合表集計!$D109&amp;"_受着完'!R4",FALSE),0)-3)</f>
        <v>#REF!</v>
      </c>
      <c r="FT110" s="358" t="e" cm="1">
        <f t="array" aca="1" ref="FT110" ca="1">INDEX(INDIRECT("'"&amp;実行度合表集計!$D109&amp;"_受着完'!R89C4:R90C95",FALSE),2,
MATCH(FN$2,INDIRECT("'"&amp;実行度合表集計!$D109&amp;"_受着完'!R4",FALSE),0)-1)</f>
        <v>#REF!</v>
      </c>
      <c r="FU110" s="356" t="e">
        <f ca="1">INDEX(INDIRECT("'"&amp;実行度合表集計!$D109&amp;"_受着完'!R89C4:R90C95",FALSE),2,
MATCH(FN$2,INDIRECT("'"&amp;実行度合表集計!$D109&amp;"_受着完'!R4",FALSE),0))</f>
        <v>#REF!</v>
      </c>
      <c r="FV110" s="795" t="e">
        <f ca="1">FU110-($Q109*1000)</f>
        <v>#REF!</v>
      </c>
      <c r="FW110" s="587" t="e" cm="1">
        <f t="array" aca="1" ref="FW110" ca="1">INDEX(INDIRECT("'"&amp;実行度合表集計!$D109&amp;"_受着完'!R89C4:R90C95",FALSE),2,
MATCH(FN$2,INDIRECT("'"&amp;実行度合表集計!$D109&amp;"_受着完'!R4",FALSE),0)-3)</f>
        <v>#REF!</v>
      </c>
      <c r="FX110" s="627" t="e">
        <f t="shared" ref="FX110" ca="1" si="3060">ET110+FD110+FN110</f>
        <v>#REF!</v>
      </c>
      <c r="FY110" s="628" t="e">
        <f t="shared" ref="FY110" ca="1" si="3061">EU110+FE110+FO110</f>
        <v>#REF!</v>
      </c>
      <c r="FZ110" s="629" t="e">
        <f t="shared" ref="FZ110" ca="1" si="3062">EV110+FF110+FP110</f>
        <v>#REF!</v>
      </c>
      <c r="GA110" s="648" t="e">
        <f t="shared" ref="GA110" ca="1" si="3063">EW110+FG110+FQ110</f>
        <v>#REF!</v>
      </c>
      <c r="GB110" s="617" t="e">
        <f t="shared" ref="GB110" ca="1" si="3064">EX110+FH110+FR110</f>
        <v>#REF!</v>
      </c>
      <c r="GC110" s="649" t="e">
        <f t="shared" ref="GC110" ca="1" si="3065">EY110+FI110+FS110</f>
        <v>#REF!</v>
      </c>
      <c r="GD110" s="659" t="e">
        <f ca="1">EZ110+FJ110+FT110</f>
        <v>#REF!</v>
      </c>
      <c r="GE110" s="619" t="e">
        <f ca="1">FA110+FK110+FU110</f>
        <v>#REF!</v>
      </c>
      <c r="GF110" s="790" t="e">
        <f ca="1">GE110*(1+GF111)-(($Q109*1000)*3)</f>
        <v>#REF!</v>
      </c>
      <c r="GG110" s="660" t="e">
        <f ca="1">FC110+FM110+FW110</f>
        <v>#REF!</v>
      </c>
      <c r="GH110" s="670" t="e">
        <f t="shared" ca="1" si="3031"/>
        <v>#REF!</v>
      </c>
      <c r="GI110" s="620" t="e">
        <f t="shared" ca="1" si="3031"/>
        <v>#REF!</v>
      </c>
      <c r="GJ110" s="671" t="e">
        <f t="shared" ca="1" si="3031"/>
        <v>#REF!</v>
      </c>
      <c r="GK110" s="681" t="e">
        <f t="shared" ca="1" si="3031"/>
        <v>#REF!</v>
      </c>
      <c r="GL110" s="622" t="e">
        <f t="shared" ca="1" si="3031"/>
        <v>#REF!</v>
      </c>
      <c r="GM110" s="682" t="e">
        <f t="shared" ca="1" si="3031"/>
        <v>#REF!</v>
      </c>
      <c r="GN110" s="692" t="e">
        <f t="shared" ca="1" si="3032"/>
        <v>#REF!</v>
      </c>
      <c r="GO110" s="624" t="e">
        <f t="shared" ca="1" si="3033"/>
        <v>#REF!</v>
      </c>
      <c r="GP110" s="790" t="e">
        <f t="shared" ca="1" si="3034"/>
        <v>#REF!</v>
      </c>
      <c r="GQ110" s="693" t="e">
        <f t="shared" ca="1" si="3035"/>
        <v>#REF!</v>
      </c>
      <c r="GR110" s="702" t="e">
        <f t="shared" ca="1" si="3036"/>
        <v>#REF!</v>
      </c>
      <c r="GS110" s="699" t="e">
        <f t="shared" ca="1" si="3036"/>
        <v>#REF!</v>
      </c>
      <c r="GT110" s="703" t="e">
        <f t="shared" ca="1" si="3036"/>
        <v>#REF!</v>
      </c>
      <c r="GU110" s="702" t="e">
        <f t="shared" ca="1" si="3036"/>
        <v>#REF!</v>
      </c>
      <c r="GV110" s="699" t="e">
        <f t="shared" ca="1" si="3036"/>
        <v>#REF!</v>
      </c>
      <c r="GW110" s="703" t="e">
        <f t="shared" ca="1" si="3036"/>
        <v>#REF!</v>
      </c>
      <c r="GX110" s="702" t="e">
        <f t="shared" ca="1" si="3036"/>
        <v>#REF!</v>
      </c>
      <c r="GY110" s="699" t="e">
        <f t="shared" ca="1" si="3036"/>
        <v>#REF!</v>
      </c>
      <c r="GZ110" s="790" t="e">
        <f t="shared" ca="1" si="3036"/>
        <v>#REF!</v>
      </c>
      <c r="HA110" s="703" t="e">
        <f t="shared" ca="1" si="3036"/>
        <v>#REF!</v>
      </c>
      <c r="HC110" s="461" t="s">
        <v>146</v>
      </c>
      <c r="HD110" s="460"/>
      <c r="HE110" s="461" t="s">
        <v>252</v>
      </c>
      <c r="HF110" s="461"/>
      <c r="HG110" s="461"/>
    </row>
    <row r="111" spans="1:215" ht="19.5" outlineLevel="1" x14ac:dyDescent="0.25">
      <c r="A111" s="365"/>
      <c r="B111" s="505"/>
      <c r="C111" s="444" t="str">
        <f>_xlfn.XLOOKUP($D111,'214737'!$H:$H,'214737'!$G:$G,"",0)</f>
        <v/>
      </c>
      <c r="D111" s="432" t="str">
        <f>HYPERLINK("#'"&amp;D109&amp;"_損益'!A1","▶損益")</f>
        <v>▶損益</v>
      </c>
      <c r="E111" s="407"/>
      <c r="F111" s="1295" t="str">
        <f>_xlfn.XLOOKUP($D111,'214737'!$H:$H,'214737'!$I:$I,"",0)</f>
        <v/>
      </c>
      <c r="G111" s="1295" t="str">
        <f>_xlfn.XLOOKUP($D111,'214737'!$H:$H,'214737'!$J:$J,"",0)</f>
        <v/>
      </c>
      <c r="H111" s="1295" t="str">
        <f>_xlfn.XLOOKUP($D111,'214737'!$H:$H,'214737'!$K:$K,"",0)</f>
        <v/>
      </c>
      <c r="I111" s="415"/>
      <c r="J111" s="547"/>
      <c r="K111" s="1279"/>
      <c r="L111" s="1279"/>
      <c r="M111" s="1279"/>
      <c r="N111" s="1279"/>
      <c r="O111" s="1279"/>
      <c r="P111" s="1279"/>
      <c r="Q111" s="1279"/>
      <c r="R111" s="579" t="str">
        <f>R109</f>
        <v>福祉用具販売貸与</v>
      </c>
      <c r="S111" s="359" t="s">
        <v>143</v>
      </c>
      <c r="T111" s="558" t="e">
        <f t="shared" ref="T111" ca="1" si="3066">IF(AND(T109&gt;0,T110&gt;0),ROUNDDOWN(T110/T109,4),"")</f>
        <v>#REF!</v>
      </c>
      <c r="U111" s="559" t="e">
        <f t="shared" ref="U111" ca="1" si="3067">IF(AND(U109&gt;0,U110&gt;0),ROUNDDOWN(U110/U109,4),"")</f>
        <v>#REF!</v>
      </c>
      <c r="V111" s="559" t="e">
        <f t="shared" ref="V111" ca="1" si="3068">IF(AND(V109&gt;0,V110&gt;0),ROUNDDOWN(V110/V109,4),"")</f>
        <v>#REF!</v>
      </c>
      <c r="W111" s="560" t="e">
        <f t="shared" ref="W111" ca="1" si="3069">IF(AND(W109&gt;0,W110&gt;0),ROUNDDOWN(W110/W109,4),"")</f>
        <v>#REF!</v>
      </c>
      <c r="X111" s="559" t="e">
        <f t="shared" ref="X111" ca="1" si="3070">IF(AND(X109&gt;0,X110&gt;0),ROUNDDOWN(X110/X109,4),"")</f>
        <v>#REF!</v>
      </c>
      <c r="Y111" s="559" t="e">
        <f t="shared" ref="Y111" ca="1" si="3071">IF(AND(Y109&gt;0,Y110&gt;0),ROUNDDOWN(Y110/Y109,4),"")</f>
        <v>#REF!</v>
      </c>
      <c r="Z111" s="561" t="e">
        <f t="shared" ref="Z111" ca="1" si="3072">IF(AND(Z109&gt;0,Z110&gt;0),ROUNDDOWN(Z110/Z109,4),"")</f>
        <v>#REF!</v>
      </c>
      <c r="AA111" s="559" t="e">
        <f t="shared" ref="AA111" ca="1" si="3073">IF(AND(AA109&gt;0,AA110&gt;0),ROUNDDOWN(AA110/AA109,4),"")</f>
        <v>#REF!</v>
      </c>
      <c r="AB111" s="562" t="e">
        <f ca="1">IF(AB110&gt;0,AB110/AB109,0)</f>
        <v>#REF!</v>
      </c>
      <c r="AC111" s="559" t="e">
        <f t="shared" ref="AC111" ca="1" si="3074">IF(AND(AC109&gt;0,AC110&gt;0),ROUNDDOWN(AC110/AC109,4),"")</f>
        <v>#REF!</v>
      </c>
      <c r="AD111" s="558" t="e">
        <f t="shared" ref="AD111" ca="1" si="3075">IF(AND(AD109&gt;0,AD110&gt;0),ROUNDDOWN(AD110/AD109,4),"")</f>
        <v>#REF!</v>
      </c>
      <c r="AE111" s="559" t="e">
        <f t="shared" ref="AE111" ca="1" si="3076">IF(AND(AE109&gt;0,AE110&gt;0),ROUNDDOWN(AE110/AE109,4),"")</f>
        <v>#REF!</v>
      </c>
      <c r="AF111" s="559" t="e">
        <f t="shared" ref="AF111" ca="1" si="3077">IF(AND(AF109&gt;0,AF110&gt;0),ROUNDDOWN(AF110/AF109,4),"")</f>
        <v>#REF!</v>
      </c>
      <c r="AG111" s="560" t="e">
        <f t="shared" ref="AG111" ca="1" si="3078">IF(AND(AG109&gt;0,AG110&gt;0),ROUNDDOWN(AG110/AG109,4),"")</f>
        <v>#REF!</v>
      </c>
      <c r="AH111" s="559" t="e">
        <f t="shared" ref="AH111" ca="1" si="3079">IF(AND(AH109&gt;0,AH110&gt;0),ROUNDDOWN(AH110/AH109,4),"")</f>
        <v>#REF!</v>
      </c>
      <c r="AI111" s="559" t="e">
        <f t="shared" ref="AI111" ca="1" si="3080">IF(AND(AI109&gt;0,AI110&gt;0),ROUNDDOWN(AI110/AI109,4),"")</f>
        <v>#REF!</v>
      </c>
      <c r="AJ111" s="561" t="e">
        <f t="shared" ref="AJ111" ca="1" si="3081">IF(AND(AJ109&gt;0,AJ110&gt;0),ROUNDDOWN(AJ110/AJ109,4),"")</f>
        <v>#REF!</v>
      </c>
      <c r="AK111" s="559" t="e">
        <f t="shared" ref="AK111" ca="1" si="3082">IF(AND(AK109&gt;0,AK110&gt;0),ROUNDDOWN(AK110/AK109,4),"")</f>
        <v>#REF!</v>
      </c>
      <c r="AL111" s="562" t="e">
        <f ca="1">IF(AL110&gt;0,AL110/AL109,0)</f>
        <v>#REF!</v>
      </c>
      <c r="AM111" s="559" t="e">
        <f t="shared" ref="AM111" ca="1" si="3083">IF(AND(AM109&gt;0,AM110&gt;0),ROUNDDOWN(AM110/AM109,4),"")</f>
        <v>#REF!</v>
      </c>
      <c r="AN111" s="558" t="e">
        <f t="shared" ref="AN111" ca="1" si="3084">IF(AND(AN109&gt;0,AN110&gt;0),ROUNDDOWN(AN110/AN109,4),"")</f>
        <v>#REF!</v>
      </c>
      <c r="AO111" s="559" t="e">
        <f t="shared" ref="AO111" ca="1" si="3085">IF(AND(AO109&gt;0,AO110&gt;0),ROUNDDOWN(AO110/AO109,4),"")</f>
        <v>#REF!</v>
      </c>
      <c r="AP111" s="559" t="e">
        <f t="shared" ref="AP111" ca="1" si="3086">IF(AND(AP109&gt;0,AP110&gt;0),ROUNDDOWN(AP110/AP109,4),"")</f>
        <v>#REF!</v>
      </c>
      <c r="AQ111" s="560" t="e">
        <f t="shared" ref="AQ111" ca="1" si="3087">IF(AND(AQ109&gt;0,AQ110&gt;0),ROUNDDOWN(AQ110/AQ109,4),"")</f>
        <v>#REF!</v>
      </c>
      <c r="AR111" s="559" t="e">
        <f t="shared" ref="AR111" ca="1" si="3088">IF(AND(AR109&gt;0,AR110&gt;0),ROUNDDOWN(AR110/AR109,4),"")</f>
        <v>#REF!</v>
      </c>
      <c r="AS111" s="559" t="e">
        <f t="shared" ref="AS111" ca="1" si="3089">IF(AND(AS109&gt;0,AS110&gt;0),ROUNDDOWN(AS110/AS109,4),"")</f>
        <v>#REF!</v>
      </c>
      <c r="AT111" s="561" t="e">
        <f t="shared" ref="AT111" ca="1" si="3090">IF(AND(AT109&gt;0,AT110&gt;0),ROUNDDOWN(AT110/AT109,4),"")</f>
        <v>#REF!</v>
      </c>
      <c r="AU111" s="559" t="e">
        <f t="shared" ref="AU111" ca="1" si="3091">IF(AND(AU109&gt;0,AU110&gt;0),ROUNDDOWN(AU110/AU109,4),"")</f>
        <v>#REF!</v>
      </c>
      <c r="AV111" s="562" t="e">
        <f ca="1">IF(AV110&gt;0,AV110/AV109,0)</f>
        <v>#REF!</v>
      </c>
      <c r="AW111" s="559" t="e">
        <f t="shared" ref="AW111" ca="1" si="3092">IF(AND(AW109&gt;0,AW110&gt;0),ROUNDDOWN(AW110/AW109,4),"")</f>
        <v>#REF!</v>
      </c>
      <c r="AX111" s="630" t="e">
        <f t="shared" ref="AX111:BE111" ca="1" si="3093">IF(AND(AX109&gt;0,AX110&gt;0),ROUNDDOWN(AX110/AX109,4),"")</f>
        <v>#REF!</v>
      </c>
      <c r="AY111" s="563" t="e">
        <f t="shared" ca="1" si="3093"/>
        <v>#REF!</v>
      </c>
      <c r="AZ111" s="631" t="e">
        <f t="shared" ca="1" si="3093"/>
        <v>#REF!</v>
      </c>
      <c r="BA111" s="650" t="e">
        <f t="shared" ca="1" si="3093"/>
        <v>#REF!</v>
      </c>
      <c r="BB111" s="564" t="e">
        <f t="shared" ca="1" si="3093"/>
        <v>#REF!</v>
      </c>
      <c r="BC111" s="651" t="e">
        <f t="shared" ca="1" si="3093"/>
        <v>#REF!</v>
      </c>
      <c r="BD111" s="661" t="e">
        <f t="shared" ca="1" si="3093"/>
        <v>#REF!</v>
      </c>
      <c r="BE111" s="565" t="e">
        <f t="shared" ca="1" si="3093"/>
        <v>#REF!</v>
      </c>
      <c r="BF111" s="796"/>
      <c r="BG111" s="662" t="e">
        <f ca="1">IF(AND(BG109&gt;0,BG110&gt;0),ROUNDDOWN(BG110/BG109,4),"")</f>
        <v>#REF!</v>
      </c>
      <c r="BH111" s="566" t="e">
        <f t="shared" ref="BH111" ca="1" si="3094">IF(AND(BH109&gt;0,BH110&gt;0),ROUNDDOWN(BH110/BH109,4),"")</f>
        <v>#REF!</v>
      </c>
      <c r="BI111" s="559" t="e">
        <f t="shared" ref="BI111" ca="1" si="3095">IF(AND(BI109&gt;0,BI110&gt;0),ROUNDDOWN(BI110/BI109,4),"")</f>
        <v>#REF!</v>
      </c>
      <c r="BJ111" s="559" t="e">
        <f t="shared" ref="BJ111" ca="1" si="3096">IF(AND(BJ109&gt;0,BJ110&gt;0),ROUNDDOWN(BJ110/BJ109,4),"")</f>
        <v>#REF!</v>
      </c>
      <c r="BK111" s="560" t="e">
        <f t="shared" ref="BK111" ca="1" si="3097">IF(AND(BK109&gt;0,BK110&gt;0),ROUNDDOWN(BK110/BK109,4),"")</f>
        <v>#REF!</v>
      </c>
      <c r="BL111" s="559" t="e">
        <f t="shared" ref="BL111" ca="1" si="3098">IF(AND(BL109&gt;0,BL110&gt;0),ROUNDDOWN(BL110/BL109,4),"")</f>
        <v>#REF!</v>
      </c>
      <c r="BM111" s="559" t="e">
        <f t="shared" ref="BM111" ca="1" si="3099">IF(AND(BM109&gt;0,BM110&gt;0),ROUNDDOWN(BM110/BM109,4),"")</f>
        <v>#REF!</v>
      </c>
      <c r="BN111" s="561" t="e">
        <f t="shared" ref="BN111" ca="1" si="3100">IF(AND(BN109&gt;0,BN110&gt;0),ROUNDDOWN(BN110/BN109,4),"")</f>
        <v>#REF!</v>
      </c>
      <c r="BO111" s="559" t="e">
        <f t="shared" ref="BO111" ca="1" si="3101">IF(AND(BO109&gt;0,BO110&gt;0),ROUNDDOWN(BO110/BO109,4),"")</f>
        <v>#REF!</v>
      </c>
      <c r="BP111" s="562" t="e">
        <f ca="1">IF(BP110&gt;0,BP110/BP109,0)</f>
        <v>#REF!</v>
      </c>
      <c r="BQ111" s="559" t="e">
        <f t="shared" ref="BQ111" ca="1" si="3102">IF(AND(BQ109&gt;0,BQ110&gt;0),ROUNDDOWN(BQ110/BQ109,4),"")</f>
        <v>#REF!</v>
      </c>
      <c r="BR111" s="558" t="e">
        <f t="shared" ref="BR111" ca="1" si="3103">IF(AND(BR109&gt;0,BR110&gt;0),ROUNDDOWN(BR110/BR109,4),"")</f>
        <v>#REF!</v>
      </c>
      <c r="BS111" s="559" t="e">
        <f t="shared" ref="BS111" ca="1" si="3104">IF(AND(BS109&gt;0,BS110&gt;0),ROUNDDOWN(BS110/BS109,4),"")</f>
        <v>#REF!</v>
      </c>
      <c r="BT111" s="559" t="e">
        <f t="shared" ref="BT111" ca="1" si="3105">IF(AND(BT109&gt;0,BT110&gt;0),ROUNDDOWN(BT110/BT109,4),"")</f>
        <v>#REF!</v>
      </c>
      <c r="BU111" s="560" t="e">
        <f t="shared" ref="BU111" ca="1" si="3106">IF(AND(BU109&gt;0,BU110&gt;0),ROUNDDOWN(BU110/BU109,4),"")</f>
        <v>#REF!</v>
      </c>
      <c r="BV111" s="559" t="e">
        <f t="shared" ref="BV111" ca="1" si="3107">IF(AND(BV109&gt;0,BV110&gt;0),ROUNDDOWN(BV110/BV109,4),"")</f>
        <v>#REF!</v>
      </c>
      <c r="BW111" s="559" t="e">
        <f t="shared" ref="BW111" ca="1" si="3108">IF(AND(BW109&gt;0,BW110&gt;0),ROUNDDOWN(BW110/BW109,4),"")</f>
        <v>#REF!</v>
      </c>
      <c r="BX111" s="561" t="e">
        <f t="shared" ref="BX111" ca="1" si="3109">IF(AND(BX109&gt;0,BX110&gt;0),ROUNDDOWN(BX110/BX109,4),"")</f>
        <v>#REF!</v>
      </c>
      <c r="BY111" s="559" t="e">
        <f t="shared" ref="BY111" ca="1" si="3110">IF(AND(BY109&gt;0,BY110&gt;0),ROUNDDOWN(BY110/BY109,4),"")</f>
        <v>#REF!</v>
      </c>
      <c r="BZ111" s="562" t="e">
        <f ca="1">IF(BZ110&gt;0,BZ110/BZ109,0)</f>
        <v>#REF!</v>
      </c>
      <c r="CA111" s="559" t="e">
        <f t="shared" ref="CA111" ca="1" si="3111">IF(AND(CA109&gt;0,CA110&gt;0),ROUNDDOWN(CA110/CA109,4),"")</f>
        <v>#REF!</v>
      </c>
      <c r="CB111" s="558" t="e">
        <f t="shared" ref="CB111" ca="1" si="3112">IF(AND(CB109&gt;0,CB110&gt;0),ROUNDDOWN(CB110/CB109,4),"")</f>
        <v>#REF!</v>
      </c>
      <c r="CC111" s="559" t="e">
        <f t="shared" ref="CC111" ca="1" si="3113">IF(AND(CC109&gt;0,CC110&gt;0),ROUNDDOWN(CC110/CC109,4),"")</f>
        <v>#REF!</v>
      </c>
      <c r="CD111" s="559" t="e">
        <f t="shared" ref="CD111" ca="1" si="3114">IF(AND(CD109&gt;0,CD110&gt;0),ROUNDDOWN(CD110/CD109,4),"")</f>
        <v>#REF!</v>
      </c>
      <c r="CE111" s="560" t="e">
        <f t="shared" ref="CE111" ca="1" si="3115">IF(AND(CE109&gt;0,CE110&gt;0),ROUNDDOWN(CE110/CE109,4),"")</f>
        <v>#REF!</v>
      </c>
      <c r="CF111" s="559" t="e">
        <f t="shared" ref="CF111" ca="1" si="3116">IF(AND(CF109&gt;0,CF110&gt;0),ROUNDDOWN(CF110/CF109,4),"")</f>
        <v>#REF!</v>
      </c>
      <c r="CG111" s="559" t="e">
        <f t="shared" ref="CG111" ca="1" si="3117">IF(AND(CG109&gt;0,CG110&gt;0),ROUNDDOWN(CG110/CG109,4),"")</f>
        <v>#REF!</v>
      </c>
      <c r="CH111" s="561" t="e">
        <f t="shared" ref="CH111" ca="1" si="3118">IF(AND(CH109&gt;0,CH110&gt;0),ROUNDDOWN(CH110/CH109,4),"")</f>
        <v>#REF!</v>
      </c>
      <c r="CI111" s="559" t="e">
        <f t="shared" ref="CI111" ca="1" si="3119">IF(AND(CI109&gt;0,CI110&gt;0),ROUNDDOWN(CI110/CI109,4),"")</f>
        <v>#REF!</v>
      </c>
      <c r="CJ111" s="562" t="e">
        <f ca="1">IF(CJ110&gt;0,CJ110/CJ109,0)</f>
        <v>#REF!</v>
      </c>
      <c r="CK111" s="559" t="e">
        <f t="shared" ref="CK111" ca="1" si="3120">IF(AND(CK109&gt;0,CK110&gt;0),ROUNDDOWN(CK110/CK109,4),"")</f>
        <v>#REF!</v>
      </c>
      <c r="CL111" s="630" t="e">
        <f t="shared" ref="CL111:CS111" ca="1" si="3121">IF(AND(CL109&gt;0,CL110&gt;0),ROUNDDOWN(CL110/CL109,4),"")</f>
        <v>#REF!</v>
      </c>
      <c r="CM111" s="563" t="e">
        <f t="shared" ca="1" si="3121"/>
        <v>#REF!</v>
      </c>
      <c r="CN111" s="631" t="e">
        <f t="shared" ca="1" si="3121"/>
        <v>#REF!</v>
      </c>
      <c r="CO111" s="650" t="e">
        <f t="shared" ca="1" si="3121"/>
        <v>#REF!</v>
      </c>
      <c r="CP111" s="564" t="e">
        <f t="shared" ca="1" si="3121"/>
        <v>#REF!</v>
      </c>
      <c r="CQ111" s="651" t="e">
        <f t="shared" ca="1" si="3121"/>
        <v>#REF!</v>
      </c>
      <c r="CR111" s="661" t="e">
        <f t="shared" ca="1" si="3121"/>
        <v>#REF!</v>
      </c>
      <c r="CS111" s="565" t="e">
        <f t="shared" ca="1" si="3121"/>
        <v>#REF!</v>
      </c>
      <c r="CT111" s="796"/>
      <c r="CU111" s="662" t="e">
        <f ca="1">IF(AND(CU109&gt;0,CU110&gt;0),ROUNDDOWN(CU110/CU109,4),"")</f>
        <v>#REF!</v>
      </c>
      <c r="CV111" s="672" t="e">
        <f ca="1">IF(AND(CV109&gt;0,CV110&gt;0),ROUNDDOWN(CV110/CV109,4),"")</f>
        <v>#REF!</v>
      </c>
      <c r="CW111" s="567" t="e">
        <f t="shared" ref="CW111:CX111" ca="1" si="3122">IF(AND(CW109&gt;0,CW110&gt;0),ROUNDDOWN(CW110/CW109,4),"")</f>
        <v>#REF!</v>
      </c>
      <c r="CX111" s="673" t="e">
        <f t="shared" ca="1" si="3122"/>
        <v>#REF!</v>
      </c>
      <c r="CY111" s="683" t="e">
        <f ca="1">IF(AND(CY109&gt;0,CY110&gt;0),ROUNDDOWN(CY110/CY109,4),"")</f>
        <v>#REF!</v>
      </c>
      <c r="CZ111" s="568" t="e">
        <f ca="1">IF(AND(CZ109&gt;0,CZ110&gt;0),ROUNDDOWN(CZ110/CZ109,4),"")</f>
        <v>#REF!</v>
      </c>
      <c r="DA111" s="684" t="e">
        <f ca="1">IF(AND(DA109&gt;0,DA110&gt;0),ROUNDDOWN(DA110/DA109,4),"")</f>
        <v>#REF!</v>
      </c>
      <c r="DB111" s="694" t="e">
        <f t="shared" ref="DB111" ca="1" si="3123">IF(AND(DB109&gt;0,DB110&gt;0),ROUNDDOWN(DB110/DB109,4),"")</f>
        <v>#REF!</v>
      </c>
      <c r="DC111" s="569" t="e">
        <f t="shared" ref="DC111:DD111" ca="1" si="3124">IF(AND(DC109&gt;0,DC110&gt;0),ROUNDDOWN(DC110/DC109,4),"")</f>
        <v>#REF!</v>
      </c>
      <c r="DD111" s="792" t="e">
        <f t="shared" ca="1" si="3124"/>
        <v>#REF!</v>
      </c>
      <c r="DE111" s="695" t="e">
        <f t="shared" ref="DE111" ca="1" si="3125">IF(AND(DE109&gt;0,DE110&gt;0),ROUNDDOWN(DE110/DE109,4),"")</f>
        <v>#REF!</v>
      </c>
      <c r="DF111" s="566" t="e">
        <f t="shared" ref="DF111:GX111" ca="1" si="3126">IF(AND(DF109&gt;0,DF110&gt;0),ROUNDDOWN(DF110/DF109,4),"")</f>
        <v>#REF!</v>
      </c>
      <c r="DG111" s="559" t="e">
        <f t="shared" ca="1" si="3126"/>
        <v>#REF!</v>
      </c>
      <c r="DH111" s="559" t="e">
        <f t="shared" ca="1" si="3126"/>
        <v>#REF!</v>
      </c>
      <c r="DI111" s="560" t="e">
        <f t="shared" ca="1" si="3126"/>
        <v>#REF!</v>
      </c>
      <c r="DJ111" s="559" t="e">
        <f t="shared" ca="1" si="3126"/>
        <v>#REF!</v>
      </c>
      <c r="DK111" s="559" t="e">
        <f t="shared" ca="1" si="3126"/>
        <v>#REF!</v>
      </c>
      <c r="DL111" s="561" t="e">
        <f t="shared" ca="1" si="3126"/>
        <v>#REF!</v>
      </c>
      <c r="DM111" s="559" t="e">
        <f t="shared" ca="1" si="3126"/>
        <v>#REF!</v>
      </c>
      <c r="DN111" s="562" t="e">
        <f ca="1">IF(DN110&gt;0,DN110/DN109,0)</f>
        <v>#REF!</v>
      </c>
      <c r="DO111" s="559" t="e">
        <f t="shared" ca="1" si="3126"/>
        <v>#REF!</v>
      </c>
      <c r="DP111" s="558" t="e">
        <f t="shared" ca="1" si="3126"/>
        <v>#REF!</v>
      </c>
      <c r="DQ111" s="559" t="e">
        <f t="shared" ca="1" si="3126"/>
        <v>#REF!</v>
      </c>
      <c r="DR111" s="559" t="e">
        <f t="shared" ca="1" si="3126"/>
        <v>#REF!</v>
      </c>
      <c r="DS111" s="560" t="e">
        <f t="shared" ca="1" si="3126"/>
        <v>#REF!</v>
      </c>
      <c r="DT111" s="559" t="e">
        <f t="shared" ca="1" si="3126"/>
        <v>#REF!</v>
      </c>
      <c r="DU111" s="559" t="e">
        <f t="shared" ca="1" si="3126"/>
        <v>#REF!</v>
      </c>
      <c r="DV111" s="561" t="e">
        <f t="shared" ca="1" si="3126"/>
        <v>#REF!</v>
      </c>
      <c r="DW111" s="559" t="e">
        <f t="shared" ca="1" si="3126"/>
        <v>#REF!</v>
      </c>
      <c r="DX111" s="562" t="e">
        <f ca="1">IF(DX110&gt;0,DX110/DX109,0)</f>
        <v>#REF!</v>
      </c>
      <c r="DY111" s="559" t="e">
        <f t="shared" ca="1" si="3126"/>
        <v>#REF!</v>
      </c>
      <c r="DZ111" s="558" t="e">
        <f t="shared" ca="1" si="3126"/>
        <v>#REF!</v>
      </c>
      <c r="EA111" s="559" t="e">
        <f t="shared" ca="1" si="3126"/>
        <v>#REF!</v>
      </c>
      <c r="EB111" s="559" t="e">
        <f t="shared" ca="1" si="3126"/>
        <v>#REF!</v>
      </c>
      <c r="EC111" s="560" t="e">
        <f t="shared" ca="1" si="3126"/>
        <v>#REF!</v>
      </c>
      <c r="ED111" s="559" t="e">
        <f t="shared" ca="1" si="3126"/>
        <v>#REF!</v>
      </c>
      <c r="EE111" s="559" t="e">
        <f t="shared" ca="1" si="3126"/>
        <v>#REF!</v>
      </c>
      <c r="EF111" s="561" t="e">
        <f t="shared" ca="1" si="3126"/>
        <v>#REF!</v>
      </c>
      <c r="EG111" s="559" t="e">
        <f t="shared" ca="1" si="3126"/>
        <v>#REF!</v>
      </c>
      <c r="EH111" s="562" t="e">
        <f ca="1">IF(EH110&gt;0,EH110/EH109,0)</f>
        <v>#REF!</v>
      </c>
      <c r="EI111" s="559" t="e">
        <f t="shared" ca="1" si="3126"/>
        <v>#REF!</v>
      </c>
      <c r="EJ111" s="630" t="e">
        <f t="shared" ref="EJ111:EQ111" ca="1" si="3127">IF(AND(EJ109&gt;0,EJ110&gt;0),ROUNDDOWN(EJ110/EJ109,4),"")</f>
        <v>#REF!</v>
      </c>
      <c r="EK111" s="563" t="e">
        <f t="shared" ca="1" si="3127"/>
        <v>#REF!</v>
      </c>
      <c r="EL111" s="631" t="e">
        <f t="shared" ca="1" si="3127"/>
        <v>#REF!</v>
      </c>
      <c r="EM111" s="650" t="e">
        <f t="shared" ca="1" si="3127"/>
        <v>#REF!</v>
      </c>
      <c r="EN111" s="564" t="e">
        <f t="shared" ca="1" si="3127"/>
        <v>#REF!</v>
      </c>
      <c r="EO111" s="651" t="e">
        <f t="shared" ca="1" si="3127"/>
        <v>#REF!</v>
      </c>
      <c r="EP111" s="661" t="e">
        <f t="shared" ca="1" si="3127"/>
        <v>#REF!</v>
      </c>
      <c r="EQ111" s="565" t="e">
        <f t="shared" ca="1" si="3127"/>
        <v>#REF!</v>
      </c>
      <c r="ER111" s="796"/>
      <c r="ES111" s="662" t="e">
        <f ca="1">IF(AND(ES109&gt;0,ES110&gt;0),ROUNDDOWN(ES110/ES109,4),"")</f>
        <v>#REF!</v>
      </c>
      <c r="ET111" s="566" t="e">
        <f t="shared" ca="1" si="3126"/>
        <v>#REF!</v>
      </c>
      <c r="EU111" s="559" t="e">
        <f t="shared" ca="1" si="3126"/>
        <v>#REF!</v>
      </c>
      <c r="EV111" s="559" t="e">
        <f t="shared" ca="1" si="3126"/>
        <v>#REF!</v>
      </c>
      <c r="EW111" s="560" t="e">
        <f t="shared" ca="1" si="3126"/>
        <v>#REF!</v>
      </c>
      <c r="EX111" s="559" t="e">
        <f t="shared" ca="1" si="3126"/>
        <v>#REF!</v>
      </c>
      <c r="EY111" s="559" t="e">
        <f t="shared" ca="1" si="3126"/>
        <v>#REF!</v>
      </c>
      <c r="EZ111" s="561" t="e">
        <f t="shared" ca="1" si="3126"/>
        <v>#REF!</v>
      </c>
      <c r="FA111" s="559" t="e">
        <f t="shared" ca="1" si="3126"/>
        <v>#REF!</v>
      </c>
      <c r="FB111" s="562" t="e">
        <f ca="1">IF(FB110&gt;0,FB110/FB109,0)</f>
        <v>#REF!</v>
      </c>
      <c r="FC111" s="559" t="e">
        <f t="shared" ca="1" si="3126"/>
        <v>#REF!</v>
      </c>
      <c r="FD111" s="558" t="e">
        <f t="shared" ca="1" si="3126"/>
        <v>#REF!</v>
      </c>
      <c r="FE111" s="559" t="e">
        <f t="shared" ca="1" si="3126"/>
        <v>#REF!</v>
      </c>
      <c r="FF111" s="559" t="e">
        <f t="shared" ca="1" si="3126"/>
        <v>#REF!</v>
      </c>
      <c r="FG111" s="560" t="e">
        <f t="shared" ca="1" si="3126"/>
        <v>#REF!</v>
      </c>
      <c r="FH111" s="559" t="e">
        <f t="shared" ca="1" si="3126"/>
        <v>#REF!</v>
      </c>
      <c r="FI111" s="559" t="e">
        <f t="shared" ca="1" si="3126"/>
        <v>#REF!</v>
      </c>
      <c r="FJ111" s="561" t="e">
        <f t="shared" ca="1" si="3126"/>
        <v>#REF!</v>
      </c>
      <c r="FK111" s="559" t="e">
        <f t="shared" ca="1" si="3126"/>
        <v>#REF!</v>
      </c>
      <c r="FL111" s="562" t="e">
        <f ca="1">IF(FL110&gt;0,FL110/FL109,0)</f>
        <v>#REF!</v>
      </c>
      <c r="FM111" s="559" t="e">
        <f t="shared" ca="1" si="3126"/>
        <v>#REF!</v>
      </c>
      <c r="FN111" s="558" t="e">
        <f t="shared" ca="1" si="3126"/>
        <v>#REF!</v>
      </c>
      <c r="FO111" s="559" t="e">
        <f t="shared" ca="1" si="3126"/>
        <v>#REF!</v>
      </c>
      <c r="FP111" s="559" t="e">
        <f t="shared" ca="1" si="3126"/>
        <v>#REF!</v>
      </c>
      <c r="FQ111" s="560" t="e">
        <f t="shared" ca="1" si="3126"/>
        <v>#REF!</v>
      </c>
      <c r="FR111" s="559" t="e">
        <f t="shared" ca="1" si="3126"/>
        <v>#REF!</v>
      </c>
      <c r="FS111" s="559" t="e">
        <f t="shared" ca="1" si="3126"/>
        <v>#REF!</v>
      </c>
      <c r="FT111" s="561" t="e">
        <f t="shared" ca="1" si="3126"/>
        <v>#REF!</v>
      </c>
      <c r="FU111" s="559" t="e">
        <f t="shared" ca="1" si="3126"/>
        <v>#REF!</v>
      </c>
      <c r="FV111" s="562" t="e">
        <f ca="1">IF(FV110&gt;0,FV110/FV109,0)</f>
        <v>#REF!</v>
      </c>
      <c r="FW111" s="559" t="e">
        <f t="shared" ca="1" si="3126"/>
        <v>#REF!</v>
      </c>
      <c r="FX111" s="630" t="e">
        <f t="shared" ref="FX111:GE111" ca="1" si="3128">IF(AND(FX109&gt;0,FX110&gt;0),ROUNDDOWN(FX110/FX109,4),"")</f>
        <v>#REF!</v>
      </c>
      <c r="FY111" s="563" t="e">
        <f t="shared" ca="1" si="3128"/>
        <v>#REF!</v>
      </c>
      <c r="FZ111" s="631" t="e">
        <f t="shared" ca="1" si="3128"/>
        <v>#REF!</v>
      </c>
      <c r="GA111" s="650" t="e">
        <f t="shared" ca="1" si="3128"/>
        <v>#REF!</v>
      </c>
      <c r="GB111" s="564" t="e">
        <f t="shared" ca="1" si="3128"/>
        <v>#REF!</v>
      </c>
      <c r="GC111" s="651" t="e">
        <f t="shared" ca="1" si="3128"/>
        <v>#REF!</v>
      </c>
      <c r="GD111" s="661" t="e">
        <f t="shared" ca="1" si="3128"/>
        <v>#REF!</v>
      </c>
      <c r="GE111" s="565" t="e">
        <f t="shared" ca="1" si="3128"/>
        <v>#REF!</v>
      </c>
      <c r="GF111" s="796"/>
      <c r="GG111" s="662" t="e">
        <f ca="1">IF(AND(GG109&gt;0,GG110&gt;0),ROUNDDOWN(GG110/GG109,4),"")</f>
        <v>#REF!</v>
      </c>
      <c r="GH111" s="672" t="e">
        <f ca="1">IF(AND(GH109&gt;0,GH110&gt;0),ROUNDDOWN(GH110/GH109,4),"")</f>
        <v>#REF!</v>
      </c>
      <c r="GI111" s="567" t="e">
        <f t="shared" ref="GI111:GJ111" ca="1" si="3129">IF(AND(GI109&gt;0,GI110&gt;0),ROUNDDOWN(GI110/GI109,4),"")</f>
        <v>#REF!</v>
      </c>
      <c r="GJ111" s="673" t="e">
        <f t="shared" ca="1" si="3129"/>
        <v>#REF!</v>
      </c>
      <c r="GK111" s="683" t="e">
        <f ca="1">IF(AND(GK109&gt;0,GK110&gt;0),ROUNDDOWN(GK110/GK109,4),"")</f>
        <v>#REF!</v>
      </c>
      <c r="GL111" s="568" t="e">
        <f ca="1">IF(AND(GL109&gt;0,GL110&gt;0),ROUNDDOWN(GL110/GL109,4),"")</f>
        <v>#REF!</v>
      </c>
      <c r="GM111" s="684" t="e">
        <f ca="1">IF(AND(GM109&gt;0,GM110&gt;0),ROUNDDOWN(GM110/GM109,4),"")</f>
        <v>#REF!</v>
      </c>
      <c r="GN111" s="694" t="e">
        <f t="shared" ref="GN111:GW111" ca="1" si="3130">IF(AND(GN109&gt;0,GN110&gt;0),ROUNDDOWN(GN110/GN109,4),"")</f>
        <v>#REF!</v>
      </c>
      <c r="GO111" s="569" t="e">
        <f t="shared" ca="1" si="3130"/>
        <v>#REF!</v>
      </c>
      <c r="GP111" s="792" t="e">
        <f t="shared" ca="1" si="3130"/>
        <v>#REF!</v>
      </c>
      <c r="GQ111" s="695" t="e">
        <f t="shared" ca="1" si="3130"/>
        <v>#REF!</v>
      </c>
      <c r="GR111" s="704" t="e">
        <f t="shared" ca="1" si="3130"/>
        <v>#REF!</v>
      </c>
      <c r="GS111" s="570" t="e">
        <f t="shared" ca="1" si="3130"/>
        <v>#REF!</v>
      </c>
      <c r="GT111" s="705" t="e">
        <f t="shared" ca="1" si="3130"/>
        <v>#REF!</v>
      </c>
      <c r="GU111" s="704" t="e">
        <f t="shared" ca="1" si="3130"/>
        <v>#REF!</v>
      </c>
      <c r="GV111" s="570" t="e">
        <f t="shared" ca="1" si="3130"/>
        <v>#REF!</v>
      </c>
      <c r="GW111" s="705" t="e">
        <f t="shared" ca="1" si="3130"/>
        <v>#REF!</v>
      </c>
      <c r="GX111" s="704" t="e">
        <f t="shared" ca="1" si="3126"/>
        <v>#REF!</v>
      </c>
      <c r="GY111" s="570" t="e">
        <f t="shared" ref="GY111:GZ111" ca="1" si="3131">IF(AND(GY109&gt;0,GY110&gt;0),ROUNDDOWN(GY110/GY109,4),"")</f>
        <v>#REF!</v>
      </c>
      <c r="GZ111" s="794" t="e">
        <f t="shared" ca="1" si="3131"/>
        <v>#REF!</v>
      </c>
      <c r="HA111" s="705" t="e">
        <f t="shared" ref="HA111" ca="1" si="3132">IF(AND(HA109&gt;0,HA110&gt;0),ROUNDDOWN(HA110/HA109,4),"")</f>
        <v>#REF!</v>
      </c>
      <c r="HC111" s="461"/>
      <c r="HD111" s="460"/>
      <c r="HE111" s="461"/>
      <c r="HF111" s="461"/>
      <c r="HG111" s="461"/>
    </row>
    <row r="112" spans="1:215" outlineLevel="1" x14ac:dyDescent="0.25">
      <c r="A112" s="365"/>
      <c r="B112" s="511"/>
      <c r="C112" s="448" t="str">
        <f>_xlfn.XLOOKUP($D112,'214737'!$H:$H,'214737'!$G:$G,"",0)</f>
        <v>東京</v>
      </c>
      <c r="D112" s="427" t="s">
        <v>10</v>
      </c>
      <c r="E112" s="426">
        <v>193</v>
      </c>
      <c r="F112" s="1294" t="str">
        <f>_xlfn.XLOOKUP($D112,'214737'!$H:$H,'214737'!$I:$I,"",0)</f>
        <v>畦地 都</v>
      </c>
      <c r="G112" s="1294" t="str">
        <f>_xlfn.XLOOKUP($D112,'214737'!$H:$H,'214737'!$J:$J,"",0)</f>
        <v>豊蔵 一幸</v>
      </c>
      <c r="H112" s="1294">
        <f>_xlfn.XLOOKUP($D112,'214737'!$H:$H,'214737'!$K:$K,"",0)</f>
        <v>0</v>
      </c>
      <c r="I112" s="428" t="str">
        <f>集計グループ13</f>
        <v>社会福祉事業</v>
      </c>
      <c r="J112" s="523"/>
      <c r="K112" s="1278">
        <f>_xlfn.XLOOKUP(実行度合表集計!$D112,'214737'!$H:$H,'214737'!$X:$X,0,0)</f>
        <v>1410</v>
      </c>
      <c r="L112" s="1278">
        <f>_xlfn.XLOOKUP(実行度合表集計!$D112,'214737'!$H:$H,'214737'!$Y:$Y,0,0)</f>
        <v>0</v>
      </c>
      <c r="M112" s="1278">
        <f>_xlfn.XLOOKUP(実行度合表集計!$D112,'214737'!$H:$H,'214737'!$S:$S,0,0)</f>
        <v>0</v>
      </c>
      <c r="N112" s="1278">
        <f>_xlfn.XLOOKUP(実行度合表集計!$D112,'214737'!$H:$H,'214737'!$T:$T,0,0)</f>
        <v>90</v>
      </c>
      <c r="O112" s="1278">
        <f>_xlfn.XLOOKUP(実行度合表集計!$D112,'214737'!$H:$H,'214737'!$U:$U,0,0)</f>
        <v>100</v>
      </c>
      <c r="P112" s="1278">
        <f>_xlfn.XLOOKUP(実行度合表集計!$D112,'214737'!$H:$H,'214737'!$V:$V,0,0)</f>
        <v>210</v>
      </c>
      <c r="Q112" s="1278">
        <f>SUM(K112:P112)</f>
        <v>1810</v>
      </c>
      <c r="R112" s="577" t="str">
        <f>D112</f>
        <v>なないろケアプランセンター</v>
      </c>
      <c r="S112" s="355" t="s">
        <v>145</v>
      </c>
      <c r="T112" s="455" t="e" cm="1">
        <f t="array" aca="1" ref="T112" ca="1">INDEX(INDIRECT("'"&amp;実行度合表集計!$D112&amp;"_受着完'!R27C4:R28C95",FALSE),1,
MATCH(T$2,INDIRECT("'"&amp;実行度合表集計!$D112&amp;"_受着完'!R4",FALSE),0)-1)</f>
        <v>#REF!</v>
      </c>
      <c r="U112" s="356" t="e">
        <f ca="1">INDEX(INDIRECT("'"&amp;実行度合表集計!$D112&amp;"_受着完'!R27C4:R28C95",FALSE),1,
MATCH(T$2,INDIRECT("'"&amp;実行度合表集計!$D112&amp;"_受着完'!R4",FALSE),0))</f>
        <v>#REF!</v>
      </c>
      <c r="V112" s="587" t="e" cm="1">
        <f t="array" aca="1" ref="V112" ca="1">INDEX(INDIRECT("'"&amp;実行度合表集計!$D112&amp;"_受着完'!R27C4:R28C95",FALSE),1,
MATCH(T$2,INDIRECT("'"&amp;実行度合表集計!$D112&amp;"_受着完'!R4",FALSE),0)-3)</f>
        <v>#REF!</v>
      </c>
      <c r="W112" s="357" t="e" cm="1">
        <f t="array" aca="1" ref="W112" ca="1">INDEX(INDIRECT("'"&amp;実行度合表集計!$D112&amp;"_受着完'!R58C4:R59C95",FALSE),1,
MATCH(T$2,INDIRECT("'"&amp;実行度合表集計!$D112&amp;"_受着完'!R4",FALSE),0)-1)</f>
        <v>#REF!</v>
      </c>
      <c r="X112" s="356" t="e">
        <f ca="1">INDEX(INDIRECT("'"&amp;実行度合表集計!$D112&amp;"_受着完'!R58C4:R59C95",FALSE),1,
MATCH(T$2,INDIRECT("'"&amp;実行度合表集計!$D112&amp;"_受着完'!R4",FALSE),0))</f>
        <v>#REF!</v>
      </c>
      <c r="Y112" s="587" t="e" cm="1">
        <f t="array" aca="1" ref="Y112" ca="1">INDEX(INDIRECT("'"&amp;実行度合表集計!$D112&amp;"_受着完'!R58C4:R59C95",FALSE),1,
MATCH(T$2,INDIRECT("'"&amp;実行度合表集計!$D112&amp;"_受着完'!R4",FALSE),0)-3)</f>
        <v>#REF!</v>
      </c>
      <c r="Z112" s="358" t="e" cm="1">
        <f t="array" aca="1" ref="Z112" ca="1">INDEX(INDIRECT("'"&amp;実行度合表集計!$D112&amp;"_受着完'!R89C4:R90C95",FALSE),1,
MATCH(T$2,INDIRECT("'"&amp;実行度合表集計!$D112&amp;"_受着完'!R4",FALSE),0)-1)</f>
        <v>#REF!</v>
      </c>
      <c r="AA112" s="356" t="e">
        <f ca="1">INDEX(INDIRECT("'"&amp;実行度合表集計!$D112&amp;"_受着完'!R89C4:R90C95",FALSE),1,
MATCH(T$2,INDIRECT("'"&amp;実行度合表集計!$D112&amp;"_受着完'!R4",FALSE),0))</f>
        <v>#REF!</v>
      </c>
      <c r="AB112" s="384" t="e">
        <f ca="1">AA112-($Q112*1000)</f>
        <v>#REF!</v>
      </c>
      <c r="AC112" s="587" t="e" cm="1">
        <f t="array" aca="1" ref="AC112" ca="1">INDEX(INDIRECT("'"&amp;実行度合表集計!$D112&amp;"_受着完'!R89C4:R90C95",FALSE),1,
MATCH(T$2,INDIRECT("'"&amp;実行度合表集計!$D112&amp;"_受着完'!R4",FALSE),0)-3)</f>
        <v>#REF!</v>
      </c>
      <c r="AD112" s="455" t="e" cm="1">
        <f t="array" aca="1" ref="AD112" ca="1">INDEX(INDIRECT("'"&amp;実行度合表集計!$D112&amp;"_受着完'!R27C4:R28C95",FALSE),1,
MATCH(AD$2,INDIRECT("'"&amp;実行度合表集計!$D112&amp;"_受着完'!R4",FALSE),0)-1)</f>
        <v>#REF!</v>
      </c>
      <c r="AE112" s="356" t="e">
        <f ca="1">INDEX(INDIRECT("'"&amp;実行度合表集計!$D112&amp;"_受着完'!R27C4:R28C95",FALSE),1,
MATCH(AD$2,INDIRECT("'"&amp;実行度合表集計!$D112&amp;"_受着完'!R4",FALSE),0))</f>
        <v>#REF!</v>
      </c>
      <c r="AF112" s="587" t="e" cm="1">
        <f t="array" aca="1" ref="AF112" ca="1">INDEX(INDIRECT("'"&amp;実行度合表集計!$D112&amp;"_受着完'!R27C4:R28C95",FALSE),1,
MATCH(AD$2,INDIRECT("'"&amp;実行度合表集計!$D112&amp;"_受着完'!R4",FALSE),0)-3)</f>
        <v>#REF!</v>
      </c>
      <c r="AG112" s="357" t="e" cm="1">
        <f t="array" aca="1" ref="AG112" ca="1">INDEX(INDIRECT("'"&amp;実行度合表集計!$D112&amp;"_受着完'!R58C4:R59C95",FALSE),1,
MATCH(AD$2,INDIRECT("'"&amp;実行度合表集計!$D112&amp;"_受着完'!R4",FALSE),0)-1)</f>
        <v>#REF!</v>
      </c>
      <c r="AH112" s="356" t="e">
        <f ca="1">INDEX(INDIRECT("'"&amp;実行度合表集計!$D112&amp;"_受着完'!R58C4:R59C95",FALSE),1,
MATCH(AD$2,INDIRECT("'"&amp;実行度合表集計!$D112&amp;"_受着完'!R4",FALSE),0))</f>
        <v>#REF!</v>
      </c>
      <c r="AI112" s="587" t="e" cm="1">
        <f t="array" aca="1" ref="AI112" ca="1">INDEX(INDIRECT("'"&amp;実行度合表集計!$D112&amp;"_受着完'!R58C4:R59C95",FALSE),1,
MATCH(AD$2,INDIRECT("'"&amp;実行度合表集計!$D112&amp;"_受着完'!R4",FALSE),0)-3)</f>
        <v>#REF!</v>
      </c>
      <c r="AJ112" s="358" t="e" cm="1">
        <f t="array" aca="1" ref="AJ112" ca="1">INDEX(INDIRECT("'"&amp;実行度合表集計!$D112&amp;"_受着完'!R89C4:R90C95",FALSE),1,
MATCH(AD$2,INDIRECT("'"&amp;実行度合表集計!$D112&amp;"_受着完'!R4",FALSE),0)-1)</f>
        <v>#REF!</v>
      </c>
      <c r="AK112" s="356" t="e">
        <f ca="1">INDEX(INDIRECT("'"&amp;実行度合表集計!$D112&amp;"_受着完'!R89C4:R90C95",FALSE),1,
MATCH(AD$2,INDIRECT("'"&amp;実行度合表集計!$D112&amp;"_受着完'!R4",FALSE),0))</f>
        <v>#REF!</v>
      </c>
      <c r="AL112" s="384" t="e">
        <f ca="1">AK112-($Q112*1000)</f>
        <v>#REF!</v>
      </c>
      <c r="AM112" s="587" t="e" cm="1">
        <f t="array" aca="1" ref="AM112" ca="1">INDEX(INDIRECT("'"&amp;実行度合表集計!$D112&amp;"_受着完'!R89C4:R90C95",FALSE),1,
MATCH(AD$2,INDIRECT("'"&amp;実行度合表集計!$D112&amp;"_受着完'!R4",FALSE),0)-3)</f>
        <v>#REF!</v>
      </c>
      <c r="AN112" s="455" t="e" cm="1">
        <f t="array" aca="1" ref="AN112" ca="1">INDEX(INDIRECT("'"&amp;実行度合表集計!$D112&amp;"_受着完'!R27C4:R28C95",FALSE),1,
MATCH(AN$2,INDIRECT("'"&amp;実行度合表集計!$D112&amp;"_受着完'!R4",FALSE),0)-1)</f>
        <v>#REF!</v>
      </c>
      <c r="AO112" s="356" t="e">
        <f ca="1">INDEX(INDIRECT("'"&amp;実行度合表集計!$D112&amp;"_受着完'!R27C4:R28C95",FALSE),1,
MATCH(AN$2,INDIRECT("'"&amp;実行度合表集計!$D112&amp;"_受着完'!R4",FALSE),0))</f>
        <v>#REF!</v>
      </c>
      <c r="AP112" s="587" t="e" cm="1">
        <f t="array" aca="1" ref="AP112" ca="1">INDEX(INDIRECT("'"&amp;実行度合表集計!$D112&amp;"_受着完'!R27C4:R28C95",FALSE),1,
MATCH(AN$2,INDIRECT("'"&amp;実行度合表集計!$D112&amp;"_受着完'!R4",FALSE),0)-3)</f>
        <v>#REF!</v>
      </c>
      <c r="AQ112" s="357" t="e" cm="1">
        <f t="array" aca="1" ref="AQ112" ca="1">INDEX(INDIRECT("'"&amp;実行度合表集計!$D112&amp;"_受着完'!R58C4:R59C95",FALSE),1,
MATCH(AN$2,INDIRECT("'"&amp;実行度合表集計!$D112&amp;"_受着完'!R4",FALSE),0)-1)</f>
        <v>#REF!</v>
      </c>
      <c r="AR112" s="356" t="e">
        <f ca="1">INDEX(INDIRECT("'"&amp;実行度合表集計!$D112&amp;"_受着完'!R58C4:R59C95",FALSE),1,
MATCH(AN$2,INDIRECT("'"&amp;実行度合表集計!$D112&amp;"_受着完'!R4",FALSE),0))</f>
        <v>#REF!</v>
      </c>
      <c r="AS112" s="587" t="e" cm="1">
        <f t="array" aca="1" ref="AS112" ca="1">INDEX(INDIRECT("'"&amp;実行度合表集計!$D112&amp;"_受着完'!R58C4:R59C95",FALSE),1,
MATCH(AN$2,INDIRECT("'"&amp;実行度合表集計!$D112&amp;"_受着完'!R4",FALSE),0)-3)</f>
        <v>#REF!</v>
      </c>
      <c r="AT112" s="358" t="e" cm="1">
        <f t="array" aca="1" ref="AT112" ca="1">INDEX(INDIRECT("'"&amp;実行度合表集計!$D112&amp;"_受着完'!R89C4:R90C95",FALSE),1,
MATCH(AN$2,INDIRECT("'"&amp;実行度合表集計!$D112&amp;"_受着完'!R4",FALSE),0)-1)</f>
        <v>#REF!</v>
      </c>
      <c r="AU112" s="356" t="e">
        <f ca="1">INDEX(INDIRECT("'"&amp;実行度合表集計!$D112&amp;"_受着完'!R89C4:R90C95",FALSE),1,
MATCH(AN$2,INDIRECT("'"&amp;実行度合表集計!$D112&amp;"_受着完'!R4",FALSE),0))</f>
        <v>#REF!</v>
      </c>
      <c r="AV112" s="384" t="e">
        <f ca="1">AU112-($Q112*1000)</f>
        <v>#REF!</v>
      </c>
      <c r="AW112" s="587" t="e" cm="1">
        <f t="array" aca="1" ref="AW112" ca="1">INDEX(INDIRECT("'"&amp;実行度合表集計!$D112&amp;"_受着完'!R89C4:R90C95",FALSE),1,
MATCH(AN$2,INDIRECT("'"&amp;実行度合表集計!$D112&amp;"_受着完'!R4",FALSE),0)-3)</f>
        <v>#REF!</v>
      </c>
      <c r="AX112" s="627" t="e">
        <f t="shared" ref="AX112:BG112" ca="1" si="3133">T112+AD112+AN112</f>
        <v>#REF!</v>
      </c>
      <c r="AY112" s="628" t="e">
        <f t="shared" ca="1" si="3133"/>
        <v>#REF!</v>
      </c>
      <c r="AZ112" s="629" t="e">
        <f t="shared" ca="1" si="3133"/>
        <v>#REF!</v>
      </c>
      <c r="BA112" s="648" t="e">
        <f t="shared" ca="1" si="3133"/>
        <v>#REF!</v>
      </c>
      <c r="BB112" s="617" t="e">
        <f t="shared" ca="1" si="3133"/>
        <v>#REF!</v>
      </c>
      <c r="BC112" s="649" t="e">
        <f t="shared" ca="1" si="3133"/>
        <v>#REF!</v>
      </c>
      <c r="BD112" s="659" t="e">
        <f t="shared" ca="1" si="3133"/>
        <v>#REF!</v>
      </c>
      <c r="BE112" s="619" t="e">
        <f t="shared" ca="1" si="3133"/>
        <v>#REF!</v>
      </c>
      <c r="BF112" s="789" t="e">
        <f t="shared" ca="1" si="3133"/>
        <v>#REF!</v>
      </c>
      <c r="BG112" s="660" t="e">
        <f t="shared" ca="1" si="3133"/>
        <v>#REF!</v>
      </c>
      <c r="BH112" s="360" t="e" cm="1">
        <f t="array" aca="1" ref="BH112" ca="1">INDEX(INDIRECT("'"&amp;実行度合表集計!$D112&amp;"_受着完'!R27C4:R28C95",FALSE),1,
MATCH(BH$2,INDIRECT("'"&amp;実行度合表集計!$D112&amp;"_受着完'!R4",FALSE),0)-1)</f>
        <v>#REF!</v>
      </c>
      <c r="BI112" s="356" t="e">
        <f ca="1">INDEX(INDIRECT("'"&amp;実行度合表集計!$D112&amp;"_受着完'!R27C4:R28C95",FALSE),1,
MATCH(BH$2,INDIRECT("'"&amp;実行度合表集計!$D112&amp;"_受着完'!R4",FALSE),0))</f>
        <v>#REF!</v>
      </c>
      <c r="BJ112" s="587" t="e" cm="1">
        <f t="array" aca="1" ref="BJ112" ca="1">INDEX(INDIRECT("'"&amp;実行度合表集計!$D112&amp;"_受着完'!R27C4:R28C95",FALSE),1,
MATCH(BH$2,INDIRECT("'"&amp;実行度合表集計!$D112&amp;"_受着完'!R4",FALSE),0)-3)</f>
        <v>#REF!</v>
      </c>
      <c r="BK112" s="357" t="e" cm="1">
        <f t="array" aca="1" ref="BK112" ca="1">INDEX(INDIRECT("'"&amp;実行度合表集計!$D112&amp;"_受着完'!R58C4:R59C95",FALSE),1,
MATCH(BH$2,INDIRECT("'"&amp;実行度合表集計!$D112&amp;"_受着完'!R4",FALSE),0)-1)</f>
        <v>#REF!</v>
      </c>
      <c r="BL112" s="356" t="e">
        <f ca="1">INDEX(INDIRECT("'"&amp;実行度合表集計!$D112&amp;"_受着完'!R58C4:R59C95",FALSE),1,
MATCH(BH$2,INDIRECT("'"&amp;実行度合表集計!$D112&amp;"_受着完'!R4",FALSE),0))</f>
        <v>#REF!</v>
      </c>
      <c r="BM112" s="587" t="e" cm="1">
        <f t="array" aca="1" ref="BM112" ca="1">INDEX(INDIRECT("'"&amp;実行度合表集計!$D112&amp;"_受着完'!R58C4:R59C95",FALSE),1,
MATCH(BH$2,INDIRECT("'"&amp;実行度合表集計!$D112&amp;"_受着完'!R4",FALSE),0)-3)</f>
        <v>#REF!</v>
      </c>
      <c r="BN112" s="358" t="e" cm="1">
        <f t="array" aca="1" ref="BN112" ca="1">INDEX(INDIRECT("'"&amp;実行度合表集計!$D112&amp;"_受着完'!R89C4:R90C95",FALSE),1,
MATCH(BH$2,INDIRECT("'"&amp;実行度合表集計!$D112&amp;"_受着完'!R4",FALSE),0)-1)</f>
        <v>#REF!</v>
      </c>
      <c r="BO112" s="356" t="e">
        <f ca="1">INDEX(INDIRECT("'"&amp;実行度合表集計!$D112&amp;"_受着完'!R89C4:R90C95",FALSE),1,
MATCH(BH$2,INDIRECT("'"&amp;実行度合表集計!$D112&amp;"_受着完'!R4",FALSE),0))</f>
        <v>#REF!</v>
      </c>
      <c r="BP112" s="384" t="e">
        <f ca="1">BO112-($Q112*1000)</f>
        <v>#REF!</v>
      </c>
      <c r="BQ112" s="587" t="e" cm="1">
        <f t="array" aca="1" ref="BQ112" ca="1">INDEX(INDIRECT("'"&amp;実行度合表集計!$D112&amp;"_受着完'!R89C4:R90C95",FALSE),1,
MATCH(BH$2,INDIRECT("'"&amp;実行度合表集計!$D112&amp;"_受着完'!R4",FALSE),0)-3)</f>
        <v>#REF!</v>
      </c>
      <c r="BR112" s="455" t="e" cm="1">
        <f t="array" aca="1" ref="BR112" ca="1">INDEX(INDIRECT("'"&amp;実行度合表集計!$D112&amp;"_受着完'!R27C4:R28C95",FALSE),1,
MATCH(BR$2,INDIRECT("'"&amp;実行度合表集計!$D112&amp;"_受着完'!R4",FALSE),0)-1)</f>
        <v>#REF!</v>
      </c>
      <c r="BS112" s="356" t="e">
        <f ca="1">INDEX(INDIRECT("'"&amp;実行度合表集計!$D112&amp;"_受着完'!R27C4:R28C95",FALSE),1,
MATCH(BR$2,INDIRECT("'"&amp;実行度合表集計!$D112&amp;"_受着完'!R4",FALSE),0))</f>
        <v>#REF!</v>
      </c>
      <c r="BT112" s="587" t="e" cm="1">
        <f t="array" aca="1" ref="BT112" ca="1">INDEX(INDIRECT("'"&amp;実行度合表集計!$D112&amp;"_受着完'!R27C4:R28C95",FALSE),1,
MATCH(BR$2,INDIRECT("'"&amp;実行度合表集計!$D112&amp;"_受着完'!R4",FALSE),0)-3)</f>
        <v>#REF!</v>
      </c>
      <c r="BU112" s="357" t="e" cm="1">
        <f t="array" aca="1" ref="BU112" ca="1">INDEX(INDIRECT("'"&amp;実行度合表集計!$D112&amp;"_受着完'!R58C4:R59C95",FALSE),1,
MATCH(BR$2,INDIRECT("'"&amp;実行度合表集計!$D112&amp;"_受着完'!R4",FALSE),0)-1)</f>
        <v>#REF!</v>
      </c>
      <c r="BV112" s="356" t="e">
        <f ca="1">INDEX(INDIRECT("'"&amp;実行度合表集計!$D112&amp;"_受着完'!R58C4:R59C95",FALSE),1,
MATCH(BR$2,INDIRECT("'"&amp;実行度合表集計!$D112&amp;"_受着完'!R4",FALSE),0))</f>
        <v>#REF!</v>
      </c>
      <c r="BW112" s="587" t="e" cm="1">
        <f t="array" aca="1" ref="BW112" ca="1">INDEX(INDIRECT("'"&amp;実行度合表集計!$D112&amp;"_受着完'!R58C4:R59C95",FALSE),1,
MATCH(BR$2,INDIRECT("'"&amp;実行度合表集計!$D112&amp;"_受着完'!R4",FALSE),0)-3)</f>
        <v>#REF!</v>
      </c>
      <c r="BX112" s="358" t="e" cm="1">
        <f t="array" aca="1" ref="BX112" ca="1">INDEX(INDIRECT("'"&amp;実行度合表集計!$D112&amp;"_受着完'!R89C4:R90C95",FALSE),1,
MATCH(BR$2,INDIRECT("'"&amp;実行度合表集計!$D112&amp;"_受着完'!R4",FALSE),0)-1)</f>
        <v>#REF!</v>
      </c>
      <c r="BY112" s="356" t="e">
        <f ca="1">INDEX(INDIRECT("'"&amp;実行度合表集計!$D112&amp;"_受着完'!R89C4:R90C95",FALSE),1,
MATCH(BR$2,INDIRECT("'"&amp;実行度合表集計!$D112&amp;"_受着完'!R4",FALSE),0))</f>
        <v>#REF!</v>
      </c>
      <c r="BZ112" s="384" t="e">
        <f ca="1">BY112-($Q112*1000)</f>
        <v>#REF!</v>
      </c>
      <c r="CA112" s="587" t="e" cm="1">
        <f t="array" aca="1" ref="CA112" ca="1">INDEX(INDIRECT("'"&amp;実行度合表集計!$D112&amp;"_受着完'!R89C4:R90C95",FALSE),1,
MATCH(BR$2,INDIRECT("'"&amp;実行度合表集計!$D112&amp;"_受着完'!R4",FALSE),0)-3)</f>
        <v>#REF!</v>
      </c>
      <c r="CB112" s="455" t="e" cm="1">
        <f t="array" aca="1" ref="CB112" ca="1">INDEX(INDIRECT("'"&amp;実行度合表集計!$D112&amp;"_受着完'!R27C4:R28C95",FALSE),1,
MATCH(CB$2,INDIRECT("'"&amp;実行度合表集計!$D112&amp;"_受着完'!R4",FALSE),0)-1)</f>
        <v>#REF!</v>
      </c>
      <c r="CC112" s="356" t="e">
        <f ca="1">INDEX(INDIRECT("'"&amp;実行度合表集計!$D112&amp;"_受着完'!R27C4:R28C95",FALSE),1,
MATCH(CB$2,INDIRECT("'"&amp;実行度合表集計!$D112&amp;"_受着完'!R4",FALSE),0))</f>
        <v>#REF!</v>
      </c>
      <c r="CD112" s="587" t="e" cm="1">
        <f t="array" aca="1" ref="CD112" ca="1">INDEX(INDIRECT("'"&amp;実行度合表集計!$D112&amp;"_受着完'!R27C4:R28C95",FALSE),1,
MATCH(CB$2,INDIRECT("'"&amp;実行度合表集計!$D112&amp;"_受着完'!R4",FALSE),0)-3)</f>
        <v>#REF!</v>
      </c>
      <c r="CE112" s="357" t="e" cm="1">
        <f t="array" aca="1" ref="CE112" ca="1">INDEX(INDIRECT("'"&amp;実行度合表集計!$D112&amp;"_受着完'!R58C4:R59C95",FALSE),1,
MATCH(CB$2,INDIRECT("'"&amp;実行度合表集計!$D112&amp;"_受着完'!R4",FALSE),0)-1)</f>
        <v>#REF!</v>
      </c>
      <c r="CF112" s="356" t="e">
        <f ca="1">INDEX(INDIRECT("'"&amp;実行度合表集計!$D112&amp;"_受着完'!R58C4:R59C95",FALSE),1,
MATCH(CB$2,INDIRECT("'"&amp;実行度合表集計!$D112&amp;"_受着完'!R4",FALSE),0))</f>
        <v>#REF!</v>
      </c>
      <c r="CG112" s="587" t="e" cm="1">
        <f t="array" aca="1" ref="CG112" ca="1">INDEX(INDIRECT("'"&amp;実行度合表集計!$D112&amp;"_受着完'!R58C4:R59C95",FALSE),1,
MATCH(CB$2,INDIRECT("'"&amp;実行度合表集計!$D112&amp;"_受着完'!R4",FALSE),0)-3)</f>
        <v>#REF!</v>
      </c>
      <c r="CH112" s="358" t="e" cm="1">
        <f t="array" aca="1" ref="CH112" ca="1">INDEX(INDIRECT("'"&amp;実行度合表集計!$D112&amp;"_受着完'!R89C4:R90C95",FALSE),1,
MATCH(CB$2,INDIRECT("'"&amp;実行度合表集計!$D112&amp;"_受着完'!R4",FALSE),0)-1)</f>
        <v>#REF!</v>
      </c>
      <c r="CI112" s="356" t="e">
        <f ca="1">INDEX(INDIRECT("'"&amp;実行度合表集計!$D112&amp;"_受着完'!R89C4:R90C95",FALSE),1,
MATCH(CB$2,INDIRECT("'"&amp;実行度合表集計!$D112&amp;"_受着完'!R4",FALSE),0))</f>
        <v>#REF!</v>
      </c>
      <c r="CJ112" s="384" t="e">
        <f ca="1">CI112-($Q112*1000)</f>
        <v>#REF!</v>
      </c>
      <c r="CK112" s="587" t="e" cm="1">
        <f t="array" aca="1" ref="CK112" ca="1">INDEX(INDIRECT("'"&amp;実行度合表集計!$D112&amp;"_受着完'!R89C4:R90C95",FALSE),1,
MATCH(CB$2,INDIRECT("'"&amp;実行度合表集計!$D112&amp;"_受着完'!R4",FALSE),0)-3)</f>
        <v>#REF!</v>
      </c>
      <c r="CL112" s="627" t="e">
        <f t="shared" ref="CL112:CU112" ca="1" si="3134">BH112+BR112+CB112</f>
        <v>#REF!</v>
      </c>
      <c r="CM112" s="628" t="e">
        <f t="shared" ca="1" si="3134"/>
        <v>#REF!</v>
      </c>
      <c r="CN112" s="629" t="e">
        <f t="shared" ca="1" si="3134"/>
        <v>#REF!</v>
      </c>
      <c r="CO112" s="648" t="e">
        <f t="shared" ca="1" si="3134"/>
        <v>#REF!</v>
      </c>
      <c r="CP112" s="617" t="e">
        <f t="shared" ca="1" si="3134"/>
        <v>#REF!</v>
      </c>
      <c r="CQ112" s="649" t="e">
        <f t="shared" ca="1" si="3134"/>
        <v>#REF!</v>
      </c>
      <c r="CR112" s="659" t="e">
        <f t="shared" ca="1" si="3134"/>
        <v>#REF!</v>
      </c>
      <c r="CS112" s="619" t="e">
        <f t="shared" ca="1" si="3134"/>
        <v>#REF!</v>
      </c>
      <c r="CT112" s="789" t="e">
        <f t="shared" ca="1" si="3134"/>
        <v>#REF!</v>
      </c>
      <c r="CU112" s="660" t="e">
        <f t="shared" ca="1" si="3134"/>
        <v>#REF!</v>
      </c>
      <c r="CV112" s="670" t="e">
        <f t="shared" ref="CV112:DE113" ca="1" si="3135">AX112+CL112</f>
        <v>#REF!</v>
      </c>
      <c r="CW112" s="620" t="e">
        <f t="shared" ca="1" si="3135"/>
        <v>#REF!</v>
      </c>
      <c r="CX112" s="671" t="e">
        <f t="shared" ca="1" si="3135"/>
        <v>#REF!</v>
      </c>
      <c r="CY112" s="681" t="e">
        <f t="shared" ca="1" si="3135"/>
        <v>#REF!</v>
      </c>
      <c r="CZ112" s="622" t="e">
        <f t="shared" ca="1" si="3135"/>
        <v>#REF!</v>
      </c>
      <c r="DA112" s="682" t="e">
        <f t="shared" ca="1" si="3135"/>
        <v>#REF!</v>
      </c>
      <c r="DB112" s="692" t="e">
        <f t="shared" ca="1" si="3135"/>
        <v>#REF!</v>
      </c>
      <c r="DC112" s="624" t="e">
        <f t="shared" ca="1" si="3135"/>
        <v>#REF!</v>
      </c>
      <c r="DD112" s="791" t="e">
        <f t="shared" ca="1" si="3135"/>
        <v>#REF!</v>
      </c>
      <c r="DE112" s="693" t="e">
        <f t="shared" ca="1" si="3135"/>
        <v>#REF!</v>
      </c>
      <c r="DF112" s="360" t="e" cm="1">
        <f t="array" aca="1" ref="DF112" ca="1">INDEX(INDIRECT("'"&amp;実行度合表集計!$D112&amp;"_受着完'!R27C4:R28C95",FALSE),1,
MATCH(DF$2,INDIRECT("'"&amp;実行度合表集計!$D112&amp;"_受着完'!R4",FALSE),0)-1)</f>
        <v>#REF!</v>
      </c>
      <c r="DG112" s="356" t="e">
        <f ca="1">INDEX(INDIRECT("'"&amp;実行度合表集計!$D112&amp;"_受着完'!R27C4:R28C95",FALSE),1,
MATCH(DF$2,INDIRECT("'"&amp;実行度合表集計!$D112&amp;"_受着完'!R4",FALSE),0))</f>
        <v>#REF!</v>
      </c>
      <c r="DH112" s="587" t="e" cm="1">
        <f t="array" aca="1" ref="DH112" ca="1">INDEX(INDIRECT("'"&amp;実行度合表集計!$D112&amp;"_受着完'!R27C4:R28C95",FALSE),1,
MATCH(DF$2,INDIRECT("'"&amp;実行度合表集計!$D112&amp;"_受着完'!R4",FALSE),0)-3)</f>
        <v>#REF!</v>
      </c>
      <c r="DI112" s="357" t="e" cm="1">
        <f t="array" aca="1" ref="DI112" ca="1">INDEX(INDIRECT("'"&amp;実行度合表集計!$D112&amp;"_受着完'!R58C4:R59C95",FALSE),1,
MATCH(DF$2,INDIRECT("'"&amp;実行度合表集計!$D112&amp;"_受着完'!R4",FALSE),0)-1)</f>
        <v>#REF!</v>
      </c>
      <c r="DJ112" s="356" t="e">
        <f ca="1">INDEX(INDIRECT("'"&amp;実行度合表集計!$D112&amp;"_受着完'!R58C4:R59C95",FALSE),1,
MATCH(DF$2,INDIRECT("'"&amp;実行度合表集計!$D112&amp;"_受着完'!R4",FALSE),0))</f>
        <v>#REF!</v>
      </c>
      <c r="DK112" s="587" t="e" cm="1">
        <f t="array" aca="1" ref="DK112" ca="1">INDEX(INDIRECT("'"&amp;実行度合表集計!$D112&amp;"_受着完'!R58C4:R59C95",FALSE),1,
MATCH(DF$2,INDIRECT("'"&amp;実行度合表集計!$D112&amp;"_受着完'!R4",FALSE),0)-3)</f>
        <v>#REF!</v>
      </c>
      <c r="DL112" s="358" t="e" cm="1">
        <f t="array" aca="1" ref="DL112" ca="1">INDEX(INDIRECT("'"&amp;実行度合表集計!$D112&amp;"_受着完'!R89C4:R90C95",FALSE),1,
MATCH(DF$2,INDIRECT("'"&amp;実行度合表集計!$D112&amp;"_受着完'!R4",FALSE),0)-1)</f>
        <v>#REF!</v>
      </c>
      <c r="DM112" s="356" t="e">
        <f ca="1">INDEX(INDIRECT("'"&amp;実行度合表集計!$D112&amp;"_受着完'!R89C4:R90C95",FALSE),1,
MATCH(DF$2,INDIRECT("'"&amp;実行度合表集計!$D112&amp;"_受着完'!R4",FALSE),0))</f>
        <v>#REF!</v>
      </c>
      <c r="DN112" s="384" t="e">
        <f ca="1">DM112-($Q112*1000)</f>
        <v>#REF!</v>
      </c>
      <c r="DO112" s="587" t="e" cm="1">
        <f t="array" aca="1" ref="DO112" ca="1">INDEX(INDIRECT("'"&amp;実行度合表集計!$D112&amp;"_受着完'!R89C4:R90C95",FALSE),1,
MATCH(DF$2,INDIRECT("'"&amp;実行度合表集計!$D112&amp;"_受着完'!R4",FALSE),0)-3)</f>
        <v>#REF!</v>
      </c>
      <c r="DP112" s="455" t="e" cm="1">
        <f t="array" aca="1" ref="DP112" ca="1">INDEX(INDIRECT("'"&amp;実行度合表集計!$D112&amp;"_受着完'!R27C4:R28C95",FALSE),1,
MATCH(DP$2,INDIRECT("'"&amp;実行度合表集計!$D112&amp;"_受着完'!R4",FALSE),0)-1)</f>
        <v>#REF!</v>
      </c>
      <c r="DQ112" s="356" t="e">
        <f ca="1">INDEX(INDIRECT("'"&amp;実行度合表集計!$D112&amp;"_受着完'!R27C4:R28C95",FALSE),1,
MATCH(DP$2,INDIRECT("'"&amp;実行度合表集計!$D112&amp;"_受着完'!R4",FALSE),0))</f>
        <v>#REF!</v>
      </c>
      <c r="DR112" s="587" t="e" cm="1">
        <f t="array" aca="1" ref="DR112" ca="1">INDEX(INDIRECT("'"&amp;実行度合表集計!$D112&amp;"_受着完'!R27C4:R28C95",FALSE),1,
MATCH(DP$2,INDIRECT("'"&amp;実行度合表集計!$D112&amp;"_受着完'!R4",FALSE),0)-3)</f>
        <v>#REF!</v>
      </c>
      <c r="DS112" s="357" t="e" cm="1">
        <f t="array" aca="1" ref="DS112" ca="1">INDEX(INDIRECT("'"&amp;実行度合表集計!$D112&amp;"_受着完'!R58C4:R59C95",FALSE),1,
MATCH(DP$2,INDIRECT("'"&amp;実行度合表集計!$D112&amp;"_受着完'!R4",FALSE),0)-1)</f>
        <v>#REF!</v>
      </c>
      <c r="DT112" s="356" t="e">
        <f ca="1">INDEX(INDIRECT("'"&amp;実行度合表集計!$D112&amp;"_受着完'!R58C4:R59C95",FALSE),1,
MATCH(DP$2,INDIRECT("'"&amp;実行度合表集計!$D112&amp;"_受着完'!R4",FALSE),0))</f>
        <v>#REF!</v>
      </c>
      <c r="DU112" s="587" t="e" cm="1">
        <f t="array" aca="1" ref="DU112" ca="1">INDEX(INDIRECT("'"&amp;実行度合表集計!$D112&amp;"_受着完'!R58C4:R59C95",FALSE),1,
MATCH(DP$2,INDIRECT("'"&amp;実行度合表集計!$D112&amp;"_受着完'!R4",FALSE),0)-3)</f>
        <v>#REF!</v>
      </c>
      <c r="DV112" s="358" t="e" cm="1">
        <f t="array" aca="1" ref="DV112" ca="1">INDEX(INDIRECT("'"&amp;実行度合表集計!$D112&amp;"_受着完'!R89C4:R90C95",FALSE),1,
MATCH(DP$2,INDIRECT("'"&amp;実行度合表集計!$D112&amp;"_受着完'!R4",FALSE),0)-1)</f>
        <v>#REF!</v>
      </c>
      <c r="DW112" s="356" t="e">
        <f ca="1">INDEX(INDIRECT("'"&amp;実行度合表集計!$D112&amp;"_受着完'!R89C4:R90C95",FALSE),1,
MATCH(DP$2,INDIRECT("'"&amp;実行度合表集計!$D112&amp;"_受着完'!R4",FALSE),0))</f>
        <v>#REF!</v>
      </c>
      <c r="DX112" s="384" t="e">
        <f ca="1">DW112-($Q112*1000)</f>
        <v>#REF!</v>
      </c>
      <c r="DY112" s="587" t="e" cm="1">
        <f t="array" aca="1" ref="DY112" ca="1">INDEX(INDIRECT("'"&amp;実行度合表集計!$D112&amp;"_受着完'!R89C4:R90C95",FALSE),1,
MATCH(DP$2,INDIRECT("'"&amp;実行度合表集計!$D112&amp;"_受着完'!R4",FALSE),0)-3)</f>
        <v>#REF!</v>
      </c>
      <c r="DZ112" s="455" t="e" cm="1">
        <f t="array" aca="1" ref="DZ112" ca="1">INDEX(INDIRECT("'"&amp;実行度合表集計!$D112&amp;"_受着完'!R27C4:R28C95",FALSE),1,
MATCH(DZ$2,INDIRECT("'"&amp;実行度合表集計!$D112&amp;"_受着完'!R4",FALSE),0)-1)</f>
        <v>#REF!</v>
      </c>
      <c r="EA112" s="356" t="e">
        <f ca="1">INDEX(INDIRECT("'"&amp;実行度合表集計!$D112&amp;"_受着完'!R27C4:R28C95",FALSE),1,
MATCH(DZ$2,INDIRECT("'"&amp;実行度合表集計!$D112&amp;"_受着完'!R4",FALSE),0))</f>
        <v>#REF!</v>
      </c>
      <c r="EB112" s="587" t="e" cm="1">
        <f t="array" aca="1" ref="EB112" ca="1">INDEX(INDIRECT("'"&amp;実行度合表集計!$D112&amp;"_受着完'!R27C4:R28C95",FALSE),1,
MATCH(DZ$2,INDIRECT("'"&amp;実行度合表集計!$D112&amp;"_受着完'!R4",FALSE),0)-3)</f>
        <v>#REF!</v>
      </c>
      <c r="EC112" s="357" t="e" cm="1">
        <f t="array" aca="1" ref="EC112" ca="1">INDEX(INDIRECT("'"&amp;実行度合表集計!$D112&amp;"_受着完'!R58C4:R59C95",FALSE),1,
MATCH(DZ$2,INDIRECT("'"&amp;実行度合表集計!$D112&amp;"_受着完'!R4",FALSE),0)-1)</f>
        <v>#REF!</v>
      </c>
      <c r="ED112" s="356" t="e">
        <f ca="1">INDEX(INDIRECT("'"&amp;実行度合表集計!$D112&amp;"_受着完'!R58C4:R59C95",FALSE),1,
MATCH(DZ$2,INDIRECT("'"&amp;実行度合表集計!$D112&amp;"_受着完'!R4",FALSE),0))</f>
        <v>#REF!</v>
      </c>
      <c r="EE112" s="587" t="e" cm="1">
        <f t="array" aca="1" ref="EE112" ca="1">INDEX(INDIRECT("'"&amp;実行度合表集計!$D112&amp;"_受着完'!R58C4:R59C95",FALSE),1,
MATCH(DZ$2,INDIRECT("'"&amp;実行度合表集計!$D112&amp;"_受着完'!R4",FALSE),0)-3)</f>
        <v>#REF!</v>
      </c>
      <c r="EF112" s="358" t="e" cm="1">
        <f t="array" aca="1" ref="EF112" ca="1">INDEX(INDIRECT("'"&amp;実行度合表集計!$D112&amp;"_受着完'!R89C4:R90C95",FALSE),1,
MATCH(DZ$2,INDIRECT("'"&amp;実行度合表集計!$D112&amp;"_受着完'!R4",FALSE),0)-1)</f>
        <v>#REF!</v>
      </c>
      <c r="EG112" s="356" t="e">
        <f ca="1">INDEX(INDIRECT("'"&amp;実行度合表集計!$D112&amp;"_受着完'!R89C4:R90C95",FALSE),1,
MATCH(DZ$2,INDIRECT("'"&amp;実行度合表集計!$D112&amp;"_受着完'!R4",FALSE),0))</f>
        <v>#REF!</v>
      </c>
      <c r="EH112" s="384" t="e">
        <f ca="1">EG112-($Q112*1000)</f>
        <v>#REF!</v>
      </c>
      <c r="EI112" s="587" t="e" cm="1">
        <f t="array" aca="1" ref="EI112" ca="1">INDEX(INDIRECT("'"&amp;実行度合表集計!$D112&amp;"_受着完'!R89C4:R90C95",FALSE),1,
MATCH(DZ$2,INDIRECT("'"&amp;実行度合表集計!$D112&amp;"_受着完'!R4",FALSE),0)-3)</f>
        <v>#REF!</v>
      </c>
      <c r="EJ112" s="627" t="e">
        <f t="shared" ref="EJ112:ES112" ca="1" si="3136">DF112+DP112+DZ112</f>
        <v>#REF!</v>
      </c>
      <c r="EK112" s="628" t="e">
        <f t="shared" ca="1" si="3136"/>
        <v>#REF!</v>
      </c>
      <c r="EL112" s="629" t="e">
        <f t="shared" ca="1" si="3136"/>
        <v>#REF!</v>
      </c>
      <c r="EM112" s="648" t="e">
        <f t="shared" ca="1" si="3136"/>
        <v>#REF!</v>
      </c>
      <c r="EN112" s="617" t="e">
        <f t="shared" ca="1" si="3136"/>
        <v>#REF!</v>
      </c>
      <c r="EO112" s="649" t="e">
        <f t="shared" ca="1" si="3136"/>
        <v>#REF!</v>
      </c>
      <c r="EP112" s="659" t="e">
        <f t="shared" ca="1" si="3136"/>
        <v>#REF!</v>
      </c>
      <c r="EQ112" s="619" t="e">
        <f t="shared" ca="1" si="3136"/>
        <v>#REF!</v>
      </c>
      <c r="ER112" s="789" t="e">
        <f t="shared" ca="1" si="3136"/>
        <v>#REF!</v>
      </c>
      <c r="ES112" s="660" t="e">
        <f t="shared" ca="1" si="3136"/>
        <v>#REF!</v>
      </c>
      <c r="ET112" s="360" t="e" cm="1">
        <f t="array" aca="1" ref="ET112" ca="1">INDEX(INDIRECT("'"&amp;実行度合表集計!$D112&amp;"_受着完'!R27C4:R28C95",FALSE),1,
MATCH(ET$2,INDIRECT("'"&amp;実行度合表集計!$D112&amp;"_受着完'!R4",FALSE),0)-1)</f>
        <v>#REF!</v>
      </c>
      <c r="EU112" s="356" t="e">
        <f ca="1">INDEX(INDIRECT("'"&amp;実行度合表集計!$D112&amp;"_受着完'!R27C4:R28C95",FALSE),1,
MATCH(ET$2,INDIRECT("'"&amp;実行度合表集計!$D112&amp;"_受着完'!R4",FALSE),0))</f>
        <v>#REF!</v>
      </c>
      <c r="EV112" s="587" t="e" cm="1">
        <f t="array" aca="1" ref="EV112" ca="1">INDEX(INDIRECT("'"&amp;実行度合表集計!$D112&amp;"_受着完'!R27C4:R28C95",FALSE),1,
MATCH(ET$2,INDIRECT("'"&amp;実行度合表集計!$D112&amp;"_受着完'!R4",FALSE),0)-3)</f>
        <v>#REF!</v>
      </c>
      <c r="EW112" s="357" t="e" cm="1">
        <f t="array" aca="1" ref="EW112" ca="1">INDEX(INDIRECT("'"&amp;実行度合表集計!$D112&amp;"_受着完'!R58C4:R59C95",FALSE),1,
MATCH(ET$2,INDIRECT("'"&amp;実行度合表集計!$D112&amp;"_受着完'!R4",FALSE),0)-1)</f>
        <v>#REF!</v>
      </c>
      <c r="EX112" s="356" t="e">
        <f ca="1">INDEX(INDIRECT("'"&amp;実行度合表集計!$D112&amp;"_受着完'!R58C4:R59C95",FALSE),1,
MATCH(ET$2,INDIRECT("'"&amp;実行度合表集計!$D112&amp;"_受着完'!R4",FALSE),0))</f>
        <v>#REF!</v>
      </c>
      <c r="EY112" s="587" t="e" cm="1">
        <f t="array" aca="1" ref="EY112" ca="1">INDEX(INDIRECT("'"&amp;実行度合表集計!$D112&amp;"_受着完'!R58C4:R59C95",FALSE),1,
MATCH(ET$2,INDIRECT("'"&amp;実行度合表集計!$D112&amp;"_受着完'!R4",FALSE),0)-3)</f>
        <v>#REF!</v>
      </c>
      <c r="EZ112" s="358" t="e" cm="1">
        <f t="array" aca="1" ref="EZ112" ca="1">INDEX(INDIRECT("'"&amp;実行度合表集計!$D112&amp;"_受着完'!R89C4:R90C95",FALSE),1,
MATCH(ET$2,INDIRECT("'"&amp;実行度合表集計!$D112&amp;"_受着完'!R4",FALSE),0)-1)</f>
        <v>#REF!</v>
      </c>
      <c r="FA112" s="356" t="e">
        <f ca="1">INDEX(INDIRECT("'"&amp;実行度合表集計!$D112&amp;"_受着完'!R89C4:R90C95",FALSE),1,
MATCH(ET$2,INDIRECT("'"&amp;実行度合表集計!$D112&amp;"_受着完'!R4",FALSE),0))</f>
        <v>#REF!</v>
      </c>
      <c r="FB112" s="384" t="e">
        <f ca="1">FA112-($Q112*1000)</f>
        <v>#REF!</v>
      </c>
      <c r="FC112" s="587" t="e" cm="1">
        <f t="array" aca="1" ref="FC112" ca="1">INDEX(INDIRECT("'"&amp;実行度合表集計!$D112&amp;"_受着完'!R89C4:R90C95",FALSE),1,
MATCH(ET$2,INDIRECT("'"&amp;実行度合表集計!$D112&amp;"_受着完'!R4",FALSE),0)-3)</f>
        <v>#REF!</v>
      </c>
      <c r="FD112" s="455" t="e" cm="1">
        <f t="array" aca="1" ref="FD112" ca="1">INDEX(INDIRECT("'"&amp;実行度合表集計!$D112&amp;"_受着完'!R27C4:R28C95",FALSE),1,
MATCH(FD$2,INDIRECT("'"&amp;実行度合表集計!$D112&amp;"_受着完'!R4",FALSE),0)-1)</f>
        <v>#REF!</v>
      </c>
      <c r="FE112" s="356" t="e">
        <f ca="1">INDEX(INDIRECT("'"&amp;実行度合表集計!$D112&amp;"_受着完'!R27C4:R28C95",FALSE),1,
MATCH(FD$2,INDIRECT("'"&amp;実行度合表集計!$D112&amp;"_受着完'!R4",FALSE),0))</f>
        <v>#REF!</v>
      </c>
      <c r="FF112" s="587" t="e" cm="1">
        <f t="array" aca="1" ref="FF112" ca="1">INDEX(INDIRECT("'"&amp;実行度合表集計!$D112&amp;"_受着完'!R27C4:R28C95",FALSE),1,
MATCH(FD$2,INDIRECT("'"&amp;実行度合表集計!$D112&amp;"_受着完'!R4",FALSE),0)-3)</f>
        <v>#REF!</v>
      </c>
      <c r="FG112" s="357" t="e" cm="1">
        <f t="array" aca="1" ref="FG112" ca="1">INDEX(INDIRECT("'"&amp;実行度合表集計!$D112&amp;"_受着完'!R58C4:R59C95",FALSE),1,
MATCH(FD$2,INDIRECT("'"&amp;実行度合表集計!$D112&amp;"_受着完'!R4",FALSE),0)-1)</f>
        <v>#REF!</v>
      </c>
      <c r="FH112" s="356" t="e">
        <f ca="1">INDEX(INDIRECT("'"&amp;実行度合表集計!$D112&amp;"_受着完'!R58C4:R59C95",FALSE),1,
MATCH(FD$2,INDIRECT("'"&amp;実行度合表集計!$D112&amp;"_受着完'!R4",FALSE),0))</f>
        <v>#REF!</v>
      </c>
      <c r="FI112" s="587" t="e" cm="1">
        <f t="array" aca="1" ref="FI112" ca="1">INDEX(INDIRECT("'"&amp;実行度合表集計!$D112&amp;"_受着完'!R58C4:R59C95",FALSE),1,
MATCH(FD$2,INDIRECT("'"&amp;実行度合表集計!$D112&amp;"_受着完'!R4",FALSE),0)-3)</f>
        <v>#REF!</v>
      </c>
      <c r="FJ112" s="358" t="e" cm="1">
        <f t="array" aca="1" ref="FJ112" ca="1">INDEX(INDIRECT("'"&amp;実行度合表集計!$D112&amp;"_受着完'!R89C4:R90C95",FALSE),1,
MATCH(FD$2,INDIRECT("'"&amp;実行度合表集計!$D112&amp;"_受着完'!R4",FALSE),0)-1)</f>
        <v>#REF!</v>
      </c>
      <c r="FK112" s="356" t="e">
        <f ca="1">INDEX(INDIRECT("'"&amp;実行度合表集計!$D112&amp;"_受着完'!R89C4:R90C95",FALSE),1,
MATCH(FD$2,INDIRECT("'"&amp;実行度合表集計!$D112&amp;"_受着完'!R4",FALSE),0))</f>
        <v>#REF!</v>
      </c>
      <c r="FL112" s="384" t="e">
        <f ca="1">FK112-($Q112*1000)</f>
        <v>#REF!</v>
      </c>
      <c r="FM112" s="587" t="e" cm="1">
        <f t="array" aca="1" ref="FM112" ca="1">INDEX(INDIRECT("'"&amp;実行度合表集計!$D112&amp;"_受着完'!R89C4:R90C95",FALSE),1,
MATCH(FD$2,INDIRECT("'"&amp;実行度合表集計!$D112&amp;"_受着完'!R4",FALSE),0)-3)</f>
        <v>#REF!</v>
      </c>
      <c r="FN112" s="455" t="e" cm="1">
        <f t="array" aca="1" ref="FN112" ca="1">INDEX(INDIRECT("'"&amp;実行度合表集計!$D112&amp;"_受着完'!R27C4:R28C95",FALSE),1,
MATCH(FN$2,INDIRECT("'"&amp;実行度合表集計!$D112&amp;"_受着完'!R4",FALSE),0)-1)</f>
        <v>#REF!</v>
      </c>
      <c r="FO112" s="356" t="e">
        <f ca="1">INDEX(INDIRECT("'"&amp;実行度合表集計!$D112&amp;"_受着完'!R27C4:R28C95",FALSE),1,
MATCH(FN$2,INDIRECT("'"&amp;実行度合表集計!$D112&amp;"_受着完'!R4",FALSE),0))</f>
        <v>#REF!</v>
      </c>
      <c r="FP112" s="587" t="e" cm="1">
        <f t="array" aca="1" ref="FP112" ca="1">INDEX(INDIRECT("'"&amp;実行度合表集計!$D112&amp;"_受着完'!R27C4:R28C95",FALSE),1,
MATCH(FN$2,INDIRECT("'"&amp;実行度合表集計!$D112&amp;"_受着完'!R4",FALSE),0)-3)</f>
        <v>#REF!</v>
      </c>
      <c r="FQ112" s="357" t="e" cm="1">
        <f t="array" aca="1" ref="FQ112" ca="1">INDEX(INDIRECT("'"&amp;実行度合表集計!$D112&amp;"_受着完'!R58C4:R59C95",FALSE),1,
MATCH(FN$2,INDIRECT("'"&amp;実行度合表集計!$D112&amp;"_受着完'!R4",FALSE),0)-1)</f>
        <v>#REF!</v>
      </c>
      <c r="FR112" s="356" t="e">
        <f ca="1">INDEX(INDIRECT("'"&amp;実行度合表集計!$D112&amp;"_受着完'!R58C4:R59C95",FALSE),1,
MATCH(FN$2,INDIRECT("'"&amp;実行度合表集計!$D112&amp;"_受着完'!R4",FALSE),0))</f>
        <v>#REF!</v>
      </c>
      <c r="FS112" s="587" t="e" cm="1">
        <f t="array" aca="1" ref="FS112" ca="1">INDEX(INDIRECT("'"&amp;実行度合表集計!$D112&amp;"_受着完'!R58C4:R59C95",FALSE),1,
MATCH(FN$2,INDIRECT("'"&amp;実行度合表集計!$D112&amp;"_受着完'!R4",FALSE),0)-3)</f>
        <v>#REF!</v>
      </c>
      <c r="FT112" s="358" t="e" cm="1">
        <f t="array" aca="1" ref="FT112" ca="1">INDEX(INDIRECT("'"&amp;実行度合表集計!$D112&amp;"_受着完'!R89C4:R90C95",FALSE),1,
MATCH(FN$2,INDIRECT("'"&amp;実行度合表集計!$D112&amp;"_受着完'!R4",FALSE),0)-1)</f>
        <v>#REF!</v>
      </c>
      <c r="FU112" s="356" t="e">
        <f ca="1">INDEX(INDIRECT("'"&amp;実行度合表集計!$D112&amp;"_受着完'!R89C4:R90C95",FALSE),1,
MATCH(FN$2,INDIRECT("'"&amp;実行度合表集計!$D112&amp;"_受着完'!R4",FALSE),0))</f>
        <v>#REF!</v>
      </c>
      <c r="FV112" s="384" t="e">
        <f ca="1">FU112-($Q112*1000)</f>
        <v>#REF!</v>
      </c>
      <c r="FW112" s="587" t="e" cm="1">
        <f t="array" aca="1" ref="FW112" ca="1">INDEX(INDIRECT("'"&amp;実行度合表集計!$D112&amp;"_受着完'!R89C4:R90C95",FALSE),1,
MATCH(FN$2,INDIRECT("'"&amp;実行度合表集計!$D112&amp;"_受着完'!R4",FALSE),0)-3)</f>
        <v>#REF!</v>
      </c>
      <c r="FX112" s="627" t="e">
        <f t="shared" ref="FX112:GG112" ca="1" si="3137">ET112+FD112+FN112</f>
        <v>#REF!</v>
      </c>
      <c r="FY112" s="628" t="e">
        <f t="shared" ca="1" si="3137"/>
        <v>#REF!</v>
      </c>
      <c r="FZ112" s="629" t="e">
        <f t="shared" ca="1" si="3137"/>
        <v>#REF!</v>
      </c>
      <c r="GA112" s="648" t="e">
        <f t="shared" ca="1" si="3137"/>
        <v>#REF!</v>
      </c>
      <c r="GB112" s="617" t="e">
        <f t="shared" ca="1" si="3137"/>
        <v>#REF!</v>
      </c>
      <c r="GC112" s="649" t="e">
        <f t="shared" ca="1" si="3137"/>
        <v>#REF!</v>
      </c>
      <c r="GD112" s="659" t="e">
        <f t="shared" ca="1" si="3137"/>
        <v>#REF!</v>
      </c>
      <c r="GE112" s="619" t="e">
        <f t="shared" ca="1" si="3137"/>
        <v>#REF!</v>
      </c>
      <c r="GF112" s="789" t="e">
        <f t="shared" ca="1" si="3137"/>
        <v>#REF!</v>
      </c>
      <c r="GG112" s="660" t="e">
        <f t="shared" ca="1" si="3137"/>
        <v>#REF!</v>
      </c>
      <c r="GH112" s="670" t="e">
        <f t="shared" ref="GH112:GM113" ca="1" si="3138">EJ112+FX112</f>
        <v>#REF!</v>
      </c>
      <c r="GI112" s="620" t="e">
        <f t="shared" ca="1" si="3138"/>
        <v>#REF!</v>
      </c>
      <c r="GJ112" s="671" t="e">
        <f t="shared" ca="1" si="3138"/>
        <v>#REF!</v>
      </c>
      <c r="GK112" s="681" t="e">
        <f t="shared" ca="1" si="3138"/>
        <v>#REF!</v>
      </c>
      <c r="GL112" s="622" t="e">
        <f t="shared" ca="1" si="3138"/>
        <v>#REF!</v>
      </c>
      <c r="GM112" s="682" t="e">
        <f t="shared" ca="1" si="3138"/>
        <v>#REF!</v>
      </c>
      <c r="GN112" s="692" t="e">
        <f t="shared" ref="GN112:GN113" ca="1" si="3139">EP112+GD112</f>
        <v>#REF!</v>
      </c>
      <c r="GO112" s="624" t="e">
        <f t="shared" ref="GO112:GO113" ca="1" si="3140">EQ112+GE112</f>
        <v>#REF!</v>
      </c>
      <c r="GP112" s="791" t="e">
        <f t="shared" ref="GP112:GP113" ca="1" si="3141">ER112+GF112</f>
        <v>#REF!</v>
      </c>
      <c r="GQ112" s="693" t="e">
        <f t="shared" ref="GQ112:GQ113" ca="1" si="3142">ES112+GG112</f>
        <v>#REF!</v>
      </c>
      <c r="GR112" s="702" t="e">
        <f t="shared" ref="GR112:HA113" ca="1" si="3143">CV112+GH112</f>
        <v>#REF!</v>
      </c>
      <c r="GS112" s="699" t="e">
        <f t="shared" ca="1" si="3143"/>
        <v>#REF!</v>
      </c>
      <c r="GT112" s="703" t="e">
        <f t="shared" ca="1" si="3143"/>
        <v>#REF!</v>
      </c>
      <c r="GU112" s="702" t="e">
        <f t="shared" ca="1" si="3143"/>
        <v>#REF!</v>
      </c>
      <c r="GV112" s="699" t="e">
        <f t="shared" ca="1" si="3143"/>
        <v>#REF!</v>
      </c>
      <c r="GW112" s="703" t="e">
        <f t="shared" ca="1" si="3143"/>
        <v>#REF!</v>
      </c>
      <c r="GX112" s="702" t="e">
        <f t="shared" ca="1" si="3143"/>
        <v>#REF!</v>
      </c>
      <c r="GY112" s="699" t="e">
        <f t="shared" ca="1" si="3143"/>
        <v>#REF!</v>
      </c>
      <c r="GZ112" s="793" t="e">
        <f t="shared" ca="1" si="3143"/>
        <v>#REF!</v>
      </c>
      <c r="HA112" s="703" t="e">
        <f t="shared" ca="1" si="3143"/>
        <v>#REF!</v>
      </c>
      <c r="HC112" s="461" t="s">
        <v>145</v>
      </c>
      <c r="HE112" s="461" t="s">
        <v>252</v>
      </c>
      <c r="HF112" s="461"/>
      <c r="HG112" s="461"/>
    </row>
    <row r="113" spans="1:215" ht="19.5" outlineLevel="1" x14ac:dyDescent="0.25">
      <c r="A113" s="365"/>
      <c r="B113" s="504"/>
      <c r="C113" s="443" t="str">
        <f>_xlfn.XLOOKUP($D113,'214737'!$H:$H,'214737'!$G:$G,"",0)</f>
        <v/>
      </c>
      <c r="D113" s="431" t="str">
        <f>HYPERLINK("#'"&amp;D112&amp;"_受着完'!A1","▶受着完")</f>
        <v>▶受着完</v>
      </c>
      <c r="E113" s="413"/>
      <c r="F113" s="1294" t="str">
        <f>_xlfn.XLOOKUP($D113,'214737'!$H:$H,'214737'!$I:$I,"",0)</f>
        <v/>
      </c>
      <c r="G113" s="1294" t="str">
        <f>_xlfn.XLOOKUP($D113,'214737'!$H:$H,'214737'!$J:$J,"",0)</f>
        <v/>
      </c>
      <c r="H113" s="1294" t="str">
        <f>_xlfn.XLOOKUP($D113,'214737'!$H:$H,'214737'!$K:$K,"",0)</f>
        <v/>
      </c>
      <c r="I113" s="414" t="str">
        <f>集計グループ13</f>
        <v>社会福祉事業</v>
      </c>
      <c r="J113" s="523"/>
      <c r="K113" s="1278">
        <f>K112</f>
        <v>1410</v>
      </c>
      <c r="L113" s="1278">
        <f t="shared" ref="L113" si="3144">L112</f>
        <v>0</v>
      </c>
      <c r="M113" s="1278">
        <f t="shared" ref="M113" si="3145">M112</f>
        <v>0</v>
      </c>
      <c r="N113" s="1278">
        <f t="shared" ref="N113" si="3146">N112</f>
        <v>90</v>
      </c>
      <c r="O113" s="1278">
        <f t="shared" ref="O113" si="3147">O112</f>
        <v>100</v>
      </c>
      <c r="P113" s="1278">
        <f t="shared" ref="P113" si="3148">P112</f>
        <v>210</v>
      </c>
      <c r="Q113" s="1278">
        <f>SUM(K113:P113)</f>
        <v>1810</v>
      </c>
      <c r="R113" s="577" t="str">
        <f>R112</f>
        <v>なないろケアプランセンター</v>
      </c>
      <c r="S113" s="355" t="s">
        <v>146</v>
      </c>
      <c r="T113" s="455" t="e" cm="1">
        <f t="array" aca="1" ref="T113" ca="1">INDEX(INDIRECT("'"&amp;実行度合表集計!$D112&amp;"_受着完'!R27C4:R28C95",FALSE),2,
MATCH(T$2,INDIRECT("'"&amp;実行度合表集計!$D112&amp;"_受着完'!R4",FALSE),0)-1)</f>
        <v>#REF!</v>
      </c>
      <c r="U113" s="356" t="e">
        <f ca="1">INDEX(INDIRECT("'"&amp;実行度合表集計!$D112&amp;"_受着完'!R27C4:R28C95",FALSE),2,
MATCH(T$2,INDIRECT("'"&amp;実行度合表集計!$D112&amp;"_受着完'!R4",FALSE),0))</f>
        <v>#REF!</v>
      </c>
      <c r="V113" s="587" t="e" cm="1">
        <f t="array" aca="1" ref="V113" ca="1">INDEX(INDIRECT("'"&amp;実行度合表集計!$D112&amp;"_受着完'!R27C4:R28C95",FALSE),2,
MATCH(T$2,INDIRECT("'"&amp;実行度合表集計!$D112&amp;"_受着完'!R4",FALSE),0)-3)</f>
        <v>#REF!</v>
      </c>
      <c r="W113" s="357" t="e" cm="1">
        <f t="array" aca="1" ref="W113" ca="1">INDEX(INDIRECT("'"&amp;実行度合表集計!$D112&amp;"_受着完'!R58C4:R59C95",FALSE),2,
MATCH(T$2,INDIRECT("'"&amp;実行度合表集計!$D112&amp;"_受着完'!R4",FALSE),0)-1)</f>
        <v>#REF!</v>
      </c>
      <c r="X113" s="356" t="e">
        <f ca="1">INDEX(INDIRECT("'"&amp;実行度合表集計!$D112&amp;"_受着完'!R58C4:R59C95",FALSE),2,
MATCH(T$2,INDIRECT("'"&amp;実行度合表集計!$D112&amp;"_受着完'!R4",FALSE),0))</f>
        <v>#REF!</v>
      </c>
      <c r="Y113" s="587" t="e" cm="1">
        <f t="array" aca="1" ref="Y113" ca="1">INDEX(INDIRECT("'"&amp;実行度合表集計!$D112&amp;"_受着完'!R58C4:R59C95",FALSE),2,
MATCH(T$2,INDIRECT("'"&amp;実行度合表集計!$D112&amp;"_受着完'!R4",FALSE),0)-3)</f>
        <v>#REF!</v>
      </c>
      <c r="Z113" s="358" t="e" cm="1">
        <f t="array" aca="1" ref="Z113" ca="1">INDEX(INDIRECT("'"&amp;実行度合表集計!$D112&amp;"_受着完'!R89C4:R90C95",FALSE),2,
MATCH(T$2,INDIRECT("'"&amp;実行度合表集計!$D112&amp;"_受着完'!R4",FALSE),0)-1)</f>
        <v>#REF!</v>
      </c>
      <c r="AA113" s="356" t="e">
        <f ca="1">INDEX(INDIRECT("'"&amp;実行度合表集計!$D112&amp;"_受着完'!R89C4:R90C95",FALSE),2,
MATCH(T$2,INDIRECT("'"&amp;実行度合表集計!$D112&amp;"_受着完'!R4",FALSE),0))</f>
        <v>#REF!</v>
      </c>
      <c r="AB113" s="795" t="e">
        <f ca="1">AA113-($Q112*1000)</f>
        <v>#REF!</v>
      </c>
      <c r="AC113" s="587" t="e" cm="1">
        <f t="array" aca="1" ref="AC113" ca="1">INDEX(INDIRECT("'"&amp;実行度合表集計!$D112&amp;"_受着完'!R89C4:R90C95",FALSE),2,
MATCH(T$2,INDIRECT("'"&amp;実行度合表集計!$D112&amp;"_受着完'!R4",FALSE),0)-3)</f>
        <v>#REF!</v>
      </c>
      <c r="AD113" s="455" t="e" cm="1">
        <f t="array" aca="1" ref="AD113" ca="1">INDEX(INDIRECT("'"&amp;実行度合表集計!$D112&amp;"_受着完'!R27C4:R28C95",FALSE),2,
MATCH(AD$2,INDIRECT("'"&amp;実行度合表集計!$D112&amp;"_受着完'!R4",FALSE),0)-1)</f>
        <v>#REF!</v>
      </c>
      <c r="AE113" s="356" t="e">
        <f ca="1">INDEX(INDIRECT("'"&amp;実行度合表集計!$D112&amp;"_受着完'!R27C4:R28C95",FALSE),2,
MATCH(AD$2,INDIRECT("'"&amp;実行度合表集計!$D112&amp;"_受着完'!R4",FALSE),0))</f>
        <v>#REF!</v>
      </c>
      <c r="AF113" s="587" t="e" cm="1">
        <f t="array" aca="1" ref="AF113" ca="1">INDEX(INDIRECT("'"&amp;実行度合表集計!$D112&amp;"_受着完'!R27C4:R28C95",FALSE),2,
MATCH(AD$2,INDIRECT("'"&amp;実行度合表集計!$D112&amp;"_受着完'!R4",FALSE),0)-3)</f>
        <v>#REF!</v>
      </c>
      <c r="AG113" s="357" t="e" cm="1">
        <f t="array" aca="1" ref="AG113" ca="1">INDEX(INDIRECT("'"&amp;実行度合表集計!$D112&amp;"_受着完'!R58C4:R59C95",FALSE),2,
MATCH(AD$2,INDIRECT("'"&amp;実行度合表集計!$D112&amp;"_受着完'!R4",FALSE),0)-1)</f>
        <v>#REF!</v>
      </c>
      <c r="AH113" s="356" t="e">
        <f ca="1">INDEX(INDIRECT("'"&amp;実行度合表集計!$D112&amp;"_受着完'!R58C4:R59C95",FALSE),2,
MATCH(AD$2,INDIRECT("'"&amp;実行度合表集計!$D112&amp;"_受着完'!R4",FALSE),0))</f>
        <v>#REF!</v>
      </c>
      <c r="AI113" s="587" t="e" cm="1">
        <f t="array" aca="1" ref="AI113" ca="1">INDEX(INDIRECT("'"&amp;実行度合表集計!$D112&amp;"_受着完'!R58C4:R59C95",FALSE),2,
MATCH(AD$2,INDIRECT("'"&amp;実行度合表集計!$D112&amp;"_受着完'!R4",FALSE),0)-3)</f>
        <v>#REF!</v>
      </c>
      <c r="AJ113" s="358" t="e" cm="1">
        <f t="array" aca="1" ref="AJ113" ca="1">INDEX(INDIRECT("'"&amp;実行度合表集計!$D112&amp;"_受着完'!R89C4:R90C95",FALSE),2,
MATCH(AD$2,INDIRECT("'"&amp;実行度合表集計!$D112&amp;"_受着完'!R4",FALSE),0)-1)</f>
        <v>#REF!</v>
      </c>
      <c r="AK113" s="356" t="e">
        <f ca="1">INDEX(INDIRECT("'"&amp;実行度合表集計!$D112&amp;"_受着完'!R89C4:R90C95",FALSE),2,
MATCH(AD$2,INDIRECT("'"&amp;実行度合表集計!$D112&amp;"_受着完'!R4",FALSE),0))</f>
        <v>#REF!</v>
      </c>
      <c r="AL113" s="795" t="e">
        <f ca="1">AK113-($Q112*1000)</f>
        <v>#REF!</v>
      </c>
      <c r="AM113" s="587" t="e" cm="1">
        <f t="array" aca="1" ref="AM113" ca="1">INDEX(INDIRECT("'"&amp;実行度合表集計!$D112&amp;"_受着完'!R89C4:R90C95",FALSE),2,
MATCH(AD$2,INDIRECT("'"&amp;実行度合表集計!$D112&amp;"_受着完'!R4",FALSE),0)-3)</f>
        <v>#REF!</v>
      </c>
      <c r="AN113" s="455" t="e" cm="1">
        <f t="array" aca="1" ref="AN113" ca="1">INDEX(INDIRECT("'"&amp;実行度合表集計!$D112&amp;"_受着完'!R27C4:R28C95",FALSE),2,
MATCH(AN$2,INDIRECT("'"&amp;実行度合表集計!$D112&amp;"_受着完'!R4",FALSE),0)-1)</f>
        <v>#REF!</v>
      </c>
      <c r="AO113" s="356" t="e">
        <f ca="1">INDEX(INDIRECT("'"&amp;実行度合表集計!$D112&amp;"_受着完'!R27C4:R28C95",FALSE),2,
MATCH(AN$2,INDIRECT("'"&amp;実行度合表集計!$D112&amp;"_受着完'!R4",FALSE),0))</f>
        <v>#REF!</v>
      </c>
      <c r="AP113" s="587" t="e" cm="1">
        <f t="array" aca="1" ref="AP113" ca="1">INDEX(INDIRECT("'"&amp;実行度合表集計!$D112&amp;"_受着完'!R27C4:R28C95",FALSE),2,
MATCH(AN$2,INDIRECT("'"&amp;実行度合表集計!$D112&amp;"_受着完'!R4",FALSE),0)-3)</f>
        <v>#REF!</v>
      </c>
      <c r="AQ113" s="357" t="e" cm="1">
        <f t="array" aca="1" ref="AQ113" ca="1">INDEX(INDIRECT("'"&amp;実行度合表集計!$D112&amp;"_受着完'!R58C4:R59C95",FALSE),2,
MATCH(AN$2,INDIRECT("'"&amp;実行度合表集計!$D112&amp;"_受着完'!R4",FALSE),0)-1)</f>
        <v>#REF!</v>
      </c>
      <c r="AR113" s="356" t="e">
        <f ca="1">INDEX(INDIRECT("'"&amp;実行度合表集計!$D112&amp;"_受着完'!R58C4:R59C95",FALSE),2,
MATCH(AN$2,INDIRECT("'"&amp;実行度合表集計!$D112&amp;"_受着完'!R4",FALSE),0))</f>
        <v>#REF!</v>
      </c>
      <c r="AS113" s="587" t="e" cm="1">
        <f t="array" aca="1" ref="AS113" ca="1">INDEX(INDIRECT("'"&amp;実行度合表集計!$D112&amp;"_受着完'!R58C4:R59C95",FALSE),2,
MATCH(AN$2,INDIRECT("'"&amp;実行度合表集計!$D112&amp;"_受着完'!R4",FALSE),0)-3)</f>
        <v>#REF!</v>
      </c>
      <c r="AT113" s="358" t="e" cm="1">
        <f t="array" aca="1" ref="AT113" ca="1">INDEX(INDIRECT("'"&amp;実行度合表集計!$D112&amp;"_受着完'!R89C4:R90C95",FALSE),2,
MATCH(AN$2,INDIRECT("'"&amp;実行度合表集計!$D112&amp;"_受着完'!R4",FALSE),0)-1)</f>
        <v>#REF!</v>
      </c>
      <c r="AU113" s="356" t="e">
        <f ca="1">INDEX(INDIRECT("'"&amp;実行度合表集計!$D112&amp;"_受着完'!R89C4:R90C95",FALSE),2,
MATCH(AN$2,INDIRECT("'"&amp;実行度合表集計!$D112&amp;"_受着完'!R4",FALSE),0))</f>
        <v>#REF!</v>
      </c>
      <c r="AV113" s="795" t="e">
        <f ca="1">AU113-($Q112*1000)</f>
        <v>#REF!</v>
      </c>
      <c r="AW113" s="587" t="e" cm="1">
        <f t="array" aca="1" ref="AW113" ca="1">INDEX(INDIRECT("'"&amp;実行度合表集計!$D112&amp;"_受着完'!R89C4:R90C95",FALSE),2,
MATCH(AN$2,INDIRECT("'"&amp;実行度合表集計!$D112&amp;"_受着完'!R4",FALSE),0)-3)</f>
        <v>#REF!</v>
      </c>
      <c r="AX113" s="627" t="e">
        <f t="shared" ref="AX113" ca="1" si="3149">T113+AD113+AN113</f>
        <v>#REF!</v>
      </c>
      <c r="AY113" s="628" t="e">
        <f t="shared" ref="AY113" ca="1" si="3150">U113+AE113+AO113</f>
        <v>#REF!</v>
      </c>
      <c r="AZ113" s="629" t="e">
        <f t="shared" ref="AZ113" ca="1" si="3151">V113+AF113+AP113</f>
        <v>#REF!</v>
      </c>
      <c r="BA113" s="648" t="e">
        <f t="shared" ref="BA113" ca="1" si="3152">W113+AG113+AQ113</f>
        <v>#REF!</v>
      </c>
      <c r="BB113" s="617" t="e">
        <f t="shared" ref="BB113" ca="1" si="3153">X113+AH113+AR113</f>
        <v>#REF!</v>
      </c>
      <c r="BC113" s="649" t="e">
        <f t="shared" ref="BC113" ca="1" si="3154">Y113+AI113+AS113</f>
        <v>#REF!</v>
      </c>
      <c r="BD113" s="659" t="e">
        <f ca="1">Z113+AJ113+AT113</f>
        <v>#REF!</v>
      </c>
      <c r="BE113" s="619" t="e">
        <f ca="1">AA113+AK113+AU113</f>
        <v>#REF!</v>
      </c>
      <c r="BF113" s="790" t="e">
        <f ca="1">BE113*(1+BF114)-(($Q112*1000)*3)</f>
        <v>#REF!</v>
      </c>
      <c r="BG113" s="660" t="e">
        <f ca="1">AC113+AM113+AW113</f>
        <v>#REF!</v>
      </c>
      <c r="BH113" s="360" t="e" cm="1">
        <f t="array" aca="1" ref="BH113" ca="1">INDEX(INDIRECT("'"&amp;実行度合表集計!$D112&amp;"_受着完'!R27C4:R28C95",FALSE),2,
MATCH(BH$2,INDIRECT("'"&amp;実行度合表集計!$D112&amp;"_受着完'!R4",FALSE),0)-1)</f>
        <v>#REF!</v>
      </c>
      <c r="BI113" s="356" t="e">
        <f ca="1">INDEX(INDIRECT("'"&amp;実行度合表集計!$D112&amp;"_受着完'!R27C4:R28C95",FALSE),2,
MATCH(BH$2,INDIRECT("'"&amp;実行度合表集計!$D112&amp;"_受着完'!R4",FALSE),0))</f>
        <v>#REF!</v>
      </c>
      <c r="BJ113" s="587" t="e" cm="1">
        <f t="array" aca="1" ref="BJ113" ca="1">INDEX(INDIRECT("'"&amp;実行度合表集計!$D112&amp;"_受着完'!R27C4:R28C95",FALSE),2,
MATCH(BH$2,INDIRECT("'"&amp;実行度合表集計!$D112&amp;"_受着完'!R4",FALSE),0)-3)</f>
        <v>#REF!</v>
      </c>
      <c r="BK113" s="357" t="e" cm="1">
        <f t="array" aca="1" ref="BK113" ca="1">INDEX(INDIRECT("'"&amp;実行度合表集計!$D112&amp;"_受着完'!R58C4:R59C95",FALSE),2,
MATCH(BH$2,INDIRECT("'"&amp;実行度合表集計!$D112&amp;"_受着完'!R4",FALSE),0)-1)</f>
        <v>#REF!</v>
      </c>
      <c r="BL113" s="356" t="e">
        <f ca="1">INDEX(INDIRECT("'"&amp;実行度合表集計!$D112&amp;"_受着完'!R58C4:R59C95",FALSE),2,
MATCH(BH$2,INDIRECT("'"&amp;実行度合表集計!$D112&amp;"_受着完'!R4",FALSE),0))</f>
        <v>#REF!</v>
      </c>
      <c r="BM113" s="587" t="e" cm="1">
        <f t="array" aca="1" ref="BM113" ca="1">INDEX(INDIRECT("'"&amp;実行度合表集計!$D112&amp;"_受着完'!R58C4:R59C95",FALSE),2,
MATCH(BH$2,INDIRECT("'"&amp;実行度合表集計!$D112&amp;"_受着完'!R4",FALSE),0)-3)</f>
        <v>#REF!</v>
      </c>
      <c r="BN113" s="358" t="e" cm="1">
        <f t="array" aca="1" ref="BN113" ca="1">INDEX(INDIRECT("'"&amp;実行度合表集計!$D112&amp;"_受着完'!R89C4:R90C95",FALSE),2,
MATCH(BH$2,INDIRECT("'"&amp;実行度合表集計!$D112&amp;"_受着完'!R4",FALSE),0)-1)</f>
        <v>#REF!</v>
      </c>
      <c r="BO113" s="356" t="e">
        <f ca="1">INDEX(INDIRECT("'"&amp;実行度合表集計!$D112&amp;"_受着完'!R89C4:R90C95",FALSE),2,
MATCH(BH$2,INDIRECT("'"&amp;実行度合表集計!$D112&amp;"_受着完'!R4",FALSE),0))</f>
        <v>#REF!</v>
      </c>
      <c r="BP113" s="795" t="e">
        <f ca="1">BO113-($Q112*1000)</f>
        <v>#REF!</v>
      </c>
      <c r="BQ113" s="587" t="e" cm="1">
        <f t="array" aca="1" ref="BQ113" ca="1">INDEX(INDIRECT("'"&amp;実行度合表集計!$D112&amp;"_受着完'!R89C4:R90C95",FALSE),2,
MATCH(BH$2,INDIRECT("'"&amp;実行度合表集計!$D112&amp;"_受着完'!R4",FALSE),0)-3)</f>
        <v>#REF!</v>
      </c>
      <c r="BR113" s="455" t="e" cm="1">
        <f t="array" aca="1" ref="BR113" ca="1">INDEX(INDIRECT("'"&amp;実行度合表集計!$D112&amp;"_受着完'!R27C4:R28C95",FALSE),2,
MATCH(BR$2,INDIRECT("'"&amp;実行度合表集計!$D112&amp;"_受着完'!R4",FALSE),0)-1)</f>
        <v>#REF!</v>
      </c>
      <c r="BS113" s="356" t="e">
        <f ca="1">INDEX(INDIRECT("'"&amp;実行度合表集計!$D112&amp;"_受着完'!R27C4:R28C95",FALSE),2,
MATCH(BR$2,INDIRECT("'"&amp;実行度合表集計!$D112&amp;"_受着完'!R4",FALSE),0))</f>
        <v>#REF!</v>
      </c>
      <c r="BT113" s="587" t="e" cm="1">
        <f t="array" aca="1" ref="BT113" ca="1">INDEX(INDIRECT("'"&amp;実行度合表集計!$D112&amp;"_受着完'!R27C4:R28C95",FALSE),2,
MATCH(BR$2,INDIRECT("'"&amp;実行度合表集計!$D112&amp;"_受着完'!R4",FALSE),0)-3)</f>
        <v>#REF!</v>
      </c>
      <c r="BU113" s="357" t="e" cm="1">
        <f t="array" aca="1" ref="BU113" ca="1">INDEX(INDIRECT("'"&amp;実行度合表集計!$D112&amp;"_受着完'!R58C4:R59C95",FALSE),2,
MATCH(BR$2,INDIRECT("'"&amp;実行度合表集計!$D112&amp;"_受着完'!R4",FALSE),0)-1)</f>
        <v>#REF!</v>
      </c>
      <c r="BV113" s="356" t="e">
        <f ca="1">INDEX(INDIRECT("'"&amp;実行度合表集計!$D112&amp;"_受着完'!R58C4:R59C95",FALSE),2,
MATCH(BR$2,INDIRECT("'"&amp;実行度合表集計!$D112&amp;"_受着完'!R4",FALSE),0))</f>
        <v>#REF!</v>
      </c>
      <c r="BW113" s="587" t="e" cm="1">
        <f t="array" aca="1" ref="BW113" ca="1">INDEX(INDIRECT("'"&amp;実行度合表集計!$D112&amp;"_受着完'!R58C4:R59C95",FALSE),2,
MATCH(BR$2,INDIRECT("'"&amp;実行度合表集計!$D112&amp;"_受着完'!R4",FALSE),0)-3)</f>
        <v>#REF!</v>
      </c>
      <c r="BX113" s="358" t="e" cm="1">
        <f t="array" aca="1" ref="BX113" ca="1">INDEX(INDIRECT("'"&amp;実行度合表集計!$D112&amp;"_受着完'!R89C4:R90C95",FALSE),2,
MATCH(BR$2,INDIRECT("'"&amp;実行度合表集計!$D112&amp;"_受着完'!R4",FALSE),0)-1)</f>
        <v>#REF!</v>
      </c>
      <c r="BY113" s="356" t="e">
        <f ca="1">INDEX(INDIRECT("'"&amp;実行度合表集計!$D112&amp;"_受着完'!R89C4:R90C95",FALSE),2,
MATCH(BR$2,INDIRECT("'"&amp;実行度合表集計!$D112&amp;"_受着完'!R4",FALSE),0))</f>
        <v>#REF!</v>
      </c>
      <c r="BZ113" s="795" t="e">
        <f ca="1">BY113-($Q112*1000)</f>
        <v>#REF!</v>
      </c>
      <c r="CA113" s="587" t="e" cm="1">
        <f t="array" aca="1" ref="CA113" ca="1">INDEX(INDIRECT("'"&amp;実行度合表集計!$D112&amp;"_受着完'!R89C4:R90C95",FALSE),2,
MATCH(BR$2,INDIRECT("'"&amp;実行度合表集計!$D112&amp;"_受着完'!R4",FALSE),0)-3)</f>
        <v>#REF!</v>
      </c>
      <c r="CB113" s="455" t="e" cm="1">
        <f t="array" aca="1" ref="CB113" ca="1">INDEX(INDIRECT("'"&amp;実行度合表集計!$D112&amp;"_受着完'!R27C4:R28C95",FALSE),2,
MATCH(CB$2,INDIRECT("'"&amp;実行度合表集計!$D112&amp;"_受着完'!R4",FALSE),0)-1)</f>
        <v>#REF!</v>
      </c>
      <c r="CC113" s="356" t="e">
        <f ca="1">INDEX(INDIRECT("'"&amp;実行度合表集計!$D112&amp;"_受着完'!R27C4:R28C95",FALSE),2,
MATCH(CB$2,INDIRECT("'"&amp;実行度合表集計!$D112&amp;"_受着完'!R4",FALSE),0))</f>
        <v>#REF!</v>
      </c>
      <c r="CD113" s="587" t="e" cm="1">
        <f t="array" aca="1" ref="CD113" ca="1">INDEX(INDIRECT("'"&amp;実行度合表集計!$D112&amp;"_受着完'!R27C4:R28C95",FALSE),2,
MATCH(CB$2,INDIRECT("'"&amp;実行度合表集計!$D112&amp;"_受着完'!R4",FALSE),0)-3)</f>
        <v>#REF!</v>
      </c>
      <c r="CE113" s="357" t="e" cm="1">
        <f t="array" aca="1" ref="CE113" ca="1">INDEX(INDIRECT("'"&amp;実行度合表集計!$D112&amp;"_受着完'!R58C4:R59C95",FALSE),2,
MATCH(CB$2,INDIRECT("'"&amp;実行度合表集計!$D112&amp;"_受着完'!R4",FALSE),0)-1)</f>
        <v>#REF!</v>
      </c>
      <c r="CF113" s="356" t="e">
        <f ca="1">INDEX(INDIRECT("'"&amp;実行度合表集計!$D112&amp;"_受着完'!R58C4:R59C95",FALSE),2,
MATCH(CB$2,INDIRECT("'"&amp;実行度合表集計!$D112&amp;"_受着完'!R4",FALSE),0))</f>
        <v>#REF!</v>
      </c>
      <c r="CG113" s="587" t="e" cm="1">
        <f t="array" aca="1" ref="CG113" ca="1">INDEX(INDIRECT("'"&amp;実行度合表集計!$D112&amp;"_受着完'!R58C4:R59C95",FALSE),2,
MATCH(CB$2,INDIRECT("'"&amp;実行度合表集計!$D112&amp;"_受着完'!R4",FALSE),0)-3)</f>
        <v>#REF!</v>
      </c>
      <c r="CH113" s="358" t="e" cm="1">
        <f t="array" aca="1" ref="CH113" ca="1">INDEX(INDIRECT("'"&amp;実行度合表集計!$D112&amp;"_受着完'!R89C4:R90C95",FALSE),2,
MATCH(CB$2,INDIRECT("'"&amp;実行度合表集計!$D112&amp;"_受着完'!R4",FALSE),0)-1)</f>
        <v>#REF!</v>
      </c>
      <c r="CI113" s="356" t="e">
        <f ca="1">INDEX(INDIRECT("'"&amp;実行度合表集計!$D112&amp;"_受着完'!R89C4:R90C95",FALSE),2,
MATCH(CB$2,INDIRECT("'"&amp;実行度合表集計!$D112&amp;"_受着完'!R4",FALSE),0))</f>
        <v>#REF!</v>
      </c>
      <c r="CJ113" s="795" t="e">
        <f ca="1">CI113-($Q112*1000)</f>
        <v>#REF!</v>
      </c>
      <c r="CK113" s="587" t="e" cm="1">
        <f t="array" aca="1" ref="CK113" ca="1">INDEX(INDIRECT("'"&amp;実行度合表集計!$D112&amp;"_受着完'!R89C4:R90C95",FALSE),2,
MATCH(CB$2,INDIRECT("'"&amp;実行度合表集計!$D112&amp;"_受着完'!R4",FALSE),0)-3)</f>
        <v>#REF!</v>
      </c>
      <c r="CL113" s="627" t="e">
        <f t="shared" ref="CL113" ca="1" si="3155">BH113+BR113+CB113</f>
        <v>#REF!</v>
      </c>
      <c r="CM113" s="628" t="e">
        <f t="shared" ref="CM113" ca="1" si="3156">BI113+BS113+CC113</f>
        <v>#REF!</v>
      </c>
      <c r="CN113" s="629" t="e">
        <f t="shared" ref="CN113" ca="1" si="3157">BJ113+BT113+CD113</f>
        <v>#REF!</v>
      </c>
      <c r="CO113" s="648" t="e">
        <f t="shared" ref="CO113" ca="1" si="3158">BK113+BU113+CE113</f>
        <v>#REF!</v>
      </c>
      <c r="CP113" s="617" t="e">
        <f t="shared" ref="CP113" ca="1" si="3159">BL113+BV113+CF113</f>
        <v>#REF!</v>
      </c>
      <c r="CQ113" s="649" t="e">
        <f t="shared" ref="CQ113" ca="1" si="3160">BM113+BW113+CG113</f>
        <v>#REF!</v>
      </c>
      <c r="CR113" s="659" t="e">
        <f ca="1">BN113+BX113+CH113</f>
        <v>#REF!</v>
      </c>
      <c r="CS113" s="619" t="e">
        <f ca="1">BO113+BY113+CI113</f>
        <v>#REF!</v>
      </c>
      <c r="CT113" s="790" t="e">
        <f ca="1">CS113*(1+CT114)-(($Q112*1000)*3)</f>
        <v>#REF!</v>
      </c>
      <c r="CU113" s="660" t="e">
        <f ca="1">BQ113+CA113+CK113</f>
        <v>#REF!</v>
      </c>
      <c r="CV113" s="670" t="e">
        <f t="shared" ca="1" si="3135"/>
        <v>#REF!</v>
      </c>
      <c r="CW113" s="620" t="e">
        <f t="shared" ca="1" si="3135"/>
        <v>#REF!</v>
      </c>
      <c r="CX113" s="671" t="e">
        <f t="shared" ca="1" si="3135"/>
        <v>#REF!</v>
      </c>
      <c r="CY113" s="681" t="e">
        <f t="shared" ca="1" si="3135"/>
        <v>#REF!</v>
      </c>
      <c r="CZ113" s="622" t="e">
        <f t="shared" ca="1" si="3135"/>
        <v>#REF!</v>
      </c>
      <c r="DA113" s="682" t="e">
        <f t="shared" ca="1" si="3135"/>
        <v>#REF!</v>
      </c>
      <c r="DB113" s="692" t="e">
        <f t="shared" ca="1" si="3135"/>
        <v>#REF!</v>
      </c>
      <c r="DC113" s="624" t="e">
        <f t="shared" ca="1" si="3135"/>
        <v>#REF!</v>
      </c>
      <c r="DD113" s="790" t="e">
        <f t="shared" ca="1" si="3135"/>
        <v>#REF!</v>
      </c>
      <c r="DE113" s="693" t="e">
        <f t="shared" ca="1" si="3135"/>
        <v>#REF!</v>
      </c>
      <c r="DF113" s="360" t="e" cm="1">
        <f t="array" aca="1" ref="DF113" ca="1">INDEX(INDIRECT("'"&amp;実行度合表集計!$D112&amp;"_受着完'!R27C4:R28C95",FALSE),2,
MATCH(DF$2,INDIRECT("'"&amp;実行度合表集計!$D112&amp;"_受着完'!R4",FALSE),0)-1)</f>
        <v>#REF!</v>
      </c>
      <c r="DG113" s="356" t="e">
        <f ca="1">INDEX(INDIRECT("'"&amp;実行度合表集計!$D112&amp;"_受着完'!R27C4:R28C95",FALSE),2,
MATCH(DF$2,INDIRECT("'"&amp;実行度合表集計!$D112&amp;"_受着完'!R4",FALSE),0))</f>
        <v>#REF!</v>
      </c>
      <c r="DH113" s="587" t="e" cm="1">
        <f t="array" aca="1" ref="DH113" ca="1">INDEX(INDIRECT("'"&amp;実行度合表集計!$D112&amp;"_受着完'!R27C4:R28C95",FALSE),2,
MATCH(DF$2,INDIRECT("'"&amp;実行度合表集計!$D112&amp;"_受着完'!R4",FALSE),0)-3)</f>
        <v>#REF!</v>
      </c>
      <c r="DI113" s="357" t="e" cm="1">
        <f t="array" aca="1" ref="DI113" ca="1">INDEX(INDIRECT("'"&amp;実行度合表集計!$D112&amp;"_受着完'!R58C4:R59C95",FALSE),2,
MATCH(DF$2,INDIRECT("'"&amp;実行度合表集計!$D112&amp;"_受着完'!R4",FALSE),0)-1)</f>
        <v>#REF!</v>
      </c>
      <c r="DJ113" s="356" t="e">
        <f ca="1">INDEX(INDIRECT("'"&amp;実行度合表集計!$D112&amp;"_受着完'!R58C4:R59C95",FALSE),2,
MATCH(DF$2,INDIRECT("'"&amp;実行度合表集計!$D112&amp;"_受着完'!R4",FALSE),0))</f>
        <v>#REF!</v>
      </c>
      <c r="DK113" s="587" t="e" cm="1">
        <f t="array" aca="1" ref="DK113" ca="1">INDEX(INDIRECT("'"&amp;実行度合表集計!$D112&amp;"_受着完'!R58C4:R59C95",FALSE),2,
MATCH(DF$2,INDIRECT("'"&amp;実行度合表集計!$D112&amp;"_受着完'!R4",FALSE),0)-3)</f>
        <v>#REF!</v>
      </c>
      <c r="DL113" s="358" t="e" cm="1">
        <f t="array" aca="1" ref="DL113" ca="1">INDEX(INDIRECT("'"&amp;実行度合表集計!$D112&amp;"_受着完'!R89C4:R90C95",FALSE),2,
MATCH(DF$2,INDIRECT("'"&amp;実行度合表集計!$D112&amp;"_受着完'!R4",FALSE),0)-1)</f>
        <v>#REF!</v>
      </c>
      <c r="DM113" s="356" t="e">
        <f ca="1">INDEX(INDIRECT("'"&amp;実行度合表集計!$D112&amp;"_受着完'!R89C4:R90C95",FALSE),2,
MATCH(DF$2,INDIRECT("'"&amp;実行度合表集計!$D112&amp;"_受着完'!R4",FALSE),0))</f>
        <v>#REF!</v>
      </c>
      <c r="DN113" s="795" t="e">
        <f ca="1">DM113-($Q112*1000)</f>
        <v>#REF!</v>
      </c>
      <c r="DO113" s="587" t="e" cm="1">
        <f t="array" aca="1" ref="DO113" ca="1">INDEX(INDIRECT("'"&amp;実行度合表集計!$D112&amp;"_受着完'!R89C4:R90C95",FALSE),2,
MATCH(DF$2,INDIRECT("'"&amp;実行度合表集計!$D112&amp;"_受着完'!R4",FALSE),0)-3)</f>
        <v>#REF!</v>
      </c>
      <c r="DP113" s="455" t="e" cm="1">
        <f t="array" aca="1" ref="DP113" ca="1">INDEX(INDIRECT("'"&amp;実行度合表集計!$D112&amp;"_受着完'!R27C4:R28C95",FALSE),2,
MATCH(DP$2,INDIRECT("'"&amp;実行度合表集計!$D112&amp;"_受着完'!R4",FALSE),0)-1)</f>
        <v>#REF!</v>
      </c>
      <c r="DQ113" s="356" t="e">
        <f ca="1">INDEX(INDIRECT("'"&amp;実行度合表集計!$D112&amp;"_受着完'!R27C4:R28C95",FALSE),2,
MATCH(DP$2,INDIRECT("'"&amp;実行度合表集計!$D112&amp;"_受着完'!R4",FALSE),0))</f>
        <v>#REF!</v>
      </c>
      <c r="DR113" s="587" t="e" cm="1">
        <f t="array" aca="1" ref="DR113" ca="1">INDEX(INDIRECT("'"&amp;実行度合表集計!$D112&amp;"_受着完'!R27C4:R28C95",FALSE),2,
MATCH(DP$2,INDIRECT("'"&amp;実行度合表集計!$D112&amp;"_受着完'!R4",FALSE),0)-3)</f>
        <v>#REF!</v>
      </c>
      <c r="DS113" s="357" t="e" cm="1">
        <f t="array" aca="1" ref="DS113" ca="1">INDEX(INDIRECT("'"&amp;実行度合表集計!$D112&amp;"_受着完'!R58C4:R59C95",FALSE),2,
MATCH(DP$2,INDIRECT("'"&amp;実行度合表集計!$D112&amp;"_受着完'!R4",FALSE),0)-1)</f>
        <v>#REF!</v>
      </c>
      <c r="DT113" s="356" t="e">
        <f ca="1">INDEX(INDIRECT("'"&amp;実行度合表集計!$D112&amp;"_受着完'!R58C4:R59C95",FALSE),2,
MATCH(DP$2,INDIRECT("'"&amp;実行度合表集計!$D112&amp;"_受着完'!R4",FALSE),0))</f>
        <v>#REF!</v>
      </c>
      <c r="DU113" s="587" t="e" cm="1">
        <f t="array" aca="1" ref="DU113" ca="1">INDEX(INDIRECT("'"&amp;実行度合表集計!$D112&amp;"_受着完'!R58C4:R59C95",FALSE),2,
MATCH(DP$2,INDIRECT("'"&amp;実行度合表集計!$D112&amp;"_受着完'!R4",FALSE),0)-3)</f>
        <v>#REF!</v>
      </c>
      <c r="DV113" s="358" t="e" cm="1">
        <f t="array" aca="1" ref="DV113" ca="1">INDEX(INDIRECT("'"&amp;実行度合表集計!$D112&amp;"_受着完'!R89C4:R90C95",FALSE),2,
MATCH(DP$2,INDIRECT("'"&amp;実行度合表集計!$D112&amp;"_受着完'!R4",FALSE),0)-1)</f>
        <v>#REF!</v>
      </c>
      <c r="DW113" s="356" t="e">
        <f ca="1">INDEX(INDIRECT("'"&amp;実行度合表集計!$D112&amp;"_受着完'!R89C4:R90C95",FALSE),2,
MATCH(DP$2,INDIRECT("'"&amp;実行度合表集計!$D112&amp;"_受着完'!R4",FALSE),0))</f>
        <v>#REF!</v>
      </c>
      <c r="DX113" s="795" t="e">
        <f ca="1">DW113-($Q112*1000)</f>
        <v>#REF!</v>
      </c>
      <c r="DY113" s="587" t="e" cm="1">
        <f t="array" aca="1" ref="DY113" ca="1">INDEX(INDIRECT("'"&amp;実行度合表集計!$D112&amp;"_受着完'!R89C4:R90C95",FALSE),2,
MATCH(DP$2,INDIRECT("'"&amp;実行度合表集計!$D112&amp;"_受着完'!R4",FALSE),0)-3)</f>
        <v>#REF!</v>
      </c>
      <c r="DZ113" s="455" t="e" cm="1">
        <f t="array" aca="1" ref="DZ113" ca="1">INDEX(INDIRECT("'"&amp;実行度合表集計!$D112&amp;"_受着完'!R27C4:R28C95",FALSE),2,
MATCH(DZ$2,INDIRECT("'"&amp;実行度合表集計!$D112&amp;"_受着完'!R4",FALSE),0)-1)</f>
        <v>#REF!</v>
      </c>
      <c r="EA113" s="356" t="e">
        <f ca="1">INDEX(INDIRECT("'"&amp;実行度合表集計!$D112&amp;"_受着完'!R27C4:R28C95",FALSE),2,
MATCH(DZ$2,INDIRECT("'"&amp;実行度合表集計!$D112&amp;"_受着完'!R4",FALSE),0))</f>
        <v>#REF!</v>
      </c>
      <c r="EB113" s="587" t="e" cm="1">
        <f t="array" aca="1" ref="EB113" ca="1">INDEX(INDIRECT("'"&amp;実行度合表集計!$D112&amp;"_受着完'!R27C4:R28C95",FALSE),2,
MATCH(DZ$2,INDIRECT("'"&amp;実行度合表集計!$D112&amp;"_受着完'!R4",FALSE),0)-3)</f>
        <v>#REF!</v>
      </c>
      <c r="EC113" s="357" t="e" cm="1">
        <f t="array" aca="1" ref="EC113" ca="1">INDEX(INDIRECT("'"&amp;実行度合表集計!$D112&amp;"_受着完'!R58C4:R59C95",FALSE),2,
MATCH(DZ$2,INDIRECT("'"&amp;実行度合表集計!$D112&amp;"_受着完'!R4",FALSE),0)-1)</f>
        <v>#REF!</v>
      </c>
      <c r="ED113" s="356" t="e">
        <f ca="1">INDEX(INDIRECT("'"&amp;実行度合表集計!$D112&amp;"_受着完'!R58C4:R59C95",FALSE),2,
MATCH(DZ$2,INDIRECT("'"&amp;実行度合表集計!$D112&amp;"_受着完'!R4",FALSE),0))</f>
        <v>#REF!</v>
      </c>
      <c r="EE113" s="587" t="e" cm="1">
        <f t="array" aca="1" ref="EE113" ca="1">INDEX(INDIRECT("'"&amp;実行度合表集計!$D112&amp;"_受着完'!R58C4:R59C95",FALSE),2,
MATCH(DZ$2,INDIRECT("'"&amp;実行度合表集計!$D112&amp;"_受着完'!R4",FALSE),0)-3)</f>
        <v>#REF!</v>
      </c>
      <c r="EF113" s="358" t="e" cm="1">
        <f t="array" aca="1" ref="EF113" ca="1">INDEX(INDIRECT("'"&amp;実行度合表集計!$D112&amp;"_受着完'!R89C4:R90C95",FALSE),2,
MATCH(DZ$2,INDIRECT("'"&amp;実行度合表集計!$D112&amp;"_受着完'!R4",FALSE),0)-1)</f>
        <v>#REF!</v>
      </c>
      <c r="EG113" s="356" t="e">
        <f ca="1">INDEX(INDIRECT("'"&amp;実行度合表集計!$D112&amp;"_受着完'!R89C4:R90C95",FALSE),2,
MATCH(DZ$2,INDIRECT("'"&amp;実行度合表集計!$D112&amp;"_受着完'!R4",FALSE),0))</f>
        <v>#REF!</v>
      </c>
      <c r="EH113" s="795" t="e">
        <f ca="1">EG113-($Q112*1000)</f>
        <v>#REF!</v>
      </c>
      <c r="EI113" s="587" t="e" cm="1">
        <f t="array" aca="1" ref="EI113" ca="1">INDEX(INDIRECT("'"&amp;実行度合表集計!$D112&amp;"_受着完'!R89C4:R90C95",FALSE),2,
MATCH(DZ$2,INDIRECT("'"&amp;実行度合表集計!$D112&amp;"_受着完'!R4",FALSE),0)-3)</f>
        <v>#REF!</v>
      </c>
      <c r="EJ113" s="627" t="e">
        <f t="shared" ref="EJ113" ca="1" si="3161">DF113+DP113+DZ113</f>
        <v>#REF!</v>
      </c>
      <c r="EK113" s="628" t="e">
        <f t="shared" ref="EK113" ca="1" si="3162">DG113+DQ113+EA113</f>
        <v>#REF!</v>
      </c>
      <c r="EL113" s="629" t="e">
        <f t="shared" ref="EL113" ca="1" si="3163">DH113+DR113+EB113</f>
        <v>#REF!</v>
      </c>
      <c r="EM113" s="648" t="e">
        <f t="shared" ref="EM113" ca="1" si="3164">DI113+DS113+EC113</f>
        <v>#REF!</v>
      </c>
      <c r="EN113" s="617" t="e">
        <f t="shared" ref="EN113" ca="1" si="3165">DJ113+DT113+ED113</f>
        <v>#REF!</v>
      </c>
      <c r="EO113" s="649" t="e">
        <f t="shared" ref="EO113" ca="1" si="3166">DK113+DU113+EE113</f>
        <v>#REF!</v>
      </c>
      <c r="EP113" s="659" t="e">
        <f ca="1">DL113+DV113+EF113</f>
        <v>#REF!</v>
      </c>
      <c r="EQ113" s="619" t="e">
        <f ca="1">DM113+DW113+EG113</f>
        <v>#REF!</v>
      </c>
      <c r="ER113" s="790" t="e">
        <f ca="1">EQ113*(1+ER114)-(($Q112*1000)*3)</f>
        <v>#REF!</v>
      </c>
      <c r="ES113" s="660" t="e">
        <f ca="1">DO113+DY113+EI113</f>
        <v>#REF!</v>
      </c>
      <c r="ET113" s="360" t="e" cm="1">
        <f t="array" aca="1" ref="ET113" ca="1">INDEX(INDIRECT("'"&amp;実行度合表集計!$D112&amp;"_受着完'!R27C4:R28C95",FALSE),2,
MATCH(ET$2,INDIRECT("'"&amp;実行度合表集計!$D112&amp;"_受着完'!R4",FALSE),0)-1)</f>
        <v>#REF!</v>
      </c>
      <c r="EU113" s="356" t="e">
        <f ca="1">INDEX(INDIRECT("'"&amp;実行度合表集計!$D112&amp;"_受着完'!R27C4:R28C95",FALSE),2,
MATCH(ET$2,INDIRECT("'"&amp;実行度合表集計!$D112&amp;"_受着完'!R4",FALSE),0))</f>
        <v>#REF!</v>
      </c>
      <c r="EV113" s="587" t="e" cm="1">
        <f t="array" aca="1" ref="EV113" ca="1">INDEX(INDIRECT("'"&amp;実行度合表集計!$D112&amp;"_受着完'!R27C4:R28C95",FALSE),2,
MATCH(ET$2,INDIRECT("'"&amp;実行度合表集計!$D112&amp;"_受着完'!R4",FALSE),0)-3)</f>
        <v>#REF!</v>
      </c>
      <c r="EW113" s="357" t="e" cm="1">
        <f t="array" aca="1" ref="EW113" ca="1">INDEX(INDIRECT("'"&amp;実行度合表集計!$D112&amp;"_受着完'!R58C4:R59C95",FALSE),2,
MATCH(ET$2,INDIRECT("'"&amp;実行度合表集計!$D112&amp;"_受着完'!R4",FALSE),0)-1)</f>
        <v>#REF!</v>
      </c>
      <c r="EX113" s="356" t="e">
        <f ca="1">INDEX(INDIRECT("'"&amp;実行度合表集計!$D112&amp;"_受着完'!R58C4:R59C95",FALSE),2,
MATCH(ET$2,INDIRECT("'"&amp;実行度合表集計!$D112&amp;"_受着完'!R4",FALSE),0))</f>
        <v>#REF!</v>
      </c>
      <c r="EY113" s="587" t="e" cm="1">
        <f t="array" aca="1" ref="EY113" ca="1">INDEX(INDIRECT("'"&amp;実行度合表集計!$D112&amp;"_受着完'!R58C4:R59C95",FALSE),2,
MATCH(ET$2,INDIRECT("'"&amp;実行度合表集計!$D112&amp;"_受着完'!R4",FALSE),0)-3)</f>
        <v>#REF!</v>
      </c>
      <c r="EZ113" s="358" t="e" cm="1">
        <f t="array" aca="1" ref="EZ113" ca="1">INDEX(INDIRECT("'"&amp;実行度合表集計!$D112&amp;"_受着完'!R89C4:R90C95",FALSE),2,
MATCH(ET$2,INDIRECT("'"&amp;実行度合表集計!$D112&amp;"_受着完'!R4",FALSE),0)-1)</f>
        <v>#REF!</v>
      </c>
      <c r="FA113" s="356" t="e">
        <f ca="1">INDEX(INDIRECT("'"&amp;実行度合表集計!$D112&amp;"_受着完'!R89C4:R90C95",FALSE),2,
MATCH(ET$2,INDIRECT("'"&amp;実行度合表集計!$D112&amp;"_受着完'!R4",FALSE),0))</f>
        <v>#REF!</v>
      </c>
      <c r="FB113" s="795" t="e">
        <f ca="1">FA113-($Q112*1000)</f>
        <v>#REF!</v>
      </c>
      <c r="FC113" s="587" t="e" cm="1">
        <f t="array" aca="1" ref="FC113" ca="1">INDEX(INDIRECT("'"&amp;実行度合表集計!$D112&amp;"_受着完'!R89C4:R90C95",FALSE),2,
MATCH(ET$2,INDIRECT("'"&amp;実行度合表集計!$D112&amp;"_受着完'!R4",FALSE),0)-3)</f>
        <v>#REF!</v>
      </c>
      <c r="FD113" s="455" t="e" cm="1">
        <f t="array" aca="1" ref="FD113" ca="1">INDEX(INDIRECT("'"&amp;実行度合表集計!$D112&amp;"_受着完'!R27C4:R28C95",FALSE),2,
MATCH(FD$2,INDIRECT("'"&amp;実行度合表集計!$D112&amp;"_受着完'!R4",FALSE),0)-1)</f>
        <v>#REF!</v>
      </c>
      <c r="FE113" s="356" t="e">
        <f ca="1">INDEX(INDIRECT("'"&amp;実行度合表集計!$D112&amp;"_受着完'!R27C4:R28C95",FALSE),2,
MATCH(FD$2,INDIRECT("'"&amp;実行度合表集計!$D112&amp;"_受着完'!R4",FALSE),0))</f>
        <v>#REF!</v>
      </c>
      <c r="FF113" s="587" t="e" cm="1">
        <f t="array" aca="1" ref="FF113" ca="1">INDEX(INDIRECT("'"&amp;実行度合表集計!$D112&amp;"_受着完'!R27C4:R28C95",FALSE),2,
MATCH(FD$2,INDIRECT("'"&amp;実行度合表集計!$D112&amp;"_受着完'!R4",FALSE),0)-3)</f>
        <v>#REF!</v>
      </c>
      <c r="FG113" s="357" t="e" cm="1">
        <f t="array" aca="1" ref="FG113" ca="1">INDEX(INDIRECT("'"&amp;実行度合表集計!$D112&amp;"_受着完'!R58C4:R59C95",FALSE),2,
MATCH(FD$2,INDIRECT("'"&amp;実行度合表集計!$D112&amp;"_受着完'!R4",FALSE),0)-1)</f>
        <v>#REF!</v>
      </c>
      <c r="FH113" s="356" t="e">
        <f ca="1">INDEX(INDIRECT("'"&amp;実行度合表集計!$D112&amp;"_受着完'!R58C4:R59C95",FALSE),2,
MATCH(FD$2,INDIRECT("'"&amp;実行度合表集計!$D112&amp;"_受着完'!R4",FALSE),0))</f>
        <v>#REF!</v>
      </c>
      <c r="FI113" s="587" t="e" cm="1">
        <f t="array" aca="1" ref="FI113" ca="1">INDEX(INDIRECT("'"&amp;実行度合表集計!$D112&amp;"_受着完'!R58C4:R59C95",FALSE),2,
MATCH(FD$2,INDIRECT("'"&amp;実行度合表集計!$D112&amp;"_受着完'!R4",FALSE),0)-3)</f>
        <v>#REF!</v>
      </c>
      <c r="FJ113" s="358" t="e" cm="1">
        <f t="array" aca="1" ref="FJ113" ca="1">INDEX(INDIRECT("'"&amp;実行度合表集計!$D112&amp;"_受着完'!R89C4:R90C95",FALSE),2,
MATCH(FD$2,INDIRECT("'"&amp;実行度合表集計!$D112&amp;"_受着完'!R4",FALSE),0)-1)</f>
        <v>#REF!</v>
      </c>
      <c r="FK113" s="356" t="e">
        <f ca="1">INDEX(INDIRECT("'"&amp;実行度合表集計!$D112&amp;"_受着完'!R89C4:R90C95",FALSE),2,
MATCH(FD$2,INDIRECT("'"&amp;実行度合表集計!$D112&amp;"_受着完'!R4",FALSE),0))</f>
        <v>#REF!</v>
      </c>
      <c r="FL113" s="795" t="e">
        <f ca="1">FK113-($Q112*1000)</f>
        <v>#REF!</v>
      </c>
      <c r="FM113" s="587" t="e" cm="1">
        <f t="array" aca="1" ref="FM113" ca="1">INDEX(INDIRECT("'"&amp;実行度合表集計!$D112&amp;"_受着完'!R89C4:R90C95",FALSE),2,
MATCH(FD$2,INDIRECT("'"&amp;実行度合表集計!$D112&amp;"_受着完'!R4",FALSE),0)-3)</f>
        <v>#REF!</v>
      </c>
      <c r="FN113" s="455" t="e" cm="1">
        <f t="array" aca="1" ref="FN113" ca="1">INDEX(INDIRECT("'"&amp;実行度合表集計!$D112&amp;"_受着完'!R27C4:R28C95",FALSE),2,
MATCH(FN$2,INDIRECT("'"&amp;実行度合表集計!$D112&amp;"_受着完'!R4",FALSE),0)-1)</f>
        <v>#REF!</v>
      </c>
      <c r="FO113" s="356" t="e">
        <f ca="1">INDEX(INDIRECT("'"&amp;実行度合表集計!$D112&amp;"_受着完'!R27C4:R28C95",FALSE),2,
MATCH(FN$2,INDIRECT("'"&amp;実行度合表集計!$D112&amp;"_受着完'!R4",FALSE),0))</f>
        <v>#REF!</v>
      </c>
      <c r="FP113" s="587" t="e" cm="1">
        <f t="array" aca="1" ref="FP113" ca="1">INDEX(INDIRECT("'"&amp;実行度合表集計!$D112&amp;"_受着完'!R27C4:R28C95",FALSE),2,
MATCH(FN$2,INDIRECT("'"&amp;実行度合表集計!$D112&amp;"_受着完'!R4",FALSE),0)-3)</f>
        <v>#REF!</v>
      </c>
      <c r="FQ113" s="357" t="e" cm="1">
        <f t="array" aca="1" ref="FQ113" ca="1">INDEX(INDIRECT("'"&amp;実行度合表集計!$D112&amp;"_受着完'!R58C4:R59C95",FALSE),2,
MATCH(FN$2,INDIRECT("'"&amp;実行度合表集計!$D112&amp;"_受着完'!R4",FALSE),0)-1)</f>
        <v>#REF!</v>
      </c>
      <c r="FR113" s="356" t="e">
        <f ca="1">INDEX(INDIRECT("'"&amp;実行度合表集計!$D112&amp;"_受着完'!R58C4:R59C95",FALSE),2,
MATCH(FN$2,INDIRECT("'"&amp;実行度合表集計!$D112&amp;"_受着完'!R4",FALSE),0))</f>
        <v>#REF!</v>
      </c>
      <c r="FS113" s="587" t="e" cm="1">
        <f t="array" aca="1" ref="FS113" ca="1">INDEX(INDIRECT("'"&amp;実行度合表集計!$D112&amp;"_受着完'!R58C4:R59C95",FALSE),2,
MATCH(FN$2,INDIRECT("'"&amp;実行度合表集計!$D112&amp;"_受着完'!R4",FALSE),0)-3)</f>
        <v>#REF!</v>
      </c>
      <c r="FT113" s="358" t="e" cm="1">
        <f t="array" aca="1" ref="FT113" ca="1">INDEX(INDIRECT("'"&amp;実行度合表集計!$D112&amp;"_受着完'!R89C4:R90C95",FALSE),2,
MATCH(FN$2,INDIRECT("'"&amp;実行度合表集計!$D112&amp;"_受着完'!R4",FALSE),0)-1)</f>
        <v>#REF!</v>
      </c>
      <c r="FU113" s="356" t="e">
        <f ca="1">INDEX(INDIRECT("'"&amp;実行度合表集計!$D112&amp;"_受着完'!R89C4:R90C95",FALSE),2,
MATCH(FN$2,INDIRECT("'"&amp;実行度合表集計!$D112&amp;"_受着完'!R4",FALSE),0))</f>
        <v>#REF!</v>
      </c>
      <c r="FV113" s="795" t="e">
        <f ca="1">FU113-($Q112*1000)</f>
        <v>#REF!</v>
      </c>
      <c r="FW113" s="587" t="e" cm="1">
        <f t="array" aca="1" ref="FW113" ca="1">INDEX(INDIRECT("'"&amp;実行度合表集計!$D112&amp;"_受着完'!R89C4:R90C95",FALSE),2,
MATCH(FN$2,INDIRECT("'"&amp;実行度合表集計!$D112&amp;"_受着完'!R4",FALSE),0)-3)</f>
        <v>#REF!</v>
      </c>
      <c r="FX113" s="627" t="e">
        <f t="shared" ref="FX113" ca="1" si="3167">ET113+FD113+FN113</f>
        <v>#REF!</v>
      </c>
      <c r="FY113" s="628" t="e">
        <f t="shared" ref="FY113" ca="1" si="3168">EU113+FE113+FO113</f>
        <v>#REF!</v>
      </c>
      <c r="FZ113" s="629" t="e">
        <f t="shared" ref="FZ113" ca="1" si="3169">EV113+FF113+FP113</f>
        <v>#REF!</v>
      </c>
      <c r="GA113" s="648" t="e">
        <f t="shared" ref="GA113" ca="1" si="3170">EW113+FG113+FQ113</f>
        <v>#REF!</v>
      </c>
      <c r="GB113" s="617" t="e">
        <f t="shared" ref="GB113" ca="1" si="3171">EX113+FH113+FR113</f>
        <v>#REF!</v>
      </c>
      <c r="GC113" s="649" t="e">
        <f t="shared" ref="GC113" ca="1" si="3172">EY113+FI113+FS113</f>
        <v>#REF!</v>
      </c>
      <c r="GD113" s="659" t="e">
        <f ca="1">EZ113+FJ113+FT113</f>
        <v>#REF!</v>
      </c>
      <c r="GE113" s="619" t="e">
        <f ca="1">FA113+FK113+FU113</f>
        <v>#REF!</v>
      </c>
      <c r="GF113" s="790" t="e">
        <f ca="1">GE113*(1+GF114)-(($Q112*1000)*3)</f>
        <v>#REF!</v>
      </c>
      <c r="GG113" s="660" t="e">
        <f ca="1">FC113+FM113+FW113</f>
        <v>#REF!</v>
      </c>
      <c r="GH113" s="670" t="e">
        <f t="shared" ca="1" si="3138"/>
        <v>#REF!</v>
      </c>
      <c r="GI113" s="620" t="e">
        <f t="shared" ca="1" si="3138"/>
        <v>#REF!</v>
      </c>
      <c r="GJ113" s="671" t="e">
        <f t="shared" ca="1" si="3138"/>
        <v>#REF!</v>
      </c>
      <c r="GK113" s="681" t="e">
        <f t="shared" ca="1" si="3138"/>
        <v>#REF!</v>
      </c>
      <c r="GL113" s="622" t="e">
        <f t="shared" ca="1" si="3138"/>
        <v>#REF!</v>
      </c>
      <c r="GM113" s="682" t="e">
        <f t="shared" ca="1" si="3138"/>
        <v>#REF!</v>
      </c>
      <c r="GN113" s="692" t="e">
        <f t="shared" ca="1" si="3139"/>
        <v>#REF!</v>
      </c>
      <c r="GO113" s="624" t="e">
        <f t="shared" ca="1" si="3140"/>
        <v>#REF!</v>
      </c>
      <c r="GP113" s="790" t="e">
        <f t="shared" ca="1" si="3141"/>
        <v>#REF!</v>
      </c>
      <c r="GQ113" s="693" t="e">
        <f t="shared" ca="1" si="3142"/>
        <v>#REF!</v>
      </c>
      <c r="GR113" s="702" t="e">
        <f t="shared" ca="1" si="3143"/>
        <v>#REF!</v>
      </c>
      <c r="GS113" s="699" t="e">
        <f t="shared" ca="1" si="3143"/>
        <v>#REF!</v>
      </c>
      <c r="GT113" s="703" t="e">
        <f t="shared" ca="1" si="3143"/>
        <v>#REF!</v>
      </c>
      <c r="GU113" s="702" t="e">
        <f t="shared" ca="1" si="3143"/>
        <v>#REF!</v>
      </c>
      <c r="GV113" s="699" t="e">
        <f t="shared" ca="1" si="3143"/>
        <v>#REF!</v>
      </c>
      <c r="GW113" s="703" t="e">
        <f t="shared" ca="1" si="3143"/>
        <v>#REF!</v>
      </c>
      <c r="GX113" s="702" t="e">
        <f t="shared" ca="1" si="3143"/>
        <v>#REF!</v>
      </c>
      <c r="GY113" s="699" t="e">
        <f t="shared" ca="1" si="3143"/>
        <v>#REF!</v>
      </c>
      <c r="GZ113" s="790" t="e">
        <f t="shared" ca="1" si="3143"/>
        <v>#REF!</v>
      </c>
      <c r="HA113" s="703" t="e">
        <f t="shared" ca="1" si="3143"/>
        <v>#REF!</v>
      </c>
      <c r="HC113" s="461" t="s">
        <v>146</v>
      </c>
      <c r="HD113" s="460"/>
      <c r="HE113" s="461" t="s">
        <v>252</v>
      </c>
      <c r="HF113" s="461"/>
      <c r="HG113" s="461"/>
    </row>
    <row r="114" spans="1:215" ht="20.25" outlineLevel="1" thickBot="1" x14ac:dyDescent="0.3">
      <c r="A114" s="365"/>
      <c r="B114" s="504"/>
      <c r="C114" s="443" t="str">
        <f>_xlfn.XLOOKUP($D114,'214737'!$H:$H,'214737'!$G:$G,"",0)</f>
        <v/>
      </c>
      <c r="D114" s="431" t="str">
        <f>HYPERLINK("#'"&amp;D112&amp;"_損益'!A1","▶損益")</f>
        <v>▶損益</v>
      </c>
      <c r="E114" s="413"/>
      <c r="F114" s="1294" t="str">
        <f>_xlfn.XLOOKUP($D114,'214737'!$H:$H,'214737'!$I:$I,"",0)</f>
        <v/>
      </c>
      <c r="G114" s="1294" t="str">
        <f>_xlfn.XLOOKUP($D114,'214737'!$H:$H,'214737'!$J:$J,"",0)</f>
        <v/>
      </c>
      <c r="H114" s="1294" t="str">
        <f>_xlfn.XLOOKUP($D114,'214737'!$H:$H,'214737'!$K:$K,"",0)</f>
        <v/>
      </c>
      <c r="I114" s="414"/>
      <c r="J114" s="523"/>
      <c r="K114" s="1282"/>
      <c r="L114" s="1282"/>
      <c r="M114" s="1282"/>
      <c r="N114" s="1282"/>
      <c r="O114" s="1282"/>
      <c r="P114" s="1282"/>
      <c r="Q114" s="1282"/>
      <c r="R114" s="579" t="str">
        <f>R112</f>
        <v>なないろケアプランセンター</v>
      </c>
      <c r="S114" s="355" t="s">
        <v>143</v>
      </c>
      <c r="T114" s="558" t="e">
        <f t="shared" ref="T114" ca="1" si="3173">IF(AND(T112&gt;0,T113&gt;0),ROUNDDOWN(T113/T112,4),"")</f>
        <v>#REF!</v>
      </c>
      <c r="U114" s="559" t="e">
        <f t="shared" ref="U114" ca="1" si="3174">IF(AND(U112&gt;0,U113&gt;0),ROUNDDOWN(U113/U112,4),"")</f>
        <v>#REF!</v>
      </c>
      <c r="V114" s="559" t="e">
        <f t="shared" ref="V114" ca="1" si="3175">IF(AND(V112&gt;0,V113&gt;0),ROUNDDOWN(V113/V112,4),"")</f>
        <v>#REF!</v>
      </c>
      <c r="W114" s="560" t="e">
        <f t="shared" ref="W114" ca="1" si="3176">IF(AND(W112&gt;0,W113&gt;0),ROUNDDOWN(W113/W112,4),"")</f>
        <v>#REF!</v>
      </c>
      <c r="X114" s="559" t="e">
        <f t="shared" ref="X114" ca="1" si="3177">IF(AND(X112&gt;0,X113&gt;0),ROUNDDOWN(X113/X112,4),"")</f>
        <v>#REF!</v>
      </c>
      <c r="Y114" s="559" t="e">
        <f t="shared" ref="Y114" ca="1" si="3178">IF(AND(Y112&gt;0,Y113&gt;0),ROUNDDOWN(Y113/Y112,4),"")</f>
        <v>#REF!</v>
      </c>
      <c r="Z114" s="561" t="e">
        <f t="shared" ref="Z114" ca="1" si="3179">IF(AND(Z112&gt;0,Z113&gt;0),ROUNDDOWN(Z113/Z112,4),"")</f>
        <v>#REF!</v>
      </c>
      <c r="AA114" s="559" t="e">
        <f t="shared" ref="AA114" ca="1" si="3180">IF(AND(AA112&gt;0,AA113&gt;0),ROUNDDOWN(AA113/AA112,4),"")</f>
        <v>#REF!</v>
      </c>
      <c r="AB114" s="562" t="e">
        <f ca="1">IF(AB113&gt;0,AB113/AB112,0)</f>
        <v>#REF!</v>
      </c>
      <c r="AC114" s="559" t="e">
        <f t="shared" ref="AC114" ca="1" si="3181">IF(AND(AC112&gt;0,AC113&gt;0),ROUNDDOWN(AC113/AC112,4),"")</f>
        <v>#REF!</v>
      </c>
      <c r="AD114" s="558" t="e">
        <f t="shared" ref="AD114" ca="1" si="3182">IF(AND(AD112&gt;0,AD113&gt;0),ROUNDDOWN(AD113/AD112,4),"")</f>
        <v>#REF!</v>
      </c>
      <c r="AE114" s="559" t="e">
        <f t="shared" ref="AE114" ca="1" si="3183">IF(AND(AE112&gt;0,AE113&gt;0),ROUNDDOWN(AE113/AE112,4),"")</f>
        <v>#REF!</v>
      </c>
      <c r="AF114" s="559" t="e">
        <f t="shared" ref="AF114" ca="1" si="3184">IF(AND(AF112&gt;0,AF113&gt;0),ROUNDDOWN(AF113/AF112,4),"")</f>
        <v>#REF!</v>
      </c>
      <c r="AG114" s="560" t="e">
        <f t="shared" ref="AG114" ca="1" si="3185">IF(AND(AG112&gt;0,AG113&gt;0),ROUNDDOWN(AG113/AG112,4),"")</f>
        <v>#REF!</v>
      </c>
      <c r="AH114" s="559" t="e">
        <f t="shared" ref="AH114" ca="1" si="3186">IF(AND(AH112&gt;0,AH113&gt;0),ROUNDDOWN(AH113/AH112,4),"")</f>
        <v>#REF!</v>
      </c>
      <c r="AI114" s="559" t="e">
        <f t="shared" ref="AI114" ca="1" si="3187">IF(AND(AI112&gt;0,AI113&gt;0),ROUNDDOWN(AI113/AI112,4),"")</f>
        <v>#REF!</v>
      </c>
      <c r="AJ114" s="561" t="e">
        <f t="shared" ref="AJ114" ca="1" si="3188">IF(AND(AJ112&gt;0,AJ113&gt;0),ROUNDDOWN(AJ113/AJ112,4),"")</f>
        <v>#REF!</v>
      </c>
      <c r="AK114" s="559" t="e">
        <f t="shared" ref="AK114" ca="1" si="3189">IF(AND(AK112&gt;0,AK113&gt;0),ROUNDDOWN(AK113/AK112,4),"")</f>
        <v>#REF!</v>
      </c>
      <c r="AL114" s="562" t="e">
        <f ca="1">IF(AL113&gt;0,AL113/AL112,0)</f>
        <v>#REF!</v>
      </c>
      <c r="AM114" s="559" t="e">
        <f t="shared" ref="AM114" ca="1" si="3190">IF(AND(AM112&gt;0,AM113&gt;0),ROUNDDOWN(AM113/AM112,4),"")</f>
        <v>#REF!</v>
      </c>
      <c r="AN114" s="558" t="e">
        <f t="shared" ref="AN114" ca="1" si="3191">IF(AND(AN112&gt;0,AN113&gt;0),ROUNDDOWN(AN113/AN112,4),"")</f>
        <v>#REF!</v>
      </c>
      <c r="AO114" s="559" t="e">
        <f t="shared" ref="AO114" ca="1" si="3192">IF(AND(AO112&gt;0,AO113&gt;0),ROUNDDOWN(AO113/AO112,4),"")</f>
        <v>#REF!</v>
      </c>
      <c r="AP114" s="559" t="e">
        <f t="shared" ref="AP114" ca="1" si="3193">IF(AND(AP112&gt;0,AP113&gt;0),ROUNDDOWN(AP113/AP112,4),"")</f>
        <v>#REF!</v>
      </c>
      <c r="AQ114" s="560" t="e">
        <f t="shared" ref="AQ114" ca="1" si="3194">IF(AND(AQ112&gt;0,AQ113&gt;0),ROUNDDOWN(AQ113/AQ112,4),"")</f>
        <v>#REF!</v>
      </c>
      <c r="AR114" s="559" t="e">
        <f t="shared" ref="AR114" ca="1" si="3195">IF(AND(AR112&gt;0,AR113&gt;0),ROUNDDOWN(AR113/AR112,4),"")</f>
        <v>#REF!</v>
      </c>
      <c r="AS114" s="559" t="e">
        <f t="shared" ref="AS114" ca="1" si="3196">IF(AND(AS112&gt;0,AS113&gt;0),ROUNDDOWN(AS113/AS112,4),"")</f>
        <v>#REF!</v>
      </c>
      <c r="AT114" s="561" t="e">
        <f t="shared" ref="AT114" ca="1" si="3197">IF(AND(AT112&gt;0,AT113&gt;0),ROUNDDOWN(AT113/AT112,4),"")</f>
        <v>#REF!</v>
      </c>
      <c r="AU114" s="559" t="e">
        <f t="shared" ref="AU114" ca="1" si="3198">IF(AND(AU112&gt;0,AU113&gt;0),ROUNDDOWN(AU113/AU112,4),"")</f>
        <v>#REF!</v>
      </c>
      <c r="AV114" s="562" t="e">
        <f ca="1">IF(AV113&gt;0,AV113/AV112,0)</f>
        <v>#REF!</v>
      </c>
      <c r="AW114" s="559" t="e">
        <f t="shared" ref="AW114" ca="1" si="3199">IF(AND(AW112&gt;0,AW113&gt;0),ROUNDDOWN(AW113/AW112,4),"")</f>
        <v>#REF!</v>
      </c>
      <c r="AX114" s="630" t="e">
        <f t="shared" ref="AX114:BE114" ca="1" si="3200">IF(AND(AX112&gt;0,AX113&gt;0),ROUNDDOWN(AX113/AX112,4),"")</f>
        <v>#REF!</v>
      </c>
      <c r="AY114" s="563" t="e">
        <f t="shared" ca="1" si="3200"/>
        <v>#REF!</v>
      </c>
      <c r="AZ114" s="631" t="e">
        <f t="shared" ca="1" si="3200"/>
        <v>#REF!</v>
      </c>
      <c r="BA114" s="650" t="e">
        <f t="shared" ca="1" si="3200"/>
        <v>#REF!</v>
      </c>
      <c r="BB114" s="564" t="e">
        <f t="shared" ca="1" si="3200"/>
        <v>#REF!</v>
      </c>
      <c r="BC114" s="651" t="e">
        <f t="shared" ca="1" si="3200"/>
        <v>#REF!</v>
      </c>
      <c r="BD114" s="661" t="e">
        <f t="shared" ca="1" si="3200"/>
        <v>#REF!</v>
      </c>
      <c r="BE114" s="565" t="e">
        <f t="shared" ca="1" si="3200"/>
        <v>#REF!</v>
      </c>
      <c r="BF114" s="796"/>
      <c r="BG114" s="662" t="e">
        <f ca="1">IF(AND(BG112&gt;0,BG113&gt;0),ROUNDDOWN(BG113/BG112,4),"")</f>
        <v>#REF!</v>
      </c>
      <c r="BH114" s="566" t="e">
        <f t="shared" ref="BH114" ca="1" si="3201">IF(AND(BH112&gt;0,BH113&gt;0),ROUNDDOWN(BH113/BH112,4),"")</f>
        <v>#REF!</v>
      </c>
      <c r="BI114" s="559" t="e">
        <f t="shared" ref="BI114" ca="1" si="3202">IF(AND(BI112&gt;0,BI113&gt;0),ROUNDDOWN(BI113/BI112,4),"")</f>
        <v>#REF!</v>
      </c>
      <c r="BJ114" s="559" t="e">
        <f t="shared" ref="BJ114" ca="1" si="3203">IF(AND(BJ112&gt;0,BJ113&gt;0),ROUNDDOWN(BJ113/BJ112,4),"")</f>
        <v>#REF!</v>
      </c>
      <c r="BK114" s="560" t="e">
        <f t="shared" ref="BK114" ca="1" si="3204">IF(AND(BK112&gt;0,BK113&gt;0),ROUNDDOWN(BK113/BK112,4),"")</f>
        <v>#REF!</v>
      </c>
      <c r="BL114" s="559" t="e">
        <f t="shared" ref="BL114" ca="1" si="3205">IF(AND(BL112&gt;0,BL113&gt;0),ROUNDDOWN(BL113/BL112,4),"")</f>
        <v>#REF!</v>
      </c>
      <c r="BM114" s="559" t="e">
        <f t="shared" ref="BM114" ca="1" si="3206">IF(AND(BM112&gt;0,BM113&gt;0),ROUNDDOWN(BM113/BM112,4),"")</f>
        <v>#REF!</v>
      </c>
      <c r="BN114" s="561" t="e">
        <f t="shared" ref="BN114" ca="1" si="3207">IF(AND(BN112&gt;0,BN113&gt;0),ROUNDDOWN(BN113/BN112,4),"")</f>
        <v>#REF!</v>
      </c>
      <c r="BO114" s="559" t="e">
        <f t="shared" ref="BO114" ca="1" si="3208">IF(AND(BO112&gt;0,BO113&gt;0),ROUNDDOWN(BO113/BO112,4),"")</f>
        <v>#REF!</v>
      </c>
      <c r="BP114" s="562" t="e">
        <f ca="1">IF(BP113&gt;0,BP113/BP112,0)</f>
        <v>#REF!</v>
      </c>
      <c r="BQ114" s="559" t="e">
        <f t="shared" ref="BQ114" ca="1" si="3209">IF(AND(BQ112&gt;0,BQ113&gt;0),ROUNDDOWN(BQ113/BQ112,4),"")</f>
        <v>#REF!</v>
      </c>
      <c r="BR114" s="558" t="e">
        <f t="shared" ref="BR114" ca="1" si="3210">IF(AND(BR112&gt;0,BR113&gt;0),ROUNDDOWN(BR113/BR112,4),"")</f>
        <v>#REF!</v>
      </c>
      <c r="BS114" s="559" t="e">
        <f t="shared" ref="BS114" ca="1" si="3211">IF(AND(BS112&gt;0,BS113&gt;0),ROUNDDOWN(BS113/BS112,4),"")</f>
        <v>#REF!</v>
      </c>
      <c r="BT114" s="559" t="e">
        <f t="shared" ref="BT114" ca="1" si="3212">IF(AND(BT112&gt;0,BT113&gt;0),ROUNDDOWN(BT113/BT112,4),"")</f>
        <v>#REF!</v>
      </c>
      <c r="BU114" s="560" t="e">
        <f t="shared" ref="BU114" ca="1" si="3213">IF(AND(BU112&gt;0,BU113&gt;0),ROUNDDOWN(BU113/BU112,4),"")</f>
        <v>#REF!</v>
      </c>
      <c r="BV114" s="559" t="e">
        <f t="shared" ref="BV114" ca="1" si="3214">IF(AND(BV112&gt;0,BV113&gt;0),ROUNDDOWN(BV113/BV112,4),"")</f>
        <v>#REF!</v>
      </c>
      <c r="BW114" s="559" t="e">
        <f t="shared" ref="BW114" ca="1" si="3215">IF(AND(BW112&gt;0,BW113&gt;0),ROUNDDOWN(BW113/BW112,4),"")</f>
        <v>#REF!</v>
      </c>
      <c r="BX114" s="561" t="e">
        <f t="shared" ref="BX114" ca="1" si="3216">IF(AND(BX112&gt;0,BX113&gt;0),ROUNDDOWN(BX113/BX112,4),"")</f>
        <v>#REF!</v>
      </c>
      <c r="BY114" s="559" t="e">
        <f t="shared" ref="BY114" ca="1" si="3217">IF(AND(BY112&gt;0,BY113&gt;0),ROUNDDOWN(BY113/BY112,4),"")</f>
        <v>#REF!</v>
      </c>
      <c r="BZ114" s="562" t="e">
        <f ca="1">IF(BZ113&gt;0,BZ113/BZ112,0)</f>
        <v>#REF!</v>
      </c>
      <c r="CA114" s="559" t="e">
        <f t="shared" ref="CA114" ca="1" si="3218">IF(AND(CA112&gt;0,CA113&gt;0),ROUNDDOWN(CA113/CA112,4),"")</f>
        <v>#REF!</v>
      </c>
      <c r="CB114" s="558" t="e">
        <f t="shared" ref="CB114" ca="1" si="3219">IF(AND(CB112&gt;0,CB113&gt;0),ROUNDDOWN(CB113/CB112,4),"")</f>
        <v>#REF!</v>
      </c>
      <c r="CC114" s="559" t="e">
        <f t="shared" ref="CC114" ca="1" si="3220">IF(AND(CC112&gt;0,CC113&gt;0),ROUNDDOWN(CC113/CC112,4),"")</f>
        <v>#REF!</v>
      </c>
      <c r="CD114" s="559" t="e">
        <f t="shared" ref="CD114" ca="1" si="3221">IF(AND(CD112&gt;0,CD113&gt;0),ROUNDDOWN(CD113/CD112,4),"")</f>
        <v>#REF!</v>
      </c>
      <c r="CE114" s="560" t="e">
        <f t="shared" ref="CE114" ca="1" si="3222">IF(AND(CE112&gt;0,CE113&gt;0),ROUNDDOWN(CE113/CE112,4),"")</f>
        <v>#REF!</v>
      </c>
      <c r="CF114" s="559" t="e">
        <f t="shared" ref="CF114" ca="1" si="3223">IF(AND(CF112&gt;0,CF113&gt;0),ROUNDDOWN(CF113/CF112,4),"")</f>
        <v>#REF!</v>
      </c>
      <c r="CG114" s="559" t="e">
        <f t="shared" ref="CG114" ca="1" si="3224">IF(AND(CG112&gt;0,CG113&gt;0),ROUNDDOWN(CG113/CG112,4),"")</f>
        <v>#REF!</v>
      </c>
      <c r="CH114" s="561" t="e">
        <f t="shared" ref="CH114" ca="1" si="3225">IF(AND(CH112&gt;0,CH113&gt;0),ROUNDDOWN(CH113/CH112,4),"")</f>
        <v>#REF!</v>
      </c>
      <c r="CI114" s="559" t="e">
        <f t="shared" ref="CI114" ca="1" si="3226">IF(AND(CI112&gt;0,CI113&gt;0),ROUNDDOWN(CI113/CI112,4),"")</f>
        <v>#REF!</v>
      </c>
      <c r="CJ114" s="562" t="e">
        <f ca="1">IF(CJ113&gt;0,CJ113/CJ112,0)</f>
        <v>#REF!</v>
      </c>
      <c r="CK114" s="559" t="e">
        <f t="shared" ref="CK114" ca="1" si="3227">IF(AND(CK112&gt;0,CK113&gt;0),ROUNDDOWN(CK113/CK112,4),"")</f>
        <v>#REF!</v>
      </c>
      <c r="CL114" s="630" t="e">
        <f t="shared" ref="CL114:CS114" ca="1" si="3228">IF(AND(CL112&gt;0,CL113&gt;0),ROUNDDOWN(CL113/CL112,4),"")</f>
        <v>#REF!</v>
      </c>
      <c r="CM114" s="563" t="e">
        <f t="shared" ca="1" si="3228"/>
        <v>#REF!</v>
      </c>
      <c r="CN114" s="631" t="e">
        <f t="shared" ca="1" si="3228"/>
        <v>#REF!</v>
      </c>
      <c r="CO114" s="650" t="e">
        <f t="shared" ca="1" si="3228"/>
        <v>#REF!</v>
      </c>
      <c r="CP114" s="564" t="e">
        <f t="shared" ca="1" si="3228"/>
        <v>#REF!</v>
      </c>
      <c r="CQ114" s="651" t="e">
        <f t="shared" ca="1" si="3228"/>
        <v>#REF!</v>
      </c>
      <c r="CR114" s="661" t="e">
        <f t="shared" ca="1" si="3228"/>
        <v>#REF!</v>
      </c>
      <c r="CS114" s="565" t="e">
        <f t="shared" ca="1" si="3228"/>
        <v>#REF!</v>
      </c>
      <c r="CT114" s="796"/>
      <c r="CU114" s="662" t="e">
        <f ca="1">IF(AND(CU112&gt;0,CU113&gt;0),ROUNDDOWN(CU113/CU112,4),"")</f>
        <v>#REF!</v>
      </c>
      <c r="CV114" s="672" t="e">
        <f ca="1">IF(AND(CV112&gt;0,CV113&gt;0),ROUNDDOWN(CV113/CV112,4),"")</f>
        <v>#REF!</v>
      </c>
      <c r="CW114" s="567" t="e">
        <f t="shared" ref="CW114:CX114" ca="1" si="3229">IF(AND(CW112&gt;0,CW113&gt;0),ROUNDDOWN(CW113/CW112,4),"")</f>
        <v>#REF!</v>
      </c>
      <c r="CX114" s="673" t="e">
        <f t="shared" ca="1" si="3229"/>
        <v>#REF!</v>
      </c>
      <c r="CY114" s="683" t="e">
        <f ca="1">IF(AND(CY112&gt;0,CY113&gt;0),ROUNDDOWN(CY113/CY112,4),"")</f>
        <v>#REF!</v>
      </c>
      <c r="CZ114" s="568" t="e">
        <f ca="1">IF(AND(CZ112&gt;0,CZ113&gt;0),ROUNDDOWN(CZ113/CZ112,4),"")</f>
        <v>#REF!</v>
      </c>
      <c r="DA114" s="684" t="e">
        <f ca="1">IF(AND(DA112&gt;0,DA113&gt;0),ROUNDDOWN(DA113/DA112,4),"")</f>
        <v>#REF!</v>
      </c>
      <c r="DB114" s="694" t="e">
        <f t="shared" ref="DB114" ca="1" si="3230">IF(AND(DB112&gt;0,DB113&gt;0),ROUNDDOWN(DB113/DB112,4),"")</f>
        <v>#REF!</v>
      </c>
      <c r="DC114" s="569" t="e">
        <f t="shared" ref="DC114:DD114" ca="1" si="3231">IF(AND(DC112&gt;0,DC113&gt;0),ROUNDDOWN(DC113/DC112,4),"")</f>
        <v>#REF!</v>
      </c>
      <c r="DD114" s="792" t="e">
        <f t="shared" ca="1" si="3231"/>
        <v>#REF!</v>
      </c>
      <c r="DE114" s="695" t="e">
        <f t="shared" ref="DE114" ca="1" si="3232">IF(AND(DE112&gt;0,DE113&gt;0),ROUNDDOWN(DE113/DE112,4),"")</f>
        <v>#REF!</v>
      </c>
      <c r="DF114" s="566" t="e">
        <f t="shared" ref="DF114:GX114" ca="1" si="3233">IF(AND(DF112&gt;0,DF113&gt;0),ROUNDDOWN(DF113/DF112,4),"")</f>
        <v>#REF!</v>
      </c>
      <c r="DG114" s="559" t="e">
        <f t="shared" ca="1" si="3233"/>
        <v>#REF!</v>
      </c>
      <c r="DH114" s="559" t="e">
        <f t="shared" ca="1" si="3233"/>
        <v>#REF!</v>
      </c>
      <c r="DI114" s="560" t="e">
        <f t="shared" ca="1" si="3233"/>
        <v>#REF!</v>
      </c>
      <c r="DJ114" s="559" t="e">
        <f t="shared" ca="1" si="3233"/>
        <v>#REF!</v>
      </c>
      <c r="DK114" s="559" t="e">
        <f t="shared" ca="1" si="3233"/>
        <v>#REF!</v>
      </c>
      <c r="DL114" s="561" t="e">
        <f t="shared" ca="1" si="3233"/>
        <v>#REF!</v>
      </c>
      <c r="DM114" s="559" t="e">
        <f t="shared" ca="1" si="3233"/>
        <v>#REF!</v>
      </c>
      <c r="DN114" s="562" t="e">
        <f ca="1">IF(DN113&gt;0,DN113/DN112,0)</f>
        <v>#REF!</v>
      </c>
      <c r="DO114" s="559" t="e">
        <f t="shared" ca="1" si="3233"/>
        <v>#REF!</v>
      </c>
      <c r="DP114" s="558" t="e">
        <f t="shared" ca="1" si="3233"/>
        <v>#REF!</v>
      </c>
      <c r="DQ114" s="559" t="e">
        <f t="shared" ca="1" si="3233"/>
        <v>#REF!</v>
      </c>
      <c r="DR114" s="559" t="e">
        <f t="shared" ca="1" si="3233"/>
        <v>#REF!</v>
      </c>
      <c r="DS114" s="560" t="e">
        <f t="shared" ca="1" si="3233"/>
        <v>#REF!</v>
      </c>
      <c r="DT114" s="559" t="e">
        <f t="shared" ca="1" si="3233"/>
        <v>#REF!</v>
      </c>
      <c r="DU114" s="559" t="e">
        <f t="shared" ca="1" si="3233"/>
        <v>#REF!</v>
      </c>
      <c r="DV114" s="561" t="e">
        <f t="shared" ca="1" si="3233"/>
        <v>#REF!</v>
      </c>
      <c r="DW114" s="559" t="e">
        <f t="shared" ca="1" si="3233"/>
        <v>#REF!</v>
      </c>
      <c r="DX114" s="562" t="e">
        <f ca="1">IF(DX113&gt;0,DX113/DX112,0)</f>
        <v>#REF!</v>
      </c>
      <c r="DY114" s="559" t="e">
        <f t="shared" ca="1" si="3233"/>
        <v>#REF!</v>
      </c>
      <c r="DZ114" s="558" t="e">
        <f t="shared" ca="1" si="3233"/>
        <v>#REF!</v>
      </c>
      <c r="EA114" s="559" t="e">
        <f t="shared" ca="1" si="3233"/>
        <v>#REF!</v>
      </c>
      <c r="EB114" s="559" t="e">
        <f t="shared" ca="1" si="3233"/>
        <v>#REF!</v>
      </c>
      <c r="EC114" s="560" t="e">
        <f t="shared" ca="1" si="3233"/>
        <v>#REF!</v>
      </c>
      <c r="ED114" s="559" t="e">
        <f t="shared" ca="1" si="3233"/>
        <v>#REF!</v>
      </c>
      <c r="EE114" s="559" t="e">
        <f t="shared" ca="1" si="3233"/>
        <v>#REF!</v>
      </c>
      <c r="EF114" s="561" t="e">
        <f t="shared" ca="1" si="3233"/>
        <v>#REF!</v>
      </c>
      <c r="EG114" s="559" t="e">
        <f t="shared" ca="1" si="3233"/>
        <v>#REF!</v>
      </c>
      <c r="EH114" s="562" t="e">
        <f ca="1">IF(EH113&gt;0,EH113/EH112,0)</f>
        <v>#REF!</v>
      </c>
      <c r="EI114" s="559" t="e">
        <f t="shared" ca="1" si="3233"/>
        <v>#REF!</v>
      </c>
      <c r="EJ114" s="630" t="e">
        <f t="shared" ref="EJ114:EQ114" ca="1" si="3234">IF(AND(EJ112&gt;0,EJ113&gt;0),ROUNDDOWN(EJ113/EJ112,4),"")</f>
        <v>#REF!</v>
      </c>
      <c r="EK114" s="563" t="e">
        <f t="shared" ca="1" si="3234"/>
        <v>#REF!</v>
      </c>
      <c r="EL114" s="631" t="e">
        <f t="shared" ca="1" si="3234"/>
        <v>#REF!</v>
      </c>
      <c r="EM114" s="650" t="e">
        <f t="shared" ca="1" si="3234"/>
        <v>#REF!</v>
      </c>
      <c r="EN114" s="564" t="e">
        <f t="shared" ca="1" si="3234"/>
        <v>#REF!</v>
      </c>
      <c r="EO114" s="651" t="e">
        <f t="shared" ca="1" si="3234"/>
        <v>#REF!</v>
      </c>
      <c r="EP114" s="661" t="e">
        <f t="shared" ca="1" si="3234"/>
        <v>#REF!</v>
      </c>
      <c r="EQ114" s="565" t="e">
        <f t="shared" ca="1" si="3234"/>
        <v>#REF!</v>
      </c>
      <c r="ER114" s="796"/>
      <c r="ES114" s="662" t="e">
        <f ca="1">IF(AND(ES112&gt;0,ES113&gt;0),ROUNDDOWN(ES113/ES112,4),"")</f>
        <v>#REF!</v>
      </c>
      <c r="ET114" s="566" t="e">
        <f t="shared" ca="1" si="3233"/>
        <v>#REF!</v>
      </c>
      <c r="EU114" s="559" t="e">
        <f t="shared" ca="1" si="3233"/>
        <v>#REF!</v>
      </c>
      <c r="EV114" s="559" t="e">
        <f t="shared" ca="1" si="3233"/>
        <v>#REF!</v>
      </c>
      <c r="EW114" s="560" t="e">
        <f t="shared" ca="1" si="3233"/>
        <v>#REF!</v>
      </c>
      <c r="EX114" s="559" t="e">
        <f t="shared" ca="1" si="3233"/>
        <v>#REF!</v>
      </c>
      <c r="EY114" s="559" t="e">
        <f t="shared" ca="1" si="3233"/>
        <v>#REF!</v>
      </c>
      <c r="EZ114" s="561" t="e">
        <f t="shared" ca="1" si="3233"/>
        <v>#REF!</v>
      </c>
      <c r="FA114" s="559" t="e">
        <f t="shared" ca="1" si="3233"/>
        <v>#REF!</v>
      </c>
      <c r="FB114" s="562" t="e">
        <f ca="1">IF(FB113&gt;0,FB113/FB112,0)</f>
        <v>#REF!</v>
      </c>
      <c r="FC114" s="559" t="e">
        <f t="shared" ca="1" si="3233"/>
        <v>#REF!</v>
      </c>
      <c r="FD114" s="558" t="e">
        <f t="shared" ca="1" si="3233"/>
        <v>#REF!</v>
      </c>
      <c r="FE114" s="559" t="e">
        <f t="shared" ca="1" si="3233"/>
        <v>#REF!</v>
      </c>
      <c r="FF114" s="559" t="e">
        <f t="shared" ca="1" si="3233"/>
        <v>#REF!</v>
      </c>
      <c r="FG114" s="560" t="e">
        <f t="shared" ca="1" si="3233"/>
        <v>#REF!</v>
      </c>
      <c r="FH114" s="559" t="e">
        <f t="shared" ca="1" si="3233"/>
        <v>#REF!</v>
      </c>
      <c r="FI114" s="559" t="e">
        <f t="shared" ca="1" si="3233"/>
        <v>#REF!</v>
      </c>
      <c r="FJ114" s="561" t="e">
        <f t="shared" ca="1" si="3233"/>
        <v>#REF!</v>
      </c>
      <c r="FK114" s="559" t="e">
        <f t="shared" ca="1" si="3233"/>
        <v>#REF!</v>
      </c>
      <c r="FL114" s="562" t="e">
        <f ca="1">IF(FL113&gt;0,FL113/FL112,0)</f>
        <v>#REF!</v>
      </c>
      <c r="FM114" s="559" t="e">
        <f t="shared" ca="1" si="3233"/>
        <v>#REF!</v>
      </c>
      <c r="FN114" s="558" t="e">
        <f t="shared" ca="1" si="3233"/>
        <v>#REF!</v>
      </c>
      <c r="FO114" s="559" t="e">
        <f t="shared" ca="1" si="3233"/>
        <v>#REF!</v>
      </c>
      <c r="FP114" s="559" t="e">
        <f t="shared" ca="1" si="3233"/>
        <v>#REF!</v>
      </c>
      <c r="FQ114" s="560" t="e">
        <f t="shared" ca="1" si="3233"/>
        <v>#REF!</v>
      </c>
      <c r="FR114" s="559" t="e">
        <f t="shared" ca="1" si="3233"/>
        <v>#REF!</v>
      </c>
      <c r="FS114" s="559" t="e">
        <f t="shared" ca="1" si="3233"/>
        <v>#REF!</v>
      </c>
      <c r="FT114" s="561" t="e">
        <f t="shared" ca="1" si="3233"/>
        <v>#REF!</v>
      </c>
      <c r="FU114" s="559" t="e">
        <f t="shared" ca="1" si="3233"/>
        <v>#REF!</v>
      </c>
      <c r="FV114" s="562" t="e">
        <f ca="1">IF(FV113&gt;0,FV113/FV112,0)</f>
        <v>#REF!</v>
      </c>
      <c r="FW114" s="559" t="e">
        <f t="shared" ca="1" si="3233"/>
        <v>#REF!</v>
      </c>
      <c r="FX114" s="630" t="e">
        <f t="shared" ref="FX114:GE114" ca="1" si="3235">IF(AND(FX112&gt;0,FX113&gt;0),ROUNDDOWN(FX113/FX112,4),"")</f>
        <v>#REF!</v>
      </c>
      <c r="FY114" s="563" t="e">
        <f t="shared" ca="1" si="3235"/>
        <v>#REF!</v>
      </c>
      <c r="FZ114" s="631" t="e">
        <f t="shared" ca="1" si="3235"/>
        <v>#REF!</v>
      </c>
      <c r="GA114" s="650" t="e">
        <f t="shared" ca="1" si="3235"/>
        <v>#REF!</v>
      </c>
      <c r="GB114" s="564" t="e">
        <f t="shared" ca="1" si="3235"/>
        <v>#REF!</v>
      </c>
      <c r="GC114" s="651" t="e">
        <f t="shared" ca="1" si="3235"/>
        <v>#REF!</v>
      </c>
      <c r="GD114" s="661" t="e">
        <f t="shared" ca="1" si="3235"/>
        <v>#REF!</v>
      </c>
      <c r="GE114" s="565" t="e">
        <f t="shared" ca="1" si="3235"/>
        <v>#REF!</v>
      </c>
      <c r="GF114" s="796"/>
      <c r="GG114" s="662" t="e">
        <f ca="1">IF(AND(GG112&gt;0,GG113&gt;0),ROUNDDOWN(GG113/GG112,4),"")</f>
        <v>#REF!</v>
      </c>
      <c r="GH114" s="672" t="e">
        <f ca="1">IF(AND(GH112&gt;0,GH113&gt;0),ROUNDDOWN(GH113/GH112,4),"")</f>
        <v>#REF!</v>
      </c>
      <c r="GI114" s="567" t="e">
        <f t="shared" ref="GI114:GJ114" ca="1" si="3236">IF(AND(GI112&gt;0,GI113&gt;0),ROUNDDOWN(GI113/GI112,4),"")</f>
        <v>#REF!</v>
      </c>
      <c r="GJ114" s="673" t="e">
        <f t="shared" ca="1" si="3236"/>
        <v>#REF!</v>
      </c>
      <c r="GK114" s="683" t="e">
        <f ca="1">IF(AND(GK112&gt;0,GK113&gt;0),ROUNDDOWN(GK113/GK112,4),"")</f>
        <v>#REF!</v>
      </c>
      <c r="GL114" s="568" t="e">
        <f ca="1">IF(AND(GL112&gt;0,GL113&gt;0),ROUNDDOWN(GL113/GL112,4),"")</f>
        <v>#REF!</v>
      </c>
      <c r="GM114" s="684" t="e">
        <f ca="1">IF(AND(GM112&gt;0,GM113&gt;0),ROUNDDOWN(GM113/GM112,4),"")</f>
        <v>#REF!</v>
      </c>
      <c r="GN114" s="694" t="e">
        <f t="shared" ref="GN114:GW114" ca="1" si="3237">IF(AND(GN112&gt;0,GN113&gt;0),ROUNDDOWN(GN113/GN112,4),"")</f>
        <v>#REF!</v>
      </c>
      <c r="GO114" s="569" t="e">
        <f t="shared" ca="1" si="3237"/>
        <v>#REF!</v>
      </c>
      <c r="GP114" s="792" t="e">
        <f t="shared" ca="1" si="3237"/>
        <v>#REF!</v>
      </c>
      <c r="GQ114" s="695" t="e">
        <f t="shared" ca="1" si="3237"/>
        <v>#REF!</v>
      </c>
      <c r="GR114" s="704" t="e">
        <f t="shared" ca="1" si="3237"/>
        <v>#REF!</v>
      </c>
      <c r="GS114" s="570" t="e">
        <f t="shared" ca="1" si="3237"/>
        <v>#REF!</v>
      </c>
      <c r="GT114" s="705" t="e">
        <f t="shared" ca="1" si="3237"/>
        <v>#REF!</v>
      </c>
      <c r="GU114" s="704" t="e">
        <f t="shared" ca="1" si="3237"/>
        <v>#REF!</v>
      </c>
      <c r="GV114" s="570" t="e">
        <f t="shared" ca="1" si="3237"/>
        <v>#REF!</v>
      </c>
      <c r="GW114" s="705" t="e">
        <f t="shared" ca="1" si="3237"/>
        <v>#REF!</v>
      </c>
      <c r="GX114" s="704" t="e">
        <f t="shared" ca="1" si="3233"/>
        <v>#REF!</v>
      </c>
      <c r="GY114" s="570" t="e">
        <f t="shared" ref="GY114:GZ114" ca="1" si="3238">IF(AND(GY112&gt;0,GY113&gt;0),ROUNDDOWN(GY113/GY112,4),"")</f>
        <v>#REF!</v>
      </c>
      <c r="GZ114" s="794" t="e">
        <f t="shared" ca="1" si="3238"/>
        <v>#REF!</v>
      </c>
      <c r="HA114" s="705" t="e">
        <f t="shared" ref="HA114" ca="1" si="3239">IF(AND(HA112&gt;0,HA113&gt;0),ROUNDDOWN(HA113/HA112,4),"")</f>
        <v>#REF!</v>
      </c>
      <c r="HC114" s="461"/>
      <c r="HD114" s="460"/>
      <c r="HE114" s="461"/>
      <c r="HF114" s="461"/>
      <c r="HG114" s="461"/>
    </row>
    <row r="115" spans="1:215" s="536" customFormat="1" outlineLevel="1" x14ac:dyDescent="0.25">
      <c r="A115" s="535"/>
      <c r="B115" s="1419"/>
      <c r="C115" s="374"/>
      <c r="D115" s="372"/>
      <c r="E115" s="373"/>
      <c r="F115" s="1297"/>
      <c r="G115" s="1297"/>
      <c r="H115" s="1297"/>
      <c r="I115" s="1420" t="str">
        <f>集計グループ13</f>
        <v>社会福祉事業</v>
      </c>
      <c r="J115" s="549"/>
      <c r="K115" s="1281"/>
      <c r="L115" s="1281"/>
      <c r="M115" s="1281"/>
      <c r="N115" s="1281"/>
      <c r="O115" s="1281"/>
      <c r="P115" s="1281"/>
      <c r="Q115" s="1281"/>
      <c r="R115" s="576"/>
      <c r="S115" s="374" t="s">
        <v>145</v>
      </c>
      <c r="T115" s="451" t="e">
        <f t="shared" ref="T115:BG115" ca="1" si="3240">SUMIF($S106:$S114,$S115,T106:T114)</f>
        <v>#REF!</v>
      </c>
      <c r="U115" s="368" t="e">
        <f t="shared" ca="1" si="3240"/>
        <v>#REF!</v>
      </c>
      <c r="V115" s="588" t="e">
        <f t="shared" ca="1" si="3240"/>
        <v>#REF!</v>
      </c>
      <c r="W115" s="451" t="e">
        <f t="shared" ca="1" si="3240"/>
        <v>#REF!</v>
      </c>
      <c r="X115" s="368" t="e">
        <f t="shared" ca="1" si="3240"/>
        <v>#REF!</v>
      </c>
      <c r="Y115" s="588" t="e">
        <f t="shared" ca="1" si="3240"/>
        <v>#REF!</v>
      </c>
      <c r="Z115" s="451" t="e">
        <f t="shared" ca="1" si="3240"/>
        <v>#REF!</v>
      </c>
      <c r="AA115" s="368" t="e">
        <f t="shared" ca="1" si="3240"/>
        <v>#REF!</v>
      </c>
      <c r="AB115" s="385" t="e">
        <f t="shared" ca="1" si="3240"/>
        <v>#REF!</v>
      </c>
      <c r="AC115" s="588" t="e">
        <f t="shared" ca="1" si="3240"/>
        <v>#REF!</v>
      </c>
      <c r="AD115" s="451" t="e">
        <f t="shared" ca="1" si="3240"/>
        <v>#REF!</v>
      </c>
      <c r="AE115" s="368" t="e">
        <f t="shared" ca="1" si="3240"/>
        <v>#REF!</v>
      </c>
      <c r="AF115" s="588" t="e">
        <f t="shared" ca="1" si="3240"/>
        <v>#REF!</v>
      </c>
      <c r="AG115" s="451" t="e">
        <f t="shared" ca="1" si="3240"/>
        <v>#REF!</v>
      </c>
      <c r="AH115" s="368" t="e">
        <f t="shared" ca="1" si="3240"/>
        <v>#REF!</v>
      </c>
      <c r="AI115" s="588" t="e">
        <f t="shared" ca="1" si="3240"/>
        <v>#REF!</v>
      </c>
      <c r="AJ115" s="451" t="e">
        <f t="shared" ca="1" si="3240"/>
        <v>#REF!</v>
      </c>
      <c r="AK115" s="368" t="e">
        <f t="shared" ca="1" si="3240"/>
        <v>#REF!</v>
      </c>
      <c r="AL115" s="385" t="e">
        <f t="shared" ca="1" si="3240"/>
        <v>#REF!</v>
      </c>
      <c r="AM115" s="588" t="e">
        <f t="shared" ca="1" si="3240"/>
        <v>#REF!</v>
      </c>
      <c r="AN115" s="451" t="e">
        <f t="shared" ca="1" si="3240"/>
        <v>#REF!</v>
      </c>
      <c r="AO115" s="368" t="e">
        <f t="shared" ca="1" si="3240"/>
        <v>#REF!</v>
      </c>
      <c r="AP115" s="588" t="e">
        <f t="shared" ca="1" si="3240"/>
        <v>#REF!</v>
      </c>
      <c r="AQ115" s="451" t="e">
        <f t="shared" ca="1" si="3240"/>
        <v>#REF!</v>
      </c>
      <c r="AR115" s="368" t="e">
        <f t="shared" ca="1" si="3240"/>
        <v>#REF!</v>
      </c>
      <c r="AS115" s="588" t="e">
        <f t="shared" ca="1" si="3240"/>
        <v>#REF!</v>
      </c>
      <c r="AT115" s="451" t="e">
        <f t="shared" ca="1" si="3240"/>
        <v>#REF!</v>
      </c>
      <c r="AU115" s="368" t="e">
        <f t="shared" ca="1" si="3240"/>
        <v>#REF!</v>
      </c>
      <c r="AV115" s="385" t="e">
        <f t="shared" ca="1" si="3240"/>
        <v>#REF!</v>
      </c>
      <c r="AW115" s="588" t="e">
        <f t="shared" ca="1" si="3240"/>
        <v>#REF!</v>
      </c>
      <c r="AX115" s="632" t="e">
        <f t="shared" ca="1" si="3240"/>
        <v>#REF!</v>
      </c>
      <c r="AY115" s="368" t="e">
        <f t="shared" ca="1" si="3240"/>
        <v>#REF!</v>
      </c>
      <c r="AZ115" s="633" t="e">
        <f t="shared" ca="1" si="3240"/>
        <v>#REF!</v>
      </c>
      <c r="BA115" s="632" t="e">
        <f t="shared" ref="BA115:BC115" ca="1" si="3241">SUMIF($S106:$S114,$S115,BA106:BA114)</f>
        <v>#REF!</v>
      </c>
      <c r="BB115" s="368" t="e">
        <f t="shared" ca="1" si="3241"/>
        <v>#REF!</v>
      </c>
      <c r="BC115" s="633" t="e">
        <f t="shared" ca="1" si="3241"/>
        <v>#REF!</v>
      </c>
      <c r="BD115" s="632" t="e">
        <f t="shared" ca="1" si="3240"/>
        <v>#REF!</v>
      </c>
      <c r="BE115" s="368" t="e">
        <f t="shared" ca="1" si="3240"/>
        <v>#REF!</v>
      </c>
      <c r="BF115" s="385" t="e">
        <f t="shared" ca="1" si="3240"/>
        <v>#REF!</v>
      </c>
      <c r="BG115" s="633" t="e">
        <f t="shared" ca="1" si="3240"/>
        <v>#REF!</v>
      </c>
      <c r="BH115" s="368" t="e">
        <f t="shared" ref="BH115:CB115" ca="1" si="3242">SUMIF($S106:$S114,$S115,BH106:BH114)</f>
        <v>#REF!</v>
      </c>
      <c r="BI115" s="368" t="e">
        <f t="shared" ca="1" si="3242"/>
        <v>#REF!</v>
      </c>
      <c r="BJ115" s="588" t="e">
        <f t="shared" ca="1" si="3242"/>
        <v>#REF!</v>
      </c>
      <c r="BK115" s="451" t="e">
        <f t="shared" ca="1" si="3242"/>
        <v>#REF!</v>
      </c>
      <c r="BL115" s="368" t="e">
        <f t="shared" ca="1" si="3242"/>
        <v>#REF!</v>
      </c>
      <c r="BM115" s="588" t="e">
        <f t="shared" ca="1" si="3242"/>
        <v>#REF!</v>
      </c>
      <c r="BN115" s="451" t="e">
        <f t="shared" ca="1" si="3242"/>
        <v>#REF!</v>
      </c>
      <c r="BO115" s="368" t="e">
        <f t="shared" ca="1" si="3242"/>
        <v>#REF!</v>
      </c>
      <c r="BP115" s="385" t="e">
        <f t="shared" ca="1" si="3242"/>
        <v>#REF!</v>
      </c>
      <c r="BQ115" s="588" t="e">
        <f t="shared" ca="1" si="3242"/>
        <v>#REF!</v>
      </c>
      <c r="BR115" s="451" t="e">
        <f t="shared" ca="1" si="3242"/>
        <v>#REF!</v>
      </c>
      <c r="BS115" s="368" t="e">
        <f t="shared" ca="1" si="3242"/>
        <v>#REF!</v>
      </c>
      <c r="BT115" s="588" t="e">
        <f t="shared" ca="1" si="3242"/>
        <v>#REF!</v>
      </c>
      <c r="BU115" s="451" t="e">
        <f t="shared" ca="1" si="3242"/>
        <v>#REF!</v>
      </c>
      <c r="BV115" s="368" t="e">
        <f t="shared" ca="1" si="3242"/>
        <v>#REF!</v>
      </c>
      <c r="BW115" s="588" t="e">
        <f t="shared" ca="1" si="3242"/>
        <v>#REF!</v>
      </c>
      <c r="BX115" s="451" t="e">
        <f t="shared" ca="1" si="3242"/>
        <v>#REF!</v>
      </c>
      <c r="BY115" s="368" t="e">
        <f t="shared" ca="1" si="3242"/>
        <v>#REF!</v>
      </c>
      <c r="BZ115" s="385" t="e">
        <f t="shared" ca="1" si="3242"/>
        <v>#REF!</v>
      </c>
      <c r="CA115" s="588" t="e">
        <f t="shared" ca="1" si="3242"/>
        <v>#REF!</v>
      </c>
      <c r="CB115" s="451" t="e">
        <f t="shared" ca="1" si="3242"/>
        <v>#REF!</v>
      </c>
      <c r="CC115" s="368" t="e">
        <f t="shared" ref="CC115:DY115" ca="1" si="3243">SUMIF($S106:$S114,$S115,CC106:CC114)</f>
        <v>#REF!</v>
      </c>
      <c r="CD115" s="588" t="e">
        <f t="shared" ca="1" si="3243"/>
        <v>#REF!</v>
      </c>
      <c r="CE115" s="451" t="e">
        <f t="shared" ca="1" si="3243"/>
        <v>#REF!</v>
      </c>
      <c r="CF115" s="368" t="e">
        <f t="shared" ca="1" si="3243"/>
        <v>#REF!</v>
      </c>
      <c r="CG115" s="588" t="e">
        <f t="shared" ca="1" si="3243"/>
        <v>#REF!</v>
      </c>
      <c r="CH115" s="451" t="e">
        <f t="shared" ca="1" si="3243"/>
        <v>#REF!</v>
      </c>
      <c r="CI115" s="368" t="e">
        <f t="shared" ca="1" si="3243"/>
        <v>#REF!</v>
      </c>
      <c r="CJ115" s="385" t="e">
        <f t="shared" ca="1" si="3243"/>
        <v>#REF!</v>
      </c>
      <c r="CK115" s="588" t="e">
        <f t="shared" ca="1" si="3243"/>
        <v>#REF!</v>
      </c>
      <c r="CL115" s="632" t="e">
        <f t="shared" ca="1" si="3243"/>
        <v>#REF!</v>
      </c>
      <c r="CM115" s="368" t="e">
        <f t="shared" ca="1" si="3243"/>
        <v>#REF!</v>
      </c>
      <c r="CN115" s="633" t="e">
        <f t="shared" ca="1" si="3243"/>
        <v>#REF!</v>
      </c>
      <c r="CO115" s="632" t="e">
        <f t="shared" ca="1" si="3243"/>
        <v>#REF!</v>
      </c>
      <c r="CP115" s="368" t="e">
        <f t="shared" ca="1" si="3243"/>
        <v>#REF!</v>
      </c>
      <c r="CQ115" s="633" t="e">
        <f t="shared" ca="1" si="3243"/>
        <v>#REF!</v>
      </c>
      <c r="CR115" s="632" t="e">
        <f t="shared" ref="CR115:DC115" ca="1" si="3244">SUMIF($S106:$S114,$S115,CR106:CR114)</f>
        <v>#REF!</v>
      </c>
      <c r="CS115" s="368" t="e">
        <f t="shared" ca="1" si="3244"/>
        <v>#REF!</v>
      </c>
      <c r="CT115" s="385" t="e">
        <f t="shared" ca="1" si="3244"/>
        <v>#REF!</v>
      </c>
      <c r="CU115" s="633" t="e">
        <f t="shared" ca="1" si="3244"/>
        <v>#REF!</v>
      </c>
      <c r="CV115" s="632" t="e">
        <f t="shared" ca="1" si="3244"/>
        <v>#REF!</v>
      </c>
      <c r="CW115" s="368" t="e">
        <f t="shared" ca="1" si="3244"/>
        <v>#REF!</v>
      </c>
      <c r="CX115" s="633" t="e">
        <f t="shared" ca="1" si="3244"/>
        <v>#REF!</v>
      </c>
      <c r="CY115" s="632" t="e">
        <f t="shared" ref="CY115:DA115" ca="1" si="3245">SUMIF($S106:$S114,$S115,CY106:CY114)</f>
        <v>#REF!</v>
      </c>
      <c r="CZ115" s="368" t="e">
        <f t="shared" ca="1" si="3245"/>
        <v>#REF!</v>
      </c>
      <c r="DA115" s="633" t="e">
        <f t="shared" ca="1" si="3245"/>
        <v>#REF!</v>
      </c>
      <c r="DB115" s="632" t="e">
        <f t="shared" ca="1" si="3244"/>
        <v>#REF!</v>
      </c>
      <c r="DC115" s="368" t="e">
        <f t="shared" ca="1" si="3244"/>
        <v>#REF!</v>
      </c>
      <c r="DD115" s="385" t="e">
        <f t="shared" ref="DD115" ca="1" si="3246">SUMIF($S106:$S114,$S115,DD106:DD114)</f>
        <v>#REF!</v>
      </c>
      <c r="DE115" s="633" t="e">
        <f t="shared" ca="1" si="3243"/>
        <v>#REF!</v>
      </c>
      <c r="DF115" s="368" t="e">
        <f t="shared" ca="1" si="3243"/>
        <v>#REF!</v>
      </c>
      <c r="DG115" s="368" t="e">
        <f t="shared" ca="1" si="3243"/>
        <v>#REF!</v>
      </c>
      <c r="DH115" s="588" t="e">
        <f t="shared" ca="1" si="3243"/>
        <v>#REF!</v>
      </c>
      <c r="DI115" s="451" t="e">
        <f t="shared" ca="1" si="3243"/>
        <v>#REF!</v>
      </c>
      <c r="DJ115" s="368" t="e">
        <f t="shared" ca="1" si="3243"/>
        <v>#REF!</v>
      </c>
      <c r="DK115" s="588" t="e">
        <f t="shared" ca="1" si="3243"/>
        <v>#REF!</v>
      </c>
      <c r="DL115" s="451" t="e">
        <f t="shared" ca="1" si="3243"/>
        <v>#REF!</v>
      </c>
      <c r="DM115" s="368" t="e">
        <f t="shared" ca="1" si="3243"/>
        <v>#REF!</v>
      </c>
      <c r="DN115" s="385" t="e">
        <f t="shared" ca="1" si="3243"/>
        <v>#REF!</v>
      </c>
      <c r="DO115" s="588" t="e">
        <f t="shared" ca="1" si="3243"/>
        <v>#REF!</v>
      </c>
      <c r="DP115" s="451" t="e">
        <f t="shared" ca="1" si="3243"/>
        <v>#REF!</v>
      </c>
      <c r="DQ115" s="368" t="e">
        <f t="shared" ca="1" si="3243"/>
        <v>#REF!</v>
      </c>
      <c r="DR115" s="588" t="e">
        <f t="shared" ca="1" si="3243"/>
        <v>#REF!</v>
      </c>
      <c r="DS115" s="451" t="e">
        <f t="shared" ca="1" si="3243"/>
        <v>#REF!</v>
      </c>
      <c r="DT115" s="368" t="e">
        <f t="shared" ca="1" si="3243"/>
        <v>#REF!</v>
      </c>
      <c r="DU115" s="588" t="e">
        <f t="shared" ca="1" si="3243"/>
        <v>#REF!</v>
      </c>
      <c r="DV115" s="451" t="e">
        <f t="shared" ca="1" si="3243"/>
        <v>#REF!</v>
      </c>
      <c r="DW115" s="368" t="e">
        <f t="shared" ca="1" si="3243"/>
        <v>#REF!</v>
      </c>
      <c r="DX115" s="385" t="e">
        <f t="shared" ca="1" si="3243"/>
        <v>#REF!</v>
      </c>
      <c r="DY115" s="588" t="e">
        <f t="shared" ca="1" si="3243"/>
        <v>#REF!</v>
      </c>
      <c r="DZ115" s="451" t="e">
        <f t="shared" ref="DZ115:FO115" ca="1" si="3247">SUMIF($S106:$S114,$S115,DZ106:DZ114)</f>
        <v>#REF!</v>
      </c>
      <c r="EA115" s="368" t="e">
        <f t="shared" ca="1" si="3247"/>
        <v>#REF!</v>
      </c>
      <c r="EB115" s="588" t="e">
        <f t="shared" ca="1" si="3247"/>
        <v>#REF!</v>
      </c>
      <c r="EC115" s="451" t="e">
        <f t="shared" ca="1" si="3247"/>
        <v>#REF!</v>
      </c>
      <c r="ED115" s="368" t="e">
        <f t="shared" ca="1" si="3247"/>
        <v>#REF!</v>
      </c>
      <c r="EE115" s="588" t="e">
        <f t="shared" ca="1" si="3247"/>
        <v>#REF!</v>
      </c>
      <c r="EF115" s="451" t="e">
        <f t="shared" ca="1" si="3247"/>
        <v>#REF!</v>
      </c>
      <c r="EG115" s="368" t="e">
        <f t="shared" ca="1" si="3247"/>
        <v>#REF!</v>
      </c>
      <c r="EH115" s="385" t="e">
        <f t="shared" ca="1" si="3247"/>
        <v>#REF!</v>
      </c>
      <c r="EI115" s="588" t="e">
        <f t="shared" ca="1" si="3247"/>
        <v>#REF!</v>
      </c>
      <c r="EJ115" s="632" t="e">
        <f t="shared" ca="1" si="3247"/>
        <v>#REF!</v>
      </c>
      <c r="EK115" s="368" t="e">
        <f t="shared" ca="1" si="3247"/>
        <v>#REF!</v>
      </c>
      <c r="EL115" s="633" t="e">
        <f t="shared" ca="1" si="3247"/>
        <v>#REF!</v>
      </c>
      <c r="EM115" s="632" t="e">
        <f t="shared" ca="1" si="3247"/>
        <v>#REF!</v>
      </c>
      <c r="EN115" s="368" t="e">
        <f t="shared" ca="1" si="3247"/>
        <v>#REF!</v>
      </c>
      <c r="EO115" s="633" t="e">
        <f t="shared" ca="1" si="3247"/>
        <v>#REF!</v>
      </c>
      <c r="EP115" s="632" t="e">
        <f ca="1">SUMIF($S106:$S114,$S115,EP106:EP114)</f>
        <v>#REF!</v>
      </c>
      <c r="EQ115" s="368" t="e">
        <f ca="1">SUMIF($S106:$S114,$S115,EQ106:EQ114)</f>
        <v>#REF!</v>
      </c>
      <c r="ER115" s="385" t="e">
        <f t="shared" ref="ER115" ca="1" si="3248">SUMIF($S106:$S114,$S115,ER106:ER114)</f>
        <v>#REF!</v>
      </c>
      <c r="ES115" s="633" t="e">
        <f ca="1">SUMIF($S106:$S114,$S115,ES106:ES114)</f>
        <v>#REF!</v>
      </c>
      <c r="ET115" s="368" t="e">
        <f t="shared" ca="1" si="3247"/>
        <v>#REF!</v>
      </c>
      <c r="EU115" s="368" t="e">
        <f t="shared" ca="1" si="3247"/>
        <v>#REF!</v>
      </c>
      <c r="EV115" s="588" t="e">
        <f t="shared" ca="1" si="3247"/>
        <v>#REF!</v>
      </c>
      <c r="EW115" s="451" t="e">
        <f t="shared" ca="1" si="3247"/>
        <v>#REF!</v>
      </c>
      <c r="EX115" s="368" t="e">
        <f t="shared" ca="1" si="3247"/>
        <v>#REF!</v>
      </c>
      <c r="EY115" s="588" t="e">
        <f t="shared" ca="1" si="3247"/>
        <v>#REF!</v>
      </c>
      <c r="EZ115" s="451" t="e">
        <f t="shared" ca="1" si="3247"/>
        <v>#REF!</v>
      </c>
      <c r="FA115" s="368" t="e">
        <f t="shared" ca="1" si="3247"/>
        <v>#REF!</v>
      </c>
      <c r="FB115" s="385" t="e">
        <f t="shared" ca="1" si="3247"/>
        <v>#REF!</v>
      </c>
      <c r="FC115" s="588" t="e">
        <f t="shared" ca="1" si="3247"/>
        <v>#REF!</v>
      </c>
      <c r="FD115" s="451" t="e">
        <f t="shared" ca="1" si="3247"/>
        <v>#REF!</v>
      </c>
      <c r="FE115" s="368" t="e">
        <f t="shared" ca="1" si="3247"/>
        <v>#REF!</v>
      </c>
      <c r="FF115" s="588" t="e">
        <f t="shared" ca="1" si="3247"/>
        <v>#REF!</v>
      </c>
      <c r="FG115" s="451" t="e">
        <f t="shared" ca="1" si="3247"/>
        <v>#REF!</v>
      </c>
      <c r="FH115" s="368" t="e">
        <f t="shared" ca="1" si="3247"/>
        <v>#REF!</v>
      </c>
      <c r="FI115" s="588" t="e">
        <f t="shared" ca="1" si="3247"/>
        <v>#REF!</v>
      </c>
      <c r="FJ115" s="451" t="e">
        <f t="shared" ca="1" si="3247"/>
        <v>#REF!</v>
      </c>
      <c r="FK115" s="368" t="e">
        <f t="shared" ca="1" si="3247"/>
        <v>#REF!</v>
      </c>
      <c r="FL115" s="385" t="e">
        <f t="shared" ca="1" si="3247"/>
        <v>#REF!</v>
      </c>
      <c r="FM115" s="588" t="e">
        <f t="shared" ca="1" si="3247"/>
        <v>#REF!</v>
      </c>
      <c r="FN115" s="451" t="e">
        <f t="shared" ca="1" si="3247"/>
        <v>#REF!</v>
      </c>
      <c r="FO115" s="368" t="e">
        <f t="shared" ca="1" si="3247"/>
        <v>#REF!</v>
      </c>
      <c r="FP115" s="588" t="e">
        <f t="shared" ref="FP115:HA115" ca="1" si="3249">SUMIF($S106:$S114,$S115,FP106:FP114)</f>
        <v>#REF!</v>
      </c>
      <c r="FQ115" s="451" t="e">
        <f t="shared" ca="1" si="3249"/>
        <v>#REF!</v>
      </c>
      <c r="FR115" s="368" t="e">
        <f t="shared" ca="1" si="3249"/>
        <v>#REF!</v>
      </c>
      <c r="FS115" s="588" t="e">
        <f t="shared" ca="1" si="3249"/>
        <v>#REF!</v>
      </c>
      <c r="FT115" s="451" t="e">
        <f ca="1">SUMIF($S106:$S114,$S115,FT106:FT114)</f>
        <v>#REF!</v>
      </c>
      <c r="FU115" s="368" t="e">
        <f t="shared" ca="1" si="3249"/>
        <v>#REF!</v>
      </c>
      <c r="FV115" s="385" t="e">
        <f t="shared" ca="1" si="3249"/>
        <v>#REF!</v>
      </c>
      <c r="FW115" s="588" t="e">
        <f t="shared" ref="FW115:GN115" ca="1" si="3250">SUMIF($S106:$S114,$S115,FW106:FW114)</f>
        <v>#REF!</v>
      </c>
      <c r="FX115" s="632" t="e">
        <f t="shared" ca="1" si="3250"/>
        <v>#REF!</v>
      </c>
      <c r="FY115" s="368" t="e">
        <f t="shared" ca="1" si="3250"/>
        <v>#REF!</v>
      </c>
      <c r="FZ115" s="633" t="e">
        <f t="shared" ca="1" si="3250"/>
        <v>#REF!</v>
      </c>
      <c r="GA115" s="632" t="e">
        <f t="shared" ca="1" si="3250"/>
        <v>#REF!</v>
      </c>
      <c r="GB115" s="368" t="e">
        <f t="shared" ca="1" si="3250"/>
        <v>#REF!</v>
      </c>
      <c r="GC115" s="633" t="e">
        <f t="shared" ca="1" si="3250"/>
        <v>#REF!</v>
      </c>
      <c r="GD115" s="632" t="e">
        <f t="shared" ca="1" si="3250"/>
        <v>#REF!</v>
      </c>
      <c r="GE115" s="368" t="e">
        <f t="shared" ca="1" si="3250"/>
        <v>#REF!</v>
      </c>
      <c r="GF115" s="385" t="e">
        <f t="shared" ca="1" si="3250"/>
        <v>#REF!</v>
      </c>
      <c r="GG115" s="633" t="e">
        <f t="shared" ca="1" si="3250"/>
        <v>#REF!</v>
      </c>
      <c r="GH115" s="632" t="e">
        <f t="shared" ca="1" si="3250"/>
        <v>#REF!</v>
      </c>
      <c r="GI115" s="368" t="e">
        <f t="shared" ca="1" si="3250"/>
        <v>#REF!</v>
      </c>
      <c r="GJ115" s="633" t="e">
        <f t="shared" ca="1" si="3250"/>
        <v>#REF!</v>
      </c>
      <c r="GK115" s="632" t="e">
        <f t="shared" ca="1" si="3250"/>
        <v>#REF!</v>
      </c>
      <c r="GL115" s="368" t="e">
        <f t="shared" ca="1" si="3250"/>
        <v>#REF!</v>
      </c>
      <c r="GM115" s="633" t="e">
        <f t="shared" ca="1" si="3250"/>
        <v>#REF!</v>
      </c>
      <c r="GN115" s="632" t="e">
        <f t="shared" ca="1" si="3250"/>
        <v>#REF!</v>
      </c>
      <c r="GO115" s="368" t="e">
        <f t="shared" ref="GO115:GP115" ca="1" si="3251">SUMIF($S106:$S114,$S115,GO106:GO114)</f>
        <v>#REF!</v>
      </c>
      <c r="GP115" s="385" t="e">
        <f t="shared" ca="1" si="3251"/>
        <v>#REF!</v>
      </c>
      <c r="GQ115" s="633" t="e">
        <f ca="1">SUMIF($S106:$S114,$S115,GQ106:GQ114)</f>
        <v>#REF!</v>
      </c>
      <c r="GR115" s="632" t="e">
        <f t="shared" ref="GR115:GS115" ca="1" si="3252">SUMIF($S106:$S114,$S115,GR106:GR114)</f>
        <v>#REF!</v>
      </c>
      <c r="GS115" s="368" t="e">
        <f t="shared" ca="1" si="3252"/>
        <v>#REF!</v>
      </c>
      <c r="GT115" s="633" t="e">
        <f t="shared" ref="GT115" ca="1" si="3253">SUMIF($S106:$S114,$S115,GT106:GT114)</f>
        <v>#REF!</v>
      </c>
      <c r="GU115" s="632" t="e">
        <f t="shared" ref="GU115:GV115" ca="1" si="3254">SUMIF($S106:$S114,$S115,GU106:GU114)</f>
        <v>#REF!</v>
      </c>
      <c r="GV115" s="368" t="e">
        <f t="shared" ca="1" si="3254"/>
        <v>#REF!</v>
      </c>
      <c r="GW115" s="633" t="e">
        <f t="shared" ref="GW115" ca="1" si="3255">SUMIF($S106:$S114,$S115,GW106:GW114)</f>
        <v>#REF!</v>
      </c>
      <c r="GX115" s="632" t="e">
        <f t="shared" ca="1" si="3249"/>
        <v>#REF!</v>
      </c>
      <c r="GY115" s="368" t="e">
        <f t="shared" ca="1" si="3249"/>
        <v>#REF!</v>
      </c>
      <c r="GZ115" s="385" t="e">
        <f ca="1">SUMIF($S106:$S114,$S115,GZ106:GZ114)</f>
        <v>#REF!</v>
      </c>
      <c r="HA115" s="633" t="e">
        <f t="shared" ca="1" si="3249"/>
        <v>#REF!</v>
      </c>
      <c r="HC115" s="537"/>
      <c r="HD115" s="814"/>
      <c r="HE115" s="537"/>
      <c r="HF115" s="537"/>
      <c r="HG115" s="537"/>
    </row>
    <row r="116" spans="1:215" s="536" customFormat="1" ht="19.5" outlineLevel="1" x14ac:dyDescent="0.25">
      <c r="A116" s="535"/>
      <c r="B116" s="1421"/>
      <c r="C116" s="367"/>
      <c r="D116" s="1417"/>
      <c r="E116" s="1418"/>
      <c r="F116" s="1294"/>
      <c r="G116" s="1294"/>
      <c r="H116" s="1294"/>
      <c r="I116" s="1422" t="str">
        <f>集計グループ13</f>
        <v>社会福祉事業</v>
      </c>
      <c r="J116" s="550"/>
      <c r="K116" s="1282"/>
      <c r="L116" s="1282"/>
      <c r="M116" s="1282"/>
      <c r="N116" s="1282"/>
      <c r="O116" s="1282"/>
      <c r="P116" s="1282"/>
      <c r="Q116" s="1282"/>
      <c r="R116" s="577"/>
      <c r="S116" s="367" t="s">
        <v>146</v>
      </c>
      <c r="T116" s="452" t="e">
        <f t="shared" ref="T116:Z116" ca="1" si="3256">SUMIF($S106:$S114,$S116,T106:T114)</f>
        <v>#REF!</v>
      </c>
      <c r="U116" s="369" t="e">
        <f t="shared" ca="1" si="3256"/>
        <v>#REF!</v>
      </c>
      <c r="V116" s="589" t="e">
        <f t="shared" ca="1" si="3256"/>
        <v>#REF!</v>
      </c>
      <c r="W116" s="452" t="e">
        <f t="shared" ca="1" si="3256"/>
        <v>#REF!</v>
      </c>
      <c r="X116" s="369" t="e">
        <f t="shared" ca="1" si="3256"/>
        <v>#REF!</v>
      </c>
      <c r="Y116" s="589" t="e">
        <f t="shared" ca="1" si="3256"/>
        <v>#REF!</v>
      </c>
      <c r="Z116" s="452" t="e">
        <f t="shared" ca="1" si="3256"/>
        <v>#REF!</v>
      </c>
      <c r="AA116" s="369" t="e">
        <f ca="1">SUMIF($S106:$S114,$S116,AA106:AA114)</f>
        <v>#REF!</v>
      </c>
      <c r="AB116" s="790" t="e">
        <f t="shared" ref="AB116" ca="1" si="3257">SUMIF($S106:$S114,$S116,AB106:AB114)</f>
        <v>#REF!</v>
      </c>
      <c r="AC116" s="589" t="e">
        <f t="shared" ref="AC116:AL116" ca="1" si="3258">SUMIF($S106:$S114,$S116,AC106:AC114)</f>
        <v>#REF!</v>
      </c>
      <c r="AD116" s="452" t="e">
        <f t="shared" ca="1" si="3258"/>
        <v>#REF!</v>
      </c>
      <c r="AE116" s="369" t="e">
        <f t="shared" ca="1" si="3258"/>
        <v>#REF!</v>
      </c>
      <c r="AF116" s="589" t="e">
        <f t="shared" ca="1" si="3258"/>
        <v>#REF!</v>
      </c>
      <c r="AG116" s="452" t="e">
        <f t="shared" ca="1" si="3258"/>
        <v>#REF!</v>
      </c>
      <c r="AH116" s="369" t="e">
        <f t="shared" ca="1" si="3258"/>
        <v>#REF!</v>
      </c>
      <c r="AI116" s="589" t="e">
        <f t="shared" ca="1" si="3258"/>
        <v>#REF!</v>
      </c>
      <c r="AJ116" s="452" t="e">
        <f t="shared" ca="1" si="3258"/>
        <v>#REF!</v>
      </c>
      <c r="AK116" s="369" t="e">
        <f t="shared" ca="1" si="3258"/>
        <v>#REF!</v>
      </c>
      <c r="AL116" s="790" t="e">
        <f t="shared" ca="1" si="3258"/>
        <v>#REF!</v>
      </c>
      <c r="AM116" s="589" t="e">
        <f t="shared" ref="AM116:CB116" ca="1" si="3259">SUMIF($S106:$S114,$S116,AM106:AM114)</f>
        <v>#REF!</v>
      </c>
      <c r="AN116" s="452" t="e">
        <f t="shared" ca="1" si="3259"/>
        <v>#REF!</v>
      </c>
      <c r="AO116" s="369" t="e">
        <f t="shared" ca="1" si="3259"/>
        <v>#REF!</v>
      </c>
      <c r="AP116" s="589" t="e">
        <f t="shared" ca="1" si="3259"/>
        <v>#REF!</v>
      </c>
      <c r="AQ116" s="452" t="e">
        <f t="shared" ca="1" si="3259"/>
        <v>#REF!</v>
      </c>
      <c r="AR116" s="369" t="e">
        <f t="shared" ca="1" si="3259"/>
        <v>#REF!</v>
      </c>
      <c r="AS116" s="589" t="e">
        <f t="shared" ca="1" si="3259"/>
        <v>#REF!</v>
      </c>
      <c r="AT116" s="452" t="e">
        <f t="shared" ca="1" si="3259"/>
        <v>#REF!</v>
      </c>
      <c r="AU116" s="369" t="e">
        <f t="shared" ca="1" si="3259"/>
        <v>#REF!</v>
      </c>
      <c r="AV116" s="790" t="e">
        <f t="shared" ca="1" si="3259"/>
        <v>#REF!</v>
      </c>
      <c r="AW116" s="589" t="e">
        <f t="shared" ca="1" si="3259"/>
        <v>#REF!</v>
      </c>
      <c r="AX116" s="634" t="e">
        <f t="shared" ref="AX116:BG116" ca="1" si="3260">SUMIF($S106:$S114,$S116,AX106:AX114)</f>
        <v>#REF!</v>
      </c>
      <c r="AY116" s="369" t="e">
        <f t="shared" ca="1" si="3260"/>
        <v>#REF!</v>
      </c>
      <c r="AZ116" s="635" t="e">
        <f t="shared" ca="1" si="3260"/>
        <v>#REF!</v>
      </c>
      <c r="BA116" s="634" t="e">
        <f t="shared" ca="1" si="3260"/>
        <v>#REF!</v>
      </c>
      <c r="BB116" s="369" t="e">
        <f t="shared" ca="1" si="3260"/>
        <v>#REF!</v>
      </c>
      <c r="BC116" s="635" t="e">
        <f t="shared" ca="1" si="3260"/>
        <v>#REF!</v>
      </c>
      <c r="BD116" s="634" t="e">
        <f t="shared" ca="1" si="3260"/>
        <v>#REF!</v>
      </c>
      <c r="BE116" s="369" t="e">
        <f t="shared" ca="1" si="3260"/>
        <v>#REF!</v>
      </c>
      <c r="BF116" s="790" t="e">
        <f t="shared" ca="1" si="3260"/>
        <v>#REF!</v>
      </c>
      <c r="BG116" s="635" t="e">
        <f t="shared" ca="1" si="3260"/>
        <v>#REF!</v>
      </c>
      <c r="BH116" s="369" t="e">
        <f t="shared" ca="1" si="3259"/>
        <v>#REF!</v>
      </c>
      <c r="BI116" s="369" t="e">
        <f t="shared" ca="1" si="3259"/>
        <v>#REF!</v>
      </c>
      <c r="BJ116" s="589" t="e">
        <f t="shared" ca="1" si="3259"/>
        <v>#REF!</v>
      </c>
      <c r="BK116" s="452" t="e">
        <f t="shared" ca="1" si="3259"/>
        <v>#REF!</v>
      </c>
      <c r="BL116" s="369" t="e">
        <f t="shared" ca="1" si="3259"/>
        <v>#REF!</v>
      </c>
      <c r="BM116" s="589" t="e">
        <f t="shared" ca="1" si="3259"/>
        <v>#REF!</v>
      </c>
      <c r="BN116" s="452" t="e">
        <f t="shared" ca="1" si="3259"/>
        <v>#REF!</v>
      </c>
      <c r="BO116" s="369" t="e">
        <f t="shared" ca="1" si="3259"/>
        <v>#REF!</v>
      </c>
      <c r="BP116" s="790" t="e">
        <f t="shared" ref="BP116" ca="1" si="3261">SUMIF($S106:$S114,$S116,BP106:BP114)</f>
        <v>#REF!</v>
      </c>
      <c r="BQ116" s="589" t="e">
        <f t="shared" ca="1" si="3259"/>
        <v>#REF!</v>
      </c>
      <c r="BR116" s="452" t="e">
        <f t="shared" ca="1" si="3259"/>
        <v>#REF!</v>
      </c>
      <c r="BS116" s="369" t="e">
        <f t="shared" ca="1" si="3259"/>
        <v>#REF!</v>
      </c>
      <c r="BT116" s="589" t="e">
        <f t="shared" ca="1" si="3259"/>
        <v>#REF!</v>
      </c>
      <c r="BU116" s="452" t="e">
        <f t="shared" ca="1" si="3259"/>
        <v>#REF!</v>
      </c>
      <c r="BV116" s="369" t="e">
        <f t="shared" ca="1" si="3259"/>
        <v>#REF!</v>
      </c>
      <c r="BW116" s="589" t="e">
        <f t="shared" ca="1" si="3259"/>
        <v>#REF!</v>
      </c>
      <c r="BX116" s="452" t="e">
        <f t="shared" ca="1" si="3259"/>
        <v>#REF!</v>
      </c>
      <c r="BY116" s="369" t="e">
        <f t="shared" ca="1" si="3259"/>
        <v>#REF!</v>
      </c>
      <c r="BZ116" s="790" t="e">
        <f t="shared" ca="1" si="3259"/>
        <v>#REF!</v>
      </c>
      <c r="CA116" s="589" t="e">
        <f t="shared" ca="1" si="3259"/>
        <v>#REF!</v>
      </c>
      <c r="CB116" s="452" t="e">
        <f t="shared" ca="1" si="3259"/>
        <v>#REF!</v>
      </c>
      <c r="CC116" s="369" t="e">
        <f t="shared" ref="CC116:DY116" ca="1" si="3262">SUMIF($S106:$S114,$S116,CC106:CC114)</f>
        <v>#REF!</v>
      </c>
      <c r="CD116" s="589" t="e">
        <f t="shared" ca="1" si="3262"/>
        <v>#REF!</v>
      </c>
      <c r="CE116" s="452" t="e">
        <f t="shared" ca="1" si="3262"/>
        <v>#REF!</v>
      </c>
      <c r="CF116" s="369" t="e">
        <f t="shared" ca="1" si="3262"/>
        <v>#REF!</v>
      </c>
      <c r="CG116" s="589" t="e">
        <f t="shared" ca="1" si="3262"/>
        <v>#REF!</v>
      </c>
      <c r="CH116" s="452" t="e">
        <f t="shared" ca="1" si="3262"/>
        <v>#REF!</v>
      </c>
      <c r="CI116" s="369" t="e">
        <f t="shared" ca="1" si="3262"/>
        <v>#REF!</v>
      </c>
      <c r="CJ116" s="790" t="e">
        <f t="shared" ca="1" si="3262"/>
        <v>#REF!</v>
      </c>
      <c r="CK116" s="589" t="e">
        <f t="shared" ca="1" si="3262"/>
        <v>#REF!</v>
      </c>
      <c r="CL116" s="634" t="e">
        <f t="shared" ref="CL116:CV116" ca="1" si="3263">SUMIF($S106:$S114,$S116,CL106:CL114)</f>
        <v>#REF!</v>
      </c>
      <c r="CM116" s="369" t="e">
        <f t="shared" ca="1" si="3263"/>
        <v>#REF!</v>
      </c>
      <c r="CN116" s="635" t="e">
        <f t="shared" ca="1" si="3263"/>
        <v>#REF!</v>
      </c>
      <c r="CO116" s="634" t="e">
        <f t="shared" ca="1" si="3263"/>
        <v>#REF!</v>
      </c>
      <c r="CP116" s="369" t="e">
        <f t="shared" ca="1" si="3263"/>
        <v>#REF!</v>
      </c>
      <c r="CQ116" s="635" t="e">
        <f t="shared" ca="1" si="3263"/>
        <v>#REF!</v>
      </c>
      <c r="CR116" s="634" t="e">
        <f t="shared" ca="1" si="3263"/>
        <v>#REF!</v>
      </c>
      <c r="CS116" s="369" t="e">
        <f t="shared" ca="1" si="3263"/>
        <v>#REF!</v>
      </c>
      <c r="CT116" s="790" t="e">
        <f t="shared" ca="1" si="3263"/>
        <v>#REF!</v>
      </c>
      <c r="CU116" s="635" t="e">
        <f t="shared" ca="1" si="3263"/>
        <v>#REF!</v>
      </c>
      <c r="CV116" s="634" t="e">
        <f t="shared" ca="1" si="3263"/>
        <v>#REF!</v>
      </c>
      <c r="CW116" s="369" t="e">
        <f t="shared" ref="CW116" ca="1" si="3264">SUMIF($S106:$S114,$S116,CW106:CW114)</f>
        <v>#REF!</v>
      </c>
      <c r="CX116" s="635" t="e">
        <f ca="1">SUMIF($S106:$S114,$S116,CX106:CX114)</f>
        <v>#REF!</v>
      </c>
      <c r="CY116" s="634" t="e">
        <f ca="1">SUMIF($S106:$S114,$S116,CY106:CY114)</f>
        <v>#REF!</v>
      </c>
      <c r="CZ116" s="369" t="e">
        <f t="shared" ref="CZ116" ca="1" si="3265">SUMIF($S106:$S114,$S116,CZ106:CZ114)</f>
        <v>#REF!</v>
      </c>
      <c r="DA116" s="635" t="e">
        <f ca="1">SUMIF($S106:$S114,$S116,DA106:DA114)</f>
        <v>#REF!</v>
      </c>
      <c r="DB116" s="634" t="e">
        <f ca="1">SUMIF($S106:$S114,$S116,DB106:DB114)</f>
        <v>#REF!</v>
      </c>
      <c r="DC116" s="369" t="e">
        <f t="shared" ca="1" si="3262"/>
        <v>#REF!</v>
      </c>
      <c r="DD116" s="790" t="e">
        <f ca="1">SUMIF($S106:$S114,$S116,DD106:DD114)</f>
        <v>#REF!</v>
      </c>
      <c r="DE116" s="635" t="e">
        <f ca="1">SUMIF($S106:$S114,$S116,DE106:DE114)</f>
        <v>#REF!</v>
      </c>
      <c r="DF116" s="369" t="e">
        <f t="shared" ca="1" si="3262"/>
        <v>#REF!</v>
      </c>
      <c r="DG116" s="369" t="e">
        <f t="shared" ca="1" si="3262"/>
        <v>#REF!</v>
      </c>
      <c r="DH116" s="589" t="e">
        <f t="shared" ca="1" si="3262"/>
        <v>#REF!</v>
      </c>
      <c r="DI116" s="452" t="e">
        <f t="shared" ca="1" si="3262"/>
        <v>#REF!</v>
      </c>
      <c r="DJ116" s="369" t="e">
        <f t="shared" ca="1" si="3262"/>
        <v>#REF!</v>
      </c>
      <c r="DK116" s="589" t="e">
        <f t="shared" ca="1" si="3262"/>
        <v>#REF!</v>
      </c>
      <c r="DL116" s="452" t="e">
        <f t="shared" ca="1" si="3262"/>
        <v>#REF!</v>
      </c>
      <c r="DM116" s="369" t="e">
        <f t="shared" ca="1" si="3262"/>
        <v>#REF!</v>
      </c>
      <c r="DN116" s="790" t="e">
        <f t="shared" ref="DN116" ca="1" si="3266">SUMIF($S106:$S114,$S116,DN106:DN114)</f>
        <v>#REF!</v>
      </c>
      <c r="DO116" s="589" t="e">
        <f t="shared" ca="1" si="3262"/>
        <v>#REF!</v>
      </c>
      <c r="DP116" s="452" t="e">
        <f t="shared" ca="1" si="3262"/>
        <v>#REF!</v>
      </c>
      <c r="DQ116" s="369" t="e">
        <f t="shared" ca="1" si="3262"/>
        <v>#REF!</v>
      </c>
      <c r="DR116" s="589" t="e">
        <f t="shared" ca="1" si="3262"/>
        <v>#REF!</v>
      </c>
      <c r="DS116" s="452" t="e">
        <f t="shared" ca="1" si="3262"/>
        <v>#REF!</v>
      </c>
      <c r="DT116" s="369" t="e">
        <f t="shared" ca="1" si="3262"/>
        <v>#REF!</v>
      </c>
      <c r="DU116" s="589" t="e">
        <f t="shared" ca="1" si="3262"/>
        <v>#REF!</v>
      </c>
      <c r="DV116" s="452" t="e">
        <f t="shared" ca="1" si="3262"/>
        <v>#REF!</v>
      </c>
      <c r="DW116" s="369" t="e">
        <f t="shared" ca="1" si="3262"/>
        <v>#REF!</v>
      </c>
      <c r="DX116" s="790" t="e">
        <f t="shared" ca="1" si="3262"/>
        <v>#REF!</v>
      </c>
      <c r="DY116" s="589" t="e">
        <f t="shared" ca="1" si="3262"/>
        <v>#REF!</v>
      </c>
      <c r="DZ116" s="452" t="e">
        <f t="shared" ref="DZ116:FO116" ca="1" si="3267">SUMIF($S106:$S114,$S116,DZ106:DZ114)</f>
        <v>#REF!</v>
      </c>
      <c r="EA116" s="369" t="e">
        <f t="shared" ca="1" si="3267"/>
        <v>#REF!</v>
      </c>
      <c r="EB116" s="589" t="e">
        <f t="shared" ca="1" si="3267"/>
        <v>#REF!</v>
      </c>
      <c r="EC116" s="452" t="e">
        <f t="shared" ca="1" si="3267"/>
        <v>#REF!</v>
      </c>
      <c r="ED116" s="369" t="e">
        <f t="shared" ca="1" si="3267"/>
        <v>#REF!</v>
      </c>
      <c r="EE116" s="589" t="e">
        <f t="shared" ca="1" si="3267"/>
        <v>#REF!</v>
      </c>
      <c r="EF116" s="452" t="e">
        <f t="shared" ca="1" si="3267"/>
        <v>#REF!</v>
      </c>
      <c r="EG116" s="369" t="e">
        <f t="shared" ca="1" si="3267"/>
        <v>#REF!</v>
      </c>
      <c r="EH116" s="790" t="e">
        <f t="shared" ca="1" si="3267"/>
        <v>#REF!</v>
      </c>
      <c r="EI116" s="589" t="e">
        <f t="shared" ca="1" si="3267"/>
        <v>#REF!</v>
      </c>
      <c r="EJ116" s="634" t="e">
        <f t="shared" ref="EJ116:ET116" ca="1" si="3268">SUMIF($S106:$S114,$S116,EJ106:EJ114)</f>
        <v>#REF!</v>
      </c>
      <c r="EK116" s="369" t="e">
        <f t="shared" ca="1" si="3268"/>
        <v>#REF!</v>
      </c>
      <c r="EL116" s="635" t="e">
        <f t="shared" ca="1" si="3268"/>
        <v>#REF!</v>
      </c>
      <c r="EM116" s="634" t="e">
        <f t="shared" ca="1" si="3268"/>
        <v>#REF!</v>
      </c>
      <c r="EN116" s="369" t="e">
        <f t="shared" ca="1" si="3268"/>
        <v>#REF!</v>
      </c>
      <c r="EO116" s="635" t="e">
        <f t="shared" ca="1" si="3268"/>
        <v>#REF!</v>
      </c>
      <c r="EP116" s="634" t="e">
        <f t="shared" ca="1" si="3268"/>
        <v>#REF!</v>
      </c>
      <c r="EQ116" s="369" t="e">
        <f t="shared" ca="1" si="3268"/>
        <v>#REF!</v>
      </c>
      <c r="ER116" s="790" t="e">
        <f t="shared" ca="1" si="3268"/>
        <v>#REF!</v>
      </c>
      <c r="ES116" s="635" t="e">
        <f t="shared" ca="1" si="3268"/>
        <v>#REF!</v>
      </c>
      <c r="ET116" s="369" t="e">
        <f t="shared" ca="1" si="3268"/>
        <v>#REF!</v>
      </c>
      <c r="EU116" s="369" t="e">
        <f t="shared" ca="1" si="3267"/>
        <v>#REF!</v>
      </c>
      <c r="EV116" s="589" t="e">
        <f t="shared" ca="1" si="3267"/>
        <v>#REF!</v>
      </c>
      <c r="EW116" s="452" t="e">
        <f t="shared" ca="1" si="3267"/>
        <v>#REF!</v>
      </c>
      <c r="EX116" s="369" t="e">
        <f t="shared" ca="1" si="3267"/>
        <v>#REF!</v>
      </c>
      <c r="EY116" s="589" t="e">
        <f t="shared" ca="1" si="3267"/>
        <v>#REF!</v>
      </c>
      <c r="EZ116" s="452" t="e">
        <f t="shared" ca="1" si="3267"/>
        <v>#REF!</v>
      </c>
      <c r="FA116" s="369" t="e">
        <f t="shared" ca="1" si="3267"/>
        <v>#REF!</v>
      </c>
      <c r="FB116" s="790" t="e">
        <f t="shared" ref="FB116" ca="1" si="3269">SUMIF($S106:$S114,$S116,FB106:FB114)</f>
        <v>#REF!</v>
      </c>
      <c r="FC116" s="589" t="e">
        <f t="shared" ca="1" si="3267"/>
        <v>#REF!</v>
      </c>
      <c r="FD116" s="452" t="e">
        <f t="shared" ca="1" si="3267"/>
        <v>#REF!</v>
      </c>
      <c r="FE116" s="369" t="e">
        <f t="shared" ca="1" si="3267"/>
        <v>#REF!</v>
      </c>
      <c r="FF116" s="589" t="e">
        <f t="shared" ca="1" si="3267"/>
        <v>#REF!</v>
      </c>
      <c r="FG116" s="452" t="e">
        <f t="shared" ca="1" si="3267"/>
        <v>#REF!</v>
      </c>
      <c r="FH116" s="369" t="e">
        <f t="shared" ca="1" si="3267"/>
        <v>#REF!</v>
      </c>
      <c r="FI116" s="589" t="e">
        <f t="shared" ca="1" si="3267"/>
        <v>#REF!</v>
      </c>
      <c r="FJ116" s="452" t="e">
        <f t="shared" ca="1" si="3267"/>
        <v>#REF!</v>
      </c>
      <c r="FK116" s="369" t="e">
        <f t="shared" ca="1" si="3267"/>
        <v>#REF!</v>
      </c>
      <c r="FL116" s="790" t="e">
        <f t="shared" ca="1" si="3267"/>
        <v>#REF!</v>
      </c>
      <c r="FM116" s="589" t="e">
        <f t="shared" ca="1" si="3267"/>
        <v>#REF!</v>
      </c>
      <c r="FN116" s="452" t="e">
        <f t="shared" ca="1" si="3267"/>
        <v>#REF!</v>
      </c>
      <c r="FO116" s="369" t="e">
        <f t="shared" ca="1" si="3267"/>
        <v>#REF!</v>
      </c>
      <c r="FP116" s="589" t="e">
        <f t="shared" ref="FP116:FW116" ca="1" si="3270">SUMIF($S106:$S114,$S116,FP106:FP114)</f>
        <v>#REF!</v>
      </c>
      <c r="FQ116" s="452" t="e">
        <f t="shared" ca="1" si="3270"/>
        <v>#REF!</v>
      </c>
      <c r="FR116" s="369" t="e">
        <f t="shared" ca="1" si="3270"/>
        <v>#REF!</v>
      </c>
      <c r="FS116" s="589" t="e">
        <f t="shared" ca="1" si="3270"/>
        <v>#REF!</v>
      </c>
      <c r="FT116" s="452" t="e">
        <f t="shared" ca="1" si="3270"/>
        <v>#REF!</v>
      </c>
      <c r="FU116" s="369" t="e">
        <f t="shared" ca="1" si="3270"/>
        <v>#REF!</v>
      </c>
      <c r="FV116" s="790" t="e">
        <f t="shared" ca="1" si="3270"/>
        <v>#REF!</v>
      </c>
      <c r="FW116" s="589" t="e">
        <f t="shared" ca="1" si="3270"/>
        <v>#REF!</v>
      </c>
      <c r="FX116" s="634" t="e">
        <f t="shared" ref="FX116:GC116" ca="1" si="3271">SUMIF($S106:$S114,$S116,FX106:FX114)</f>
        <v>#REF!</v>
      </c>
      <c r="FY116" s="369" t="e">
        <f t="shared" ca="1" si="3271"/>
        <v>#REF!</v>
      </c>
      <c r="FZ116" s="635" t="e">
        <f t="shared" ca="1" si="3271"/>
        <v>#REF!</v>
      </c>
      <c r="GA116" s="634" t="e">
        <f t="shared" ca="1" si="3271"/>
        <v>#REF!</v>
      </c>
      <c r="GB116" s="369" t="e">
        <f t="shared" ca="1" si="3271"/>
        <v>#REF!</v>
      </c>
      <c r="GC116" s="635" t="e">
        <f t="shared" ca="1" si="3271"/>
        <v>#REF!</v>
      </c>
      <c r="GD116" s="634" t="e">
        <f ca="1">SUMIF($S106:$S114,$S116,GD103:GD114)</f>
        <v>#REF!</v>
      </c>
      <c r="GE116" s="369" t="e">
        <f ca="1">SUMIF($S106:$S114,$S116,GE106:GE114)</f>
        <v>#REF!</v>
      </c>
      <c r="GF116" s="790" t="e">
        <f t="shared" ref="GF116" ca="1" si="3272">SUMIF($S106:$S114,$S116,GF106:GF114)</f>
        <v>#REF!</v>
      </c>
      <c r="GG116" s="635" t="e">
        <f t="shared" ref="GG116" ca="1" si="3273">SUMIF($S103:$S114,$S116,GG103:GG114)</f>
        <v>#REF!</v>
      </c>
      <c r="GH116" s="634" t="e">
        <f ca="1">SUMIF($S106:$S114,$S116,GH106:GH114)</f>
        <v>#REF!</v>
      </c>
      <c r="GI116" s="369" t="e">
        <f t="shared" ref="GI116" ca="1" si="3274">SUMIF($S106:$S114,$S116,GI106:GI114)</f>
        <v>#REF!</v>
      </c>
      <c r="GJ116" s="635" t="e">
        <f ca="1">SUMIF($S106:$S114,$S116,GJ106:GJ114)</f>
        <v>#REF!</v>
      </c>
      <c r="GK116" s="634" t="e">
        <f ca="1">SUMIF($S106:$S114,$S116,GK106:GK114)</f>
        <v>#REF!</v>
      </c>
      <c r="GL116" s="369" t="e">
        <f t="shared" ref="GL116" ca="1" si="3275">SUMIF($S106:$S114,$S116,GL106:GL114)</f>
        <v>#REF!</v>
      </c>
      <c r="GM116" s="635" t="e">
        <f ca="1">SUMIF($S106:$S114,$S116,GM106:GM114)</f>
        <v>#REF!</v>
      </c>
      <c r="GN116" s="634" t="e">
        <f t="shared" ref="GN116:HA116" ca="1" si="3276">SUMIF($S106:$S114,$S116,GN106:GN114)</f>
        <v>#REF!</v>
      </c>
      <c r="GO116" s="369" t="e">
        <f t="shared" ca="1" si="3276"/>
        <v>#REF!</v>
      </c>
      <c r="GP116" s="790" t="e">
        <f t="shared" ca="1" si="3276"/>
        <v>#REF!</v>
      </c>
      <c r="GQ116" s="635" t="e">
        <f t="shared" ca="1" si="3276"/>
        <v>#REF!</v>
      </c>
      <c r="GR116" s="634" t="e">
        <f t="shared" ca="1" si="3276"/>
        <v>#REF!</v>
      </c>
      <c r="GS116" s="369" t="e">
        <f t="shared" ca="1" si="3276"/>
        <v>#REF!</v>
      </c>
      <c r="GT116" s="635" t="e">
        <f t="shared" ca="1" si="3276"/>
        <v>#REF!</v>
      </c>
      <c r="GU116" s="634" t="e">
        <f t="shared" ref="GU116:GW116" ca="1" si="3277">SUMIF($S106:$S114,$S116,GU106:GU114)</f>
        <v>#REF!</v>
      </c>
      <c r="GV116" s="369" t="e">
        <f t="shared" ca="1" si="3277"/>
        <v>#REF!</v>
      </c>
      <c r="GW116" s="635" t="e">
        <f t="shared" ca="1" si="3277"/>
        <v>#REF!</v>
      </c>
      <c r="GX116" s="634" t="e">
        <f t="shared" ca="1" si="3276"/>
        <v>#REF!</v>
      </c>
      <c r="GY116" s="369" t="e">
        <f t="shared" ca="1" si="3276"/>
        <v>#REF!</v>
      </c>
      <c r="GZ116" s="790" t="e">
        <f t="shared" ca="1" si="3276"/>
        <v>#REF!</v>
      </c>
      <c r="HA116" s="635" t="e">
        <f t="shared" ca="1" si="3276"/>
        <v>#REF!</v>
      </c>
      <c r="HC116" s="537"/>
      <c r="HD116" s="538"/>
      <c r="HE116" s="537"/>
      <c r="HF116" s="537"/>
      <c r="HG116" s="537"/>
    </row>
    <row r="117" spans="1:215" s="536" customFormat="1" ht="20.25" thickBot="1" x14ac:dyDescent="0.3">
      <c r="A117" s="535"/>
      <c r="B117" s="1423"/>
      <c r="C117" s="371"/>
      <c r="D117" s="364"/>
      <c r="E117" s="370"/>
      <c r="F117" s="1296"/>
      <c r="G117" s="1296"/>
      <c r="H117" s="1296"/>
      <c r="I117" s="1424"/>
      <c r="J117" s="551"/>
      <c r="K117" s="1280"/>
      <c r="L117" s="1280"/>
      <c r="M117" s="1280"/>
      <c r="N117" s="1280"/>
      <c r="O117" s="1280"/>
      <c r="P117" s="1280"/>
      <c r="Q117" s="1280"/>
      <c r="R117" s="578"/>
      <c r="S117" s="371" t="s">
        <v>143</v>
      </c>
      <c r="T117" s="555" t="e">
        <f t="shared" ref="T117:AA117" ca="1" si="3278">IF(AND(T115&gt;0,T116&gt;0),ROUNDDOWN(T116/T115,4),"")</f>
        <v>#REF!</v>
      </c>
      <c r="U117" s="556" t="e">
        <f t="shared" ca="1" si="3278"/>
        <v>#REF!</v>
      </c>
      <c r="V117" s="556" t="e">
        <f t="shared" ca="1" si="3278"/>
        <v>#REF!</v>
      </c>
      <c r="W117" s="555" t="e">
        <f t="shared" ca="1" si="3278"/>
        <v>#REF!</v>
      </c>
      <c r="X117" s="556" t="e">
        <f t="shared" ca="1" si="3278"/>
        <v>#REF!</v>
      </c>
      <c r="Y117" s="556" t="e">
        <f t="shared" ca="1" si="3278"/>
        <v>#REF!</v>
      </c>
      <c r="Z117" s="555" t="e">
        <f t="shared" ca="1" si="3278"/>
        <v>#REF!</v>
      </c>
      <c r="AA117" s="556" t="e">
        <f t="shared" ca="1" si="3278"/>
        <v>#REF!</v>
      </c>
      <c r="AB117" s="557" t="e">
        <f ca="1">IF(AB116&gt;0,AB116/AB115,0)</f>
        <v>#REF!</v>
      </c>
      <c r="AC117" s="556" t="e">
        <f t="shared" ref="AC117:AK117" ca="1" si="3279">IF(AND(AC115&gt;0,AC116&gt;0),ROUNDDOWN(AC116/AC115,4),"")</f>
        <v>#REF!</v>
      </c>
      <c r="AD117" s="555" t="e">
        <f t="shared" ca="1" si="3279"/>
        <v>#REF!</v>
      </c>
      <c r="AE117" s="556" t="e">
        <f t="shared" ca="1" si="3279"/>
        <v>#REF!</v>
      </c>
      <c r="AF117" s="556" t="e">
        <f t="shared" ca="1" si="3279"/>
        <v>#REF!</v>
      </c>
      <c r="AG117" s="555" t="e">
        <f t="shared" ca="1" si="3279"/>
        <v>#REF!</v>
      </c>
      <c r="AH117" s="556" t="e">
        <f t="shared" ca="1" si="3279"/>
        <v>#REF!</v>
      </c>
      <c r="AI117" s="556" t="e">
        <f t="shared" ca="1" si="3279"/>
        <v>#REF!</v>
      </c>
      <c r="AJ117" s="555" t="e">
        <f t="shared" ca="1" si="3279"/>
        <v>#REF!</v>
      </c>
      <c r="AK117" s="556" t="e">
        <f t="shared" ca="1" si="3279"/>
        <v>#REF!</v>
      </c>
      <c r="AL117" s="557" t="e">
        <f ca="1">IF(AL116&gt;0,AL116/AL115,0)</f>
        <v>#REF!</v>
      </c>
      <c r="AM117" s="556" t="e">
        <f t="shared" ref="AM117:CB117" ca="1" si="3280">IF(AND(AM115&gt;0,AM116&gt;0),ROUNDDOWN(AM116/AM115,4),"")</f>
        <v>#REF!</v>
      </c>
      <c r="AN117" s="555" t="e">
        <f t="shared" ca="1" si="3280"/>
        <v>#REF!</v>
      </c>
      <c r="AO117" s="556" t="e">
        <f t="shared" ca="1" si="3280"/>
        <v>#REF!</v>
      </c>
      <c r="AP117" s="556" t="e">
        <f t="shared" ca="1" si="3280"/>
        <v>#REF!</v>
      </c>
      <c r="AQ117" s="555" t="e">
        <f t="shared" ca="1" si="3280"/>
        <v>#REF!</v>
      </c>
      <c r="AR117" s="556" t="e">
        <f t="shared" ca="1" si="3280"/>
        <v>#REF!</v>
      </c>
      <c r="AS117" s="556" t="e">
        <f t="shared" ca="1" si="3280"/>
        <v>#REF!</v>
      </c>
      <c r="AT117" s="555" t="e">
        <f t="shared" ca="1" si="3280"/>
        <v>#REF!</v>
      </c>
      <c r="AU117" s="556" t="e">
        <f t="shared" ca="1" si="3280"/>
        <v>#REF!</v>
      </c>
      <c r="AV117" s="557" t="e">
        <f ca="1">IF(AV116&gt;0,AV116/AV115,0)</f>
        <v>#REF!</v>
      </c>
      <c r="AW117" s="556" t="e">
        <f t="shared" ca="1" si="3280"/>
        <v>#REF!</v>
      </c>
      <c r="AX117" s="636" t="e">
        <f ca="1">IF(AND(AX115&gt;0,AX116&gt;0),ROUNDDOWN(AX116/AX115,4),"")</f>
        <v>#REF!</v>
      </c>
      <c r="AY117" s="556" t="e">
        <f t="shared" ref="AY117" ca="1" si="3281">IF(AND(AY115&gt;0,AY116&gt;0),ROUNDDOWN(AY116/AY115,4),"")</f>
        <v>#REF!</v>
      </c>
      <c r="AZ117" s="637" t="e">
        <f t="shared" ref="AZ117" ca="1" si="3282">IF(AND(AZ115&gt;0,AZ116&gt;0),ROUNDDOWN(AZ116/AZ115,4),"")</f>
        <v>#REF!</v>
      </c>
      <c r="BA117" s="636" t="e">
        <f ca="1">IF(AND(BA115&gt;0,BA116&gt;0),ROUNDDOWN(BA116/BA115,4),"")</f>
        <v>#REF!</v>
      </c>
      <c r="BB117" s="556" t="e">
        <f t="shared" ref="BB117" ca="1" si="3283">IF(AND(BB115&gt;0,BB116&gt;0),ROUNDDOWN(BB116/BB115,4),"")</f>
        <v>#REF!</v>
      </c>
      <c r="BC117" s="637" t="e">
        <f t="shared" ref="BC117" ca="1" si="3284">IF(AND(BC115&gt;0,BC116&gt;0),ROUNDDOWN(BC116/BC115,4),"")</f>
        <v>#REF!</v>
      </c>
      <c r="BD117" s="636" t="e">
        <f ca="1">IF(AND(BD115&gt;0,BD116&gt;0),ROUNDDOWN(BD116/BD115,4),"")</f>
        <v>#REF!</v>
      </c>
      <c r="BE117" s="556" t="e">
        <f t="shared" ref="BE117" ca="1" si="3285">IF(AND(BE115&gt;0,BE116&gt;0),ROUNDDOWN(BE116/BE115,4),"")</f>
        <v>#REF!</v>
      </c>
      <c r="BF117" s="557"/>
      <c r="BG117" s="637" t="e">
        <f t="shared" ref="BG117" ca="1" si="3286">IF(AND(BG115&gt;0,BG116&gt;0),ROUNDDOWN(BG116/BG115,4),"")</f>
        <v>#REF!</v>
      </c>
      <c r="BH117" s="556" t="e">
        <f t="shared" ca="1" si="3280"/>
        <v>#REF!</v>
      </c>
      <c r="BI117" s="556" t="e">
        <f t="shared" ca="1" si="3280"/>
        <v>#REF!</v>
      </c>
      <c r="BJ117" s="556" t="e">
        <f t="shared" ca="1" si="3280"/>
        <v>#REF!</v>
      </c>
      <c r="BK117" s="555" t="e">
        <f t="shared" ca="1" si="3280"/>
        <v>#REF!</v>
      </c>
      <c r="BL117" s="556" t="e">
        <f t="shared" ca="1" si="3280"/>
        <v>#REF!</v>
      </c>
      <c r="BM117" s="556" t="e">
        <f t="shared" ca="1" si="3280"/>
        <v>#REF!</v>
      </c>
      <c r="BN117" s="555" t="e">
        <f t="shared" ca="1" si="3280"/>
        <v>#REF!</v>
      </c>
      <c r="BO117" s="556" t="e">
        <f t="shared" ca="1" si="3280"/>
        <v>#REF!</v>
      </c>
      <c r="BP117" s="557" t="e">
        <f ca="1">IF(BP116&gt;0,BP116/BP115,0)</f>
        <v>#REF!</v>
      </c>
      <c r="BQ117" s="556" t="e">
        <f t="shared" ca="1" si="3280"/>
        <v>#REF!</v>
      </c>
      <c r="BR117" s="555" t="e">
        <f t="shared" ca="1" si="3280"/>
        <v>#REF!</v>
      </c>
      <c r="BS117" s="556" t="e">
        <f t="shared" ca="1" si="3280"/>
        <v>#REF!</v>
      </c>
      <c r="BT117" s="556" t="e">
        <f t="shared" ca="1" si="3280"/>
        <v>#REF!</v>
      </c>
      <c r="BU117" s="555" t="e">
        <f t="shared" ca="1" si="3280"/>
        <v>#REF!</v>
      </c>
      <c r="BV117" s="556" t="e">
        <f t="shared" ca="1" si="3280"/>
        <v>#REF!</v>
      </c>
      <c r="BW117" s="556" t="e">
        <f t="shared" ca="1" si="3280"/>
        <v>#REF!</v>
      </c>
      <c r="BX117" s="555" t="e">
        <f t="shared" ca="1" si="3280"/>
        <v>#REF!</v>
      </c>
      <c r="BY117" s="556" t="e">
        <f t="shared" ca="1" si="3280"/>
        <v>#REF!</v>
      </c>
      <c r="BZ117" s="557" t="e">
        <f ca="1">IF(BZ116&gt;0,BZ116/BZ115,0)</f>
        <v>#REF!</v>
      </c>
      <c r="CA117" s="556" t="e">
        <f t="shared" ca="1" si="3280"/>
        <v>#REF!</v>
      </c>
      <c r="CB117" s="555" t="e">
        <f t="shared" ca="1" si="3280"/>
        <v>#REF!</v>
      </c>
      <c r="CC117" s="556" t="e">
        <f t="shared" ref="CC117:DY117" ca="1" si="3287">IF(AND(CC115&gt;0,CC116&gt;0),ROUNDDOWN(CC116/CC115,4),"")</f>
        <v>#REF!</v>
      </c>
      <c r="CD117" s="556" t="e">
        <f t="shared" ca="1" si="3287"/>
        <v>#REF!</v>
      </c>
      <c r="CE117" s="555" t="e">
        <f t="shared" ca="1" si="3287"/>
        <v>#REF!</v>
      </c>
      <c r="CF117" s="556" t="e">
        <f t="shared" ca="1" si="3287"/>
        <v>#REF!</v>
      </c>
      <c r="CG117" s="556" t="e">
        <f t="shared" ca="1" si="3287"/>
        <v>#REF!</v>
      </c>
      <c r="CH117" s="555" t="e">
        <f t="shared" ca="1" si="3287"/>
        <v>#REF!</v>
      </c>
      <c r="CI117" s="556" t="e">
        <f t="shared" ca="1" si="3287"/>
        <v>#REF!</v>
      </c>
      <c r="CJ117" s="557" t="e">
        <f ca="1">IF(CJ116&gt;0,CJ116/CJ115,0)</f>
        <v>#REF!</v>
      </c>
      <c r="CK117" s="556" t="e">
        <f t="shared" ca="1" si="3287"/>
        <v>#REF!</v>
      </c>
      <c r="CL117" s="636" t="e">
        <f ca="1">IF(AND(CL115&gt;0,CL116&gt;0),ROUNDDOWN(CL116/CL115,4),"")</f>
        <v>#REF!</v>
      </c>
      <c r="CM117" s="556" t="e">
        <f t="shared" ref="CM117:CN117" ca="1" si="3288">IF(AND(CM115&gt;0,CM116&gt;0),ROUNDDOWN(CM116/CM115,4),"")</f>
        <v>#REF!</v>
      </c>
      <c r="CN117" s="637" t="e">
        <f t="shared" ca="1" si="3288"/>
        <v>#REF!</v>
      </c>
      <c r="CO117" s="636" t="e">
        <f ca="1">IF(AND(CO115&gt;0,CO116&gt;0),ROUNDDOWN(CO116/CO115,4),"")</f>
        <v>#REF!</v>
      </c>
      <c r="CP117" s="556" t="e">
        <f t="shared" ref="CP117:CQ117" ca="1" si="3289">IF(AND(CP115&gt;0,CP116&gt;0),ROUNDDOWN(CP116/CP115,4),"")</f>
        <v>#REF!</v>
      </c>
      <c r="CQ117" s="637" t="e">
        <f t="shared" ca="1" si="3289"/>
        <v>#REF!</v>
      </c>
      <c r="CR117" s="636" t="e">
        <f ca="1">IF(AND(CR115&gt;0,CR116&gt;0),ROUNDDOWN(CR116/CR115,4),"")</f>
        <v>#REF!</v>
      </c>
      <c r="CS117" s="556" t="e">
        <f t="shared" ref="CS117" ca="1" si="3290">IF(AND(CS115&gt;0,CS116&gt;0),ROUNDDOWN(CS116/CS115,4),"")</f>
        <v>#REF!</v>
      </c>
      <c r="CT117" s="557"/>
      <c r="CU117" s="637" t="e">
        <f t="shared" ref="CU117:DA117" ca="1" si="3291">IF(AND(CU115&gt;0,CU116&gt;0),ROUNDDOWN(CU116/CU115,4),"")</f>
        <v>#REF!</v>
      </c>
      <c r="CV117" s="636" t="e">
        <f t="shared" ref="CV117:CX117" ca="1" si="3292">IF(AND(CV115&gt;0,CV116&gt;0),ROUNDDOWN(CV116/CV115,4),"")</f>
        <v>#REF!</v>
      </c>
      <c r="CW117" s="556" t="e">
        <f t="shared" ca="1" si="3292"/>
        <v>#REF!</v>
      </c>
      <c r="CX117" s="637" t="e">
        <f t="shared" ca="1" si="3292"/>
        <v>#REF!</v>
      </c>
      <c r="CY117" s="636" t="e">
        <f t="shared" ca="1" si="3291"/>
        <v>#REF!</v>
      </c>
      <c r="CZ117" s="556" t="e">
        <f t="shared" ca="1" si="3291"/>
        <v>#REF!</v>
      </c>
      <c r="DA117" s="637" t="e">
        <f t="shared" ca="1" si="3291"/>
        <v>#REF!</v>
      </c>
      <c r="DB117" s="636" t="e">
        <f t="shared" ca="1" si="3287"/>
        <v>#REF!</v>
      </c>
      <c r="DC117" s="556" t="e">
        <f t="shared" ca="1" si="3287"/>
        <v>#REF!</v>
      </c>
      <c r="DD117" s="557" t="e">
        <f t="shared" ref="DD117" ca="1" si="3293">IF(AND(DD115&gt;0,DD116&gt;0),ROUNDDOWN(DD116/DD115,4),"")</f>
        <v>#REF!</v>
      </c>
      <c r="DE117" s="637" t="e">
        <f t="shared" ca="1" si="3287"/>
        <v>#REF!</v>
      </c>
      <c r="DF117" s="556" t="e">
        <f t="shared" ca="1" si="3287"/>
        <v>#REF!</v>
      </c>
      <c r="DG117" s="556" t="e">
        <f t="shared" ca="1" si="3287"/>
        <v>#REF!</v>
      </c>
      <c r="DH117" s="556" t="e">
        <f t="shared" ca="1" si="3287"/>
        <v>#REF!</v>
      </c>
      <c r="DI117" s="555" t="e">
        <f t="shared" ca="1" si="3287"/>
        <v>#REF!</v>
      </c>
      <c r="DJ117" s="556" t="e">
        <f t="shared" ca="1" si="3287"/>
        <v>#REF!</v>
      </c>
      <c r="DK117" s="556" t="e">
        <f t="shared" ca="1" si="3287"/>
        <v>#REF!</v>
      </c>
      <c r="DL117" s="555" t="e">
        <f t="shared" ca="1" si="3287"/>
        <v>#REF!</v>
      </c>
      <c r="DM117" s="556" t="e">
        <f t="shared" ca="1" si="3287"/>
        <v>#REF!</v>
      </c>
      <c r="DN117" s="557" t="e">
        <f ca="1">IF(DN116&gt;0,DN116/DN115,0)</f>
        <v>#REF!</v>
      </c>
      <c r="DO117" s="556" t="e">
        <f t="shared" ca="1" si="3287"/>
        <v>#REF!</v>
      </c>
      <c r="DP117" s="555" t="e">
        <f t="shared" ca="1" si="3287"/>
        <v>#REF!</v>
      </c>
      <c r="DQ117" s="556" t="e">
        <f t="shared" ca="1" si="3287"/>
        <v>#REF!</v>
      </c>
      <c r="DR117" s="556" t="e">
        <f t="shared" ca="1" si="3287"/>
        <v>#REF!</v>
      </c>
      <c r="DS117" s="555" t="e">
        <f t="shared" ca="1" si="3287"/>
        <v>#REF!</v>
      </c>
      <c r="DT117" s="556" t="e">
        <f t="shared" ca="1" si="3287"/>
        <v>#REF!</v>
      </c>
      <c r="DU117" s="556" t="e">
        <f t="shared" ca="1" si="3287"/>
        <v>#REF!</v>
      </c>
      <c r="DV117" s="555" t="e">
        <f t="shared" ca="1" si="3287"/>
        <v>#REF!</v>
      </c>
      <c r="DW117" s="556" t="e">
        <f t="shared" ca="1" si="3287"/>
        <v>#REF!</v>
      </c>
      <c r="DX117" s="557" t="e">
        <f ca="1">IF(DX116&gt;0,DX116/DX115,0)</f>
        <v>#REF!</v>
      </c>
      <c r="DY117" s="556" t="e">
        <f t="shared" ca="1" si="3287"/>
        <v>#REF!</v>
      </c>
      <c r="DZ117" s="555" t="e">
        <f t="shared" ref="DZ117:FO117" ca="1" si="3294">IF(AND(DZ115&gt;0,DZ116&gt;0),ROUNDDOWN(DZ116/DZ115,4),"")</f>
        <v>#REF!</v>
      </c>
      <c r="EA117" s="556" t="e">
        <f t="shared" ca="1" si="3294"/>
        <v>#REF!</v>
      </c>
      <c r="EB117" s="556" t="e">
        <f t="shared" ca="1" si="3294"/>
        <v>#REF!</v>
      </c>
      <c r="EC117" s="555" t="e">
        <f t="shared" ca="1" si="3294"/>
        <v>#REF!</v>
      </c>
      <c r="ED117" s="556" t="e">
        <f t="shared" ca="1" si="3294"/>
        <v>#REF!</v>
      </c>
      <c r="EE117" s="556" t="e">
        <f t="shared" ca="1" si="3294"/>
        <v>#REF!</v>
      </c>
      <c r="EF117" s="555" t="e">
        <f t="shared" ca="1" si="3294"/>
        <v>#REF!</v>
      </c>
      <c r="EG117" s="556" t="e">
        <f t="shared" ca="1" si="3294"/>
        <v>#REF!</v>
      </c>
      <c r="EH117" s="557" t="e">
        <f ca="1">IF(EH116&gt;0,EH116/EH115,0)</f>
        <v>#REF!</v>
      </c>
      <c r="EI117" s="556" t="e">
        <f t="shared" ca="1" si="3294"/>
        <v>#REF!</v>
      </c>
      <c r="EJ117" s="636" t="e">
        <f ca="1">IF(AND(EJ115&gt;0,EJ116&gt;0),ROUNDDOWN(EJ116/EJ115,4),"")</f>
        <v>#REF!</v>
      </c>
      <c r="EK117" s="556" t="e">
        <f t="shared" ref="EK117:EL117" ca="1" si="3295">IF(AND(EK115&gt;0,EK116&gt;0),ROUNDDOWN(EK116/EK115,4),"")</f>
        <v>#REF!</v>
      </c>
      <c r="EL117" s="637" t="e">
        <f t="shared" ca="1" si="3295"/>
        <v>#REF!</v>
      </c>
      <c r="EM117" s="636" t="e">
        <f ca="1">IF(AND(EM115&gt;0,EM116&gt;0),ROUNDDOWN(EM116/EM115,4),"")</f>
        <v>#REF!</v>
      </c>
      <c r="EN117" s="556" t="e">
        <f t="shared" ref="EN117:EO117" ca="1" si="3296">IF(AND(EN115&gt;0,EN116&gt;0),ROUNDDOWN(EN116/EN115,4),"")</f>
        <v>#REF!</v>
      </c>
      <c r="EO117" s="637" t="e">
        <f t="shared" ca="1" si="3296"/>
        <v>#REF!</v>
      </c>
      <c r="EP117" s="636" t="e">
        <f ca="1">IF(AND(EP115&gt;0,EP116&gt;0),ROUNDDOWN(EP116/EP115,4),"")</f>
        <v>#REF!</v>
      </c>
      <c r="EQ117" s="556" t="e">
        <f t="shared" ref="EQ117" ca="1" si="3297">IF(AND(EQ115&gt;0,EQ116&gt;0),ROUNDDOWN(EQ116/EQ115,4),"")</f>
        <v>#REF!</v>
      </c>
      <c r="ER117" s="557"/>
      <c r="ES117" s="637" t="e">
        <f t="shared" ref="ES117" ca="1" si="3298">IF(AND(ES115&gt;0,ES116&gt;0),ROUNDDOWN(ES116/ES115,4),"")</f>
        <v>#REF!</v>
      </c>
      <c r="ET117" s="556" t="e">
        <f t="shared" ca="1" si="3294"/>
        <v>#REF!</v>
      </c>
      <c r="EU117" s="556" t="e">
        <f t="shared" ca="1" si="3294"/>
        <v>#REF!</v>
      </c>
      <c r="EV117" s="556" t="e">
        <f t="shared" ca="1" si="3294"/>
        <v>#REF!</v>
      </c>
      <c r="EW117" s="555" t="e">
        <f t="shared" ca="1" si="3294"/>
        <v>#REF!</v>
      </c>
      <c r="EX117" s="556" t="e">
        <f t="shared" ca="1" si="3294"/>
        <v>#REF!</v>
      </c>
      <c r="EY117" s="556" t="e">
        <f t="shared" ca="1" si="3294"/>
        <v>#REF!</v>
      </c>
      <c r="EZ117" s="555" t="e">
        <f t="shared" ca="1" si="3294"/>
        <v>#REF!</v>
      </c>
      <c r="FA117" s="556" t="e">
        <f t="shared" ca="1" si="3294"/>
        <v>#REF!</v>
      </c>
      <c r="FB117" s="557" t="e">
        <f ca="1">IF(FB116&gt;0,FB116/FB115,0)</f>
        <v>#REF!</v>
      </c>
      <c r="FC117" s="556" t="e">
        <f t="shared" ca="1" si="3294"/>
        <v>#REF!</v>
      </c>
      <c r="FD117" s="555" t="e">
        <f t="shared" ca="1" si="3294"/>
        <v>#REF!</v>
      </c>
      <c r="FE117" s="556" t="e">
        <f t="shared" ca="1" si="3294"/>
        <v>#REF!</v>
      </c>
      <c r="FF117" s="556" t="e">
        <f t="shared" ca="1" si="3294"/>
        <v>#REF!</v>
      </c>
      <c r="FG117" s="555" t="e">
        <f t="shared" ca="1" si="3294"/>
        <v>#REF!</v>
      </c>
      <c r="FH117" s="556" t="e">
        <f t="shared" ca="1" si="3294"/>
        <v>#REF!</v>
      </c>
      <c r="FI117" s="556" t="e">
        <f t="shared" ca="1" si="3294"/>
        <v>#REF!</v>
      </c>
      <c r="FJ117" s="555" t="e">
        <f t="shared" ca="1" si="3294"/>
        <v>#REF!</v>
      </c>
      <c r="FK117" s="556" t="e">
        <f t="shared" ca="1" si="3294"/>
        <v>#REF!</v>
      </c>
      <c r="FL117" s="557" t="e">
        <f ca="1">IF(FL116&gt;0,FL116/FL115,0)</f>
        <v>#REF!</v>
      </c>
      <c r="FM117" s="556" t="e">
        <f t="shared" ca="1" si="3294"/>
        <v>#REF!</v>
      </c>
      <c r="FN117" s="555" t="e">
        <f t="shared" ca="1" si="3294"/>
        <v>#REF!</v>
      </c>
      <c r="FO117" s="556" t="e">
        <f t="shared" ca="1" si="3294"/>
        <v>#REF!</v>
      </c>
      <c r="FP117" s="556" t="e">
        <f t="shared" ref="FP117:HA117" ca="1" si="3299">IF(AND(FP115&gt;0,FP116&gt;0),ROUNDDOWN(FP116/FP115,4),"")</f>
        <v>#REF!</v>
      </c>
      <c r="FQ117" s="555" t="e">
        <f t="shared" ca="1" si="3299"/>
        <v>#REF!</v>
      </c>
      <c r="FR117" s="556" t="e">
        <f t="shared" ca="1" si="3299"/>
        <v>#REF!</v>
      </c>
      <c r="FS117" s="556" t="e">
        <f t="shared" ca="1" si="3299"/>
        <v>#REF!</v>
      </c>
      <c r="FT117" s="555" t="e">
        <f t="shared" ca="1" si="3299"/>
        <v>#REF!</v>
      </c>
      <c r="FU117" s="556" t="e">
        <f t="shared" ca="1" si="3299"/>
        <v>#REF!</v>
      </c>
      <c r="FV117" s="557" t="e">
        <f ca="1">IF(FV116&gt;0,FV116/FV115,0)</f>
        <v>#REF!</v>
      </c>
      <c r="FW117" s="556" t="e">
        <f t="shared" ca="1" si="3299"/>
        <v>#REF!</v>
      </c>
      <c r="FX117" s="636" t="e">
        <f ca="1">IF(AND(FX115&gt;0,FX116&gt;0),ROUNDDOWN(FX116/FX115,4),"")</f>
        <v>#REF!</v>
      </c>
      <c r="FY117" s="556" t="e">
        <f t="shared" ref="FY117:FZ117" ca="1" si="3300">IF(AND(FY115&gt;0,FY116&gt;0),ROUNDDOWN(FY116/FY115,4),"")</f>
        <v>#REF!</v>
      </c>
      <c r="FZ117" s="637" t="e">
        <f t="shared" ca="1" si="3300"/>
        <v>#REF!</v>
      </c>
      <c r="GA117" s="636" t="e">
        <f ca="1">IF(AND(GA115&gt;0,GA116&gt;0),ROUNDDOWN(GA116/GA115,4),"")</f>
        <v>#REF!</v>
      </c>
      <c r="GB117" s="556" t="e">
        <f t="shared" ref="GB117:GC117" ca="1" si="3301">IF(AND(GB115&gt;0,GB116&gt;0),ROUNDDOWN(GB116/GB115,4),"")</f>
        <v>#REF!</v>
      </c>
      <c r="GC117" s="637" t="e">
        <f t="shared" ca="1" si="3301"/>
        <v>#REF!</v>
      </c>
      <c r="GD117" s="636" t="e">
        <f ca="1">IF(AND(GD115&gt;0,GD116&gt;0),ROUNDDOWN(GD116/GD115,4),"")</f>
        <v>#REF!</v>
      </c>
      <c r="GE117" s="556" t="e">
        <f t="shared" ref="GE117" ca="1" si="3302">IF(AND(GE115&gt;0,GE116&gt;0),ROUNDDOWN(GE116/GE115,4),"")</f>
        <v>#REF!</v>
      </c>
      <c r="GF117" s="557"/>
      <c r="GG117" s="637" t="e">
        <f t="shared" ref="GG117:GW117" ca="1" si="3303">IF(AND(GG115&gt;0,GG116&gt;0),ROUNDDOWN(GG116/GG115,4),"")</f>
        <v>#REF!</v>
      </c>
      <c r="GH117" s="636" t="e">
        <f t="shared" ca="1" si="3303"/>
        <v>#REF!</v>
      </c>
      <c r="GI117" s="556" t="e">
        <f t="shared" ca="1" si="3303"/>
        <v>#REF!</v>
      </c>
      <c r="GJ117" s="637" t="e">
        <f t="shared" ca="1" si="3303"/>
        <v>#REF!</v>
      </c>
      <c r="GK117" s="636" t="e">
        <f t="shared" ca="1" si="3303"/>
        <v>#REF!</v>
      </c>
      <c r="GL117" s="556" t="e">
        <f t="shared" ca="1" si="3303"/>
        <v>#REF!</v>
      </c>
      <c r="GM117" s="637" t="e">
        <f t="shared" ca="1" si="3303"/>
        <v>#REF!</v>
      </c>
      <c r="GN117" s="636" t="e">
        <f t="shared" ca="1" si="3303"/>
        <v>#REF!</v>
      </c>
      <c r="GO117" s="556" t="e">
        <f t="shared" ca="1" si="3303"/>
        <v>#REF!</v>
      </c>
      <c r="GP117" s="557" t="e">
        <f t="shared" ca="1" si="3303"/>
        <v>#REF!</v>
      </c>
      <c r="GQ117" s="637" t="e">
        <f t="shared" ca="1" si="3303"/>
        <v>#REF!</v>
      </c>
      <c r="GR117" s="636" t="e">
        <f t="shared" ref="GR117:GT117" ca="1" si="3304">IF(AND(GR115&gt;0,GR116&gt;0),ROUNDDOWN(GR116/GR115,4),"")</f>
        <v>#REF!</v>
      </c>
      <c r="GS117" s="556" t="e">
        <f t="shared" ca="1" si="3304"/>
        <v>#REF!</v>
      </c>
      <c r="GT117" s="637" t="e">
        <f t="shared" ca="1" si="3304"/>
        <v>#REF!</v>
      </c>
      <c r="GU117" s="636" t="e">
        <f t="shared" ca="1" si="3303"/>
        <v>#REF!</v>
      </c>
      <c r="GV117" s="556" t="e">
        <f t="shared" ca="1" si="3303"/>
        <v>#REF!</v>
      </c>
      <c r="GW117" s="637" t="e">
        <f t="shared" ca="1" si="3303"/>
        <v>#REF!</v>
      </c>
      <c r="GX117" s="636" t="e">
        <f t="shared" ca="1" si="3299"/>
        <v>#REF!</v>
      </c>
      <c r="GY117" s="556" t="e">
        <f t="shared" ca="1" si="3299"/>
        <v>#REF!</v>
      </c>
      <c r="GZ117" s="557" t="e">
        <f t="shared" ref="GZ117" ca="1" si="3305">IF(AND(GZ115&gt;0,GZ116&gt;0),ROUNDDOWN(GZ116/GZ115,4),"")</f>
        <v>#REF!</v>
      </c>
      <c r="HA117" s="637" t="e">
        <f t="shared" ca="1" si="3299"/>
        <v>#REF!</v>
      </c>
      <c r="HC117" s="537"/>
      <c r="HD117" s="538"/>
      <c r="HE117" s="537"/>
      <c r="HF117" s="537"/>
      <c r="HG117" s="537"/>
    </row>
    <row r="118" spans="1:215" outlineLevel="1" x14ac:dyDescent="0.25">
      <c r="A118" s="365"/>
      <c r="B118" s="507"/>
      <c r="C118" s="447" t="str">
        <f>_xlfn.XLOOKUP($D118,'214737'!$H:$H,'214737'!$G:$G,"",0)</f>
        <v>その他</v>
      </c>
      <c r="D118" s="424" t="s">
        <v>204</v>
      </c>
      <c r="E118" s="417">
        <v>201</v>
      </c>
      <c r="F118" s="1294" t="str">
        <f>_xlfn.XLOOKUP($D118,'214737'!$H:$H,'214737'!$I:$I,"",0)</f>
        <v>豊蔵 一幸</v>
      </c>
      <c r="G118" s="1294" t="str">
        <f>_xlfn.XLOOKUP($D118,'214737'!$H:$H,'214737'!$J:$J,"",0)</f>
        <v>豊蔵 一幸</v>
      </c>
      <c r="H118" s="1294">
        <f>_xlfn.XLOOKUP($D118,'214737'!$H:$H,'214737'!$K:$K,"",0)</f>
        <v>0</v>
      </c>
      <c r="I118" s="425" t="str">
        <f>集計グループ14</f>
        <v>第一建材工業</v>
      </c>
      <c r="J118" s="523"/>
      <c r="K118" s="1278">
        <f>_xlfn.XLOOKUP(実行度合表集計!$D118,'214737'!$H:$H,'214737'!$X:$X,0,0)</f>
        <v>2000</v>
      </c>
      <c r="L118" s="1278">
        <f>_xlfn.XLOOKUP(実行度合表集計!$D118,'214737'!$H:$H,'214737'!$Y:$Y,0,0)</f>
        <v>200</v>
      </c>
      <c r="M118" s="1278">
        <f>_xlfn.XLOOKUP(実行度合表集計!$D118,'214737'!$H:$H,'214737'!$S:$S,0,0)</f>
        <v>900</v>
      </c>
      <c r="N118" s="1278">
        <f>_xlfn.XLOOKUP(実行度合表集計!$D118,'214737'!$H:$H,'214737'!$T:$T,0,0)</f>
        <v>150</v>
      </c>
      <c r="O118" s="1278">
        <f>_xlfn.XLOOKUP(実行度合表集計!$D118,'214737'!$H:$H,'214737'!$U:$U,0,0)</f>
        <v>2750</v>
      </c>
      <c r="P118" s="1278">
        <f>_xlfn.XLOOKUP(実行度合表集計!$D118,'214737'!$H:$H,'214737'!$V:$V,0,0)</f>
        <v>0</v>
      </c>
      <c r="Q118" s="1278">
        <f>SUM(K118:P118)</f>
        <v>6000</v>
      </c>
      <c r="R118" s="577" t="str">
        <f>D118</f>
        <v>第一建材工業</v>
      </c>
      <c r="S118" s="355" t="s">
        <v>145</v>
      </c>
      <c r="T118" s="455" t="e" cm="1">
        <f t="array" aca="1" ref="T118" ca="1">INDEX(INDIRECT("'"&amp;実行度合表集計!$D118&amp;"_受着完'!R27C4:R28C95",FALSE),1,
MATCH(T$2,INDIRECT("'"&amp;実行度合表集計!$D118&amp;"_受着完'!R4",FALSE),0)-1)</f>
        <v>#REF!</v>
      </c>
      <c r="U118" s="356" t="e">
        <f ca="1">INDEX(INDIRECT("'"&amp;実行度合表集計!$D118&amp;"_受着完'!R27C4:R28C95",FALSE),1,
MATCH(T$2,INDIRECT("'"&amp;実行度合表集計!$D118&amp;"_受着完'!R4",FALSE),0))</f>
        <v>#REF!</v>
      </c>
      <c r="V118" s="587" t="e" cm="1">
        <f t="array" aca="1" ref="V118" ca="1">INDEX(INDIRECT("'"&amp;実行度合表集計!$D118&amp;"_受着完'!R27C4:R28C95",FALSE),1,
MATCH(T$2,INDIRECT("'"&amp;実行度合表集計!$D118&amp;"_受着完'!R4",FALSE),0)-3)</f>
        <v>#REF!</v>
      </c>
      <c r="W118" s="357" t="e" cm="1">
        <f t="array" aca="1" ref="W118" ca="1">INDEX(INDIRECT("'"&amp;実行度合表集計!$D118&amp;"_受着完'!R58C4:R59C95",FALSE),1,
MATCH(T$2,INDIRECT("'"&amp;実行度合表集計!$D118&amp;"_受着完'!R4",FALSE),0)-1)</f>
        <v>#REF!</v>
      </c>
      <c r="X118" s="356" t="e">
        <f ca="1">INDEX(INDIRECT("'"&amp;実行度合表集計!$D118&amp;"_受着完'!R58C4:R59C95",FALSE),1,
MATCH(T$2,INDIRECT("'"&amp;実行度合表集計!$D118&amp;"_受着完'!R4",FALSE),0))</f>
        <v>#REF!</v>
      </c>
      <c r="Y118" s="587" t="e" cm="1">
        <f t="array" aca="1" ref="Y118" ca="1">INDEX(INDIRECT("'"&amp;実行度合表集計!$D118&amp;"_受着完'!R58C4:R59C95",FALSE),1,
MATCH(T$2,INDIRECT("'"&amp;実行度合表集計!$D118&amp;"_受着完'!R4",FALSE),0)-3)</f>
        <v>#REF!</v>
      </c>
      <c r="Z118" s="358" t="e" cm="1">
        <f t="array" aca="1" ref="Z118" ca="1">INDEX(INDIRECT("'"&amp;実行度合表集計!$D118&amp;"_受着完'!R89C4:R90C95",FALSE),1,
MATCH(T$2,INDIRECT("'"&amp;実行度合表集計!$D118&amp;"_受着完'!R4",FALSE),0)-1)</f>
        <v>#REF!</v>
      </c>
      <c r="AA118" s="356" t="e">
        <f ca="1">INDEX(INDIRECT("'"&amp;実行度合表集計!$D118&amp;"_受着完'!R89C4:R90C95",FALSE),1,
MATCH(T$2,INDIRECT("'"&amp;実行度合表集計!$D118&amp;"_受着完'!R4",FALSE),0))</f>
        <v>#REF!</v>
      </c>
      <c r="AB118" s="384" t="e">
        <f ca="1">AA118-($Q118*1000)</f>
        <v>#REF!</v>
      </c>
      <c r="AC118" s="587" t="e" cm="1">
        <f t="array" aca="1" ref="AC118" ca="1">INDEX(INDIRECT("'"&amp;実行度合表集計!$D118&amp;"_受着完'!R89C4:R90C95",FALSE),1,
MATCH(T$2,INDIRECT("'"&amp;実行度合表集計!$D118&amp;"_受着完'!R4",FALSE),0)-3)</f>
        <v>#REF!</v>
      </c>
      <c r="AD118" s="455" t="e" cm="1">
        <f t="array" aca="1" ref="AD118" ca="1">INDEX(INDIRECT("'"&amp;実行度合表集計!$D118&amp;"_受着完'!R27C4:R28C95",FALSE),1,
MATCH(AD$2,INDIRECT("'"&amp;実行度合表集計!$D118&amp;"_受着完'!R4",FALSE),0)-1)</f>
        <v>#REF!</v>
      </c>
      <c r="AE118" s="356" t="e">
        <f ca="1">INDEX(INDIRECT("'"&amp;実行度合表集計!$D118&amp;"_受着完'!R27C4:R28C95",FALSE),1,
MATCH(AD$2,INDIRECT("'"&amp;実行度合表集計!$D118&amp;"_受着完'!R4",FALSE),0))</f>
        <v>#REF!</v>
      </c>
      <c r="AF118" s="587" t="e" cm="1">
        <f t="array" aca="1" ref="AF118" ca="1">INDEX(INDIRECT("'"&amp;実行度合表集計!$D118&amp;"_受着完'!R27C4:R28C95",FALSE),1,
MATCH(AD$2,INDIRECT("'"&amp;実行度合表集計!$D118&amp;"_受着完'!R4",FALSE),0)-3)</f>
        <v>#REF!</v>
      </c>
      <c r="AG118" s="357" t="e" cm="1">
        <f t="array" aca="1" ref="AG118" ca="1">INDEX(INDIRECT("'"&amp;実行度合表集計!$D118&amp;"_受着完'!R58C4:R59C95",FALSE),1,
MATCH(AD$2,INDIRECT("'"&amp;実行度合表集計!$D118&amp;"_受着完'!R4",FALSE),0)-1)</f>
        <v>#REF!</v>
      </c>
      <c r="AH118" s="356" t="e">
        <f ca="1">INDEX(INDIRECT("'"&amp;実行度合表集計!$D118&amp;"_受着完'!R58C4:R59C95",FALSE),1,
MATCH(AD$2,INDIRECT("'"&amp;実行度合表集計!$D118&amp;"_受着完'!R4",FALSE),0))</f>
        <v>#REF!</v>
      </c>
      <c r="AI118" s="587" t="e" cm="1">
        <f t="array" aca="1" ref="AI118" ca="1">INDEX(INDIRECT("'"&amp;実行度合表集計!$D118&amp;"_受着完'!R58C4:R59C95",FALSE),1,
MATCH(AD$2,INDIRECT("'"&amp;実行度合表集計!$D118&amp;"_受着完'!R4",FALSE),0)-3)</f>
        <v>#REF!</v>
      </c>
      <c r="AJ118" s="358" t="e" cm="1">
        <f t="array" aca="1" ref="AJ118" ca="1">INDEX(INDIRECT("'"&amp;実行度合表集計!$D118&amp;"_受着完'!R89C4:R90C95",FALSE),1,
MATCH(AD$2,INDIRECT("'"&amp;実行度合表集計!$D118&amp;"_受着完'!R4",FALSE),0)-1)</f>
        <v>#REF!</v>
      </c>
      <c r="AK118" s="356" t="e">
        <f ca="1">INDEX(INDIRECT("'"&amp;実行度合表集計!$D118&amp;"_受着完'!R89C4:R90C95",FALSE),1,
MATCH(AD$2,INDIRECT("'"&amp;実行度合表集計!$D118&amp;"_受着完'!R4",FALSE),0))</f>
        <v>#REF!</v>
      </c>
      <c r="AL118" s="384" t="e">
        <f ca="1">AK118-($Q118*1000)</f>
        <v>#REF!</v>
      </c>
      <c r="AM118" s="587" t="e" cm="1">
        <f t="array" aca="1" ref="AM118" ca="1">INDEX(INDIRECT("'"&amp;実行度合表集計!$D118&amp;"_受着完'!R89C4:R90C95",FALSE),1,
MATCH(AD$2,INDIRECT("'"&amp;実行度合表集計!$D118&amp;"_受着完'!R4",FALSE),0)-3)</f>
        <v>#REF!</v>
      </c>
      <c r="AN118" s="455" t="e" cm="1">
        <f t="array" aca="1" ref="AN118" ca="1">INDEX(INDIRECT("'"&amp;実行度合表集計!$D118&amp;"_受着完'!R27C4:R28C95",FALSE),1,
MATCH(AN$2,INDIRECT("'"&amp;実行度合表集計!$D118&amp;"_受着完'!R4",FALSE),0)-1)</f>
        <v>#REF!</v>
      </c>
      <c r="AO118" s="356" t="e">
        <f ca="1">INDEX(INDIRECT("'"&amp;実行度合表集計!$D118&amp;"_受着完'!R27C4:R28C95",FALSE),1,
MATCH(AN$2,INDIRECT("'"&amp;実行度合表集計!$D118&amp;"_受着完'!R4",FALSE),0))</f>
        <v>#REF!</v>
      </c>
      <c r="AP118" s="587" t="e" cm="1">
        <f t="array" aca="1" ref="AP118" ca="1">INDEX(INDIRECT("'"&amp;実行度合表集計!$D118&amp;"_受着完'!R27C4:R28C95",FALSE),1,
MATCH(AN$2,INDIRECT("'"&amp;実行度合表集計!$D118&amp;"_受着完'!R4",FALSE),0)-3)</f>
        <v>#REF!</v>
      </c>
      <c r="AQ118" s="357" t="e" cm="1">
        <f t="array" aca="1" ref="AQ118" ca="1">INDEX(INDIRECT("'"&amp;実行度合表集計!$D118&amp;"_受着完'!R58C4:R59C95",FALSE),1,
MATCH(AN$2,INDIRECT("'"&amp;実行度合表集計!$D118&amp;"_受着完'!R4",FALSE),0)-1)</f>
        <v>#REF!</v>
      </c>
      <c r="AR118" s="356" t="e">
        <f ca="1">INDEX(INDIRECT("'"&amp;実行度合表集計!$D118&amp;"_受着完'!R58C4:R59C95",FALSE),1,
MATCH(AN$2,INDIRECT("'"&amp;実行度合表集計!$D118&amp;"_受着完'!R4",FALSE),0))</f>
        <v>#REF!</v>
      </c>
      <c r="AS118" s="587" t="e" cm="1">
        <f t="array" aca="1" ref="AS118" ca="1">INDEX(INDIRECT("'"&amp;実行度合表集計!$D118&amp;"_受着完'!R58C4:R59C95",FALSE),1,
MATCH(AN$2,INDIRECT("'"&amp;実行度合表集計!$D118&amp;"_受着完'!R4",FALSE),0)-3)</f>
        <v>#REF!</v>
      </c>
      <c r="AT118" s="358" t="e" cm="1">
        <f t="array" aca="1" ref="AT118" ca="1">INDEX(INDIRECT("'"&amp;実行度合表集計!$D118&amp;"_受着完'!R89C4:R90C95",FALSE),1,
MATCH(AN$2,INDIRECT("'"&amp;実行度合表集計!$D118&amp;"_受着完'!R4",FALSE),0)-1)</f>
        <v>#REF!</v>
      </c>
      <c r="AU118" s="356" t="e">
        <f ca="1">INDEX(INDIRECT("'"&amp;実行度合表集計!$D118&amp;"_受着完'!R89C4:R90C95",FALSE),1,
MATCH(AN$2,INDIRECT("'"&amp;実行度合表集計!$D118&amp;"_受着完'!R4",FALSE),0))</f>
        <v>#REF!</v>
      </c>
      <c r="AV118" s="384" t="e">
        <f ca="1">AU118-($Q118*1000)</f>
        <v>#REF!</v>
      </c>
      <c r="AW118" s="587" t="e" cm="1">
        <f t="array" aca="1" ref="AW118" ca="1">INDEX(INDIRECT("'"&amp;実行度合表集計!$D118&amp;"_受着完'!R89C4:R90C95",FALSE),1,
MATCH(AN$2,INDIRECT("'"&amp;実行度合表集計!$D118&amp;"_受着完'!R4",FALSE),0)-3)</f>
        <v>#REF!</v>
      </c>
      <c r="AX118" s="627" t="e">
        <f t="shared" ref="AX118:BG118" ca="1" si="3306">T118+AD118+AN118</f>
        <v>#REF!</v>
      </c>
      <c r="AY118" s="628" t="e">
        <f t="shared" ca="1" si="3306"/>
        <v>#REF!</v>
      </c>
      <c r="AZ118" s="629" t="e">
        <f t="shared" ca="1" si="3306"/>
        <v>#REF!</v>
      </c>
      <c r="BA118" s="648" t="e">
        <f t="shared" ca="1" si="3306"/>
        <v>#REF!</v>
      </c>
      <c r="BB118" s="617" t="e">
        <f t="shared" ca="1" si="3306"/>
        <v>#REF!</v>
      </c>
      <c r="BC118" s="649" t="e">
        <f t="shared" ca="1" si="3306"/>
        <v>#REF!</v>
      </c>
      <c r="BD118" s="659" t="e">
        <f t="shared" ca="1" si="3306"/>
        <v>#REF!</v>
      </c>
      <c r="BE118" s="619" t="e">
        <f t="shared" ca="1" si="3306"/>
        <v>#REF!</v>
      </c>
      <c r="BF118" s="789" t="e">
        <f t="shared" ca="1" si="3306"/>
        <v>#REF!</v>
      </c>
      <c r="BG118" s="660" t="e">
        <f t="shared" ca="1" si="3306"/>
        <v>#REF!</v>
      </c>
      <c r="BH118" s="360" t="e" cm="1">
        <f t="array" aca="1" ref="BH118" ca="1">INDEX(INDIRECT("'"&amp;実行度合表集計!$D118&amp;"_受着完'!R27C4:R28C95",FALSE),1,
MATCH(BH$2,INDIRECT("'"&amp;実行度合表集計!$D118&amp;"_受着完'!R4",FALSE),0)-1)</f>
        <v>#REF!</v>
      </c>
      <c r="BI118" s="356" t="e">
        <f ca="1">INDEX(INDIRECT("'"&amp;実行度合表集計!$D118&amp;"_受着完'!R27C4:R28C95",FALSE),1,
MATCH(BH$2,INDIRECT("'"&amp;実行度合表集計!$D118&amp;"_受着完'!R4",FALSE),0))</f>
        <v>#REF!</v>
      </c>
      <c r="BJ118" s="587" t="e" cm="1">
        <f t="array" aca="1" ref="BJ118" ca="1">INDEX(INDIRECT("'"&amp;実行度合表集計!$D118&amp;"_受着完'!R27C4:R28C95",FALSE),1,
MATCH(BH$2,INDIRECT("'"&amp;実行度合表集計!$D118&amp;"_受着完'!R4",FALSE),0)-3)</f>
        <v>#REF!</v>
      </c>
      <c r="BK118" s="357" t="e" cm="1">
        <f t="array" aca="1" ref="BK118" ca="1">INDEX(INDIRECT("'"&amp;実行度合表集計!$D118&amp;"_受着完'!R58C4:R59C95",FALSE),1,
MATCH(BH$2,INDIRECT("'"&amp;実行度合表集計!$D118&amp;"_受着完'!R4",FALSE),0)-1)</f>
        <v>#REF!</v>
      </c>
      <c r="BL118" s="356" t="e">
        <f ca="1">INDEX(INDIRECT("'"&amp;実行度合表集計!$D118&amp;"_受着完'!R58C4:R59C95",FALSE),1,
MATCH(BH$2,INDIRECT("'"&amp;実行度合表集計!$D118&amp;"_受着完'!R4",FALSE),0))</f>
        <v>#REF!</v>
      </c>
      <c r="BM118" s="587" t="e" cm="1">
        <f t="array" aca="1" ref="BM118" ca="1">INDEX(INDIRECT("'"&amp;実行度合表集計!$D118&amp;"_受着完'!R58C4:R59C95",FALSE),1,
MATCH(BH$2,INDIRECT("'"&amp;実行度合表集計!$D118&amp;"_受着完'!R4",FALSE),0)-3)</f>
        <v>#REF!</v>
      </c>
      <c r="BN118" s="358" t="e" cm="1">
        <f t="array" aca="1" ref="BN118" ca="1">INDEX(INDIRECT("'"&amp;実行度合表集計!$D118&amp;"_受着完'!R89C4:R90C95",FALSE),1,
MATCH(BH$2,INDIRECT("'"&amp;実行度合表集計!$D118&amp;"_受着完'!R4",FALSE),0)-1)</f>
        <v>#REF!</v>
      </c>
      <c r="BO118" s="356" t="e">
        <f ca="1">INDEX(INDIRECT("'"&amp;実行度合表集計!$D118&amp;"_受着完'!R89C4:R90C95",FALSE),1,
MATCH(BH$2,INDIRECT("'"&amp;実行度合表集計!$D118&amp;"_受着完'!R4",FALSE),0))</f>
        <v>#REF!</v>
      </c>
      <c r="BP118" s="384" t="e">
        <f ca="1">BO118-($Q118*1000)</f>
        <v>#REF!</v>
      </c>
      <c r="BQ118" s="587" t="e" cm="1">
        <f t="array" aca="1" ref="BQ118" ca="1">INDEX(INDIRECT("'"&amp;実行度合表集計!$D118&amp;"_受着完'!R89C4:R90C95",FALSE),1,
MATCH(BH$2,INDIRECT("'"&amp;実行度合表集計!$D118&amp;"_受着完'!R4",FALSE),0)-3)</f>
        <v>#REF!</v>
      </c>
      <c r="BR118" s="455" t="e" cm="1">
        <f t="array" aca="1" ref="BR118" ca="1">INDEX(INDIRECT("'"&amp;実行度合表集計!$D118&amp;"_受着完'!R27C4:R28C95",FALSE),1,
MATCH(BR$2,INDIRECT("'"&amp;実行度合表集計!$D118&amp;"_受着完'!R4",FALSE),0)-1)</f>
        <v>#REF!</v>
      </c>
      <c r="BS118" s="356" t="e">
        <f ca="1">INDEX(INDIRECT("'"&amp;実行度合表集計!$D118&amp;"_受着完'!R27C4:R28C95",FALSE),1,
MATCH(BR$2,INDIRECT("'"&amp;実行度合表集計!$D118&amp;"_受着完'!R4",FALSE),0))</f>
        <v>#REF!</v>
      </c>
      <c r="BT118" s="587" t="e" cm="1">
        <f t="array" aca="1" ref="BT118" ca="1">INDEX(INDIRECT("'"&amp;実行度合表集計!$D118&amp;"_受着完'!R27C4:R28C95",FALSE),1,
MATCH(BR$2,INDIRECT("'"&amp;実行度合表集計!$D118&amp;"_受着完'!R4",FALSE),0)-3)</f>
        <v>#REF!</v>
      </c>
      <c r="BU118" s="357" t="e" cm="1">
        <f t="array" aca="1" ref="BU118" ca="1">INDEX(INDIRECT("'"&amp;実行度合表集計!$D118&amp;"_受着完'!R58C4:R59C95",FALSE),1,
MATCH(BR$2,INDIRECT("'"&amp;実行度合表集計!$D118&amp;"_受着完'!R4",FALSE),0)-1)</f>
        <v>#REF!</v>
      </c>
      <c r="BV118" s="356" t="e">
        <f ca="1">INDEX(INDIRECT("'"&amp;実行度合表集計!$D118&amp;"_受着完'!R58C4:R59C95",FALSE),1,
MATCH(BR$2,INDIRECT("'"&amp;実行度合表集計!$D118&amp;"_受着完'!R4",FALSE),0))</f>
        <v>#REF!</v>
      </c>
      <c r="BW118" s="587" t="e" cm="1">
        <f t="array" aca="1" ref="BW118" ca="1">INDEX(INDIRECT("'"&amp;実行度合表集計!$D118&amp;"_受着完'!R58C4:R59C95",FALSE),1,
MATCH(BR$2,INDIRECT("'"&amp;実行度合表集計!$D118&amp;"_受着完'!R4",FALSE),0)-3)</f>
        <v>#REF!</v>
      </c>
      <c r="BX118" s="358" t="e" cm="1">
        <f t="array" aca="1" ref="BX118" ca="1">INDEX(INDIRECT("'"&amp;実行度合表集計!$D118&amp;"_受着完'!R89C4:R90C95",FALSE),1,
MATCH(BR$2,INDIRECT("'"&amp;実行度合表集計!$D118&amp;"_受着完'!R4",FALSE),0)-1)</f>
        <v>#REF!</v>
      </c>
      <c r="BY118" s="356" t="e">
        <f ca="1">INDEX(INDIRECT("'"&amp;実行度合表集計!$D118&amp;"_受着完'!R89C4:R90C95",FALSE),1,
MATCH(BR$2,INDIRECT("'"&amp;実行度合表集計!$D118&amp;"_受着完'!R4",FALSE),0))</f>
        <v>#REF!</v>
      </c>
      <c r="BZ118" s="384" t="e">
        <f ca="1">BY118-($Q118*1000)</f>
        <v>#REF!</v>
      </c>
      <c r="CA118" s="587" t="e" cm="1">
        <f t="array" aca="1" ref="CA118" ca="1">INDEX(INDIRECT("'"&amp;実行度合表集計!$D118&amp;"_受着完'!R89C4:R90C95",FALSE),1,
MATCH(BR$2,INDIRECT("'"&amp;実行度合表集計!$D118&amp;"_受着完'!R4",FALSE),0)-3)</f>
        <v>#REF!</v>
      </c>
      <c r="CB118" s="455" t="e" cm="1">
        <f t="array" aca="1" ref="CB118" ca="1">INDEX(INDIRECT("'"&amp;実行度合表集計!$D118&amp;"_受着完'!R27C4:R28C95",FALSE),1,
MATCH(CB$2,INDIRECT("'"&amp;実行度合表集計!$D118&amp;"_受着完'!R4",FALSE),0)-1)</f>
        <v>#REF!</v>
      </c>
      <c r="CC118" s="356" t="e">
        <f ca="1">INDEX(INDIRECT("'"&amp;実行度合表集計!$D118&amp;"_受着完'!R27C4:R28C95",FALSE),1,
MATCH(CB$2,INDIRECT("'"&amp;実行度合表集計!$D118&amp;"_受着完'!R4",FALSE),0))</f>
        <v>#REF!</v>
      </c>
      <c r="CD118" s="587" t="e" cm="1">
        <f t="array" aca="1" ref="CD118" ca="1">INDEX(INDIRECT("'"&amp;実行度合表集計!$D118&amp;"_受着完'!R27C4:R28C95",FALSE),1,
MATCH(CB$2,INDIRECT("'"&amp;実行度合表集計!$D118&amp;"_受着完'!R4",FALSE),0)-3)</f>
        <v>#REF!</v>
      </c>
      <c r="CE118" s="357" t="e" cm="1">
        <f t="array" aca="1" ref="CE118" ca="1">INDEX(INDIRECT("'"&amp;実行度合表集計!$D118&amp;"_受着完'!R58C4:R59C95",FALSE),1,
MATCH(CB$2,INDIRECT("'"&amp;実行度合表集計!$D118&amp;"_受着完'!R4",FALSE),0)-1)</f>
        <v>#REF!</v>
      </c>
      <c r="CF118" s="356" t="e">
        <f ca="1">INDEX(INDIRECT("'"&amp;実行度合表集計!$D118&amp;"_受着完'!R58C4:R59C95",FALSE),1,
MATCH(CB$2,INDIRECT("'"&amp;実行度合表集計!$D118&amp;"_受着完'!R4",FALSE),0))</f>
        <v>#REF!</v>
      </c>
      <c r="CG118" s="587" t="e" cm="1">
        <f t="array" aca="1" ref="CG118" ca="1">INDEX(INDIRECT("'"&amp;実行度合表集計!$D118&amp;"_受着完'!R58C4:R59C95",FALSE),1,
MATCH(CB$2,INDIRECT("'"&amp;実行度合表集計!$D118&amp;"_受着完'!R4",FALSE),0)-3)</f>
        <v>#REF!</v>
      </c>
      <c r="CH118" s="358" t="e" cm="1">
        <f t="array" aca="1" ref="CH118" ca="1">INDEX(INDIRECT("'"&amp;実行度合表集計!$D118&amp;"_受着完'!R89C4:R90C95",FALSE),1,
MATCH(CB$2,INDIRECT("'"&amp;実行度合表集計!$D118&amp;"_受着完'!R4",FALSE),0)-1)</f>
        <v>#REF!</v>
      </c>
      <c r="CI118" s="356" t="e">
        <f ca="1">INDEX(INDIRECT("'"&amp;実行度合表集計!$D118&amp;"_受着完'!R89C4:R90C95",FALSE),1,
MATCH(CB$2,INDIRECT("'"&amp;実行度合表集計!$D118&amp;"_受着完'!R4",FALSE),0))</f>
        <v>#REF!</v>
      </c>
      <c r="CJ118" s="384" t="e">
        <f ca="1">CI118-($Q118*1000)</f>
        <v>#REF!</v>
      </c>
      <c r="CK118" s="587" t="e" cm="1">
        <f t="array" aca="1" ref="CK118" ca="1">INDEX(INDIRECT("'"&amp;実行度合表集計!$D118&amp;"_受着完'!R89C4:R90C95",FALSE),1,
MATCH(CB$2,INDIRECT("'"&amp;実行度合表集計!$D118&amp;"_受着完'!R4",FALSE),0)-3)</f>
        <v>#REF!</v>
      </c>
      <c r="CL118" s="627" t="e">
        <f t="shared" ref="CL118:CU118" ca="1" si="3307">BH118+BR118+CB118</f>
        <v>#REF!</v>
      </c>
      <c r="CM118" s="628" t="e">
        <f t="shared" ca="1" si="3307"/>
        <v>#REF!</v>
      </c>
      <c r="CN118" s="629" t="e">
        <f t="shared" ca="1" si="3307"/>
        <v>#REF!</v>
      </c>
      <c r="CO118" s="648" t="e">
        <f t="shared" ca="1" si="3307"/>
        <v>#REF!</v>
      </c>
      <c r="CP118" s="617" t="e">
        <f t="shared" ca="1" si="3307"/>
        <v>#REF!</v>
      </c>
      <c r="CQ118" s="649" t="e">
        <f t="shared" ca="1" si="3307"/>
        <v>#REF!</v>
      </c>
      <c r="CR118" s="659" t="e">
        <f t="shared" ca="1" si="3307"/>
        <v>#REF!</v>
      </c>
      <c r="CS118" s="619" t="e">
        <f t="shared" ca="1" si="3307"/>
        <v>#REF!</v>
      </c>
      <c r="CT118" s="789" t="e">
        <f t="shared" ca="1" si="3307"/>
        <v>#REF!</v>
      </c>
      <c r="CU118" s="660" t="e">
        <f t="shared" ca="1" si="3307"/>
        <v>#REF!</v>
      </c>
      <c r="CV118" s="670" t="e">
        <f t="shared" ref="CV118:DE119" ca="1" si="3308">AX118+CL118</f>
        <v>#REF!</v>
      </c>
      <c r="CW118" s="620" t="e">
        <f t="shared" ca="1" si="3308"/>
        <v>#REF!</v>
      </c>
      <c r="CX118" s="671" t="e">
        <f t="shared" ca="1" si="3308"/>
        <v>#REF!</v>
      </c>
      <c r="CY118" s="681" t="e">
        <f t="shared" ca="1" si="3308"/>
        <v>#REF!</v>
      </c>
      <c r="CZ118" s="622" t="e">
        <f t="shared" ca="1" si="3308"/>
        <v>#REF!</v>
      </c>
      <c r="DA118" s="682" t="e">
        <f t="shared" ca="1" si="3308"/>
        <v>#REF!</v>
      </c>
      <c r="DB118" s="692" t="e">
        <f t="shared" ca="1" si="3308"/>
        <v>#REF!</v>
      </c>
      <c r="DC118" s="624" t="e">
        <f t="shared" ca="1" si="3308"/>
        <v>#REF!</v>
      </c>
      <c r="DD118" s="791" t="e">
        <f t="shared" ca="1" si="3308"/>
        <v>#REF!</v>
      </c>
      <c r="DE118" s="693" t="e">
        <f t="shared" ca="1" si="3308"/>
        <v>#REF!</v>
      </c>
      <c r="DF118" s="360" t="e" cm="1">
        <f t="array" aca="1" ref="DF118" ca="1">INDEX(INDIRECT("'"&amp;実行度合表集計!$D118&amp;"_受着完'!R27C4:R28C95",FALSE),1,
MATCH(DF$2,INDIRECT("'"&amp;実行度合表集計!$D118&amp;"_受着完'!R4",FALSE),0)-1)</f>
        <v>#REF!</v>
      </c>
      <c r="DG118" s="356" t="e">
        <f ca="1">INDEX(INDIRECT("'"&amp;実行度合表集計!$D118&amp;"_受着完'!R27C4:R28C95",FALSE),1,
MATCH(DF$2,INDIRECT("'"&amp;実行度合表集計!$D118&amp;"_受着完'!R4",FALSE),0))</f>
        <v>#REF!</v>
      </c>
      <c r="DH118" s="587" t="e" cm="1">
        <f t="array" aca="1" ref="DH118" ca="1">INDEX(INDIRECT("'"&amp;実行度合表集計!$D118&amp;"_受着完'!R27C4:R28C95",FALSE),1,
MATCH(DF$2,INDIRECT("'"&amp;実行度合表集計!$D118&amp;"_受着完'!R4",FALSE),0)-3)</f>
        <v>#REF!</v>
      </c>
      <c r="DI118" s="357" t="e" cm="1">
        <f t="array" aca="1" ref="DI118" ca="1">INDEX(INDIRECT("'"&amp;実行度合表集計!$D118&amp;"_受着完'!R58C4:R59C95",FALSE),1,
MATCH(DF$2,INDIRECT("'"&amp;実行度合表集計!$D118&amp;"_受着完'!R4",FALSE),0)-1)</f>
        <v>#REF!</v>
      </c>
      <c r="DJ118" s="356" t="e">
        <f ca="1">INDEX(INDIRECT("'"&amp;実行度合表集計!$D118&amp;"_受着完'!R58C4:R59C95",FALSE),1,
MATCH(DF$2,INDIRECT("'"&amp;実行度合表集計!$D118&amp;"_受着完'!R4",FALSE),0))</f>
        <v>#REF!</v>
      </c>
      <c r="DK118" s="587" t="e" cm="1">
        <f t="array" aca="1" ref="DK118" ca="1">INDEX(INDIRECT("'"&amp;実行度合表集計!$D118&amp;"_受着完'!R58C4:R59C95",FALSE),1,
MATCH(DF$2,INDIRECT("'"&amp;実行度合表集計!$D118&amp;"_受着完'!R4",FALSE),0)-3)</f>
        <v>#REF!</v>
      </c>
      <c r="DL118" s="358" t="e" cm="1">
        <f t="array" aca="1" ref="DL118" ca="1">INDEX(INDIRECT("'"&amp;実行度合表集計!$D118&amp;"_受着完'!R89C4:R90C95",FALSE),1,
MATCH(DF$2,INDIRECT("'"&amp;実行度合表集計!$D118&amp;"_受着完'!R4",FALSE),0)-1)</f>
        <v>#REF!</v>
      </c>
      <c r="DM118" s="356" t="e">
        <f ca="1">INDEX(INDIRECT("'"&amp;実行度合表集計!$D118&amp;"_受着完'!R89C4:R90C95",FALSE),1,
MATCH(DF$2,INDIRECT("'"&amp;実行度合表集計!$D118&amp;"_受着完'!R4",FALSE),0))</f>
        <v>#REF!</v>
      </c>
      <c r="DN118" s="384" t="e">
        <f ca="1">DM118-($Q118*1000)</f>
        <v>#REF!</v>
      </c>
      <c r="DO118" s="587" t="e" cm="1">
        <f t="array" aca="1" ref="DO118" ca="1">INDEX(INDIRECT("'"&amp;実行度合表集計!$D118&amp;"_受着完'!R89C4:R90C95",FALSE),1,
MATCH(DF$2,INDIRECT("'"&amp;実行度合表集計!$D118&amp;"_受着完'!R4",FALSE),0)-3)</f>
        <v>#REF!</v>
      </c>
      <c r="DP118" s="455" t="e" cm="1">
        <f t="array" aca="1" ref="DP118" ca="1">INDEX(INDIRECT("'"&amp;実行度合表集計!$D118&amp;"_受着完'!R27C4:R28C95",FALSE),1,
MATCH(DP$2,INDIRECT("'"&amp;実行度合表集計!$D118&amp;"_受着完'!R4",FALSE),0)-1)</f>
        <v>#REF!</v>
      </c>
      <c r="DQ118" s="356" t="e">
        <f ca="1">INDEX(INDIRECT("'"&amp;実行度合表集計!$D118&amp;"_受着完'!R27C4:R28C95",FALSE),1,
MATCH(DP$2,INDIRECT("'"&amp;実行度合表集計!$D118&amp;"_受着完'!R4",FALSE),0))</f>
        <v>#REF!</v>
      </c>
      <c r="DR118" s="587" t="e" cm="1">
        <f t="array" aca="1" ref="DR118" ca="1">INDEX(INDIRECT("'"&amp;実行度合表集計!$D118&amp;"_受着完'!R27C4:R28C95",FALSE),1,
MATCH(DP$2,INDIRECT("'"&amp;実行度合表集計!$D118&amp;"_受着完'!R4",FALSE),0)-3)</f>
        <v>#REF!</v>
      </c>
      <c r="DS118" s="357" t="e" cm="1">
        <f t="array" aca="1" ref="DS118" ca="1">INDEX(INDIRECT("'"&amp;実行度合表集計!$D118&amp;"_受着完'!R58C4:R59C95",FALSE),1,
MATCH(DP$2,INDIRECT("'"&amp;実行度合表集計!$D118&amp;"_受着完'!R4",FALSE),0)-1)</f>
        <v>#REF!</v>
      </c>
      <c r="DT118" s="356" t="e">
        <f ca="1">INDEX(INDIRECT("'"&amp;実行度合表集計!$D118&amp;"_受着完'!R58C4:R59C95",FALSE),1,
MATCH(DP$2,INDIRECT("'"&amp;実行度合表集計!$D118&amp;"_受着完'!R4",FALSE),0))</f>
        <v>#REF!</v>
      </c>
      <c r="DU118" s="587" t="e" cm="1">
        <f t="array" aca="1" ref="DU118" ca="1">INDEX(INDIRECT("'"&amp;実行度合表集計!$D118&amp;"_受着完'!R58C4:R59C95",FALSE),1,
MATCH(DP$2,INDIRECT("'"&amp;実行度合表集計!$D118&amp;"_受着完'!R4",FALSE),0)-3)</f>
        <v>#REF!</v>
      </c>
      <c r="DV118" s="358" t="e" cm="1">
        <f t="array" aca="1" ref="DV118" ca="1">INDEX(INDIRECT("'"&amp;実行度合表集計!$D118&amp;"_受着完'!R89C4:R90C95",FALSE),1,
MATCH(DP$2,INDIRECT("'"&amp;実行度合表集計!$D118&amp;"_受着完'!R4",FALSE),0)-1)</f>
        <v>#REF!</v>
      </c>
      <c r="DW118" s="356" t="e">
        <f ca="1">INDEX(INDIRECT("'"&amp;実行度合表集計!$D118&amp;"_受着完'!R89C4:R90C95",FALSE),1,
MATCH(DP$2,INDIRECT("'"&amp;実行度合表集計!$D118&amp;"_受着完'!R4",FALSE),0))</f>
        <v>#REF!</v>
      </c>
      <c r="DX118" s="384" t="e">
        <f ca="1">DW118-($Q118*1000)</f>
        <v>#REF!</v>
      </c>
      <c r="DY118" s="587" t="e" cm="1">
        <f t="array" aca="1" ref="DY118" ca="1">INDEX(INDIRECT("'"&amp;実行度合表集計!$D118&amp;"_受着完'!R89C4:R90C95",FALSE),1,
MATCH(DP$2,INDIRECT("'"&amp;実行度合表集計!$D118&amp;"_受着完'!R4",FALSE),0)-3)</f>
        <v>#REF!</v>
      </c>
      <c r="DZ118" s="455" t="e" cm="1">
        <f t="array" aca="1" ref="DZ118" ca="1">INDEX(INDIRECT("'"&amp;実行度合表集計!$D118&amp;"_受着完'!R27C4:R28C95",FALSE),1,
MATCH(DZ$2,INDIRECT("'"&amp;実行度合表集計!$D118&amp;"_受着完'!R4",FALSE),0)-1)</f>
        <v>#REF!</v>
      </c>
      <c r="EA118" s="356" t="e">
        <f ca="1">INDEX(INDIRECT("'"&amp;実行度合表集計!$D118&amp;"_受着完'!R27C4:R28C95",FALSE),1,
MATCH(DZ$2,INDIRECT("'"&amp;実行度合表集計!$D118&amp;"_受着完'!R4",FALSE),0))</f>
        <v>#REF!</v>
      </c>
      <c r="EB118" s="587" t="e" cm="1">
        <f t="array" aca="1" ref="EB118" ca="1">INDEX(INDIRECT("'"&amp;実行度合表集計!$D118&amp;"_受着完'!R27C4:R28C95",FALSE),1,
MATCH(DZ$2,INDIRECT("'"&amp;実行度合表集計!$D118&amp;"_受着完'!R4",FALSE),0)-3)</f>
        <v>#REF!</v>
      </c>
      <c r="EC118" s="357" t="e" cm="1">
        <f t="array" aca="1" ref="EC118" ca="1">INDEX(INDIRECT("'"&amp;実行度合表集計!$D118&amp;"_受着完'!R58C4:R59C95",FALSE),1,
MATCH(DZ$2,INDIRECT("'"&amp;実行度合表集計!$D118&amp;"_受着完'!R4",FALSE),0)-1)</f>
        <v>#REF!</v>
      </c>
      <c r="ED118" s="356" t="e">
        <f ca="1">INDEX(INDIRECT("'"&amp;実行度合表集計!$D118&amp;"_受着完'!R58C4:R59C95",FALSE),1,
MATCH(DZ$2,INDIRECT("'"&amp;実行度合表集計!$D118&amp;"_受着完'!R4",FALSE),0))</f>
        <v>#REF!</v>
      </c>
      <c r="EE118" s="587" t="e" cm="1">
        <f t="array" aca="1" ref="EE118" ca="1">INDEX(INDIRECT("'"&amp;実行度合表集計!$D118&amp;"_受着完'!R58C4:R59C95",FALSE),1,
MATCH(DZ$2,INDIRECT("'"&amp;実行度合表集計!$D118&amp;"_受着完'!R4",FALSE),0)-3)</f>
        <v>#REF!</v>
      </c>
      <c r="EF118" s="358" t="e" cm="1">
        <f t="array" aca="1" ref="EF118" ca="1">INDEX(INDIRECT("'"&amp;実行度合表集計!$D118&amp;"_受着完'!R89C4:R90C95",FALSE),1,
MATCH(DZ$2,INDIRECT("'"&amp;実行度合表集計!$D118&amp;"_受着完'!R4",FALSE),0)-1)</f>
        <v>#REF!</v>
      </c>
      <c r="EG118" s="356" t="e">
        <f ca="1">INDEX(INDIRECT("'"&amp;実行度合表集計!$D118&amp;"_受着完'!R89C4:R90C95",FALSE),1,
MATCH(DZ$2,INDIRECT("'"&amp;実行度合表集計!$D118&amp;"_受着完'!R4",FALSE),0))</f>
        <v>#REF!</v>
      </c>
      <c r="EH118" s="384" t="e">
        <f ca="1">EG118-($Q118*1000)</f>
        <v>#REF!</v>
      </c>
      <c r="EI118" s="587" t="e" cm="1">
        <f t="array" aca="1" ref="EI118" ca="1">INDEX(INDIRECT("'"&amp;実行度合表集計!$D118&amp;"_受着完'!R89C4:R90C95",FALSE),1,
MATCH(DZ$2,INDIRECT("'"&amp;実行度合表集計!$D118&amp;"_受着完'!R4",FALSE),0)-3)</f>
        <v>#REF!</v>
      </c>
      <c r="EJ118" s="627" t="e">
        <f t="shared" ref="EJ118:ES118" ca="1" si="3309">DF118+DP118+DZ118</f>
        <v>#REF!</v>
      </c>
      <c r="EK118" s="628" t="e">
        <f t="shared" ca="1" si="3309"/>
        <v>#REF!</v>
      </c>
      <c r="EL118" s="629" t="e">
        <f t="shared" ca="1" si="3309"/>
        <v>#REF!</v>
      </c>
      <c r="EM118" s="648" t="e">
        <f t="shared" ca="1" si="3309"/>
        <v>#REF!</v>
      </c>
      <c r="EN118" s="617" t="e">
        <f t="shared" ca="1" si="3309"/>
        <v>#REF!</v>
      </c>
      <c r="EO118" s="649" t="e">
        <f t="shared" ca="1" si="3309"/>
        <v>#REF!</v>
      </c>
      <c r="EP118" s="659" t="e">
        <f t="shared" ca="1" si="3309"/>
        <v>#REF!</v>
      </c>
      <c r="EQ118" s="619" t="e">
        <f t="shared" ca="1" si="3309"/>
        <v>#REF!</v>
      </c>
      <c r="ER118" s="789" t="e">
        <f t="shared" ca="1" si="3309"/>
        <v>#REF!</v>
      </c>
      <c r="ES118" s="660" t="e">
        <f t="shared" ca="1" si="3309"/>
        <v>#REF!</v>
      </c>
      <c r="ET118" s="360" t="e" cm="1">
        <f t="array" aca="1" ref="ET118" ca="1">INDEX(INDIRECT("'"&amp;実行度合表集計!$D118&amp;"_受着完'!R27C4:R28C95",FALSE),1,
MATCH(ET$2,INDIRECT("'"&amp;実行度合表集計!$D118&amp;"_受着完'!R4",FALSE),0)-1)</f>
        <v>#REF!</v>
      </c>
      <c r="EU118" s="356" t="e">
        <f ca="1">INDEX(INDIRECT("'"&amp;実行度合表集計!$D118&amp;"_受着完'!R27C4:R28C95",FALSE),1,
MATCH(ET$2,INDIRECT("'"&amp;実行度合表集計!$D118&amp;"_受着完'!R4",FALSE),0))</f>
        <v>#REF!</v>
      </c>
      <c r="EV118" s="587" t="e" cm="1">
        <f t="array" aca="1" ref="EV118" ca="1">INDEX(INDIRECT("'"&amp;実行度合表集計!$D118&amp;"_受着完'!R27C4:R28C95",FALSE),1,
MATCH(ET$2,INDIRECT("'"&amp;実行度合表集計!$D118&amp;"_受着完'!R4",FALSE),0)-3)</f>
        <v>#REF!</v>
      </c>
      <c r="EW118" s="357" t="e" cm="1">
        <f t="array" aca="1" ref="EW118" ca="1">INDEX(INDIRECT("'"&amp;実行度合表集計!$D118&amp;"_受着完'!R58C4:R59C95",FALSE),1,
MATCH(ET$2,INDIRECT("'"&amp;実行度合表集計!$D118&amp;"_受着完'!R4",FALSE),0)-1)</f>
        <v>#REF!</v>
      </c>
      <c r="EX118" s="356" t="e">
        <f ca="1">INDEX(INDIRECT("'"&amp;実行度合表集計!$D118&amp;"_受着完'!R58C4:R59C95",FALSE),1,
MATCH(ET$2,INDIRECT("'"&amp;実行度合表集計!$D118&amp;"_受着完'!R4",FALSE),0))</f>
        <v>#REF!</v>
      </c>
      <c r="EY118" s="587" t="e" cm="1">
        <f t="array" aca="1" ref="EY118" ca="1">INDEX(INDIRECT("'"&amp;実行度合表集計!$D118&amp;"_受着完'!R58C4:R59C95",FALSE),1,
MATCH(ET$2,INDIRECT("'"&amp;実行度合表集計!$D118&amp;"_受着完'!R4",FALSE),0)-3)</f>
        <v>#REF!</v>
      </c>
      <c r="EZ118" s="358" t="e" cm="1">
        <f t="array" aca="1" ref="EZ118" ca="1">INDEX(INDIRECT("'"&amp;実行度合表集計!$D118&amp;"_受着完'!R89C4:R90C95",FALSE),1,
MATCH(ET$2,INDIRECT("'"&amp;実行度合表集計!$D118&amp;"_受着完'!R4",FALSE),0)-1)</f>
        <v>#REF!</v>
      </c>
      <c r="FA118" s="356" t="e">
        <f ca="1">INDEX(INDIRECT("'"&amp;実行度合表集計!$D118&amp;"_受着完'!R89C4:R90C95",FALSE),1,
MATCH(ET$2,INDIRECT("'"&amp;実行度合表集計!$D118&amp;"_受着完'!R4",FALSE),0))</f>
        <v>#REF!</v>
      </c>
      <c r="FB118" s="384" t="e">
        <f ca="1">FA118-($Q118*1000)</f>
        <v>#REF!</v>
      </c>
      <c r="FC118" s="587" t="e" cm="1">
        <f t="array" aca="1" ref="FC118" ca="1">INDEX(INDIRECT("'"&amp;実行度合表集計!$D118&amp;"_受着完'!R89C4:R90C95",FALSE),1,
MATCH(ET$2,INDIRECT("'"&amp;実行度合表集計!$D118&amp;"_受着完'!R4",FALSE),0)-3)</f>
        <v>#REF!</v>
      </c>
      <c r="FD118" s="455" t="e" cm="1">
        <f t="array" aca="1" ref="FD118" ca="1">INDEX(INDIRECT("'"&amp;実行度合表集計!$D118&amp;"_受着完'!R27C4:R28C95",FALSE),1,
MATCH(FD$2,INDIRECT("'"&amp;実行度合表集計!$D118&amp;"_受着完'!R4",FALSE),0)-1)</f>
        <v>#REF!</v>
      </c>
      <c r="FE118" s="356" t="e">
        <f ca="1">INDEX(INDIRECT("'"&amp;実行度合表集計!$D118&amp;"_受着完'!R27C4:R28C95",FALSE),1,
MATCH(FD$2,INDIRECT("'"&amp;実行度合表集計!$D118&amp;"_受着完'!R4",FALSE),0))</f>
        <v>#REF!</v>
      </c>
      <c r="FF118" s="587" t="e" cm="1">
        <f t="array" aca="1" ref="FF118" ca="1">INDEX(INDIRECT("'"&amp;実行度合表集計!$D118&amp;"_受着完'!R27C4:R28C95",FALSE),1,
MATCH(FD$2,INDIRECT("'"&amp;実行度合表集計!$D118&amp;"_受着完'!R4",FALSE),0)-3)</f>
        <v>#REF!</v>
      </c>
      <c r="FG118" s="357" t="e" cm="1">
        <f t="array" aca="1" ref="FG118" ca="1">INDEX(INDIRECT("'"&amp;実行度合表集計!$D118&amp;"_受着完'!R58C4:R59C95",FALSE),1,
MATCH(FD$2,INDIRECT("'"&amp;実行度合表集計!$D118&amp;"_受着完'!R4",FALSE),0)-1)</f>
        <v>#REF!</v>
      </c>
      <c r="FH118" s="356" t="e">
        <f ca="1">INDEX(INDIRECT("'"&amp;実行度合表集計!$D118&amp;"_受着完'!R58C4:R59C95",FALSE),1,
MATCH(FD$2,INDIRECT("'"&amp;実行度合表集計!$D118&amp;"_受着完'!R4",FALSE),0))</f>
        <v>#REF!</v>
      </c>
      <c r="FI118" s="587" t="e" cm="1">
        <f t="array" aca="1" ref="FI118" ca="1">INDEX(INDIRECT("'"&amp;実行度合表集計!$D118&amp;"_受着完'!R58C4:R59C95",FALSE),1,
MATCH(FD$2,INDIRECT("'"&amp;実行度合表集計!$D118&amp;"_受着完'!R4",FALSE),0)-3)</f>
        <v>#REF!</v>
      </c>
      <c r="FJ118" s="358" t="e" cm="1">
        <f t="array" aca="1" ref="FJ118" ca="1">INDEX(INDIRECT("'"&amp;実行度合表集計!$D118&amp;"_受着完'!R89C4:R90C95",FALSE),1,
MATCH(FD$2,INDIRECT("'"&amp;実行度合表集計!$D118&amp;"_受着完'!R4",FALSE),0)-1)</f>
        <v>#REF!</v>
      </c>
      <c r="FK118" s="356" t="e">
        <f ca="1">INDEX(INDIRECT("'"&amp;実行度合表集計!$D118&amp;"_受着完'!R89C4:R90C95",FALSE),1,
MATCH(FD$2,INDIRECT("'"&amp;実行度合表集計!$D118&amp;"_受着完'!R4",FALSE),0))</f>
        <v>#REF!</v>
      </c>
      <c r="FL118" s="384" t="e">
        <f ca="1">FK118-($Q118*1000)</f>
        <v>#REF!</v>
      </c>
      <c r="FM118" s="587" t="e" cm="1">
        <f t="array" aca="1" ref="FM118" ca="1">INDEX(INDIRECT("'"&amp;実行度合表集計!$D118&amp;"_受着完'!R89C4:R90C95",FALSE),1,
MATCH(FD$2,INDIRECT("'"&amp;実行度合表集計!$D118&amp;"_受着完'!R4",FALSE),0)-3)</f>
        <v>#REF!</v>
      </c>
      <c r="FN118" s="455" t="e" cm="1">
        <f t="array" aca="1" ref="FN118" ca="1">INDEX(INDIRECT("'"&amp;実行度合表集計!$D118&amp;"_受着完'!R27C4:R28C95",FALSE),1,
MATCH(FN$2,INDIRECT("'"&amp;実行度合表集計!$D118&amp;"_受着完'!R4",FALSE),0)-1)</f>
        <v>#REF!</v>
      </c>
      <c r="FO118" s="356" t="e">
        <f ca="1">INDEX(INDIRECT("'"&amp;実行度合表集計!$D118&amp;"_受着完'!R27C4:R28C95",FALSE),1,
MATCH(FN$2,INDIRECT("'"&amp;実行度合表集計!$D118&amp;"_受着完'!R4",FALSE),0))</f>
        <v>#REF!</v>
      </c>
      <c r="FP118" s="587" t="e" cm="1">
        <f t="array" aca="1" ref="FP118" ca="1">INDEX(INDIRECT("'"&amp;実行度合表集計!$D118&amp;"_受着完'!R27C4:R28C95",FALSE),1,
MATCH(FN$2,INDIRECT("'"&amp;実行度合表集計!$D118&amp;"_受着完'!R4",FALSE),0)-3)</f>
        <v>#REF!</v>
      </c>
      <c r="FQ118" s="357" t="e" cm="1">
        <f t="array" aca="1" ref="FQ118" ca="1">INDEX(INDIRECT("'"&amp;実行度合表集計!$D118&amp;"_受着完'!R58C4:R59C95",FALSE),1,
MATCH(FN$2,INDIRECT("'"&amp;実行度合表集計!$D118&amp;"_受着完'!R4",FALSE),0)-1)</f>
        <v>#REF!</v>
      </c>
      <c r="FR118" s="356" t="e">
        <f ca="1">INDEX(INDIRECT("'"&amp;実行度合表集計!$D118&amp;"_受着完'!R58C4:R59C95",FALSE),1,
MATCH(FN$2,INDIRECT("'"&amp;実行度合表集計!$D118&amp;"_受着完'!R4",FALSE),0))</f>
        <v>#REF!</v>
      </c>
      <c r="FS118" s="587" t="e" cm="1">
        <f t="array" aca="1" ref="FS118" ca="1">INDEX(INDIRECT("'"&amp;実行度合表集計!$D118&amp;"_受着完'!R58C4:R59C95",FALSE),1,
MATCH(FN$2,INDIRECT("'"&amp;実行度合表集計!$D118&amp;"_受着完'!R4",FALSE),0)-3)</f>
        <v>#REF!</v>
      </c>
      <c r="FT118" s="358" t="e" cm="1">
        <f t="array" aca="1" ref="FT118" ca="1">INDEX(INDIRECT("'"&amp;実行度合表集計!$D118&amp;"_受着完'!R89C4:R90C95",FALSE),1,
MATCH(FN$2,INDIRECT("'"&amp;実行度合表集計!$D118&amp;"_受着完'!R4",FALSE),0)-1)</f>
        <v>#REF!</v>
      </c>
      <c r="FU118" s="356" t="e">
        <f ca="1">INDEX(INDIRECT("'"&amp;実行度合表集計!$D118&amp;"_受着完'!R89C4:R90C95",FALSE),1,
MATCH(FN$2,INDIRECT("'"&amp;実行度合表集計!$D118&amp;"_受着完'!R4",FALSE),0))</f>
        <v>#REF!</v>
      </c>
      <c r="FV118" s="384" t="e">
        <f ca="1">FU118-($Q118*1000)</f>
        <v>#REF!</v>
      </c>
      <c r="FW118" s="587" t="e" cm="1">
        <f t="array" aca="1" ref="FW118" ca="1">INDEX(INDIRECT("'"&amp;実行度合表集計!$D118&amp;"_受着完'!R89C4:R90C95",FALSE),1,
MATCH(FN$2,INDIRECT("'"&amp;実行度合表集計!$D118&amp;"_受着完'!R4",FALSE),0)-3)</f>
        <v>#REF!</v>
      </c>
      <c r="FX118" s="627" t="e">
        <f t="shared" ref="FX118:GG118" ca="1" si="3310">ET118+FD118+FN118</f>
        <v>#REF!</v>
      </c>
      <c r="FY118" s="628" t="e">
        <f t="shared" ca="1" si="3310"/>
        <v>#REF!</v>
      </c>
      <c r="FZ118" s="629" t="e">
        <f t="shared" ca="1" si="3310"/>
        <v>#REF!</v>
      </c>
      <c r="GA118" s="648" t="e">
        <f t="shared" ca="1" si="3310"/>
        <v>#REF!</v>
      </c>
      <c r="GB118" s="617" t="e">
        <f t="shared" ca="1" si="3310"/>
        <v>#REF!</v>
      </c>
      <c r="GC118" s="649" t="e">
        <f t="shared" ca="1" si="3310"/>
        <v>#REF!</v>
      </c>
      <c r="GD118" s="659" t="e">
        <f t="shared" ca="1" si="3310"/>
        <v>#REF!</v>
      </c>
      <c r="GE118" s="619" t="e">
        <f t="shared" ca="1" si="3310"/>
        <v>#REF!</v>
      </c>
      <c r="GF118" s="789" t="e">
        <f t="shared" ca="1" si="3310"/>
        <v>#REF!</v>
      </c>
      <c r="GG118" s="660" t="e">
        <f t="shared" ca="1" si="3310"/>
        <v>#REF!</v>
      </c>
      <c r="GH118" s="670" t="e">
        <f t="shared" ref="GH118:GM119" ca="1" si="3311">EJ118+FX118</f>
        <v>#REF!</v>
      </c>
      <c r="GI118" s="620" t="e">
        <f t="shared" ca="1" si="3311"/>
        <v>#REF!</v>
      </c>
      <c r="GJ118" s="671" t="e">
        <f t="shared" ca="1" si="3311"/>
        <v>#REF!</v>
      </c>
      <c r="GK118" s="681" t="e">
        <f t="shared" ca="1" si="3311"/>
        <v>#REF!</v>
      </c>
      <c r="GL118" s="622" t="e">
        <f t="shared" ca="1" si="3311"/>
        <v>#REF!</v>
      </c>
      <c r="GM118" s="682" t="e">
        <f t="shared" ca="1" si="3311"/>
        <v>#REF!</v>
      </c>
      <c r="GN118" s="692" t="e">
        <f t="shared" ref="GN118:GN119" ca="1" si="3312">EP118+GD118</f>
        <v>#REF!</v>
      </c>
      <c r="GO118" s="624" t="e">
        <f t="shared" ref="GO118:GO119" ca="1" si="3313">EQ118+GE118</f>
        <v>#REF!</v>
      </c>
      <c r="GP118" s="791" t="e">
        <f t="shared" ref="GP118:GP119" ca="1" si="3314">ER118+GF118</f>
        <v>#REF!</v>
      </c>
      <c r="GQ118" s="693" t="e">
        <f t="shared" ref="GQ118:GQ119" ca="1" si="3315">ES118+GG118</f>
        <v>#REF!</v>
      </c>
      <c r="GR118" s="702" t="e">
        <f t="shared" ref="GR118:HA119" ca="1" si="3316">CV118+GH118</f>
        <v>#REF!</v>
      </c>
      <c r="GS118" s="699" t="e">
        <f t="shared" ca="1" si="3316"/>
        <v>#REF!</v>
      </c>
      <c r="GT118" s="703" t="e">
        <f t="shared" ca="1" si="3316"/>
        <v>#REF!</v>
      </c>
      <c r="GU118" s="702" t="e">
        <f t="shared" ca="1" si="3316"/>
        <v>#REF!</v>
      </c>
      <c r="GV118" s="699" t="e">
        <f t="shared" ca="1" si="3316"/>
        <v>#REF!</v>
      </c>
      <c r="GW118" s="703" t="e">
        <f t="shared" ca="1" si="3316"/>
        <v>#REF!</v>
      </c>
      <c r="GX118" s="702" t="e">
        <f t="shared" ca="1" si="3316"/>
        <v>#REF!</v>
      </c>
      <c r="GY118" s="699" t="e">
        <f t="shared" ca="1" si="3316"/>
        <v>#REF!</v>
      </c>
      <c r="GZ118" s="793" t="e">
        <f t="shared" ca="1" si="3316"/>
        <v>#REF!</v>
      </c>
      <c r="HA118" s="703" t="e">
        <f t="shared" ca="1" si="3316"/>
        <v>#REF!</v>
      </c>
      <c r="HC118" s="461" t="s">
        <v>145</v>
      </c>
      <c r="HE118" s="461"/>
      <c r="HF118" s="461"/>
      <c r="HG118" s="461"/>
    </row>
    <row r="119" spans="1:215" ht="19.5" outlineLevel="1" x14ac:dyDescent="0.25">
      <c r="A119" s="365"/>
      <c r="B119" s="504"/>
      <c r="C119" s="443" t="str">
        <f>_xlfn.XLOOKUP($D119,'214737'!$H:$H,'214737'!$G:$G,"",0)</f>
        <v/>
      </c>
      <c r="D119" s="431" t="str">
        <f>HYPERLINK("#'"&amp;D118&amp;"_受着完'!A1","▶受着完")</f>
        <v>▶受着完</v>
      </c>
      <c r="E119" s="413"/>
      <c r="F119" s="1294" t="str">
        <f>_xlfn.XLOOKUP($D119,'214737'!$H:$H,'214737'!$I:$I,"",0)</f>
        <v/>
      </c>
      <c r="G119" s="1294" t="str">
        <f>_xlfn.XLOOKUP($D119,'214737'!$H:$H,'214737'!$J:$J,"",0)</f>
        <v/>
      </c>
      <c r="H119" s="1294" t="str">
        <f>_xlfn.XLOOKUP($D119,'214737'!$H:$H,'214737'!$K:$K,"",0)</f>
        <v/>
      </c>
      <c r="I119" s="414" t="str">
        <f>集計グループ14</f>
        <v>第一建材工業</v>
      </c>
      <c r="J119" s="523"/>
      <c r="K119" s="1278">
        <f>K118</f>
        <v>2000</v>
      </c>
      <c r="L119" s="1278">
        <f t="shared" ref="L119" si="3317">L118</f>
        <v>200</v>
      </c>
      <c r="M119" s="1278">
        <f t="shared" ref="M119" si="3318">M118</f>
        <v>900</v>
      </c>
      <c r="N119" s="1278">
        <f t="shared" ref="N119" si="3319">N118</f>
        <v>150</v>
      </c>
      <c r="O119" s="1278">
        <f t="shared" ref="O119" si="3320">O118</f>
        <v>2750</v>
      </c>
      <c r="P119" s="1278">
        <f t="shared" ref="P119" si="3321">P118</f>
        <v>0</v>
      </c>
      <c r="Q119" s="1278">
        <f>SUM(K119:P119)</f>
        <v>6000</v>
      </c>
      <c r="R119" s="577" t="str">
        <f>R118</f>
        <v>第一建材工業</v>
      </c>
      <c r="S119" s="355" t="s">
        <v>146</v>
      </c>
      <c r="T119" s="455" t="e" cm="1">
        <f t="array" aca="1" ref="T119" ca="1">INDEX(INDIRECT("'"&amp;実行度合表集計!$D118&amp;"_受着完'!R27C4:R28C95",FALSE),2,
MATCH(T$2,INDIRECT("'"&amp;実行度合表集計!$D118&amp;"_受着完'!R4",FALSE),0)-1)</f>
        <v>#REF!</v>
      </c>
      <c r="U119" s="356" t="e">
        <f ca="1">INDEX(INDIRECT("'"&amp;実行度合表集計!$D118&amp;"_受着完'!R27C4:R28C95",FALSE),2,
MATCH(T$2,INDIRECT("'"&amp;実行度合表集計!$D118&amp;"_受着完'!R4",FALSE),0))</f>
        <v>#REF!</v>
      </c>
      <c r="V119" s="587" t="e" cm="1">
        <f t="array" aca="1" ref="V119" ca="1">INDEX(INDIRECT("'"&amp;実行度合表集計!$D118&amp;"_受着完'!R27C4:R28C95",FALSE),2,
MATCH(T$2,INDIRECT("'"&amp;実行度合表集計!$D118&amp;"_受着完'!R4",FALSE),0)-3)</f>
        <v>#REF!</v>
      </c>
      <c r="W119" s="357" t="e" cm="1">
        <f t="array" aca="1" ref="W119" ca="1">INDEX(INDIRECT("'"&amp;実行度合表集計!$D118&amp;"_受着完'!R58C4:R59C95",FALSE),2,
MATCH(T$2,INDIRECT("'"&amp;実行度合表集計!$D118&amp;"_受着完'!R4",FALSE),0)-1)</f>
        <v>#REF!</v>
      </c>
      <c r="X119" s="356" t="e">
        <f ca="1">INDEX(INDIRECT("'"&amp;実行度合表集計!$D118&amp;"_受着完'!R58C4:R59C95",FALSE),2,
MATCH(T$2,INDIRECT("'"&amp;実行度合表集計!$D118&amp;"_受着完'!R4",FALSE),0))</f>
        <v>#REF!</v>
      </c>
      <c r="Y119" s="587" t="e" cm="1">
        <f t="array" aca="1" ref="Y119" ca="1">INDEX(INDIRECT("'"&amp;実行度合表集計!$D118&amp;"_受着完'!R58C4:R59C95",FALSE),2,
MATCH(T$2,INDIRECT("'"&amp;実行度合表集計!$D118&amp;"_受着完'!R4",FALSE),0)-3)</f>
        <v>#REF!</v>
      </c>
      <c r="Z119" s="358" t="e" cm="1">
        <f t="array" aca="1" ref="Z119" ca="1">INDEX(INDIRECT("'"&amp;実行度合表集計!$D118&amp;"_受着完'!R89C4:R90C95",FALSE),2,
MATCH(T$2,INDIRECT("'"&amp;実行度合表集計!$D118&amp;"_受着完'!R4",FALSE),0)-1)</f>
        <v>#REF!</v>
      </c>
      <c r="AA119" s="356" t="e">
        <f ca="1">INDEX(INDIRECT("'"&amp;実行度合表集計!$D118&amp;"_受着完'!R89C4:R90C95",FALSE),2,
MATCH(T$2,INDIRECT("'"&amp;実行度合表集計!$D118&amp;"_受着完'!R4",FALSE),0))</f>
        <v>#REF!</v>
      </c>
      <c r="AB119" s="795" t="e">
        <f ca="1">AA119-($Q118*1000)</f>
        <v>#REF!</v>
      </c>
      <c r="AC119" s="587" t="e" cm="1">
        <f t="array" aca="1" ref="AC119" ca="1">INDEX(INDIRECT("'"&amp;実行度合表集計!$D118&amp;"_受着完'!R89C4:R90C95",FALSE),2,
MATCH(T$2,INDIRECT("'"&amp;実行度合表集計!$D118&amp;"_受着完'!R4",FALSE),0)-3)</f>
        <v>#REF!</v>
      </c>
      <c r="AD119" s="455" t="e" cm="1">
        <f t="array" aca="1" ref="AD119" ca="1">INDEX(INDIRECT("'"&amp;実行度合表集計!$D118&amp;"_受着完'!R27C4:R28C95",FALSE),2,
MATCH(AD$2,INDIRECT("'"&amp;実行度合表集計!$D118&amp;"_受着完'!R4",FALSE),0)-1)</f>
        <v>#REF!</v>
      </c>
      <c r="AE119" s="356" t="e">
        <f ca="1">INDEX(INDIRECT("'"&amp;実行度合表集計!$D118&amp;"_受着完'!R27C4:R28C95",FALSE),2,
MATCH(AD$2,INDIRECT("'"&amp;実行度合表集計!$D118&amp;"_受着完'!R4",FALSE),0))</f>
        <v>#REF!</v>
      </c>
      <c r="AF119" s="587" t="e" cm="1">
        <f t="array" aca="1" ref="AF119" ca="1">INDEX(INDIRECT("'"&amp;実行度合表集計!$D118&amp;"_受着完'!R27C4:R28C95",FALSE),2,
MATCH(AD$2,INDIRECT("'"&amp;実行度合表集計!$D118&amp;"_受着完'!R4",FALSE),0)-3)</f>
        <v>#REF!</v>
      </c>
      <c r="AG119" s="357" t="e" cm="1">
        <f t="array" aca="1" ref="AG119" ca="1">INDEX(INDIRECT("'"&amp;実行度合表集計!$D118&amp;"_受着完'!R58C4:R59C95",FALSE),2,
MATCH(AD$2,INDIRECT("'"&amp;実行度合表集計!$D118&amp;"_受着完'!R4",FALSE),0)-1)</f>
        <v>#REF!</v>
      </c>
      <c r="AH119" s="356" t="e">
        <f ca="1">INDEX(INDIRECT("'"&amp;実行度合表集計!$D118&amp;"_受着完'!R58C4:R59C95",FALSE),2,
MATCH(AD$2,INDIRECT("'"&amp;実行度合表集計!$D118&amp;"_受着完'!R4",FALSE),0))</f>
        <v>#REF!</v>
      </c>
      <c r="AI119" s="587" t="e" cm="1">
        <f t="array" aca="1" ref="AI119" ca="1">INDEX(INDIRECT("'"&amp;実行度合表集計!$D118&amp;"_受着完'!R58C4:R59C95",FALSE),2,
MATCH(AD$2,INDIRECT("'"&amp;実行度合表集計!$D118&amp;"_受着完'!R4",FALSE),0)-3)</f>
        <v>#REF!</v>
      </c>
      <c r="AJ119" s="358" t="e" cm="1">
        <f t="array" aca="1" ref="AJ119" ca="1">INDEX(INDIRECT("'"&amp;実行度合表集計!$D118&amp;"_受着完'!R89C4:R90C95",FALSE),2,
MATCH(AD$2,INDIRECT("'"&amp;実行度合表集計!$D118&amp;"_受着完'!R4",FALSE),0)-1)</f>
        <v>#REF!</v>
      </c>
      <c r="AK119" s="356" t="e">
        <f ca="1">INDEX(INDIRECT("'"&amp;実行度合表集計!$D118&amp;"_受着完'!R89C4:R90C95",FALSE),2,
MATCH(AD$2,INDIRECT("'"&amp;実行度合表集計!$D118&amp;"_受着完'!R4",FALSE),0))</f>
        <v>#REF!</v>
      </c>
      <c r="AL119" s="795" t="e">
        <f ca="1">AK119-($Q118*1000)</f>
        <v>#REF!</v>
      </c>
      <c r="AM119" s="587" t="e" cm="1">
        <f t="array" aca="1" ref="AM119" ca="1">INDEX(INDIRECT("'"&amp;実行度合表集計!$D118&amp;"_受着完'!R89C4:R90C95",FALSE),2,
MATCH(AD$2,INDIRECT("'"&amp;実行度合表集計!$D118&amp;"_受着完'!R4",FALSE),0)-3)</f>
        <v>#REF!</v>
      </c>
      <c r="AN119" s="455" t="e" cm="1">
        <f t="array" aca="1" ref="AN119" ca="1">INDEX(INDIRECT("'"&amp;実行度合表集計!$D118&amp;"_受着完'!R27C4:R28C95",FALSE),2,
MATCH(AN$2,INDIRECT("'"&amp;実行度合表集計!$D118&amp;"_受着完'!R4",FALSE),0)-1)</f>
        <v>#REF!</v>
      </c>
      <c r="AO119" s="356" t="e">
        <f ca="1">INDEX(INDIRECT("'"&amp;実行度合表集計!$D118&amp;"_受着完'!R27C4:R28C95",FALSE),2,
MATCH(AN$2,INDIRECT("'"&amp;実行度合表集計!$D118&amp;"_受着完'!R4",FALSE),0))</f>
        <v>#REF!</v>
      </c>
      <c r="AP119" s="587" t="e" cm="1">
        <f t="array" aca="1" ref="AP119" ca="1">INDEX(INDIRECT("'"&amp;実行度合表集計!$D118&amp;"_受着完'!R27C4:R28C95",FALSE),2,
MATCH(AN$2,INDIRECT("'"&amp;実行度合表集計!$D118&amp;"_受着完'!R4",FALSE),0)-3)</f>
        <v>#REF!</v>
      </c>
      <c r="AQ119" s="357" t="e" cm="1">
        <f t="array" aca="1" ref="AQ119" ca="1">INDEX(INDIRECT("'"&amp;実行度合表集計!$D118&amp;"_受着完'!R58C4:R59C95",FALSE),2,
MATCH(AN$2,INDIRECT("'"&amp;実行度合表集計!$D118&amp;"_受着完'!R4",FALSE),0)-1)</f>
        <v>#REF!</v>
      </c>
      <c r="AR119" s="356" t="e">
        <f ca="1">INDEX(INDIRECT("'"&amp;実行度合表集計!$D118&amp;"_受着完'!R58C4:R59C95",FALSE),2,
MATCH(AN$2,INDIRECT("'"&amp;実行度合表集計!$D118&amp;"_受着完'!R4",FALSE),0))</f>
        <v>#REF!</v>
      </c>
      <c r="AS119" s="587" t="e" cm="1">
        <f t="array" aca="1" ref="AS119" ca="1">INDEX(INDIRECT("'"&amp;実行度合表集計!$D118&amp;"_受着完'!R58C4:R59C95",FALSE),2,
MATCH(AN$2,INDIRECT("'"&amp;実行度合表集計!$D118&amp;"_受着完'!R4",FALSE),0)-3)</f>
        <v>#REF!</v>
      </c>
      <c r="AT119" s="358" t="e" cm="1">
        <f t="array" aca="1" ref="AT119" ca="1">INDEX(INDIRECT("'"&amp;実行度合表集計!$D118&amp;"_受着完'!R89C4:R90C95",FALSE),2,
MATCH(AN$2,INDIRECT("'"&amp;実行度合表集計!$D118&amp;"_受着完'!R4",FALSE),0)-1)</f>
        <v>#REF!</v>
      </c>
      <c r="AU119" s="356" t="e">
        <f ca="1">INDEX(INDIRECT("'"&amp;実行度合表集計!$D118&amp;"_受着完'!R89C4:R90C95",FALSE),2,
MATCH(AN$2,INDIRECT("'"&amp;実行度合表集計!$D118&amp;"_受着完'!R4",FALSE),0))</f>
        <v>#REF!</v>
      </c>
      <c r="AV119" s="795" t="e">
        <f ca="1">AU119-($Q118*1000)</f>
        <v>#REF!</v>
      </c>
      <c r="AW119" s="587" t="e" cm="1">
        <f t="array" aca="1" ref="AW119" ca="1">INDEX(INDIRECT("'"&amp;実行度合表集計!$D118&amp;"_受着完'!R89C4:R90C95",FALSE),2,
MATCH(AN$2,INDIRECT("'"&amp;実行度合表集計!$D118&amp;"_受着完'!R4",FALSE),0)-3)</f>
        <v>#REF!</v>
      </c>
      <c r="AX119" s="627" t="e">
        <f t="shared" ref="AX119" ca="1" si="3322">T119+AD119+AN119</f>
        <v>#REF!</v>
      </c>
      <c r="AY119" s="628" t="e">
        <f t="shared" ref="AY119" ca="1" si="3323">U119+AE119+AO119</f>
        <v>#REF!</v>
      </c>
      <c r="AZ119" s="629" t="e">
        <f t="shared" ref="AZ119" ca="1" si="3324">V119+AF119+AP119</f>
        <v>#REF!</v>
      </c>
      <c r="BA119" s="648" t="e">
        <f t="shared" ref="BA119" ca="1" si="3325">W119+AG119+AQ119</f>
        <v>#REF!</v>
      </c>
      <c r="BB119" s="617" t="e">
        <f t="shared" ref="BB119" ca="1" si="3326">X119+AH119+AR119</f>
        <v>#REF!</v>
      </c>
      <c r="BC119" s="649" t="e">
        <f t="shared" ref="BC119" ca="1" si="3327">Y119+AI119+AS119</f>
        <v>#REF!</v>
      </c>
      <c r="BD119" s="659" t="e">
        <f ca="1">Z119+AJ119+AT119</f>
        <v>#REF!</v>
      </c>
      <c r="BE119" s="619" t="e">
        <f ca="1">AA119+AK119+AU119</f>
        <v>#REF!</v>
      </c>
      <c r="BF119" s="790" t="e">
        <f ca="1">BE119*(1+BF120)-(($Q118*1000)*3)</f>
        <v>#REF!</v>
      </c>
      <c r="BG119" s="660" t="e">
        <f ca="1">AC119+AM119+AW119</f>
        <v>#REF!</v>
      </c>
      <c r="BH119" s="360" t="e" cm="1">
        <f t="array" aca="1" ref="BH119" ca="1">INDEX(INDIRECT("'"&amp;実行度合表集計!$D118&amp;"_受着完'!R27C4:R28C95",FALSE),2,
MATCH(BH$2,INDIRECT("'"&amp;実行度合表集計!$D118&amp;"_受着完'!R4",FALSE),0)-1)</f>
        <v>#REF!</v>
      </c>
      <c r="BI119" s="356" t="e">
        <f ca="1">INDEX(INDIRECT("'"&amp;実行度合表集計!$D118&amp;"_受着完'!R27C4:R28C95",FALSE),2,
MATCH(BH$2,INDIRECT("'"&amp;実行度合表集計!$D118&amp;"_受着完'!R4",FALSE),0))</f>
        <v>#REF!</v>
      </c>
      <c r="BJ119" s="587" t="e" cm="1">
        <f t="array" aca="1" ref="BJ119" ca="1">INDEX(INDIRECT("'"&amp;実行度合表集計!$D118&amp;"_受着完'!R27C4:R28C95",FALSE),2,
MATCH(BH$2,INDIRECT("'"&amp;実行度合表集計!$D118&amp;"_受着完'!R4",FALSE),0)-3)</f>
        <v>#REF!</v>
      </c>
      <c r="BK119" s="357" t="e" cm="1">
        <f t="array" aca="1" ref="BK119" ca="1">INDEX(INDIRECT("'"&amp;実行度合表集計!$D118&amp;"_受着完'!R58C4:R59C95",FALSE),2,
MATCH(BH$2,INDIRECT("'"&amp;実行度合表集計!$D118&amp;"_受着完'!R4",FALSE),0)-1)</f>
        <v>#REF!</v>
      </c>
      <c r="BL119" s="356" t="e">
        <f ca="1">INDEX(INDIRECT("'"&amp;実行度合表集計!$D118&amp;"_受着完'!R58C4:R59C95",FALSE),2,
MATCH(BH$2,INDIRECT("'"&amp;実行度合表集計!$D118&amp;"_受着完'!R4",FALSE),0))</f>
        <v>#REF!</v>
      </c>
      <c r="BM119" s="587" t="e" cm="1">
        <f t="array" aca="1" ref="BM119" ca="1">INDEX(INDIRECT("'"&amp;実行度合表集計!$D118&amp;"_受着完'!R58C4:R59C95",FALSE),2,
MATCH(BH$2,INDIRECT("'"&amp;実行度合表集計!$D118&amp;"_受着完'!R4",FALSE),0)-3)</f>
        <v>#REF!</v>
      </c>
      <c r="BN119" s="358" t="e" cm="1">
        <f t="array" aca="1" ref="BN119" ca="1">INDEX(INDIRECT("'"&amp;実行度合表集計!$D118&amp;"_受着完'!R89C4:R90C95",FALSE),2,
MATCH(BH$2,INDIRECT("'"&amp;実行度合表集計!$D118&amp;"_受着完'!R4",FALSE),0)-1)</f>
        <v>#REF!</v>
      </c>
      <c r="BO119" s="356" t="e">
        <f ca="1">INDEX(INDIRECT("'"&amp;実行度合表集計!$D118&amp;"_受着完'!R89C4:R90C95",FALSE),2,
MATCH(BH$2,INDIRECT("'"&amp;実行度合表集計!$D118&amp;"_受着完'!R4",FALSE),0))</f>
        <v>#REF!</v>
      </c>
      <c r="BP119" s="795" t="e">
        <f ca="1">BO119-($Q118*1000)</f>
        <v>#REF!</v>
      </c>
      <c r="BQ119" s="587" t="e" cm="1">
        <f t="array" aca="1" ref="BQ119" ca="1">INDEX(INDIRECT("'"&amp;実行度合表集計!$D118&amp;"_受着完'!R89C4:R90C95",FALSE),2,
MATCH(BH$2,INDIRECT("'"&amp;実行度合表集計!$D118&amp;"_受着完'!R4",FALSE),0)-3)</f>
        <v>#REF!</v>
      </c>
      <c r="BR119" s="455" t="e" cm="1">
        <f t="array" aca="1" ref="BR119" ca="1">INDEX(INDIRECT("'"&amp;実行度合表集計!$D118&amp;"_受着完'!R27C4:R28C95",FALSE),2,
MATCH(BR$2,INDIRECT("'"&amp;実行度合表集計!$D118&amp;"_受着完'!R4",FALSE),0)-1)</f>
        <v>#REF!</v>
      </c>
      <c r="BS119" s="356" t="e">
        <f ca="1">INDEX(INDIRECT("'"&amp;実行度合表集計!$D118&amp;"_受着完'!R27C4:R28C95",FALSE),2,
MATCH(BR$2,INDIRECT("'"&amp;実行度合表集計!$D118&amp;"_受着完'!R4",FALSE),0))</f>
        <v>#REF!</v>
      </c>
      <c r="BT119" s="587" t="e" cm="1">
        <f t="array" aca="1" ref="BT119" ca="1">INDEX(INDIRECT("'"&amp;実行度合表集計!$D118&amp;"_受着完'!R27C4:R28C95",FALSE),2,
MATCH(BR$2,INDIRECT("'"&amp;実行度合表集計!$D118&amp;"_受着完'!R4",FALSE),0)-3)</f>
        <v>#REF!</v>
      </c>
      <c r="BU119" s="357" t="e" cm="1">
        <f t="array" aca="1" ref="BU119" ca="1">INDEX(INDIRECT("'"&amp;実行度合表集計!$D118&amp;"_受着完'!R58C4:R59C95",FALSE),2,
MATCH(BR$2,INDIRECT("'"&amp;実行度合表集計!$D118&amp;"_受着完'!R4",FALSE),0)-1)</f>
        <v>#REF!</v>
      </c>
      <c r="BV119" s="356" t="e">
        <f ca="1">INDEX(INDIRECT("'"&amp;実行度合表集計!$D118&amp;"_受着完'!R58C4:R59C95",FALSE),2,
MATCH(BR$2,INDIRECT("'"&amp;実行度合表集計!$D118&amp;"_受着完'!R4",FALSE),0))</f>
        <v>#REF!</v>
      </c>
      <c r="BW119" s="587" t="e" cm="1">
        <f t="array" aca="1" ref="BW119" ca="1">INDEX(INDIRECT("'"&amp;実行度合表集計!$D118&amp;"_受着完'!R58C4:R59C95",FALSE),2,
MATCH(BR$2,INDIRECT("'"&amp;実行度合表集計!$D118&amp;"_受着完'!R4",FALSE),0)-3)</f>
        <v>#REF!</v>
      </c>
      <c r="BX119" s="358" t="e" cm="1">
        <f t="array" aca="1" ref="BX119" ca="1">INDEX(INDIRECT("'"&amp;実行度合表集計!$D118&amp;"_受着完'!R89C4:R90C95",FALSE),2,
MATCH(BR$2,INDIRECT("'"&amp;実行度合表集計!$D118&amp;"_受着完'!R4",FALSE),0)-1)</f>
        <v>#REF!</v>
      </c>
      <c r="BY119" s="356" t="e">
        <f ca="1">INDEX(INDIRECT("'"&amp;実行度合表集計!$D118&amp;"_受着完'!R89C4:R90C95",FALSE),2,
MATCH(BR$2,INDIRECT("'"&amp;実行度合表集計!$D118&amp;"_受着完'!R4",FALSE),0))</f>
        <v>#REF!</v>
      </c>
      <c r="BZ119" s="795" t="e">
        <f ca="1">BY119-($Q118*1000)</f>
        <v>#REF!</v>
      </c>
      <c r="CA119" s="587" t="e" cm="1">
        <f t="array" aca="1" ref="CA119" ca="1">INDEX(INDIRECT("'"&amp;実行度合表集計!$D118&amp;"_受着完'!R89C4:R90C95",FALSE),2,
MATCH(BR$2,INDIRECT("'"&amp;実行度合表集計!$D118&amp;"_受着完'!R4",FALSE),0)-3)</f>
        <v>#REF!</v>
      </c>
      <c r="CB119" s="455" t="e" cm="1">
        <f t="array" aca="1" ref="CB119" ca="1">INDEX(INDIRECT("'"&amp;実行度合表集計!$D118&amp;"_受着完'!R27C4:R28C95",FALSE),2,
MATCH(CB$2,INDIRECT("'"&amp;実行度合表集計!$D118&amp;"_受着完'!R4",FALSE),0)-1)</f>
        <v>#REF!</v>
      </c>
      <c r="CC119" s="356" t="e">
        <f ca="1">INDEX(INDIRECT("'"&amp;実行度合表集計!$D118&amp;"_受着完'!R27C4:R28C95",FALSE),2,
MATCH(CB$2,INDIRECT("'"&amp;実行度合表集計!$D118&amp;"_受着完'!R4",FALSE),0))</f>
        <v>#REF!</v>
      </c>
      <c r="CD119" s="587" t="e" cm="1">
        <f t="array" aca="1" ref="CD119" ca="1">INDEX(INDIRECT("'"&amp;実行度合表集計!$D118&amp;"_受着完'!R27C4:R28C95",FALSE),2,
MATCH(CB$2,INDIRECT("'"&amp;実行度合表集計!$D118&amp;"_受着完'!R4",FALSE),0)-3)</f>
        <v>#REF!</v>
      </c>
      <c r="CE119" s="357" t="e" cm="1">
        <f t="array" aca="1" ref="CE119" ca="1">INDEX(INDIRECT("'"&amp;実行度合表集計!$D118&amp;"_受着完'!R58C4:R59C95",FALSE),2,
MATCH(CB$2,INDIRECT("'"&amp;実行度合表集計!$D118&amp;"_受着完'!R4",FALSE),0)-1)</f>
        <v>#REF!</v>
      </c>
      <c r="CF119" s="356" t="e">
        <f ca="1">INDEX(INDIRECT("'"&amp;実行度合表集計!$D118&amp;"_受着完'!R58C4:R59C95",FALSE),2,
MATCH(CB$2,INDIRECT("'"&amp;実行度合表集計!$D118&amp;"_受着完'!R4",FALSE),0))</f>
        <v>#REF!</v>
      </c>
      <c r="CG119" s="587" t="e" cm="1">
        <f t="array" aca="1" ref="CG119" ca="1">INDEX(INDIRECT("'"&amp;実行度合表集計!$D118&amp;"_受着完'!R58C4:R59C95",FALSE),2,
MATCH(CB$2,INDIRECT("'"&amp;実行度合表集計!$D118&amp;"_受着完'!R4",FALSE),0)-3)</f>
        <v>#REF!</v>
      </c>
      <c r="CH119" s="358" t="e" cm="1">
        <f t="array" aca="1" ref="CH119" ca="1">INDEX(INDIRECT("'"&amp;実行度合表集計!$D118&amp;"_受着完'!R89C4:R90C95",FALSE),2,
MATCH(CB$2,INDIRECT("'"&amp;実行度合表集計!$D118&amp;"_受着完'!R4",FALSE),0)-1)</f>
        <v>#REF!</v>
      </c>
      <c r="CI119" s="356" t="e">
        <f ca="1">INDEX(INDIRECT("'"&amp;実行度合表集計!$D118&amp;"_受着完'!R89C4:R90C95",FALSE),2,
MATCH(CB$2,INDIRECT("'"&amp;実行度合表集計!$D118&amp;"_受着完'!R4",FALSE),0))</f>
        <v>#REF!</v>
      </c>
      <c r="CJ119" s="795" t="e">
        <f ca="1">CI119-($Q118*1000)</f>
        <v>#REF!</v>
      </c>
      <c r="CK119" s="587" t="e" cm="1">
        <f t="array" aca="1" ref="CK119" ca="1">INDEX(INDIRECT("'"&amp;実行度合表集計!$D118&amp;"_受着完'!R89C4:R90C95",FALSE),2,
MATCH(CB$2,INDIRECT("'"&amp;実行度合表集計!$D118&amp;"_受着完'!R4",FALSE),0)-3)</f>
        <v>#REF!</v>
      </c>
      <c r="CL119" s="627" t="e">
        <f t="shared" ref="CL119" ca="1" si="3328">BH119+BR119+CB119</f>
        <v>#REF!</v>
      </c>
      <c r="CM119" s="628" t="e">
        <f t="shared" ref="CM119" ca="1" si="3329">BI119+BS119+CC119</f>
        <v>#REF!</v>
      </c>
      <c r="CN119" s="629" t="e">
        <f t="shared" ref="CN119" ca="1" si="3330">BJ119+BT119+CD119</f>
        <v>#REF!</v>
      </c>
      <c r="CO119" s="648" t="e">
        <f t="shared" ref="CO119" ca="1" si="3331">BK119+BU119+CE119</f>
        <v>#REF!</v>
      </c>
      <c r="CP119" s="617" t="e">
        <f t="shared" ref="CP119" ca="1" si="3332">BL119+BV119+CF119</f>
        <v>#REF!</v>
      </c>
      <c r="CQ119" s="649" t="e">
        <f t="shared" ref="CQ119" ca="1" si="3333">BM119+BW119+CG119</f>
        <v>#REF!</v>
      </c>
      <c r="CR119" s="659" t="e">
        <f ca="1">BN119+BX119+CH119</f>
        <v>#REF!</v>
      </c>
      <c r="CS119" s="619" t="e">
        <f ca="1">BO119+BY119+CI119</f>
        <v>#REF!</v>
      </c>
      <c r="CT119" s="790" t="e">
        <f ca="1">CS119*(1+CT120)-(($Q118*1000)*3)</f>
        <v>#REF!</v>
      </c>
      <c r="CU119" s="660" t="e">
        <f ca="1">BQ119+CA119+CK119</f>
        <v>#REF!</v>
      </c>
      <c r="CV119" s="670" t="e">
        <f t="shared" ca="1" si="3308"/>
        <v>#REF!</v>
      </c>
      <c r="CW119" s="620" t="e">
        <f t="shared" ca="1" si="3308"/>
        <v>#REF!</v>
      </c>
      <c r="CX119" s="671" t="e">
        <f t="shared" ca="1" si="3308"/>
        <v>#REF!</v>
      </c>
      <c r="CY119" s="681" t="e">
        <f t="shared" ca="1" si="3308"/>
        <v>#REF!</v>
      </c>
      <c r="CZ119" s="622" t="e">
        <f t="shared" ca="1" si="3308"/>
        <v>#REF!</v>
      </c>
      <c r="DA119" s="682" t="e">
        <f t="shared" ca="1" si="3308"/>
        <v>#REF!</v>
      </c>
      <c r="DB119" s="692" t="e">
        <f t="shared" ca="1" si="3308"/>
        <v>#REF!</v>
      </c>
      <c r="DC119" s="624" t="e">
        <f t="shared" ca="1" si="3308"/>
        <v>#REF!</v>
      </c>
      <c r="DD119" s="790" t="e">
        <f t="shared" ca="1" si="3308"/>
        <v>#REF!</v>
      </c>
      <c r="DE119" s="693" t="e">
        <f t="shared" ca="1" si="3308"/>
        <v>#REF!</v>
      </c>
      <c r="DF119" s="360" t="e" cm="1">
        <f t="array" aca="1" ref="DF119" ca="1">INDEX(INDIRECT("'"&amp;実行度合表集計!$D118&amp;"_受着完'!R27C4:R28C95",FALSE),2,
MATCH(DF$2,INDIRECT("'"&amp;実行度合表集計!$D118&amp;"_受着完'!R4",FALSE),0)-1)</f>
        <v>#REF!</v>
      </c>
      <c r="DG119" s="356" t="e">
        <f ca="1">INDEX(INDIRECT("'"&amp;実行度合表集計!$D118&amp;"_受着完'!R27C4:R28C95",FALSE),2,
MATCH(DF$2,INDIRECT("'"&amp;実行度合表集計!$D118&amp;"_受着完'!R4",FALSE),0))</f>
        <v>#REF!</v>
      </c>
      <c r="DH119" s="587" t="e" cm="1">
        <f t="array" aca="1" ref="DH119" ca="1">INDEX(INDIRECT("'"&amp;実行度合表集計!$D118&amp;"_受着完'!R27C4:R28C95",FALSE),2,
MATCH(DF$2,INDIRECT("'"&amp;実行度合表集計!$D118&amp;"_受着完'!R4",FALSE),0)-3)</f>
        <v>#REF!</v>
      </c>
      <c r="DI119" s="357" t="e" cm="1">
        <f t="array" aca="1" ref="DI119" ca="1">INDEX(INDIRECT("'"&amp;実行度合表集計!$D118&amp;"_受着完'!R58C4:R59C95",FALSE),2,
MATCH(DF$2,INDIRECT("'"&amp;実行度合表集計!$D118&amp;"_受着完'!R4",FALSE),0)-1)</f>
        <v>#REF!</v>
      </c>
      <c r="DJ119" s="356" t="e">
        <f ca="1">INDEX(INDIRECT("'"&amp;実行度合表集計!$D118&amp;"_受着完'!R58C4:R59C95",FALSE),2,
MATCH(DF$2,INDIRECT("'"&amp;実行度合表集計!$D118&amp;"_受着完'!R4",FALSE),0))</f>
        <v>#REF!</v>
      </c>
      <c r="DK119" s="587" t="e" cm="1">
        <f t="array" aca="1" ref="DK119" ca="1">INDEX(INDIRECT("'"&amp;実行度合表集計!$D118&amp;"_受着完'!R58C4:R59C95",FALSE),2,
MATCH(DF$2,INDIRECT("'"&amp;実行度合表集計!$D118&amp;"_受着完'!R4",FALSE),0)-3)</f>
        <v>#REF!</v>
      </c>
      <c r="DL119" s="358" t="e" cm="1">
        <f t="array" aca="1" ref="DL119" ca="1">INDEX(INDIRECT("'"&amp;実行度合表集計!$D118&amp;"_受着完'!R89C4:R90C95",FALSE),2,
MATCH(DF$2,INDIRECT("'"&amp;実行度合表集計!$D118&amp;"_受着完'!R4",FALSE),0)-1)</f>
        <v>#REF!</v>
      </c>
      <c r="DM119" s="356" t="e">
        <f ca="1">INDEX(INDIRECT("'"&amp;実行度合表集計!$D118&amp;"_受着完'!R89C4:R90C95",FALSE),2,
MATCH(DF$2,INDIRECT("'"&amp;実行度合表集計!$D118&amp;"_受着完'!R4",FALSE),0))</f>
        <v>#REF!</v>
      </c>
      <c r="DN119" s="795" t="e">
        <f ca="1">DM119-($Q118*1000)</f>
        <v>#REF!</v>
      </c>
      <c r="DO119" s="587" t="e" cm="1">
        <f t="array" aca="1" ref="DO119" ca="1">INDEX(INDIRECT("'"&amp;実行度合表集計!$D118&amp;"_受着完'!R89C4:R90C95",FALSE),2,
MATCH(DF$2,INDIRECT("'"&amp;実行度合表集計!$D118&amp;"_受着完'!R4",FALSE),0)-3)</f>
        <v>#REF!</v>
      </c>
      <c r="DP119" s="455" t="e" cm="1">
        <f t="array" aca="1" ref="DP119" ca="1">INDEX(INDIRECT("'"&amp;実行度合表集計!$D118&amp;"_受着完'!R27C4:R28C95",FALSE),2,
MATCH(DP$2,INDIRECT("'"&amp;実行度合表集計!$D118&amp;"_受着完'!R4",FALSE),0)-1)</f>
        <v>#REF!</v>
      </c>
      <c r="DQ119" s="356" t="e">
        <f ca="1">INDEX(INDIRECT("'"&amp;実行度合表集計!$D118&amp;"_受着完'!R27C4:R28C95",FALSE),2,
MATCH(DP$2,INDIRECT("'"&amp;実行度合表集計!$D118&amp;"_受着完'!R4",FALSE),0))</f>
        <v>#REF!</v>
      </c>
      <c r="DR119" s="587" t="e" cm="1">
        <f t="array" aca="1" ref="DR119" ca="1">INDEX(INDIRECT("'"&amp;実行度合表集計!$D118&amp;"_受着完'!R27C4:R28C95",FALSE),2,
MATCH(DP$2,INDIRECT("'"&amp;実行度合表集計!$D118&amp;"_受着完'!R4",FALSE),0)-3)</f>
        <v>#REF!</v>
      </c>
      <c r="DS119" s="357" t="e" cm="1">
        <f t="array" aca="1" ref="DS119" ca="1">INDEX(INDIRECT("'"&amp;実行度合表集計!$D118&amp;"_受着完'!R58C4:R59C95",FALSE),2,
MATCH(DP$2,INDIRECT("'"&amp;実行度合表集計!$D118&amp;"_受着完'!R4",FALSE),0)-1)</f>
        <v>#REF!</v>
      </c>
      <c r="DT119" s="356" t="e">
        <f ca="1">INDEX(INDIRECT("'"&amp;実行度合表集計!$D118&amp;"_受着完'!R58C4:R59C95",FALSE),2,
MATCH(DP$2,INDIRECT("'"&amp;実行度合表集計!$D118&amp;"_受着完'!R4",FALSE),0))</f>
        <v>#REF!</v>
      </c>
      <c r="DU119" s="587" t="e" cm="1">
        <f t="array" aca="1" ref="DU119" ca="1">INDEX(INDIRECT("'"&amp;実行度合表集計!$D118&amp;"_受着完'!R58C4:R59C95",FALSE),2,
MATCH(DP$2,INDIRECT("'"&amp;実行度合表集計!$D118&amp;"_受着完'!R4",FALSE),0)-3)</f>
        <v>#REF!</v>
      </c>
      <c r="DV119" s="358" t="e" cm="1">
        <f t="array" aca="1" ref="DV119" ca="1">INDEX(INDIRECT("'"&amp;実行度合表集計!$D118&amp;"_受着完'!R89C4:R90C95",FALSE),2,
MATCH(DP$2,INDIRECT("'"&amp;実行度合表集計!$D118&amp;"_受着完'!R4",FALSE),0)-1)</f>
        <v>#REF!</v>
      </c>
      <c r="DW119" s="356" t="e">
        <f ca="1">INDEX(INDIRECT("'"&amp;実行度合表集計!$D118&amp;"_受着完'!R89C4:R90C95",FALSE),2,
MATCH(DP$2,INDIRECT("'"&amp;実行度合表集計!$D118&amp;"_受着完'!R4",FALSE),0))</f>
        <v>#REF!</v>
      </c>
      <c r="DX119" s="795" t="e">
        <f ca="1">DW119-($Q118*1000)</f>
        <v>#REF!</v>
      </c>
      <c r="DY119" s="587" t="e" cm="1">
        <f t="array" aca="1" ref="DY119" ca="1">INDEX(INDIRECT("'"&amp;実行度合表集計!$D118&amp;"_受着完'!R89C4:R90C95",FALSE),2,
MATCH(DP$2,INDIRECT("'"&amp;実行度合表集計!$D118&amp;"_受着完'!R4",FALSE),0)-3)</f>
        <v>#REF!</v>
      </c>
      <c r="DZ119" s="455" t="e" cm="1">
        <f t="array" aca="1" ref="DZ119" ca="1">INDEX(INDIRECT("'"&amp;実行度合表集計!$D118&amp;"_受着完'!R27C4:R28C95",FALSE),2,
MATCH(DZ$2,INDIRECT("'"&amp;実行度合表集計!$D118&amp;"_受着完'!R4",FALSE),0)-1)</f>
        <v>#REF!</v>
      </c>
      <c r="EA119" s="356" t="e">
        <f ca="1">INDEX(INDIRECT("'"&amp;実行度合表集計!$D118&amp;"_受着完'!R27C4:R28C95",FALSE),2,
MATCH(DZ$2,INDIRECT("'"&amp;実行度合表集計!$D118&amp;"_受着完'!R4",FALSE),0))</f>
        <v>#REF!</v>
      </c>
      <c r="EB119" s="587" t="e" cm="1">
        <f t="array" aca="1" ref="EB119" ca="1">INDEX(INDIRECT("'"&amp;実行度合表集計!$D118&amp;"_受着完'!R27C4:R28C95",FALSE),2,
MATCH(DZ$2,INDIRECT("'"&amp;実行度合表集計!$D118&amp;"_受着完'!R4",FALSE),0)-3)</f>
        <v>#REF!</v>
      </c>
      <c r="EC119" s="357" t="e" cm="1">
        <f t="array" aca="1" ref="EC119" ca="1">INDEX(INDIRECT("'"&amp;実行度合表集計!$D118&amp;"_受着完'!R58C4:R59C95",FALSE),2,
MATCH(DZ$2,INDIRECT("'"&amp;実行度合表集計!$D118&amp;"_受着完'!R4",FALSE),0)-1)</f>
        <v>#REF!</v>
      </c>
      <c r="ED119" s="356" t="e">
        <f ca="1">INDEX(INDIRECT("'"&amp;実行度合表集計!$D118&amp;"_受着完'!R58C4:R59C95",FALSE),2,
MATCH(DZ$2,INDIRECT("'"&amp;実行度合表集計!$D118&amp;"_受着完'!R4",FALSE),0))</f>
        <v>#REF!</v>
      </c>
      <c r="EE119" s="587" t="e" cm="1">
        <f t="array" aca="1" ref="EE119" ca="1">INDEX(INDIRECT("'"&amp;実行度合表集計!$D118&amp;"_受着完'!R58C4:R59C95",FALSE),2,
MATCH(DZ$2,INDIRECT("'"&amp;実行度合表集計!$D118&amp;"_受着完'!R4",FALSE),0)-3)</f>
        <v>#REF!</v>
      </c>
      <c r="EF119" s="358" t="e" cm="1">
        <f t="array" aca="1" ref="EF119" ca="1">INDEX(INDIRECT("'"&amp;実行度合表集計!$D118&amp;"_受着完'!R89C4:R90C95",FALSE),2,
MATCH(DZ$2,INDIRECT("'"&amp;実行度合表集計!$D118&amp;"_受着完'!R4",FALSE),0)-1)</f>
        <v>#REF!</v>
      </c>
      <c r="EG119" s="356" t="e">
        <f ca="1">INDEX(INDIRECT("'"&amp;実行度合表集計!$D118&amp;"_受着完'!R89C4:R90C95",FALSE),2,
MATCH(DZ$2,INDIRECT("'"&amp;実行度合表集計!$D118&amp;"_受着完'!R4",FALSE),0))</f>
        <v>#REF!</v>
      </c>
      <c r="EH119" s="795" t="e">
        <f ca="1">EG119-($Q118*1000)</f>
        <v>#REF!</v>
      </c>
      <c r="EI119" s="587" t="e" cm="1">
        <f t="array" aca="1" ref="EI119" ca="1">INDEX(INDIRECT("'"&amp;実行度合表集計!$D118&amp;"_受着完'!R89C4:R90C95",FALSE),2,
MATCH(DZ$2,INDIRECT("'"&amp;実行度合表集計!$D118&amp;"_受着完'!R4",FALSE),0)-3)</f>
        <v>#REF!</v>
      </c>
      <c r="EJ119" s="627" t="e">
        <f t="shared" ref="EJ119" ca="1" si="3334">DF119+DP119+DZ119</f>
        <v>#REF!</v>
      </c>
      <c r="EK119" s="628" t="e">
        <f t="shared" ref="EK119" ca="1" si="3335">DG119+DQ119+EA119</f>
        <v>#REF!</v>
      </c>
      <c r="EL119" s="629" t="e">
        <f t="shared" ref="EL119" ca="1" si="3336">DH119+DR119+EB119</f>
        <v>#REF!</v>
      </c>
      <c r="EM119" s="648" t="e">
        <f t="shared" ref="EM119" ca="1" si="3337">DI119+DS119+EC119</f>
        <v>#REF!</v>
      </c>
      <c r="EN119" s="617" t="e">
        <f t="shared" ref="EN119" ca="1" si="3338">DJ119+DT119+ED119</f>
        <v>#REF!</v>
      </c>
      <c r="EO119" s="649" t="e">
        <f t="shared" ref="EO119" ca="1" si="3339">DK119+DU119+EE119</f>
        <v>#REF!</v>
      </c>
      <c r="EP119" s="659" t="e">
        <f ca="1">DL119+DV119+EF119</f>
        <v>#REF!</v>
      </c>
      <c r="EQ119" s="619" t="e">
        <f ca="1">DM119+DW119+EG119</f>
        <v>#REF!</v>
      </c>
      <c r="ER119" s="790" t="e">
        <f ca="1">EQ119*(1+ER120)-(($Q118*1000)*3)</f>
        <v>#REF!</v>
      </c>
      <c r="ES119" s="660" t="e">
        <f ca="1">DO119+DY119+EI119</f>
        <v>#REF!</v>
      </c>
      <c r="ET119" s="360" t="e" cm="1">
        <f t="array" aca="1" ref="ET119" ca="1">INDEX(INDIRECT("'"&amp;実行度合表集計!$D118&amp;"_受着完'!R27C4:R28C95",FALSE),2,
MATCH(ET$2,INDIRECT("'"&amp;実行度合表集計!$D118&amp;"_受着完'!R4",FALSE),0)-1)</f>
        <v>#REF!</v>
      </c>
      <c r="EU119" s="356" t="e">
        <f ca="1">INDEX(INDIRECT("'"&amp;実行度合表集計!$D118&amp;"_受着完'!R27C4:R28C95",FALSE),2,
MATCH(ET$2,INDIRECT("'"&amp;実行度合表集計!$D118&amp;"_受着完'!R4",FALSE),0))</f>
        <v>#REF!</v>
      </c>
      <c r="EV119" s="587" t="e" cm="1">
        <f t="array" aca="1" ref="EV119" ca="1">INDEX(INDIRECT("'"&amp;実行度合表集計!$D118&amp;"_受着完'!R27C4:R28C95",FALSE),2,
MATCH(ET$2,INDIRECT("'"&amp;実行度合表集計!$D118&amp;"_受着完'!R4",FALSE),0)-3)</f>
        <v>#REF!</v>
      </c>
      <c r="EW119" s="357" t="e" cm="1">
        <f t="array" aca="1" ref="EW119" ca="1">INDEX(INDIRECT("'"&amp;実行度合表集計!$D118&amp;"_受着完'!R58C4:R59C95",FALSE),2,
MATCH(ET$2,INDIRECT("'"&amp;実行度合表集計!$D118&amp;"_受着完'!R4",FALSE),0)-1)</f>
        <v>#REF!</v>
      </c>
      <c r="EX119" s="356" t="e">
        <f ca="1">INDEX(INDIRECT("'"&amp;実行度合表集計!$D118&amp;"_受着完'!R58C4:R59C95",FALSE),2,
MATCH(ET$2,INDIRECT("'"&amp;実行度合表集計!$D118&amp;"_受着完'!R4",FALSE),0))</f>
        <v>#REF!</v>
      </c>
      <c r="EY119" s="587" t="e" cm="1">
        <f t="array" aca="1" ref="EY119" ca="1">INDEX(INDIRECT("'"&amp;実行度合表集計!$D118&amp;"_受着完'!R58C4:R59C95",FALSE),2,
MATCH(ET$2,INDIRECT("'"&amp;実行度合表集計!$D118&amp;"_受着完'!R4",FALSE),0)-3)</f>
        <v>#REF!</v>
      </c>
      <c r="EZ119" s="358" t="e" cm="1">
        <f t="array" aca="1" ref="EZ119" ca="1">INDEX(INDIRECT("'"&amp;実行度合表集計!$D118&amp;"_受着完'!R89C4:R90C95",FALSE),2,
MATCH(ET$2,INDIRECT("'"&amp;実行度合表集計!$D118&amp;"_受着完'!R4",FALSE),0)-1)</f>
        <v>#REF!</v>
      </c>
      <c r="FA119" s="356" t="e">
        <f ca="1">INDEX(INDIRECT("'"&amp;実行度合表集計!$D118&amp;"_受着完'!R89C4:R90C95",FALSE),2,
MATCH(ET$2,INDIRECT("'"&amp;実行度合表集計!$D118&amp;"_受着完'!R4",FALSE),0))</f>
        <v>#REF!</v>
      </c>
      <c r="FB119" s="795" t="e">
        <f ca="1">FA119-($Q118*1000)</f>
        <v>#REF!</v>
      </c>
      <c r="FC119" s="587" t="e" cm="1">
        <f t="array" aca="1" ref="FC119" ca="1">INDEX(INDIRECT("'"&amp;実行度合表集計!$D118&amp;"_受着完'!R89C4:R90C95",FALSE),2,
MATCH(ET$2,INDIRECT("'"&amp;実行度合表集計!$D118&amp;"_受着完'!R4",FALSE),0)-3)</f>
        <v>#REF!</v>
      </c>
      <c r="FD119" s="455" t="e" cm="1">
        <f t="array" aca="1" ref="FD119" ca="1">INDEX(INDIRECT("'"&amp;実行度合表集計!$D118&amp;"_受着完'!R27C4:R28C95",FALSE),2,
MATCH(FD$2,INDIRECT("'"&amp;実行度合表集計!$D118&amp;"_受着完'!R4",FALSE),0)-1)</f>
        <v>#REF!</v>
      </c>
      <c r="FE119" s="356" t="e">
        <f ca="1">INDEX(INDIRECT("'"&amp;実行度合表集計!$D118&amp;"_受着完'!R27C4:R28C95",FALSE),2,
MATCH(FD$2,INDIRECT("'"&amp;実行度合表集計!$D118&amp;"_受着完'!R4",FALSE),0))</f>
        <v>#REF!</v>
      </c>
      <c r="FF119" s="587" t="e" cm="1">
        <f t="array" aca="1" ref="FF119" ca="1">INDEX(INDIRECT("'"&amp;実行度合表集計!$D118&amp;"_受着完'!R27C4:R28C95",FALSE),2,
MATCH(FD$2,INDIRECT("'"&amp;実行度合表集計!$D118&amp;"_受着完'!R4",FALSE),0)-3)</f>
        <v>#REF!</v>
      </c>
      <c r="FG119" s="357" t="e" cm="1">
        <f t="array" aca="1" ref="FG119" ca="1">INDEX(INDIRECT("'"&amp;実行度合表集計!$D118&amp;"_受着完'!R58C4:R59C95",FALSE),2,
MATCH(FD$2,INDIRECT("'"&amp;実行度合表集計!$D118&amp;"_受着完'!R4",FALSE),0)-1)</f>
        <v>#REF!</v>
      </c>
      <c r="FH119" s="356" t="e">
        <f ca="1">INDEX(INDIRECT("'"&amp;実行度合表集計!$D118&amp;"_受着完'!R58C4:R59C95",FALSE),2,
MATCH(FD$2,INDIRECT("'"&amp;実行度合表集計!$D118&amp;"_受着完'!R4",FALSE),0))</f>
        <v>#REF!</v>
      </c>
      <c r="FI119" s="587" t="e" cm="1">
        <f t="array" aca="1" ref="FI119" ca="1">INDEX(INDIRECT("'"&amp;実行度合表集計!$D118&amp;"_受着完'!R58C4:R59C95",FALSE),2,
MATCH(FD$2,INDIRECT("'"&amp;実行度合表集計!$D118&amp;"_受着完'!R4",FALSE),0)-3)</f>
        <v>#REF!</v>
      </c>
      <c r="FJ119" s="358" t="e" cm="1">
        <f t="array" aca="1" ref="FJ119" ca="1">INDEX(INDIRECT("'"&amp;実行度合表集計!$D118&amp;"_受着完'!R89C4:R90C95",FALSE),2,
MATCH(FD$2,INDIRECT("'"&amp;実行度合表集計!$D118&amp;"_受着完'!R4",FALSE),0)-1)</f>
        <v>#REF!</v>
      </c>
      <c r="FK119" s="356" t="e">
        <f ca="1">INDEX(INDIRECT("'"&amp;実行度合表集計!$D118&amp;"_受着完'!R89C4:R90C95",FALSE),2,
MATCH(FD$2,INDIRECT("'"&amp;実行度合表集計!$D118&amp;"_受着完'!R4",FALSE),0))</f>
        <v>#REF!</v>
      </c>
      <c r="FL119" s="795" t="e">
        <f ca="1">FK119-($Q118*1000)</f>
        <v>#REF!</v>
      </c>
      <c r="FM119" s="587" t="e" cm="1">
        <f t="array" aca="1" ref="FM119" ca="1">INDEX(INDIRECT("'"&amp;実行度合表集計!$D118&amp;"_受着完'!R89C4:R90C95",FALSE),2,
MATCH(FD$2,INDIRECT("'"&amp;実行度合表集計!$D118&amp;"_受着完'!R4",FALSE),0)-3)</f>
        <v>#REF!</v>
      </c>
      <c r="FN119" s="455" t="e" cm="1">
        <f t="array" aca="1" ref="FN119" ca="1">INDEX(INDIRECT("'"&amp;実行度合表集計!$D118&amp;"_受着完'!R27C4:R28C95",FALSE),2,
MATCH(FN$2,INDIRECT("'"&amp;実行度合表集計!$D118&amp;"_受着完'!R4",FALSE),0)-1)</f>
        <v>#REF!</v>
      </c>
      <c r="FO119" s="356" t="e">
        <f ca="1">INDEX(INDIRECT("'"&amp;実行度合表集計!$D118&amp;"_受着完'!R27C4:R28C95",FALSE),2,
MATCH(FN$2,INDIRECT("'"&amp;実行度合表集計!$D118&amp;"_受着完'!R4",FALSE),0))</f>
        <v>#REF!</v>
      </c>
      <c r="FP119" s="587" t="e" cm="1">
        <f t="array" aca="1" ref="FP119" ca="1">INDEX(INDIRECT("'"&amp;実行度合表集計!$D118&amp;"_受着完'!R27C4:R28C95",FALSE),2,
MATCH(FN$2,INDIRECT("'"&amp;実行度合表集計!$D118&amp;"_受着完'!R4",FALSE),0)-3)</f>
        <v>#REF!</v>
      </c>
      <c r="FQ119" s="357" t="e" cm="1">
        <f t="array" aca="1" ref="FQ119" ca="1">INDEX(INDIRECT("'"&amp;実行度合表集計!$D118&amp;"_受着完'!R58C4:R59C95",FALSE),2,
MATCH(FN$2,INDIRECT("'"&amp;実行度合表集計!$D118&amp;"_受着完'!R4",FALSE),0)-1)</f>
        <v>#REF!</v>
      </c>
      <c r="FR119" s="356" t="e">
        <f ca="1">INDEX(INDIRECT("'"&amp;実行度合表集計!$D118&amp;"_受着完'!R58C4:R59C95",FALSE),2,
MATCH(FN$2,INDIRECT("'"&amp;実行度合表集計!$D118&amp;"_受着完'!R4",FALSE),0))</f>
        <v>#REF!</v>
      </c>
      <c r="FS119" s="587" t="e" cm="1">
        <f t="array" aca="1" ref="FS119" ca="1">INDEX(INDIRECT("'"&amp;実行度合表集計!$D118&amp;"_受着完'!R58C4:R59C95",FALSE),2,
MATCH(FN$2,INDIRECT("'"&amp;実行度合表集計!$D118&amp;"_受着完'!R4",FALSE),0)-3)</f>
        <v>#REF!</v>
      </c>
      <c r="FT119" s="358" t="e" cm="1">
        <f t="array" aca="1" ref="FT119" ca="1">INDEX(INDIRECT("'"&amp;実行度合表集計!$D118&amp;"_受着完'!R89C4:R90C95",FALSE),2,
MATCH(FN$2,INDIRECT("'"&amp;実行度合表集計!$D118&amp;"_受着完'!R4",FALSE),0)-1)</f>
        <v>#REF!</v>
      </c>
      <c r="FU119" s="356" t="e">
        <f ca="1">INDEX(INDIRECT("'"&amp;実行度合表集計!$D118&amp;"_受着完'!R89C4:R90C95",FALSE),2,
MATCH(FN$2,INDIRECT("'"&amp;実行度合表集計!$D118&amp;"_受着完'!R4",FALSE),0))</f>
        <v>#REF!</v>
      </c>
      <c r="FV119" s="795" t="e">
        <f ca="1">FU119-($Q118*1000)</f>
        <v>#REF!</v>
      </c>
      <c r="FW119" s="587" t="e" cm="1">
        <f t="array" aca="1" ref="FW119" ca="1">INDEX(INDIRECT("'"&amp;実行度合表集計!$D118&amp;"_受着完'!R89C4:R90C95",FALSE),2,
MATCH(FN$2,INDIRECT("'"&amp;実行度合表集計!$D118&amp;"_受着完'!R4",FALSE),0)-3)</f>
        <v>#REF!</v>
      </c>
      <c r="FX119" s="627" t="e">
        <f t="shared" ref="FX119" ca="1" si="3340">ET119+FD119+FN119</f>
        <v>#REF!</v>
      </c>
      <c r="FY119" s="628" t="e">
        <f t="shared" ref="FY119" ca="1" si="3341">EU119+FE119+FO119</f>
        <v>#REF!</v>
      </c>
      <c r="FZ119" s="629" t="e">
        <f t="shared" ref="FZ119" ca="1" si="3342">EV119+FF119+FP119</f>
        <v>#REF!</v>
      </c>
      <c r="GA119" s="648" t="e">
        <f t="shared" ref="GA119" ca="1" si="3343">EW119+FG119+FQ119</f>
        <v>#REF!</v>
      </c>
      <c r="GB119" s="617" t="e">
        <f t="shared" ref="GB119" ca="1" si="3344">EX119+FH119+FR119</f>
        <v>#REF!</v>
      </c>
      <c r="GC119" s="649" t="e">
        <f t="shared" ref="GC119" ca="1" si="3345">EY119+FI119+FS119</f>
        <v>#REF!</v>
      </c>
      <c r="GD119" s="659" t="e">
        <f ca="1">EZ119+FJ119+FT119</f>
        <v>#REF!</v>
      </c>
      <c r="GE119" s="619" t="e">
        <f ca="1">FA119+FK119+FU119</f>
        <v>#REF!</v>
      </c>
      <c r="GF119" s="790" t="e">
        <f ca="1">GE119*(1+GF120)-(($Q118*1000)*3)</f>
        <v>#REF!</v>
      </c>
      <c r="GG119" s="660" t="e">
        <f ca="1">FC119+FM119+FW119</f>
        <v>#REF!</v>
      </c>
      <c r="GH119" s="670" t="e">
        <f t="shared" ca="1" si="3311"/>
        <v>#REF!</v>
      </c>
      <c r="GI119" s="620" t="e">
        <f t="shared" ca="1" si="3311"/>
        <v>#REF!</v>
      </c>
      <c r="GJ119" s="671" t="e">
        <f t="shared" ca="1" si="3311"/>
        <v>#REF!</v>
      </c>
      <c r="GK119" s="681" t="e">
        <f t="shared" ca="1" si="3311"/>
        <v>#REF!</v>
      </c>
      <c r="GL119" s="622" t="e">
        <f t="shared" ca="1" si="3311"/>
        <v>#REF!</v>
      </c>
      <c r="GM119" s="682" t="e">
        <f t="shared" ca="1" si="3311"/>
        <v>#REF!</v>
      </c>
      <c r="GN119" s="692" t="e">
        <f t="shared" ca="1" si="3312"/>
        <v>#REF!</v>
      </c>
      <c r="GO119" s="624" t="e">
        <f t="shared" ca="1" si="3313"/>
        <v>#REF!</v>
      </c>
      <c r="GP119" s="790" t="e">
        <f t="shared" ca="1" si="3314"/>
        <v>#REF!</v>
      </c>
      <c r="GQ119" s="693" t="e">
        <f t="shared" ca="1" si="3315"/>
        <v>#REF!</v>
      </c>
      <c r="GR119" s="702" t="e">
        <f t="shared" ca="1" si="3316"/>
        <v>#REF!</v>
      </c>
      <c r="GS119" s="699" t="e">
        <f t="shared" ca="1" si="3316"/>
        <v>#REF!</v>
      </c>
      <c r="GT119" s="703" t="e">
        <f t="shared" ca="1" si="3316"/>
        <v>#REF!</v>
      </c>
      <c r="GU119" s="702" t="e">
        <f t="shared" ca="1" si="3316"/>
        <v>#REF!</v>
      </c>
      <c r="GV119" s="699" t="e">
        <f t="shared" ca="1" si="3316"/>
        <v>#REF!</v>
      </c>
      <c r="GW119" s="703" t="e">
        <f t="shared" ca="1" si="3316"/>
        <v>#REF!</v>
      </c>
      <c r="GX119" s="702" t="e">
        <f t="shared" ca="1" si="3316"/>
        <v>#REF!</v>
      </c>
      <c r="GY119" s="699" t="e">
        <f t="shared" ca="1" si="3316"/>
        <v>#REF!</v>
      </c>
      <c r="GZ119" s="790" t="e">
        <f t="shared" ca="1" si="3316"/>
        <v>#REF!</v>
      </c>
      <c r="HA119" s="703" t="e">
        <f t="shared" ca="1" si="3316"/>
        <v>#REF!</v>
      </c>
      <c r="HC119" s="461" t="s">
        <v>146</v>
      </c>
      <c r="HD119" s="460"/>
      <c r="HE119" s="461"/>
      <c r="HF119" s="461"/>
      <c r="HG119" s="461"/>
    </row>
    <row r="120" spans="1:215" ht="19.5" outlineLevel="1" x14ac:dyDescent="0.25">
      <c r="A120" s="365"/>
      <c r="B120" s="505"/>
      <c r="C120" s="444" t="str">
        <f>_xlfn.XLOOKUP($D120,'214737'!$H:$H,'214737'!$G:$G,"",0)</f>
        <v/>
      </c>
      <c r="D120" s="432" t="str">
        <f>HYPERLINK("#'"&amp;D118&amp;"_損益'!A1","▶損益")</f>
        <v>▶損益</v>
      </c>
      <c r="E120" s="407"/>
      <c r="F120" s="1295" t="str">
        <f>_xlfn.XLOOKUP($D120,'214737'!$H:$H,'214737'!$I:$I,"",0)</f>
        <v/>
      </c>
      <c r="G120" s="1295" t="str">
        <f>_xlfn.XLOOKUP($D120,'214737'!$H:$H,'214737'!$J:$J,"",0)</f>
        <v/>
      </c>
      <c r="H120" s="1295" t="str">
        <f>_xlfn.XLOOKUP($D120,'214737'!$H:$H,'214737'!$K:$K,"",0)</f>
        <v/>
      </c>
      <c r="I120" s="415"/>
      <c r="J120" s="547"/>
      <c r="K120" s="1279"/>
      <c r="L120" s="1279"/>
      <c r="M120" s="1279"/>
      <c r="N120" s="1279"/>
      <c r="O120" s="1279"/>
      <c r="P120" s="1279"/>
      <c r="Q120" s="1279"/>
      <c r="R120" s="579" t="str">
        <f>R118</f>
        <v>第一建材工業</v>
      </c>
      <c r="S120" s="359" t="s">
        <v>143</v>
      </c>
      <c r="T120" s="558" t="e">
        <f t="shared" ref="T120" ca="1" si="3346">IF(AND(T118&gt;0,T119&gt;0),ROUNDDOWN(T119/T118,4),"")</f>
        <v>#REF!</v>
      </c>
      <c r="U120" s="559" t="e">
        <f t="shared" ref="U120" ca="1" si="3347">IF(AND(U118&gt;0,U119&gt;0),ROUNDDOWN(U119/U118,4),"")</f>
        <v>#REF!</v>
      </c>
      <c r="V120" s="559" t="e">
        <f t="shared" ref="V120" ca="1" si="3348">IF(AND(V118&gt;0,V119&gt;0),ROUNDDOWN(V119/V118,4),"")</f>
        <v>#REF!</v>
      </c>
      <c r="W120" s="560" t="e">
        <f t="shared" ref="W120" ca="1" si="3349">IF(AND(W118&gt;0,W119&gt;0),ROUNDDOWN(W119/W118,4),"")</f>
        <v>#REF!</v>
      </c>
      <c r="X120" s="559" t="e">
        <f t="shared" ref="X120" ca="1" si="3350">IF(AND(X118&gt;0,X119&gt;0),ROUNDDOWN(X119/X118,4),"")</f>
        <v>#REF!</v>
      </c>
      <c r="Y120" s="559" t="e">
        <f t="shared" ref="Y120" ca="1" si="3351">IF(AND(Y118&gt;0,Y119&gt;0),ROUNDDOWN(Y119/Y118,4),"")</f>
        <v>#REF!</v>
      </c>
      <c r="Z120" s="561" t="e">
        <f t="shared" ref="Z120" ca="1" si="3352">IF(AND(Z118&gt;0,Z119&gt;0),ROUNDDOWN(Z119/Z118,4),"")</f>
        <v>#REF!</v>
      </c>
      <c r="AA120" s="559" t="e">
        <f t="shared" ref="AA120" ca="1" si="3353">IF(AND(AA118&gt;0,AA119&gt;0),ROUNDDOWN(AA119/AA118,4),"")</f>
        <v>#REF!</v>
      </c>
      <c r="AB120" s="562" t="e">
        <f ca="1">IF(AB119&gt;0,AB119/AB118,0)</f>
        <v>#REF!</v>
      </c>
      <c r="AC120" s="559" t="e">
        <f t="shared" ref="AC120" ca="1" si="3354">IF(AND(AC118&gt;0,AC119&gt;0),ROUNDDOWN(AC119/AC118,4),"")</f>
        <v>#REF!</v>
      </c>
      <c r="AD120" s="558" t="e">
        <f t="shared" ref="AD120" ca="1" si="3355">IF(AND(AD118&gt;0,AD119&gt;0),ROUNDDOWN(AD119/AD118,4),"")</f>
        <v>#REF!</v>
      </c>
      <c r="AE120" s="559" t="e">
        <f t="shared" ref="AE120" ca="1" si="3356">IF(AND(AE118&gt;0,AE119&gt;0),ROUNDDOWN(AE119/AE118,4),"")</f>
        <v>#REF!</v>
      </c>
      <c r="AF120" s="559" t="e">
        <f t="shared" ref="AF120" ca="1" si="3357">IF(AND(AF118&gt;0,AF119&gt;0),ROUNDDOWN(AF119/AF118,4),"")</f>
        <v>#REF!</v>
      </c>
      <c r="AG120" s="560" t="e">
        <f t="shared" ref="AG120" ca="1" si="3358">IF(AND(AG118&gt;0,AG119&gt;0),ROUNDDOWN(AG119/AG118,4),"")</f>
        <v>#REF!</v>
      </c>
      <c r="AH120" s="559" t="e">
        <f t="shared" ref="AH120" ca="1" si="3359">IF(AND(AH118&gt;0,AH119&gt;0),ROUNDDOWN(AH119/AH118,4),"")</f>
        <v>#REF!</v>
      </c>
      <c r="AI120" s="559" t="e">
        <f t="shared" ref="AI120" ca="1" si="3360">IF(AND(AI118&gt;0,AI119&gt;0),ROUNDDOWN(AI119/AI118,4),"")</f>
        <v>#REF!</v>
      </c>
      <c r="AJ120" s="561" t="e">
        <f t="shared" ref="AJ120" ca="1" si="3361">IF(AND(AJ118&gt;0,AJ119&gt;0),ROUNDDOWN(AJ119/AJ118,4),"")</f>
        <v>#REF!</v>
      </c>
      <c r="AK120" s="559" t="e">
        <f t="shared" ref="AK120" ca="1" si="3362">IF(AND(AK118&gt;0,AK119&gt;0),ROUNDDOWN(AK119/AK118,4),"")</f>
        <v>#REF!</v>
      </c>
      <c r="AL120" s="562" t="e">
        <f ca="1">IF(AL119&gt;0,AL119/AL118,0)</f>
        <v>#REF!</v>
      </c>
      <c r="AM120" s="559" t="e">
        <f t="shared" ref="AM120" ca="1" si="3363">IF(AND(AM118&gt;0,AM119&gt;0),ROUNDDOWN(AM119/AM118,4),"")</f>
        <v>#REF!</v>
      </c>
      <c r="AN120" s="558" t="e">
        <f t="shared" ref="AN120" ca="1" si="3364">IF(AND(AN118&gt;0,AN119&gt;0),ROUNDDOWN(AN119/AN118,4),"")</f>
        <v>#REF!</v>
      </c>
      <c r="AO120" s="559" t="e">
        <f t="shared" ref="AO120" ca="1" si="3365">IF(AND(AO118&gt;0,AO119&gt;0),ROUNDDOWN(AO119/AO118,4),"")</f>
        <v>#REF!</v>
      </c>
      <c r="AP120" s="559" t="e">
        <f t="shared" ref="AP120" ca="1" si="3366">IF(AND(AP118&gt;0,AP119&gt;0),ROUNDDOWN(AP119/AP118,4),"")</f>
        <v>#REF!</v>
      </c>
      <c r="AQ120" s="560" t="e">
        <f t="shared" ref="AQ120" ca="1" si="3367">IF(AND(AQ118&gt;0,AQ119&gt;0),ROUNDDOWN(AQ119/AQ118,4),"")</f>
        <v>#REF!</v>
      </c>
      <c r="AR120" s="559" t="e">
        <f t="shared" ref="AR120" ca="1" si="3368">IF(AND(AR118&gt;0,AR119&gt;0),ROUNDDOWN(AR119/AR118,4),"")</f>
        <v>#REF!</v>
      </c>
      <c r="AS120" s="559" t="e">
        <f t="shared" ref="AS120" ca="1" si="3369">IF(AND(AS118&gt;0,AS119&gt;0),ROUNDDOWN(AS119/AS118,4),"")</f>
        <v>#REF!</v>
      </c>
      <c r="AT120" s="561" t="e">
        <f t="shared" ref="AT120" ca="1" si="3370">IF(AND(AT118&gt;0,AT119&gt;0),ROUNDDOWN(AT119/AT118,4),"")</f>
        <v>#REF!</v>
      </c>
      <c r="AU120" s="559" t="e">
        <f t="shared" ref="AU120" ca="1" si="3371">IF(AND(AU118&gt;0,AU119&gt;0),ROUNDDOWN(AU119/AU118,4),"")</f>
        <v>#REF!</v>
      </c>
      <c r="AV120" s="562" t="e">
        <f ca="1">IF(AV119&gt;0,AV119/AV118,0)</f>
        <v>#REF!</v>
      </c>
      <c r="AW120" s="559" t="e">
        <f t="shared" ref="AW120" ca="1" si="3372">IF(AND(AW118&gt;0,AW119&gt;0),ROUNDDOWN(AW119/AW118,4),"")</f>
        <v>#REF!</v>
      </c>
      <c r="AX120" s="630" t="e">
        <f t="shared" ref="AX120:BE120" ca="1" si="3373">IF(AND(AX118&gt;0,AX119&gt;0),ROUNDDOWN(AX119/AX118,4),"")</f>
        <v>#REF!</v>
      </c>
      <c r="AY120" s="563" t="e">
        <f t="shared" ca="1" si="3373"/>
        <v>#REF!</v>
      </c>
      <c r="AZ120" s="631" t="e">
        <f t="shared" ca="1" si="3373"/>
        <v>#REF!</v>
      </c>
      <c r="BA120" s="650" t="e">
        <f t="shared" ca="1" si="3373"/>
        <v>#REF!</v>
      </c>
      <c r="BB120" s="564" t="e">
        <f t="shared" ca="1" si="3373"/>
        <v>#REF!</v>
      </c>
      <c r="BC120" s="651" t="e">
        <f t="shared" ca="1" si="3373"/>
        <v>#REF!</v>
      </c>
      <c r="BD120" s="661" t="e">
        <f t="shared" ca="1" si="3373"/>
        <v>#REF!</v>
      </c>
      <c r="BE120" s="565" t="e">
        <f t="shared" ca="1" si="3373"/>
        <v>#REF!</v>
      </c>
      <c r="BF120" s="796"/>
      <c r="BG120" s="662" t="e">
        <f ca="1">IF(AND(BG118&gt;0,BG119&gt;0),ROUNDDOWN(BG119/BG118,4),"")</f>
        <v>#REF!</v>
      </c>
      <c r="BH120" s="566" t="e">
        <f t="shared" ref="BH120" ca="1" si="3374">IF(AND(BH118&gt;0,BH119&gt;0),ROUNDDOWN(BH119/BH118,4),"")</f>
        <v>#REF!</v>
      </c>
      <c r="BI120" s="559" t="e">
        <f t="shared" ref="BI120" ca="1" si="3375">IF(AND(BI118&gt;0,BI119&gt;0),ROUNDDOWN(BI119/BI118,4),"")</f>
        <v>#REF!</v>
      </c>
      <c r="BJ120" s="559" t="e">
        <f t="shared" ref="BJ120" ca="1" si="3376">IF(AND(BJ118&gt;0,BJ119&gt;0),ROUNDDOWN(BJ119/BJ118,4),"")</f>
        <v>#REF!</v>
      </c>
      <c r="BK120" s="560" t="e">
        <f t="shared" ref="BK120" ca="1" si="3377">IF(AND(BK118&gt;0,BK119&gt;0),ROUNDDOWN(BK119/BK118,4),"")</f>
        <v>#REF!</v>
      </c>
      <c r="BL120" s="559" t="e">
        <f t="shared" ref="BL120" ca="1" si="3378">IF(AND(BL118&gt;0,BL119&gt;0),ROUNDDOWN(BL119/BL118,4),"")</f>
        <v>#REF!</v>
      </c>
      <c r="BM120" s="559" t="e">
        <f t="shared" ref="BM120" ca="1" si="3379">IF(AND(BM118&gt;0,BM119&gt;0),ROUNDDOWN(BM119/BM118,4),"")</f>
        <v>#REF!</v>
      </c>
      <c r="BN120" s="561" t="e">
        <f t="shared" ref="BN120" ca="1" si="3380">IF(AND(BN118&gt;0,BN119&gt;0),ROUNDDOWN(BN119/BN118,4),"")</f>
        <v>#REF!</v>
      </c>
      <c r="BO120" s="559" t="e">
        <f t="shared" ref="BO120" ca="1" si="3381">IF(AND(BO118&gt;0,BO119&gt;0),ROUNDDOWN(BO119/BO118,4),"")</f>
        <v>#REF!</v>
      </c>
      <c r="BP120" s="562" t="e">
        <f ca="1">IF(BP119&gt;0,BP119/BP118,0)</f>
        <v>#REF!</v>
      </c>
      <c r="BQ120" s="559" t="e">
        <f t="shared" ref="BQ120" ca="1" si="3382">IF(AND(BQ118&gt;0,BQ119&gt;0),ROUNDDOWN(BQ119/BQ118,4),"")</f>
        <v>#REF!</v>
      </c>
      <c r="BR120" s="558" t="e">
        <f t="shared" ref="BR120" ca="1" si="3383">IF(AND(BR118&gt;0,BR119&gt;0),ROUNDDOWN(BR119/BR118,4),"")</f>
        <v>#REF!</v>
      </c>
      <c r="BS120" s="559" t="e">
        <f t="shared" ref="BS120" ca="1" si="3384">IF(AND(BS118&gt;0,BS119&gt;0),ROUNDDOWN(BS119/BS118,4),"")</f>
        <v>#REF!</v>
      </c>
      <c r="BT120" s="559" t="e">
        <f t="shared" ref="BT120" ca="1" si="3385">IF(AND(BT118&gt;0,BT119&gt;0),ROUNDDOWN(BT119/BT118,4),"")</f>
        <v>#REF!</v>
      </c>
      <c r="BU120" s="560" t="e">
        <f t="shared" ref="BU120" ca="1" si="3386">IF(AND(BU118&gt;0,BU119&gt;0),ROUNDDOWN(BU119/BU118,4),"")</f>
        <v>#REF!</v>
      </c>
      <c r="BV120" s="559" t="e">
        <f t="shared" ref="BV120" ca="1" si="3387">IF(AND(BV118&gt;0,BV119&gt;0),ROUNDDOWN(BV119/BV118,4),"")</f>
        <v>#REF!</v>
      </c>
      <c r="BW120" s="559" t="e">
        <f t="shared" ref="BW120" ca="1" si="3388">IF(AND(BW118&gt;0,BW119&gt;0),ROUNDDOWN(BW119/BW118,4),"")</f>
        <v>#REF!</v>
      </c>
      <c r="BX120" s="561" t="e">
        <f t="shared" ref="BX120" ca="1" si="3389">IF(AND(BX118&gt;0,BX119&gt;0),ROUNDDOWN(BX119/BX118,4),"")</f>
        <v>#REF!</v>
      </c>
      <c r="BY120" s="559" t="e">
        <f t="shared" ref="BY120" ca="1" si="3390">IF(AND(BY118&gt;0,BY119&gt;0),ROUNDDOWN(BY119/BY118,4),"")</f>
        <v>#REF!</v>
      </c>
      <c r="BZ120" s="562" t="e">
        <f ca="1">IF(BZ119&gt;0,BZ119/BZ118,0)</f>
        <v>#REF!</v>
      </c>
      <c r="CA120" s="559" t="e">
        <f t="shared" ref="CA120" ca="1" si="3391">IF(AND(CA118&gt;0,CA119&gt;0),ROUNDDOWN(CA119/CA118,4),"")</f>
        <v>#REF!</v>
      </c>
      <c r="CB120" s="558" t="e">
        <f t="shared" ref="CB120" ca="1" si="3392">IF(AND(CB118&gt;0,CB119&gt;0),ROUNDDOWN(CB119/CB118,4),"")</f>
        <v>#REF!</v>
      </c>
      <c r="CC120" s="559" t="e">
        <f t="shared" ref="CC120" ca="1" si="3393">IF(AND(CC118&gt;0,CC119&gt;0),ROUNDDOWN(CC119/CC118,4),"")</f>
        <v>#REF!</v>
      </c>
      <c r="CD120" s="559" t="e">
        <f t="shared" ref="CD120" ca="1" si="3394">IF(AND(CD118&gt;0,CD119&gt;0),ROUNDDOWN(CD119/CD118,4),"")</f>
        <v>#REF!</v>
      </c>
      <c r="CE120" s="560" t="e">
        <f t="shared" ref="CE120" ca="1" si="3395">IF(AND(CE118&gt;0,CE119&gt;0),ROUNDDOWN(CE119/CE118,4),"")</f>
        <v>#REF!</v>
      </c>
      <c r="CF120" s="559" t="e">
        <f t="shared" ref="CF120" ca="1" si="3396">IF(AND(CF118&gt;0,CF119&gt;0),ROUNDDOWN(CF119/CF118,4),"")</f>
        <v>#REF!</v>
      </c>
      <c r="CG120" s="559" t="e">
        <f t="shared" ref="CG120" ca="1" si="3397">IF(AND(CG118&gt;0,CG119&gt;0),ROUNDDOWN(CG119/CG118,4),"")</f>
        <v>#REF!</v>
      </c>
      <c r="CH120" s="561" t="e">
        <f t="shared" ref="CH120" ca="1" si="3398">IF(AND(CH118&gt;0,CH119&gt;0),ROUNDDOWN(CH119/CH118,4),"")</f>
        <v>#REF!</v>
      </c>
      <c r="CI120" s="559" t="e">
        <f t="shared" ref="CI120" ca="1" si="3399">IF(AND(CI118&gt;0,CI119&gt;0),ROUNDDOWN(CI119/CI118,4),"")</f>
        <v>#REF!</v>
      </c>
      <c r="CJ120" s="562" t="e">
        <f ca="1">IF(CJ119&gt;0,CJ119/CJ118,0)</f>
        <v>#REF!</v>
      </c>
      <c r="CK120" s="559" t="e">
        <f t="shared" ref="CK120" ca="1" si="3400">IF(AND(CK118&gt;0,CK119&gt;0),ROUNDDOWN(CK119/CK118,4),"")</f>
        <v>#REF!</v>
      </c>
      <c r="CL120" s="630" t="e">
        <f t="shared" ref="CL120:CS120" ca="1" si="3401">IF(AND(CL118&gt;0,CL119&gt;0),ROUNDDOWN(CL119/CL118,4),"")</f>
        <v>#REF!</v>
      </c>
      <c r="CM120" s="563" t="e">
        <f t="shared" ca="1" si="3401"/>
        <v>#REF!</v>
      </c>
      <c r="CN120" s="631" t="e">
        <f t="shared" ca="1" si="3401"/>
        <v>#REF!</v>
      </c>
      <c r="CO120" s="650" t="e">
        <f t="shared" ca="1" si="3401"/>
        <v>#REF!</v>
      </c>
      <c r="CP120" s="564" t="e">
        <f t="shared" ca="1" si="3401"/>
        <v>#REF!</v>
      </c>
      <c r="CQ120" s="651" t="e">
        <f t="shared" ca="1" si="3401"/>
        <v>#REF!</v>
      </c>
      <c r="CR120" s="661" t="e">
        <f t="shared" ca="1" si="3401"/>
        <v>#REF!</v>
      </c>
      <c r="CS120" s="565" t="e">
        <f t="shared" ca="1" si="3401"/>
        <v>#REF!</v>
      </c>
      <c r="CT120" s="796"/>
      <c r="CU120" s="662" t="e">
        <f ca="1">IF(AND(CU118&gt;0,CU119&gt;0),ROUNDDOWN(CU119/CU118,4),"")</f>
        <v>#REF!</v>
      </c>
      <c r="CV120" s="672" t="e">
        <f ca="1">IF(AND(CV118&gt;0,CV119&gt;0),ROUNDDOWN(CV119/CV118,4),"")</f>
        <v>#REF!</v>
      </c>
      <c r="CW120" s="567" t="e">
        <f t="shared" ref="CW120:CX120" ca="1" si="3402">IF(AND(CW118&gt;0,CW119&gt;0),ROUNDDOWN(CW119/CW118,4),"")</f>
        <v>#REF!</v>
      </c>
      <c r="CX120" s="673" t="e">
        <f t="shared" ca="1" si="3402"/>
        <v>#REF!</v>
      </c>
      <c r="CY120" s="683" t="e">
        <f ca="1">IF(AND(CY118&gt;0,CY119&gt;0),ROUNDDOWN(CY119/CY118,4),"")</f>
        <v>#REF!</v>
      </c>
      <c r="CZ120" s="568" t="e">
        <f ca="1">IF(AND(CZ118&gt;0,CZ119&gt;0),ROUNDDOWN(CZ119/CZ118,4),"")</f>
        <v>#REF!</v>
      </c>
      <c r="DA120" s="684" t="e">
        <f ca="1">IF(AND(DA118&gt;0,DA119&gt;0),ROUNDDOWN(DA119/DA118,4),"")</f>
        <v>#REF!</v>
      </c>
      <c r="DB120" s="694" t="e">
        <f t="shared" ref="DB120" ca="1" si="3403">IF(AND(DB118&gt;0,DB119&gt;0),ROUNDDOWN(DB119/DB118,4),"")</f>
        <v>#REF!</v>
      </c>
      <c r="DC120" s="569" t="e">
        <f t="shared" ref="DC120:DD120" ca="1" si="3404">IF(AND(DC118&gt;0,DC119&gt;0),ROUNDDOWN(DC119/DC118,4),"")</f>
        <v>#REF!</v>
      </c>
      <c r="DD120" s="792" t="e">
        <f t="shared" ca="1" si="3404"/>
        <v>#REF!</v>
      </c>
      <c r="DE120" s="695" t="e">
        <f t="shared" ref="DE120" ca="1" si="3405">IF(AND(DE118&gt;0,DE119&gt;0),ROUNDDOWN(DE119/DE118,4),"")</f>
        <v>#REF!</v>
      </c>
      <c r="DF120" s="566" t="e">
        <f t="shared" ref="DF120:GX120" ca="1" si="3406">IF(AND(DF118&gt;0,DF119&gt;0),ROUNDDOWN(DF119/DF118,4),"")</f>
        <v>#REF!</v>
      </c>
      <c r="DG120" s="559" t="e">
        <f t="shared" ca="1" si="3406"/>
        <v>#REF!</v>
      </c>
      <c r="DH120" s="559" t="e">
        <f t="shared" ca="1" si="3406"/>
        <v>#REF!</v>
      </c>
      <c r="DI120" s="560" t="e">
        <f t="shared" ca="1" si="3406"/>
        <v>#REF!</v>
      </c>
      <c r="DJ120" s="559" t="e">
        <f t="shared" ca="1" si="3406"/>
        <v>#REF!</v>
      </c>
      <c r="DK120" s="559" t="e">
        <f t="shared" ca="1" si="3406"/>
        <v>#REF!</v>
      </c>
      <c r="DL120" s="561" t="e">
        <f t="shared" ca="1" si="3406"/>
        <v>#REF!</v>
      </c>
      <c r="DM120" s="559" t="e">
        <f t="shared" ca="1" si="3406"/>
        <v>#REF!</v>
      </c>
      <c r="DN120" s="562" t="e">
        <f ca="1">IF(DN119&gt;0,DN119/DN118,0)</f>
        <v>#REF!</v>
      </c>
      <c r="DO120" s="559" t="e">
        <f t="shared" ca="1" si="3406"/>
        <v>#REF!</v>
      </c>
      <c r="DP120" s="558" t="e">
        <f t="shared" ca="1" si="3406"/>
        <v>#REF!</v>
      </c>
      <c r="DQ120" s="559" t="e">
        <f t="shared" ca="1" si="3406"/>
        <v>#REF!</v>
      </c>
      <c r="DR120" s="559" t="e">
        <f t="shared" ca="1" si="3406"/>
        <v>#REF!</v>
      </c>
      <c r="DS120" s="560" t="e">
        <f t="shared" ca="1" si="3406"/>
        <v>#REF!</v>
      </c>
      <c r="DT120" s="559" t="e">
        <f t="shared" ca="1" si="3406"/>
        <v>#REF!</v>
      </c>
      <c r="DU120" s="559" t="e">
        <f t="shared" ca="1" si="3406"/>
        <v>#REF!</v>
      </c>
      <c r="DV120" s="561" t="e">
        <f t="shared" ca="1" si="3406"/>
        <v>#REF!</v>
      </c>
      <c r="DW120" s="559" t="e">
        <f t="shared" ca="1" si="3406"/>
        <v>#REF!</v>
      </c>
      <c r="DX120" s="562" t="e">
        <f ca="1">IF(DX119&gt;0,DX119/DX118,0)</f>
        <v>#REF!</v>
      </c>
      <c r="DY120" s="559" t="e">
        <f t="shared" ca="1" si="3406"/>
        <v>#REF!</v>
      </c>
      <c r="DZ120" s="558" t="e">
        <f t="shared" ca="1" si="3406"/>
        <v>#REF!</v>
      </c>
      <c r="EA120" s="559" t="e">
        <f t="shared" ca="1" si="3406"/>
        <v>#REF!</v>
      </c>
      <c r="EB120" s="559" t="e">
        <f t="shared" ca="1" si="3406"/>
        <v>#REF!</v>
      </c>
      <c r="EC120" s="560" t="e">
        <f t="shared" ca="1" si="3406"/>
        <v>#REF!</v>
      </c>
      <c r="ED120" s="559" t="e">
        <f t="shared" ca="1" si="3406"/>
        <v>#REF!</v>
      </c>
      <c r="EE120" s="559" t="e">
        <f t="shared" ca="1" si="3406"/>
        <v>#REF!</v>
      </c>
      <c r="EF120" s="561" t="e">
        <f t="shared" ca="1" si="3406"/>
        <v>#REF!</v>
      </c>
      <c r="EG120" s="559" t="e">
        <f t="shared" ca="1" si="3406"/>
        <v>#REF!</v>
      </c>
      <c r="EH120" s="562" t="e">
        <f ca="1">IF(EH119&gt;0,EH119/EH118,0)</f>
        <v>#REF!</v>
      </c>
      <c r="EI120" s="559" t="e">
        <f t="shared" ca="1" si="3406"/>
        <v>#REF!</v>
      </c>
      <c r="EJ120" s="630" t="e">
        <f t="shared" ref="EJ120:EQ120" ca="1" si="3407">IF(AND(EJ118&gt;0,EJ119&gt;0),ROUNDDOWN(EJ119/EJ118,4),"")</f>
        <v>#REF!</v>
      </c>
      <c r="EK120" s="563" t="e">
        <f t="shared" ca="1" si="3407"/>
        <v>#REF!</v>
      </c>
      <c r="EL120" s="631" t="e">
        <f t="shared" ca="1" si="3407"/>
        <v>#REF!</v>
      </c>
      <c r="EM120" s="650" t="e">
        <f t="shared" ca="1" si="3407"/>
        <v>#REF!</v>
      </c>
      <c r="EN120" s="564" t="e">
        <f t="shared" ca="1" si="3407"/>
        <v>#REF!</v>
      </c>
      <c r="EO120" s="651" t="e">
        <f t="shared" ca="1" si="3407"/>
        <v>#REF!</v>
      </c>
      <c r="EP120" s="661" t="e">
        <f t="shared" ca="1" si="3407"/>
        <v>#REF!</v>
      </c>
      <c r="EQ120" s="565" t="e">
        <f t="shared" ca="1" si="3407"/>
        <v>#REF!</v>
      </c>
      <c r="ER120" s="796"/>
      <c r="ES120" s="662" t="e">
        <f ca="1">IF(AND(ES118&gt;0,ES119&gt;0),ROUNDDOWN(ES119/ES118,4),"")</f>
        <v>#REF!</v>
      </c>
      <c r="ET120" s="566" t="e">
        <f t="shared" ca="1" si="3406"/>
        <v>#REF!</v>
      </c>
      <c r="EU120" s="559" t="e">
        <f t="shared" ca="1" si="3406"/>
        <v>#REF!</v>
      </c>
      <c r="EV120" s="559" t="e">
        <f t="shared" ca="1" si="3406"/>
        <v>#REF!</v>
      </c>
      <c r="EW120" s="560" t="e">
        <f t="shared" ca="1" si="3406"/>
        <v>#REF!</v>
      </c>
      <c r="EX120" s="559" t="e">
        <f t="shared" ca="1" si="3406"/>
        <v>#REF!</v>
      </c>
      <c r="EY120" s="559" t="e">
        <f t="shared" ca="1" si="3406"/>
        <v>#REF!</v>
      </c>
      <c r="EZ120" s="561" t="e">
        <f t="shared" ca="1" si="3406"/>
        <v>#REF!</v>
      </c>
      <c r="FA120" s="559" t="e">
        <f t="shared" ca="1" si="3406"/>
        <v>#REF!</v>
      </c>
      <c r="FB120" s="562" t="e">
        <f ca="1">IF(FB119&gt;0,FB119/FB118,0)</f>
        <v>#REF!</v>
      </c>
      <c r="FC120" s="559" t="e">
        <f t="shared" ca="1" si="3406"/>
        <v>#REF!</v>
      </c>
      <c r="FD120" s="558" t="e">
        <f t="shared" ca="1" si="3406"/>
        <v>#REF!</v>
      </c>
      <c r="FE120" s="559" t="e">
        <f t="shared" ca="1" si="3406"/>
        <v>#REF!</v>
      </c>
      <c r="FF120" s="559" t="e">
        <f t="shared" ca="1" si="3406"/>
        <v>#REF!</v>
      </c>
      <c r="FG120" s="560" t="e">
        <f t="shared" ca="1" si="3406"/>
        <v>#REF!</v>
      </c>
      <c r="FH120" s="559" t="e">
        <f t="shared" ca="1" si="3406"/>
        <v>#REF!</v>
      </c>
      <c r="FI120" s="559" t="e">
        <f t="shared" ca="1" si="3406"/>
        <v>#REF!</v>
      </c>
      <c r="FJ120" s="561" t="e">
        <f t="shared" ca="1" si="3406"/>
        <v>#REF!</v>
      </c>
      <c r="FK120" s="559" t="e">
        <f t="shared" ca="1" si="3406"/>
        <v>#REF!</v>
      </c>
      <c r="FL120" s="562" t="e">
        <f ca="1">IF(FL119&gt;0,FL119/FL118,0)</f>
        <v>#REF!</v>
      </c>
      <c r="FM120" s="559" t="e">
        <f t="shared" ca="1" si="3406"/>
        <v>#REF!</v>
      </c>
      <c r="FN120" s="558" t="e">
        <f t="shared" ca="1" si="3406"/>
        <v>#REF!</v>
      </c>
      <c r="FO120" s="559" t="e">
        <f t="shared" ca="1" si="3406"/>
        <v>#REF!</v>
      </c>
      <c r="FP120" s="559" t="e">
        <f t="shared" ca="1" si="3406"/>
        <v>#REF!</v>
      </c>
      <c r="FQ120" s="560" t="e">
        <f t="shared" ca="1" si="3406"/>
        <v>#REF!</v>
      </c>
      <c r="FR120" s="559" t="e">
        <f t="shared" ca="1" si="3406"/>
        <v>#REF!</v>
      </c>
      <c r="FS120" s="559" t="e">
        <f t="shared" ca="1" si="3406"/>
        <v>#REF!</v>
      </c>
      <c r="FT120" s="561" t="e">
        <f t="shared" ca="1" si="3406"/>
        <v>#REF!</v>
      </c>
      <c r="FU120" s="559" t="e">
        <f t="shared" ca="1" si="3406"/>
        <v>#REF!</v>
      </c>
      <c r="FV120" s="562" t="e">
        <f ca="1">IF(FV119&gt;0,FV119/FV118,0)</f>
        <v>#REF!</v>
      </c>
      <c r="FW120" s="559" t="e">
        <f t="shared" ca="1" si="3406"/>
        <v>#REF!</v>
      </c>
      <c r="FX120" s="630" t="e">
        <f t="shared" ref="FX120:GE120" ca="1" si="3408">IF(AND(FX118&gt;0,FX119&gt;0),ROUNDDOWN(FX119/FX118,4),"")</f>
        <v>#REF!</v>
      </c>
      <c r="FY120" s="563" t="e">
        <f t="shared" ca="1" si="3408"/>
        <v>#REF!</v>
      </c>
      <c r="FZ120" s="631" t="e">
        <f t="shared" ca="1" si="3408"/>
        <v>#REF!</v>
      </c>
      <c r="GA120" s="650" t="e">
        <f t="shared" ca="1" si="3408"/>
        <v>#REF!</v>
      </c>
      <c r="GB120" s="564" t="e">
        <f t="shared" ca="1" si="3408"/>
        <v>#REF!</v>
      </c>
      <c r="GC120" s="651" t="e">
        <f t="shared" ca="1" si="3408"/>
        <v>#REF!</v>
      </c>
      <c r="GD120" s="661" t="e">
        <f t="shared" ca="1" si="3408"/>
        <v>#REF!</v>
      </c>
      <c r="GE120" s="565" t="e">
        <f t="shared" ca="1" si="3408"/>
        <v>#REF!</v>
      </c>
      <c r="GF120" s="796"/>
      <c r="GG120" s="662" t="e">
        <f ca="1">IF(AND(GG118&gt;0,GG119&gt;0),ROUNDDOWN(GG119/GG118,4),"")</f>
        <v>#REF!</v>
      </c>
      <c r="GH120" s="672" t="e">
        <f ca="1">IF(AND(GH118&gt;0,GH119&gt;0),ROUNDDOWN(GH119/GH118,4),"")</f>
        <v>#REF!</v>
      </c>
      <c r="GI120" s="567" t="e">
        <f t="shared" ref="GI120:GJ120" ca="1" si="3409">IF(AND(GI118&gt;0,GI119&gt;0),ROUNDDOWN(GI119/GI118,4),"")</f>
        <v>#REF!</v>
      </c>
      <c r="GJ120" s="673" t="e">
        <f t="shared" ca="1" si="3409"/>
        <v>#REF!</v>
      </c>
      <c r="GK120" s="683" t="e">
        <f ca="1">IF(AND(GK118&gt;0,GK119&gt;0),ROUNDDOWN(GK119/GK118,4),"")</f>
        <v>#REF!</v>
      </c>
      <c r="GL120" s="568" t="e">
        <f ca="1">IF(AND(GL118&gt;0,GL119&gt;0),ROUNDDOWN(GL119/GL118,4),"")</f>
        <v>#REF!</v>
      </c>
      <c r="GM120" s="684" t="e">
        <f ca="1">IF(AND(GM118&gt;0,GM119&gt;0),ROUNDDOWN(GM119/GM118,4),"")</f>
        <v>#REF!</v>
      </c>
      <c r="GN120" s="694" t="e">
        <f t="shared" ref="GN120:GW120" ca="1" si="3410">IF(AND(GN118&gt;0,GN119&gt;0),ROUNDDOWN(GN119/GN118,4),"")</f>
        <v>#REF!</v>
      </c>
      <c r="GO120" s="569" t="e">
        <f t="shared" ca="1" si="3410"/>
        <v>#REF!</v>
      </c>
      <c r="GP120" s="792" t="e">
        <f t="shared" ca="1" si="3410"/>
        <v>#REF!</v>
      </c>
      <c r="GQ120" s="695" t="e">
        <f t="shared" ca="1" si="3410"/>
        <v>#REF!</v>
      </c>
      <c r="GR120" s="704" t="e">
        <f t="shared" ca="1" si="3410"/>
        <v>#REF!</v>
      </c>
      <c r="GS120" s="570" t="e">
        <f t="shared" ca="1" si="3410"/>
        <v>#REF!</v>
      </c>
      <c r="GT120" s="705" t="e">
        <f t="shared" ca="1" si="3410"/>
        <v>#REF!</v>
      </c>
      <c r="GU120" s="704" t="e">
        <f t="shared" ca="1" si="3410"/>
        <v>#REF!</v>
      </c>
      <c r="GV120" s="570" t="e">
        <f t="shared" ca="1" si="3410"/>
        <v>#REF!</v>
      </c>
      <c r="GW120" s="705" t="e">
        <f t="shared" ca="1" si="3410"/>
        <v>#REF!</v>
      </c>
      <c r="GX120" s="704" t="e">
        <f t="shared" ca="1" si="3406"/>
        <v>#REF!</v>
      </c>
      <c r="GY120" s="570" t="e">
        <f t="shared" ref="GY120:GZ120" ca="1" si="3411">IF(AND(GY118&gt;0,GY119&gt;0),ROUNDDOWN(GY119/GY118,4),"")</f>
        <v>#REF!</v>
      </c>
      <c r="GZ120" s="794" t="e">
        <f t="shared" ca="1" si="3411"/>
        <v>#REF!</v>
      </c>
      <c r="HA120" s="705" t="e">
        <f t="shared" ref="HA120" ca="1" si="3412">IF(AND(HA118&gt;0,HA119&gt;0),ROUNDDOWN(HA119/HA118,4),"")</f>
        <v>#REF!</v>
      </c>
      <c r="HC120" s="461"/>
      <c r="HD120" s="460"/>
      <c r="HE120" s="461"/>
      <c r="HF120" s="461"/>
      <c r="HG120" s="461"/>
    </row>
    <row r="121" spans="1:215" outlineLevel="1" x14ac:dyDescent="0.25">
      <c r="A121" s="365"/>
      <c r="B121" s="512"/>
      <c r="C121" s="449" t="str">
        <f>_xlfn.XLOOKUP($D121,'214737'!$H:$H,'214737'!$G:$G,"",0)</f>
        <v>東京</v>
      </c>
      <c r="D121" s="430" t="s">
        <v>279</v>
      </c>
      <c r="E121" s="429">
        <v>211</v>
      </c>
      <c r="F121" s="1294" t="str">
        <f>_xlfn.XLOOKUP($D121,'214737'!$H:$H,'214737'!$I:$I,"",0)</f>
        <v>篠塚 岳彦</v>
      </c>
      <c r="G121" s="1294" t="str">
        <f>_xlfn.XLOOKUP($D121,'214737'!$H:$H,'214737'!$J:$J,"",0)</f>
        <v>後藤 傑</v>
      </c>
      <c r="H121" s="1294">
        <f>_xlfn.XLOOKUP($D121,'214737'!$H:$H,'214737'!$K:$K,"",0)</f>
        <v>0</v>
      </c>
      <c r="I121" s="1277" t="str">
        <f>集計グループ15</f>
        <v>FIT-JPN・PHP</v>
      </c>
      <c r="J121" s="523"/>
      <c r="K121" s="1278">
        <f>_xlfn.XLOOKUP(実行度合表集計!$D121,'214737'!$H:$H,'214737'!$X:$X,0,0)</f>
        <v>3650</v>
      </c>
      <c r="L121" s="1278">
        <f>_xlfn.XLOOKUP(実行度合表集計!$D121,'214737'!$H:$H,'214737'!$Y:$Y,0,0)</f>
        <v>0</v>
      </c>
      <c r="M121" s="1278">
        <f>_xlfn.XLOOKUP(実行度合表集計!$D121,'214737'!$H:$H,'214737'!$S:$S,0,0)</f>
        <v>0</v>
      </c>
      <c r="N121" s="1278">
        <f>_xlfn.XLOOKUP(実行度合表集計!$D121,'214737'!$H:$H,'214737'!$T:$T,0,0)</f>
        <v>0</v>
      </c>
      <c r="O121" s="1278">
        <f>_xlfn.XLOOKUP(実行度合表集計!$D121,'214737'!$H:$H,'214737'!$U:$U,0,0)</f>
        <v>2200</v>
      </c>
      <c r="P121" s="1278">
        <f>_xlfn.XLOOKUP(実行度合表集計!$D121,'214737'!$H:$H,'214737'!$V:$V,0,0)</f>
        <v>0</v>
      </c>
      <c r="Q121" s="1278">
        <f>SUM(K121:P121)</f>
        <v>5850</v>
      </c>
      <c r="R121" s="577" t="str">
        <f>D121</f>
        <v>FIT-JPN・PHP</v>
      </c>
      <c r="S121" s="355" t="s">
        <v>145</v>
      </c>
      <c r="T121" s="455" t="e" cm="1">
        <f t="array" aca="1" ref="T121" ca="1">INDEX(INDIRECT("'"&amp;実行度合表集計!$D121&amp;"_受着完'!R27C4:R28C95",FALSE),1,
MATCH(T$2,INDIRECT("'"&amp;実行度合表集計!$D121&amp;"_受着完'!R4",FALSE),0)-1)</f>
        <v>#REF!</v>
      </c>
      <c r="U121" s="356" t="e">
        <f ca="1">INDEX(INDIRECT("'"&amp;実行度合表集計!$D121&amp;"_受着完'!R27C4:R28C95",FALSE),1,
MATCH(T$2,INDIRECT("'"&amp;実行度合表集計!$D121&amp;"_受着完'!R4",FALSE),0))</f>
        <v>#REF!</v>
      </c>
      <c r="V121" s="587" t="e" cm="1">
        <f t="array" aca="1" ref="V121" ca="1">INDEX(INDIRECT("'"&amp;実行度合表集計!$D121&amp;"_受着完'!R27C4:R28C95",FALSE),1,
MATCH(T$2,INDIRECT("'"&amp;実行度合表集計!$D121&amp;"_受着完'!R4",FALSE),0)-3)</f>
        <v>#REF!</v>
      </c>
      <c r="W121" s="357" t="e" cm="1">
        <f t="array" aca="1" ref="W121" ca="1">INDEX(INDIRECT("'"&amp;実行度合表集計!$D121&amp;"_受着完'!R58C4:R59C95",FALSE),1,
MATCH(T$2,INDIRECT("'"&amp;実行度合表集計!$D121&amp;"_受着完'!R4",FALSE),0)-1)</f>
        <v>#REF!</v>
      </c>
      <c r="X121" s="356" t="e">
        <f ca="1">INDEX(INDIRECT("'"&amp;実行度合表集計!$D121&amp;"_受着完'!R58C4:R59C95",FALSE),1,
MATCH(T$2,INDIRECT("'"&amp;実行度合表集計!$D121&amp;"_受着完'!R4",FALSE),0))</f>
        <v>#REF!</v>
      </c>
      <c r="Y121" s="587" t="e" cm="1">
        <f t="array" aca="1" ref="Y121" ca="1">INDEX(INDIRECT("'"&amp;実行度合表集計!$D121&amp;"_受着完'!R58C4:R59C95",FALSE),1,
MATCH(T$2,INDIRECT("'"&amp;実行度合表集計!$D121&amp;"_受着完'!R4",FALSE),0)-3)</f>
        <v>#REF!</v>
      </c>
      <c r="Z121" s="358" t="e" cm="1">
        <f t="array" aca="1" ref="Z121" ca="1">INDEX(INDIRECT("'"&amp;実行度合表集計!$D121&amp;"_受着完'!R89C4:R90C95",FALSE),1,
MATCH(T$2,INDIRECT("'"&amp;実行度合表集計!$D121&amp;"_受着完'!R4",FALSE),0)-1)</f>
        <v>#REF!</v>
      </c>
      <c r="AA121" s="356" t="e">
        <f ca="1">INDEX(INDIRECT("'"&amp;実行度合表集計!$D121&amp;"_受着完'!R89C4:R90C95",FALSE),1,
MATCH(T$2,INDIRECT("'"&amp;実行度合表集計!$D121&amp;"_受着完'!R4",FALSE),0))</f>
        <v>#REF!</v>
      </c>
      <c r="AB121" s="384" t="e">
        <f ca="1">AA121-($Q121*1000)</f>
        <v>#REF!</v>
      </c>
      <c r="AC121" s="587" t="e" cm="1">
        <f t="array" aca="1" ref="AC121" ca="1">INDEX(INDIRECT("'"&amp;実行度合表集計!$D121&amp;"_受着完'!R89C4:R90C95",FALSE),1,
MATCH(T$2,INDIRECT("'"&amp;実行度合表集計!$D121&amp;"_受着完'!R4",FALSE),0)-3)</f>
        <v>#REF!</v>
      </c>
      <c r="AD121" s="455" t="e" cm="1">
        <f t="array" aca="1" ref="AD121" ca="1">INDEX(INDIRECT("'"&amp;実行度合表集計!$D121&amp;"_受着完'!R27C4:R28C95",FALSE),1,
MATCH(AD$2,INDIRECT("'"&amp;実行度合表集計!$D121&amp;"_受着完'!R4",FALSE),0)-1)</f>
        <v>#REF!</v>
      </c>
      <c r="AE121" s="356" t="e">
        <f ca="1">INDEX(INDIRECT("'"&amp;実行度合表集計!$D121&amp;"_受着完'!R27C4:R28C95",FALSE),1,
MATCH(AD$2,INDIRECT("'"&amp;実行度合表集計!$D121&amp;"_受着完'!R4",FALSE),0))</f>
        <v>#REF!</v>
      </c>
      <c r="AF121" s="587" t="e" cm="1">
        <f t="array" aca="1" ref="AF121" ca="1">INDEX(INDIRECT("'"&amp;実行度合表集計!$D121&amp;"_受着完'!R27C4:R28C95",FALSE),1,
MATCH(AD$2,INDIRECT("'"&amp;実行度合表集計!$D121&amp;"_受着完'!R4",FALSE),0)-3)</f>
        <v>#REF!</v>
      </c>
      <c r="AG121" s="357" t="e" cm="1">
        <f t="array" aca="1" ref="AG121" ca="1">INDEX(INDIRECT("'"&amp;実行度合表集計!$D121&amp;"_受着完'!R58C4:R59C95",FALSE),1,
MATCH(AD$2,INDIRECT("'"&amp;実行度合表集計!$D121&amp;"_受着完'!R4",FALSE),0)-1)</f>
        <v>#REF!</v>
      </c>
      <c r="AH121" s="356" t="e">
        <f ca="1">INDEX(INDIRECT("'"&amp;実行度合表集計!$D121&amp;"_受着完'!R58C4:R59C95",FALSE),1,
MATCH(AD$2,INDIRECT("'"&amp;実行度合表集計!$D121&amp;"_受着完'!R4",FALSE),0))</f>
        <v>#REF!</v>
      </c>
      <c r="AI121" s="587" t="e" cm="1">
        <f t="array" aca="1" ref="AI121" ca="1">INDEX(INDIRECT("'"&amp;実行度合表集計!$D121&amp;"_受着完'!R58C4:R59C95",FALSE),1,
MATCH(AD$2,INDIRECT("'"&amp;実行度合表集計!$D121&amp;"_受着完'!R4",FALSE),0)-3)</f>
        <v>#REF!</v>
      </c>
      <c r="AJ121" s="358" t="e" cm="1">
        <f t="array" aca="1" ref="AJ121" ca="1">INDEX(INDIRECT("'"&amp;実行度合表集計!$D121&amp;"_受着完'!R89C4:R90C95",FALSE),1,
MATCH(AD$2,INDIRECT("'"&amp;実行度合表集計!$D121&amp;"_受着完'!R4",FALSE),0)-1)</f>
        <v>#REF!</v>
      </c>
      <c r="AK121" s="356" t="e">
        <f ca="1">INDEX(INDIRECT("'"&amp;実行度合表集計!$D121&amp;"_受着完'!R89C4:R90C95",FALSE),1,
MATCH(AD$2,INDIRECT("'"&amp;実行度合表集計!$D121&amp;"_受着完'!R4",FALSE),0))</f>
        <v>#REF!</v>
      </c>
      <c r="AL121" s="384" t="e">
        <f ca="1">AK121-($Q121*1000)</f>
        <v>#REF!</v>
      </c>
      <c r="AM121" s="587" t="e" cm="1">
        <f t="array" aca="1" ref="AM121" ca="1">INDEX(INDIRECT("'"&amp;実行度合表集計!$D121&amp;"_受着完'!R89C4:R90C95",FALSE),1,
MATCH(AD$2,INDIRECT("'"&amp;実行度合表集計!$D121&amp;"_受着完'!R4",FALSE),0)-3)</f>
        <v>#REF!</v>
      </c>
      <c r="AN121" s="455" t="e" cm="1">
        <f t="array" aca="1" ref="AN121" ca="1">INDEX(INDIRECT("'"&amp;実行度合表集計!$D121&amp;"_受着完'!R27C4:R28C95",FALSE),1,
MATCH(AN$2,INDIRECT("'"&amp;実行度合表集計!$D121&amp;"_受着完'!R4",FALSE),0)-1)</f>
        <v>#REF!</v>
      </c>
      <c r="AO121" s="356" t="e">
        <f ca="1">INDEX(INDIRECT("'"&amp;実行度合表集計!$D121&amp;"_受着完'!R27C4:R28C95",FALSE),1,
MATCH(AN$2,INDIRECT("'"&amp;実行度合表集計!$D121&amp;"_受着完'!R4",FALSE),0))</f>
        <v>#REF!</v>
      </c>
      <c r="AP121" s="587" t="e" cm="1">
        <f t="array" aca="1" ref="AP121" ca="1">INDEX(INDIRECT("'"&amp;実行度合表集計!$D121&amp;"_受着完'!R27C4:R28C95",FALSE),1,
MATCH(AN$2,INDIRECT("'"&amp;実行度合表集計!$D121&amp;"_受着完'!R4",FALSE),0)-3)</f>
        <v>#REF!</v>
      </c>
      <c r="AQ121" s="357" t="e" cm="1">
        <f t="array" aca="1" ref="AQ121" ca="1">INDEX(INDIRECT("'"&amp;実行度合表集計!$D121&amp;"_受着完'!R58C4:R59C95",FALSE),1,
MATCH(AN$2,INDIRECT("'"&amp;実行度合表集計!$D121&amp;"_受着完'!R4",FALSE),0)-1)</f>
        <v>#REF!</v>
      </c>
      <c r="AR121" s="356" t="e">
        <f ca="1">INDEX(INDIRECT("'"&amp;実行度合表集計!$D121&amp;"_受着完'!R58C4:R59C95",FALSE),1,
MATCH(AN$2,INDIRECT("'"&amp;実行度合表集計!$D121&amp;"_受着完'!R4",FALSE),0))</f>
        <v>#REF!</v>
      </c>
      <c r="AS121" s="587" t="e" cm="1">
        <f t="array" aca="1" ref="AS121" ca="1">INDEX(INDIRECT("'"&amp;実行度合表集計!$D121&amp;"_受着完'!R58C4:R59C95",FALSE),1,
MATCH(AN$2,INDIRECT("'"&amp;実行度合表集計!$D121&amp;"_受着完'!R4",FALSE),0)-3)</f>
        <v>#REF!</v>
      </c>
      <c r="AT121" s="358" t="e" cm="1">
        <f t="array" aca="1" ref="AT121" ca="1">INDEX(INDIRECT("'"&amp;実行度合表集計!$D121&amp;"_受着完'!R89C4:R90C95",FALSE),1,
MATCH(AN$2,INDIRECT("'"&amp;実行度合表集計!$D121&amp;"_受着完'!R4",FALSE),0)-1)</f>
        <v>#REF!</v>
      </c>
      <c r="AU121" s="356" t="e">
        <f ca="1">INDEX(INDIRECT("'"&amp;実行度合表集計!$D121&amp;"_受着完'!R89C4:R90C95",FALSE),1,
MATCH(AN$2,INDIRECT("'"&amp;実行度合表集計!$D121&amp;"_受着完'!R4",FALSE),0))</f>
        <v>#REF!</v>
      </c>
      <c r="AV121" s="384" t="e">
        <f ca="1">AU121-($Q121*1000)</f>
        <v>#REF!</v>
      </c>
      <c r="AW121" s="587" t="e" cm="1">
        <f t="array" aca="1" ref="AW121" ca="1">INDEX(INDIRECT("'"&amp;実行度合表集計!$D121&amp;"_受着完'!R89C4:R90C95",FALSE),1,
MATCH(AN$2,INDIRECT("'"&amp;実行度合表集計!$D121&amp;"_受着完'!R4",FALSE),0)-3)</f>
        <v>#REF!</v>
      </c>
      <c r="AX121" s="627" t="e">
        <f t="shared" ref="AX121:BG121" ca="1" si="3413">T121+AD121+AN121</f>
        <v>#REF!</v>
      </c>
      <c r="AY121" s="628" t="e">
        <f t="shared" ca="1" si="3413"/>
        <v>#REF!</v>
      </c>
      <c r="AZ121" s="629" t="e">
        <f t="shared" ca="1" si="3413"/>
        <v>#REF!</v>
      </c>
      <c r="BA121" s="648" t="e">
        <f t="shared" ca="1" si="3413"/>
        <v>#REF!</v>
      </c>
      <c r="BB121" s="617" t="e">
        <f t="shared" ca="1" si="3413"/>
        <v>#REF!</v>
      </c>
      <c r="BC121" s="649" t="e">
        <f t="shared" ca="1" si="3413"/>
        <v>#REF!</v>
      </c>
      <c r="BD121" s="659" t="e">
        <f t="shared" ca="1" si="3413"/>
        <v>#REF!</v>
      </c>
      <c r="BE121" s="619" t="e">
        <f t="shared" ca="1" si="3413"/>
        <v>#REF!</v>
      </c>
      <c r="BF121" s="789" t="e">
        <f t="shared" ca="1" si="3413"/>
        <v>#REF!</v>
      </c>
      <c r="BG121" s="660" t="e">
        <f t="shared" ca="1" si="3413"/>
        <v>#REF!</v>
      </c>
      <c r="BH121" s="360" t="e" cm="1">
        <f t="array" aca="1" ref="BH121" ca="1">INDEX(INDIRECT("'"&amp;実行度合表集計!$D121&amp;"_受着完'!R27C4:R28C95",FALSE),1,
MATCH(BH$2,INDIRECT("'"&amp;実行度合表集計!$D121&amp;"_受着完'!R4",FALSE),0)-1)</f>
        <v>#REF!</v>
      </c>
      <c r="BI121" s="356" t="e">
        <f ca="1">INDEX(INDIRECT("'"&amp;実行度合表集計!$D121&amp;"_受着完'!R27C4:R28C95",FALSE),1,
MATCH(BH$2,INDIRECT("'"&amp;実行度合表集計!$D121&amp;"_受着完'!R4",FALSE),0))</f>
        <v>#REF!</v>
      </c>
      <c r="BJ121" s="587" t="e" cm="1">
        <f t="array" aca="1" ref="BJ121" ca="1">INDEX(INDIRECT("'"&amp;実行度合表集計!$D121&amp;"_受着完'!R27C4:R28C95",FALSE),1,
MATCH(BH$2,INDIRECT("'"&amp;実行度合表集計!$D121&amp;"_受着完'!R4",FALSE),0)-3)</f>
        <v>#REF!</v>
      </c>
      <c r="BK121" s="357" t="e" cm="1">
        <f t="array" aca="1" ref="BK121" ca="1">INDEX(INDIRECT("'"&amp;実行度合表集計!$D121&amp;"_受着完'!R58C4:R59C95",FALSE),1,
MATCH(BH$2,INDIRECT("'"&amp;実行度合表集計!$D121&amp;"_受着完'!R4",FALSE),0)-1)</f>
        <v>#REF!</v>
      </c>
      <c r="BL121" s="356" t="e">
        <f ca="1">INDEX(INDIRECT("'"&amp;実行度合表集計!$D121&amp;"_受着完'!R58C4:R59C95",FALSE),1,
MATCH(BH$2,INDIRECT("'"&amp;実行度合表集計!$D121&amp;"_受着完'!R4",FALSE),0))</f>
        <v>#REF!</v>
      </c>
      <c r="BM121" s="587" t="e" cm="1">
        <f t="array" aca="1" ref="BM121" ca="1">INDEX(INDIRECT("'"&amp;実行度合表集計!$D121&amp;"_受着完'!R58C4:R59C95",FALSE),1,
MATCH(BH$2,INDIRECT("'"&amp;実行度合表集計!$D121&amp;"_受着完'!R4",FALSE),0)-3)</f>
        <v>#REF!</v>
      </c>
      <c r="BN121" s="358" t="e" cm="1">
        <f t="array" aca="1" ref="BN121" ca="1">INDEX(INDIRECT("'"&amp;実行度合表集計!$D121&amp;"_受着完'!R89C4:R90C95",FALSE),1,
MATCH(BH$2,INDIRECT("'"&amp;実行度合表集計!$D121&amp;"_受着完'!R4",FALSE),0)-1)</f>
        <v>#REF!</v>
      </c>
      <c r="BO121" s="356" t="e">
        <f ca="1">INDEX(INDIRECT("'"&amp;実行度合表集計!$D121&amp;"_受着完'!R89C4:R90C95",FALSE),1,
MATCH(BH$2,INDIRECT("'"&amp;実行度合表集計!$D121&amp;"_受着完'!R4",FALSE),0))</f>
        <v>#REF!</v>
      </c>
      <c r="BP121" s="384" t="e">
        <f ca="1">BO121-($Q121*1000)</f>
        <v>#REF!</v>
      </c>
      <c r="BQ121" s="587" t="e" cm="1">
        <f t="array" aca="1" ref="BQ121" ca="1">INDEX(INDIRECT("'"&amp;実行度合表集計!$D121&amp;"_受着完'!R89C4:R90C95",FALSE),1,
MATCH(BH$2,INDIRECT("'"&amp;実行度合表集計!$D121&amp;"_受着完'!R4",FALSE),0)-3)</f>
        <v>#REF!</v>
      </c>
      <c r="BR121" s="455" t="e" cm="1">
        <f t="array" aca="1" ref="BR121" ca="1">INDEX(INDIRECT("'"&amp;実行度合表集計!$D121&amp;"_受着完'!R27C4:R28C95",FALSE),1,
MATCH(BR$2,INDIRECT("'"&amp;実行度合表集計!$D121&amp;"_受着完'!R4",FALSE),0)-1)</f>
        <v>#REF!</v>
      </c>
      <c r="BS121" s="356" t="e">
        <f ca="1">INDEX(INDIRECT("'"&amp;実行度合表集計!$D121&amp;"_受着完'!R27C4:R28C95",FALSE),1,
MATCH(BR$2,INDIRECT("'"&amp;実行度合表集計!$D121&amp;"_受着完'!R4",FALSE),0))</f>
        <v>#REF!</v>
      </c>
      <c r="BT121" s="587" t="e" cm="1">
        <f t="array" aca="1" ref="BT121" ca="1">INDEX(INDIRECT("'"&amp;実行度合表集計!$D121&amp;"_受着完'!R27C4:R28C95",FALSE),1,
MATCH(BR$2,INDIRECT("'"&amp;実行度合表集計!$D121&amp;"_受着完'!R4",FALSE),0)-3)</f>
        <v>#REF!</v>
      </c>
      <c r="BU121" s="357" t="e" cm="1">
        <f t="array" aca="1" ref="BU121" ca="1">INDEX(INDIRECT("'"&amp;実行度合表集計!$D121&amp;"_受着完'!R58C4:R59C95",FALSE),1,
MATCH(BR$2,INDIRECT("'"&amp;実行度合表集計!$D121&amp;"_受着完'!R4",FALSE),0)-1)</f>
        <v>#REF!</v>
      </c>
      <c r="BV121" s="356" t="e">
        <f ca="1">INDEX(INDIRECT("'"&amp;実行度合表集計!$D121&amp;"_受着完'!R58C4:R59C95",FALSE),1,
MATCH(BR$2,INDIRECT("'"&amp;実行度合表集計!$D121&amp;"_受着完'!R4",FALSE),0))</f>
        <v>#REF!</v>
      </c>
      <c r="BW121" s="587" t="e" cm="1">
        <f t="array" aca="1" ref="BW121" ca="1">INDEX(INDIRECT("'"&amp;実行度合表集計!$D121&amp;"_受着完'!R58C4:R59C95",FALSE),1,
MATCH(BR$2,INDIRECT("'"&amp;実行度合表集計!$D121&amp;"_受着完'!R4",FALSE),0)-3)</f>
        <v>#REF!</v>
      </c>
      <c r="BX121" s="358" t="e" cm="1">
        <f t="array" aca="1" ref="BX121" ca="1">INDEX(INDIRECT("'"&amp;実行度合表集計!$D121&amp;"_受着完'!R89C4:R90C95",FALSE),1,
MATCH(BR$2,INDIRECT("'"&amp;実行度合表集計!$D121&amp;"_受着完'!R4",FALSE),0)-1)</f>
        <v>#REF!</v>
      </c>
      <c r="BY121" s="356" t="e">
        <f ca="1">INDEX(INDIRECT("'"&amp;実行度合表集計!$D121&amp;"_受着完'!R89C4:R90C95",FALSE),1,
MATCH(BR$2,INDIRECT("'"&amp;実行度合表集計!$D121&amp;"_受着完'!R4",FALSE),0))</f>
        <v>#REF!</v>
      </c>
      <c r="BZ121" s="384" t="e">
        <f ca="1">BY121-($Q121*1000)</f>
        <v>#REF!</v>
      </c>
      <c r="CA121" s="587" t="e" cm="1">
        <f t="array" aca="1" ref="CA121" ca="1">INDEX(INDIRECT("'"&amp;実行度合表集計!$D121&amp;"_受着完'!R89C4:R90C95",FALSE),1,
MATCH(BR$2,INDIRECT("'"&amp;実行度合表集計!$D121&amp;"_受着完'!R4",FALSE),0)-3)</f>
        <v>#REF!</v>
      </c>
      <c r="CB121" s="455" t="e" cm="1">
        <f t="array" aca="1" ref="CB121" ca="1">INDEX(INDIRECT("'"&amp;実行度合表集計!$D121&amp;"_受着完'!R27C4:R28C95",FALSE),1,
MATCH(CB$2,INDIRECT("'"&amp;実行度合表集計!$D121&amp;"_受着完'!R4",FALSE),0)-1)</f>
        <v>#REF!</v>
      </c>
      <c r="CC121" s="356" t="e">
        <f ca="1">INDEX(INDIRECT("'"&amp;実行度合表集計!$D121&amp;"_受着完'!R27C4:R28C95",FALSE),1,
MATCH(CB$2,INDIRECT("'"&amp;実行度合表集計!$D121&amp;"_受着完'!R4",FALSE),0))</f>
        <v>#REF!</v>
      </c>
      <c r="CD121" s="587" t="e" cm="1">
        <f t="array" aca="1" ref="CD121" ca="1">INDEX(INDIRECT("'"&amp;実行度合表集計!$D121&amp;"_受着完'!R27C4:R28C95",FALSE),1,
MATCH(CB$2,INDIRECT("'"&amp;実行度合表集計!$D121&amp;"_受着完'!R4",FALSE),0)-3)</f>
        <v>#REF!</v>
      </c>
      <c r="CE121" s="357" t="e" cm="1">
        <f t="array" aca="1" ref="CE121" ca="1">INDEX(INDIRECT("'"&amp;実行度合表集計!$D121&amp;"_受着完'!R58C4:R59C95",FALSE),1,
MATCH(CB$2,INDIRECT("'"&amp;実行度合表集計!$D121&amp;"_受着完'!R4",FALSE),0)-1)</f>
        <v>#REF!</v>
      </c>
      <c r="CF121" s="356" t="e">
        <f ca="1">INDEX(INDIRECT("'"&amp;実行度合表集計!$D121&amp;"_受着完'!R58C4:R59C95",FALSE),1,
MATCH(CB$2,INDIRECT("'"&amp;実行度合表集計!$D121&amp;"_受着完'!R4",FALSE),0))</f>
        <v>#REF!</v>
      </c>
      <c r="CG121" s="587" t="e" cm="1">
        <f t="array" aca="1" ref="CG121" ca="1">INDEX(INDIRECT("'"&amp;実行度合表集計!$D121&amp;"_受着完'!R58C4:R59C95",FALSE),1,
MATCH(CB$2,INDIRECT("'"&amp;実行度合表集計!$D121&amp;"_受着完'!R4",FALSE),0)-3)</f>
        <v>#REF!</v>
      </c>
      <c r="CH121" s="358" t="e" cm="1">
        <f t="array" aca="1" ref="CH121" ca="1">INDEX(INDIRECT("'"&amp;実行度合表集計!$D121&amp;"_受着完'!R89C4:R90C95",FALSE),1,
MATCH(CB$2,INDIRECT("'"&amp;実行度合表集計!$D121&amp;"_受着完'!R4",FALSE),0)-1)</f>
        <v>#REF!</v>
      </c>
      <c r="CI121" s="356" t="e">
        <f ca="1">INDEX(INDIRECT("'"&amp;実行度合表集計!$D121&amp;"_受着完'!R89C4:R90C95",FALSE),1,
MATCH(CB$2,INDIRECT("'"&amp;実行度合表集計!$D121&amp;"_受着完'!R4",FALSE),0))</f>
        <v>#REF!</v>
      </c>
      <c r="CJ121" s="384" t="e">
        <f ca="1">CI121-($Q121*1000)</f>
        <v>#REF!</v>
      </c>
      <c r="CK121" s="587" t="e" cm="1">
        <f t="array" aca="1" ref="CK121" ca="1">INDEX(INDIRECT("'"&amp;実行度合表集計!$D121&amp;"_受着完'!R89C4:R90C95",FALSE),1,
MATCH(CB$2,INDIRECT("'"&amp;実行度合表集計!$D121&amp;"_受着完'!R4",FALSE),0)-3)</f>
        <v>#REF!</v>
      </c>
      <c r="CL121" s="627" t="e">
        <f t="shared" ref="CL121:CU121" ca="1" si="3414">BH121+BR121+CB121</f>
        <v>#REF!</v>
      </c>
      <c r="CM121" s="628" t="e">
        <f t="shared" ca="1" si="3414"/>
        <v>#REF!</v>
      </c>
      <c r="CN121" s="629" t="e">
        <f t="shared" ca="1" si="3414"/>
        <v>#REF!</v>
      </c>
      <c r="CO121" s="648" t="e">
        <f t="shared" ca="1" si="3414"/>
        <v>#REF!</v>
      </c>
      <c r="CP121" s="617" t="e">
        <f t="shared" ca="1" si="3414"/>
        <v>#REF!</v>
      </c>
      <c r="CQ121" s="649" t="e">
        <f t="shared" ca="1" si="3414"/>
        <v>#REF!</v>
      </c>
      <c r="CR121" s="659" t="e">
        <f t="shared" ca="1" si="3414"/>
        <v>#REF!</v>
      </c>
      <c r="CS121" s="619" t="e">
        <f t="shared" ca="1" si="3414"/>
        <v>#REF!</v>
      </c>
      <c r="CT121" s="789" t="e">
        <f t="shared" ca="1" si="3414"/>
        <v>#REF!</v>
      </c>
      <c r="CU121" s="660" t="e">
        <f t="shared" ca="1" si="3414"/>
        <v>#REF!</v>
      </c>
      <c r="CV121" s="670" t="e">
        <f t="shared" ref="CV121:DE122" ca="1" si="3415">AX121+CL121</f>
        <v>#REF!</v>
      </c>
      <c r="CW121" s="620" t="e">
        <f t="shared" ca="1" si="3415"/>
        <v>#REF!</v>
      </c>
      <c r="CX121" s="671" t="e">
        <f t="shared" ca="1" si="3415"/>
        <v>#REF!</v>
      </c>
      <c r="CY121" s="681" t="e">
        <f t="shared" ca="1" si="3415"/>
        <v>#REF!</v>
      </c>
      <c r="CZ121" s="622" t="e">
        <f t="shared" ca="1" si="3415"/>
        <v>#REF!</v>
      </c>
      <c r="DA121" s="682" t="e">
        <f t="shared" ca="1" si="3415"/>
        <v>#REF!</v>
      </c>
      <c r="DB121" s="692" t="e">
        <f t="shared" ca="1" si="3415"/>
        <v>#REF!</v>
      </c>
      <c r="DC121" s="624" t="e">
        <f t="shared" ca="1" si="3415"/>
        <v>#REF!</v>
      </c>
      <c r="DD121" s="791" t="e">
        <f t="shared" ca="1" si="3415"/>
        <v>#REF!</v>
      </c>
      <c r="DE121" s="693" t="e">
        <f t="shared" ca="1" si="3415"/>
        <v>#REF!</v>
      </c>
      <c r="DF121" s="360" t="e" cm="1">
        <f t="array" aca="1" ref="DF121" ca="1">INDEX(INDIRECT("'"&amp;実行度合表集計!$D121&amp;"_受着完'!R27C4:R28C95",FALSE),1,
MATCH(DF$2,INDIRECT("'"&amp;実行度合表集計!$D121&amp;"_受着完'!R4",FALSE),0)-1)</f>
        <v>#REF!</v>
      </c>
      <c r="DG121" s="356" t="e">
        <f ca="1">INDEX(INDIRECT("'"&amp;実行度合表集計!$D121&amp;"_受着完'!R27C4:R28C95",FALSE),1,
MATCH(DF$2,INDIRECT("'"&amp;実行度合表集計!$D121&amp;"_受着完'!R4",FALSE),0))</f>
        <v>#REF!</v>
      </c>
      <c r="DH121" s="587" t="e" cm="1">
        <f t="array" aca="1" ref="DH121" ca="1">INDEX(INDIRECT("'"&amp;実行度合表集計!$D121&amp;"_受着完'!R27C4:R28C95",FALSE),1,
MATCH(DF$2,INDIRECT("'"&amp;実行度合表集計!$D121&amp;"_受着完'!R4",FALSE),0)-3)</f>
        <v>#REF!</v>
      </c>
      <c r="DI121" s="357" t="e" cm="1">
        <f t="array" aca="1" ref="DI121" ca="1">INDEX(INDIRECT("'"&amp;実行度合表集計!$D121&amp;"_受着完'!R58C4:R59C95",FALSE),1,
MATCH(DF$2,INDIRECT("'"&amp;実行度合表集計!$D121&amp;"_受着完'!R4",FALSE),0)-1)</f>
        <v>#REF!</v>
      </c>
      <c r="DJ121" s="356" t="e">
        <f ca="1">INDEX(INDIRECT("'"&amp;実行度合表集計!$D121&amp;"_受着完'!R58C4:R59C95",FALSE),1,
MATCH(DF$2,INDIRECT("'"&amp;実行度合表集計!$D121&amp;"_受着完'!R4",FALSE),0))</f>
        <v>#REF!</v>
      </c>
      <c r="DK121" s="587" t="e" cm="1">
        <f t="array" aca="1" ref="DK121" ca="1">INDEX(INDIRECT("'"&amp;実行度合表集計!$D121&amp;"_受着完'!R58C4:R59C95",FALSE),1,
MATCH(DF$2,INDIRECT("'"&amp;実行度合表集計!$D121&amp;"_受着完'!R4",FALSE),0)-3)</f>
        <v>#REF!</v>
      </c>
      <c r="DL121" s="358" t="e" cm="1">
        <f t="array" aca="1" ref="DL121" ca="1">INDEX(INDIRECT("'"&amp;実行度合表集計!$D121&amp;"_受着完'!R89C4:R90C95",FALSE),1,
MATCH(DF$2,INDIRECT("'"&amp;実行度合表集計!$D121&amp;"_受着完'!R4",FALSE),0)-1)</f>
        <v>#REF!</v>
      </c>
      <c r="DM121" s="356" t="e">
        <f ca="1">INDEX(INDIRECT("'"&amp;実行度合表集計!$D121&amp;"_受着完'!R89C4:R90C95",FALSE),1,
MATCH(DF$2,INDIRECT("'"&amp;実行度合表集計!$D121&amp;"_受着完'!R4",FALSE),0))</f>
        <v>#REF!</v>
      </c>
      <c r="DN121" s="384" t="e">
        <f ca="1">DM121-($Q121*1000)</f>
        <v>#REF!</v>
      </c>
      <c r="DO121" s="587" t="e" cm="1">
        <f t="array" aca="1" ref="DO121" ca="1">INDEX(INDIRECT("'"&amp;実行度合表集計!$D121&amp;"_受着完'!R89C4:R90C95",FALSE),1,
MATCH(DF$2,INDIRECT("'"&amp;実行度合表集計!$D121&amp;"_受着完'!R4",FALSE),0)-3)</f>
        <v>#REF!</v>
      </c>
      <c r="DP121" s="455" t="e" cm="1">
        <f t="array" aca="1" ref="DP121" ca="1">INDEX(INDIRECT("'"&amp;実行度合表集計!$D121&amp;"_受着完'!R27C4:R28C95",FALSE),1,
MATCH(DP$2,INDIRECT("'"&amp;実行度合表集計!$D121&amp;"_受着完'!R4",FALSE),0)-1)</f>
        <v>#REF!</v>
      </c>
      <c r="DQ121" s="356" t="e">
        <f ca="1">INDEX(INDIRECT("'"&amp;実行度合表集計!$D121&amp;"_受着完'!R27C4:R28C95",FALSE),1,
MATCH(DP$2,INDIRECT("'"&amp;実行度合表集計!$D121&amp;"_受着完'!R4",FALSE),0))</f>
        <v>#REF!</v>
      </c>
      <c r="DR121" s="587" t="e" cm="1">
        <f t="array" aca="1" ref="DR121" ca="1">INDEX(INDIRECT("'"&amp;実行度合表集計!$D121&amp;"_受着完'!R27C4:R28C95",FALSE),1,
MATCH(DP$2,INDIRECT("'"&amp;実行度合表集計!$D121&amp;"_受着完'!R4",FALSE),0)-3)</f>
        <v>#REF!</v>
      </c>
      <c r="DS121" s="357" t="e" cm="1">
        <f t="array" aca="1" ref="DS121" ca="1">INDEX(INDIRECT("'"&amp;実行度合表集計!$D121&amp;"_受着完'!R58C4:R59C95",FALSE),1,
MATCH(DP$2,INDIRECT("'"&amp;実行度合表集計!$D121&amp;"_受着完'!R4",FALSE),0)-1)</f>
        <v>#REF!</v>
      </c>
      <c r="DT121" s="356" t="e">
        <f ca="1">INDEX(INDIRECT("'"&amp;実行度合表集計!$D121&amp;"_受着完'!R58C4:R59C95",FALSE),1,
MATCH(DP$2,INDIRECT("'"&amp;実行度合表集計!$D121&amp;"_受着完'!R4",FALSE),0))</f>
        <v>#REF!</v>
      </c>
      <c r="DU121" s="587" t="e" cm="1">
        <f t="array" aca="1" ref="DU121" ca="1">INDEX(INDIRECT("'"&amp;実行度合表集計!$D121&amp;"_受着完'!R58C4:R59C95",FALSE),1,
MATCH(DP$2,INDIRECT("'"&amp;実行度合表集計!$D121&amp;"_受着完'!R4",FALSE),0)-3)</f>
        <v>#REF!</v>
      </c>
      <c r="DV121" s="358" t="e" cm="1">
        <f t="array" aca="1" ref="DV121" ca="1">INDEX(INDIRECT("'"&amp;実行度合表集計!$D121&amp;"_受着完'!R89C4:R90C95",FALSE),1,
MATCH(DP$2,INDIRECT("'"&amp;実行度合表集計!$D121&amp;"_受着完'!R4",FALSE),0)-1)</f>
        <v>#REF!</v>
      </c>
      <c r="DW121" s="356" t="e">
        <f ca="1">INDEX(INDIRECT("'"&amp;実行度合表集計!$D121&amp;"_受着完'!R89C4:R90C95",FALSE),1,
MATCH(DP$2,INDIRECT("'"&amp;実行度合表集計!$D121&amp;"_受着完'!R4",FALSE),0))</f>
        <v>#REF!</v>
      </c>
      <c r="DX121" s="384" t="e">
        <f ca="1">DW121-($Q121*1000)</f>
        <v>#REF!</v>
      </c>
      <c r="DY121" s="587" t="e" cm="1">
        <f t="array" aca="1" ref="DY121" ca="1">INDEX(INDIRECT("'"&amp;実行度合表集計!$D121&amp;"_受着完'!R89C4:R90C95",FALSE),1,
MATCH(DP$2,INDIRECT("'"&amp;実行度合表集計!$D121&amp;"_受着完'!R4",FALSE),0)-3)</f>
        <v>#REF!</v>
      </c>
      <c r="DZ121" s="455" t="e" cm="1">
        <f t="array" aca="1" ref="DZ121" ca="1">INDEX(INDIRECT("'"&amp;実行度合表集計!$D121&amp;"_受着完'!R27C4:R28C95",FALSE),1,
MATCH(DZ$2,INDIRECT("'"&amp;実行度合表集計!$D121&amp;"_受着完'!R4",FALSE),0)-1)</f>
        <v>#REF!</v>
      </c>
      <c r="EA121" s="356" t="e">
        <f ca="1">INDEX(INDIRECT("'"&amp;実行度合表集計!$D121&amp;"_受着完'!R27C4:R28C95",FALSE),1,
MATCH(DZ$2,INDIRECT("'"&amp;実行度合表集計!$D121&amp;"_受着完'!R4",FALSE),0))</f>
        <v>#REF!</v>
      </c>
      <c r="EB121" s="587" t="e" cm="1">
        <f t="array" aca="1" ref="EB121" ca="1">INDEX(INDIRECT("'"&amp;実行度合表集計!$D121&amp;"_受着完'!R27C4:R28C95",FALSE),1,
MATCH(DZ$2,INDIRECT("'"&amp;実行度合表集計!$D121&amp;"_受着完'!R4",FALSE),0)-3)</f>
        <v>#REF!</v>
      </c>
      <c r="EC121" s="357" t="e" cm="1">
        <f t="array" aca="1" ref="EC121" ca="1">INDEX(INDIRECT("'"&amp;実行度合表集計!$D121&amp;"_受着完'!R58C4:R59C95",FALSE),1,
MATCH(DZ$2,INDIRECT("'"&amp;実行度合表集計!$D121&amp;"_受着完'!R4",FALSE),0)-1)</f>
        <v>#REF!</v>
      </c>
      <c r="ED121" s="356" t="e">
        <f ca="1">INDEX(INDIRECT("'"&amp;実行度合表集計!$D121&amp;"_受着完'!R58C4:R59C95",FALSE),1,
MATCH(DZ$2,INDIRECT("'"&amp;実行度合表集計!$D121&amp;"_受着完'!R4",FALSE),0))</f>
        <v>#REF!</v>
      </c>
      <c r="EE121" s="587" t="e" cm="1">
        <f t="array" aca="1" ref="EE121" ca="1">INDEX(INDIRECT("'"&amp;実行度合表集計!$D121&amp;"_受着完'!R58C4:R59C95",FALSE),1,
MATCH(DZ$2,INDIRECT("'"&amp;実行度合表集計!$D121&amp;"_受着完'!R4",FALSE),0)-3)</f>
        <v>#REF!</v>
      </c>
      <c r="EF121" s="358" t="e" cm="1">
        <f t="array" aca="1" ref="EF121" ca="1">INDEX(INDIRECT("'"&amp;実行度合表集計!$D121&amp;"_受着完'!R89C4:R90C95",FALSE),1,
MATCH(DZ$2,INDIRECT("'"&amp;実行度合表集計!$D121&amp;"_受着完'!R4",FALSE),0)-1)</f>
        <v>#REF!</v>
      </c>
      <c r="EG121" s="356" t="e">
        <f ca="1">INDEX(INDIRECT("'"&amp;実行度合表集計!$D121&amp;"_受着完'!R89C4:R90C95",FALSE),1,
MATCH(DZ$2,INDIRECT("'"&amp;実行度合表集計!$D121&amp;"_受着完'!R4",FALSE),0))</f>
        <v>#REF!</v>
      </c>
      <c r="EH121" s="384" t="e">
        <f ca="1">EG121-($Q121*1000)</f>
        <v>#REF!</v>
      </c>
      <c r="EI121" s="587" t="e" cm="1">
        <f t="array" aca="1" ref="EI121" ca="1">INDEX(INDIRECT("'"&amp;実行度合表集計!$D121&amp;"_受着完'!R89C4:R90C95",FALSE),1,
MATCH(DZ$2,INDIRECT("'"&amp;実行度合表集計!$D121&amp;"_受着完'!R4",FALSE),0)-3)</f>
        <v>#REF!</v>
      </c>
      <c r="EJ121" s="627" t="e">
        <f t="shared" ref="EJ121:ES121" ca="1" si="3416">DF121+DP121+DZ121</f>
        <v>#REF!</v>
      </c>
      <c r="EK121" s="628" t="e">
        <f t="shared" ca="1" si="3416"/>
        <v>#REF!</v>
      </c>
      <c r="EL121" s="629" t="e">
        <f t="shared" ca="1" si="3416"/>
        <v>#REF!</v>
      </c>
      <c r="EM121" s="648" t="e">
        <f t="shared" ca="1" si="3416"/>
        <v>#REF!</v>
      </c>
      <c r="EN121" s="617" t="e">
        <f t="shared" ca="1" si="3416"/>
        <v>#REF!</v>
      </c>
      <c r="EO121" s="649" t="e">
        <f t="shared" ca="1" si="3416"/>
        <v>#REF!</v>
      </c>
      <c r="EP121" s="659" t="e">
        <f t="shared" ca="1" si="3416"/>
        <v>#REF!</v>
      </c>
      <c r="EQ121" s="619" t="e">
        <f t="shared" ca="1" si="3416"/>
        <v>#REF!</v>
      </c>
      <c r="ER121" s="789" t="e">
        <f t="shared" ca="1" si="3416"/>
        <v>#REF!</v>
      </c>
      <c r="ES121" s="660" t="e">
        <f t="shared" ca="1" si="3416"/>
        <v>#REF!</v>
      </c>
      <c r="ET121" s="360" t="e" cm="1">
        <f t="array" aca="1" ref="ET121" ca="1">INDEX(INDIRECT("'"&amp;実行度合表集計!$D121&amp;"_受着完'!R27C4:R28C95",FALSE),1,
MATCH(ET$2,INDIRECT("'"&amp;実行度合表集計!$D121&amp;"_受着完'!R4",FALSE),0)-1)</f>
        <v>#REF!</v>
      </c>
      <c r="EU121" s="356" t="e">
        <f ca="1">INDEX(INDIRECT("'"&amp;実行度合表集計!$D121&amp;"_受着完'!R27C4:R28C95",FALSE),1,
MATCH(ET$2,INDIRECT("'"&amp;実行度合表集計!$D121&amp;"_受着完'!R4",FALSE),0))</f>
        <v>#REF!</v>
      </c>
      <c r="EV121" s="587" t="e" cm="1">
        <f t="array" aca="1" ref="EV121" ca="1">INDEX(INDIRECT("'"&amp;実行度合表集計!$D121&amp;"_受着完'!R27C4:R28C95",FALSE),1,
MATCH(ET$2,INDIRECT("'"&amp;実行度合表集計!$D121&amp;"_受着完'!R4",FALSE),0)-3)</f>
        <v>#REF!</v>
      </c>
      <c r="EW121" s="357" t="e" cm="1">
        <f t="array" aca="1" ref="EW121" ca="1">INDEX(INDIRECT("'"&amp;実行度合表集計!$D121&amp;"_受着完'!R58C4:R59C95",FALSE),1,
MATCH(ET$2,INDIRECT("'"&amp;実行度合表集計!$D121&amp;"_受着完'!R4",FALSE),0)-1)</f>
        <v>#REF!</v>
      </c>
      <c r="EX121" s="356" t="e">
        <f ca="1">INDEX(INDIRECT("'"&amp;実行度合表集計!$D121&amp;"_受着完'!R58C4:R59C95",FALSE),1,
MATCH(ET$2,INDIRECT("'"&amp;実行度合表集計!$D121&amp;"_受着完'!R4",FALSE),0))</f>
        <v>#REF!</v>
      </c>
      <c r="EY121" s="587" t="e" cm="1">
        <f t="array" aca="1" ref="EY121" ca="1">INDEX(INDIRECT("'"&amp;実行度合表集計!$D121&amp;"_受着完'!R58C4:R59C95",FALSE),1,
MATCH(ET$2,INDIRECT("'"&amp;実行度合表集計!$D121&amp;"_受着完'!R4",FALSE),0)-3)</f>
        <v>#REF!</v>
      </c>
      <c r="EZ121" s="358" t="e" cm="1">
        <f t="array" aca="1" ref="EZ121" ca="1">INDEX(INDIRECT("'"&amp;実行度合表集計!$D121&amp;"_受着完'!R89C4:R90C95",FALSE),1,
MATCH(ET$2,INDIRECT("'"&amp;実行度合表集計!$D121&amp;"_受着完'!R4",FALSE),0)-1)</f>
        <v>#REF!</v>
      </c>
      <c r="FA121" s="356" t="e">
        <f ca="1">INDEX(INDIRECT("'"&amp;実行度合表集計!$D121&amp;"_受着完'!R89C4:R90C95",FALSE),1,
MATCH(ET$2,INDIRECT("'"&amp;実行度合表集計!$D121&amp;"_受着完'!R4",FALSE),0))</f>
        <v>#REF!</v>
      </c>
      <c r="FB121" s="384" t="e">
        <f ca="1">FA121-($Q121*1000)</f>
        <v>#REF!</v>
      </c>
      <c r="FC121" s="587" t="e" cm="1">
        <f t="array" aca="1" ref="FC121" ca="1">INDEX(INDIRECT("'"&amp;実行度合表集計!$D121&amp;"_受着完'!R89C4:R90C95",FALSE),1,
MATCH(ET$2,INDIRECT("'"&amp;実行度合表集計!$D121&amp;"_受着完'!R4",FALSE),0)-3)</f>
        <v>#REF!</v>
      </c>
      <c r="FD121" s="455" t="e" cm="1">
        <f t="array" aca="1" ref="FD121" ca="1">INDEX(INDIRECT("'"&amp;実行度合表集計!$D121&amp;"_受着完'!R27C4:R28C95",FALSE),1,
MATCH(FD$2,INDIRECT("'"&amp;実行度合表集計!$D121&amp;"_受着完'!R4",FALSE),0)-1)</f>
        <v>#REF!</v>
      </c>
      <c r="FE121" s="356" t="e">
        <f ca="1">INDEX(INDIRECT("'"&amp;実行度合表集計!$D121&amp;"_受着完'!R27C4:R28C95",FALSE),1,
MATCH(FD$2,INDIRECT("'"&amp;実行度合表集計!$D121&amp;"_受着完'!R4",FALSE),0))</f>
        <v>#REF!</v>
      </c>
      <c r="FF121" s="587" t="e" cm="1">
        <f t="array" aca="1" ref="FF121" ca="1">INDEX(INDIRECT("'"&amp;実行度合表集計!$D121&amp;"_受着完'!R27C4:R28C95",FALSE),1,
MATCH(FD$2,INDIRECT("'"&amp;実行度合表集計!$D121&amp;"_受着完'!R4",FALSE),0)-3)</f>
        <v>#REF!</v>
      </c>
      <c r="FG121" s="357" t="e" cm="1">
        <f t="array" aca="1" ref="FG121" ca="1">INDEX(INDIRECT("'"&amp;実行度合表集計!$D121&amp;"_受着完'!R58C4:R59C95",FALSE),1,
MATCH(FD$2,INDIRECT("'"&amp;実行度合表集計!$D121&amp;"_受着完'!R4",FALSE),0)-1)</f>
        <v>#REF!</v>
      </c>
      <c r="FH121" s="356" t="e">
        <f ca="1">INDEX(INDIRECT("'"&amp;実行度合表集計!$D121&amp;"_受着完'!R58C4:R59C95",FALSE),1,
MATCH(FD$2,INDIRECT("'"&amp;実行度合表集計!$D121&amp;"_受着完'!R4",FALSE),0))</f>
        <v>#REF!</v>
      </c>
      <c r="FI121" s="587" t="e" cm="1">
        <f t="array" aca="1" ref="FI121" ca="1">INDEX(INDIRECT("'"&amp;実行度合表集計!$D121&amp;"_受着完'!R58C4:R59C95",FALSE),1,
MATCH(FD$2,INDIRECT("'"&amp;実行度合表集計!$D121&amp;"_受着完'!R4",FALSE),0)-3)</f>
        <v>#REF!</v>
      </c>
      <c r="FJ121" s="358" t="e" cm="1">
        <f t="array" aca="1" ref="FJ121" ca="1">INDEX(INDIRECT("'"&amp;実行度合表集計!$D121&amp;"_受着完'!R89C4:R90C95",FALSE),1,
MATCH(FD$2,INDIRECT("'"&amp;実行度合表集計!$D121&amp;"_受着完'!R4",FALSE),0)-1)</f>
        <v>#REF!</v>
      </c>
      <c r="FK121" s="356" t="e">
        <f ca="1">INDEX(INDIRECT("'"&amp;実行度合表集計!$D121&amp;"_受着完'!R89C4:R90C95",FALSE),1,
MATCH(FD$2,INDIRECT("'"&amp;実行度合表集計!$D121&amp;"_受着完'!R4",FALSE),0))</f>
        <v>#REF!</v>
      </c>
      <c r="FL121" s="384" t="e">
        <f ca="1">FK121-($Q121*1000)</f>
        <v>#REF!</v>
      </c>
      <c r="FM121" s="587" t="e" cm="1">
        <f t="array" aca="1" ref="FM121" ca="1">INDEX(INDIRECT("'"&amp;実行度合表集計!$D121&amp;"_受着完'!R89C4:R90C95",FALSE),1,
MATCH(FD$2,INDIRECT("'"&amp;実行度合表集計!$D121&amp;"_受着完'!R4",FALSE),0)-3)</f>
        <v>#REF!</v>
      </c>
      <c r="FN121" s="455" t="e" cm="1">
        <f t="array" aca="1" ref="FN121" ca="1">INDEX(INDIRECT("'"&amp;実行度合表集計!$D121&amp;"_受着完'!R27C4:R28C95",FALSE),1,
MATCH(FN$2,INDIRECT("'"&amp;実行度合表集計!$D121&amp;"_受着完'!R4",FALSE),0)-1)</f>
        <v>#REF!</v>
      </c>
      <c r="FO121" s="356" t="e">
        <f ca="1">INDEX(INDIRECT("'"&amp;実行度合表集計!$D121&amp;"_受着完'!R27C4:R28C95",FALSE),1,
MATCH(FN$2,INDIRECT("'"&amp;実行度合表集計!$D121&amp;"_受着完'!R4",FALSE),0))</f>
        <v>#REF!</v>
      </c>
      <c r="FP121" s="587" t="e" cm="1">
        <f t="array" aca="1" ref="FP121" ca="1">INDEX(INDIRECT("'"&amp;実行度合表集計!$D121&amp;"_受着完'!R27C4:R28C95",FALSE),1,
MATCH(FN$2,INDIRECT("'"&amp;実行度合表集計!$D121&amp;"_受着完'!R4",FALSE),0)-3)</f>
        <v>#REF!</v>
      </c>
      <c r="FQ121" s="357" t="e" cm="1">
        <f t="array" aca="1" ref="FQ121" ca="1">INDEX(INDIRECT("'"&amp;実行度合表集計!$D121&amp;"_受着完'!R58C4:R59C95",FALSE),1,
MATCH(FN$2,INDIRECT("'"&amp;実行度合表集計!$D121&amp;"_受着完'!R4",FALSE),0)-1)</f>
        <v>#REF!</v>
      </c>
      <c r="FR121" s="356" t="e">
        <f ca="1">INDEX(INDIRECT("'"&amp;実行度合表集計!$D121&amp;"_受着完'!R58C4:R59C95",FALSE),1,
MATCH(FN$2,INDIRECT("'"&amp;実行度合表集計!$D121&amp;"_受着完'!R4",FALSE),0))</f>
        <v>#REF!</v>
      </c>
      <c r="FS121" s="587" t="e" cm="1">
        <f t="array" aca="1" ref="FS121" ca="1">INDEX(INDIRECT("'"&amp;実行度合表集計!$D121&amp;"_受着完'!R58C4:R59C95",FALSE),1,
MATCH(FN$2,INDIRECT("'"&amp;実行度合表集計!$D121&amp;"_受着完'!R4",FALSE),0)-3)</f>
        <v>#REF!</v>
      </c>
      <c r="FT121" s="358" t="e" cm="1">
        <f t="array" aca="1" ref="FT121" ca="1">INDEX(INDIRECT("'"&amp;実行度合表集計!$D121&amp;"_受着完'!R89C4:R90C95",FALSE),1,
MATCH(FN$2,INDIRECT("'"&amp;実行度合表集計!$D121&amp;"_受着完'!R4",FALSE),0)-1)</f>
        <v>#REF!</v>
      </c>
      <c r="FU121" s="356" t="e">
        <f ca="1">INDEX(INDIRECT("'"&amp;実行度合表集計!$D121&amp;"_受着完'!R89C4:R90C95",FALSE),1,
MATCH(FN$2,INDIRECT("'"&amp;実行度合表集計!$D121&amp;"_受着完'!R4",FALSE),0))</f>
        <v>#REF!</v>
      </c>
      <c r="FV121" s="384" t="e">
        <f ca="1">FU121-($Q121*1000)</f>
        <v>#REF!</v>
      </c>
      <c r="FW121" s="587" t="e" cm="1">
        <f t="array" aca="1" ref="FW121" ca="1">INDEX(INDIRECT("'"&amp;実行度合表集計!$D121&amp;"_受着完'!R89C4:R90C95",FALSE),1,
MATCH(FN$2,INDIRECT("'"&amp;実行度合表集計!$D121&amp;"_受着完'!R4",FALSE),0)-3)</f>
        <v>#REF!</v>
      </c>
      <c r="FX121" s="627" t="e">
        <f t="shared" ref="FX121:GG121" ca="1" si="3417">ET121+FD121+FN121</f>
        <v>#REF!</v>
      </c>
      <c r="FY121" s="628" t="e">
        <f t="shared" ca="1" si="3417"/>
        <v>#REF!</v>
      </c>
      <c r="FZ121" s="629" t="e">
        <f t="shared" ca="1" si="3417"/>
        <v>#REF!</v>
      </c>
      <c r="GA121" s="648" t="e">
        <f t="shared" ca="1" si="3417"/>
        <v>#REF!</v>
      </c>
      <c r="GB121" s="617" t="e">
        <f t="shared" ca="1" si="3417"/>
        <v>#REF!</v>
      </c>
      <c r="GC121" s="649" t="e">
        <f t="shared" ca="1" si="3417"/>
        <v>#REF!</v>
      </c>
      <c r="GD121" s="659" t="e">
        <f t="shared" ca="1" si="3417"/>
        <v>#REF!</v>
      </c>
      <c r="GE121" s="619" t="e">
        <f t="shared" ca="1" si="3417"/>
        <v>#REF!</v>
      </c>
      <c r="GF121" s="789" t="e">
        <f t="shared" ca="1" si="3417"/>
        <v>#REF!</v>
      </c>
      <c r="GG121" s="660" t="e">
        <f t="shared" ca="1" si="3417"/>
        <v>#REF!</v>
      </c>
      <c r="GH121" s="670" t="e">
        <f t="shared" ref="GH121:GM122" ca="1" si="3418">EJ121+FX121</f>
        <v>#REF!</v>
      </c>
      <c r="GI121" s="620" t="e">
        <f t="shared" ca="1" si="3418"/>
        <v>#REF!</v>
      </c>
      <c r="GJ121" s="671" t="e">
        <f t="shared" ca="1" si="3418"/>
        <v>#REF!</v>
      </c>
      <c r="GK121" s="681" t="e">
        <f t="shared" ca="1" si="3418"/>
        <v>#REF!</v>
      </c>
      <c r="GL121" s="622" t="e">
        <f t="shared" ca="1" si="3418"/>
        <v>#REF!</v>
      </c>
      <c r="GM121" s="682" t="e">
        <f t="shared" ca="1" si="3418"/>
        <v>#REF!</v>
      </c>
      <c r="GN121" s="692" t="e">
        <f t="shared" ref="GN121:GN122" ca="1" si="3419">EP121+GD121</f>
        <v>#REF!</v>
      </c>
      <c r="GO121" s="624" t="e">
        <f t="shared" ref="GO121:GO122" ca="1" si="3420">EQ121+GE121</f>
        <v>#REF!</v>
      </c>
      <c r="GP121" s="791" t="e">
        <f t="shared" ref="GP121:GP122" ca="1" si="3421">ER121+GF121</f>
        <v>#REF!</v>
      </c>
      <c r="GQ121" s="693" t="e">
        <f t="shared" ref="GQ121:GQ122" ca="1" si="3422">ES121+GG121</f>
        <v>#REF!</v>
      </c>
      <c r="GR121" s="702" t="e">
        <f t="shared" ref="GR121:HA122" ca="1" si="3423">CV121+GH121</f>
        <v>#REF!</v>
      </c>
      <c r="GS121" s="699" t="e">
        <f t="shared" ca="1" si="3423"/>
        <v>#REF!</v>
      </c>
      <c r="GT121" s="703" t="e">
        <f t="shared" ca="1" si="3423"/>
        <v>#REF!</v>
      </c>
      <c r="GU121" s="702" t="e">
        <f t="shared" ca="1" si="3423"/>
        <v>#REF!</v>
      </c>
      <c r="GV121" s="699" t="e">
        <f t="shared" ca="1" si="3423"/>
        <v>#REF!</v>
      </c>
      <c r="GW121" s="703" t="e">
        <f t="shared" ca="1" si="3423"/>
        <v>#REF!</v>
      </c>
      <c r="GX121" s="702" t="e">
        <f t="shared" ca="1" si="3423"/>
        <v>#REF!</v>
      </c>
      <c r="GY121" s="699" t="e">
        <f t="shared" ca="1" si="3423"/>
        <v>#REF!</v>
      </c>
      <c r="GZ121" s="793" t="e">
        <f t="shared" ca="1" si="3423"/>
        <v>#REF!</v>
      </c>
      <c r="HA121" s="703" t="e">
        <f t="shared" ca="1" si="3423"/>
        <v>#REF!</v>
      </c>
      <c r="HC121" s="461" t="s">
        <v>145</v>
      </c>
      <c r="HE121" s="461"/>
      <c r="HF121" s="461"/>
      <c r="HG121" s="461"/>
    </row>
    <row r="122" spans="1:215" ht="19.5" outlineLevel="1" x14ac:dyDescent="0.25">
      <c r="A122" s="365"/>
      <c r="B122" s="504"/>
      <c r="C122" s="443" t="str">
        <f>_xlfn.XLOOKUP($D122,'214737'!$H:$H,'214737'!$G:$G,"",0)</f>
        <v/>
      </c>
      <c r="D122" s="431" t="str">
        <f>HYPERLINK("#'"&amp;D121&amp;"_受着完'!A1","▶受着完")</f>
        <v>▶受着完</v>
      </c>
      <c r="E122" s="413"/>
      <c r="F122" s="1294" t="str">
        <f>_xlfn.XLOOKUP($D122,'214737'!$H:$H,'214737'!$I:$I,"",0)</f>
        <v/>
      </c>
      <c r="G122" s="1294" t="str">
        <f>_xlfn.XLOOKUP($D122,'214737'!$H:$H,'214737'!$J:$J,"",0)</f>
        <v/>
      </c>
      <c r="H122" s="1294" t="str">
        <f>_xlfn.XLOOKUP($D122,'214737'!$H:$H,'214737'!$K:$K,"",0)</f>
        <v/>
      </c>
      <c r="I122" s="414" t="str">
        <f>集計グループ15</f>
        <v>FIT-JPN・PHP</v>
      </c>
      <c r="J122" s="523"/>
      <c r="K122" s="1278">
        <f>K121</f>
        <v>3650</v>
      </c>
      <c r="L122" s="1278">
        <f t="shared" ref="L122" si="3424">L121</f>
        <v>0</v>
      </c>
      <c r="M122" s="1278">
        <f t="shared" ref="M122" si="3425">M121</f>
        <v>0</v>
      </c>
      <c r="N122" s="1278">
        <f t="shared" ref="N122" si="3426">N121</f>
        <v>0</v>
      </c>
      <c r="O122" s="1278">
        <f t="shared" ref="O122" si="3427">O121</f>
        <v>2200</v>
      </c>
      <c r="P122" s="1278">
        <f t="shared" ref="P122" si="3428">P121</f>
        <v>0</v>
      </c>
      <c r="Q122" s="1278">
        <f>SUM(K122:P122)</f>
        <v>5850</v>
      </c>
      <c r="R122" s="577" t="str">
        <f>R121</f>
        <v>FIT-JPN・PHP</v>
      </c>
      <c r="S122" s="355" t="s">
        <v>146</v>
      </c>
      <c r="T122" s="455" t="e" cm="1">
        <f t="array" aca="1" ref="T122" ca="1">INDEX(INDIRECT("'"&amp;実行度合表集計!$D121&amp;"_受着完'!R27C4:R28C95",FALSE),2,
MATCH(T$2,INDIRECT("'"&amp;実行度合表集計!$D121&amp;"_受着完'!R4",FALSE),0)-1)</f>
        <v>#REF!</v>
      </c>
      <c r="U122" s="356" t="e">
        <f ca="1">INDEX(INDIRECT("'"&amp;実行度合表集計!$D121&amp;"_受着完'!R27C4:R28C95",FALSE),2,
MATCH(T$2,INDIRECT("'"&amp;実行度合表集計!$D121&amp;"_受着完'!R4",FALSE),0))</f>
        <v>#REF!</v>
      </c>
      <c r="V122" s="587" t="e" cm="1">
        <f t="array" aca="1" ref="V122" ca="1">INDEX(INDIRECT("'"&amp;実行度合表集計!$D121&amp;"_受着完'!R27C4:R28C95",FALSE),2,
MATCH(T$2,INDIRECT("'"&amp;実行度合表集計!$D121&amp;"_受着完'!R4",FALSE),0)-3)</f>
        <v>#REF!</v>
      </c>
      <c r="W122" s="357" t="e" cm="1">
        <f t="array" aca="1" ref="W122" ca="1">INDEX(INDIRECT("'"&amp;実行度合表集計!$D121&amp;"_受着完'!R58C4:R59C95",FALSE),2,
MATCH(T$2,INDIRECT("'"&amp;実行度合表集計!$D121&amp;"_受着完'!R4",FALSE),0)-1)</f>
        <v>#REF!</v>
      </c>
      <c r="X122" s="356" t="e">
        <f ca="1">INDEX(INDIRECT("'"&amp;実行度合表集計!$D121&amp;"_受着完'!R58C4:R59C95",FALSE),2,
MATCH(T$2,INDIRECT("'"&amp;実行度合表集計!$D121&amp;"_受着完'!R4",FALSE),0))</f>
        <v>#REF!</v>
      </c>
      <c r="Y122" s="587" t="e" cm="1">
        <f t="array" aca="1" ref="Y122" ca="1">INDEX(INDIRECT("'"&amp;実行度合表集計!$D121&amp;"_受着完'!R58C4:R59C95",FALSE),2,
MATCH(T$2,INDIRECT("'"&amp;実行度合表集計!$D121&amp;"_受着完'!R4",FALSE),0)-3)</f>
        <v>#REF!</v>
      </c>
      <c r="Z122" s="358" t="e" cm="1">
        <f t="array" aca="1" ref="Z122" ca="1">INDEX(INDIRECT("'"&amp;実行度合表集計!$D121&amp;"_受着完'!R89C4:R90C95",FALSE),2,
MATCH(T$2,INDIRECT("'"&amp;実行度合表集計!$D121&amp;"_受着完'!R4",FALSE),0)-1)</f>
        <v>#REF!</v>
      </c>
      <c r="AA122" s="356" t="e">
        <f ca="1">INDEX(INDIRECT("'"&amp;実行度合表集計!$D121&amp;"_受着完'!R89C4:R90C95",FALSE),2,
MATCH(T$2,INDIRECT("'"&amp;実行度合表集計!$D121&amp;"_受着完'!R4",FALSE),0))</f>
        <v>#REF!</v>
      </c>
      <c r="AB122" s="795" t="e">
        <f ca="1">AA122-($Q121*1000)</f>
        <v>#REF!</v>
      </c>
      <c r="AC122" s="587" t="e" cm="1">
        <f t="array" aca="1" ref="AC122" ca="1">INDEX(INDIRECT("'"&amp;実行度合表集計!$D121&amp;"_受着完'!R89C4:R90C95",FALSE),2,
MATCH(T$2,INDIRECT("'"&amp;実行度合表集計!$D121&amp;"_受着完'!R4",FALSE),0)-3)</f>
        <v>#REF!</v>
      </c>
      <c r="AD122" s="455" t="e" cm="1">
        <f t="array" aca="1" ref="AD122" ca="1">INDEX(INDIRECT("'"&amp;実行度合表集計!$D121&amp;"_受着完'!R27C4:R28C95",FALSE),2,
MATCH(AD$2,INDIRECT("'"&amp;実行度合表集計!$D121&amp;"_受着完'!R4",FALSE),0)-1)</f>
        <v>#REF!</v>
      </c>
      <c r="AE122" s="356" t="e">
        <f ca="1">INDEX(INDIRECT("'"&amp;実行度合表集計!$D121&amp;"_受着完'!R27C4:R28C95",FALSE),2,
MATCH(AD$2,INDIRECT("'"&amp;実行度合表集計!$D121&amp;"_受着完'!R4",FALSE),0))</f>
        <v>#REF!</v>
      </c>
      <c r="AF122" s="587" t="e" cm="1">
        <f t="array" aca="1" ref="AF122" ca="1">INDEX(INDIRECT("'"&amp;実行度合表集計!$D121&amp;"_受着完'!R27C4:R28C95",FALSE),2,
MATCH(AD$2,INDIRECT("'"&amp;実行度合表集計!$D121&amp;"_受着完'!R4",FALSE),0)-3)</f>
        <v>#REF!</v>
      </c>
      <c r="AG122" s="357" t="e" cm="1">
        <f t="array" aca="1" ref="AG122" ca="1">INDEX(INDIRECT("'"&amp;実行度合表集計!$D121&amp;"_受着完'!R58C4:R59C95",FALSE),2,
MATCH(AD$2,INDIRECT("'"&amp;実行度合表集計!$D121&amp;"_受着完'!R4",FALSE),0)-1)</f>
        <v>#REF!</v>
      </c>
      <c r="AH122" s="356" t="e">
        <f ca="1">INDEX(INDIRECT("'"&amp;実行度合表集計!$D121&amp;"_受着完'!R58C4:R59C95",FALSE),2,
MATCH(AD$2,INDIRECT("'"&amp;実行度合表集計!$D121&amp;"_受着完'!R4",FALSE),0))</f>
        <v>#REF!</v>
      </c>
      <c r="AI122" s="587" t="e" cm="1">
        <f t="array" aca="1" ref="AI122" ca="1">INDEX(INDIRECT("'"&amp;実行度合表集計!$D121&amp;"_受着完'!R58C4:R59C95",FALSE),2,
MATCH(AD$2,INDIRECT("'"&amp;実行度合表集計!$D121&amp;"_受着完'!R4",FALSE),0)-3)</f>
        <v>#REF!</v>
      </c>
      <c r="AJ122" s="358" t="e" cm="1">
        <f t="array" aca="1" ref="AJ122" ca="1">INDEX(INDIRECT("'"&amp;実行度合表集計!$D121&amp;"_受着完'!R89C4:R90C95",FALSE),2,
MATCH(AD$2,INDIRECT("'"&amp;実行度合表集計!$D121&amp;"_受着完'!R4",FALSE),0)-1)</f>
        <v>#REF!</v>
      </c>
      <c r="AK122" s="356" t="e">
        <f ca="1">INDEX(INDIRECT("'"&amp;実行度合表集計!$D121&amp;"_受着完'!R89C4:R90C95",FALSE),2,
MATCH(AD$2,INDIRECT("'"&amp;実行度合表集計!$D121&amp;"_受着完'!R4",FALSE),0))</f>
        <v>#REF!</v>
      </c>
      <c r="AL122" s="795" t="e">
        <f ca="1">AK122-($Q121*1000)</f>
        <v>#REF!</v>
      </c>
      <c r="AM122" s="587" t="e" cm="1">
        <f t="array" aca="1" ref="AM122" ca="1">INDEX(INDIRECT("'"&amp;実行度合表集計!$D121&amp;"_受着完'!R89C4:R90C95",FALSE),2,
MATCH(AD$2,INDIRECT("'"&amp;実行度合表集計!$D121&amp;"_受着完'!R4",FALSE),0)-3)</f>
        <v>#REF!</v>
      </c>
      <c r="AN122" s="455" t="e" cm="1">
        <f t="array" aca="1" ref="AN122" ca="1">INDEX(INDIRECT("'"&amp;実行度合表集計!$D121&amp;"_受着完'!R27C4:R28C95",FALSE),2,
MATCH(AN$2,INDIRECT("'"&amp;実行度合表集計!$D121&amp;"_受着完'!R4",FALSE),0)-1)</f>
        <v>#REF!</v>
      </c>
      <c r="AO122" s="356" t="e">
        <f ca="1">INDEX(INDIRECT("'"&amp;実行度合表集計!$D121&amp;"_受着完'!R27C4:R28C95",FALSE),2,
MATCH(AN$2,INDIRECT("'"&amp;実行度合表集計!$D121&amp;"_受着完'!R4",FALSE),0))</f>
        <v>#REF!</v>
      </c>
      <c r="AP122" s="587" t="e" cm="1">
        <f t="array" aca="1" ref="AP122" ca="1">INDEX(INDIRECT("'"&amp;実行度合表集計!$D121&amp;"_受着完'!R27C4:R28C95",FALSE),2,
MATCH(AN$2,INDIRECT("'"&amp;実行度合表集計!$D121&amp;"_受着完'!R4",FALSE),0)-3)</f>
        <v>#REF!</v>
      </c>
      <c r="AQ122" s="357" t="e" cm="1">
        <f t="array" aca="1" ref="AQ122" ca="1">INDEX(INDIRECT("'"&amp;実行度合表集計!$D121&amp;"_受着完'!R58C4:R59C95",FALSE),2,
MATCH(AN$2,INDIRECT("'"&amp;実行度合表集計!$D121&amp;"_受着完'!R4",FALSE),0)-1)</f>
        <v>#REF!</v>
      </c>
      <c r="AR122" s="356" t="e">
        <f ca="1">INDEX(INDIRECT("'"&amp;実行度合表集計!$D121&amp;"_受着完'!R58C4:R59C95",FALSE),2,
MATCH(AN$2,INDIRECT("'"&amp;実行度合表集計!$D121&amp;"_受着完'!R4",FALSE),0))</f>
        <v>#REF!</v>
      </c>
      <c r="AS122" s="587" t="e" cm="1">
        <f t="array" aca="1" ref="AS122" ca="1">INDEX(INDIRECT("'"&amp;実行度合表集計!$D121&amp;"_受着完'!R58C4:R59C95",FALSE),2,
MATCH(AN$2,INDIRECT("'"&amp;実行度合表集計!$D121&amp;"_受着完'!R4",FALSE),0)-3)</f>
        <v>#REF!</v>
      </c>
      <c r="AT122" s="358" t="e" cm="1">
        <f t="array" aca="1" ref="AT122" ca="1">INDEX(INDIRECT("'"&amp;実行度合表集計!$D121&amp;"_受着完'!R89C4:R90C95",FALSE),2,
MATCH(AN$2,INDIRECT("'"&amp;実行度合表集計!$D121&amp;"_受着完'!R4",FALSE),0)-1)</f>
        <v>#REF!</v>
      </c>
      <c r="AU122" s="356" t="e">
        <f ca="1">INDEX(INDIRECT("'"&amp;実行度合表集計!$D121&amp;"_受着完'!R89C4:R90C95",FALSE),2,
MATCH(AN$2,INDIRECT("'"&amp;実行度合表集計!$D121&amp;"_受着完'!R4",FALSE),0))</f>
        <v>#REF!</v>
      </c>
      <c r="AV122" s="795" t="e">
        <f ca="1">AU122-($Q121*1000)</f>
        <v>#REF!</v>
      </c>
      <c r="AW122" s="587" t="e" cm="1">
        <f t="array" aca="1" ref="AW122" ca="1">INDEX(INDIRECT("'"&amp;実行度合表集計!$D121&amp;"_受着完'!R89C4:R90C95",FALSE),2,
MATCH(AN$2,INDIRECT("'"&amp;実行度合表集計!$D121&amp;"_受着完'!R4",FALSE),0)-3)</f>
        <v>#REF!</v>
      </c>
      <c r="AX122" s="627" t="e">
        <f t="shared" ref="AX122" ca="1" si="3429">T122+AD122+AN122</f>
        <v>#REF!</v>
      </c>
      <c r="AY122" s="628" t="e">
        <f t="shared" ref="AY122" ca="1" si="3430">U122+AE122+AO122</f>
        <v>#REF!</v>
      </c>
      <c r="AZ122" s="629" t="e">
        <f t="shared" ref="AZ122" ca="1" si="3431">V122+AF122+AP122</f>
        <v>#REF!</v>
      </c>
      <c r="BA122" s="648" t="e">
        <f t="shared" ref="BA122" ca="1" si="3432">W122+AG122+AQ122</f>
        <v>#REF!</v>
      </c>
      <c r="BB122" s="617" t="e">
        <f t="shared" ref="BB122" ca="1" si="3433">X122+AH122+AR122</f>
        <v>#REF!</v>
      </c>
      <c r="BC122" s="649" t="e">
        <f t="shared" ref="BC122" ca="1" si="3434">Y122+AI122+AS122</f>
        <v>#REF!</v>
      </c>
      <c r="BD122" s="659" t="e">
        <f ca="1">Z122+AJ122+AT122</f>
        <v>#REF!</v>
      </c>
      <c r="BE122" s="619" t="e">
        <f ca="1">AA122+AK122+AU122</f>
        <v>#REF!</v>
      </c>
      <c r="BF122" s="790" t="e">
        <f ca="1">BE122*(1+BF123)-(($Q121*1000)*3)</f>
        <v>#REF!</v>
      </c>
      <c r="BG122" s="660" t="e">
        <f ca="1">AC122+AM122+AW122</f>
        <v>#REF!</v>
      </c>
      <c r="BH122" s="360" t="e" cm="1">
        <f t="array" aca="1" ref="BH122" ca="1">INDEX(INDIRECT("'"&amp;実行度合表集計!$D121&amp;"_受着完'!R27C4:R28C95",FALSE),2,
MATCH(BH$2,INDIRECT("'"&amp;実行度合表集計!$D121&amp;"_受着完'!R4",FALSE),0)-1)</f>
        <v>#REF!</v>
      </c>
      <c r="BI122" s="356" t="e">
        <f ca="1">INDEX(INDIRECT("'"&amp;実行度合表集計!$D121&amp;"_受着完'!R27C4:R28C95",FALSE),2,
MATCH(BH$2,INDIRECT("'"&amp;実行度合表集計!$D121&amp;"_受着完'!R4",FALSE),0))</f>
        <v>#REF!</v>
      </c>
      <c r="BJ122" s="587" t="e" cm="1">
        <f t="array" aca="1" ref="BJ122" ca="1">INDEX(INDIRECT("'"&amp;実行度合表集計!$D121&amp;"_受着完'!R27C4:R28C95",FALSE),2,
MATCH(BH$2,INDIRECT("'"&amp;実行度合表集計!$D121&amp;"_受着完'!R4",FALSE),0)-3)</f>
        <v>#REF!</v>
      </c>
      <c r="BK122" s="357" t="e" cm="1">
        <f t="array" aca="1" ref="BK122" ca="1">INDEX(INDIRECT("'"&amp;実行度合表集計!$D121&amp;"_受着完'!R58C4:R59C95",FALSE),2,
MATCH(BH$2,INDIRECT("'"&amp;実行度合表集計!$D121&amp;"_受着完'!R4",FALSE),0)-1)</f>
        <v>#REF!</v>
      </c>
      <c r="BL122" s="356" t="e">
        <f ca="1">INDEX(INDIRECT("'"&amp;実行度合表集計!$D121&amp;"_受着完'!R58C4:R59C95",FALSE),2,
MATCH(BH$2,INDIRECT("'"&amp;実行度合表集計!$D121&amp;"_受着完'!R4",FALSE),0))</f>
        <v>#REF!</v>
      </c>
      <c r="BM122" s="587" t="e" cm="1">
        <f t="array" aca="1" ref="BM122" ca="1">INDEX(INDIRECT("'"&amp;実行度合表集計!$D121&amp;"_受着完'!R58C4:R59C95",FALSE),2,
MATCH(BH$2,INDIRECT("'"&amp;実行度合表集計!$D121&amp;"_受着完'!R4",FALSE),0)-3)</f>
        <v>#REF!</v>
      </c>
      <c r="BN122" s="358" t="e" cm="1">
        <f t="array" aca="1" ref="BN122" ca="1">INDEX(INDIRECT("'"&amp;実行度合表集計!$D121&amp;"_受着完'!R89C4:R90C95",FALSE),2,
MATCH(BH$2,INDIRECT("'"&amp;実行度合表集計!$D121&amp;"_受着完'!R4",FALSE),0)-1)</f>
        <v>#REF!</v>
      </c>
      <c r="BO122" s="356" t="e">
        <f ca="1">INDEX(INDIRECT("'"&amp;実行度合表集計!$D121&amp;"_受着完'!R89C4:R90C95",FALSE),2,
MATCH(BH$2,INDIRECT("'"&amp;実行度合表集計!$D121&amp;"_受着完'!R4",FALSE),0))</f>
        <v>#REF!</v>
      </c>
      <c r="BP122" s="795" t="e">
        <f ca="1">BO122-($Q121*1000)</f>
        <v>#REF!</v>
      </c>
      <c r="BQ122" s="587" t="e" cm="1">
        <f t="array" aca="1" ref="BQ122" ca="1">INDEX(INDIRECT("'"&amp;実行度合表集計!$D121&amp;"_受着完'!R89C4:R90C95",FALSE),2,
MATCH(BH$2,INDIRECT("'"&amp;実行度合表集計!$D121&amp;"_受着完'!R4",FALSE),0)-3)</f>
        <v>#REF!</v>
      </c>
      <c r="BR122" s="455" t="e" cm="1">
        <f t="array" aca="1" ref="BR122" ca="1">INDEX(INDIRECT("'"&amp;実行度合表集計!$D121&amp;"_受着完'!R27C4:R28C95",FALSE),2,
MATCH(BR$2,INDIRECT("'"&amp;実行度合表集計!$D121&amp;"_受着完'!R4",FALSE),0)-1)</f>
        <v>#REF!</v>
      </c>
      <c r="BS122" s="356" t="e">
        <f ca="1">INDEX(INDIRECT("'"&amp;実行度合表集計!$D121&amp;"_受着完'!R27C4:R28C95",FALSE),2,
MATCH(BR$2,INDIRECT("'"&amp;実行度合表集計!$D121&amp;"_受着完'!R4",FALSE),0))</f>
        <v>#REF!</v>
      </c>
      <c r="BT122" s="587" t="e" cm="1">
        <f t="array" aca="1" ref="BT122" ca="1">INDEX(INDIRECT("'"&amp;実行度合表集計!$D121&amp;"_受着完'!R27C4:R28C95",FALSE),2,
MATCH(BR$2,INDIRECT("'"&amp;実行度合表集計!$D121&amp;"_受着完'!R4",FALSE),0)-3)</f>
        <v>#REF!</v>
      </c>
      <c r="BU122" s="357" t="e" cm="1">
        <f t="array" aca="1" ref="BU122" ca="1">INDEX(INDIRECT("'"&amp;実行度合表集計!$D121&amp;"_受着完'!R58C4:R59C95",FALSE),2,
MATCH(BR$2,INDIRECT("'"&amp;実行度合表集計!$D121&amp;"_受着完'!R4",FALSE),0)-1)</f>
        <v>#REF!</v>
      </c>
      <c r="BV122" s="356" t="e">
        <f ca="1">INDEX(INDIRECT("'"&amp;実行度合表集計!$D121&amp;"_受着完'!R58C4:R59C95",FALSE),2,
MATCH(BR$2,INDIRECT("'"&amp;実行度合表集計!$D121&amp;"_受着完'!R4",FALSE),0))</f>
        <v>#REF!</v>
      </c>
      <c r="BW122" s="587" t="e" cm="1">
        <f t="array" aca="1" ref="BW122" ca="1">INDEX(INDIRECT("'"&amp;実行度合表集計!$D121&amp;"_受着完'!R58C4:R59C95",FALSE),2,
MATCH(BR$2,INDIRECT("'"&amp;実行度合表集計!$D121&amp;"_受着完'!R4",FALSE),0)-3)</f>
        <v>#REF!</v>
      </c>
      <c r="BX122" s="358" t="e" cm="1">
        <f t="array" aca="1" ref="BX122" ca="1">INDEX(INDIRECT("'"&amp;実行度合表集計!$D121&amp;"_受着完'!R89C4:R90C95",FALSE),2,
MATCH(BR$2,INDIRECT("'"&amp;実行度合表集計!$D121&amp;"_受着完'!R4",FALSE),0)-1)</f>
        <v>#REF!</v>
      </c>
      <c r="BY122" s="356" t="e">
        <f ca="1">INDEX(INDIRECT("'"&amp;実行度合表集計!$D121&amp;"_受着完'!R89C4:R90C95",FALSE),2,
MATCH(BR$2,INDIRECT("'"&amp;実行度合表集計!$D121&amp;"_受着完'!R4",FALSE),0))</f>
        <v>#REF!</v>
      </c>
      <c r="BZ122" s="795" t="e">
        <f ca="1">BY122-($Q121*1000)</f>
        <v>#REF!</v>
      </c>
      <c r="CA122" s="587" t="e" cm="1">
        <f t="array" aca="1" ref="CA122" ca="1">INDEX(INDIRECT("'"&amp;実行度合表集計!$D121&amp;"_受着完'!R89C4:R90C95",FALSE),2,
MATCH(BR$2,INDIRECT("'"&amp;実行度合表集計!$D121&amp;"_受着完'!R4",FALSE),0)-3)</f>
        <v>#REF!</v>
      </c>
      <c r="CB122" s="455" t="e" cm="1">
        <f t="array" aca="1" ref="CB122" ca="1">INDEX(INDIRECT("'"&amp;実行度合表集計!$D121&amp;"_受着完'!R27C4:R28C95",FALSE),2,
MATCH(CB$2,INDIRECT("'"&amp;実行度合表集計!$D121&amp;"_受着完'!R4",FALSE),0)-1)</f>
        <v>#REF!</v>
      </c>
      <c r="CC122" s="356" t="e">
        <f ca="1">INDEX(INDIRECT("'"&amp;実行度合表集計!$D121&amp;"_受着完'!R27C4:R28C95",FALSE),2,
MATCH(CB$2,INDIRECT("'"&amp;実行度合表集計!$D121&amp;"_受着完'!R4",FALSE),0))</f>
        <v>#REF!</v>
      </c>
      <c r="CD122" s="587" t="e" cm="1">
        <f t="array" aca="1" ref="CD122" ca="1">INDEX(INDIRECT("'"&amp;実行度合表集計!$D121&amp;"_受着完'!R27C4:R28C95",FALSE),2,
MATCH(CB$2,INDIRECT("'"&amp;実行度合表集計!$D121&amp;"_受着完'!R4",FALSE),0)-3)</f>
        <v>#REF!</v>
      </c>
      <c r="CE122" s="357" t="e" cm="1">
        <f t="array" aca="1" ref="CE122" ca="1">INDEX(INDIRECT("'"&amp;実行度合表集計!$D121&amp;"_受着完'!R58C4:R59C95",FALSE),2,
MATCH(CB$2,INDIRECT("'"&amp;実行度合表集計!$D121&amp;"_受着完'!R4",FALSE),0)-1)</f>
        <v>#REF!</v>
      </c>
      <c r="CF122" s="356" t="e">
        <f ca="1">INDEX(INDIRECT("'"&amp;実行度合表集計!$D121&amp;"_受着完'!R58C4:R59C95",FALSE),2,
MATCH(CB$2,INDIRECT("'"&amp;実行度合表集計!$D121&amp;"_受着完'!R4",FALSE),0))</f>
        <v>#REF!</v>
      </c>
      <c r="CG122" s="587" t="e" cm="1">
        <f t="array" aca="1" ref="CG122" ca="1">INDEX(INDIRECT("'"&amp;実行度合表集計!$D121&amp;"_受着完'!R58C4:R59C95",FALSE),2,
MATCH(CB$2,INDIRECT("'"&amp;実行度合表集計!$D121&amp;"_受着完'!R4",FALSE),0)-3)</f>
        <v>#REF!</v>
      </c>
      <c r="CH122" s="358" t="e" cm="1">
        <f t="array" aca="1" ref="CH122" ca="1">INDEX(INDIRECT("'"&amp;実行度合表集計!$D121&amp;"_受着完'!R89C4:R90C95",FALSE),2,
MATCH(CB$2,INDIRECT("'"&amp;実行度合表集計!$D121&amp;"_受着完'!R4",FALSE),0)-1)</f>
        <v>#REF!</v>
      </c>
      <c r="CI122" s="356" t="e">
        <f ca="1">INDEX(INDIRECT("'"&amp;実行度合表集計!$D121&amp;"_受着完'!R89C4:R90C95",FALSE),2,
MATCH(CB$2,INDIRECT("'"&amp;実行度合表集計!$D121&amp;"_受着完'!R4",FALSE),0))</f>
        <v>#REF!</v>
      </c>
      <c r="CJ122" s="795" t="e">
        <f ca="1">CI122-($Q121*1000)</f>
        <v>#REF!</v>
      </c>
      <c r="CK122" s="587" t="e" cm="1">
        <f t="array" aca="1" ref="CK122" ca="1">INDEX(INDIRECT("'"&amp;実行度合表集計!$D121&amp;"_受着完'!R89C4:R90C95",FALSE),2,
MATCH(CB$2,INDIRECT("'"&amp;実行度合表集計!$D121&amp;"_受着完'!R4",FALSE),0)-3)</f>
        <v>#REF!</v>
      </c>
      <c r="CL122" s="627" t="e">
        <f t="shared" ref="CL122" ca="1" si="3435">BH122+BR122+CB122</f>
        <v>#REF!</v>
      </c>
      <c r="CM122" s="628" t="e">
        <f t="shared" ref="CM122" ca="1" si="3436">BI122+BS122+CC122</f>
        <v>#REF!</v>
      </c>
      <c r="CN122" s="629" t="e">
        <f t="shared" ref="CN122" ca="1" si="3437">BJ122+BT122+CD122</f>
        <v>#REF!</v>
      </c>
      <c r="CO122" s="648" t="e">
        <f t="shared" ref="CO122" ca="1" si="3438">BK122+BU122+CE122</f>
        <v>#REF!</v>
      </c>
      <c r="CP122" s="617" t="e">
        <f t="shared" ref="CP122" ca="1" si="3439">BL122+BV122+CF122</f>
        <v>#REF!</v>
      </c>
      <c r="CQ122" s="649" t="e">
        <f t="shared" ref="CQ122" ca="1" si="3440">BM122+BW122+CG122</f>
        <v>#REF!</v>
      </c>
      <c r="CR122" s="659" t="e">
        <f ca="1">BN122+BX122+CH122</f>
        <v>#REF!</v>
      </c>
      <c r="CS122" s="619" t="e">
        <f ca="1">BO122+BY122+CI122</f>
        <v>#REF!</v>
      </c>
      <c r="CT122" s="790" t="e">
        <f ca="1">CS122*(1+CT123)-(($Q121*1000)*3)</f>
        <v>#REF!</v>
      </c>
      <c r="CU122" s="660" t="e">
        <f ca="1">BQ122+CA122+CK122</f>
        <v>#REF!</v>
      </c>
      <c r="CV122" s="670" t="e">
        <f t="shared" ca="1" si="3415"/>
        <v>#REF!</v>
      </c>
      <c r="CW122" s="620" t="e">
        <f t="shared" ca="1" si="3415"/>
        <v>#REF!</v>
      </c>
      <c r="CX122" s="671" t="e">
        <f t="shared" ca="1" si="3415"/>
        <v>#REF!</v>
      </c>
      <c r="CY122" s="681" t="e">
        <f t="shared" ca="1" si="3415"/>
        <v>#REF!</v>
      </c>
      <c r="CZ122" s="622" t="e">
        <f t="shared" ca="1" si="3415"/>
        <v>#REF!</v>
      </c>
      <c r="DA122" s="682" t="e">
        <f t="shared" ca="1" si="3415"/>
        <v>#REF!</v>
      </c>
      <c r="DB122" s="692" t="e">
        <f t="shared" ca="1" si="3415"/>
        <v>#REF!</v>
      </c>
      <c r="DC122" s="624" t="e">
        <f t="shared" ca="1" si="3415"/>
        <v>#REF!</v>
      </c>
      <c r="DD122" s="790" t="e">
        <f t="shared" ca="1" si="3415"/>
        <v>#REF!</v>
      </c>
      <c r="DE122" s="693" t="e">
        <f t="shared" ca="1" si="3415"/>
        <v>#REF!</v>
      </c>
      <c r="DF122" s="360" t="e" cm="1">
        <f t="array" aca="1" ref="DF122" ca="1">INDEX(INDIRECT("'"&amp;実行度合表集計!$D121&amp;"_受着完'!R27C4:R28C95",FALSE),2,
MATCH(DF$2,INDIRECT("'"&amp;実行度合表集計!$D121&amp;"_受着完'!R4",FALSE),0)-1)</f>
        <v>#REF!</v>
      </c>
      <c r="DG122" s="356" t="e">
        <f ca="1">INDEX(INDIRECT("'"&amp;実行度合表集計!$D121&amp;"_受着完'!R27C4:R28C95",FALSE),2,
MATCH(DF$2,INDIRECT("'"&amp;実行度合表集計!$D121&amp;"_受着完'!R4",FALSE),0))</f>
        <v>#REF!</v>
      </c>
      <c r="DH122" s="587" t="e" cm="1">
        <f t="array" aca="1" ref="DH122" ca="1">INDEX(INDIRECT("'"&amp;実行度合表集計!$D121&amp;"_受着完'!R27C4:R28C95",FALSE),2,
MATCH(DF$2,INDIRECT("'"&amp;実行度合表集計!$D121&amp;"_受着完'!R4",FALSE),0)-3)</f>
        <v>#REF!</v>
      </c>
      <c r="DI122" s="357" t="e" cm="1">
        <f t="array" aca="1" ref="DI122" ca="1">INDEX(INDIRECT("'"&amp;実行度合表集計!$D121&amp;"_受着完'!R58C4:R59C95",FALSE),2,
MATCH(DF$2,INDIRECT("'"&amp;実行度合表集計!$D121&amp;"_受着完'!R4",FALSE),0)-1)</f>
        <v>#REF!</v>
      </c>
      <c r="DJ122" s="356" t="e">
        <f ca="1">INDEX(INDIRECT("'"&amp;実行度合表集計!$D121&amp;"_受着完'!R58C4:R59C95",FALSE),2,
MATCH(DF$2,INDIRECT("'"&amp;実行度合表集計!$D121&amp;"_受着完'!R4",FALSE),0))</f>
        <v>#REF!</v>
      </c>
      <c r="DK122" s="587" t="e" cm="1">
        <f t="array" aca="1" ref="DK122" ca="1">INDEX(INDIRECT("'"&amp;実行度合表集計!$D121&amp;"_受着完'!R58C4:R59C95",FALSE),2,
MATCH(DF$2,INDIRECT("'"&amp;実行度合表集計!$D121&amp;"_受着完'!R4",FALSE),0)-3)</f>
        <v>#REF!</v>
      </c>
      <c r="DL122" s="358" t="e" cm="1">
        <f t="array" aca="1" ref="DL122" ca="1">INDEX(INDIRECT("'"&amp;実行度合表集計!$D121&amp;"_受着完'!R89C4:R90C95",FALSE),2,
MATCH(DF$2,INDIRECT("'"&amp;実行度合表集計!$D121&amp;"_受着完'!R4",FALSE),0)-1)</f>
        <v>#REF!</v>
      </c>
      <c r="DM122" s="356" t="e">
        <f ca="1">INDEX(INDIRECT("'"&amp;実行度合表集計!$D121&amp;"_受着完'!R89C4:R90C95",FALSE),2,
MATCH(DF$2,INDIRECT("'"&amp;実行度合表集計!$D121&amp;"_受着完'!R4",FALSE),0))</f>
        <v>#REF!</v>
      </c>
      <c r="DN122" s="795" t="e">
        <f ca="1">DM122-($Q121*1000)</f>
        <v>#REF!</v>
      </c>
      <c r="DO122" s="587" t="e" cm="1">
        <f t="array" aca="1" ref="DO122" ca="1">INDEX(INDIRECT("'"&amp;実行度合表集計!$D121&amp;"_受着完'!R89C4:R90C95",FALSE),2,
MATCH(DF$2,INDIRECT("'"&amp;実行度合表集計!$D121&amp;"_受着完'!R4",FALSE),0)-3)</f>
        <v>#REF!</v>
      </c>
      <c r="DP122" s="455" t="e" cm="1">
        <f t="array" aca="1" ref="DP122" ca="1">INDEX(INDIRECT("'"&amp;実行度合表集計!$D121&amp;"_受着完'!R27C4:R28C95",FALSE),2,
MATCH(DP$2,INDIRECT("'"&amp;実行度合表集計!$D121&amp;"_受着完'!R4",FALSE),0)-1)</f>
        <v>#REF!</v>
      </c>
      <c r="DQ122" s="356" t="e">
        <f ca="1">INDEX(INDIRECT("'"&amp;実行度合表集計!$D121&amp;"_受着完'!R27C4:R28C95",FALSE),2,
MATCH(DP$2,INDIRECT("'"&amp;実行度合表集計!$D121&amp;"_受着完'!R4",FALSE),0))</f>
        <v>#REF!</v>
      </c>
      <c r="DR122" s="587" t="e" cm="1">
        <f t="array" aca="1" ref="DR122" ca="1">INDEX(INDIRECT("'"&amp;実行度合表集計!$D121&amp;"_受着完'!R27C4:R28C95",FALSE),2,
MATCH(DP$2,INDIRECT("'"&amp;実行度合表集計!$D121&amp;"_受着完'!R4",FALSE),0)-3)</f>
        <v>#REF!</v>
      </c>
      <c r="DS122" s="357" t="e" cm="1">
        <f t="array" aca="1" ref="DS122" ca="1">INDEX(INDIRECT("'"&amp;実行度合表集計!$D121&amp;"_受着完'!R58C4:R59C95",FALSE),2,
MATCH(DP$2,INDIRECT("'"&amp;実行度合表集計!$D121&amp;"_受着完'!R4",FALSE),0)-1)</f>
        <v>#REF!</v>
      </c>
      <c r="DT122" s="356" t="e">
        <f ca="1">INDEX(INDIRECT("'"&amp;実行度合表集計!$D121&amp;"_受着完'!R58C4:R59C95",FALSE),2,
MATCH(DP$2,INDIRECT("'"&amp;実行度合表集計!$D121&amp;"_受着完'!R4",FALSE),0))</f>
        <v>#REF!</v>
      </c>
      <c r="DU122" s="587" t="e" cm="1">
        <f t="array" aca="1" ref="DU122" ca="1">INDEX(INDIRECT("'"&amp;実行度合表集計!$D121&amp;"_受着完'!R58C4:R59C95",FALSE),2,
MATCH(DP$2,INDIRECT("'"&amp;実行度合表集計!$D121&amp;"_受着完'!R4",FALSE),0)-3)</f>
        <v>#REF!</v>
      </c>
      <c r="DV122" s="358" t="e" cm="1">
        <f t="array" aca="1" ref="DV122" ca="1">INDEX(INDIRECT("'"&amp;実行度合表集計!$D121&amp;"_受着完'!R89C4:R90C95",FALSE),2,
MATCH(DP$2,INDIRECT("'"&amp;実行度合表集計!$D121&amp;"_受着完'!R4",FALSE),0)-1)</f>
        <v>#REF!</v>
      </c>
      <c r="DW122" s="356" t="e">
        <f ca="1">INDEX(INDIRECT("'"&amp;実行度合表集計!$D121&amp;"_受着完'!R89C4:R90C95",FALSE),2,
MATCH(DP$2,INDIRECT("'"&amp;実行度合表集計!$D121&amp;"_受着完'!R4",FALSE),0))</f>
        <v>#REF!</v>
      </c>
      <c r="DX122" s="795" t="e">
        <f ca="1">DW122-($Q121*1000)</f>
        <v>#REF!</v>
      </c>
      <c r="DY122" s="587" t="e" cm="1">
        <f t="array" aca="1" ref="DY122" ca="1">INDEX(INDIRECT("'"&amp;実行度合表集計!$D121&amp;"_受着完'!R89C4:R90C95",FALSE),2,
MATCH(DP$2,INDIRECT("'"&amp;実行度合表集計!$D121&amp;"_受着完'!R4",FALSE),0)-3)</f>
        <v>#REF!</v>
      </c>
      <c r="DZ122" s="455" t="e" cm="1">
        <f t="array" aca="1" ref="DZ122" ca="1">INDEX(INDIRECT("'"&amp;実行度合表集計!$D121&amp;"_受着完'!R27C4:R28C95",FALSE),2,
MATCH(DZ$2,INDIRECT("'"&amp;実行度合表集計!$D121&amp;"_受着完'!R4",FALSE),0)-1)</f>
        <v>#REF!</v>
      </c>
      <c r="EA122" s="356" t="e">
        <f ca="1">INDEX(INDIRECT("'"&amp;実行度合表集計!$D121&amp;"_受着完'!R27C4:R28C95",FALSE),2,
MATCH(DZ$2,INDIRECT("'"&amp;実行度合表集計!$D121&amp;"_受着完'!R4",FALSE),0))</f>
        <v>#REF!</v>
      </c>
      <c r="EB122" s="587" t="e" cm="1">
        <f t="array" aca="1" ref="EB122" ca="1">INDEX(INDIRECT("'"&amp;実行度合表集計!$D121&amp;"_受着完'!R27C4:R28C95",FALSE),2,
MATCH(DZ$2,INDIRECT("'"&amp;実行度合表集計!$D121&amp;"_受着完'!R4",FALSE),0)-3)</f>
        <v>#REF!</v>
      </c>
      <c r="EC122" s="357" t="e" cm="1">
        <f t="array" aca="1" ref="EC122" ca="1">INDEX(INDIRECT("'"&amp;実行度合表集計!$D121&amp;"_受着完'!R58C4:R59C95",FALSE),2,
MATCH(DZ$2,INDIRECT("'"&amp;実行度合表集計!$D121&amp;"_受着完'!R4",FALSE),0)-1)</f>
        <v>#REF!</v>
      </c>
      <c r="ED122" s="356" t="e">
        <f ca="1">INDEX(INDIRECT("'"&amp;実行度合表集計!$D121&amp;"_受着完'!R58C4:R59C95",FALSE),2,
MATCH(DZ$2,INDIRECT("'"&amp;実行度合表集計!$D121&amp;"_受着完'!R4",FALSE),0))</f>
        <v>#REF!</v>
      </c>
      <c r="EE122" s="587" t="e" cm="1">
        <f t="array" aca="1" ref="EE122" ca="1">INDEX(INDIRECT("'"&amp;実行度合表集計!$D121&amp;"_受着完'!R58C4:R59C95",FALSE),2,
MATCH(DZ$2,INDIRECT("'"&amp;実行度合表集計!$D121&amp;"_受着完'!R4",FALSE),0)-3)</f>
        <v>#REF!</v>
      </c>
      <c r="EF122" s="358" t="e" cm="1">
        <f t="array" aca="1" ref="EF122" ca="1">INDEX(INDIRECT("'"&amp;実行度合表集計!$D121&amp;"_受着完'!R89C4:R90C95",FALSE),2,
MATCH(DZ$2,INDIRECT("'"&amp;実行度合表集計!$D121&amp;"_受着完'!R4",FALSE),0)-1)</f>
        <v>#REF!</v>
      </c>
      <c r="EG122" s="356" t="e">
        <f ca="1">INDEX(INDIRECT("'"&amp;実行度合表集計!$D121&amp;"_受着完'!R89C4:R90C95",FALSE),2,
MATCH(DZ$2,INDIRECT("'"&amp;実行度合表集計!$D121&amp;"_受着完'!R4",FALSE),0))</f>
        <v>#REF!</v>
      </c>
      <c r="EH122" s="795" t="e">
        <f ca="1">EG122-($Q121*1000)</f>
        <v>#REF!</v>
      </c>
      <c r="EI122" s="587" t="e" cm="1">
        <f t="array" aca="1" ref="EI122" ca="1">INDEX(INDIRECT("'"&amp;実行度合表集計!$D121&amp;"_受着完'!R89C4:R90C95",FALSE),2,
MATCH(DZ$2,INDIRECT("'"&amp;実行度合表集計!$D121&amp;"_受着完'!R4",FALSE),0)-3)</f>
        <v>#REF!</v>
      </c>
      <c r="EJ122" s="627" t="e">
        <f t="shared" ref="EJ122" ca="1" si="3441">DF122+DP122+DZ122</f>
        <v>#REF!</v>
      </c>
      <c r="EK122" s="628" t="e">
        <f t="shared" ref="EK122" ca="1" si="3442">DG122+DQ122+EA122</f>
        <v>#REF!</v>
      </c>
      <c r="EL122" s="629" t="e">
        <f t="shared" ref="EL122" ca="1" si="3443">DH122+DR122+EB122</f>
        <v>#REF!</v>
      </c>
      <c r="EM122" s="648" t="e">
        <f t="shared" ref="EM122" ca="1" si="3444">DI122+DS122+EC122</f>
        <v>#REF!</v>
      </c>
      <c r="EN122" s="617" t="e">
        <f t="shared" ref="EN122" ca="1" si="3445">DJ122+DT122+ED122</f>
        <v>#REF!</v>
      </c>
      <c r="EO122" s="649" t="e">
        <f t="shared" ref="EO122" ca="1" si="3446">DK122+DU122+EE122</f>
        <v>#REF!</v>
      </c>
      <c r="EP122" s="659" t="e">
        <f ca="1">DL122+DV122+EF122</f>
        <v>#REF!</v>
      </c>
      <c r="EQ122" s="619" t="e">
        <f ca="1">DM122+DW122+EG122</f>
        <v>#REF!</v>
      </c>
      <c r="ER122" s="790" t="e">
        <f ca="1">EQ122*(1+ER123)-(($Q121*1000)*3)</f>
        <v>#REF!</v>
      </c>
      <c r="ES122" s="660" t="e">
        <f ca="1">DO122+DY122+EI122</f>
        <v>#REF!</v>
      </c>
      <c r="ET122" s="360" t="e" cm="1">
        <f t="array" aca="1" ref="ET122" ca="1">INDEX(INDIRECT("'"&amp;実行度合表集計!$D121&amp;"_受着完'!R27C4:R28C95",FALSE),2,
MATCH(ET$2,INDIRECT("'"&amp;実行度合表集計!$D121&amp;"_受着完'!R4",FALSE),0)-1)</f>
        <v>#REF!</v>
      </c>
      <c r="EU122" s="356" t="e">
        <f ca="1">INDEX(INDIRECT("'"&amp;実行度合表集計!$D121&amp;"_受着完'!R27C4:R28C95",FALSE),2,
MATCH(ET$2,INDIRECT("'"&amp;実行度合表集計!$D121&amp;"_受着完'!R4",FALSE),0))</f>
        <v>#REF!</v>
      </c>
      <c r="EV122" s="587" t="e" cm="1">
        <f t="array" aca="1" ref="EV122" ca="1">INDEX(INDIRECT("'"&amp;実行度合表集計!$D121&amp;"_受着完'!R27C4:R28C95",FALSE),2,
MATCH(ET$2,INDIRECT("'"&amp;実行度合表集計!$D121&amp;"_受着完'!R4",FALSE),0)-3)</f>
        <v>#REF!</v>
      </c>
      <c r="EW122" s="357" t="e" cm="1">
        <f t="array" aca="1" ref="EW122" ca="1">INDEX(INDIRECT("'"&amp;実行度合表集計!$D121&amp;"_受着完'!R58C4:R59C95",FALSE),2,
MATCH(ET$2,INDIRECT("'"&amp;実行度合表集計!$D121&amp;"_受着完'!R4",FALSE),0)-1)</f>
        <v>#REF!</v>
      </c>
      <c r="EX122" s="356" t="e">
        <f ca="1">INDEX(INDIRECT("'"&amp;実行度合表集計!$D121&amp;"_受着完'!R58C4:R59C95",FALSE),2,
MATCH(ET$2,INDIRECT("'"&amp;実行度合表集計!$D121&amp;"_受着完'!R4",FALSE),0))</f>
        <v>#REF!</v>
      </c>
      <c r="EY122" s="587" t="e" cm="1">
        <f t="array" aca="1" ref="EY122" ca="1">INDEX(INDIRECT("'"&amp;実行度合表集計!$D121&amp;"_受着完'!R58C4:R59C95",FALSE),2,
MATCH(ET$2,INDIRECT("'"&amp;実行度合表集計!$D121&amp;"_受着完'!R4",FALSE),0)-3)</f>
        <v>#REF!</v>
      </c>
      <c r="EZ122" s="358" t="e" cm="1">
        <f t="array" aca="1" ref="EZ122" ca="1">INDEX(INDIRECT("'"&amp;実行度合表集計!$D121&amp;"_受着完'!R89C4:R90C95",FALSE),2,
MATCH(ET$2,INDIRECT("'"&amp;実行度合表集計!$D121&amp;"_受着完'!R4",FALSE),0)-1)</f>
        <v>#REF!</v>
      </c>
      <c r="FA122" s="356" t="e">
        <f ca="1">INDEX(INDIRECT("'"&amp;実行度合表集計!$D121&amp;"_受着完'!R89C4:R90C95",FALSE),2,
MATCH(ET$2,INDIRECT("'"&amp;実行度合表集計!$D121&amp;"_受着完'!R4",FALSE),0))</f>
        <v>#REF!</v>
      </c>
      <c r="FB122" s="795" t="e">
        <f ca="1">FA122-($Q121*1000)</f>
        <v>#REF!</v>
      </c>
      <c r="FC122" s="587" t="e" cm="1">
        <f t="array" aca="1" ref="FC122" ca="1">INDEX(INDIRECT("'"&amp;実行度合表集計!$D121&amp;"_受着完'!R89C4:R90C95",FALSE),2,
MATCH(ET$2,INDIRECT("'"&amp;実行度合表集計!$D121&amp;"_受着完'!R4",FALSE),0)-3)</f>
        <v>#REF!</v>
      </c>
      <c r="FD122" s="455" t="e" cm="1">
        <f t="array" aca="1" ref="FD122" ca="1">INDEX(INDIRECT("'"&amp;実行度合表集計!$D121&amp;"_受着完'!R27C4:R28C95",FALSE),2,
MATCH(FD$2,INDIRECT("'"&amp;実行度合表集計!$D121&amp;"_受着完'!R4",FALSE),0)-1)</f>
        <v>#REF!</v>
      </c>
      <c r="FE122" s="356" t="e">
        <f ca="1">INDEX(INDIRECT("'"&amp;実行度合表集計!$D121&amp;"_受着完'!R27C4:R28C95",FALSE),2,
MATCH(FD$2,INDIRECT("'"&amp;実行度合表集計!$D121&amp;"_受着完'!R4",FALSE),0))</f>
        <v>#REF!</v>
      </c>
      <c r="FF122" s="587" t="e" cm="1">
        <f t="array" aca="1" ref="FF122" ca="1">INDEX(INDIRECT("'"&amp;実行度合表集計!$D121&amp;"_受着完'!R27C4:R28C95",FALSE),2,
MATCH(FD$2,INDIRECT("'"&amp;実行度合表集計!$D121&amp;"_受着完'!R4",FALSE),0)-3)</f>
        <v>#REF!</v>
      </c>
      <c r="FG122" s="357" t="e" cm="1">
        <f t="array" aca="1" ref="FG122" ca="1">INDEX(INDIRECT("'"&amp;実行度合表集計!$D121&amp;"_受着完'!R58C4:R59C95",FALSE),2,
MATCH(FD$2,INDIRECT("'"&amp;実行度合表集計!$D121&amp;"_受着完'!R4",FALSE),0)-1)</f>
        <v>#REF!</v>
      </c>
      <c r="FH122" s="356" t="e">
        <f ca="1">INDEX(INDIRECT("'"&amp;実行度合表集計!$D121&amp;"_受着完'!R58C4:R59C95",FALSE),2,
MATCH(FD$2,INDIRECT("'"&amp;実行度合表集計!$D121&amp;"_受着完'!R4",FALSE),0))</f>
        <v>#REF!</v>
      </c>
      <c r="FI122" s="587" t="e" cm="1">
        <f t="array" aca="1" ref="FI122" ca="1">INDEX(INDIRECT("'"&amp;実行度合表集計!$D121&amp;"_受着完'!R58C4:R59C95",FALSE),2,
MATCH(FD$2,INDIRECT("'"&amp;実行度合表集計!$D121&amp;"_受着完'!R4",FALSE),0)-3)</f>
        <v>#REF!</v>
      </c>
      <c r="FJ122" s="358" t="e" cm="1">
        <f t="array" aca="1" ref="FJ122" ca="1">INDEX(INDIRECT("'"&amp;実行度合表集計!$D121&amp;"_受着完'!R89C4:R90C95",FALSE),2,
MATCH(FD$2,INDIRECT("'"&amp;実行度合表集計!$D121&amp;"_受着完'!R4",FALSE),0)-1)</f>
        <v>#REF!</v>
      </c>
      <c r="FK122" s="356" t="e">
        <f ca="1">INDEX(INDIRECT("'"&amp;実行度合表集計!$D121&amp;"_受着完'!R89C4:R90C95",FALSE),2,
MATCH(FD$2,INDIRECT("'"&amp;実行度合表集計!$D121&amp;"_受着完'!R4",FALSE),0))</f>
        <v>#REF!</v>
      </c>
      <c r="FL122" s="795" t="e">
        <f ca="1">FK122-($Q121*1000)</f>
        <v>#REF!</v>
      </c>
      <c r="FM122" s="587" t="e" cm="1">
        <f t="array" aca="1" ref="FM122" ca="1">INDEX(INDIRECT("'"&amp;実行度合表集計!$D121&amp;"_受着完'!R89C4:R90C95",FALSE),2,
MATCH(FD$2,INDIRECT("'"&amp;実行度合表集計!$D121&amp;"_受着完'!R4",FALSE),0)-3)</f>
        <v>#REF!</v>
      </c>
      <c r="FN122" s="455" t="e" cm="1">
        <f t="array" aca="1" ref="FN122" ca="1">INDEX(INDIRECT("'"&amp;実行度合表集計!$D121&amp;"_受着完'!R27C4:R28C95",FALSE),2,
MATCH(FN$2,INDIRECT("'"&amp;実行度合表集計!$D121&amp;"_受着完'!R4",FALSE),0)-1)</f>
        <v>#REF!</v>
      </c>
      <c r="FO122" s="356" t="e">
        <f ca="1">INDEX(INDIRECT("'"&amp;実行度合表集計!$D121&amp;"_受着完'!R27C4:R28C95",FALSE),2,
MATCH(FN$2,INDIRECT("'"&amp;実行度合表集計!$D121&amp;"_受着完'!R4",FALSE),0))</f>
        <v>#REF!</v>
      </c>
      <c r="FP122" s="587" t="e" cm="1">
        <f t="array" aca="1" ref="FP122" ca="1">INDEX(INDIRECT("'"&amp;実行度合表集計!$D121&amp;"_受着完'!R27C4:R28C95",FALSE),2,
MATCH(FN$2,INDIRECT("'"&amp;実行度合表集計!$D121&amp;"_受着完'!R4",FALSE),0)-3)</f>
        <v>#REF!</v>
      </c>
      <c r="FQ122" s="357" t="e" cm="1">
        <f t="array" aca="1" ref="FQ122" ca="1">INDEX(INDIRECT("'"&amp;実行度合表集計!$D121&amp;"_受着完'!R58C4:R59C95",FALSE),2,
MATCH(FN$2,INDIRECT("'"&amp;実行度合表集計!$D121&amp;"_受着完'!R4",FALSE),0)-1)</f>
        <v>#REF!</v>
      </c>
      <c r="FR122" s="356" t="e">
        <f ca="1">INDEX(INDIRECT("'"&amp;実行度合表集計!$D121&amp;"_受着完'!R58C4:R59C95",FALSE),2,
MATCH(FN$2,INDIRECT("'"&amp;実行度合表集計!$D121&amp;"_受着完'!R4",FALSE),0))</f>
        <v>#REF!</v>
      </c>
      <c r="FS122" s="587" t="e" cm="1">
        <f t="array" aca="1" ref="FS122" ca="1">INDEX(INDIRECT("'"&amp;実行度合表集計!$D121&amp;"_受着完'!R58C4:R59C95",FALSE),2,
MATCH(FN$2,INDIRECT("'"&amp;実行度合表集計!$D121&amp;"_受着完'!R4",FALSE),0)-3)</f>
        <v>#REF!</v>
      </c>
      <c r="FT122" s="358" t="e" cm="1">
        <f t="array" aca="1" ref="FT122" ca="1">INDEX(INDIRECT("'"&amp;実行度合表集計!$D121&amp;"_受着完'!R89C4:R90C95",FALSE),2,
MATCH(FN$2,INDIRECT("'"&amp;実行度合表集計!$D121&amp;"_受着完'!R4",FALSE),0)-1)</f>
        <v>#REF!</v>
      </c>
      <c r="FU122" s="356" t="e">
        <f ca="1">INDEX(INDIRECT("'"&amp;実行度合表集計!$D121&amp;"_受着完'!R89C4:R90C95",FALSE),2,
MATCH(FN$2,INDIRECT("'"&amp;実行度合表集計!$D121&amp;"_受着完'!R4",FALSE),0))</f>
        <v>#REF!</v>
      </c>
      <c r="FV122" s="795" t="e">
        <f ca="1">FU122-($Q121*1000)</f>
        <v>#REF!</v>
      </c>
      <c r="FW122" s="587" t="e" cm="1">
        <f t="array" aca="1" ref="FW122" ca="1">INDEX(INDIRECT("'"&amp;実行度合表集計!$D121&amp;"_受着完'!R89C4:R90C95",FALSE),2,
MATCH(FN$2,INDIRECT("'"&amp;実行度合表集計!$D121&amp;"_受着完'!R4",FALSE),0)-3)</f>
        <v>#REF!</v>
      </c>
      <c r="FX122" s="627" t="e">
        <f t="shared" ref="FX122" ca="1" si="3447">ET122+FD122+FN122</f>
        <v>#REF!</v>
      </c>
      <c r="FY122" s="628" t="e">
        <f t="shared" ref="FY122" ca="1" si="3448">EU122+FE122+FO122</f>
        <v>#REF!</v>
      </c>
      <c r="FZ122" s="629" t="e">
        <f t="shared" ref="FZ122" ca="1" si="3449">EV122+FF122+FP122</f>
        <v>#REF!</v>
      </c>
      <c r="GA122" s="648" t="e">
        <f t="shared" ref="GA122" ca="1" si="3450">EW122+FG122+FQ122</f>
        <v>#REF!</v>
      </c>
      <c r="GB122" s="617" t="e">
        <f t="shared" ref="GB122" ca="1" si="3451">EX122+FH122+FR122</f>
        <v>#REF!</v>
      </c>
      <c r="GC122" s="649" t="e">
        <f t="shared" ref="GC122" ca="1" si="3452">EY122+FI122+FS122</f>
        <v>#REF!</v>
      </c>
      <c r="GD122" s="659" t="e">
        <f ca="1">EZ122+FJ122+FT122</f>
        <v>#REF!</v>
      </c>
      <c r="GE122" s="619" t="e">
        <f ca="1">FA122+FK122+FU122</f>
        <v>#REF!</v>
      </c>
      <c r="GF122" s="790" t="e">
        <f ca="1">GE122*(1+GF123)-(($Q121*1000)*3)</f>
        <v>#REF!</v>
      </c>
      <c r="GG122" s="660" t="e">
        <f ca="1">FC122+FM122+FW122</f>
        <v>#REF!</v>
      </c>
      <c r="GH122" s="670" t="e">
        <f t="shared" ca="1" si="3418"/>
        <v>#REF!</v>
      </c>
      <c r="GI122" s="620" t="e">
        <f t="shared" ca="1" si="3418"/>
        <v>#REF!</v>
      </c>
      <c r="GJ122" s="671" t="e">
        <f t="shared" ca="1" si="3418"/>
        <v>#REF!</v>
      </c>
      <c r="GK122" s="681" t="e">
        <f t="shared" ca="1" si="3418"/>
        <v>#REF!</v>
      </c>
      <c r="GL122" s="622" t="e">
        <f t="shared" ca="1" si="3418"/>
        <v>#REF!</v>
      </c>
      <c r="GM122" s="682" t="e">
        <f t="shared" ca="1" si="3418"/>
        <v>#REF!</v>
      </c>
      <c r="GN122" s="692" t="e">
        <f t="shared" ca="1" si="3419"/>
        <v>#REF!</v>
      </c>
      <c r="GO122" s="624" t="e">
        <f t="shared" ca="1" si="3420"/>
        <v>#REF!</v>
      </c>
      <c r="GP122" s="790" t="e">
        <f t="shared" ca="1" si="3421"/>
        <v>#REF!</v>
      </c>
      <c r="GQ122" s="693" t="e">
        <f t="shared" ca="1" si="3422"/>
        <v>#REF!</v>
      </c>
      <c r="GR122" s="702" t="e">
        <f t="shared" ca="1" si="3423"/>
        <v>#REF!</v>
      </c>
      <c r="GS122" s="699" t="e">
        <f t="shared" ca="1" si="3423"/>
        <v>#REF!</v>
      </c>
      <c r="GT122" s="703" t="e">
        <f t="shared" ca="1" si="3423"/>
        <v>#REF!</v>
      </c>
      <c r="GU122" s="702" t="e">
        <f t="shared" ca="1" si="3423"/>
        <v>#REF!</v>
      </c>
      <c r="GV122" s="699" t="e">
        <f t="shared" ca="1" si="3423"/>
        <v>#REF!</v>
      </c>
      <c r="GW122" s="703" t="e">
        <f t="shared" ca="1" si="3423"/>
        <v>#REF!</v>
      </c>
      <c r="GX122" s="702" t="e">
        <f t="shared" ca="1" si="3423"/>
        <v>#REF!</v>
      </c>
      <c r="GY122" s="699" t="e">
        <f t="shared" ca="1" si="3423"/>
        <v>#REF!</v>
      </c>
      <c r="GZ122" s="790" t="e">
        <f t="shared" ca="1" si="3423"/>
        <v>#REF!</v>
      </c>
      <c r="HA122" s="703" t="e">
        <f t="shared" ca="1" si="3423"/>
        <v>#REF!</v>
      </c>
      <c r="HC122" s="461" t="s">
        <v>146</v>
      </c>
      <c r="HD122" s="460"/>
      <c r="HE122" s="461"/>
      <c r="HF122" s="461"/>
      <c r="HG122" s="461"/>
    </row>
    <row r="123" spans="1:215" ht="19.5" outlineLevel="1" x14ac:dyDescent="0.25">
      <c r="A123" s="365"/>
      <c r="B123" s="505"/>
      <c r="C123" s="444" t="str">
        <f>_xlfn.XLOOKUP($D123,'214737'!$H:$H,'214737'!$G:$G,"",0)</f>
        <v/>
      </c>
      <c r="D123" s="432" t="str">
        <f>HYPERLINK("#'"&amp;D121&amp;"_損益'!A1","▶損益")</f>
        <v>▶損益</v>
      </c>
      <c r="E123" s="407"/>
      <c r="F123" s="1295" t="str">
        <f>_xlfn.XLOOKUP($D123,'214737'!$H:$H,'214737'!$I:$I,"",0)</f>
        <v/>
      </c>
      <c r="G123" s="1295" t="str">
        <f>_xlfn.XLOOKUP($D123,'214737'!$H:$H,'214737'!$J:$J,"",0)</f>
        <v/>
      </c>
      <c r="H123" s="1295" t="str">
        <f>_xlfn.XLOOKUP($D123,'214737'!$H:$H,'214737'!$K:$K,"",0)</f>
        <v/>
      </c>
      <c r="I123" s="415"/>
      <c r="J123" s="547"/>
      <c r="K123" s="1279"/>
      <c r="L123" s="1279"/>
      <c r="M123" s="1279"/>
      <c r="N123" s="1279"/>
      <c r="O123" s="1279"/>
      <c r="P123" s="1279"/>
      <c r="Q123" s="1279"/>
      <c r="R123" s="579" t="str">
        <f>R121</f>
        <v>FIT-JPN・PHP</v>
      </c>
      <c r="S123" s="359" t="s">
        <v>143</v>
      </c>
      <c r="T123" s="558" t="e">
        <f t="shared" ref="T123" ca="1" si="3453">IF(AND(T121&gt;0,T122&gt;0),ROUNDDOWN(T122/T121,4),"")</f>
        <v>#REF!</v>
      </c>
      <c r="U123" s="559" t="e">
        <f t="shared" ref="U123" ca="1" si="3454">IF(AND(U121&gt;0,U122&gt;0),ROUNDDOWN(U122/U121,4),"")</f>
        <v>#REF!</v>
      </c>
      <c r="V123" s="559" t="e">
        <f t="shared" ref="V123" ca="1" si="3455">IF(AND(V121&gt;0,V122&gt;0),ROUNDDOWN(V122/V121,4),"")</f>
        <v>#REF!</v>
      </c>
      <c r="W123" s="560" t="e">
        <f t="shared" ref="W123" ca="1" si="3456">IF(AND(W121&gt;0,W122&gt;0),ROUNDDOWN(W122/W121,4),"")</f>
        <v>#REF!</v>
      </c>
      <c r="X123" s="559" t="e">
        <f t="shared" ref="X123" ca="1" si="3457">IF(AND(X121&gt;0,X122&gt;0),ROUNDDOWN(X122/X121,4),"")</f>
        <v>#REF!</v>
      </c>
      <c r="Y123" s="559" t="e">
        <f t="shared" ref="Y123" ca="1" si="3458">IF(AND(Y121&gt;0,Y122&gt;0),ROUNDDOWN(Y122/Y121,4),"")</f>
        <v>#REF!</v>
      </c>
      <c r="Z123" s="561" t="e">
        <f t="shared" ref="Z123" ca="1" si="3459">IF(AND(Z121&gt;0,Z122&gt;0),ROUNDDOWN(Z122/Z121,4),"")</f>
        <v>#REF!</v>
      </c>
      <c r="AA123" s="559" t="e">
        <f t="shared" ref="AA123" ca="1" si="3460">IF(AND(AA121&gt;0,AA122&gt;0),ROUNDDOWN(AA122/AA121,4),"")</f>
        <v>#REF!</v>
      </c>
      <c r="AB123" s="562" t="e">
        <f ca="1">IF(AB122&gt;0,AB122/AB121,0)</f>
        <v>#REF!</v>
      </c>
      <c r="AC123" s="559" t="e">
        <f t="shared" ref="AC123" ca="1" si="3461">IF(AND(AC121&gt;0,AC122&gt;0),ROUNDDOWN(AC122/AC121,4),"")</f>
        <v>#REF!</v>
      </c>
      <c r="AD123" s="558" t="e">
        <f t="shared" ref="AD123" ca="1" si="3462">IF(AND(AD121&gt;0,AD122&gt;0),ROUNDDOWN(AD122/AD121,4),"")</f>
        <v>#REF!</v>
      </c>
      <c r="AE123" s="559" t="e">
        <f t="shared" ref="AE123" ca="1" si="3463">IF(AND(AE121&gt;0,AE122&gt;0),ROUNDDOWN(AE122/AE121,4),"")</f>
        <v>#REF!</v>
      </c>
      <c r="AF123" s="559" t="e">
        <f t="shared" ref="AF123" ca="1" si="3464">IF(AND(AF121&gt;0,AF122&gt;0),ROUNDDOWN(AF122/AF121,4),"")</f>
        <v>#REF!</v>
      </c>
      <c r="AG123" s="560" t="e">
        <f t="shared" ref="AG123" ca="1" si="3465">IF(AND(AG121&gt;0,AG122&gt;0),ROUNDDOWN(AG122/AG121,4),"")</f>
        <v>#REF!</v>
      </c>
      <c r="AH123" s="559" t="e">
        <f t="shared" ref="AH123" ca="1" si="3466">IF(AND(AH121&gt;0,AH122&gt;0),ROUNDDOWN(AH122/AH121,4),"")</f>
        <v>#REF!</v>
      </c>
      <c r="AI123" s="559" t="e">
        <f t="shared" ref="AI123" ca="1" si="3467">IF(AND(AI121&gt;0,AI122&gt;0),ROUNDDOWN(AI122/AI121,4),"")</f>
        <v>#REF!</v>
      </c>
      <c r="AJ123" s="561" t="e">
        <f t="shared" ref="AJ123" ca="1" si="3468">IF(AND(AJ121&gt;0,AJ122&gt;0),ROUNDDOWN(AJ122/AJ121,4),"")</f>
        <v>#REF!</v>
      </c>
      <c r="AK123" s="559" t="e">
        <f t="shared" ref="AK123" ca="1" si="3469">IF(AND(AK121&gt;0,AK122&gt;0),ROUNDDOWN(AK122/AK121,4),"")</f>
        <v>#REF!</v>
      </c>
      <c r="AL123" s="562" t="e">
        <f ca="1">IF(AL122&gt;0,AL122/AL121,0)</f>
        <v>#REF!</v>
      </c>
      <c r="AM123" s="559" t="e">
        <f t="shared" ref="AM123" ca="1" si="3470">IF(AND(AM121&gt;0,AM122&gt;0),ROUNDDOWN(AM122/AM121,4),"")</f>
        <v>#REF!</v>
      </c>
      <c r="AN123" s="558" t="e">
        <f t="shared" ref="AN123" ca="1" si="3471">IF(AND(AN121&gt;0,AN122&gt;0),ROUNDDOWN(AN122/AN121,4),"")</f>
        <v>#REF!</v>
      </c>
      <c r="AO123" s="559" t="e">
        <f t="shared" ref="AO123" ca="1" si="3472">IF(AND(AO121&gt;0,AO122&gt;0),ROUNDDOWN(AO122/AO121,4),"")</f>
        <v>#REF!</v>
      </c>
      <c r="AP123" s="559" t="e">
        <f t="shared" ref="AP123" ca="1" si="3473">IF(AND(AP121&gt;0,AP122&gt;0),ROUNDDOWN(AP122/AP121,4),"")</f>
        <v>#REF!</v>
      </c>
      <c r="AQ123" s="560" t="e">
        <f t="shared" ref="AQ123" ca="1" si="3474">IF(AND(AQ121&gt;0,AQ122&gt;0),ROUNDDOWN(AQ122/AQ121,4),"")</f>
        <v>#REF!</v>
      </c>
      <c r="AR123" s="559" t="e">
        <f t="shared" ref="AR123" ca="1" si="3475">IF(AND(AR121&gt;0,AR122&gt;0),ROUNDDOWN(AR122/AR121,4),"")</f>
        <v>#REF!</v>
      </c>
      <c r="AS123" s="559" t="e">
        <f t="shared" ref="AS123" ca="1" si="3476">IF(AND(AS121&gt;0,AS122&gt;0),ROUNDDOWN(AS122/AS121,4),"")</f>
        <v>#REF!</v>
      </c>
      <c r="AT123" s="561" t="e">
        <f t="shared" ref="AT123" ca="1" si="3477">IF(AND(AT121&gt;0,AT122&gt;0),ROUNDDOWN(AT122/AT121,4),"")</f>
        <v>#REF!</v>
      </c>
      <c r="AU123" s="559" t="e">
        <f t="shared" ref="AU123" ca="1" si="3478">IF(AND(AU121&gt;0,AU122&gt;0),ROUNDDOWN(AU122/AU121,4),"")</f>
        <v>#REF!</v>
      </c>
      <c r="AV123" s="562" t="e">
        <f ca="1">IF(AV122&gt;0,AV122/AV121,0)</f>
        <v>#REF!</v>
      </c>
      <c r="AW123" s="559" t="e">
        <f t="shared" ref="AW123" ca="1" si="3479">IF(AND(AW121&gt;0,AW122&gt;0),ROUNDDOWN(AW122/AW121,4),"")</f>
        <v>#REF!</v>
      </c>
      <c r="AX123" s="630" t="e">
        <f t="shared" ref="AX123:BE123" ca="1" si="3480">IF(AND(AX121&gt;0,AX122&gt;0),ROUNDDOWN(AX122/AX121,4),"")</f>
        <v>#REF!</v>
      </c>
      <c r="AY123" s="563" t="e">
        <f t="shared" ca="1" si="3480"/>
        <v>#REF!</v>
      </c>
      <c r="AZ123" s="631" t="e">
        <f t="shared" ca="1" si="3480"/>
        <v>#REF!</v>
      </c>
      <c r="BA123" s="650" t="e">
        <f t="shared" ca="1" si="3480"/>
        <v>#REF!</v>
      </c>
      <c r="BB123" s="564" t="e">
        <f t="shared" ca="1" si="3480"/>
        <v>#REF!</v>
      </c>
      <c r="BC123" s="651" t="e">
        <f t="shared" ca="1" si="3480"/>
        <v>#REF!</v>
      </c>
      <c r="BD123" s="661" t="e">
        <f t="shared" ca="1" si="3480"/>
        <v>#REF!</v>
      </c>
      <c r="BE123" s="565" t="e">
        <f t="shared" ca="1" si="3480"/>
        <v>#REF!</v>
      </c>
      <c r="BF123" s="796"/>
      <c r="BG123" s="662" t="e">
        <f ca="1">IF(AND(BG121&gt;0,BG122&gt;0),ROUNDDOWN(BG122/BG121,4),"")</f>
        <v>#REF!</v>
      </c>
      <c r="BH123" s="566" t="e">
        <f t="shared" ref="BH123" ca="1" si="3481">IF(AND(BH121&gt;0,BH122&gt;0),ROUNDDOWN(BH122/BH121,4),"")</f>
        <v>#REF!</v>
      </c>
      <c r="BI123" s="559" t="e">
        <f t="shared" ref="BI123" ca="1" si="3482">IF(AND(BI121&gt;0,BI122&gt;0),ROUNDDOWN(BI122/BI121,4),"")</f>
        <v>#REF!</v>
      </c>
      <c r="BJ123" s="559" t="e">
        <f t="shared" ref="BJ123" ca="1" si="3483">IF(AND(BJ121&gt;0,BJ122&gt;0),ROUNDDOWN(BJ122/BJ121,4),"")</f>
        <v>#REF!</v>
      </c>
      <c r="BK123" s="560" t="e">
        <f t="shared" ref="BK123" ca="1" si="3484">IF(AND(BK121&gt;0,BK122&gt;0),ROUNDDOWN(BK122/BK121,4),"")</f>
        <v>#REF!</v>
      </c>
      <c r="BL123" s="559" t="e">
        <f t="shared" ref="BL123" ca="1" si="3485">IF(AND(BL121&gt;0,BL122&gt;0),ROUNDDOWN(BL122/BL121,4),"")</f>
        <v>#REF!</v>
      </c>
      <c r="BM123" s="559" t="e">
        <f t="shared" ref="BM123" ca="1" si="3486">IF(AND(BM121&gt;0,BM122&gt;0),ROUNDDOWN(BM122/BM121,4),"")</f>
        <v>#REF!</v>
      </c>
      <c r="BN123" s="561" t="e">
        <f t="shared" ref="BN123" ca="1" si="3487">IF(AND(BN121&gt;0,BN122&gt;0),ROUNDDOWN(BN122/BN121,4),"")</f>
        <v>#REF!</v>
      </c>
      <c r="BO123" s="559" t="e">
        <f t="shared" ref="BO123" ca="1" si="3488">IF(AND(BO121&gt;0,BO122&gt;0),ROUNDDOWN(BO122/BO121,4),"")</f>
        <v>#REF!</v>
      </c>
      <c r="BP123" s="562" t="e">
        <f ca="1">IF(BP122&gt;0,BP122/BP121,0)</f>
        <v>#REF!</v>
      </c>
      <c r="BQ123" s="559" t="e">
        <f t="shared" ref="BQ123" ca="1" si="3489">IF(AND(BQ121&gt;0,BQ122&gt;0),ROUNDDOWN(BQ122/BQ121,4),"")</f>
        <v>#REF!</v>
      </c>
      <c r="BR123" s="558" t="e">
        <f t="shared" ref="BR123" ca="1" si="3490">IF(AND(BR121&gt;0,BR122&gt;0),ROUNDDOWN(BR122/BR121,4),"")</f>
        <v>#REF!</v>
      </c>
      <c r="BS123" s="559" t="e">
        <f t="shared" ref="BS123" ca="1" si="3491">IF(AND(BS121&gt;0,BS122&gt;0),ROUNDDOWN(BS122/BS121,4),"")</f>
        <v>#REF!</v>
      </c>
      <c r="BT123" s="559" t="e">
        <f t="shared" ref="BT123" ca="1" si="3492">IF(AND(BT121&gt;0,BT122&gt;0),ROUNDDOWN(BT122/BT121,4),"")</f>
        <v>#REF!</v>
      </c>
      <c r="BU123" s="560" t="e">
        <f t="shared" ref="BU123" ca="1" si="3493">IF(AND(BU121&gt;0,BU122&gt;0),ROUNDDOWN(BU122/BU121,4),"")</f>
        <v>#REF!</v>
      </c>
      <c r="BV123" s="559" t="e">
        <f t="shared" ref="BV123" ca="1" si="3494">IF(AND(BV121&gt;0,BV122&gt;0),ROUNDDOWN(BV122/BV121,4),"")</f>
        <v>#REF!</v>
      </c>
      <c r="BW123" s="559" t="e">
        <f t="shared" ref="BW123" ca="1" si="3495">IF(AND(BW121&gt;0,BW122&gt;0),ROUNDDOWN(BW122/BW121,4),"")</f>
        <v>#REF!</v>
      </c>
      <c r="BX123" s="561" t="e">
        <f t="shared" ref="BX123" ca="1" si="3496">IF(AND(BX121&gt;0,BX122&gt;0),ROUNDDOWN(BX122/BX121,4),"")</f>
        <v>#REF!</v>
      </c>
      <c r="BY123" s="559" t="e">
        <f t="shared" ref="BY123" ca="1" si="3497">IF(AND(BY121&gt;0,BY122&gt;0),ROUNDDOWN(BY122/BY121,4),"")</f>
        <v>#REF!</v>
      </c>
      <c r="BZ123" s="562" t="e">
        <f ca="1">IF(BZ122&gt;0,BZ122/BZ121,0)</f>
        <v>#REF!</v>
      </c>
      <c r="CA123" s="559" t="e">
        <f t="shared" ref="CA123" ca="1" si="3498">IF(AND(CA121&gt;0,CA122&gt;0),ROUNDDOWN(CA122/CA121,4),"")</f>
        <v>#REF!</v>
      </c>
      <c r="CB123" s="558" t="e">
        <f t="shared" ref="CB123" ca="1" si="3499">IF(AND(CB121&gt;0,CB122&gt;0),ROUNDDOWN(CB122/CB121,4),"")</f>
        <v>#REF!</v>
      </c>
      <c r="CC123" s="559" t="e">
        <f t="shared" ref="CC123" ca="1" si="3500">IF(AND(CC121&gt;0,CC122&gt;0),ROUNDDOWN(CC122/CC121,4),"")</f>
        <v>#REF!</v>
      </c>
      <c r="CD123" s="559" t="e">
        <f t="shared" ref="CD123" ca="1" si="3501">IF(AND(CD121&gt;0,CD122&gt;0),ROUNDDOWN(CD122/CD121,4),"")</f>
        <v>#REF!</v>
      </c>
      <c r="CE123" s="560" t="e">
        <f t="shared" ref="CE123" ca="1" si="3502">IF(AND(CE121&gt;0,CE122&gt;0),ROUNDDOWN(CE122/CE121,4),"")</f>
        <v>#REF!</v>
      </c>
      <c r="CF123" s="559" t="e">
        <f t="shared" ref="CF123" ca="1" si="3503">IF(AND(CF121&gt;0,CF122&gt;0),ROUNDDOWN(CF122/CF121,4),"")</f>
        <v>#REF!</v>
      </c>
      <c r="CG123" s="559" t="e">
        <f t="shared" ref="CG123" ca="1" si="3504">IF(AND(CG121&gt;0,CG122&gt;0),ROUNDDOWN(CG122/CG121,4),"")</f>
        <v>#REF!</v>
      </c>
      <c r="CH123" s="561" t="e">
        <f t="shared" ref="CH123" ca="1" si="3505">IF(AND(CH121&gt;0,CH122&gt;0),ROUNDDOWN(CH122/CH121,4),"")</f>
        <v>#REF!</v>
      </c>
      <c r="CI123" s="559" t="e">
        <f t="shared" ref="CI123" ca="1" si="3506">IF(AND(CI121&gt;0,CI122&gt;0),ROUNDDOWN(CI122/CI121,4),"")</f>
        <v>#REF!</v>
      </c>
      <c r="CJ123" s="562" t="e">
        <f ca="1">IF(CJ122&gt;0,CJ122/CJ121,0)</f>
        <v>#REF!</v>
      </c>
      <c r="CK123" s="559" t="e">
        <f t="shared" ref="CK123" ca="1" si="3507">IF(AND(CK121&gt;0,CK122&gt;0),ROUNDDOWN(CK122/CK121,4),"")</f>
        <v>#REF!</v>
      </c>
      <c r="CL123" s="630" t="e">
        <f t="shared" ref="CL123:CS123" ca="1" si="3508">IF(AND(CL121&gt;0,CL122&gt;0),ROUNDDOWN(CL122/CL121,4),"")</f>
        <v>#REF!</v>
      </c>
      <c r="CM123" s="563" t="e">
        <f t="shared" ca="1" si="3508"/>
        <v>#REF!</v>
      </c>
      <c r="CN123" s="631" t="e">
        <f t="shared" ca="1" si="3508"/>
        <v>#REF!</v>
      </c>
      <c r="CO123" s="650" t="e">
        <f t="shared" ca="1" si="3508"/>
        <v>#REF!</v>
      </c>
      <c r="CP123" s="564" t="e">
        <f t="shared" ca="1" si="3508"/>
        <v>#REF!</v>
      </c>
      <c r="CQ123" s="651" t="e">
        <f t="shared" ca="1" si="3508"/>
        <v>#REF!</v>
      </c>
      <c r="CR123" s="661" t="e">
        <f t="shared" ca="1" si="3508"/>
        <v>#REF!</v>
      </c>
      <c r="CS123" s="565" t="e">
        <f t="shared" ca="1" si="3508"/>
        <v>#REF!</v>
      </c>
      <c r="CT123" s="796"/>
      <c r="CU123" s="662" t="e">
        <f ca="1">IF(AND(CU121&gt;0,CU122&gt;0),ROUNDDOWN(CU122/CU121,4),"")</f>
        <v>#REF!</v>
      </c>
      <c r="CV123" s="672" t="e">
        <f ca="1">IF(AND(CV121&gt;0,CV122&gt;0),ROUNDDOWN(CV122/CV121,4),"")</f>
        <v>#REF!</v>
      </c>
      <c r="CW123" s="567" t="e">
        <f t="shared" ref="CW123:CX123" ca="1" si="3509">IF(AND(CW121&gt;0,CW122&gt;0),ROUNDDOWN(CW122/CW121,4),"")</f>
        <v>#REF!</v>
      </c>
      <c r="CX123" s="673" t="e">
        <f t="shared" ca="1" si="3509"/>
        <v>#REF!</v>
      </c>
      <c r="CY123" s="683" t="e">
        <f ca="1">IF(AND(CY121&gt;0,CY122&gt;0),ROUNDDOWN(CY122/CY121,4),"")</f>
        <v>#REF!</v>
      </c>
      <c r="CZ123" s="568" t="e">
        <f ca="1">IF(AND(CZ121&gt;0,CZ122&gt;0),ROUNDDOWN(CZ122/CZ121,4),"")</f>
        <v>#REF!</v>
      </c>
      <c r="DA123" s="684" t="e">
        <f ca="1">IF(AND(DA121&gt;0,DA122&gt;0),ROUNDDOWN(DA122/DA121,4),"")</f>
        <v>#REF!</v>
      </c>
      <c r="DB123" s="694" t="e">
        <f t="shared" ref="DB123" ca="1" si="3510">IF(AND(DB121&gt;0,DB122&gt;0),ROUNDDOWN(DB122/DB121,4),"")</f>
        <v>#REF!</v>
      </c>
      <c r="DC123" s="569" t="e">
        <f t="shared" ref="DC123:DD123" ca="1" si="3511">IF(AND(DC121&gt;0,DC122&gt;0),ROUNDDOWN(DC122/DC121,4),"")</f>
        <v>#REF!</v>
      </c>
      <c r="DD123" s="792" t="e">
        <f t="shared" ca="1" si="3511"/>
        <v>#REF!</v>
      </c>
      <c r="DE123" s="695" t="e">
        <f t="shared" ref="DE123" ca="1" si="3512">IF(AND(DE121&gt;0,DE122&gt;0),ROUNDDOWN(DE122/DE121,4),"")</f>
        <v>#REF!</v>
      </c>
      <c r="DF123" s="566" t="e">
        <f t="shared" ref="DF123:GX123" ca="1" si="3513">IF(AND(DF121&gt;0,DF122&gt;0),ROUNDDOWN(DF122/DF121,4),"")</f>
        <v>#REF!</v>
      </c>
      <c r="DG123" s="559" t="e">
        <f t="shared" ca="1" si="3513"/>
        <v>#REF!</v>
      </c>
      <c r="DH123" s="559" t="e">
        <f t="shared" ca="1" si="3513"/>
        <v>#REF!</v>
      </c>
      <c r="DI123" s="560" t="e">
        <f t="shared" ca="1" si="3513"/>
        <v>#REF!</v>
      </c>
      <c r="DJ123" s="559" t="e">
        <f t="shared" ca="1" si="3513"/>
        <v>#REF!</v>
      </c>
      <c r="DK123" s="559" t="e">
        <f t="shared" ca="1" si="3513"/>
        <v>#REF!</v>
      </c>
      <c r="DL123" s="561" t="e">
        <f t="shared" ca="1" si="3513"/>
        <v>#REF!</v>
      </c>
      <c r="DM123" s="559" t="e">
        <f t="shared" ca="1" si="3513"/>
        <v>#REF!</v>
      </c>
      <c r="DN123" s="562" t="e">
        <f ca="1">IF(DN122&gt;0,DN122/DN121,0)</f>
        <v>#REF!</v>
      </c>
      <c r="DO123" s="559" t="e">
        <f t="shared" ca="1" si="3513"/>
        <v>#REF!</v>
      </c>
      <c r="DP123" s="558" t="e">
        <f t="shared" ca="1" si="3513"/>
        <v>#REF!</v>
      </c>
      <c r="DQ123" s="559" t="e">
        <f t="shared" ca="1" si="3513"/>
        <v>#REF!</v>
      </c>
      <c r="DR123" s="559" t="e">
        <f t="shared" ca="1" si="3513"/>
        <v>#REF!</v>
      </c>
      <c r="DS123" s="560" t="e">
        <f t="shared" ca="1" si="3513"/>
        <v>#REF!</v>
      </c>
      <c r="DT123" s="559" t="e">
        <f t="shared" ca="1" si="3513"/>
        <v>#REF!</v>
      </c>
      <c r="DU123" s="559" t="e">
        <f t="shared" ca="1" si="3513"/>
        <v>#REF!</v>
      </c>
      <c r="DV123" s="561" t="e">
        <f t="shared" ca="1" si="3513"/>
        <v>#REF!</v>
      </c>
      <c r="DW123" s="559" t="e">
        <f t="shared" ca="1" si="3513"/>
        <v>#REF!</v>
      </c>
      <c r="DX123" s="562" t="e">
        <f ca="1">IF(DX122&gt;0,DX122/DX121,0)</f>
        <v>#REF!</v>
      </c>
      <c r="DY123" s="559" t="e">
        <f t="shared" ca="1" si="3513"/>
        <v>#REF!</v>
      </c>
      <c r="DZ123" s="558" t="e">
        <f t="shared" ca="1" si="3513"/>
        <v>#REF!</v>
      </c>
      <c r="EA123" s="559" t="e">
        <f t="shared" ca="1" si="3513"/>
        <v>#REF!</v>
      </c>
      <c r="EB123" s="559" t="e">
        <f t="shared" ca="1" si="3513"/>
        <v>#REF!</v>
      </c>
      <c r="EC123" s="560" t="e">
        <f t="shared" ca="1" si="3513"/>
        <v>#REF!</v>
      </c>
      <c r="ED123" s="559" t="e">
        <f t="shared" ca="1" si="3513"/>
        <v>#REF!</v>
      </c>
      <c r="EE123" s="559" t="e">
        <f t="shared" ca="1" si="3513"/>
        <v>#REF!</v>
      </c>
      <c r="EF123" s="561" t="e">
        <f t="shared" ca="1" si="3513"/>
        <v>#REF!</v>
      </c>
      <c r="EG123" s="559" t="e">
        <f t="shared" ca="1" si="3513"/>
        <v>#REF!</v>
      </c>
      <c r="EH123" s="562" t="e">
        <f ca="1">IF(EH122&gt;0,EH122/EH121,0)</f>
        <v>#REF!</v>
      </c>
      <c r="EI123" s="559" t="e">
        <f t="shared" ca="1" si="3513"/>
        <v>#REF!</v>
      </c>
      <c r="EJ123" s="630" t="e">
        <f t="shared" ref="EJ123:EQ123" ca="1" si="3514">IF(AND(EJ121&gt;0,EJ122&gt;0),ROUNDDOWN(EJ122/EJ121,4),"")</f>
        <v>#REF!</v>
      </c>
      <c r="EK123" s="563" t="e">
        <f t="shared" ca="1" si="3514"/>
        <v>#REF!</v>
      </c>
      <c r="EL123" s="631" t="e">
        <f t="shared" ca="1" si="3514"/>
        <v>#REF!</v>
      </c>
      <c r="EM123" s="650" t="e">
        <f t="shared" ca="1" si="3514"/>
        <v>#REF!</v>
      </c>
      <c r="EN123" s="564" t="e">
        <f t="shared" ca="1" si="3514"/>
        <v>#REF!</v>
      </c>
      <c r="EO123" s="651" t="e">
        <f t="shared" ca="1" si="3514"/>
        <v>#REF!</v>
      </c>
      <c r="EP123" s="661" t="e">
        <f t="shared" ca="1" si="3514"/>
        <v>#REF!</v>
      </c>
      <c r="EQ123" s="565" t="e">
        <f t="shared" ca="1" si="3514"/>
        <v>#REF!</v>
      </c>
      <c r="ER123" s="796"/>
      <c r="ES123" s="662" t="e">
        <f ca="1">IF(AND(ES121&gt;0,ES122&gt;0),ROUNDDOWN(ES122/ES121,4),"")</f>
        <v>#REF!</v>
      </c>
      <c r="ET123" s="566" t="e">
        <f t="shared" ca="1" si="3513"/>
        <v>#REF!</v>
      </c>
      <c r="EU123" s="559" t="e">
        <f t="shared" ca="1" si="3513"/>
        <v>#REF!</v>
      </c>
      <c r="EV123" s="559" t="e">
        <f t="shared" ca="1" si="3513"/>
        <v>#REF!</v>
      </c>
      <c r="EW123" s="560" t="e">
        <f t="shared" ca="1" si="3513"/>
        <v>#REF!</v>
      </c>
      <c r="EX123" s="559" t="e">
        <f t="shared" ca="1" si="3513"/>
        <v>#REF!</v>
      </c>
      <c r="EY123" s="559" t="e">
        <f t="shared" ca="1" si="3513"/>
        <v>#REF!</v>
      </c>
      <c r="EZ123" s="561" t="e">
        <f t="shared" ca="1" si="3513"/>
        <v>#REF!</v>
      </c>
      <c r="FA123" s="559" t="e">
        <f t="shared" ca="1" si="3513"/>
        <v>#REF!</v>
      </c>
      <c r="FB123" s="562" t="e">
        <f ca="1">IF(FB122&gt;0,FB122/FB121,0)</f>
        <v>#REF!</v>
      </c>
      <c r="FC123" s="559" t="e">
        <f t="shared" ca="1" si="3513"/>
        <v>#REF!</v>
      </c>
      <c r="FD123" s="558" t="e">
        <f t="shared" ca="1" si="3513"/>
        <v>#REF!</v>
      </c>
      <c r="FE123" s="559" t="e">
        <f t="shared" ca="1" si="3513"/>
        <v>#REF!</v>
      </c>
      <c r="FF123" s="559" t="e">
        <f t="shared" ca="1" si="3513"/>
        <v>#REF!</v>
      </c>
      <c r="FG123" s="560" t="e">
        <f t="shared" ca="1" si="3513"/>
        <v>#REF!</v>
      </c>
      <c r="FH123" s="559" t="e">
        <f t="shared" ca="1" si="3513"/>
        <v>#REF!</v>
      </c>
      <c r="FI123" s="559" t="e">
        <f t="shared" ca="1" si="3513"/>
        <v>#REF!</v>
      </c>
      <c r="FJ123" s="561" t="e">
        <f t="shared" ca="1" si="3513"/>
        <v>#REF!</v>
      </c>
      <c r="FK123" s="559" t="e">
        <f t="shared" ca="1" si="3513"/>
        <v>#REF!</v>
      </c>
      <c r="FL123" s="562" t="e">
        <f ca="1">IF(FL122&gt;0,FL122/FL121,0)</f>
        <v>#REF!</v>
      </c>
      <c r="FM123" s="559" t="e">
        <f t="shared" ca="1" si="3513"/>
        <v>#REF!</v>
      </c>
      <c r="FN123" s="558" t="e">
        <f t="shared" ca="1" si="3513"/>
        <v>#REF!</v>
      </c>
      <c r="FO123" s="559" t="e">
        <f t="shared" ca="1" si="3513"/>
        <v>#REF!</v>
      </c>
      <c r="FP123" s="559" t="e">
        <f t="shared" ca="1" si="3513"/>
        <v>#REF!</v>
      </c>
      <c r="FQ123" s="560" t="e">
        <f t="shared" ca="1" si="3513"/>
        <v>#REF!</v>
      </c>
      <c r="FR123" s="559" t="e">
        <f t="shared" ca="1" si="3513"/>
        <v>#REF!</v>
      </c>
      <c r="FS123" s="559" t="e">
        <f t="shared" ca="1" si="3513"/>
        <v>#REF!</v>
      </c>
      <c r="FT123" s="561" t="e">
        <f t="shared" ca="1" si="3513"/>
        <v>#REF!</v>
      </c>
      <c r="FU123" s="559" t="e">
        <f t="shared" ca="1" si="3513"/>
        <v>#REF!</v>
      </c>
      <c r="FV123" s="562" t="e">
        <f ca="1">IF(FV122&gt;0,FV122/FV121,0)</f>
        <v>#REF!</v>
      </c>
      <c r="FW123" s="559" t="e">
        <f t="shared" ca="1" si="3513"/>
        <v>#REF!</v>
      </c>
      <c r="FX123" s="630" t="e">
        <f t="shared" ref="FX123:GE123" ca="1" si="3515">IF(AND(FX121&gt;0,FX122&gt;0),ROUNDDOWN(FX122/FX121,4),"")</f>
        <v>#REF!</v>
      </c>
      <c r="FY123" s="563" t="e">
        <f t="shared" ca="1" si="3515"/>
        <v>#REF!</v>
      </c>
      <c r="FZ123" s="631" t="e">
        <f t="shared" ca="1" si="3515"/>
        <v>#REF!</v>
      </c>
      <c r="GA123" s="650" t="e">
        <f t="shared" ca="1" si="3515"/>
        <v>#REF!</v>
      </c>
      <c r="GB123" s="564" t="e">
        <f t="shared" ca="1" si="3515"/>
        <v>#REF!</v>
      </c>
      <c r="GC123" s="651" t="e">
        <f t="shared" ca="1" si="3515"/>
        <v>#REF!</v>
      </c>
      <c r="GD123" s="661" t="e">
        <f t="shared" ca="1" si="3515"/>
        <v>#REF!</v>
      </c>
      <c r="GE123" s="565" t="e">
        <f t="shared" ca="1" si="3515"/>
        <v>#REF!</v>
      </c>
      <c r="GF123" s="796"/>
      <c r="GG123" s="662" t="e">
        <f ca="1">IF(AND(GG121&gt;0,GG122&gt;0),ROUNDDOWN(GG122/GG121,4),"")</f>
        <v>#REF!</v>
      </c>
      <c r="GH123" s="672" t="e">
        <f ca="1">IF(AND(GH121&gt;0,GH122&gt;0),ROUNDDOWN(GH122/GH121,4),"")</f>
        <v>#REF!</v>
      </c>
      <c r="GI123" s="567" t="e">
        <f t="shared" ref="GI123:GJ123" ca="1" si="3516">IF(AND(GI121&gt;0,GI122&gt;0),ROUNDDOWN(GI122/GI121,4),"")</f>
        <v>#REF!</v>
      </c>
      <c r="GJ123" s="673" t="e">
        <f t="shared" ca="1" si="3516"/>
        <v>#REF!</v>
      </c>
      <c r="GK123" s="683" t="e">
        <f ca="1">IF(AND(GK121&gt;0,GK122&gt;0),ROUNDDOWN(GK122/GK121,4),"")</f>
        <v>#REF!</v>
      </c>
      <c r="GL123" s="568" t="e">
        <f ca="1">IF(AND(GL121&gt;0,GL122&gt;0),ROUNDDOWN(GL122/GL121,4),"")</f>
        <v>#REF!</v>
      </c>
      <c r="GM123" s="684" t="e">
        <f ca="1">IF(AND(GM121&gt;0,GM122&gt;0),ROUNDDOWN(GM122/GM121,4),"")</f>
        <v>#REF!</v>
      </c>
      <c r="GN123" s="694" t="e">
        <f t="shared" ref="GN123:GW123" ca="1" si="3517">IF(AND(GN121&gt;0,GN122&gt;0),ROUNDDOWN(GN122/GN121,4),"")</f>
        <v>#REF!</v>
      </c>
      <c r="GO123" s="569" t="e">
        <f t="shared" ca="1" si="3517"/>
        <v>#REF!</v>
      </c>
      <c r="GP123" s="792" t="e">
        <f t="shared" ca="1" si="3517"/>
        <v>#REF!</v>
      </c>
      <c r="GQ123" s="695" t="e">
        <f t="shared" ca="1" si="3517"/>
        <v>#REF!</v>
      </c>
      <c r="GR123" s="704" t="e">
        <f t="shared" ca="1" si="3517"/>
        <v>#REF!</v>
      </c>
      <c r="GS123" s="570" t="e">
        <f t="shared" ca="1" si="3517"/>
        <v>#REF!</v>
      </c>
      <c r="GT123" s="705" t="e">
        <f t="shared" ca="1" si="3517"/>
        <v>#REF!</v>
      </c>
      <c r="GU123" s="704" t="e">
        <f t="shared" ca="1" si="3517"/>
        <v>#REF!</v>
      </c>
      <c r="GV123" s="570" t="e">
        <f t="shared" ca="1" si="3517"/>
        <v>#REF!</v>
      </c>
      <c r="GW123" s="705" t="e">
        <f t="shared" ca="1" si="3517"/>
        <v>#REF!</v>
      </c>
      <c r="GX123" s="704" t="e">
        <f t="shared" ca="1" si="3513"/>
        <v>#REF!</v>
      </c>
      <c r="GY123" s="570" t="e">
        <f t="shared" ref="GY123:GZ123" ca="1" si="3518">IF(AND(GY121&gt;0,GY122&gt;0),ROUNDDOWN(GY122/GY121,4),"")</f>
        <v>#REF!</v>
      </c>
      <c r="GZ123" s="794" t="e">
        <f t="shared" ca="1" si="3518"/>
        <v>#REF!</v>
      </c>
      <c r="HA123" s="705" t="e">
        <f t="shared" ref="HA123" ca="1" si="3519">IF(AND(HA121&gt;0,HA122&gt;0),ROUNDDOWN(HA122/HA121,4),"")</f>
        <v>#REF!</v>
      </c>
      <c r="HC123" s="461"/>
      <c r="HD123" s="460"/>
      <c r="HE123" s="461"/>
      <c r="HF123" s="461"/>
      <c r="HG123" s="461"/>
    </row>
    <row r="124" spans="1:215" outlineLevel="1" x14ac:dyDescent="0.25">
      <c r="A124" s="365"/>
      <c r="B124" s="513"/>
      <c r="C124" s="810" t="str">
        <f>_xlfn.XLOOKUP($D124,'214737'!$H:$H,'214737'!$G:$G,"",0)</f>
        <v>東京</v>
      </c>
      <c r="D124" s="811" t="s">
        <v>208</v>
      </c>
      <c r="E124" s="409">
        <v>221</v>
      </c>
      <c r="F124" s="1294" t="str">
        <f>_xlfn.XLOOKUP($D124,'214737'!$H:$H,'214737'!$I:$I,"",0)</f>
        <v>松原 博人</v>
      </c>
      <c r="G124" s="1294" t="str">
        <f>_xlfn.XLOOKUP($D124,'214737'!$H:$H,'214737'!$J:$J,"",0)</f>
        <v>後藤 傑</v>
      </c>
      <c r="H124" s="1294">
        <f>_xlfn.XLOOKUP($D124,'214737'!$H:$H,'214737'!$K:$K,"",0)</f>
        <v>0</v>
      </c>
      <c r="I124" s="812" t="str">
        <f>集計グループ16</f>
        <v>リーガルFP事業部</v>
      </c>
      <c r="J124" s="552"/>
      <c r="K124" s="1278">
        <f>_xlfn.XLOOKUP(実行度合表集計!$D124,'214737'!$H:$H,'214737'!$X:$X,0,0)</f>
        <v>875</v>
      </c>
      <c r="L124" s="1278">
        <f>_xlfn.XLOOKUP(実行度合表集計!$D124,'214737'!$H:$H,'214737'!$Y:$Y,0,0)</f>
        <v>0</v>
      </c>
      <c r="M124" s="1278">
        <f>_xlfn.XLOOKUP(実行度合表集計!$D124,'214737'!$H:$H,'214737'!$S:$S,0,0)</f>
        <v>0</v>
      </c>
      <c r="N124" s="1278">
        <f>_xlfn.XLOOKUP(実行度合表集計!$D124,'214737'!$H:$H,'214737'!$T:$T,0,0)</f>
        <v>0</v>
      </c>
      <c r="O124" s="1278">
        <f>_xlfn.XLOOKUP(実行度合表集計!$D124,'214737'!$H:$H,'214737'!$U:$U,0,0)</f>
        <v>520</v>
      </c>
      <c r="P124" s="1278">
        <f>_xlfn.XLOOKUP(実行度合表集計!$D124,'214737'!$H:$H,'214737'!$V:$V,0,0)</f>
        <v>800</v>
      </c>
      <c r="Q124" s="1278">
        <f>SUM(K124:P124)</f>
        <v>2195</v>
      </c>
      <c r="R124" s="577" t="str">
        <f>D124</f>
        <v>リーガルFP事業部</v>
      </c>
      <c r="S124" s="355" t="s">
        <v>145</v>
      </c>
      <c r="T124" s="455" t="e" cm="1">
        <f t="array" aca="1" ref="T124" ca="1">INDEX(INDIRECT("'"&amp;実行度合表集計!$D124&amp;"_受着完'!R27C4:R28C95",FALSE),1,
MATCH(T$2,INDIRECT("'"&amp;実行度合表集計!$D124&amp;"_受着完'!R4",FALSE),0)-1)</f>
        <v>#REF!</v>
      </c>
      <c r="U124" s="356" t="e">
        <f ca="1">INDEX(INDIRECT("'"&amp;実行度合表集計!$D124&amp;"_受着完'!R27C4:R28C95",FALSE),1,
MATCH(T$2,INDIRECT("'"&amp;実行度合表集計!$D124&amp;"_受着完'!R4",FALSE),0))</f>
        <v>#REF!</v>
      </c>
      <c r="V124" s="587" t="e" cm="1">
        <f t="array" aca="1" ref="V124" ca="1">INDEX(INDIRECT("'"&amp;実行度合表集計!$D124&amp;"_受着完'!R27C4:R28C95",FALSE),1,
MATCH(T$2,INDIRECT("'"&amp;実行度合表集計!$D124&amp;"_受着完'!R4",FALSE),0)-3)</f>
        <v>#REF!</v>
      </c>
      <c r="W124" s="357" t="e" cm="1">
        <f t="array" aca="1" ref="W124" ca="1">INDEX(INDIRECT("'"&amp;実行度合表集計!$D124&amp;"_受着完'!R58C4:R59C95",FALSE),1,
MATCH(T$2,INDIRECT("'"&amp;実行度合表集計!$D124&amp;"_受着完'!R4",FALSE),0)-1)</f>
        <v>#REF!</v>
      </c>
      <c r="X124" s="356" t="e">
        <f ca="1">INDEX(INDIRECT("'"&amp;実行度合表集計!$D124&amp;"_受着完'!R58C4:R59C95",FALSE),1,
MATCH(T$2,INDIRECT("'"&amp;実行度合表集計!$D124&amp;"_受着完'!R4",FALSE),0))</f>
        <v>#REF!</v>
      </c>
      <c r="Y124" s="587" t="e" cm="1">
        <f t="array" aca="1" ref="Y124" ca="1">INDEX(INDIRECT("'"&amp;実行度合表集計!$D124&amp;"_受着完'!R58C4:R59C95",FALSE),1,
MATCH(T$2,INDIRECT("'"&amp;実行度合表集計!$D124&amp;"_受着完'!R4",FALSE),0)-3)</f>
        <v>#REF!</v>
      </c>
      <c r="Z124" s="358" t="e" cm="1">
        <f t="array" aca="1" ref="Z124" ca="1">INDEX(INDIRECT("'"&amp;実行度合表集計!$D124&amp;"_受着完'!R89C4:R90C95",FALSE),1,
MATCH(T$2,INDIRECT("'"&amp;実行度合表集計!$D124&amp;"_受着完'!R4",FALSE),0)-1)</f>
        <v>#REF!</v>
      </c>
      <c r="AA124" s="356" t="e">
        <f ca="1">INDEX(INDIRECT("'"&amp;実行度合表集計!$D124&amp;"_受着完'!R89C4:R90C95",FALSE),1,
MATCH(T$2,INDIRECT("'"&amp;実行度合表集計!$D124&amp;"_受着完'!R4",FALSE),0))</f>
        <v>#REF!</v>
      </c>
      <c r="AB124" s="384" t="e">
        <f ca="1">AA124-($Q124*1000)</f>
        <v>#REF!</v>
      </c>
      <c r="AC124" s="587" t="e" cm="1">
        <f t="array" aca="1" ref="AC124" ca="1">INDEX(INDIRECT("'"&amp;実行度合表集計!$D124&amp;"_受着完'!R89C4:R90C95",FALSE),1,
MATCH(T$2,INDIRECT("'"&amp;実行度合表集計!$D124&amp;"_受着完'!R4",FALSE),0)-3)</f>
        <v>#REF!</v>
      </c>
      <c r="AD124" s="455" t="e" cm="1">
        <f t="array" aca="1" ref="AD124" ca="1">INDEX(INDIRECT("'"&amp;実行度合表集計!$D124&amp;"_受着完'!R27C4:R28C95",FALSE),1,
MATCH(AD$2,INDIRECT("'"&amp;実行度合表集計!$D124&amp;"_受着完'!R4",FALSE),0)-1)</f>
        <v>#REF!</v>
      </c>
      <c r="AE124" s="356" t="e">
        <f ca="1">INDEX(INDIRECT("'"&amp;実行度合表集計!$D124&amp;"_受着完'!R27C4:R28C95",FALSE),1,
MATCH(AD$2,INDIRECT("'"&amp;実行度合表集計!$D124&amp;"_受着完'!R4",FALSE),0))</f>
        <v>#REF!</v>
      </c>
      <c r="AF124" s="587" t="e" cm="1">
        <f t="array" aca="1" ref="AF124" ca="1">INDEX(INDIRECT("'"&amp;実行度合表集計!$D124&amp;"_受着完'!R27C4:R28C95",FALSE),1,
MATCH(AD$2,INDIRECT("'"&amp;実行度合表集計!$D124&amp;"_受着完'!R4",FALSE),0)-3)</f>
        <v>#REF!</v>
      </c>
      <c r="AG124" s="357" t="e" cm="1">
        <f t="array" aca="1" ref="AG124" ca="1">INDEX(INDIRECT("'"&amp;実行度合表集計!$D124&amp;"_受着完'!R58C4:R59C95",FALSE),1,
MATCH(AD$2,INDIRECT("'"&amp;実行度合表集計!$D124&amp;"_受着完'!R4",FALSE),0)-1)</f>
        <v>#REF!</v>
      </c>
      <c r="AH124" s="356" t="e">
        <f ca="1">INDEX(INDIRECT("'"&amp;実行度合表集計!$D124&amp;"_受着完'!R58C4:R59C95",FALSE),1,
MATCH(AD$2,INDIRECT("'"&amp;実行度合表集計!$D124&amp;"_受着完'!R4",FALSE),0))</f>
        <v>#REF!</v>
      </c>
      <c r="AI124" s="587" t="e" cm="1">
        <f t="array" aca="1" ref="AI124" ca="1">INDEX(INDIRECT("'"&amp;実行度合表集計!$D124&amp;"_受着完'!R58C4:R59C95",FALSE),1,
MATCH(AD$2,INDIRECT("'"&amp;実行度合表集計!$D124&amp;"_受着完'!R4",FALSE),0)-3)</f>
        <v>#REF!</v>
      </c>
      <c r="AJ124" s="358" t="e" cm="1">
        <f t="array" aca="1" ref="AJ124" ca="1">INDEX(INDIRECT("'"&amp;実行度合表集計!$D124&amp;"_受着完'!R89C4:R90C95",FALSE),1,
MATCH(AD$2,INDIRECT("'"&amp;実行度合表集計!$D124&amp;"_受着完'!R4",FALSE),0)-1)</f>
        <v>#REF!</v>
      </c>
      <c r="AK124" s="356" t="e">
        <f ca="1">INDEX(INDIRECT("'"&amp;実行度合表集計!$D124&amp;"_受着完'!R89C4:R90C95",FALSE),1,
MATCH(AD$2,INDIRECT("'"&amp;実行度合表集計!$D124&amp;"_受着完'!R4",FALSE),0))</f>
        <v>#REF!</v>
      </c>
      <c r="AL124" s="384" t="e">
        <f ca="1">AK124-($Q124*1000)</f>
        <v>#REF!</v>
      </c>
      <c r="AM124" s="587" t="e" cm="1">
        <f t="array" aca="1" ref="AM124" ca="1">INDEX(INDIRECT("'"&amp;実行度合表集計!$D124&amp;"_受着完'!R89C4:R90C95",FALSE),1,
MATCH(AD$2,INDIRECT("'"&amp;実行度合表集計!$D124&amp;"_受着完'!R4",FALSE),0)-3)</f>
        <v>#REF!</v>
      </c>
      <c r="AN124" s="455" t="e" cm="1">
        <f t="array" aca="1" ref="AN124" ca="1">INDEX(INDIRECT("'"&amp;実行度合表集計!$D124&amp;"_受着完'!R27C4:R28C95",FALSE),1,
MATCH(AN$2,INDIRECT("'"&amp;実行度合表集計!$D124&amp;"_受着完'!R4",FALSE),0)-1)</f>
        <v>#REF!</v>
      </c>
      <c r="AO124" s="356" t="e">
        <f ca="1">INDEX(INDIRECT("'"&amp;実行度合表集計!$D124&amp;"_受着完'!R27C4:R28C95",FALSE),1,
MATCH(AN$2,INDIRECT("'"&amp;実行度合表集計!$D124&amp;"_受着完'!R4",FALSE),0))</f>
        <v>#REF!</v>
      </c>
      <c r="AP124" s="587" t="e" cm="1">
        <f t="array" aca="1" ref="AP124" ca="1">INDEX(INDIRECT("'"&amp;実行度合表集計!$D124&amp;"_受着完'!R27C4:R28C95",FALSE),1,
MATCH(AN$2,INDIRECT("'"&amp;実行度合表集計!$D124&amp;"_受着完'!R4",FALSE),0)-3)</f>
        <v>#REF!</v>
      </c>
      <c r="AQ124" s="357" t="e" cm="1">
        <f t="array" aca="1" ref="AQ124" ca="1">INDEX(INDIRECT("'"&amp;実行度合表集計!$D124&amp;"_受着完'!R58C4:R59C95",FALSE),1,
MATCH(AN$2,INDIRECT("'"&amp;実行度合表集計!$D124&amp;"_受着完'!R4",FALSE),0)-1)</f>
        <v>#REF!</v>
      </c>
      <c r="AR124" s="356" t="e">
        <f ca="1">INDEX(INDIRECT("'"&amp;実行度合表集計!$D124&amp;"_受着完'!R58C4:R59C95",FALSE),1,
MATCH(AN$2,INDIRECT("'"&amp;実行度合表集計!$D124&amp;"_受着完'!R4",FALSE),0))</f>
        <v>#REF!</v>
      </c>
      <c r="AS124" s="587" t="e" cm="1">
        <f t="array" aca="1" ref="AS124" ca="1">INDEX(INDIRECT("'"&amp;実行度合表集計!$D124&amp;"_受着完'!R58C4:R59C95",FALSE),1,
MATCH(AN$2,INDIRECT("'"&amp;実行度合表集計!$D124&amp;"_受着完'!R4",FALSE),0)-3)</f>
        <v>#REF!</v>
      </c>
      <c r="AT124" s="358" t="e" cm="1">
        <f t="array" aca="1" ref="AT124" ca="1">INDEX(INDIRECT("'"&amp;実行度合表集計!$D124&amp;"_受着完'!R89C4:R90C95",FALSE),1,
MATCH(AN$2,INDIRECT("'"&amp;実行度合表集計!$D124&amp;"_受着完'!R4",FALSE),0)-1)</f>
        <v>#REF!</v>
      </c>
      <c r="AU124" s="356" t="e">
        <f ca="1">INDEX(INDIRECT("'"&amp;実行度合表集計!$D124&amp;"_受着完'!R89C4:R90C95",FALSE),1,
MATCH(AN$2,INDIRECT("'"&amp;実行度合表集計!$D124&amp;"_受着完'!R4",FALSE),0))</f>
        <v>#REF!</v>
      </c>
      <c r="AV124" s="384" t="e">
        <f ca="1">AU124-($Q124*1000)</f>
        <v>#REF!</v>
      </c>
      <c r="AW124" s="587" t="e" cm="1">
        <f t="array" aca="1" ref="AW124" ca="1">INDEX(INDIRECT("'"&amp;実行度合表集計!$D124&amp;"_受着完'!R89C4:R90C95",FALSE),1,
MATCH(AN$2,INDIRECT("'"&amp;実行度合表集計!$D124&amp;"_受着完'!R4",FALSE),0)-3)</f>
        <v>#REF!</v>
      </c>
      <c r="AX124" s="627" t="e">
        <f t="shared" ref="AX124:BG124" ca="1" si="3520">T124+AD124+AN124</f>
        <v>#REF!</v>
      </c>
      <c r="AY124" s="628" t="e">
        <f t="shared" ca="1" si="3520"/>
        <v>#REF!</v>
      </c>
      <c r="AZ124" s="629" t="e">
        <f t="shared" ca="1" si="3520"/>
        <v>#REF!</v>
      </c>
      <c r="BA124" s="648" t="e">
        <f t="shared" ca="1" si="3520"/>
        <v>#REF!</v>
      </c>
      <c r="BB124" s="617" t="e">
        <f t="shared" ca="1" si="3520"/>
        <v>#REF!</v>
      </c>
      <c r="BC124" s="649" t="e">
        <f t="shared" ca="1" si="3520"/>
        <v>#REF!</v>
      </c>
      <c r="BD124" s="659" t="e">
        <f t="shared" ca="1" si="3520"/>
        <v>#REF!</v>
      </c>
      <c r="BE124" s="619" t="e">
        <f t="shared" ca="1" si="3520"/>
        <v>#REF!</v>
      </c>
      <c r="BF124" s="789" t="e">
        <f t="shared" ca="1" si="3520"/>
        <v>#REF!</v>
      </c>
      <c r="BG124" s="660" t="e">
        <f t="shared" ca="1" si="3520"/>
        <v>#REF!</v>
      </c>
      <c r="BH124" s="360" t="e" cm="1">
        <f t="array" aca="1" ref="BH124" ca="1">INDEX(INDIRECT("'"&amp;実行度合表集計!$D124&amp;"_受着完'!R27C4:R28C95",FALSE),1,
MATCH(BH$2,INDIRECT("'"&amp;実行度合表集計!$D124&amp;"_受着完'!R4",FALSE),0)-1)</f>
        <v>#REF!</v>
      </c>
      <c r="BI124" s="356" t="e">
        <f ca="1">INDEX(INDIRECT("'"&amp;実行度合表集計!$D124&amp;"_受着完'!R27C4:R28C95",FALSE),1,
MATCH(BH$2,INDIRECT("'"&amp;実行度合表集計!$D124&amp;"_受着完'!R4",FALSE),0))</f>
        <v>#REF!</v>
      </c>
      <c r="BJ124" s="587" t="e" cm="1">
        <f t="array" aca="1" ref="BJ124" ca="1">INDEX(INDIRECT("'"&amp;実行度合表集計!$D124&amp;"_受着完'!R27C4:R28C95",FALSE),1,
MATCH(BH$2,INDIRECT("'"&amp;実行度合表集計!$D124&amp;"_受着完'!R4",FALSE),0)-3)</f>
        <v>#REF!</v>
      </c>
      <c r="BK124" s="357" t="e" cm="1">
        <f t="array" aca="1" ref="BK124" ca="1">INDEX(INDIRECT("'"&amp;実行度合表集計!$D124&amp;"_受着完'!R58C4:R59C95",FALSE),1,
MATCH(BH$2,INDIRECT("'"&amp;実行度合表集計!$D124&amp;"_受着完'!R4",FALSE),0)-1)</f>
        <v>#REF!</v>
      </c>
      <c r="BL124" s="356" t="e">
        <f ca="1">INDEX(INDIRECT("'"&amp;実行度合表集計!$D124&amp;"_受着完'!R58C4:R59C95",FALSE),1,
MATCH(BH$2,INDIRECT("'"&amp;実行度合表集計!$D124&amp;"_受着完'!R4",FALSE),0))</f>
        <v>#REF!</v>
      </c>
      <c r="BM124" s="587" t="e" cm="1">
        <f t="array" aca="1" ref="BM124" ca="1">INDEX(INDIRECT("'"&amp;実行度合表集計!$D124&amp;"_受着完'!R58C4:R59C95",FALSE),1,
MATCH(BH$2,INDIRECT("'"&amp;実行度合表集計!$D124&amp;"_受着完'!R4",FALSE),0)-3)</f>
        <v>#REF!</v>
      </c>
      <c r="BN124" s="358" t="e" cm="1">
        <f t="array" aca="1" ref="BN124" ca="1">INDEX(INDIRECT("'"&amp;実行度合表集計!$D124&amp;"_受着完'!R89C4:R90C95",FALSE),1,
MATCH(BH$2,INDIRECT("'"&amp;実行度合表集計!$D124&amp;"_受着完'!R4",FALSE),0)-1)</f>
        <v>#REF!</v>
      </c>
      <c r="BO124" s="356" t="e">
        <f ca="1">INDEX(INDIRECT("'"&amp;実行度合表集計!$D124&amp;"_受着完'!R89C4:R90C95",FALSE),1,
MATCH(BH$2,INDIRECT("'"&amp;実行度合表集計!$D124&amp;"_受着完'!R4",FALSE),0))</f>
        <v>#REF!</v>
      </c>
      <c r="BP124" s="384" t="e">
        <f ca="1">BO124-($Q124*1000)</f>
        <v>#REF!</v>
      </c>
      <c r="BQ124" s="587" t="e" cm="1">
        <f t="array" aca="1" ref="BQ124" ca="1">INDEX(INDIRECT("'"&amp;実行度合表集計!$D124&amp;"_受着完'!R89C4:R90C95",FALSE),1,
MATCH(BH$2,INDIRECT("'"&amp;実行度合表集計!$D124&amp;"_受着完'!R4",FALSE),0)-3)</f>
        <v>#REF!</v>
      </c>
      <c r="BR124" s="455" t="e" cm="1">
        <f t="array" aca="1" ref="BR124" ca="1">INDEX(INDIRECT("'"&amp;実行度合表集計!$D124&amp;"_受着完'!R27C4:R28C95",FALSE),1,
MATCH(BR$2,INDIRECT("'"&amp;実行度合表集計!$D124&amp;"_受着完'!R4",FALSE),0)-1)</f>
        <v>#REF!</v>
      </c>
      <c r="BS124" s="356" t="e">
        <f ca="1">INDEX(INDIRECT("'"&amp;実行度合表集計!$D124&amp;"_受着完'!R27C4:R28C95",FALSE),1,
MATCH(BR$2,INDIRECT("'"&amp;実行度合表集計!$D124&amp;"_受着完'!R4",FALSE),0))</f>
        <v>#REF!</v>
      </c>
      <c r="BT124" s="587" t="e" cm="1">
        <f t="array" aca="1" ref="BT124" ca="1">INDEX(INDIRECT("'"&amp;実行度合表集計!$D124&amp;"_受着完'!R27C4:R28C95",FALSE),1,
MATCH(BR$2,INDIRECT("'"&amp;実行度合表集計!$D124&amp;"_受着完'!R4",FALSE),0)-3)</f>
        <v>#REF!</v>
      </c>
      <c r="BU124" s="357" t="e" cm="1">
        <f t="array" aca="1" ref="BU124" ca="1">INDEX(INDIRECT("'"&amp;実行度合表集計!$D124&amp;"_受着完'!R58C4:R59C95",FALSE),1,
MATCH(BR$2,INDIRECT("'"&amp;実行度合表集計!$D124&amp;"_受着完'!R4",FALSE),0)-1)</f>
        <v>#REF!</v>
      </c>
      <c r="BV124" s="356" t="e">
        <f ca="1">INDEX(INDIRECT("'"&amp;実行度合表集計!$D124&amp;"_受着完'!R58C4:R59C95",FALSE),1,
MATCH(BR$2,INDIRECT("'"&amp;実行度合表集計!$D124&amp;"_受着完'!R4",FALSE),0))</f>
        <v>#REF!</v>
      </c>
      <c r="BW124" s="587" t="e" cm="1">
        <f t="array" aca="1" ref="BW124" ca="1">INDEX(INDIRECT("'"&amp;実行度合表集計!$D124&amp;"_受着完'!R58C4:R59C95",FALSE),1,
MATCH(BR$2,INDIRECT("'"&amp;実行度合表集計!$D124&amp;"_受着完'!R4",FALSE),0)-3)</f>
        <v>#REF!</v>
      </c>
      <c r="BX124" s="358" t="e" cm="1">
        <f t="array" aca="1" ref="BX124" ca="1">INDEX(INDIRECT("'"&amp;実行度合表集計!$D124&amp;"_受着完'!R89C4:R90C95",FALSE),1,
MATCH(BR$2,INDIRECT("'"&amp;実行度合表集計!$D124&amp;"_受着完'!R4",FALSE),0)-1)</f>
        <v>#REF!</v>
      </c>
      <c r="BY124" s="356" t="e">
        <f ca="1">INDEX(INDIRECT("'"&amp;実行度合表集計!$D124&amp;"_受着完'!R89C4:R90C95",FALSE),1,
MATCH(BR$2,INDIRECT("'"&amp;実行度合表集計!$D124&amp;"_受着完'!R4",FALSE),0))</f>
        <v>#REF!</v>
      </c>
      <c r="BZ124" s="384" t="e">
        <f ca="1">BY124-($Q124*1000)</f>
        <v>#REF!</v>
      </c>
      <c r="CA124" s="587" t="e" cm="1">
        <f t="array" aca="1" ref="CA124" ca="1">INDEX(INDIRECT("'"&amp;実行度合表集計!$D124&amp;"_受着完'!R89C4:R90C95",FALSE),1,
MATCH(BR$2,INDIRECT("'"&amp;実行度合表集計!$D124&amp;"_受着完'!R4",FALSE),0)-3)</f>
        <v>#REF!</v>
      </c>
      <c r="CB124" s="455" t="e" cm="1">
        <f t="array" aca="1" ref="CB124" ca="1">INDEX(INDIRECT("'"&amp;実行度合表集計!$D124&amp;"_受着完'!R27C4:R28C95",FALSE),1,
MATCH(CB$2,INDIRECT("'"&amp;実行度合表集計!$D124&amp;"_受着完'!R4",FALSE),0)-1)</f>
        <v>#REF!</v>
      </c>
      <c r="CC124" s="356" t="e">
        <f ca="1">INDEX(INDIRECT("'"&amp;実行度合表集計!$D124&amp;"_受着完'!R27C4:R28C95",FALSE),1,
MATCH(CB$2,INDIRECT("'"&amp;実行度合表集計!$D124&amp;"_受着完'!R4",FALSE),0))</f>
        <v>#REF!</v>
      </c>
      <c r="CD124" s="587" t="e" cm="1">
        <f t="array" aca="1" ref="CD124" ca="1">INDEX(INDIRECT("'"&amp;実行度合表集計!$D124&amp;"_受着完'!R27C4:R28C95",FALSE),1,
MATCH(CB$2,INDIRECT("'"&amp;実行度合表集計!$D124&amp;"_受着完'!R4",FALSE),0)-3)</f>
        <v>#REF!</v>
      </c>
      <c r="CE124" s="357" t="e" cm="1">
        <f t="array" aca="1" ref="CE124" ca="1">INDEX(INDIRECT("'"&amp;実行度合表集計!$D124&amp;"_受着完'!R58C4:R59C95",FALSE),1,
MATCH(CB$2,INDIRECT("'"&amp;実行度合表集計!$D124&amp;"_受着完'!R4",FALSE),0)-1)</f>
        <v>#REF!</v>
      </c>
      <c r="CF124" s="356" t="e">
        <f ca="1">INDEX(INDIRECT("'"&amp;実行度合表集計!$D124&amp;"_受着完'!R58C4:R59C95",FALSE),1,
MATCH(CB$2,INDIRECT("'"&amp;実行度合表集計!$D124&amp;"_受着完'!R4",FALSE),0))</f>
        <v>#REF!</v>
      </c>
      <c r="CG124" s="587" t="e" cm="1">
        <f t="array" aca="1" ref="CG124" ca="1">INDEX(INDIRECT("'"&amp;実行度合表集計!$D124&amp;"_受着完'!R58C4:R59C95",FALSE),1,
MATCH(CB$2,INDIRECT("'"&amp;実行度合表集計!$D124&amp;"_受着完'!R4",FALSE),0)-3)</f>
        <v>#REF!</v>
      </c>
      <c r="CH124" s="358" t="e" cm="1">
        <f t="array" aca="1" ref="CH124" ca="1">INDEX(INDIRECT("'"&amp;実行度合表集計!$D124&amp;"_受着完'!R89C4:R90C95",FALSE),1,
MATCH(CB$2,INDIRECT("'"&amp;実行度合表集計!$D124&amp;"_受着完'!R4",FALSE),0)-1)</f>
        <v>#REF!</v>
      </c>
      <c r="CI124" s="356" t="e">
        <f ca="1">INDEX(INDIRECT("'"&amp;実行度合表集計!$D124&amp;"_受着完'!R89C4:R90C95",FALSE),1,
MATCH(CB$2,INDIRECT("'"&amp;実行度合表集計!$D124&amp;"_受着完'!R4",FALSE),0))</f>
        <v>#REF!</v>
      </c>
      <c r="CJ124" s="384" t="e">
        <f ca="1">CI124-($Q124*1000)</f>
        <v>#REF!</v>
      </c>
      <c r="CK124" s="587" t="e" cm="1">
        <f t="array" aca="1" ref="CK124" ca="1">INDEX(INDIRECT("'"&amp;実行度合表集計!$D124&amp;"_受着完'!R89C4:R90C95",FALSE),1,
MATCH(CB$2,INDIRECT("'"&amp;実行度合表集計!$D124&amp;"_受着完'!R4",FALSE),0)-3)</f>
        <v>#REF!</v>
      </c>
      <c r="CL124" s="627" t="e">
        <f t="shared" ref="CL124:CU124" ca="1" si="3521">BH124+BR124+CB124</f>
        <v>#REF!</v>
      </c>
      <c r="CM124" s="628" t="e">
        <f t="shared" ca="1" si="3521"/>
        <v>#REF!</v>
      </c>
      <c r="CN124" s="629" t="e">
        <f t="shared" ca="1" si="3521"/>
        <v>#REF!</v>
      </c>
      <c r="CO124" s="648" t="e">
        <f t="shared" ca="1" si="3521"/>
        <v>#REF!</v>
      </c>
      <c r="CP124" s="617" t="e">
        <f t="shared" ca="1" si="3521"/>
        <v>#REF!</v>
      </c>
      <c r="CQ124" s="649" t="e">
        <f t="shared" ca="1" si="3521"/>
        <v>#REF!</v>
      </c>
      <c r="CR124" s="659" t="e">
        <f t="shared" ca="1" si="3521"/>
        <v>#REF!</v>
      </c>
      <c r="CS124" s="619" t="e">
        <f t="shared" ca="1" si="3521"/>
        <v>#REF!</v>
      </c>
      <c r="CT124" s="789" t="e">
        <f t="shared" ca="1" si="3521"/>
        <v>#REF!</v>
      </c>
      <c r="CU124" s="660" t="e">
        <f t="shared" ca="1" si="3521"/>
        <v>#REF!</v>
      </c>
      <c r="CV124" s="670" t="e">
        <f t="shared" ref="CV124:DE125" ca="1" si="3522">AX124+CL124</f>
        <v>#REF!</v>
      </c>
      <c r="CW124" s="620" t="e">
        <f t="shared" ca="1" si="3522"/>
        <v>#REF!</v>
      </c>
      <c r="CX124" s="671" t="e">
        <f t="shared" ca="1" si="3522"/>
        <v>#REF!</v>
      </c>
      <c r="CY124" s="681" t="e">
        <f t="shared" ca="1" si="3522"/>
        <v>#REF!</v>
      </c>
      <c r="CZ124" s="622" t="e">
        <f t="shared" ca="1" si="3522"/>
        <v>#REF!</v>
      </c>
      <c r="DA124" s="682" t="e">
        <f t="shared" ca="1" si="3522"/>
        <v>#REF!</v>
      </c>
      <c r="DB124" s="692" t="e">
        <f t="shared" ca="1" si="3522"/>
        <v>#REF!</v>
      </c>
      <c r="DC124" s="624" t="e">
        <f t="shared" ca="1" si="3522"/>
        <v>#REF!</v>
      </c>
      <c r="DD124" s="791" t="e">
        <f t="shared" ca="1" si="3522"/>
        <v>#REF!</v>
      </c>
      <c r="DE124" s="693" t="e">
        <f t="shared" ca="1" si="3522"/>
        <v>#REF!</v>
      </c>
      <c r="DF124" s="360" t="e" cm="1">
        <f t="array" aca="1" ref="DF124" ca="1">INDEX(INDIRECT("'"&amp;実行度合表集計!$D124&amp;"_受着完'!R27C4:R28C95",FALSE),1,
MATCH(DF$2,INDIRECT("'"&amp;実行度合表集計!$D124&amp;"_受着完'!R4",FALSE),0)-1)</f>
        <v>#REF!</v>
      </c>
      <c r="DG124" s="356" t="e">
        <f ca="1">INDEX(INDIRECT("'"&amp;実行度合表集計!$D124&amp;"_受着完'!R27C4:R28C95",FALSE),1,
MATCH(DF$2,INDIRECT("'"&amp;実行度合表集計!$D124&amp;"_受着完'!R4",FALSE),0))</f>
        <v>#REF!</v>
      </c>
      <c r="DH124" s="587" t="e" cm="1">
        <f t="array" aca="1" ref="DH124" ca="1">INDEX(INDIRECT("'"&amp;実行度合表集計!$D124&amp;"_受着完'!R27C4:R28C95",FALSE),1,
MATCH(DF$2,INDIRECT("'"&amp;実行度合表集計!$D124&amp;"_受着完'!R4",FALSE),0)-3)</f>
        <v>#REF!</v>
      </c>
      <c r="DI124" s="357" t="e" cm="1">
        <f t="array" aca="1" ref="DI124" ca="1">INDEX(INDIRECT("'"&amp;実行度合表集計!$D124&amp;"_受着完'!R58C4:R59C95",FALSE),1,
MATCH(DF$2,INDIRECT("'"&amp;実行度合表集計!$D124&amp;"_受着完'!R4",FALSE),0)-1)</f>
        <v>#REF!</v>
      </c>
      <c r="DJ124" s="356" t="e">
        <f ca="1">INDEX(INDIRECT("'"&amp;実行度合表集計!$D124&amp;"_受着完'!R58C4:R59C95",FALSE),1,
MATCH(DF$2,INDIRECT("'"&amp;実行度合表集計!$D124&amp;"_受着完'!R4",FALSE),0))</f>
        <v>#REF!</v>
      </c>
      <c r="DK124" s="587" t="e" cm="1">
        <f t="array" aca="1" ref="DK124" ca="1">INDEX(INDIRECT("'"&amp;実行度合表集計!$D124&amp;"_受着完'!R58C4:R59C95",FALSE),1,
MATCH(DF$2,INDIRECT("'"&amp;実行度合表集計!$D124&amp;"_受着完'!R4",FALSE),0)-3)</f>
        <v>#REF!</v>
      </c>
      <c r="DL124" s="358" t="e" cm="1">
        <f t="array" aca="1" ref="DL124" ca="1">INDEX(INDIRECT("'"&amp;実行度合表集計!$D124&amp;"_受着完'!R89C4:R90C95",FALSE),1,
MATCH(DF$2,INDIRECT("'"&amp;実行度合表集計!$D124&amp;"_受着完'!R4",FALSE),0)-1)</f>
        <v>#REF!</v>
      </c>
      <c r="DM124" s="356" t="e">
        <f ca="1">INDEX(INDIRECT("'"&amp;実行度合表集計!$D124&amp;"_受着完'!R89C4:R90C95",FALSE),1,
MATCH(DF$2,INDIRECT("'"&amp;実行度合表集計!$D124&amp;"_受着完'!R4",FALSE),0))</f>
        <v>#REF!</v>
      </c>
      <c r="DN124" s="384" t="e">
        <f ca="1">DM124-($Q124*1000)</f>
        <v>#REF!</v>
      </c>
      <c r="DO124" s="587" t="e" cm="1">
        <f t="array" aca="1" ref="DO124" ca="1">INDEX(INDIRECT("'"&amp;実行度合表集計!$D124&amp;"_受着完'!R89C4:R90C95",FALSE),1,
MATCH(DF$2,INDIRECT("'"&amp;実行度合表集計!$D124&amp;"_受着完'!R4",FALSE),0)-3)</f>
        <v>#REF!</v>
      </c>
      <c r="DP124" s="455" t="e" cm="1">
        <f t="array" aca="1" ref="DP124" ca="1">INDEX(INDIRECT("'"&amp;実行度合表集計!$D124&amp;"_受着完'!R27C4:R28C95",FALSE),1,
MATCH(DP$2,INDIRECT("'"&amp;実行度合表集計!$D124&amp;"_受着完'!R4",FALSE),0)-1)</f>
        <v>#REF!</v>
      </c>
      <c r="DQ124" s="356" t="e">
        <f ca="1">INDEX(INDIRECT("'"&amp;実行度合表集計!$D124&amp;"_受着完'!R27C4:R28C95",FALSE),1,
MATCH(DP$2,INDIRECT("'"&amp;実行度合表集計!$D124&amp;"_受着完'!R4",FALSE),0))</f>
        <v>#REF!</v>
      </c>
      <c r="DR124" s="587" t="e" cm="1">
        <f t="array" aca="1" ref="DR124" ca="1">INDEX(INDIRECT("'"&amp;実行度合表集計!$D124&amp;"_受着完'!R27C4:R28C95",FALSE),1,
MATCH(DP$2,INDIRECT("'"&amp;実行度合表集計!$D124&amp;"_受着完'!R4",FALSE),0)-3)</f>
        <v>#REF!</v>
      </c>
      <c r="DS124" s="357" t="e" cm="1">
        <f t="array" aca="1" ref="DS124" ca="1">INDEX(INDIRECT("'"&amp;実行度合表集計!$D124&amp;"_受着完'!R58C4:R59C95",FALSE),1,
MATCH(DP$2,INDIRECT("'"&amp;実行度合表集計!$D124&amp;"_受着完'!R4",FALSE),0)-1)</f>
        <v>#REF!</v>
      </c>
      <c r="DT124" s="356" t="e">
        <f ca="1">INDEX(INDIRECT("'"&amp;実行度合表集計!$D124&amp;"_受着完'!R58C4:R59C95",FALSE),1,
MATCH(DP$2,INDIRECT("'"&amp;実行度合表集計!$D124&amp;"_受着完'!R4",FALSE),0))</f>
        <v>#REF!</v>
      </c>
      <c r="DU124" s="587" t="e" cm="1">
        <f t="array" aca="1" ref="DU124" ca="1">INDEX(INDIRECT("'"&amp;実行度合表集計!$D124&amp;"_受着完'!R58C4:R59C95",FALSE),1,
MATCH(DP$2,INDIRECT("'"&amp;実行度合表集計!$D124&amp;"_受着完'!R4",FALSE),0)-3)</f>
        <v>#REF!</v>
      </c>
      <c r="DV124" s="358" t="e" cm="1">
        <f t="array" aca="1" ref="DV124" ca="1">INDEX(INDIRECT("'"&amp;実行度合表集計!$D124&amp;"_受着完'!R89C4:R90C95",FALSE),1,
MATCH(DP$2,INDIRECT("'"&amp;実行度合表集計!$D124&amp;"_受着完'!R4",FALSE),0)-1)</f>
        <v>#REF!</v>
      </c>
      <c r="DW124" s="356" t="e">
        <f ca="1">INDEX(INDIRECT("'"&amp;実行度合表集計!$D124&amp;"_受着完'!R89C4:R90C95",FALSE),1,
MATCH(DP$2,INDIRECT("'"&amp;実行度合表集計!$D124&amp;"_受着完'!R4",FALSE),0))</f>
        <v>#REF!</v>
      </c>
      <c r="DX124" s="384" t="e">
        <f ca="1">DW124-($Q124*1000)</f>
        <v>#REF!</v>
      </c>
      <c r="DY124" s="587" t="e" cm="1">
        <f t="array" aca="1" ref="DY124" ca="1">INDEX(INDIRECT("'"&amp;実行度合表集計!$D124&amp;"_受着完'!R89C4:R90C95",FALSE),1,
MATCH(DP$2,INDIRECT("'"&amp;実行度合表集計!$D124&amp;"_受着完'!R4",FALSE),0)-3)</f>
        <v>#REF!</v>
      </c>
      <c r="DZ124" s="455" t="e" cm="1">
        <f t="array" aca="1" ref="DZ124" ca="1">INDEX(INDIRECT("'"&amp;実行度合表集計!$D124&amp;"_受着完'!R27C4:R28C95",FALSE),1,
MATCH(DZ$2,INDIRECT("'"&amp;実行度合表集計!$D124&amp;"_受着完'!R4",FALSE),0)-1)</f>
        <v>#REF!</v>
      </c>
      <c r="EA124" s="356" t="e">
        <f ca="1">INDEX(INDIRECT("'"&amp;実行度合表集計!$D124&amp;"_受着完'!R27C4:R28C95",FALSE),1,
MATCH(DZ$2,INDIRECT("'"&amp;実行度合表集計!$D124&amp;"_受着完'!R4",FALSE),0))</f>
        <v>#REF!</v>
      </c>
      <c r="EB124" s="587" t="e" cm="1">
        <f t="array" aca="1" ref="EB124" ca="1">INDEX(INDIRECT("'"&amp;実行度合表集計!$D124&amp;"_受着完'!R27C4:R28C95",FALSE),1,
MATCH(DZ$2,INDIRECT("'"&amp;実行度合表集計!$D124&amp;"_受着完'!R4",FALSE),0)-3)</f>
        <v>#REF!</v>
      </c>
      <c r="EC124" s="357" t="e" cm="1">
        <f t="array" aca="1" ref="EC124" ca="1">INDEX(INDIRECT("'"&amp;実行度合表集計!$D124&amp;"_受着完'!R58C4:R59C95",FALSE),1,
MATCH(DZ$2,INDIRECT("'"&amp;実行度合表集計!$D124&amp;"_受着完'!R4",FALSE),0)-1)</f>
        <v>#REF!</v>
      </c>
      <c r="ED124" s="356" t="e">
        <f ca="1">INDEX(INDIRECT("'"&amp;実行度合表集計!$D124&amp;"_受着完'!R58C4:R59C95",FALSE),1,
MATCH(DZ$2,INDIRECT("'"&amp;実行度合表集計!$D124&amp;"_受着完'!R4",FALSE),0))</f>
        <v>#REF!</v>
      </c>
      <c r="EE124" s="587" t="e" cm="1">
        <f t="array" aca="1" ref="EE124" ca="1">INDEX(INDIRECT("'"&amp;実行度合表集計!$D124&amp;"_受着完'!R58C4:R59C95",FALSE),1,
MATCH(DZ$2,INDIRECT("'"&amp;実行度合表集計!$D124&amp;"_受着完'!R4",FALSE),0)-3)</f>
        <v>#REF!</v>
      </c>
      <c r="EF124" s="358" t="e" cm="1">
        <f t="array" aca="1" ref="EF124" ca="1">INDEX(INDIRECT("'"&amp;実行度合表集計!$D124&amp;"_受着完'!R89C4:R90C95",FALSE),1,
MATCH(DZ$2,INDIRECT("'"&amp;実行度合表集計!$D124&amp;"_受着完'!R4",FALSE),0)-1)</f>
        <v>#REF!</v>
      </c>
      <c r="EG124" s="356" t="e">
        <f ca="1">INDEX(INDIRECT("'"&amp;実行度合表集計!$D124&amp;"_受着完'!R89C4:R90C95",FALSE),1,
MATCH(DZ$2,INDIRECT("'"&amp;実行度合表集計!$D124&amp;"_受着完'!R4",FALSE),0))</f>
        <v>#REF!</v>
      </c>
      <c r="EH124" s="384" t="e">
        <f ca="1">EG124-($Q124*1000)</f>
        <v>#REF!</v>
      </c>
      <c r="EI124" s="587" t="e" cm="1">
        <f t="array" aca="1" ref="EI124" ca="1">INDEX(INDIRECT("'"&amp;実行度合表集計!$D124&amp;"_受着完'!R89C4:R90C95",FALSE),1,
MATCH(DZ$2,INDIRECT("'"&amp;実行度合表集計!$D124&amp;"_受着完'!R4",FALSE),0)-3)</f>
        <v>#REF!</v>
      </c>
      <c r="EJ124" s="627" t="e">
        <f t="shared" ref="EJ124:ES124" ca="1" si="3523">DF124+DP124+DZ124</f>
        <v>#REF!</v>
      </c>
      <c r="EK124" s="628" t="e">
        <f t="shared" ca="1" si="3523"/>
        <v>#REF!</v>
      </c>
      <c r="EL124" s="629" t="e">
        <f t="shared" ca="1" si="3523"/>
        <v>#REF!</v>
      </c>
      <c r="EM124" s="648" t="e">
        <f t="shared" ca="1" si="3523"/>
        <v>#REF!</v>
      </c>
      <c r="EN124" s="617" t="e">
        <f t="shared" ca="1" si="3523"/>
        <v>#REF!</v>
      </c>
      <c r="EO124" s="649" t="e">
        <f t="shared" ca="1" si="3523"/>
        <v>#REF!</v>
      </c>
      <c r="EP124" s="659" t="e">
        <f t="shared" ca="1" si="3523"/>
        <v>#REF!</v>
      </c>
      <c r="EQ124" s="619" t="e">
        <f t="shared" ca="1" si="3523"/>
        <v>#REF!</v>
      </c>
      <c r="ER124" s="789" t="e">
        <f t="shared" ca="1" si="3523"/>
        <v>#REF!</v>
      </c>
      <c r="ES124" s="660" t="e">
        <f t="shared" ca="1" si="3523"/>
        <v>#REF!</v>
      </c>
      <c r="ET124" s="360" t="e" cm="1">
        <f t="array" aca="1" ref="ET124" ca="1">INDEX(INDIRECT("'"&amp;実行度合表集計!$D124&amp;"_受着完'!R27C4:R28C95",FALSE),1,
MATCH(ET$2,INDIRECT("'"&amp;実行度合表集計!$D124&amp;"_受着完'!R4",FALSE),0)-1)</f>
        <v>#REF!</v>
      </c>
      <c r="EU124" s="356" t="e">
        <f ca="1">INDEX(INDIRECT("'"&amp;実行度合表集計!$D124&amp;"_受着完'!R27C4:R28C95",FALSE),1,
MATCH(ET$2,INDIRECT("'"&amp;実行度合表集計!$D124&amp;"_受着完'!R4",FALSE),0))</f>
        <v>#REF!</v>
      </c>
      <c r="EV124" s="587" t="e" cm="1">
        <f t="array" aca="1" ref="EV124" ca="1">INDEX(INDIRECT("'"&amp;実行度合表集計!$D124&amp;"_受着完'!R27C4:R28C95",FALSE),1,
MATCH(ET$2,INDIRECT("'"&amp;実行度合表集計!$D124&amp;"_受着完'!R4",FALSE),0)-3)</f>
        <v>#REF!</v>
      </c>
      <c r="EW124" s="357" t="e" cm="1">
        <f t="array" aca="1" ref="EW124" ca="1">INDEX(INDIRECT("'"&amp;実行度合表集計!$D124&amp;"_受着完'!R58C4:R59C95",FALSE),1,
MATCH(ET$2,INDIRECT("'"&amp;実行度合表集計!$D124&amp;"_受着完'!R4",FALSE),0)-1)</f>
        <v>#REF!</v>
      </c>
      <c r="EX124" s="356" t="e">
        <f ca="1">INDEX(INDIRECT("'"&amp;実行度合表集計!$D124&amp;"_受着完'!R58C4:R59C95",FALSE),1,
MATCH(ET$2,INDIRECT("'"&amp;実行度合表集計!$D124&amp;"_受着完'!R4",FALSE),0))</f>
        <v>#REF!</v>
      </c>
      <c r="EY124" s="587" t="e" cm="1">
        <f t="array" aca="1" ref="EY124" ca="1">INDEX(INDIRECT("'"&amp;実行度合表集計!$D124&amp;"_受着完'!R58C4:R59C95",FALSE),1,
MATCH(ET$2,INDIRECT("'"&amp;実行度合表集計!$D124&amp;"_受着完'!R4",FALSE),0)-3)</f>
        <v>#REF!</v>
      </c>
      <c r="EZ124" s="358" t="e" cm="1">
        <f t="array" aca="1" ref="EZ124" ca="1">INDEX(INDIRECT("'"&amp;実行度合表集計!$D124&amp;"_受着完'!R89C4:R90C95",FALSE),1,
MATCH(ET$2,INDIRECT("'"&amp;実行度合表集計!$D124&amp;"_受着完'!R4",FALSE),0)-1)</f>
        <v>#REF!</v>
      </c>
      <c r="FA124" s="356" t="e">
        <f ca="1">INDEX(INDIRECT("'"&amp;実行度合表集計!$D124&amp;"_受着完'!R89C4:R90C95",FALSE),1,
MATCH(ET$2,INDIRECT("'"&amp;実行度合表集計!$D124&amp;"_受着完'!R4",FALSE),0))</f>
        <v>#REF!</v>
      </c>
      <c r="FB124" s="384" t="e">
        <f ca="1">FA124-($Q124*1000)</f>
        <v>#REF!</v>
      </c>
      <c r="FC124" s="587" t="e" cm="1">
        <f t="array" aca="1" ref="FC124" ca="1">INDEX(INDIRECT("'"&amp;実行度合表集計!$D124&amp;"_受着完'!R89C4:R90C95",FALSE),1,
MATCH(ET$2,INDIRECT("'"&amp;実行度合表集計!$D124&amp;"_受着完'!R4",FALSE),0)-3)</f>
        <v>#REF!</v>
      </c>
      <c r="FD124" s="455" t="e" cm="1">
        <f t="array" aca="1" ref="FD124" ca="1">INDEX(INDIRECT("'"&amp;実行度合表集計!$D124&amp;"_受着完'!R27C4:R28C95",FALSE),1,
MATCH(FD$2,INDIRECT("'"&amp;実行度合表集計!$D124&amp;"_受着完'!R4",FALSE),0)-1)</f>
        <v>#REF!</v>
      </c>
      <c r="FE124" s="356" t="e">
        <f ca="1">INDEX(INDIRECT("'"&amp;実行度合表集計!$D124&amp;"_受着完'!R27C4:R28C95",FALSE),1,
MATCH(FD$2,INDIRECT("'"&amp;実行度合表集計!$D124&amp;"_受着完'!R4",FALSE),0))</f>
        <v>#REF!</v>
      </c>
      <c r="FF124" s="587" t="e" cm="1">
        <f t="array" aca="1" ref="FF124" ca="1">INDEX(INDIRECT("'"&amp;実行度合表集計!$D124&amp;"_受着完'!R27C4:R28C95",FALSE),1,
MATCH(FD$2,INDIRECT("'"&amp;実行度合表集計!$D124&amp;"_受着完'!R4",FALSE),0)-3)</f>
        <v>#REF!</v>
      </c>
      <c r="FG124" s="357" t="e" cm="1">
        <f t="array" aca="1" ref="FG124" ca="1">INDEX(INDIRECT("'"&amp;実行度合表集計!$D124&amp;"_受着完'!R58C4:R59C95",FALSE),1,
MATCH(FD$2,INDIRECT("'"&amp;実行度合表集計!$D124&amp;"_受着完'!R4",FALSE),0)-1)</f>
        <v>#REF!</v>
      </c>
      <c r="FH124" s="356" t="e">
        <f ca="1">INDEX(INDIRECT("'"&amp;実行度合表集計!$D124&amp;"_受着完'!R58C4:R59C95",FALSE),1,
MATCH(FD$2,INDIRECT("'"&amp;実行度合表集計!$D124&amp;"_受着完'!R4",FALSE),0))</f>
        <v>#REF!</v>
      </c>
      <c r="FI124" s="587" t="e" cm="1">
        <f t="array" aca="1" ref="FI124" ca="1">INDEX(INDIRECT("'"&amp;実行度合表集計!$D124&amp;"_受着完'!R58C4:R59C95",FALSE),1,
MATCH(FD$2,INDIRECT("'"&amp;実行度合表集計!$D124&amp;"_受着完'!R4",FALSE),0)-3)</f>
        <v>#REF!</v>
      </c>
      <c r="FJ124" s="358" t="e" cm="1">
        <f t="array" aca="1" ref="FJ124" ca="1">INDEX(INDIRECT("'"&amp;実行度合表集計!$D124&amp;"_受着完'!R89C4:R90C95",FALSE),1,
MATCH(FD$2,INDIRECT("'"&amp;実行度合表集計!$D124&amp;"_受着完'!R4",FALSE),0)-1)</f>
        <v>#REF!</v>
      </c>
      <c r="FK124" s="356" t="e">
        <f ca="1">INDEX(INDIRECT("'"&amp;実行度合表集計!$D124&amp;"_受着完'!R89C4:R90C95",FALSE),1,
MATCH(FD$2,INDIRECT("'"&amp;実行度合表集計!$D124&amp;"_受着完'!R4",FALSE),0))</f>
        <v>#REF!</v>
      </c>
      <c r="FL124" s="384" t="e">
        <f ca="1">FK124-($Q124*1000)</f>
        <v>#REF!</v>
      </c>
      <c r="FM124" s="587" t="e" cm="1">
        <f t="array" aca="1" ref="FM124" ca="1">INDEX(INDIRECT("'"&amp;実行度合表集計!$D124&amp;"_受着完'!R89C4:R90C95",FALSE),1,
MATCH(FD$2,INDIRECT("'"&amp;実行度合表集計!$D124&amp;"_受着完'!R4",FALSE),0)-3)</f>
        <v>#REF!</v>
      </c>
      <c r="FN124" s="455" t="e" cm="1">
        <f t="array" aca="1" ref="FN124" ca="1">INDEX(INDIRECT("'"&amp;実行度合表集計!$D124&amp;"_受着完'!R27C4:R28C95",FALSE),1,
MATCH(FN$2,INDIRECT("'"&amp;実行度合表集計!$D124&amp;"_受着完'!R4",FALSE),0)-1)</f>
        <v>#REF!</v>
      </c>
      <c r="FO124" s="356" t="e">
        <f ca="1">INDEX(INDIRECT("'"&amp;実行度合表集計!$D124&amp;"_受着完'!R27C4:R28C95",FALSE),1,
MATCH(FN$2,INDIRECT("'"&amp;実行度合表集計!$D124&amp;"_受着完'!R4",FALSE),0))</f>
        <v>#REF!</v>
      </c>
      <c r="FP124" s="587" t="e" cm="1">
        <f t="array" aca="1" ref="FP124" ca="1">INDEX(INDIRECT("'"&amp;実行度合表集計!$D124&amp;"_受着完'!R27C4:R28C95",FALSE),1,
MATCH(FN$2,INDIRECT("'"&amp;実行度合表集計!$D124&amp;"_受着完'!R4",FALSE),0)-3)</f>
        <v>#REF!</v>
      </c>
      <c r="FQ124" s="357" t="e" cm="1">
        <f t="array" aca="1" ref="FQ124" ca="1">INDEX(INDIRECT("'"&amp;実行度合表集計!$D124&amp;"_受着完'!R58C4:R59C95",FALSE),1,
MATCH(FN$2,INDIRECT("'"&amp;実行度合表集計!$D124&amp;"_受着完'!R4",FALSE),0)-1)</f>
        <v>#REF!</v>
      </c>
      <c r="FR124" s="356" t="e">
        <f ca="1">INDEX(INDIRECT("'"&amp;実行度合表集計!$D124&amp;"_受着完'!R58C4:R59C95",FALSE),1,
MATCH(FN$2,INDIRECT("'"&amp;実行度合表集計!$D124&amp;"_受着完'!R4",FALSE),0))</f>
        <v>#REF!</v>
      </c>
      <c r="FS124" s="587" t="e" cm="1">
        <f t="array" aca="1" ref="FS124" ca="1">INDEX(INDIRECT("'"&amp;実行度合表集計!$D124&amp;"_受着完'!R58C4:R59C95",FALSE),1,
MATCH(FN$2,INDIRECT("'"&amp;実行度合表集計!$D124&amp;"_受着完'!R4",FALSE),0)-3)</f>
        <v>#REF!</v>
      </c>
      <c r="FT124" s="358" t="e" cm="1">
        <f t="array" aca="1" ref="FT124" ca="1">INDEX(INDIRECT("'"&amp;実行度合表集計!$D124&amp;"_受着完'!R89C4:R90C95",FALSE),1,
MATCH(FN$2,INDIRECT("'"&amp;実行度合表集計!$D124&amp;"_受着完'!R4",FALSE),0)-1)</f>
        <v>#REF!</v>
      </c>
      <c r="FU124" s="356" t="e">
        <f ca="1">INDEX(INDIRECT("'"&amp;実行度合表集計!$D124&amp;"_受着完'!R89C4:R90C95",FALSE),1,
MATCH(FN$2,INDIRECT("'"&amp;実行度合表集計!$D124&amp;"_受着完'!R4",FALSE),0))</f>
        <v>#REF!</v>
      </c>
      <c r="FV124" s="384" t="e">
        <f ca="1">FU124-($Q124*1000)</f>
        <v>#REF!</v>
      </c>
      <c r="FW124" s="587" t="e" cm="1">
        <f t="array" aca="1" ref="FW124" ca="1">INDEX(INDIRECT("'"&amp;実行度合表集計!$D124&amp;"_受着完'!R89C4:R90C95",FALSE),1,
MATCH(FN$2,INDIRECT("'"&amp;実行度合表集計!$D124&amp;"_受着完'!R4",FALSE),0)-3)</f>
        <v>#REF!</v>
      </c>
      <c r="FX124" s="627" t="e">
        <f t="shared" ref="FX124:GG124" ca="1" si="3524">ET124+FD124+FN124</f>
        <v>#REF!</v>
      </c>
      <c r="FY124" s="628" t="e">
        <f t="shared" ca="1" si="3524"/>
        <v>#REF!</v>
      </c>
      <c r="FZ124" s="629" t="e">
        <f t="shared" ca="1" si="3524"/>
        <v>#REF!</v>
      </c>
      <c r="GA124" s="648" t="e">
        <f t="shared" ca="1" si="3524"/>
        <v>#REF!</v>
      </c>
      <c r="GB124" s="617" t="e">
        <f t="shared" ca="1" si="3524"/>
        <v>#REF!</v>
      </c>
      <c r="GC124" s="649" t="e">
        <f t="shared" ca="1" si="3524"/>
        <v>#REF!</v>
      </c>
      <c r="GD124" s="659" t="e">
        <f t="shared" ca="1" si="3524"/>
        <v>#REF!</v>
      </c>
      <c r="GE124" s="619" t="e">
        <f t="shared" ca="1" si="3524"/>
        <v>#REF!</v>
      </c>
      <c r="GF124" s="789" t="e">
        <f t="shared" ca="1" si="3524"/>
        <v>#REF!</v>
      </c>
      <c r="GG124" s="660" t="e">
        <f t="shared" ca="1" si="3524"/>
        <v>#REF!</v>
      </c>
      <c r="GH124" s="670" t="e">
        <f t="shared" ref="GH124:GM125" ca="1" si="3525">EJ124+FX124</f>
        <v>#REF!</v>
      </c>
      <c r="GI124" s="620" t="e">
        <f t="shared" ca="1" si="3525"/>
        <v>#REF!</v>
      </c>
      <c r="GJ124" s="671" t="e">
        <f t="shared" ca="1" si="3525"/>
        <v>#REF!</v>
      </c>
      <c r="GK124" s="681" t="e">
        <f t="shared" ca="1" si="3525"/>
        <v>#REF!</v>
      </c>
      <c r="GL124" s="622" t="e">
        <f t="shared" ca="1" si="3525"/>
        <v>#REF!</v>
      </c>
      <c r="GM124" s="682" t="e">
        <f t="shared" ca="1" si="3525"/>
        <v>#REF!</v>
      </c>
      <c r="GN124" s="692" t="e">
        <f t="shared" ref="GN124:GN125" ca="1" si="3526">EP124+GD124</f>
        <v>#REF!</v>
      </c>
      <c r="GO124" s="624" t="e">
        <f t="shared" ref="GO124:GO125" ca="1" si="3527">EQ124+GE124</f>
        <v>#REF!</v>
      </c>
      <c r="GP124" s="791" t="e">
        <f t="shared" ref="GP124:GP125" ca="1" si="3528">ER124+GF124</f>
        <v>#REF!</v>
      </c>
      <c r="GQ124" s="693" t="e">
        <f t="shared" ref="GQ124:GQ125" ca="1" si="3529">ES124+GG124</f>
        <v>#REF!</v>
      </c>
      <c r="GR124" s="702" t="e">
        <f t="shared" ref="GR124:HA125" ca="1" si="3530">CV124+GH124</f>
        <v>#REF!</v>
      </c>
      <c r="GS124" s="699" t="e">
        <f t="shared" ca="1" si="3530"/>
        <v>#REF!</v>
      </c>
      <c r="GT124" s="703" t="e">
        <f t="shared" ca="1" si="3530"/>
        <v>#REF!</v>
      </c>
      <c r="GU124" s="702" t="e">
        <f t="shared" ca="1" si="3530"/>
        <v>#REF!</v>
      </c>
      <c r="GV124" s="699" t="e">
        <f t="shared" ca="1" si="3530"/>
        <v>#REF!</v>
      </c>
      <c r="GW124" s="703" t="e">
        <f t="shared" ca="1" si="3530"/>
        <v>#REF!</v>
      </c>
      <c r="GX124" s="702" t="e">
        <f t="shared" ca="1" si="3530"/>
        <v>#REF!</v>
      </c>
      <c r="GY124" s="699" t="e">
        <f t="shared" ca="1" si="3530"/>
        <v>#REF!</v>
      </c>
      <c r="GZ124" s="793" t="e">
        <f t="shared" ca="1" si="3530"/>
        <v>#REF!</v>
      </c>
      <c r="HA124" s="703" t="e">
        <f t="shared" ca="1" si="3530"/>
        <v>#REF!</v>
      </c>
      <c r="HC124" s="461" t="s">
        <v>145</v>
      </c>
      <c r="HE124" s="461"/>
      <c r="HF124" s="461"/>
      <c r="HG124" s="461"/>
    </row>
    <row r="125" spans="1:215" ht="19.5" outlineLevel="1" x14ac:dyDescent="0.25">
      <c r="A125" s="365"/>
      <c r="B125" s="504"/>
      <c r="C125" s="443" t="str">
        <f>_xlfn.XLOOKUP($D125,'214737'!$H:$H,'214737'!$G:$G,"",0)</f>
        <v/>
      </c>
      <c r="D125" s="431" t="str">
        <f>HYPERLINK("#'"&amp;D124&amp;"_受着完'!A1","▶受着完")</f>
        <v>▶受着完</v>
      </c>
      <c r="E125" s="413"/>
      <c r="F125" s="1294" t="str">
        <f>_xlfn.XLOOKUP($D125,'214737'!$H:$H,'214737'!$I:$I,"",0)</f>
        <v/>
      </c>
      <c r="G125" s="1294" t="str">
        <f>_xlfn.XLOOKUP($D125,'214737'!$H:$H,'214737'!$J:$J,"",0)</f>
        <v/>
      </c>
      <c r="H125" s="1294" t="str">
        <f>_xlfn.XLOOKUP($D125,'214737'!$H:$H,'214737'!$K:$K,"",0)</f>
        <v/>
      </c>
      <c r="I125" s="414" t="str">
        <f>集計グループ16</f>
        <v>リーガルFP事業部</v>
      </c>
      <c r="J125" s="523"/>
      <c r="K125" s="1278">
        <f>K124</f>
        <v>875</v>
      </c>
      <c r="L125" s="1278">
        <f t="shared" ref="L125" si="3531">L124</f>
        <v>0</v>
      </c>
      <c r="M125" s="1278">
        <f t="shared" ref="M125" si="3532">M124</f>
        <v>0</v>
      </c>
      <c r="N125" s="1278">
        <f t="shared" ref="N125" si="3533">N124</f>
        <v>0</v>
      </c>
      <c r="O125" s="1278">
        <f t="shared" ref="O125" si="3534">O124</f>
        <v>520</v>
      </c>
      <c r="P125" s="1278">
        <f t="shared" ref="P125" si="3535">P124</f>
        <v>800</v>
      </c>
      <c r="Q125" s="1278">
        <f>SUM(K125:P125)</f>
        <v>2195</v>
      </c>
      <c r="R125" s="577" t="str">
        <f>R124</f>
        <v>リーガルFP事業部</v>
      </c>
      <c r="S125" s="355" t="s">
        <v>146</v>
      </c>
      <c r="T125" s="455" t="e" cm="1">
        <f t="array" aca="1" ref="T125" ca="1">INDEX(INDIRECT("'"&amp;実行度合表集計!$D124&amp;"_受着完'!R27C4:R28C95",FALSE),2,
MATCH(T$2,INDIRECT("'"&amp;実行度合表集計!$D124&amp;"_受着完'!R4",FALSE),0)-1)</f>
        <v>#REF!</v>
      </c>
      <c r="U125" s="356" t="e">
        <f ca="1">INDEX(INDIRECT("'"&amp;実行度合表集計!$D124&amp;"_受着完'!R27C4:R28C95",FALSE),2,
MATCH(T$2,INDIRECT("'"&amp;実行度合表集計!$D124&amp;"_受着完'!R4",FALSE),0))</f>
        <v>#REF!</v>
      </c>
      <c r="V125" s="587" t="e" cm="1">
        <f t="array" aca="1" ref="V125" ca="1">INDEX(INDIRECT("'"&amp;実行度合表集計!$D124&amp;"_受着完'!R27C4:R28C95",FALSE),2,
MATCH(T$2,INDIRECT("'"&amp;実行度合表集計!$D124&amp;"_受着完'!R4",FALSE),0)-3)</f>
        <v>#REF!</v>
      </c>
      <c r="W125" s="357" t="e" cm="1">
        <f t="array" aca="1" ref="W125" ca="1">INDEX(INDIRECT("'"&amp;実行度合表集計!$D124&amp;"_受着完'!R58C4:R59C95",FALSE),2,
MATCH(T$2,INDIRECT("'"&amp;実行度合表集計!$D124&amp;"_受着完'!R4",FALSE),0)-1)</f>
        <v>#REF!</v>
      </c>
      <c r="X125" s="356" t="e">
        <f ca="1">INDEX(INDIRECT("'"&amp;実行度合表集計!$D124&amp;"_受着完'!R58C4:R59C95",FALSE),2,
MATCH(T$2,INDIRECT("'"&amp;実行度合表集計!$D124&amp;"_受着完'!R4",FALSE),0))</f>
        <v>#REF!</v>
      </c>
      <c r="Y125" s="587" t="e" cm="1">
        <f t="array" aca="1" ref="Y125" ca="1">INDEX(INDIRECT("'"&amp;実行度合表集計!$D124&amp;"_受着完'!R58C4:R59C95",FALSE),2,
MATCH(T$2,INDIRECT("'"&amp;実行度合表集計!$D124&amp;"_受着完'!R4",FALSE),0)-3)</f>
        <v>#REF!</v>
      </c>
      <c r="Z125" s="358" t="e" cm="1">
        <f t="array" aca="1" ref="Z125" ca="1">INDEX(INDIRECT("'"&amp;実行度合表集計!$D124&amp;"_受着完'!R89C4:R90C95",FALSE),2,
MATCH(T$2,INDIRECT("'"&amp;実行度合表集計!$D124&amp;"_受着完'!R4",FALSE),0)-1)</f>
        <v>#REF!</v>
      </c>
      <c r="AA125" s="356" t="e">
        <f ca="1">INDEX(INDIRECT("'"&amp;実行度合表集計!$D124&amp;"_受着完'!R89C4:R90C95",FALSE),2,
MATCH(T$2,INDIRECT("'"&amp;実行度合表集計!$D124&amp;"_受着完'!R4",FALSE),0))</f>
        <v>#REF!</v>
      </c>
      <c r="AB125" s="795" t="e">
        <f ca="1">AA125-($Q124*1000)</f>
        <v>#REF!</v>
      </c>
      <c r="AC125" s="587" t="e" cm="1">
        <f t="array" aca="1" ref="AC125" ca="1">INDEX(INDIRECT("'"&amp;実行度合表集計!$D124&amp;"_受着完'!R89C4:R90C95",FALSE),2,
MATCH(T$2,INDIRECT("'"&amp;実行度合表集計!$D124&amp;"_受着完'!R4",FALSE),0)-3)</f>
        <v>#REF!</v>
      </c>
      <c r="AD125" s="455" t="e" cm="1">
        <f t="array" aca="1" ref="AD125" ca="1">INDEX(INDIRECT("'"&amp;実行度合表集計!$D124&amp;"_受着完'!R27C4:R28C95",FALSE),2,
MATCH(AD$2,INDIRECT("'"&amp;実行度合表集計!$D124&amp;"_受着完'!R4",FALSE),0)-1)</f>
        <v>#REF!</v>
      </c>
      <c r="AE125" s="356" t="e">
        <f ca="1">INDEX(INDIRECT("'"&amp;実行度合表集計!$D124&amp;"_受着完'!R27C4:R28C95",FALSE),2,
MATCH(AD$2,INDIRECT("'"&amp;実行度合表集計!$D124&amp;"_受着完'!R4",FALSE),0))</f>
        <v>#REF!</v>
      </c>
      <c r="AF125" s="587" t="e" cm="1">
        <f t="array" aca="1" ref="AF125" ca="1">INDEX(INDIRECT("'"&amp;実行度合表集計!$D124&amp;"_受着完'!R27C4:R28C95",FALSE),2,
MATCH(AD$2,INDIRECT("'"&amp;実行度合表集計!$D124&amp;"_受着完'!R4",FALSE),0)-3)</f>
        <v>#REF!</v>
      </c>
      <c r="AG125" s="357" t="e" cm="1">
        <f t="array" aca="1" ref="AG125" ca="1">INDEX(INDIRECT("'"&amp;実行度合表集計!$D124&amp;"_受着完'!R58C4:R59C95",FALSE),2,
MATCH(AD$2,INDIRECT("'"&amp;実行度合表集計!$D124&amp;"_受着完'!R4",FALSE),0)-1)</f>
        <v>#REF!</v>
      </c>
      <c r="AH125" s="356" t="e">
        <f ca="1">INDEX(INDIRECT("'"&amp;実行度合表集計!$D124&amp;"_受着完'!R58C4:R59C95",FALSE),2,
MATCH(AD$2,INDIRECT("'"&amp;実行度合表集計!$D124&amp;"_受着完'!R4",FALSE),0))</f>
        <v>#REF!</v>
      </c>
      <c r="AI125" s="587" t="e" cm="1">
        <f t="array" aca="1" ref="AI125" ca="1">INDEX(INDIRECT("'"&amp;実行度合表集計!$D124&amp;"_受着完'!R58C4:R59C95",FALSE),2,
MATCH(AD$2,INDIRECT("'"&amp;実行度合表集計!$D124&amp;"_受着完'!R4",FALSE),0)-3)</f>
        <v>#REF!</v>
      </c>
      <c r="AJ125" s="358" t="e" cm="1">
        <f t="array" aca="1" ref="AJ125" ca="1">INDEX(INDIRECT("'"&amp;実行度合表集計!$D124&amp;"_受着完'!R89C4:R90C95",FALSE),2,
MATCH(AD$2,INDIRECT("'"&amp;実行度合表集計!$D124&amp;"_受着完'!R4",FALSE),0)-1)</f>
        <v>#REF!</v>
      </c>
      <c r="AK125" s="356" t="e">
        <f ca="1">INDEX(INDIRECT("'"&amp;実行度合表集計!$D124&amp;"_受着完'!R89C4:R90C95",FALSE),2,
MATCH(AD$2,INDIRECT("'"&amp;実行度合表集計!$D124&amp;"_受着完'!R4",FALSE),0))</f>
        <v>#REF!</v>
      </c>
      <c r="AL125" s="795" t="e">
        <f ca="1">AK125-($Q124*1000)</f>
        <v>#REF!</v>
      </c>
      <c r="AM125" s="587" t="e" cm="1">
        <f t="array" aca="1" ref="AM125" ca="1">INDEX(INDIRECT("'"&amp;実行度合表集計!$D124&amp;"_受着完'!R89C4:R90C95",FALSE),2,
MATCH(AD$2,INDIRECT("'"&amp;実行度合表集計!$D124&amp;"_受着完'!R4",FALSE),0)-3)</f>
        <v>#REF!</v>
      </c>
      <c r="AN125" s="455" t="e" cm="1">
        <f t="array" aca="1" ref="AN125" ca="1">INDEX(INDIRECT("'"&amp;実行度合表集計!$D124&amp;"_受着完'!R27C4:R28C95",FALSE),2,
MATCH(AN$2,INDIRECT("'"&amp;実行度合表集計!$D124&amp;"_受着完'!R4",FALSE),0)-1)</f>
        <v>#REF!</v>
      </c>
      <c r="AO125" s="356" t="e">
        <f ca="1">INDEX(INDIRECT("'"&amp;実行度合表集計!$D124&amp;"_受着完'!R27C4:R28C95",FALSE),2,
MATCH(AN$2,INDIRECT("'"&amp;実行度合表集計!$D124&amp;"_受着完'!R4",FALSE),0))</f>
        <v>#REF!</v>
      </c>
      <c r="AP125" s="587" t="e" cm="1">
        <f t="array" aca="1" ref="AP125" ca="1">INDEX(INDIRECT("'"&amp;実行度合表集計!$D124&amp;"_受着完'!R27C4:R28C95",FALSE),2,
MATCH(AN$2,INDIRECT("'"&amp;実行度合表集計!$D124&amp;"_受着完'!R4",FALSE),0)-3)</f>
        <v>#REF!</v>
      </c>
      <c r="AQ125" s="357" t="e" cm="1">
        <f t="array" aca="1" ref="AQ125" ca="1">INDEX(INDIRECT("'"&amp;実行度合表集計!$D124&amp;"_受着完'!R58C4:R59C95",FALSE),2,
MATCH(AN$2,INDIRECT("'"&amp;実行度合表集計!$D124&amp;"_受着完'!R4",FALSE),0)-1)</f>
        <v>#REF!</v>
      </c>
      <c r="AR125" s="356" t="e">
        <f ca="1">INDEX(INDIRECT("'"&amp;実行度合表集計!$D124&amp;"_受着完'!R58C4:R59C95",FALSE),2,
MATCH(AN$2,INDIRECT("'"&amp;実行度合表集計!$D124&amp;"_受着完'!R4",FALSE),0))</f>
        <v>#REF!</v>
      </c>
      <c r="AS125" s="587" t="e" cm="1">
        <f t="array" aca="1" ref="AS125" ca="1">INDEX(INDIRECT("'"&amp;実行度合表集計!$D124&amp;"_受着完'!R58C4:R59C95",FALSE),2,
MATCH(AN$2,INDIRECT("'"&amp;実行度合表集計!$D124&amp;"_受着完'!R4",FALSE),0)-3)</f>
        <v>#REF!</v>
      </c>
      <c r="AT125" s="358" t="e" cm="1">
        <f t="array" aca="1" ref="AT125" ca="1">INDEX(INDIRECT("'"&amp;実行度合表集計!$D124&amp;"_受着完'!R89C4:R90C95",FALSE),2,
MATCH(AN$2,INDIRECT("'"&amp;実行度合表集計!$D124&amp;"_受着完'!R4",FALSE),0)-1)</f>
        <v>#REF!</v>
      </c>
      <c r="AU125" s="356" t="e">
        <f ca="1">INDEX(INDIRECT("'"&amp;実行度合表集計!$D124&amp;"_受着完'!R89C4:R90C95",FALSE),2,
MATCH(AN$2,INDIRECT("'"&amp;実行度合表集計!$D124&amp;"_受着完'!R4",FALSE),0))</f>
        <v>#REF!</v>
      </c>
      <c r="AV125" s="795" t="e">
        <f ca="1">AU125-($Q124*1000)</f>
        <v>#REF!</v>
      </c>
      <c r="AW125" s="587" t="e" cm="1">
        <f t="array" aca="1" ref="AW125" ca="1">INDEX(INDIRECT("'"&amp;実行度合表集計!$D124&amp;"_受着完'!R89C4:R90C95",FALSE),2,
MATCH(AN$2,INDIRECT("'"&amp;実行度合表集計!$D124&amp;"_受着完'!R4",FALSE),0)-3)</f>
        <v>#REF!</v>
      </c>
      <c r="AX125" s="627" t="e">
        <f t="shared" ref="AX125" ca="1" si="3536">T125+AD125+AN125</f>
        <v>#REF!</v>
      </c>
      <c r="AY125" s="628" t="e">
        <f t="shared" ref="AY125" ca="1" si="3537">U125+AE125+AO125</f>
        <v>#REF!</v>
      </c>
      <c r="AZ125" s="629" t="e">
        <f t="shared" ref="AZ125" ca="1" si="3538">V125+AF125+AP125</f>
        <v>#REF!</v>
      </c>
      <c r="BA125" s="648" t="e">
        <f t="shared" ref="BA125" ca="1" si="3539">W125+AG125+AQ125</f>
        <v>#REF!</v>
      </c>
      <c r="BB125" s="617" t="e">
        <f t="shared" ref="BB125" ca="1" si="3540">X125+AH125+AR125</f>
        <v>#REF!</v>
      </c>
      <c r="BC125" s="649" t="e">
        <f t="shared" ref="BC125" ca="1" si="3541">Y125+AI125+AS125</f>
        <v>#REF!</v>
      </c>
      <c r="BD125" s="659" t="e">
        <f ca="1">Z125+AJ125+AT125</f>
        <v>#REF!</v>
      </c>
      <c r="BE125" s="619" t="e">
        <f ca="1">AA125+AK125+AU125</f>
        <v>#REF!</v>
      </c>
      <c r="BF125" s="790" t="e">
        <f ca="1">BE125*(1+BF126)-(($Q124*1000)*3)</f>
        <v>#REF!</v>
      </c>
      <c r="BG125" s="660" t="e">
        <f ca="1">AC125+AM125+AW125</f>
        <v>#REF!</v>
      </c>
      <c r="BH125" s="360" t="e" cm="1">
        <f t="array" aca="1" ref="BH125" ca="1">INDEX(INDIRECT("'"&amp;実行度合表集計!$D124&amp;"_受着完'!R27C4:R28C95",FALSE),2,
MATCH(BH$2,INDIRECT("'"&amp;実行度合表集計!$D124&amp;"_受着完'!R4",FALSE),0)-1)</f>
        <v>#REF!</v>
      </c>
      <c r="BI125" s="356" t="e">
        <f ca="1">INDEX(INDIRECT("'"&amp;実行度合表集計!$D124&amp;"_受着完'!R27C4:R28C95",FALSE),2,
MATCH(BH$2,INDIRECT("'"&amp;実行度合表集計!$D124&amp;"_受着完'!R4",FALSE),0))</f>
        <v>#REF!</v>
      </c>
      <c r="BJ125" s="587" t="e" cm="1">
        <f t="array" aca="1" ref="BJ125" ca="1">INDEX(INDIRECT("'"&amp;実行度合表集計!$D124&amp;"_受着完'!R27C4:R28C95",FALSE),2,
MATCH(BH$2,INDIRECT("'"&amp;実行度合表集計!$D124&amp;"_受着完'!R4",FALSE),0)-3)</f>
        <v>#REF!</v>
      </c>
      <c r="BK125" s="357" t="e" cm="1">
        <f t="array" aca="1" ref="BK125" ca="1">INDEX(INDIRECT("'"&amp;実行度合表集計!$D124&amp;"_受着完'!R58C4:R59C95",FALSE),2,
MATCH(BH$2,INDIRECT("'"&amp;実行度合表集計!$D124&amp;"_受着完'!R4",FALSE),0)-1)</f>
        <v>#REF!</v>
      </c>
      <c r="BL125" s="356" t="e">
        <f ca="1">INDEX(INDIRECT("'"&amp;実行度合表集計!$D124&amp;"_受着完'!R58C4:R59C95",FALSE),2,
MATCH(BH$2,INDIRECT("'"&amp;実行度合表集計!$D124&amp;"_受着完'!R4",FALSE),0))</f>
        <v>#REF!</v>
      </c>
      <c r="BM125" s="587" t="e" cm="1">
        <f t="array" aca="1" ref="BM125" ca="1">INDEX(INDIRECT("'"&amp;実行度合表集計!$D124&amp;"_受着完'!R58C4:R59C95",FALSE),2,
MATCH(BH$2,INDIRECT("'"&amp;実行度合表集計!$D124&amp;"_受着完'!R4",FALSE),0)-3)</f>
        <v>#REF!</v>
      </c>
      <c r="BN125" s="358" t="e" cm="1">
        <f t="array" aca="1" ref="BN125" ca="1">INDEX(INDIRECT("'"&amp;実行度合表集計!$D124&amp;"_受着完'!R89C4:R90C95",FALSE),2,
MATCH(BH$2,INDIRECT("'"&amp;実行度合表集計!$D124&amp;"_受着完'!R4",FALSE),0)-1)</f>
        <v>#REF!</v>
      </c>
      <c r="BO125" s="356" t="e">
        <f ca="1">INDEX(INDIRECT("'"&amp;実行度合表集計!$D124&amp;"_受着完'!R89C4:R90C95",FALSE),2,
MATCH(BH$2,INDIRECT("'"&amp;実行度合表集計!$D124&amp;"_受着完'!R4",FALSE),0))</f>
        <v>#REF!</v>
      </c>
      <c r="BP125" s="795" t="e">
        <f ca="1">BO125-($Q124*1000)</f>
        <v>#REF!</v>
      </c>
      <c r="BQ125" s="587" t="e" cm="1">
        <f t="array" aca="1" ref="BQ125" ca="1">INDEX(INDIRECT("'"&amp;実行度合表集計!$D124&amp;"_受着完'!R89C4:R90C95",FALSE),2,
MATCH(BH$2,INDIRECT("'"&amp;実行度合表集計!$D124&amp;"_受着完'!R4",FALSE),0)-3)</f>
        <v>#REF!</v>
      </c>
      <c r="BR125" s="455" t="e" cm="1">
        <f t="array" aca="1" ref="BR125" ca="1">INDEX(INDIRECT("'"&amp;実行度合表集計!$D124&amp;"_受着完'!R27C4:R28C95",FALSE),2,
MATCH(BR$2,INDIRECT("'"&amp;実行度合表集計!$D124&amp;"_受着完'!R4",FALSE),0)-1)</f>
        <v>#REF!</v>
      </c>
      <c r="BS125" s="356" t="e">
        <f ca="1">INDEX(INDIRECT("'"&amp;実行度合表集計!$D124&amp;"_受着完'!R27C4:R28C95",FALSE),2,
MATCH(BR$2,INDIRECT("'"&amp;実行度合表集計!$D124&amp;"_受着完'!R4",FALSE),0))</f>
        <v>#REF!</v>
      </c>
      <c r="BT125" s="587" t="e" cm="1">
        <f t="array" aca="1" ref="BT125" ca="1">INDEX(INDIRECT("'"&amp;実行度合表集計!$D124&amp;"_受着完'!R27C4:R28C95",FALSE),2,
MATCH(BR$2,INDIRECT("'"&amp;実行度合表集計!$D124&amp;"_受着完'!R4",FALSE),0)-3)</f>
        <v>#REF!</v>
      </c>
      <c r="BU125" s="357" t="e" cm="1">
        <f t="array" aca="1" ref="BU125" ca="1">INDEX(INDIRECT("'"&amp;実行度合表集計!$D124&amp;"_受着完'!R58C4:R59C95",FALSE),2,
MATCH(BR$2,INDIRECT("'"&amp;実行度合表集計!$D124&amp;"_受着完'!R4",FALSE),0)-1)</f>
        <v>#REF!</v>
      </c>
      <c r="BV125" s="356" t="e">
        <f ca="1">INDEX(INDIRECT("'"&amp;実行度合表集計!$D124&amp;"_受着完'!R58C4:R59C95",FALSE),2,
MATCH(BR$2,INDIRECT("'"&amp;実行度合表集計!$D124&amp;"_受着完'!R4",FALSE),0))</f>
        <v>#REF!</v>
      </c>
      <c r="BW125" s="587" t="e" cm="1">
        <f t="array" aca="1" ref="BW125" ca="1">INDEX(INDIRECT("'"&amp;実行度合表集計!$D124&amp;"_受着完'!R58C4:R59C95",FALSE),2,
MATCH(BR$2,INDIRECT("'"&amp;実行度合表集計!$D124&amp;"_受着完'!R4",FALSE),0)-3)</f>
        <v>#REF!</v>
      </c>
      <c r="BX125" s="358" t="e" cm="1">
        <f t="array" aca="1" ref="BX125" ca="1">INDEX(INDIRECT("'"&amp;実行度合表集計!$D124&amp;"_受着完'!R89C4:R90C95",FALSE),2,
MATCH(BR$2,INDIRECT("'"&amp;実行度合表集計!$D124&amp;"_受着完'!R4",FALSE),0)-1)</f>
        <v>#REF!</v>
      </c>
      <c r="BY125" s="356" t="e">
        <f ca="1">INDEX(INDIRECT("'"&amp;実行度合表集計!$D124&amp;"_受着完'!R89C4:R90C95",FALSE),2,
MATCH(BR$2,INDIRECT("'"&amp;実行度合表集計!$D124&amp;"_受着完'!R4",FALSE),0))</f>
        <v>#REF!</v>
      </c>
      <c r="BZ125" s="795" t="e">
        <f ca="1">BY125-($Q124*1000)</f>
        <v>#REF!</v>
      </c>
      <c r="CA125" s="587" t="e" cm="1">
        <f t="array" aca="1" ref="CA125" ca="1">INDEX(INDIRECT("'"&amp;実行度合表集計!$D124&amp;"_受着完'!R89C4:R90C95",FALSE),2,
MATCH(BR$2,INDIRECT("'"&amp;実行度合表集計!$D124&amp;"_受着完'!R4",FALSE),0)-3)</f>
        <v>#REF!</v>
      </c>
      <c r="CB125" s="455" t="e" cm="1">
        <f t="array" aca="1" ref="CB125" ca="1">INDEX(INDIRECT("'"&amp;実行度合表集計!$D124&amp;"_受着完'!R27C4:R28C95",FALSE),2,
MATCH(CB$2,INDIRECT("'"&amp;実行度合表集計!$D124&amp;"_受着完'!R4",FALSE),0)-1)</f>
        <v>#REF!</v>
      </c>
      <c r="CC125" s="356" t="e">
        <f ca="1">INDEX(INDIRECT("'"&amp;実行度合表集計!$D124&amp;"_受着完'!R27C4:R28C95",FALSE),2,
MATCH(CB$2,INDIRECT("'"&amp;実行度合表集計!$D124&amp;"_受着完'!R4",FALSE),0))</f>
        <v>#REF!</v>
      </c>
      <c r="CD125" s="587" t="e" cm="1">
        <f t="array" aca="1" ref="CD125" ca="1">INDEX(INDIRECT("'"&amp;実行度合表集計!$D124&amp;"_受着完'!R27C4:R28C95",FALSE),2,
MATCH(CB$2,INDIRECT("'"&amp;実行度合表集計!$D124&amp;"_受着完'!R4",FALSE),0)-3)</f>
        <v>#REF!</v>
      </c>
      <c r="CE125" s="357" t="e" cm="1">
        <f t="array" aca="1" ref="CE125" ca="1">INDEX(INDIRECT("'"&amp;実行度合表集計!$D124&amp;"_受着完'!R58C4:R59C95",FALSE),2,
MATCH(CB$2,INDIRECT("'"&amp;実行度合表集計!$D124&amp;"_受着完'!R4",FALSE),0)-1)</f>
        <v>#REF!</v>
      </c>
      <c r="CF125" s="356" t="e">
        <f ca="1">INDEX(INDIRECT("'"&amp;実行度合表集計!$D124&amp;"_受着完'!R58C4:R59C95",FALSE),2,
MATCH(CB$2,INDIRECT("'"&amp;実行度合表集計!$D124&amp;"_受着完'!R4",FALSE),0))</f>
        <v>#REF!</v>
      </c>
      <c r="CG125" s="587" t="e" cm="1">
        <f t="array" aca="1" ref="CG125" ca="1">INDEX(INDIRECT("'"&amp;実行度合表集計!$D124&amp;"_受着完'!R58C4:R59C95",FALSE),2,
MATCH(CB$2,INDIRECT("'"&amp;実行度合表集計!$D124&amp;"_受着完'!R4",FALSE),0)-3)</f>
        <v>#REF!</v>
      </c>
      <c r="CH125" s="358" t="e" cm="1">
        <f t="array" aca="1" ref="CH125" ca="1">INDEX(INDIRECT("'"&amp;実行度合表集計!$D124&amp;"_受着完'!R89C4:R90C95",FALSE),2,
MATCH(CB$2,INDIRECT("'"&amp;実行度合表集計!$D124&amp;"_受着完'!R4",FALSE),0)-1)</f>
        <v>#REF!</v>
      </c>
      <c r="CI125" s="356" t="e">
        <f ca="1">INDEX(INDIRECT("'"&amp;実行度合表集計!$D124&amp;"_受着完'!R89C4:R90C95",FALSE),2,
MATCH(CB$2,INDIRECT("'"&amp;実行度合表集計!$D124&amp;"_受着完'!R4",FALSE),0))</f>
        <v>#REF!</v>
      </c>
      <c r="CJ125" s="795" t="e">
        <f ca="1">CI125-($Q124*1000)</f>
        <v>#REF!</v>
      </c>
      <c r="CK125" s="587" t="e" cm="1">
        <f t="array" aca="1" ref="CK125" ca="1">INDEX(INDIRECT("'"&amp;実行度合表集計!$D124&amp;"_受着完'!R89C4:R90C95",FALSE),2,
MATCH(CB$2,INDIRECT("'"&amp;実行度合表集計!$D124&amp;"_受着完'!R4",FALSE),0)-3)</f>
        <v>#REF!</v>
      </c>
      <c r="CL125" s="627" t="e">
        <f t="shared" ref="CL125" ca="1" si="3542">BH125+BR125+CB125</f>
        <v>#REF!</v>
      </c>
      <c r="CM125" s="628" t="e">
        <f t="shared" ref="CM125" ca="1" si="3543">BI125+BS125+CC125</f>
        <v>#REF!</v>
      </c>
      <c r="CN125" s="629" t="e">
        <f t="shared" ref="CN125" ca="1" si="3544">BJ125+BT125+CD125</f>
        <v>#REF!</v>
      </c>
      <c r="CO125" s="648" t="e">
        <f t="shared" ref="CO125" ca="1" si="3545">BK125+BU125+CE125</f>
        <v>#REF!</v>
      </c>
      <c r="CP125" s="617" t="e">
        <f t="shared" ref="CP125" ca="1" si="3546">BL125+BV125+CF125</f>
        <v>#REF!</v>
      </c>
      <c r="CQ125" s="649" t="e">
        <f t="shared" ref="CQ125" ca="1" si="3547">BM125+BW125+CG125</f>
        <v>#REF!</v>
      </c>
      <c r="CR125" s="659" t="e">
        <f ca="1">BN125+BX125+CH125</f>
        <v>#REF!</v>
      </c>
      <c r="CS125" s="619" t="e">
        <f ca="1">BO125+BY125+CI125</f>
        <v>#REF!</v>
      </c>
      <c r="CT125" s="790" t="e">
        <f ca="1">CS125*(1+CT126)-(($Q124*1000)*3)</f>
        <v>#REF!</v>
      </c>
      <c r="CU125" s="660" t="e">
        <f ca="1">BQ125+CA125+CK125</f>
        <v>#REF!</v>
      </c>
      <c r="CV125" s="670" t="e">
        <f t="shared" ca="1" si="3522"/>
        <v>#REF!</v>
      </c>
      <c r="CW125" s="620" t="e">
        <f t="shared" ca="1" si="3522"/>
        <v>#REF!</v>
      </c>
      <c r="CX125" s="671" t="e">
        <f t="shared" ca="1" si="3522"/>
        <v>#REF!</v>
      </c>
      <c r="CY125" s="681" t="e">
        <f t="shared" ca="1" si="3522"/>
        <v>#REF!</v>
      </c>
      <c r="CZ125" s="622" t="e">
        <f t="shared" ca="1" si="3522"/>
        <v>#REF!</v>
      </c>
      <c r="DA125" s="682" t="e">
        <f t="shared" ca="1" si="3522"/>
        <v>#REF!</v>
      </c>
      <c r="DB125" s="692" t="e">
        <f t="shared" ca="1" si="3522"/>
        <v>#REF!</v>
      </c>
      <c r="DC125" s="624" t="e">
        <f t="shared" ca="1" si="3522"/>
        <v>#REF!</v>
      </c>
      <c r="DD125" s="790" t="e">
        <f t="shared" ca="1" si="3522"/>
        <v>#REF!</v>
      </c>
      <c r="DE125" s="693" t="e">
        <f t="shared" ca="1" si="3522"/>
        <v>#REF!</v>
      </c>
      <c r="DF125" s="360" t="e" cm="1">
        <f t="array" aca="1" ref="DF125" ca="1">INDEX(INDIRECT("'"&amp;実行度合表集計!$D124&amp;"_受着完'!R27C4:R28C95",FALSE),2,
MATCH(DF$2,INDIRECT("'"&amp;実行度合表集計!$D124&amp;"_受着完'!R4",FALSE),0)-1)</f>
        <v>#REF!</v>
      </c>
      <c r="DG125" s="356" t="e">
        <f ca="1">INDEX(INDIRECT("'"&amp;実行度合表集計!$D124&amp;"_受着完'!R27C4:R28C95",FALSE),2,
MATCH(DF$2,INDIRECT("'"&amp;実行度合表集計!$D124&amp;"_受着完'!R4",FALSE),0))</f>
        <v>#REF!</v>
      </c>
      <c r="DH125" s="587" t="e" cm="1">
        <f t="array" aca="1" ref="DH125" ca="1">INDEX(INDIRECT("'"&amp;実行度合表集計!$D124&amp;"_受着完'!R27C4:R28C95",FALSE),2,
MATCH(DF$2,INDIRECT("'"&amp;実行度合表集計!$D124&amp;"_受着完'!R4",FALSE),0)-3)</f>
        <v>#REF!</v>
      </c>
      <c r="DI125" s="357" t="e" cm="1">
        <f t="array" aca="1" ref="DI125" ca="1">INDEX(INDIRECT("'"&amp;実行度合表集計!$D124&amp;"_受着完'!R58C4:R59C95",FALSE),2,
MATCH(DF$2,INDIRECT("'"&amp;実行度合表集計!$D124&amp;"_受着完'!R4",FALSE),0)-1)</f>
        <v>#REF!</v>
      </c>
      <c r="DJ125" s="356" t="e">
        <f ca="1">INDEX(INDIRECT("'"&amp;実行度合表集計!$D124&amp;"_受着完'!R58C4:R59C95",FALSE),2,
MATCH(DF$2,INDIRECT("'"&amp;実行度合表集計!$D124&amp;"_受着完'!R4",FALSE),0))</f>
        <v>#REF!</v>
      </c>
      <c r="DK125" s="587" t="e" cm="1">
        <f t="array" aca="1" ref="DK125" ca="1">INDEX(INDIRECT("'"&amp;実行度合表集計!$D124&amp;"_受着完'!R58C4:R59C95",FALSE),2,
MATCH(DF$2,INDIRECT("'"&amp;実行度合表集計!$D124&amp;"_受着完'!R4",FALSE),0)-3)</f>
        <v>#REF!</v>
      </c>
      <c r="DL125" s="358" t="e" cm="1">
        <f t="array" aca="1" ref="DL125" ca="1">INDEX(INDIRECT("'"&amp;実行度合表集計!$D124&amp;"_受着完'!R89C4:R90C95",FALSE),2,
MATCH(DF$2,INDIRECT("'"&amp;実行度合表集計!$D124&amp;"_受着完'!R4",FALSE),0)-1)</f>
        <v>#REF!</v>
      </c>
      <c r="DM125" s="356" t="e">
        <f ca="1">INDEX(INDIRECT("'"&amp;実行度合表集計!$D124&amp;"_受着完'!R89C4:R90C95",FALSE),2,
MATCH(DF$2,INDIRECT("'"&amp;実行度合表集計!$D124&amp;"_受着完'!R4",FALSE),0))</f>
        <v>#REF!</v>
      </c>
      <c r="DN125" s="795" t="e">
        <f ca="1">DM125-($Q124*1000)</f>
        <v>#REF!</v>
      </c>
      <c r="DO125" s="587" t="e" cm="1">
        <f t="array" aca="1" ref="DO125" ca="1">INDEX(INDIRECT("'"&amp;実行度合表集計!$D124&amp;"_受着完'!R89C4:R90C95",FALSE),2,
MATCH(DF$2,INDIRECT("'"&amp;実行度合表集計!$D124&amp;"_受着完'!R4",FALSE),0)-3)</f>
        <v>#REF!</v>
      </c>
      <c r="DP125" s="455" t="e" cm="1">
        <f t="array" aca="1" ref="DP125" ca="1">INDEX(INDIRECT("'"&amp;実行度合表集計!$D124&amp;"_受着完'!R27C4:R28C95",FALSE),2,
MATCH(DP$2,INDIRECT("'"&amp;実行度合表集計!$D124&amp;"_受着完'!R4",FALSE),0)-1)</f>
        <v>#REF!</v>
      </c>
      <c r="DQ125" s="356" t="e">
        <f ca="1">INDEX(INDIRECT("'"&amp;実行度合表集計!$D124&amp;"_受着完'!R27C4:R28C95",FALSE),2,
MATCH(DP$2,INDIRECT("'"&amp;実行度合表集計!$D124&amp;"_受着完'!R4",FALSE),0))</f>
        <v>#REF!</v>
      </c>
      <c r="DR125" s="587" t="e" cm="1">
        <f t="array" aca="1" ref="DR125" ca="1">INDEX(INDIRECT("'"&amp;実行度合表集計!$D124&amp;"_受着完'!R27C4:R28C95",FALSE),2,
MATCH(DP$2,INDIRECT("'"&amp;実行度合表集計!$D124&amp;"_受着完'!R4",FALSE),0)-3)</f>
        <v>#REF!</v>
      </c>
      <c r="DS125" s="357" t="e" cm="1">
        <f t="array" aca="1" ref="DS125" ca="1">INDEX(INDIRECT("'"&amp;実行度合表集計!$D124&amp;"_受着完'!R58C4:R59C95",FALSE),2,
MATCH(DP$2,INDIRECT("'"&amp;実行度合表集計!$D124&amp;"_受着完'!R4",FALSE),0)-1)</f>
        <v>#REF!</v>
      </c>
      <c r="DT125" s="356" t="e">
        <f ca="1">INDEX(INDIRECT("'"&amp;実行度合表集計!$D124&amp;"_受着完'!R58C4:R59C95",FALSE),2,
MATCH(DP$2,INDIRECT("'"&amp;実行度合表集計!$D124&amp;"_受着完'!R4",FALSE),0))</f>
        <v>#REF!</v>
      </c>
      <c r="DU125" s="587" t="e" cm="1">
        <f t="array" aca="1" ref="DU125" ca="1">INDEX(INDIRECT("'"&amp;実行度合表集計!$D124&amp;"_受着完'!R58C4:R59C95",FALSE),2,
MATCH(DP$2,INDIRECT("'"&amp;実行度合表集計!$D124&amp;"_受着完'!R4",FALSE),0)-3)</f>
        <v>#REF!</v>
      </c>
      <c r="DV125" s="358" t="e" cm="1">
        <f t="array" aca="1" ref="DV125" ca="1">INDEX(INDIRECT("'"&amp;実行度合表集計!$D124&amp;"_受着完'!R89C4:R90C95",FALSE),2,
MATCH(DP$2,INDIRECT("'"&amp;実行度合表集計!$D124&amp;"_受着完'!R4",FALSE),0)-1)</f>
        <v>#REF!</v>
      </c>
      <c r="DW125" s="356" t="e">
        <f ca="1">INDEX(INDIRECT("'"&amp;実行度合表集計!$D124&amp;"_受着完'!R89C4:R90C95",FALSE),2,
MATCH(DP$2,INDIRECT("'"&amp;実行度合表集計!$D124&amp;"_受着完'!R4",FALSE),0))</f>
        <v>#REF!</v>
      </c>
      <c r="DX125" s="795" t="e">
        <f ca="1">DW125-($Q124*1000)</f>
        <v>#REF!</v>
      </c>
      <c r="DY125" s="587" t="e" cm="1">
        <f t="array" aca="1" ref="DY125" ca="1">INDEX(INDIRECT("'"&amp;実行度合表集計!$D124&amp;"_受着完'!R89C4:R90C95",FALSE),2,
MATCH(DP$2,INDIRECT("'"&amp;実行度合表集計!$D124&amp;"_受着完'!R4",FALSE),0)-3)</f>
        <v>#REF!</v>
      </c>
      <c r="DZ125" s="455" t="e" cm="1">
        <f t="array" aca="1" ref="DZ125" ca="1">INDEX(INDIRECT("'"&amp;実行度合表集計!$D124&amp;"_受着完'!R27C4:R28C95",FALSE),2,
MATCH(DZ$2,INDIRECT("'"&amp;実行度合表集計!$D124&amp;"_受着完'!R4",FALSE),0)-1)</f>
        <v>#REF!</v>
      </c>
      <c r="EA125" s="356" t="e">
        <f ca="1">INDEX(INDIRECT("'"&amp;実行度合表集計!$D124&amp;"_受着完'!R27C4:R28C95",FALSE),2,
MATCH(DZ$2,INDIRECT("'"&amp;実行度合表集計!$D124&amp;"_受着完'!R4",FALSE),0))</f>
        <v>#REF!</v>
      </c>
      <c r="EB125" s="587" t="e" cm="1">
        <f t="array" aca="1" ref="EB125" ca="1">INDEX(INDIRECT("'"&amp;実行度合表集計!$D124&amp;"_受着完'!R27C4:R28C95",FALSE),2,
MATCH(DZ$2,INDIRECT("'"&amp;実行度合表集計!$D124&amp;"_受着完'!R4",FALSE),0)-3)</f>
        <v>#REF!</v>
      </c>
      <c r="EC125" s="357" t="e" cm="1">
        <f t="array" aca="1" ref="EC125" ca="1">INDEX(INDIRECT("'"&amp;実行度合表集計!$D124&amp;"_受着完'!R58C4:R59C95",FALSE),2,
MATCH(DZ$2,INDIRECT("'"&amp;実行度合表集計!$D124&amp;"_受着完'!R4",FALSE),0)-1)</f>
        <v>#REF!</v>
      </c>
      <c r="ED125" s="356" t="e">
        <f ca="1">INDEX(INDIRECT("'"&amp;実行度合表集計!$D124&amp;"_受着完'!R58C4:R59C95",FALSE),2,
MATCH(DZ$2,INDIRECT("'"&amp;実行度合表集計!$D124&amp;"_受着完'!R4",FALSE),0))</f>
        <v>#REF!</v>
      </c>
      <c r="EE125" s="587" t="e" cm="1">
        <f t="array" aca="1" ref="EE125" ca="1">INDEX(INDIRECT("'"&amp;実行度合表集計!$D124&amp;"_受着完'!R58C4:R59C95",FALSE),2,
MATCH(DZ$2,INDIRECT("'"&amp;実行度合表集計!$D124&amp;"_受着完'!R4",FALSE),0)-3)</f>
        <v>#REF!</v>
      </c>
      <c r="EF125" s="358" t="e" cm="1">
        <f t="array" aca="1" ref="EF125" ca="1">INDEX(INDIRECT("'"&amp;実行度合表集計!$D124&amp;"_受着完'!R89C4:R90C95",FALSE),2,
MATCH(DZ$2,INDIRECT("'"&amp;実行度合表集計!$D124&amp;"_受着完'!R4",FALSE),0)-1)</f>
        <v>#REF!</v>
      </c>
      <c r="EG125" s="356" t="e">
        <f ca="1">INDEX(INDIRECT("'"&amp;実行度合表集計!$D124&amp;"_受着完'!R89C4:R90C95",FALSE),2,
MATCH(DZ$2,INDIRECT("'"&amp;実行度合表集計!$D124&amp;"_受着完'!R4",FALSE),0))</f>
        <v>#REF!</v>
      </c>
      <c r="EH125" s="795" t="e">
        <f ca="1">EG125-($Q124*1000)</f>
        <v>#REF!</v>
      </c>
      <c r="EI125" s="587" t="e" cm="1">
        <f t="array" aca="1" ref="EI125" ca="1">INDEX(INDIRECT("'"&amp;実行度合表集計!$D124&amp;"_受着完'!R89C4:R90C95",FALSE),2,
MATCH(DZ$2,INDIRECT("'"&amp;実行度合表集計!$D124&amp;"_受着完'!R4",FALSE),0)-3)</f>
        <v>#REF!</v>
      </c>
      <c r="EJ125" s="627" t="e">
        <f t="shared" ref="EJ125" ca="1" si="3548">DF125+DP125+DZ125</f>
        <v>#REF!</v>
      </c>
      <c r="EK125" s="628" t="e">
        <f t="shared" ref="EK125" ca="1" si="3549">DG125+DQ125+EA125</f>
        <v>#REF!</v>
      </c>
      <c r="EL125" s="629" t="e">
        <f t="shared" ref="EL125" ca="1" si="3550">DH125+DR125+EB125</f>
        <v>#REF!</v>
      </c>
      <c r="EM125" s="648" t="e">
        <f t="shared" ref="EM125" ca="1" si="3551">DI125+DS125+EC125</f>
        <v>#REF!</v>
      </c>
      <c r="EN125" s="617" t="e">
        <f t="shared" ref="EN125" ca="1" si="3552">DJ125+DT125+ED125</f>
        <v>#REF!</v>
      </c>
      <c r="EO125" s="649" t="e">
        <f t="shared" ref="EO125" ca="1" si="3553">DK125+DU125+EE125</f>
        <v>#REF!</v>
      </c>
      <c r="EP125" s="659" t="e">
        <f ca="1">DL125+DV125+EF125</f>
        <v>#REF!</v>
      </c>
      <c r="EQ125" s="619" t="e">
        <f ca="1">DM125+DW125+EG125</f>
        <v>#REF!</v>
      </c>
      <c r="ER125" s="790" t="e">
        <f ca="1">EQ125*(1+ER126)-(($Q124*1000)*3)</f>
        <v>#REF!</v>
      </c>
      <c r="ES125" s="660" t="e">
        <f ca="1">DO125+DY125+EI125</f>
        <v>#REF!</v>
      </c>
      <c r="ET125" s="360" t="e" cm="1">
        <f t="array" aca="1" ref="ET125" ca="1">INDEX(INDIRECT("'"&amp;実行度合表集計!$D124&amp;"_受着完'!R27C4:R28C95",FALSE),2,
MATCH(ET$2,INDIRECT("'"&amp;実行度合表集計!$D124&amp;"_受着完'!R4",FALSE),0)-1)</f>
        <v>#REF!</v>
      </c>
      <c r="EU125" s="356" t="e">
        <f ca="1">INDEX(INDIRECT("'"&amp;実行度合表集計!$D124&amp;"_受着完'!R27C4:R28C95",FALSE),2,
MATCH(ET$2,INDIRECT("'"&amp;実行度合表集計!$D124&amp;"_受着完'!R4",FALSE),0))</f>
        <v>#REF!</v>
      </c>
      <c r="EV125" s="587" t="e" cm="1">
        <f t="array" aca="1" ref="EV125" ca="1">INDEX(INDIRECT("'"&amp;実行度合表集計!$D124&amp;"_受着完'!R27C4:R28C95",FALSE),2,
MATCH(ET$2,INDIRECT("'"&amp;実行度合表集計!$D124&amp;"_受着完'!R4",FALSE),0)-3)</f>
        <v>#REF!</v>
      </c>
      <c r="EW125" s="357" t="e" cm="1">
        <f t="array" aca="1" ref="EW125" ca="1">INDEX(INDIRECT("'"&amp;実行度合表集計!$D124&amp;"_受着完'!R58C4:R59C95",FALSE),2,
MATCH(ET$2,INDIRECT("'"&amp;実行度合表集計!$D124&amp;"_受着完'!R4",FALSE),0)-1)</f>
        <v>#REF!</v>
      </c>
      <c r="EX125" s="356" t="e">
        <f ca="1">INDEX(INDIRECT("'"&amp;実行度合表集計!$D124&amp;"_受着完'!R58C4:R59C95",FALSE),2,
MATCH(ET$2,INDIRECT("'"&amp;実行度合表集計!$D124&amp;"_受着完'!R4",FALSE),0))</f>
        <v>#REF!</v>
      </c>
      <c r="EY125" s="587" t="e" cm="1">
        <f t="array" aca="1" ref="EY125" ca="1">INDEX(INDIRECT("'"&amp;実行度合表集計!$D124&amp;"_受着完'!R58C4:R59C95",FALSE),2,
MATCH(ET$2,INDIRECT("'"&amp;実行度合表集計!$D124&amp;"_受着完'!R4",FALSE),0)-3)</f>
        <v>#REF!</v>
      </c>
      <c r="EZ125" s="358" t="e" cm="1">
        <f t="array" aca="1" ref="EZ125" ca="1">INDEX(INDIRECT("'"&amp;実行度合表集計!$D124&amp;"_受着完'!R89C4:R90C95",FALSE),2,
MATCH(ET$2,INDIRECT("'"&amp;実行度合表集計!$D124&amp;"_受着完'!R4",FALSE),0)-1)</f>
        <v>#REF!</v>
      </c>
      <c r="FA125" s="356" t="e">
        <f ca="1">INDEX(INDIRECT("'"&amp;実行度合表集計!$D124&amp;"_受着完'!R89C4:R90C95",FALSE),2,
MATCH(ET$2,INDIRECT("'"&amp;実行度合表集計!$D124&amp;"_受着完'!R4",FALSE),0))</f>
        <v>#REF!</v>
      </c>
      <c r="FB125" s="795" t="e">
        <f ca="1">FA125-($Q124*1000)</f>
        <v>#REF!</v>
      </c>
      <c r="FC125" s="587" t="e" cm="1">
        <f t="array" aca="1" ref="FC125" ca="1">INDEX(INDIRECT("'"&amp;実行度合表集計!$D124&amp;"_受着完'!R89C4:R90C95",FALSE),2,
MATCH(ET$2,INDIRECT("'"&amp;実行度合表集計!$D124&amp;"_受着完'!R4",FALSE),0)-3)</f>
        <v>#REF!</v>
      </c>
      <c r="FD125" s="455" t="e" cm="1">
        <f t="array" aca="1" ref="FD125" ca="1">INDEX(INDIRECT("'"&amp;実行度合表集計!$D124&amp;"_受着完'!R27C4:R28C95",FALSE),2,
MATCH(FD$2,INDIRECT("'"&amp;実行度合表集計!$D124&amp;"_受着完'!R4",FALSE),0)-1)</f>
        <v>#REF!</v>
      </c>
      <c r="FE125" s="356" t="e">
        <f ca="1">INDEX(INDIRECT("'"&amp;実行度合表集計!$D124&amp;"_受着完'!R27C4:R28C95",FALSE),2,
MATCH(FD$2,INDIRECT("'"&amp;実行度合表集計!$D124&amp;"_受着完'!R4",FALSE),0))</f>
        <v>#REF!</v>
      </c>
      <c r="FF125" s="587" t="e" cm="1">
        <f t="array" aca="1" ref="FF125" ca="1">INDEX(INDIRECT("'"&amp;実行度合表集計!$D124&amp;"_受着完'!R27C4:R28C95",FALSE),2,
MATCH(FD$2,INDIRECT("'"&amp;実行度合表集計!$D124&amp;"_受着完'!R4",FALSE),0)-3)</f>
        <v>#REF!</v>
      </c>
      <c r="FG125" s="357" t="e" cm="1">
        <f t="array" aca="1" ref="FG125" ca="1">INDEX(INDIRECT("'"&amp;実行度合表集計!$D124&amp;"_受着完'!R58C4:R59C95",FALSE),2,
MATCH(FD$2,INDIRECT("'"&amp;実行度合表集計!$D124&amp;"_受着完'!R4",FALSE),0)-1)</f>
        <v>#REF!</v>
      </c>
      <c r="FH125" s="356" t="e">
        <f ca="1">INDEX(INDIRECT("'"&amp;実行度合表集計!$D124&amp;"_受着完'!R58C4:R59C95",FALSE),2,
MATCH(FD$2,INDIRECT("'"&amp;実行度合表集計!$D124&amp;"_受着完'!R4",FALSE),0))</f>
        <v>#REF!</v>
      </c>
      <c r="FI125" s="587" t="e" cm="1">
        <f t="array" aca="1" ref="FI125" ca="1">INDEX(INDIRECT("'"&amp;実行度合表集計!$D124&amp;"_受着完'!R58C4:R59C95",FALSE),2,
MATCH(FD$2,INDIRECT("'"&amp;実行度合表集計!$D124&amp;"_受着完'!R4",FALSE),0)-3)</f>
        <v>#REF!</v>
      </c>
      <c r="FJ125" s="358" t="e" cm="1">
        <f t="array" aca="1" ref="FJ125" ca="1">INDEX(INDIRECT("'"&amp;実行度合表集計!$D124&amp;"_受着完'!R89C4:R90C95",FALSE),2,
MATCH(FD$2,INDIRECT("'"&amp;実行度合表集計!$D124&amp;"_受着完'!R4",FALSE),0)-1)</f>
        <v>#REF!</v>
      </c>
      <c r="FK125" s="356" t="e">
        <f ca="1">INDEX(INDIRECT("'"&amp;実行度合表集計!$D124&amp;"_受着完'!R89C4:R90C95",FALSE),2,
MATCH(FD$2,INDIRECT("'"&amp;実行度合表集計!$D124&amp;"_受着完'!R4",FALSE),0))</f>
        <v>#REF!</v>
      </c>
      <c r="FL125" s="795" t="e">
        <f ca="1">FK125-($Q124*1000)</f>
        <v>#REF!</v>
      </c>
      <c r="FM125" s="587" t="e" cm="1">
        <f t="array" aca="1" ref="FM125" ca="1">INDEX(INDIRECT("'"&amp;実行度合表集計!$D124&amp;"_受着完'!R89C4:R90C95",FALSE),2,
MATCH(FD$2,INDIRECT("'"&amp;実行度合表集計!$D124&amp;"_受着完'!R4",FALSE),0)-3)</f>
        <v>#REF!</v>
      </c>
      <c r="FN125" s="455" t="e" cm="1">
        <f t="array" aca="1" ref="FN125" ca="1">INDEX(INDIRECT("'"&amp;実行度合表集計!$D124&amp;"_受着完'!R27C4:R28C95",FALSE),2,
MATCH(FN$2,INDIRECT("'"&amp;実行度合表集計!$D124&amp;"_受着完'!R4",FALSE),0)-1)</f>
        <v>#REF!</v>
      </c>
      <c r="FO125" s="356" t="e">
        <f ca="1">INDEX(INDIRECT("'"&amp;実行度合表集計!$D124&amp;"_受着完'!R27C4:R28C95",FALSE),2,
MATCH(FN$2,INDIRECT("'"&amp;実行度合表集計!$D124&amp;"_受着完'!R4",FALSE),0))</f>
        <v>#REF!</v>
      </c>
      <c r="FP125" s="587" t="e" cm="1">
        <f t="array" aca="1" ref="FP125" ca="1">INDEX(INDIRECT("'"&amp;実行度合表集計!$D124&amp;"_受着完'!R27C4:R28C95",FALSE),2,
MATCH(FN$2,INDIRECT("'"&amp;実行度合表集計!$D124&amp;"_受着完'!R4",FALSE),0)-3)</f>
        <v>#REF!</v>
      </c>
      <c r="FQ125" s="357" t="e" cm="1">
        <f t="array" aca="1" ref="FQ125" ca="1">INDEX(INDIRECT("'"&amp;実行度合表集計!$D124&amp;"_受着完'!R58C4:R59C95",FALSE),2,
MATCH(FN$2,INDIRECT("'"&amp;実行度合表集計!$D124&amp;"_受着完'!R4",FALSE),0)-1)</f>
        <v>#REF!</v>
      </c>
      <c r="FR125" s="356" t="e">
        <f ca="1">INDEX(INDIRECT("'"&amp;実行度合表集計!$D124&amp;"_受着完'!R58C4:R59C95",FALSE),2,
MATCH(FN$2,INDIRECT("'"&amp;実行度合表集計!$D124&amp;"_受着完'!R4",FALSE),0))</f>
        <v>#REF!</v>
      </c>
      <c r="FS125" s="587" t="e" cm="1">
        <f t="array" aca="1" ref="FS125" ca="1">INDEX(INDIRECT("'"&amp;実行度合表集計!$D124&amp;"_受着完'!R58C4:R59C95",FALSE),2,
MATCH(FN$2,INDIRECT("'"&amp;実行度合表集計!$D124&amp;"_受着完'!R4",FALSE),0)-3)</f>
        <v>#REF!</v>
      </c>
      <c r="FT125" s="358" t="e" cm="1">
        <f t="array" aca="1" ref="FT125" ca="1">INDEX(INDIRECT("'"&amp;実行度合表集計!$D124&amp;"_受着完'!R89C4:R90C95",FALSE),2,
MATCH(FN$2,INDIRECT("'"&amp;実行度合表集計!$D124&amp;"_受着完'!R4",FALSE),0)-1)</f>
        <v>#REF!</v>
      </c>
      <c r="FU125" s="356" t="e">
        <f ca="1">INDEX(INDIRECT("'"&amp;実行度合表集計!$D124&amp;"_受着完'!R89C4:R90C95",FALSE),2,
MATCH(FN$2,INDIRECT("'"&amp;実行度合表集計!$D124&amp;"_受着完'!R4",FALSE),0))</f>
        <v>#REF!</v>
      </c>
      <c r="FV125" s="795" t="e">
        <f ca="1">FU125-($Q124*1000)</f>
        <v>#REF!</v>
      </c>
      <c r="FW125" s="587" t="e" cm="1">
        <f t="array" aca="1" ref="FW125" ca="1">INDEX(INDIRECT("'"&amp;実行度合表集計!$D124&amp;"_受着完'!R89C4:R90C95",FALSE),2,
MATCH(FN$2,INDIRECT("'"&amp;実行度合表集計!$D124&amp;"_受着完'!R4",FALSE),0)-3)</f>
        <v>#REF!</v>
      </c>
      <c r="FX125" s="627" t="e">
        <f t="shared" ref="FX125" ca="1" si="3554">ET125+FD125+FN125</f>
        <v>#REF!</v>
      </c>
      <c r="FY125" s="628" t="e">
        <f t="shared" ref="FY125" ca="1" si="3555">EU125+FE125+FO125</f>
        <v>#REF!</v>
      </c>
      <c r="FZ125" s="629" t="e">
        <f t="shared" ref="FZ125" ca="1" si="3556">EV125+FF125+FP125</f>
        <v>#REF!</v>
      </c>
      <c r="GA125" s="648" t="e">
        <f t="shared" ref="GA125" ca="1" si="3557">EW125+FG125+FQ125</f>
        <v>#REF!</v>
      </c>
      <c r="GB125" s="617" t="e">
        <f t="shared" ref="GB125" ca="1" si="3558">EX125+FH125+FR125</f>
        <v>#REF!</v>
      </c>
      <c r="GC125" s="649" t="e">
        <f t="shared" ref="GC125" ca="1" si="3559">EY125+FI125+FS125</f>
        <v>#REF!</v>
      </c>
      <c r="GD125" s="659" t="e">
        <f ca="1">EZ125+FJ125+FT125</f>
        <v>#REF!</v>
      </c>
      <c r="GE125" s="619" t="e">
        <f ca="1">FA125+FK125+FU125</f>
        <v>#REF!</v>
      </c>
      <c r="GF125" s="790" t="e">
        <f ca="1">GE125*(1+GF126)-(($Q124*1000)*3)</f>
        <v>#REF!</v>
      </c>
      <c r="GG125" s="660" t="e">
        <f ca="1">FC125+FM125+FW125</f>
        <v>#REF!</v>
      </c>
      <c r="GH125" s="670" t="e">
        <f t="shared" ca="1" si="3525"/>
        <v>#REF!</v>
      </c>
      <c r="GI125" s="620" t="e">
        <f t="shared" ca="1" si="3525"/>
        <v>#REF!</v>
      </c>
      <c r="GJ125" s="671" t="e">
        <f t="shared" ca="1" si="3525"/>
        <v>#REF!</v>
      </c>
      <c r="GK125" s="681" t="e">
        <f t="shared" ca="1" si="3525"/>
        <v>#REF!</v>
      </c>
      <c r="GL125" s="622" t="e">
        <f t="shared" ca="1" si="3525"/>
        <v>#REF!</v>
      </c>
      <c r="GM125" s="682" t="e">
        <f t="shared" ca="1" si="3525"/>
        <v>#REF!</v>
      </c>
      <c r="GN125" s="692" t="e">
        <f t="shared" ca="1" si="3526"/>
        <v>#REF!</v>
      </c>
      <c r="GO125" s="624" t="e">
        <f t="shared" ca="1" si="3527"/>
        <v>#REF!</v>
      </c>
      <c r="GP125" s="790" t="e">
        <f t="shared" ca="1" si="3528"/>
        <v>#REF!</v>
      </c>
      <c r="GQ125" s="693" t="e">
        <f t="shared" ca="1" si="3529"/>
        <v>#REF!</v>
      </c>
      <c r="GR125" s="702" t="e">
        <f t="shared" ca="1" si="3530"/>
        <v>#REF!</v>
      </c>
      <c r="GS125" s="699" t="e">
        <f t="shared" ca="1" si="3530"/>
        <v>#REF!</v>
      </c>
      <c r="GT125" s="703" t="e">
        <f t="shared" ca="1" si="3530"/>
        <v>#REF!</v>
      </c>
      <c r="GU125" s="702" t="e">
        <f t="shared" ca="1" si="3530"/>
        <v>#REF!</v>
      </c>
      <c r="GV125" s="699" t="e">
        <f t="shared" ca="1" si="3530"/>
        <v>#REF!</v>
      </c>
      <c r="GW125" s="703" t="e">
        <f t="shared" ca="1" si="3530"/>
        <v>#REF!</v>
      </c>
      <c r="GX125" s="702" t="e">
        <f t="shared" ca="1" si="3530"/>
        <v>#REF!</v>
      </c>
      <c r="GY125" s="699" t="e">
        <f t="shared" ca="1" si="3530"/>
        <v>#REF!</v>
      </c>
      <c r="GZ125" s="790" t="e">
        <f t="shared" ca="1" si="3530"/>
        <v>#REF!</v>
      </c>
      <c r="HA125" s="703" t="e">
        <f t="shared" ca="1" si="3530"/>
        <v>#REF!</v>
      </c>
      <c r="HC125" s="461" t="s">
        <v>146</v>
      </c>
      <c r="HD125" s="460"/>
      <c r="HE125" s="461"/>
      <c r="HF125" s="461"/>
      <c r="HG125" s="461"/>
    </row>
    <row r="126" spans="1:215" ht="20.25" outlineLevel="1" thickBot="1" x14ac:dyDescent="0.3">
      <c r="A126" s="365"/>
      <c r="B126" s="505"/>
      <c r="C126" s="444" t="str">
        <f>_xlfn.XLOOKUP($D126,'214737'!$H:$H,'214737'!$G:$G,"",0)</f>
        <v/>
      </c>
      <c r="D126" s="432" t="str">
        <f>HYPERLINK("#'"&amp;D124&amp;"_損益'!A1","▶損益")</f>
        <v>▶損益</v>
      </c>
      <c r="E126" s="407"/>
      <c r="F126" s="1295" t="str">
        <f>_xlfn.XLOOKUP($D126,'214737'!$H:$H,'214737'!$I:$I,"",0)</f>
        <v/>
      </c>
      <c r="G126" s="1295" t="str">
        <f>_xlfn.XLOOKUP($D126,'214737'!$H:$H,'214737'!$J:$J,"",0)</f>
        <v/>
      </c>
      <c r="H126" s="1295" t="str">
        <f>_xlfn.XLOOKUP($D126,'214737'!$H:$H,'214737'!$K:$K,"",0)</f>
        <v/>
      </c>
      <c r="I126" s="415"/>
      <c r="J126" s="547"/>
      <c r="K126" s="1279"/>
      <c r="L126" s="1279"/>
      <c r="M126" s="1279"/>
      <c r="N126" s="1279"/>
      <c r="O126" s="1279"/>
      <c r="P126" s="1279"/>
      <c r="Q126" s="1279"/>
      <c r="R126" s="579" t="str">
        <f>R124</f>
        <v>リーガルFP事業部</v>
      </c>
      <c r="S126" s="359" t="s">
        <v>143</v>
      </c>
      <c r="T126" s="558" t="e">
        <f t="shared" ref="T126" ca="1" si="3560">IF(AND(T124&gt;0,T125&gt;0),ROUNDDOWN(T125/T124,4),"")</f>
        <v>#REF!</v>
      </c>
      <c r="U126" s="559" t="e">
        <f t="shared" ref="U126" ca="1" si="3561">IF(AND(U124&gt;0,U125&gt;0),ROUNDDOWN(U125/U124,4),"")</f>
        <v>#REF!</v>
      </c>
      <c r="V126" s="559" t="e">
        <f t="shared" ref="V126" ca="1" si="3562">IF(AND(V124&gt;0,V125&gt;0),ROUNDDOWN(V125/V124,4),"")</f>
        <v>#REF!</v>
      </c>
      <c r="W126" s="560" t="e">
        <f t="shared" ref="W126" ca="1" si="3563">IF(AND(W124&gt;0,W125&gt;0),ROUNDDOWN(W125/W124,4),"")</f>
        <v>#REF!</v>
      </c>
      <c r="X126" s="559" t="e">
        <f t="shared" ref="X126" ca="1" si="3564">IF(AND(X124&gt;0,X125&gt;0),ROUNDDOWN(X125/X124,4),"")</f>
        <v>#REF!</v>
      </c>
      <c r="Y126" s="559" t="e">
        <f t="shared" ref="Y126" ca="1" si="3565">IF(AND(Y124&gt;0,Y125&gt;0),ROUNDDOWN(Y125/Y124,4),"")</f>
        <v>#REF!</v>
      </c>
      <c r="Z126" s="561" t="e">
        <f t="shared" ref="Z126" ca="1" si="3566">IF(AND(Z124&gt;0,Z125&gt;0),ROUNDDOWN(Z125/Z124,4),"")</f>
        <v>#REF!</v>
      </c>
      <c r="AA126" s="559" t="e">
        <f t="shared" ref="AA126" ca="1" si="3567">IF(AND(AA124&gt;0,AA125&gt;0),ROUNDDOWN(AA125/AA124,4),"")</f>
        <v>#REF!</v>
      </c>
      <c r="AB126" s="571" t="e">
        <f ca="1">IF(AB125&gt;0,AB125/AB124,0)</f>
        <v>#REF!</v>
      </c>
      <c r="AC126" s="559" t="e">
        <f t="shared" ref="AC126" ca="1" si="3568">IF(AND(AC124&gt;0,AC125&gt;0),ROUNDDOWN(AC125/AC124,4),"")</f>
        <v>#REF!</v>
      </c>
      <c r="AD126" s="558" t="e">
        <f t="shared" ref="AD126" ca="1" si="3569">IF(AND(AD124&gt;0,AD125&gt;0),ROUNDDOWN(AD125/AD124,4),"")</f>
        <v>#REF!</v>
      </c>
      <c r="AE126" s="559" t="e">
        <f t="shared" ref="AE126" ca="1" si="3570">IF(AND(AE124&gt;0,AE125&gt;0),ROUNDDOWN(AE125/AE124,4),"")</f>
        <v>#REF!</v>
      </c>
      <c r="AF126" s="559" t="e">
        <f t="shared" ref="AF126" ca="1" si="3571">IF(AND(AF124&gt;0,AF125&gt;0),ROUNDDOWN(AF125/AF124,4),"")</f>
        <v>#REF!</v>
      </c>
      <c r="AG126" s="560" t="e">
        <f t="shared" ref="AG126" ca="1" si="3572">IF(AND(AG124&gt;0,AG125&gt;0),ROUNDDOWN(AG125/AG124,4),"")</f>
        <v>#REF!</v>
      </c>
      <c r="AH126" s="559" t="e">
        <f t="shared" ref="AH126" ca="1" si="3573">IF(AND(AH124&gt;0,AH125&gt;0),ROUNDDOWN(AH125/AH124,4),"")</f>
        <v>#REF!</v>
      </c>
      <c r="AI126" s="559" t="e">
        <f t="shared" ref="AI126" ca="1" si="3574">IF(AND(AI124&gt;0,AI125&gt;0),ROUNDDOWN(AI125/AI124,4),"")</f>
        <v>#REF!</v>
      </c>
      <c r="AJ126" s="561" t="e">
        <f t="shared" ref="AJ126" ca="1" si="3575">IF(AND(AJ124&gt;0,AJ125&gt;0),ROUNDDOWN(AJ125/AJ124,4),"")</f>
        <v>#REF!</v>
      </c>
      <c r="AK126" s="559" t="e">
        <f t="shared" ref="AK126" ca="1" si="3576">IF(AND(AK124&gt;0,AK125&gt;0),ROUNDDOWN(AK125/AK124,4),"")</f>
        <v>#REF!</v>
      </c>
      <c r="AL126" s="571" t="e">
        <f ca="1">IF(AL125&gt;0,AL125/AL124,0)</f>
        <v>#REF!</v>
      </c>
      <c r="AM126" s="559" t="e">
        <f t="shared" ref="AM126" ca="1" si="3577">IF(AND(AM124&gt;0,AM125&gt;0),ROUNDDOWN(AM125/AM124,4),"")</f>
        <v>#REF!</v>
      </c>
      <c r="AN126" s="558" t="e">
        <f t="shared" ref="AN126" ca="1" si="3578">IF(AND(AN124&gt;0,AN125&gt;0),ROUNDDOWN(AN125/AN124,4),"")</f>
        <v>#REF!</v>
      </c>
      <c r="AO126" s="559" t="e">
        <f t="shared" ref="AO126" ca="1" si="3579">IF(AND(AO124&gt;0,AO125&gt;0),ROUNDDOWN(AO125/AO124,4),"")</f>
        <v>#REF!</v>
      </c>
      <c r="AP126" s="559" t="e">
        <f t="shared" ref="AP126" ca="1" si="3580">IF(AND(AP124&gt;0,AP125&gt;0),ROUNDDOWN(AP125/AP124,4),"")</f>
        <v>#REF!</v>
      </c>
      <c r="AQ126" s="560" t="e">
        <f t="shared" ref="AQ126" ca="1" si="3581">IF(AND(AQ124&gt;0,AQ125&gt;0),ROUNDDOWN(AQ125/AQ124,4),"")</f>
        <v>#REF!</v>
      </c>
      <c r="AR126" s="559" t="e">
        <f t="shared" ref="AR126" ca="1" si="3582">IF(AND(AR124&gt;0,AR125&gt;0),ROUNDDOWN(AR125/AR124,4),"")</f>
        <v>#REF!</v>
      </c>
      <c r="AS126" s="559" t="e">
        <f t="shared" ref="AS126" ca="1" si="3583">IF(AND(AS124&gt;0,AS125&gt;0),ROUNDDOWN(AS125/AS124,4),"")</f>
        <v>#REF!</v>
      </c>
      <c r="AT126" s="561" t="e">
        <f t="shared" ref="AT126" ca="1" si="3584">IF(AND(AT124&gt;0,AT125&gt;0),ROUNDDOWN(AT125/AT124,4),"")</f>
        <v>#REF!</v>
      </c>
      <c r="AU126" s="559" t="e">
        <f t="shared" ref="AU126" ca="1" si="3585">IF(AND(AU124&gt;0,AU125&gt;0),ROUNDDOWN(AU125/AU124,4),"")</f>
        <v>#REF!</v>
      </c>
      <c r="AV126" s="571" t="e">
        <f ca="1">IF(AV125&gt;0,AV125/AV124,0)</f>
        <v>#REF!</v>
      </c>
      <c r="AW126" s="559" t="e">
        <f t="shared" ref="AW126" ca="1" si="3586">IF(AND(AW124&gt;0,AW125&gt;0),ROUNDDOWN(AW125/AW124,4),"")</f>
        <v>#REF!</v>
      </c>
      <c r="AX126" s="630" t="e">
        <f t="shared" ref="AX126:BE126" ca="1" si="3587">IF(AND(AX124&gt;0,AX125&gt;0),ROUNDDOWN(AX125/AX124,4),"")</f>
        <v>#REF!</v>
      </c>
      <c r="AY126" s="563" t="e">
        <f t="shared" ca="1" si="3587"/>
        <v>#REF!</v>
      </c>
      <c r="AZ126" s="631" t="e">
        <f t="shared" ca="1" si="3587"/>
        <v>#REF!</v>
      </c>
      <c r="BA126" s="650" t="e">
        <f t="shared" ca="1" si="3587"/>
        <v>#REF!</v>
      </c>
      <c r="BB126" s="564" t="e">
        <f t="shared" ca="1" si="3587"/>
        <v>#REF!</v>
      </c>
      <c r="BC126" s="651" t="e">
        <f t="shared" ca="1" si="3587"/>
        <v>#REF!</v>
      </c>
      <c r="BD126" s="661" t="e">
        <f t="shared" ca="1" si="3587"/>
        <v>#REF!</v>
      </c>
      <c r="BE126" s="565" t="e">
        <f t="shared" ca="1" si="3587"/>
        <v>#REF!</v>
      </c>
      <c r="BF126" s="796"/>
      <c r="BG126" s="662" t="e">
        <f ca="1">IF(AND(BG124&gt;0,BG125&gt;0),ROUNDDOWN(BG125/BG124,4),"")</f>
        <v>#REF!</v>
      </c>
      <c r="BH126" s="566" t="e">
        <f t="shared" ref="BH126" ca="1" si="3588">IF(AND(BH124&gt;0,BH125&gt;0),ROUNDDOWN(BH125/BH124,4),"")</f>
        <v>#REF!</v>
      </c>
      <c r="BI126" s="559" t="e">
        <f t="shared" ref="BI126" ca="1" si="3589">IF(AND(BI124&gt;0,BI125&gt;0),ROUNDDOWN(BI125/BI124,4),"")</f>
        <v>#REF!</v>
      </c>
      <c r="BJ126" s="559" t="e">
        <f t="shared" ref="BJ126" ca="1" si="3590">IF(AND(BJ124&gt;0,BJ125&gt;0),ROUNDDOWN(BJ125/BJ124,4),"")</f>
        <v>#REF!</v>
      </c>
      <c r="BK126" s="560" t="e">
        <f t="shared" ref="BK126" ca="1" si="3591">IF(AND(BK124&gt;0,BK125&gt;0),ROUNDDOWN(BK125/BK124,4),"")</f>
        <v>#REF!</v>
      </c>
      <c r="BL126" s="559" t="e">
        <f t="shared" ref="BL126" ca="1" si="3592">IF(AND(BL124&gt;0,BL125&gt;0),ROUNDDOWN(BL125/BL124,4),"")</f>
        <v>#REF!</v>
      </c>
      <c r="BM126" s="559" t="e">
        <f t="shared" ref="BM126" ca="1" si="3593">IF(AND(BM124&gt;0,BM125&gt;0),ROUNDDOWN(BM125/BM124,4),"")</f>
        <v>#REF!</v>
      </c>
      <c r="BN126" s="561" t="e">
        <f t="shared" ref="BN126" ca="1" si="3594">IF(AND(BN124&gt;0,BN125&gt;0),ROUNDDOWN(BN125/BN124,4),"")</f>
        <v>#REF!</v>
      </c>
      <c r="BO126" s="559" t="e">
        <f t="shared" ref="BO126" ca="1" si="3595">IF(AND(BO124&gt;0,BO125&gt;0),ROUNDDOWN(BO125/BO124,4),"")</f>
        <v>#REF!</v>
      </c>
      <c r="BP126" s="571" t="e">
        <f ca="1">IF(BP125&gt;0,BP125/BP124,0)</f>
        <v>#REF!</v>
      </c>
      <c r="BQ126" s="559" t="e">
        <f t="shared" ref="BQ126" ca="1" si="3596">IF(AND(BQ124&gt;0,BQ125&gt;0),ROUNDDOWN(BQ125/BQ124,4),"")</f>
        <v>#REF!</v>
      </c>
      <c r="BR126" s="558" t="e">
        <f t="shared" ref="BR126" ca="1" si="3597">IF(AND(BR124&gt;0,BR125&gt;0),ROUNDDOWN(BR125/BR124,4),"")</f>
        <v>#REF!</v>
      </c>
      <c r="BS126" s="559" t="e">
        <f t="shared" ref="BS126" ca="1" si="3598">IF(AND(BS124&gt;0,BS125&gt;0),ROUNDDOWN(BS125/BS124,4),"")</f>
        <v>#REF!</v>
      </c>
      <c r="BT126" s="559" t="e">
        <f t="shared" ref="BT126" ca="1" si="3599">IF(AND(BT124&gt;0,BT125&gt;0),ROUNDDOWN(BT125/BT124,4),"")</f>
        <v>#REF!</v>
      </c>
      <c r="BU126" s="560" t="e">
        <f t="shared" ref="BU126" ca="1" si="3600">IF(AND(BU124&gt;0,BU125&gt;0),ROUNDDOWN(BU125/BU124,4),"")</f>
        <v>#REF!</v>
      </c>
      <c r="BV126" s="559" t="e">
        <f t="shared" ref="BV126" ca="1" si="3601">IF(AND(BV124&gt;0,BV125&gt;0),ROUNDDOWN(BV125/BV124,4),"")</f>
        <v>#REF!</v>
      </c>
      <c r="BW126" s="559" t="e">
        <f t="shared" ref="BW126" ca="1" si="3602">IF(AND(BW124&gt;0,BW125&gt;0),ROUNDDOWN(BW125/BW124,4),"")</f>
        <v>#REF!</v>
      </c>
      <c r="BX126" s="561" t="e">
        <f t="shared" ref="BX126" ca="1" si="3603">IF(AND(BX124&gt;0,BX125&gt;0),ROUNDDOWN(BX125/BX124,4),"")</f>
        <v>#REF!</v>
      </c>
      <c r="BY126" s="559" t="e">
        <f t="shared" ref="BY126" ca="1" si="3604">IF(AND(BY124&gt;0,BY125&gt;0),ROUNDDOWN(BY125/BY124,4),"")</f>
        <v>#REF!</v>
      </c>
      <c r="BZ126" s="571" t="e">
        <f ca="1">IF(BZ125&gt;0,BZ125/BZ124,0)</f>
        <v>#REF!</v>
      </c>
      <c r="CA126" s="559" t="e">
        <f t="shared" ref="CA126" ca="1" si="3605">IF(AND(CA124&gt;0,CA125&gt;0),ROUNDDOWN(CA125/CA124,4),"")</f>
        <v>#REF!</v>
      </c>
      <c r="CB126" s="558" t="e">
        <f t="shared" ref="CB126" ca="1" si="3606">IF(AND(CB124&gt;0,CB125&gt;0),ROUNDDOWN(CB125/CB124,4),"")</f>
        <v>#REF!</v>
      </c>
      <c r="CC126" s="559" t="e">
        <f t="shared" ref="CC126" ca="1" si="3607">IF(AND(CC124&gt;0,CC125&gt;0),ROUNDDOWN(CC125/CC124,4),"")</f>
        <v>#REF!</v>
      </c>
      <c r="CD126" s="559" t="e">
        <f t="shared" ref="CD126" ca="1" si="3608">IF(AND(CD124&gt;0,CD125&gt;0),ROUNDDOWN(CD125/CD124,4),"")</f>
        <v>#REF!</v>
      </c>
      <c r="CE126" s="560" t="e">
        <f t="shared" ref="CE126" ca="1" si="3609">IF(AND(CE124&gt;0,CE125&gt;0),ROUNDDOWN(CE125/CE124,4),"")</f>
        <v>#REF!</v>
      </c>
      <c r="CF126" s="559" t="e">
        <f t="shared" ref="CF126" ca="1" si="3610">IF(AND(CF124&gt;0,CF125&gt;0),ROUNDDOWN(CF125/CF124,4),"")</f>
        <v>#REF!</v>
      </c>
      <c r="CG126" s="559" t="e">
        <f t="shared" ref="CG126" ca="1" si="3611">IF(AND(CG124&gt;0,CG125&gt;0),ROUNDDOWN(CG125/CG124,4),"")</f>
        <v>#REF!</v>
      </c>
      <c r="CH126" s="561" t="e">
        <f t="shared" ref="CH126" ca="1" si="3612">IF(AND(CH124&gt;0,CH125&gt;0),ROUNDDOWN(CH125/CH124,4),"")</f>
        <v>#REF!</v>
      </c>
      <c r="CI126" s="559" t="e">
        <f t="shared" ref="CI126" ca="1" si="3613">IF(AND(CI124&gt;0,CI125&gt;0),ROUNDDOWN(CI125/CI124,4),"")</f>
        <v>#REF!</v>
      </c>
      <c r="CJ126" s="571" t="e">
        <f ca="1">IF(CJ125&gt;0,CJ125/CJ124,0)</f>
        <v>#REF!</v>
      </c>
      <c r="CK126" s="559" t="e">
        <f t="shared" ref="CK126" ca="1" si="3614">IF(AND(CK124&gt;0,CK125&gt;0),ROUNDDOWN(CK125/CK124,4),"")</f>
        <v>#REF!</v>
      </c>
      <c r="CL126" s="630" t="e">
        <f t="shared" ref="CL126:CS126" ca="1" si="3615">IF(AND(CL124&gt;0,CL125&gt;0),ROUNDDOWN(CL125/CL124,4),"")</f>
        <v>#REF!</v>
      </c>
      <c r="CM126" s="563" t="e">
        <f t="shared" ca="1" si="3615"/>
        <v>#REF!</v>
      </c>
      <c r="CN126" s="631" t="e">
        <f t="shared" ca="1" si="3615"/>
        <v>#REF!</v>
      </c>
      <c r="CO126" s="650" t="e">
        <f t="shared" ca="1" si="3615"/>
        <v>#REF!</v>
      </c>
      <c r="CP126" s="564" t="e">
        <f t="shared" ca="1" si="3615"/>
        <v>#REF!</v>
      </c>
      <c r="CQ126" s="651" t="e">
        <f t="shared" ca="1" si="3615"/>
        <v>#REF!</v>
      </c>
      <c r="CR126" s="661" t="e">
        <f t="shared" ca="1" si="3615"/>
        <v>#REF!</v>
      </c>
      <c r="CS126" s="565" t="e">
        <f t="shared" ca="1" si="3615"/>
        <v>#REF!</v>
      </c>
      <c r="CT126" s="796"/>
      <c r="CU126" s="662" t="e">
        <f ca="1">IF(AND(CU124&gt;0,CU125&gt;0),ROUNDDOWN(CU125/CU124,4),"")</f>
        <v>#REF!</v>
      </c>
      <c r="CV126" s="672" t="e">
        <f ca="1">IF(AND(CV124&gt;0,CV125&gt;0),ROUNDDOWN(CV125/CV124,4),"")</f>
        <v>#REF!</v>
      </c>
      <c r="CW126" s="567" t="e">
        <f t="shared" ref="CW126:CX126" ca="1" si="3616">IF(AND(CW124&gt;0,CW125&gt;0),ROUNDDOWN(CW125/CW124,4),"")</f>
        <v>#REF!</v>
      </c>
      <c r="CX126" s="673" t="e">
        <f t="shared" ca="1" si="3616"/>
        <v>#REF!</v>
      </c>
      <c r="CY126" s="683" t="e">
        <f ca="1">IF(AND(CY124&gt;0,CY125&gt;0),ROUNDDOWN(CY125/CY124,4),"")</f>
        <v>#REF!</v>
      </c>
      <c r="CZ126" s="568" t="e">
        <f ca="1">IF(AND(CZ124&gt;0,CZ125&gt;0),ROUNDDOWN(CZ125/CZ124,4),"")</f>
        <v>#REF!</v>
      </c>
      <c r="DA126" s="684" t="e">
        <f ca="1">IF(AND(DA124&gt;0,DA125&gt;0),ROUNDDOWN(DA125/DA124,4),"")</f>
        <v>#REF!</v>
      </c>
      <c r="DB126" s="694" t="e">
        <f t="shared" ref="DB126" ca="1" si="3617">IF(AND(DB124&gt;0,DB125&gt;0),ROUNDDOWN(DB125/DB124,4),"")</f>
        <v>#REF!</v>
      </c>
      <c r="DC126" s="569" t="e">
        <f t="shared" ref="DC126:DD126" ca="1" si="3618">IF(AND(DC124&gt;0,DC125&gt;0),ROUNDDOWN(DC125/DC124,4),"")</f>
        <v>#REF!</v>
      </c>
      <c r="DD126" s="572" t="e">
        <f t="shared" ca="1" si="3618"/>
        <v>#REF!</v>
      </c>
      <c r="DE126" s="695" t="e">
        <f t="shared" ref="DE126" ca="1" si="3619">IF(AND(DE124&gt;0,DE125&gt;0),ROUNDDOWN(DE125/DE124,4),"")</f>
        <v>#REF!</v>
      </c>
      <c r="DF126" s="566" t="e">
        <f t="shared" ref="DF126:GX126" ca="1" si="3620">IF(AND(DF124&gt;0,DF125&gt;0),ROUNDDOWN(DF125/DF124,4),"")</f>
        <v>#REF!</v>
      </c>
      <c r="DG126" s="559" t="e">
        <f t="shared" ca="1" si="3620"/>
        <v>#REF!</v>
      </c>
      <c r="DH126" s="559" t="e">
        <f t="shared" ca="1" si="3620"/>
        <v>#REF!</v>
      </c>
      <c r="DI126" s="560" t="e">
        <f t="shared" ca="1" si="3620"/>
        <v>#REF!</v>
      </c>
      <c r="DJ126" s="559" t="e">
        <f t="shared" ca="1" si="3620"/>
        <v>#REF!</v>
      </c>
      <c r="DK126" s="559" t="e">
        <f t="shared" ca="1" si="3620"/>
        <v>#REF!</v>
      </c>
      <c r="DL126" s="561" t="e">
        <f t="shared" ca="1" si="3620"/>
        <v>#REF!</v>
      </c>
      <c r="DM126" s="559" t="e">
        <f t="shared" ca="1" si="3620"/>
        <v>#REF!</v>
      </c>
      <c r="DN126" s="571" t="e">
        <f ca="1">IF(DN125&gt;0,DN125/DN124,0)</f>
        <v>#REF!</v>
      </c>
      <c r="DO126" s="559" t="e">
        <f t="shared" ca="1" si="3620"/>
        <v>#REF!</v>
      </c>
      <c r="DP126" s="558" t="e">
        <f t="shared" ca="1" si="3620"/>
        <v>#REF!</v>
      </c>
      <c r="DQ126" s="559" t="e">
        <f t="shared" ca="1" si="3620"/>
        <v>#REF!</v>
      </c>
      <c r="DR126" s="559" t="e">
        <f t="shared" ca="1" si="3620"/>
        <v>#REF!</v>
      </c>
      <c r="DS126" s="560" t="e">
        <f t="shared" ca="1" si="3620"/>
        <v>#REF!</v>
      </c>
      <c r="DT126" s="559" t="e">
        <f t="shared" ca="1" si="3620"/>
        <v>#REF!</v>
      </c>
      <c r="DU126" s="559" t="e">
        <f t="shared" ca="1" si="3620"/>
        <v>#REF!</v>
      </c>
      <c r="DV126" s="561" t="e">
        <f t="shared" ca="1" si="3620"/>
        <v>#REF!</v>
      </c>
      <c r="DW126" s="559" t="e">
        <f t="shared" ca="1" si="3620"/>
        <v>#REF!</v>
      </c>
      <c r="DX126" s="571" t="e">
        <f ca="1">IF(DX125&gt;0,DX125/DX124,0)</f>
        <v>#REF!</v>
      </c>
      <c r="DY126" s="559" t="e">
        <f t="shared" ca="1" si="3620"/>
        <v>#REF!</v>
      </c>
      <c r="DZ126" s="558" t="e">
        <f t="shared" ca="1" si="3620"/>
        <v>#REF!</v>
      </c>
      <c r="EA126" s="559" t="e">
        <f t="shared" ca="1" si="3620"/>
        <v>#REF!</v>
      </c>
      <c r="EB126" s="559" t="e">
        <f t="shared" ca="1" si="3620"/>
        <v>#REF!</v>
      </c>
      <c r="EC126" s="560" t="e">
        <f t="shared" ca="1" si="3620"/>
        <v>#REF!</v>
      </c>
      <c r="ED126" s="559" t="e">
        <f t="shared" ca="1" si="3620"/>
        <v>#REF!</v>
      </c>
      <c r="EE126" s="559" t="e">
        <f t="shared" ca="1" si="3620"/>
        <v>#REF!</v>
      </c>
      <c r="EF126" s="561" t="e">
        <f t="shared" ca="1" si="3620"/>
        <v>#REF!</v>
      </c>
      <c r="EG126" s="559" t="e">
        <f t="shared" ca="1" si="3620"/>
        <v>#REF!</v>
      </c>
      <c r="EH126" s="571" t="e">
        <f ca="1">IF(EH125&gt;0,EH125/EH124,0)</f>
        <v>#REF!</v>
      </c>
      <c r="EI126" s="559" t="e">
        <f t="shared" ca="1" si="3620"/>
        <v>#REF!</v>
      </c>
      <c r="EJ126" s="630" t="e">
        <f t="shared" ref="EJ126:EQ126" ca="1" si="3621">IF(AND(EJ124&gt;0,EJ125&gt;0),ROUNDDOWN(EJ125/EJ124,4),"")</f>
        <v>#REF!</v>
      </c>
      <c r="EK126" s="563" t="e">
        <f t="shared" ca="1" si="3621"/>
        <v>#REF!</v>
      </c>
      <c r="EL126" s="631" t="e">
        <f t="shared" ca="1" si="3621"/>
        <v>#REF!</v>
      </c>
      <c r="EM126" s="650" t="e">
        <f t="shared" ca="1" si="3621"/>
        <v>#REF!</v>
      </c>
      <c r="EN126" s="564" t="e">
        <f t="shared" ca="1" si="3621"/>
        <v>#REF!</v>
      </c>
      <c r="EO126" s="651" t="e">
        <f t="shared" ca="1" si="3621"/>
        <v>#REF!</v>
      </c>
      <c r="EP126" s="661" t="e">
        <f t="shared" ca="1" si="3621"/>
        <v>#REF!</v>
      </c>
      <c r="EQ126" s="565" t="e">
        <f t="shared" ca="1" si="3621"/>
        <v>#REF!</v>
      </c>
      <c r="ER126" s="796"/>
      <c r="ES126" s="662" t="e">
        <f ca="1">IF(AND(ES124&gt;0,ES125&gt;0),ROUNDDOWN(ES125/ES124,4),"")</f>
        <v>#REF!</v>
      </c>
      <c r="ET126" s="566" t="e">
        <f t="shared" ca="1" si="3620"/>
        <v>#REF!</v>
      </c>
      <c r="EU126" s="559" t="e">
        <f t="shared" ca="1" si="3620"/>
        <v>#REF!</v>
      </c>
      <c r="EV126" s="559" t="e">
        <f t="shared" ca="1" si="3620"/>
        <v>#REF!</v>
      </c>
      <c r="EW126" s="560" t="e">
        <f t="shared" ca="1" si="3620"/>
        <v>#REF!</v>
      </c>
      <c r="EX126" s="559" t="e">
        <f t="shared" ca="1" si="3620"/>
        <v>#REF!</v>
      </c>
      <c r="EY126" s="559" t="e">
        <f t="shared" ca="1" si="3620"/>
        <v>#REF!</v>
      </c>
      <c r="EZ126" s="561" t="e">
        <f t="shared" ca="1" si="3620"/>
        <v>#REF!</v>
      </c>
      <c r="FA126" s="559" t="e">
        <f t="shared" ca="1" si="3620"/>
        <v>#REF!</v>
      </c>
      <c r="FB126" s="571" t="e">
        <f ca="1">IF(FB125&gt;0,FB125/FB124,0)</f>
        <v>#REF!</v>
      </c>
      <c r="FC126" s="559" t="e">
        <f t="shared" ca="1" si="3620"/>
        <v>#REF!</v>
      </c>
      <c r="FD126" s="558" t="e">
        <f t="shared" ca="1" si="3620"/>
        <v>#REF!</v>
      </c>
      <c r="FE126" s="559" t="e">
        <f t="shared" ca="1" si="3620"/>
        <v>#REF!</v>
      </c>
      <c r="FF126" s="559" t="e">
        <f t="shared" ca="1" si="3620"/>
        <v>#REF!</v>
      </c>
      <c r="FG126" s="560" t="e">
        <f t="shared" ca="1" si="3620"/>
        <v>#REF!</v>
      </c>
      <c r="FH126" s="559" t="e">
        <f t="shared" ca="1" si="3620"/>
        <v>#REF!</v>
      </c>
      <c r="FI126" s="559" t="e">
        <f t="shared" ca="1" si="3620"/>
        <v>#REF!</v>
      </c>
      <c r="FJ126" s="561" t="e">
        <f t="shared" ca="1" si="3620"/>
        <v>#REF!</v>
      </c>
      <c r="FK126" s="559" t="e">
        <f t="shared" ca="1" si="3620"/>
        <v>#REF!</v>
      </c>
      <c r="FL126" s="571" t="e">
        <f ca="1">IF(FL125&gt;0,FL125/FL124,0)</f>
        <v>#REF!</v>
      </c>
      <c r="FM126" s="559" t="e">
        <f t="shared" ca="1" si="3620"/>
        <v>#REF!</v>
      </c>
      <c r="FN126" s="558" t="e">
        <f t="shared" ca="1" si="3620"/>
        <v>#REF!</v>
      </c>
      <c r="FO126" s="559" t="e">
        <f t="shared" ca="1" si="3620"/>
        <v>#REF!</v>
      </c>
      <c r="FP126" s="559" t="e">
        <f t="shared" ca="1" si="3620"/>
        <v>#REF!</v>
      </c>
      <c r="FQ126" s="560" t="e">
        <f t="shared" ca="1" si="3620"/>
        <v>#REF!</v>
      </c>
      <c r="FR126" s="559" t="e">
        <f t="shared" ca="1" si="3620"/>
        <v>#REF!</v>
      </c>
      <c r="FS126" s="559" t="e">
        <f t="shared" ca="1" si="3620"/>
        <v>#REF!</v>
      </c>
      <c r="FT126" s="561" t="e">
        <f t="shared" ca="1" si="3620"/>
        <v>#REF!</v>
      </c>
      <c r="FU126" s="559" t="e">
        <f t="shared" ca="1" si="3620"/>
        <v>#REF!</v>
      </c>
      <c r="FV126" s="571" t="e">
        <f ca="1">IF(FV125&gt;0,FV125/FV124,0)</f>
        <v>#REF!</v>
      </c>
      <c r="FW126" s="559" t="e">
        <f t="shared" ca="1" si="3620"/>
        <v>#REF!</v>
      </c>
      <c r="FX126" s="630" t="e">
        <f t="shared" ref="FX126:GE126" ca="1" si="3622">IF(AND(FX124&gt;0,FX125&gt;0),ROUNDDOWN(FX125/FX124,4),"")</f>
        <v>#REF!</v>
      </c>
      <c r="FY126" s="563" t="e">
        <f t="shared" ca="1" si="3622"/>
        <v>#REF!</v>
      </c>
      <c r="FZ126" s="631" t="e">
        <f t="shared" ca="1" si="3622"/>
        <v>#REF!</v>
      </c>
      <c r="GA126" s="650" t="e">
        <f t="shared" ca="1" si="3622"/>
        <v>#REF!</v>
      </c>
      <c r="GB126" s="564" t="e">
        <f t="shared" ca="1" si="3622"/>
        <v>#REF!</v>
      </c>
      <c r="GC126" s="651" t="e">
        <f t="shared" ca="1" si="3622"/>
        <v>#REF!</v>
      </c>
      <c r="GD126" s="661" t="e">
        <f t="shared" ca="1" si="3622"/>
        <v>#REF!</v>
      </c>
      <c r="GE126" s="565" t="e">
        <f t="shared" ca="1" si="3622"/>
        <v>#REF!</v>
      </c>
      <c r="GF126" s="796"/>
      <c r="GG126" s="662" t="e">
        <f ca="1">IF(AND(GG124&gt;0,GG125&gt;0),ROUNDDOWN(GG125/GG124,4),"")</f>
        <v>#REF!</v>
      </c>
      <c r="GH126" s="672" t="e">
        <f ca="1">IF(AND(GH124&gt;0,GH125&gt;0),ROUNDDOWN(GH125/GH124,4),"")</f>
        <v>#REF!</v>
      </c>
      <c r="GI126" s="567" t="e">
        <f t="shared" ref="GI126:GJ126" ca="1" si="3623">IF(AND(GI124&gt;0,GI125&gt;0),ROUNDDOWN(GI125/GI124,4),"")</f>
        <v>#REF!</v>
      </c>
      <c r="GJ126" s="673" t="e">
        <f t="shared" ca="1" si="3623"/>
        <v>#REF!</v>
      </c>
      <c r="GK126" s="683" t="e">
        <f ca="1">IF(AND(GK124&gt;0,GK125&gt;0),ROUNDDOWN(GK125/GK124,4),"")</f>
        <v>#REF!</v>
      </c>
      <c r="GL126" s="568" t="e">
        <f ca="1">IF(AND(GL124&gt;0,GL125&gt;0),ROUNDDOWN(GL125/GL124,4),"")</f>
        <v>#REF!</v>
      </c>
      <c r="GM126" s="684" t="e">
        <f ca="1">IF(AND(GM124&gt;0,GM125&gt;0),ROUNDDOWN(GM125/GM124,4),"")</f>
        <v>#REF!</v>
      </c>
      <c r="GN126" s="694" t="e">
        <f t="shared" ref="GN126:GW126" ca="1" si="3624">IF(AND(GN124&gt;0,GN125&gt;0),ROUNDDOWN(GN125/GN124,4),"")</f>
        <v>#REF!</v>
      </c>
      <c r="GO126" s="569" t="e">
        <f t="shared" ca="1" si="3624"/>
        <v>#REF!</v>
      </c>
      <c r="GP126" s="572" t="e">
        <f t="shared" ca="1" si="3624"/>
        <v>#REF!</v>
      </c>
      <c r="GQ126" s="695" t="e">
        <f t="shared" ca="1" si="3624"/>
        <v>#REF!</v>
      </c>
      <c r="GR126" s="704" t="e">
        <f t="shared" ca="1" si="3624"/>
        <v>#REF!</v>
      </c>
      <c r="GS126" s="570" t="e">
        <f t="shared" ca="1" si="3624"/>
        <v>#REF!</v>
      </c>
      <c r="GT126" s="705" t="e">
        <f t="shared" ca="1" si="3624"/>
        <v>#REF!</v>
      </c>
      <c r="GU126" s="704" t="e">
        <f t="shared" ca="1" si="3624"/>
        <v>#REF!</v>
      </c>
      <c r="GV126" s="570" t="e">
        <f t="shared" ca="1" si="3624"/>
        <v>#REF!</v>
      </c>
      <c r="GW126" s="705" t="e">
        <f t="shared" ca="1" si="3624"/>
        <v>#REF!</v>
      </c>
      <c r="GX126" s="704" t="e">
        <f t="shared" ca="1" si="3620"/>
        <v>#REF!</v>
      </c>
      <c r="GY126" s="570" t="e">
        <f t="shared" ref="GY126:GZ126" ca="1" si="3625">IF(AND(GY124&gt;0,GY125&gt;0),ROUNDDOWN(GY125/GY124,4),"")</f>
        <v>#REF!</v>
      </c>
      <c r="GZ126" s="573" t="e">
        <f t="shared" ca="1" si="3625"/>
        <v>#REF!</v>
      </c>
      <c r="HA126" s="705" t="e">
        <f t="shared" ref="HA126" ca="1" si="3626">IF(AND(HA124&gt;0,HA125&gt;0),ROUNDDOWN(HA125/HA124,4),"")</f>
        <v>#REF!</v>
      </c>
      <c r="HC126" s="461"/>
      <c r="HD126" s="460"/>
      <c r="HE126" s="461"/>
      <c r="HF126" s="461"/>
      <c r="HG126" s="461"/>
    </row>
    <row r="127" spans="1:215" ht="33.75" thickBot="1" x14ac:dyDescent="0.3">
      <c r="F127" s="499"/>
      <c r="G127" s="499"/>
      <c r="H127" s="499"/>
    </row>
    <row r="128" spans="1:215" s="463" customFormat="1" ht="28.5" x14ac:dyDescent="0.25">
      <c r="B128" s="515"/>
      <c r="F128" s="355"/>
      <c r="G128" s="355"/>
      <c r="H128" s="355"/>
      <c r="I128" s="355"/>
      <c r="J128" s="553"/>
      <c r="K128" s="1312" t="s">
        <v>317</v>
      </c>
      <c r="L128" s="1312" t="s">
        <v>318</v>
      </c>
      <c r="M128" s="1312" t="s">
        <v>319</v>
      </c>
      <c r="N128" s="1312" t="s">
        <v>320</v>
      </c>
      <c r="O128" s="1312" t="s">
        <v>321</v>
      </c>
      <c r="P128" s="1312" t="s">
        <v>322</v>
      </c>
      <c r="R128" s="582"/>
      <c r="S128" s="464"/>
      <c r="T128" s="465" t="s">
        <v>215</v>
      </c>
      <c r="U128" s="466" t="s">
        <v>213</v>
      </c>
      <c r="V128" s="466" t="s">
        <v>214</v>
      </c>
      <c r="W128" s="467" t="s">
        <v>215</v>
      </c>
      <c r="X128" s="466" t="s">
        <v>213</v>
      </c>
      <c r="Y128" s="466" t="s">
        <v>214</v>
      </c>
      <c r="Z128" s="468" t="s">
        <v>215</v>
      </c>
      <c r="AA128" s="466" t="s">
        <v>213</v>
      </c>
      <c r="AB128" s="469" t="s">
        <v>231</v>
      </c>
      <c r="AC128" s="466" t="s">
        <v>214</v>
      </c>
      <c r="AD128" s="465" t="s">
        <v>215</v>
      </c>
      <c r="AE128" s="466" t="s">
        <v>213</v>
      </c>
      <c r="AF128" s="466" t="s">
        <v>214</v>
      </c>
      <c r="AG128" s="467" t="s">
        <v>215</v>
      </c>
      <c r="AH128" s="466" t="s">
        <v>213</v>
      </c>
      <c r="AI128" s="466" t="s">
        <v>214</v>
      </c>
      <c r="AJ128" s="468" t="s">
        <v>215</v>
      </c>
      <c r="AK128" s="466" t="s">
        <v>213</v>
      </c>
      <c r="AL128" s="469" t="s">
        <v>231</v>
      </c>
      <c r="AM128" s="466" t="s">
        <v>214</v>
      </c>
      <c r="AN128" s="465" t="s">
        <v>215</v>
      </c>
      <c r="AO128" s="466" t="s">
        <v>213</v>
      </c>
      <c r="AP128" s="466" t="s">
        <v>214</v>
      </c>
      <c r="AQ128" s="467" t="s">
        <v>215</v>
      </c>
      <c r="AR128" s="466" t="s">
        <v>213</v>
      </c>
      <c r="AS128" s="466" t="s">
        <v>214</v>
      </c>
      <c r="AT128" s="468" t="s">
        <v>215</v>
      </c>
      <c r="AU128" s="466" t="s">
        <v>213</v>
      </c>
      <c r="AV128" s="469" t="s">
        <v>231</v>
      </c>
      <c r="AW128" s="466" t="s">
        <v>214</v>
      </c>
      <c r="AX128" s="643" t="s">
        <v>215</v>
      </c>
      <c r="AY128" s="520" t="s">
        <v>213</v>
      </c>
      <c r="AZ128" s="1313" t="s">
        <v>232</v>
      </c>
      <c r="BA128" s="654" t="s">
        <v>215</v>
      </c>
      <c r="BB128" s="542" t="s">
        <v>213</v>
      </c>
      <c r="BC128" s="1314" t="s">
        <v>232</v>
      </c>
      <c r="BD128" s="665" t="s">
        <v>215</v>
      </c>
      <c r="BE128" s="470" t="s">
        <v>213</v>
      </c>
      <c r="BF128" s="471" t="s">
        <v>231</v>
      </c>
      <c r="BG128" s="1315" t="s">
        <v>232</v>
      </c>
      <c r="BH128" s="472" t="s">
        <v>215</v>
      </c>
      <c r="BI128" s="466" t="s">
        <v>213</v>
      </c>
      <c r="BJ128" s="466" t="s">
        <v>214</v>
      </c>
      <c r="BK128" s="467" t="s">
        <v>215</v>
      </c>
      <c r="BL128" s="466" t="s">
        <v>213</v>
      </c>
      <c r="BM128" s="466" t="s">
        <v>214</v>
      </c>
      <c r="BN128" s="468" t="s">
        <v>215</v>
      </c>
      <c r="BO128" s="466" t="s">
        <v>213</v>
      </c>
      <c r="BP128" s="469" t="s">
        <v>231</v>
      </c>
      <c r="BQ128" s="466" t="s">
        <v>214</v>
      </c>
      <c r="BR128" s="465" t="s">
        <v>215</v>
      </c>
      <c r="BS128" s="466" t="s">
        <v>213</v>
      </c>
      <c r="BT128" s="466" t="s">
        <v>214</v>
      </c>
      <c r="BU128" s="467" t="s">
        <v>215</v>
      </c>
      <c r="BV128" s="466" t="s">
        <v>213</v>
      </c>
      <c r="BW128" s="466" t="s">
        <v>214</v>
      </c>
      <c r="BX128" s="468" t="s">
        <v>215</v>
      </c>
      <c r="BY128" s="466" t="s">
        <v>213</v>
      </c>
      <c r="BZ128" s="469" t="s">
        <v>231</v>
      </c>
      <c r="CA128" s="466" t="s">
        <v>214</v>
      </c>
      <c r="CB128" s="465" t="s">
        <v>215</v>
      </c>
      <c r="CC128" s="466" t="s">
        <v>213</v>
      </c>
      <c r="CD128" s="466" t="s">
        <v>214</v>
      </c>
      <c r="CE128" s="467" t="s">
        <v>215</v>
      </c>
      <c r="CF128" s="466" t="s">
        <v>213</v>
      </c>
      <c r="CG128" s="466" t="s">
        <v>214</v>
      </c>
      <c r="CH128" s="468" t="s">
        <v>215</v>
      </c>
      <c r="CI128" s="466" t="s">
        <v>213</v>
      </c>
      <c r="CJ128" s="469" t="s">
        <v>231</v>
      </c>
      <c r="CK128" s="466" t="s">
        <v>214</v>
      </c>
      <c r="CL128" s="643" t="s">
        <v>215</v>
      </c>
      <c r="CM128" s="520" t="s">
        <v>213</v>
      </c>
      <c r="CN128" s="1313" t="s">
        <v>232</v>
      </c>
      <c r="CO128" s="654" t="s">
        <v>215</v>
      </c>
      <c r="CP128" s="542" t="s">
        <v>213</v>
      </c>
      <c r="CQ128" s="1314" t="s">
        <v>232</v>
      </c>
      <c r="CR128" s="665" t="s">
        <v>215</v>
      </c>
      <c r="CS128" s="470" t="s">
        <v>213</v>
      </c>
      <c r="CT128" s="471" t="s">
        <v>231</v>
      </c>
      <c r="CU128" s="1315" t="s">
        <v>232</v>
      </c>
      <c r="CV128" s="676" t="s">
        <v>215</v>
      </c>
      <c r="CW128" s="539" t="s">
        <v>213</v>
      </c>
      <c r="CX128" s="1316" t="s">
        <v>232</v>
      </c>
      <c r="CY128" s="687" t="s">
        <v>215</v>
      </c>
      <c r="CZ128" s="517" t="s">
        <v>213</v>
      </c>
      <c r="DA128" s="1317" t="s">
        <v>232</v>
      </c>
      <c r="DB128" s="696" t="s">
        <v>215</v>
      </c>
      <c r="DC128" s="473" t="s">
        <v>213</v>
      </c>
      <c r="DD128" s="474" t="s">
        <v>231</v>
      </c>
      <c r="DE128" s="1318" t="s">
        <v>232</v>
      </c>
      <c r="DF128" s="472" t="s">
        <v>215</v>
      </c>
      <c r="DG128" s="466" t="s">
        <v>213</v>
      </c>
      <c r="DH128" s="466" t="s">
        <v>214</v>
      </c>
      <c r="DI128" s="467" t="s">
        <v>215</v>
      </c>
      <c r="DJ128" s="466" t="s">
        <v>213</v>
      </c>
      <c r="DK128" s="466" t="s">
        <v>214</v>
      </c>
      <c r="DL128" s="468" t="s">
        <v>215</v>
      </c>
      <c r="DM128" s="466" t="s">
        <v>213</v>
      </c>
      <c r="DN128" s="469" t="s">
        <v>231</v>
      </c>
      <c r="DO128" s="466" t="s">
        <v>214</v>
      </c>
      <c r="DP128" s="465" t="s">
        <v>215</v>
      </c>
      <c r="DQ128" s="466" t="s">
        <v>213</v>
      </c>
      <c r="DR128" s="466" t="s">
        <v>214</v>
      </c>
      <c r="DS128" s="467" t="s">
        <v>215</v>
      </c>
      <c r="DT128" s="466" t="s">
        <v>213</v>
      </c>
      <c r="DU128" s="466" t="s">
        <v>214</v>
      </c>
      <c r="DV128" s="468" t="s">
        <v>215</v>
      </c>
      <c r="DW128" s="466" t="s">
        <v>213</v>
      </c>
      <c r="DX128" s="469" t="s">
        <v>231</v>
      </c>
      <c r="DY128" s="466" t="s">
        <v>214</v>
      </c>
      <c r="DZ128" s="465" t="s">
        <v>215</v>
      </c>
      <c r="EA128" s="466" t="s">
        <v>213</v>
      </c>
      <c r="EB128" s="466" t="s">
        <v>214</v>
      </c>
      <c r="EC128" s="467" t="s">
        <v>215</v>
      </c>
      <c r="ED128" s="466" t="s">
        <v>213</v>
      </c>
      <c r="EE128" s="466" t="s">
        <v>214</v>
      </c>
      <c r="EF128" s="468" t="s">
        <v>215</v>
      </c>
      <c r="EG128" s="466" t="s">
        <v>213</v>
      </c>
      <c r="EH128" s="469" t="s">
        <v>231</v>
      </c>
      <c r="EI128" s="466" t="s">
        <v>214</v>
      </c>
      <c r="EJ128" s="643" t="s">
        <v>215</v>
      </c>
      <c r="EK128" s="520" t="s">
        <v>213</v>
      </c>
      <c r="EL128" s="1313" t="s">
        <v>232</v>
      </c>
      <c r="EM128" s="654" t="s">
        <v>215</v>
      </c>
      <c r="EN128" s="542" t="s">
        <v>213</v>
      </c>
      <c r="EO128" s="1314" t="s">
        <v>232</v>
      </c>
      <c r="EP128" s="665" t="s">
        <v>215</v>
      </c>
      <c r="EQ128" s="470" t="s">
        <v>213</v>
      </c>
      <c r="ER128" s="471" t="s">
        <v>231</v>
      </c>
      <c r="ES128" s="1315" t="s">
        <v>232</v>
      </c>
      <c r="ET128" s="472" t="s">
        <v>215</v>
      </c>
      <c r="EU128" s="466" t="s">
        <v>213</v>
      </c>
      <c r="EV128" s="466" t="s">
        <v>214</v>
      </c>
      <c r="EW128" s="467" t="s">
        <v>215</v>
      </c>
      <c r="EX128" s="466" t="s">
        <v>213</v>
      </c>
      <c r="EY128" s="466" t="s">
        <v>214</v>
      </c>
      <c r="EZ128" s="468" t="s">
        <v>215</v>
      </c>
      <c r="FA128" s="466" t="s">
        <v>213</v>
      </c>
      <c r="FB128" s="469" t="s">
        <v>231</v>
      </c>
      <c r="FC128" s="466" t="s">
        <v>214</v>
      </c>
      <c r="FD128" s="465" t="s">
        <v>215</v>
      </c>
      <c r="FE128" s="466" t="s">
        <v>213</v>
      </c>
      <c r="FF128" s="466" t="s">
        <v>214</v>
      </c>
      <c r="FG128" s="467" t="s">
        <v>215</v>
      </c>
      <c r="FH128" s="466" t="s">
        <v>213</v>
      </c>
      <c r="FI128" s="466" t="s">
        <v>214</v>
      </c>
      <c r="FJ128" s="468" t="s">
        <v>215</v>
      </c>
      <c r="FK128" s="466" t="s">
        <v>213</v>
      </c>
      <c r="FL128" s="469" t="s">
        <v>231</v>
      </c>
      <c r="FM128" s="466" t="s">
        <v>214</v>
      </c>
      <c r="FN128" s="465" t="s">
        <v>215</v>
      </c>
      <c r="FO128" s="466" t="s">
        <v>213</v>
      </c>
      <c r="FP128" s="466" t="s">
        <v>214</v>
      </c>
      <c r="FQ128" s="467" t="s">
        <v>215</v>
      </c>
      <c r="FR128" s="466" t="s">
        <v>213</v>
      </c>
      <c r="FS128" s="466" t="s">
        <v>214</v>
      </c>
      <c r="FT128" s="468" t="s">
        <v>215</v>
      </c>
      <c r="FU128" s="466" t="s">
        <v>213</v>
      </c>
      <c r="FV128" s="469" t="s">
        <v>231</v>
      </c>
      <c r="FW128" s="466" t="s">
        <v>214</v>
      </c>
      <c r="FX128" s="643" t="s">
        <v>215</v>
      </c>
      <c r="FY128" s="520" t="s">
        <v>213</v>
      </c>
      <c r="FZ128" s="1313" t="s">
        <v>232</v>
      </c>
      <c r="GA128" s="654" t="s">
        <v>215</v>
      </c>
      <c r="GB128" s="542" t="s">
        <v>213</v>
      </c>
      <c r="GC128" s="1314" t="s">
        <v>232</v>
      </c>
      <c r="GD128" s="665" t="s">
        <v>215</v>
      </c>
      <c r="GE128" s="470" t="s">
        <v>213</v>
      </c>
      <c r="GF128" s="471" t="s">
        <v>231</v>
      </c>
      <c r="GG128" s="1315" t="s">
        <v>232</v>
      </c>
      <c r="GH128" s="676" t="s">
        <v>215</v>
      </c>
      <c r="GI128" s="539" t="s">
        <v>213</v>
      </c>
      <c r="GJ128" s="1316" t="s">
        <v>232</v>
      </c>
      <c r="GK128" s="687" t="s">
        <v>215</v>
      </c>
      <c r="GL128" s="517" t="s">
        <v>213</v>
      </c>
      <c r="GM128" s="1317" t="s">
        <v>232</v>
      </c>
      <c r="GN128" s="696" t="s">
        <v>215</v>
      </c>
      <c r="GO128" s="473" t="s">
        <v>213</v>
      </c>
      <c r="GP128" s="474" t="s">
        <v>231</v>
      </c>
      <c r="GQ128" s="1318" t="s">
        <v>232</v>
      </c>
      <c r="GR128" s="706" t="s">
        <v>215</v>
      </c>
      <c r="GS128" s="475" t="s">
        <v>213</v>
      </c>
      <c r="GT128" s="1319" t="s">
        <v>232</v>
      </c>
      <c r="GU128" s="706" t="s">
        <v>215</v>
      </c>
      <c r="GV128" s="475" t="s">
        <v>213</v>
      </c>
      <c r="GW128" s="1319" t="s">
        <v>232</v>
      </c>
      <c r="GX128" s="706" t="s">
        <v>215</v>
      </c>
      <c r="GY128" s="475" t="s">
        <v>213</v>
      </c>
      <c r="GZ128" s="476" t="s">
        <v>231</v>
      </c>
      <c r="HA128" s="1319" t="s">
        <v>232</v>
      </c>
      <c r="HC128" s="477"/>
      <c r="HD128" s="477"/>
      <c r="HE128" s="595"/>
      <c r="HF128" s="477"/>
      <c r="HG128" s="477"/>
    </row>
    <row r="129" spans="2:215" s="478" customFormat="1" ht="28.5" x14ac:dyDescent="0.25">
      <c r="B129" s="516"/>
      <c r="C129" s="463"/>
      <c r="F129" s="1379"/>
      <c r="G129" s="1379"/>
      <c r="H129" s="1379"/>
      <c r="I129" s="1565" t="s">
        <v>230</v>
      </c>
      <c r="J129" s="554"/>
      <c r="K129" s="1320">
        <f t="shared" ref="K129:P129" si="3627">SUM(K5:K126)</f>
        <v>161644</v>
      </c>
      <c r="L129" s="1321">
        <f t="shared" si="3627"/>
        <v>23750</v>
      </c>
      <c r="M129" s="1321">
        <f t="shared" si="3627"/>
        <v>12586</v>
      </c>
      <c r="N129" s="1321">
        <f t="shared" si="3627"/>
        <v>41206</v>
      </c>
      <c r="O129" s="1321">
        <f t="shared" si="3627"/>
        <v>58858</v>
      </c>
      <c r="P129" s="1321">
        <f t="shared" si="3627"/>
        <v>134460</v>
      </c>
      <c r="Q129" s="1285"/>
      <c r="R129" s="583"/>
      <c r="S129" s="450" t="s">
        <v>145</v>
      </c>
      <c r="T129" s="479" t="e">
        <f t="shared" ref="T129:AC130" ca="1" si="3628">SUMIF($HC$5:$HC$126,$S129,T$5:T$126)</f>
        <v>#REF!</v>
      </c>
      <c r="U129" s="480" t="e">
        <f t="shared" ca="1" si="3628"/>
        <v>#REF!</v>
      </c>
      <c r="V129" s="480" t="e">
        <f t="shared" ca="1" si="3628"/>
        <v>#REF!</v>
      </c>
      <c r="W129" s="481" t="e">
        <f t="shared" ca="1" si="3628"/>
        <v>#REF!</v>
      </c>
      <c r="X129" s="480" t="e">
        <f t="shared" ca="1" si="3628"/>
        <v>#REF!</v>
      </c>
      <c r="Y129" s="480" t="e">
        <f t="shared" ca="1" si="3628"/>
        <v>#REF!</v>
      </c>
      <c r="Z129" s="482" t="e">
        <f t="shared" ca="1" si="3628"/>
        <v>#REF!</v>
      </c>
      <c r="AA129" s="480" t="e">
        <f t="shared" ca="1" si="3628"/>
        <v>#REF!</v>
      </c>
      <c r="AB129" s="483" t="e">
        <f t="shared" ca="1" si="3628"/>
        <v>#REF!</v>
      </c>
      <c r="AC129" s="480" t="e">
        <f t="shared" ca="1" si="3628"/>
        <v>#REF!</v>
      </c>
      <c r="AD129" s="479" t="e">
        <f t="shared" ref="AD129:AM130" ca="1" si="3629">SUMIF($HC$5:$HC$126,$S129,AD$5:AD$126)</f>
        <v>#REF!</v>
      </c>
      <c r="AE129" s="480" t="e">
        <f t="shared" ca="1" si="3629"/>
        <v>#REF!</v>
      </c>
      <c r="AF129" s="480" t="e">
        <f t="shared" ca="1" si="3629"/>
        <v>#REF!</v>
      </c>
      <c r="AG129" s="481" t="e">
        <f t="shared" ca="1" si="3629"/>
        <v>#REF!</v>
      </c>
      <c r="AH129" s="480" t="e">
        <f t="shared" ca="1" si="3629"/>
        <v>#REF!</v>
      </c>
      <c r="AI129" s="480" t="e">
        <f t="shared" ca="1" si="3629"/>
        <v>#REF!</v>
      </c>
      <c r="AJ129" s="482" t="e">
        <f t="shared" ca="1" si="3629"/>
        <v>#REF!</v>
      </c>
      <c r="AK129" s="480" t="e">
        <f t="shared" ca="1" si="3629"/>
        <v>#REF!</v>
      </c>
      <c r="AL129" s="483" t="e">
        <f t="shared" ca="1" si="3629"/>
        <v>#REF!</v>
      </c>
      <c r="AM129" s="480" t="e">
        <f t="shared" ca="1" si="3629"/>
        <v>#REF!</v>
      </c>
      <c r="AN129" s="479" t="e">
        <f t="shared" ref="AN129:AW130" ca="1" si="3630">SUMIF($HC$5:$HC$126,$S129,AN$5:AN$126)</f>
        <v>#REF!</v>
      </c>
      <c r="AO129" s="480" t="e">
        <f t="shared" ca="1" si="3630"/>
        <v>#REF!</v>
      </c>
      <c r="AP129" s="480" t="e">
        <f t="shared" ca="1" si="3630"/>
        <v>#REF!</v>
      </c>
      <c r="AQ129" s="481" t="e">
        <f t="shared" ca="1" si="3630"/>
        <v>#REF!</v>
      </c>
      <c r="AR129" s="480" t="e">
        <f t="shared" ca="1" si="3630"/>
        <v>#REF!</v>
      </c>
      <c r="AS129" s="480" t="e">
        <f t="shared" ca="1" si="3630"/>
        <v>#REF!</v>
      </c>
      <c r="AT129" s="482" t="e">
        <f t="shared" ca="1" si="3630"/>
        <v>#REF!</v>
      </c>
      <c r="AU129" s="480" t="e">
        <f t="shared" ca="1" si="3630"/>
        <v>#REF!</v>
      </c>
      <c r="AV129" s="483" t="e">
        <f t="shared" ca="1" si="3630"/>
        <v>#REF!</v>
      </c>
      <c r="AW129" s="480" t="e">
        <f t="shared" ca="1" si="3630"/>
        <v>#REF!</v>
      </c>
      <c r="AX129" s="644" t="e">
        <f t="shared" ref="AX129:BG130" ca="1" si="3631">SUMIF($HC$5:$HC$126,$S129,AX$5:AX$126)</f>
        <v>#REF!</v>
      </c>
      <c r="AY129" s="521" t="e">
        <f t="shared" ca="1" si="3631"/>
        <v>#REF!</v>
      </c>
      <c r="AZ129" s="1322" t="e">
        <f t="shared" ca="1" si="3631"/>
        <v>#REF!</v>
      </c>
      <c r="BA129" s="655" t="e">
        <f t="shared" ca="1" si="3631"/>
        <v>#REF!</v>
      </c>
      <c r="BB129" s="543" t="e">
        <f t="shared" ca="1" si="3631"/>
        <v>#REF!</v>
      </c>
      <c r="BC129" s="1323" t="e">
        <f t="shared" ca="1" si="3631"/>
        <v>#REF!</v>
      </c>
      <c r="BD129" s="666" t="e">
        <f t="shared" ca="1" si="3631"/>
        <v>#REF!</v>
      </c>
      <c r="BE129" s="484" t="e">
        <f t="shared" ca="1" si="3631"/>
        <v>#REF!</v>
      </c>
      <c r="BF129" s="485" t="e">
        <f t="shared" ca="1" si="3631"/>
        <v>#REF!</v>
      </c>
      <c r="BG129" s="1324" t="e">
        <f t="shared" ca="1" si="3631"/>
        <v>#REF!</v>
      </c>
      <c r="BH129" s="486" t="e">
        <f t="shared" ref="BH129:BQ130" ca="1" si="3632">SUMIF($HC$5:$HC$126,$S129,BH$5:BH$126)</f>
        <v>#REF!</v>
      </c>
      <c r="BI129" s="480" t="e">
        <f t="shared" ca="1" si="3632"/>
        <v>#REF!</v>
      </c>
      <c r="BJ129" s="480" t="e">
        <f t="shared" ca="1" si="3632"/>
        <v>#REF!</v>
      </c>
      <c r="BK129" s="481" t="e">
        <f t="shared" ca="1" si="3632"/>
        <v>#REF!</v>
      </c>
      <c r="BL129" s="480" t="e">
        <f t="shared" ca="1" si="3632"/>
        <v>#REF!</v>
      </c>
      <c r="BM129" s="480" t="e">
        <f t="shared" ca="1" si="3632"/>
        <v>#REF!</v>
      </c>
      <c r="BN129" s="482" t="e">
        <f t="shared" ca="1" si="3632"/>
        <v>#REF!</v>
      </c>
      <c r="BO129" s="480" t="e">
        <f t="shared" ca="1" si="3632"/>
        <v>#REF!</v>
      </c>
      <c r="BP129" s="483" t="e">
        <f t="shared" ca="1" si="3632"/>
        <v>#REF!</v>
      </c>
      <c r="BQ129" s="480" t="e">
        <f t="shared" ca="1" si="3632"/>
        <v>#REF!</v>
      </c>
      <c r="BR129" s="479" t="e">
        <f t="shared" ref="BR129:CA130" ca="1" si="3633">SUMIF($HC$5:$HC$126,$S129,BR$5:BR$126)</f>
        <v>#REF!</v>
      </c>
      <c r="BS129" s="480" t="e">
        <f t="shared" ca="1" si="3633"/>
        <v>#REF!</v>
      </c>
      <c r="BT129" s="480" t="e">
        <f t="shared" ca="1" si="3633"/>
        <v>#REF!</v>
      </c>
      <c r="BU129" s="481" t="e">
        <f t="shared" ca="1" si="3633"/>
        <v>#REF!</v>
      </c>
      <c r="BV129" s="480" t="e">
        <f t="shared" ca="1" si="3633"/>
        <v>#REF!</v>
      </c>
      <c r="BW129" s="480" t="e">
        <f t="shared" ca="1" si="3633"/>
        <v>#REF!</v>
      </c>
      <c r="BX129" s="482" t="e">
        <f t="shared" ca="1" si="3633"/>
        <v>#REF!</v>
      </c>
      <c r="BY129" s="480" t="e">
        <f t="shared" ca="1" si="3633"/>
        <v>#REF!</v>
      </c>
      <c r="BZ129" s="483" t="e">
        <f t="shared" ca="1" si="3633"/>
        <v>#REF!</v>
      </c>
      <c r="CA129" s="480" t="e">
        <f t="shared" ca="1" si="3633"/>
        <v>#REF!</v>
      </c>
      <c r="CB129" s="479" t="e">
        <f t="shared" ref="CB129:CK130" ca="1" si="3634">SUMIF($HC$5:$HC$126,$S129,CB$5:CB$126)</f>
        <v>#REF!</v>
      </c>
      <c r="CC129" s="480" t="e">
        <f t="shared" ca="1" si="3634"/>
        <v>#REF!</v>
      </c>
      <c r="CD129" s="480" t="e">
        <f t="shared" ca="1" si="3634"/>
        <v>#REF!</v>
      </c>
      <c r="CE129" s="481" t="e">
        <f t="shared" ca="1" si="3634"/>
        <v>#REF!</v>
      </c>
      <c r="CF129" s="480" t="e">
        <f t="shared" ca="1" si="3634"/>
        <v>#REF!</v>
      </c>
      <c r="CG129" s="480" t="e">
        <f t="shared" ca="1" si="3634"/>
        <v>#REF!</v>
      </c>
      <c r="CH129" s="482" t="e">
        <f t="shared" ca="1" si="3634"/>
        <v>#REF!</v>
      </c>
      <c r="CI129" s="480" t="e">
        <f t="shared" ca="1" si="3634"/>
        <v>#REF!</v>
      </c>
      <c r="CJ129" s="483" t="e">
        <f t="shared" ca="1" si="3634"/>
        <v>#REF!</v>
      </c>
      <c r="CK129" s="480" t="e">
        <f t="shared" ca="1" si="3634"/>
        <v>#REF!</v>
      </c>
      <c r="CL129" s="644" t="e">
        <f t="shared" ref="CL129:CU130" ca="1" si="3635">SUMIF($HC$5:$HC$126,$S129,CL$5:CL$126)</f>
        <v>#REF!</v>
      </c>
      <c r="CM129" s="521" t="e">
        <f t="shared" ca="1" si="3635"/>
        <v>#REF!</v>
      </c>
      <c r="CN129" s="1322" t="e">
        <f t="shared" ca="1" si="3635"/>
        <v>#REF!</v>
      </c>
      <c r="CO129" s="655" t="e">
        <f t="shared" ca="1" si="3635"/>
        <v>#REF!</v>
      </c>
      <c r="CP129" s="543" t="e">
        <f t="shared" ca="1" si="3635"/>
        <v>#REF!</v>
      </c>
      <c r="CQ129" s="1323" t="e">
        <f t="shared" ca="1" si="3635"/>
        <v>#REF!</v>
      </c>
      <c r="CR129" s="666" t="e">
        <f t="shared" ca="1" si="3635"/>
        <v>#REF!</v>
      </c>
      <c r="CS129" s="484" t="e">
        <f t="shared" ca="1" si="3635"/>
        <v>#REF!</v>
      </c>
      <c r="CT129" s="485" t="e">
        <f t="shared" ca="1" si="3635"/>
        <v>#REF!</v>
      </c>
      <c r="CU129" s="1324" t="e">
        <f t="shared" ca="1" si="3635"/>
        <v>#REF!</v>
      </c>
      <c r="CV129" s="677" t="e">
        <f t="shared" ref="CV129:DE130" ca="1" si="3636">SUMIF($HC$5:$HC$126,$S129,CV$5:CV$126)</f>
        <v>#REF!</v>
      </c>
      <c r="CW129" s="540" t="e">
        <f t="shared" ca="1" si="3636"/>
        <v>#REF!</v>
      </c>
      <c r="CX129" s="1325" t="e">
        <f t="shared" ca="1" si="3636"/>
        <v>#REF!</v>
      </c>
      <c r="CY129" s="688" t="e">
        <f t="shared" ca="1" si="3636"/>
        <v>#REF!</v>
      </c>
      <c r="CZ129" s="518" t="e">
        <f t="shared" ca="1" si="3636"/>
        <v>#REF!</v>
      </c>
      <c r="DA129" s="1326" t="e">
        <f t="shared" ca="1" si="3636"/>
        <v>#REF!</v>
      </c>
      <c r="DB129" s="697" t="e">
        <f t="shared" ca="1" si="3636"/>
        <v>#REF!</v>
      </c>
      <c r="DC129" s="487" t="e">
        <f t="shared" ca="1" si="3636"/>
        <v>#REF!</v>
      </c>
      <c r="DD129" s="488" t="e">
        <f t="shared" ca="1" si="3636"/>
        <v>#REF!</v>
      </c>
      <c r="DE129" s="1327" t="e">
        <f t="shared" ca="1" si="3636"/>
        <v>#REF!</v>
      </c>
      <c r="DF129" s="486" t="e">
        <f t="shared" ref="DF129:DO130" ca="1" si="3637">SUMIF($HC$5:$HC$126,$S129,DF$5:DF$126)</f>
        <v>#REF!</v>
      </c>
      <c r="DG129" s="480" t="e">
        <f t="shared" ca="1" si="3637"/>
        <v>#REF!</v>
      </c>
      <c r="DH129" s="480" t="e">
        <f t="shared" ca="1" si="3637"/>
        <v>#REF!</v>
      </c>
      <c r="DI129" s="481" t="e">
        <f t="shared" ca="1" si="3637"/>
        <v>#REF!</v>
      </c>
      <c r="DJ129" s="480" t="e">
        <f t="shared" ca="1" si="3637"/>
        <v>#REF!</v>
      </c>
      <c r="DK129" s="480" t="e">
        <f t="shared" ca="1" si="3637"/>
        <v>#REF!</v>
      </c>
      <c r="DL129" s="482" t="e">
        <f t="shared" ca="1" si="3637"/>
        <v>#REF!</v>
      </c>
      <c r="DM129" s="480" t="e">
        <f t="shared" ca="1" si="3637"/>
        <v>#REF!</v>
      </c>
      <c r="DN129" s="483" t="e">
        <f t="shared" ca="1" si="3637"/>
        <v>#REF!</v>
      </c>
      <c r="DO129" s="480" t="e">
        <f t="shared" ca="1" si="3637"/>
        <v>#REF!</v>
      </c>
      <c r="DP129" s="479" t="e">
        <f t="shared" ref="DP129:DY130" ca="1" si="3638">SUMIF($HC$5:$HC$126,$S129,DP$5:DP$126)</f>
        <v>#REF!</v>
      </c>
      <c r="DQ129" s="480" t="e">
        <f t="shared" ca="1" si="3638"/>
        <v>#REF!</v>
      </c>
      <c r="DR129" s="480" t="e">
        <f t="shared" ca="1" si="3638"/>
        <v>#REF!</v>
      </c>
      <c r="DS129" s="481" t="e">
        <f t="shared" ca="1" si="3638"/>
        <v>#REF!</v>
      </c>
      <c r="DT129" s="480" t="e">
        <f t="shared" ca="1" si="3638"/>
        <v>#REF!</v>
      </c>
      <c r="DU129" s="480" t="e">
        <f t="shared" ca="1" si="3638"/>
        <v>#REF!</v>
      </c>
      <c r="DV129" s="482" t="e">
        <f t="shared" ca="1" si="3638"/>
        <v>#REF!</v>
      </c>
      <c r="DW129" s="480" t="e">
        <f t="shared" ca="1" si="3638"/>
        <v>#REF!</v>
      </c>
      <c r="DX129" s="483" t="e">
        <f t="shared" ca="1" si="3638"/>
        <v>#REF!</v>
      </c>
      <c r="DY129" s="480" t="e">
        <f t="shared" ca="1" si="3638"/>
        <v>#REF!</v>
      </c>
      <c r="DZ129" s="479" t="e">
        <f t="shared" ref="DZ129:EI130" ca="1" si="3639">SUMIF($HC$5:$HC$126,$S129,DZ$5:DZ$126)</f>
        <v>#REF!</v>
      </c>
      <c r="EA129" s="480" t="e">
        <f t="shared" ca="1" si="3639"/>
        <v>#REF!</v>
      </c>
      <c r="EB129" s="480" t="e">
        <f t="shared" ca="1" si="3639"/>
        <v>#REF!</v>
      </c>
      <c r="EC129" s="481" t="e">
        <f t="shared" ca="1" si="3639"/>
        <v>#REF!</v>
      </c>
      <c r="ED129" s="480" t="e">
        <f t="shared" ca="1" si="3639"/>
        <v>#REF!</v>
      </c>
      <c r="EE129" s="480" t="e">
        <f t="shared" ca="1" si="3639"/>
        <v>#REF!</v>
      </c>
      <c r="EF129" s="482" t="e">
        <f t="shared" ca="1" si="3639"/>
        <v>#REF!</v>
      </c>
      <c r="EG129" s="480" t="e">
        <f t="shared" ca="1" si="3639"/>
        <v>#REF!</v>
      </c>
      <c r="EH129" s="483" t="e">
        <f t="shared" ca="1" si="3639"/>
        <v>#REF!</v>
      </c>
      <c r="EI129" s="480" t="e">
        <f t="shared" ca="1" si="3639"/>
        <v>#REF!</v>
      </c>
      <c r="EJ129" s="644" t="e">
        <f t="shared" ref="EJ129:ES130" ca="1" si="3640">SUMIF($HC$5:$HC$126,$S129,EJ$5:EJ$126)</f>
        <v>#REF!</v>
      </c>
      <c r="EK129" s="521" t="e">
        <f t="shared" ca="1" si="3640"/>
        <v>#REF!</v>
      </c>
      <c r="EL129" s="1322" t="e">
        <f t="shared" ca="1" si="3640"/>
        <v>#REF!</v>
      </c>
      <c r="EM129" s="655" t="e">
        <f t="shared" ca="1" si="3640"/>
        <v>#REF!</v>
      </c>
      <c r="EN129" s="543" t="e">
        <f t="shared" ca="1" si="3640"/>
        <v>#REF!</v>
      </c>
      <c r="EO129" s="1323" t="e">
        <f t="shared" ca="1" si="3640"/>
        <v>#REF!</v>
      </c>
      <c r="EP129" s="666" t="e">
        <f t="shared" ca="1" si="3640"/>
        <v>#REF!</v>
      </c>
      <c r="EQ129" s="484" t="e">
        <f t="shared" ca="1" si="3640"/>
        <v>#REF!</v>
      </c>
      <c r="ER129" s="485" t="e">
        <f t="shared" ca="1" si="3640"/>
        <v>#REF!</v>
      </c>
      <c r="ES129" s="1324" t="e">
        <f t="shared" ca="1" si="3640"/>
        <v>#REF!</v>
      </c>
      <c r="ET129" s="486" t="e">
        <f t="shared" ref="ET129:FC130" ca="1" si="3641">SUMIF($HC$5:$HC$126,$S129,ET$5:ET$126)</f>
        <v>#REF!</v>
      </c>
      <c r="EU129" s="480" t="e">
        <f t="shared" ca="1" si="3641"/>
        <v>#REF!</v>
      </c>
      <c r="EV129" s="480" t="e">
        <f t="shared" ca="1" si="3641"/>
        <v>#REF!</v>
      </c>
      <c r="EW129" s="481" t="e">
        <f t="shared" ca="1" si="3641"/>
        <v>#REF!</v>
      </c>
      <c r="EX129" s="480" t="e">
        <f t="shared" ca="1" si="3641"/>
        <v>#REF!</v>
      </c>
      <c r="EY129" s="480" t="e">
        <f t="shared" ca="1" si="3641"/>
        <v>#REF!</v>
      </c>
      <c r="EZ129" s="482" t="e">
        <f t="shared" ca="1" si="3641"/>
        <v>#REF!</v>
      </c>
      <c r="FA129" s="480" t="e">
        <f t="shared" ca="1" si="3641"/>
        <v>#REF!</v>
      </c>
      <c r="FB129" s="483" t="e">
        <f t="shared" ca="1" si="3641"/>
        <v>#REF!</v>
      </c>
      <c r="FC129" s="480" t="e">
        <f t="shared" ca="1" si="3641"/>
        <v>#REF!</v>
      </c>
      <c r="FD129" s="479" t="e">
        <f t="shared" ref="FD129:FM130" ca="1" si="3642">SUMIF($HC$5:$HC$126,$S129,FD$5:FD$126)</f>
        <v>#REF!</v>
      </c>
      <c r="FE129" s="480" t="e">
        <f t="shared" ca="1" si="3642"/>
        <v>#REF!</v>
      </c>
      <c r="FF129" s="480" t="e">
        <f t="shared" ca="1" si="3642"/>
        <v>#REF!</v>
      </c>
      <c r="FG129" s="481" t="e">
        <f t="shared" ca="1" si="3642"/>
        <v>#REF!</v>
      </c>
      <c r="FH129" s="480" t="e">
        <f t="shared" ca="1" si="3642"/>
        <v>#REF!</v>
      </c>
      <c r="FI129" s="480" t="e">
        <f t="shared" ca="1" si="3642"/>
        <v>#REF!</v>
      </c>
      <c r="FJ129" s="482" t="e">
        <f t="shared" ca="1" si="3642"/>
        <v>#REF!</v>
      </c>
      <c r="FK129" s="480" t="e">
        <f t="shared" ca="1" si="3642"/>
        <v>#REF!</v>
      </c>
      <c r="FL129" s="483" t="e">
        <f t="shared" ca="1" si="3642"/>
        <v>#REF!</v>
      </c>
      <c r="FM129" s="480" t="e">
        <f t="shared" ca="1" si="3642"/>
        <v>#REF!</v>
      </c>
      <c r="FN129" s="479" t="e">
        <f t="shared" ref="FN129:FW130" ca="1" si="3643">SUMIF($HC$5:$HC$126,$S129,FN$5:FN$126)</f>
        <v>#REF!</v>
      </c>
      <c r="FO129" s="480" t="e">
        <f t="shared" ca="1" si="3643"/>
        <v>#REF!</v>
      </c>
      <c r="FP129" s="480" t="e">
        <f t="shared" ca="1" si="3643"/>
        <v>#REF!</v>
      </c>
      <c r="FQ129" s="481" t="e">
        <f t="shared" ca="1" si="3643"/>
        <v>#REF!</v>
      </c>
      <c r="FR129" s="480" t="e">
        <f t="shared" ca="1" si="3643"/>
        <v>#REF!</v>
      </c>
      <c r="FS129" s="480" t="e">
        <f t="shared" ca="1" si="3643"/>
        <v>#REF!</v>
      </c>
      <c r="FT129" s="482" t="e">
        <f t="shared" ca="1" si="3643"/>
        <v>#REF!</v>
      </c>
      <c r="FU129" s="480" t="e">
        <f t="shared" ca="1" si="3643"/>
        <v>#REF!</v>
      </c>
      <c r="FV129" s="483" t="e">
        <f t="shared" ca="1" si="3643"/>
        <v>#REF!</v>
      </c>
      <c r="FW129" s="480" t="e">
        <f t="shared" ca="1" si="3643"/>
        <v>#REF!</v>
      </c>
      <c r="FX129" s="644" t="e">
        <f t="shared" ref="FX129:GG130" ca="1" si="3644">SUMIF($HC$5:$HC$126,$S129,FX$5:FX$126)</f>
        <v>#REF!</v>
      </c>
      <c r="FY129" s="521" t="e">
        <f t="shared" ca="1" si="3644"/>
        <v>#REF!</v>
      </c>
      <c r="FZ129" s="1322" t="e">
        <f t="shared" ca="1" si="3644"/>
        <v>#REF!</v>
      </c>
      <c r="GA129" s="655" t="e">
        <f t="shared" ca="1" si="3644"/>
        <v>#REF!</v>
      </c>
      <c r="GB129" s="543" t="e">
        <f t="shared" ca="1" si="3644"/>
        <v>#REF!</v>
      </c>
      <c r="GC129" s="1323" t="e">
        <f t="shared" ca="1" si="3644"/>
        <v>#REF!</v>
      </c>
      <c r="GD129" s="666" t="e">
        <f t="shared" ca="1" si="3644"/>
        <v>#REF!</v>
      </c>
      <c r="GE129" s="484" t="e">
        <f t="shared" ca="1" si="3644"/>
        <v>#REF!</v>
      </c>
      <c r="GF129" s="485" t="e">
        <f t="shared" ca="1" si="3644"/>
        <v>#REF!</v>
      </c>
      <c r="GG129" s="1324" t="e">
        <f t="shared" ca="1" si="3644"/>
        <v>#REF!</v>
      </c>
      <c r="GH129" s="677" t="e">
        <f t="shared" ref="GH129:GQ130" ca="1" si="3645">SUMIF($HC$5:$HC$126,$S129,GH$5:GH$126)</f>
        <v>#REF!</v>
      </c>
      <c r="GI129" s="540" t="e">
        <f t="shared" ca="1" si="3645"/>
        <v>#REF!</v>
      </c>
      <c r="GJ129" s="1325" t="e">
        <f t="shared" ca="1" si="3645"/>
        <v>#REF!</v>
      </c>
      <c r="GK129" s="688" t="e">
        <f t="shared" ca="1" si="3645"/>
        <v>#REF!</v>
      </c>
      <c r="GL129" s="518" t="e">
        <f t="shared" ca="1" si="3645"/>
        <v>#REF!</v>
      </c>
      <c r="GM129" s="1326" t="e">
        <f t="shared" ca="1" si="3645"/>
        <v>#REF!</v>
      </c>
      <c r="GN129" s="697" t="e">
        <f t="shared" ca="1" si="3645"/>
        <v>#REF!</v>
      </c>
      <c r="GO129" s="487" t="e">
        <f t="shared" ca="1" si="3645"/>
        <v>#REF!</v>
      </c>
      <c r="GP129" s="488" t="e">
        <f t="shared" ca="1" si="3645"/>
        <v>#REF!</v>
      </c>
      <c r="GQ129" s="1327" t="e">
        <f t="shared" ca="1" si="3645"/>
        <v>#REF!</v>
      </c>
      <c r="GR129" s="707" t="e">
        <f t="shared" ref="GR129:HA130" ca="1" si="3646">SUMIF($HC$5:$HC$126,$S129,GR$5:GR$126)</f>
        <v>#REF!</v>
      </c>
      <c r="GS129" s="489" t="e">
        <f t="shared" ca="1" si="3646"/>
        <v>#REF!</v>
      </c>
      <c r="GT129" s="1328" t="e">
        <f t="shared" ca="1" si="3646"/>
        <v>#REF!</v>
      </c>
      <c r="GU129" s="707" t="e">
        <f t="shared" ca="1" si="3646"/>
        <v>#REF!</v>
      </c>
      <c r="GV129" s="489" t="e">
        <f t="shared" ca="1" si="3646"/>
        <v>#REF!</v>
      </c>
      <c r="GW129" s="1328" t="e">
        <f t="shared" ca="1" si="3646"/>
        <v>#REF!</v>
      </c>
      <c r="GX129" s="1413" t="e">
        <f t="shared" ca="1" si="3646"/>
        <v>#REF!</v>
      </c>
      <c r="GY129" s="1414" t="e">
        <f t="shared" ca="1" si="3646"/>
        <v>#REF!</v>
      </c>
      <c r="GZ129" s="1415" t="e">
        <f t="shared" ca="1" si="3646"/>
        <v>#REF!</v>
      </c>
      <c r="HA129" s="1416" t="e">
        <f t="shared" ca="1" si="3646"/>
        <v>#REF!</v>
      </c>
      <c r="HC129" s="1312" t="s">
        <v>145</v>
      </c>
      <c r="HD129" s="477"/>
      <c r="HE129" s="595"/>
      <c r="HF129" s="477"/>
      <c r="HG129" s="477"/>
    </row>
    <row r="130" spans="2:215" s="478" customFormat="1" ht="28.5" x14ac:dyDescent="0.25">
      <c r="B130" s="516"/>
      <c r="C130" s="463"/>
      <c r="F130" s="1379"/>
      <c r="G130" s="1379"/>
      <c r="H130" s="1379"/>
      <c r="I130" s="1565"/>
      <c r="J130" s="554"/>
      <c r="R130" s="583"/>
      <c r="S130" s="443" t="s">
        <v>146</v>
      </c>
      <c r="T130" s="491" t="e">
        <f t="shared" ca="1" si="3628"/>
        <v>#REF!</v>
      </c>
      <c r="U130" s="492" t="e">
        <f t="shared" ca="1" si="3628"/>
        <v>#REF!</v>
      </c>
      <c r="V130" s="492" t="e">
        <f t="shared" ca="1" si="3628"/>
        <v>#REF!</v>
      </c>
      <c r="W130" s="493" t="e">
        <f t="shared" ca="1" si="3628"/>
        <v>#REF!</v>
      </c>
      <c r="X130" s="492" t="e">
        <f t="shared" ca="1" si="3628"/>
        <v>#REF!</v>
      </c>
      <c r="Y130" s="492" t="e">
        <f t="shared" ca="1" si="3628"/>
        <v>#REF!</v>
      </c>
      <c r="Z130" s="494" t="e">
        <f t="shared" ca="1" si="3628"/>
        <v>#REF!</v>
      </c>
      <c r="AA130" s="492" t="e">
        <f t="shared" ca="1" si="3628"/>
        <v>#REF!</v>
      </c>
      <c r="AB130" s="1329" t="e">
        <f t="shared" ca="1" si="3628"/>
        <v>#REF!</v>
      </c>
      <c r="AC130" s="492" t="e">
        <f t="shared" ca="1" si="3628"/>
        <v>#REF!</v>
      </c>
      <c r="AD130" s="491" t="e">
        <f t="shared" ca="1" si="3629"/>
        <v>#REF!</v>
      </c>
      <c r="AE130" s="492" t="e">
        <f t="shared" ca="1" si="3629"/>
        <v>#REF!</v>
      </c>
      <c r="AF130" s="492" t="e">
        <f t="shared" ca="1" si="3629"/>
        <v>#REF!</v>
      </c>
      <c r="AG130" s="493" t="e">
        <f t="shared" ca="1" si="3629"/>
        <v>#REF!</v>
      </c>
      <c r="AH130" s="492" t="e">
        <f t="shared" ca="1" si="3629"/>
        <v>#REF!</v>
      </c>
      <c r="AI130" s="492" t="e">
        <f t="shared" ca="1" si="3629"/>
        <v>#REF!</v>
      </c>
      <c r="AJ130" s="494" t="e">
        <f t="shared" ca="1" si="3629"/>
        <v>#REF!</v>
      </c>
      <c r="AK130" s="492" t="e">
        <f t="shared" ca="1" si="3629"/>
        <v>#REF!</v>
      </c>
      <c r="AL130" s="1329" t="e">
        <f t="shared" ca="1" si="3629"/>
        <v>#REF!</v>
      </c>
      <c r="AM130" s="492" t="e">
        <f t="shared" ca="1" si="3629"/>
        <v>#REF!</v>
      </c>
      <c r="AN130" s="491" t="e">
        <f t="shared" ca="1" si="3630"/>
        <v>#REF!</v>
      </c>
      <c r="AO130" s="492" t="e">
        <f t="shared" ca="1" si="3630"/>
        <v>#REF!</v>
      </c>
      <c r="AP130" s="492" t="e">
        <f t="shared" ca="1" si="3630"/>
        <v>#REF!</v>
      </c>
      <c r="AQ130" s="493" t="e">
        <f t="shared" ca="1" si="3630"/>
        <v>#REF!</v>
      </c>
      <c r="AR130" s="492" t="e">
        <f t="shared" ca="1" si="3630"/>
        <v>#REF!</v>
      </c>
      <c r="AS130" s="492" t="e">
        <f t="shared" ca="1" si="3630"/>
        <v>#REF!</v>
      </c>
      <c r="AT130" s="494" t="e">
        <f t="shared" ca="1" si="3630"/>
        <v>#REF!</v>
      </c>
      <c r="AU130" s="492" t="e">
        <f t="shared" ca="1" si="3630"/>
        <v>#REF!</v>
      </c>
      <c r="AV130" s="1329" t="e">
        <f t="shared" ca="1" si="3630"/>
        <v>#REF!</v>
      </c>
      <c r="AW130" s="492" t="e">
        <f t="shared" ca="1" si="3630"/>
        <v>#REF!</v>
      </c>
      <c r="AX130" s="645" t="e">
        <f t="shared" ca="1" si="3631"/>
        <v>#REF!</v>
      </c>
      <c r="AY130" s="522" t="e">
        <f t="shared" ca="1" si="3631"/>
        <v>#REF!</v>
      </c>
      <c r="AZ130" s="1330" t="e">
        <f t="shared" ca="1" si="3631"/>
        <v>#REF!</v>
      </c>
      <c r="BA130" s="656" t="e">
        <f t="shared" ca="1" si="3631"/>
        <v>#REF!</v>
      </c>
      <c r="BB130" s="544" t="e">
        <f t="shared" ca="1" si="3631"/>
        <v>#REF!</v>
      </c>
      <c r="BC130" s="1331" t="e">
        <f t="shared" ca="1" si="3631"/>
        <v>#REF!</v>
      </c>
      <c r="BD130" s="667" t="e">
        <f t="shared" ca="1" si="3631"/>
        <v>#REF!</v>
      </c>
      <c r="BE130" s="495" t="e">
        <f t="shared" ca="1" si="3631"/>
        <v>#REF!</v>
      </c>
      <c r="BF130" s="1329" t="e">
        <f t="shared" ca="1" si="3631"/>
        <v>#REF!</v>
      </c>
      <c r="BG130" s="1332" t="e">
        <f t="shared" ca="1" si="3631"/>
        <v>#REF!</v>
      </c>
      <c r="BH130" s="496" t="e">
        <f t="shared" ca="1" si="3632"/>
        <v>#REF!</v>
      </c>
      <c r="BI130" s="492" t="e">
        <f t="shared" ca="1" si="3632"/>
        <v>#REF!</v>
      </c>
      <c r="BJ130" s="492" t="e">
        <f t="shared" ca="1" si="3632"/>
        <v>#REF!</v>
      </c>
      <c r="BK130" s="493" t="e">
        <f t="shared" ca="1" si="3632"/>
        <v>#REF!</v>
      </c>
      <c r="BL130" s="492" t="e">
        <f t="shared" ca="1" si="3632"/>
        <v>#REF!</v>
      </c>
      <c r="BM130" s="492" t="e">
        <f t="shared" ca="1" si="3632"/>
        <v>#REF!</v>
      </c>
      <c r="BN130" s="494" t="e">
        <f t="shared" ca="1" si="3632"/>
        <v>#REF!</v>
      </c>
      <c r="BO130" s="492" t="e">
        <f t="shared" ca="1" si="3632"/>
        <v>#REF!</v>
      </c>
      <c r="BP130" s="1329" t="e">
        <f t="shared" ca="1" si="3632"/>
        <v>#REF!</v>
      </c>
      <c r="BQ130" s="492" t="e">
        <f t="shared" ca="1" si="3632"/>
        <v>#REF!</v>
      </c>
      <c r="BR130" s="491" t="e">
        <f t="shared" ca="1" si="3633"/>
        <v>#REF!</v>
      </c>
      <c r="BS130" s="492" t="e">
        <f t="shared" ca="1" si="3633"/>
        <v>#REF!</v>
      </c>
      <c r="BT130" s="492" t="e">
        <f t="shared" ca="1" si="3633"/>
        <v>#REF!</v>
      </c>
      <c r="BU130" s="493" t="e">
        <f t="shared" ca="1" si="3633"/>
        <v>#REF!</v>
      </c>
      <c r="BV130" s="492" t="e">
        <f t="shared" ca="1" si="3633"/>
        <v>#REF!</v>
      </c>
      <c r="BW130" s="492" t="e">
        <f t="shared" ca="1" si="3633"/>
        <v>#REF!</v>
      </c>
      <c r="BX130" s="494" t="e">
        <f t="shared" ca="1" si="3633"/>
        <v>#REF!</v>
      </c>
      <c r="BY130" s="492" t="e">
        <f t="shared" ca="1" si="3633"/>
        <v>#REF!</v>
      </c>
      <c r="BZ130" s="1329" t="e">
        <f t="shared" ca="1" si="3633"/>
        <v>#REF!</v>
      </c>
      <c r="CA130" s="492" t="e">
        <f t="shared" ca="1" si="3633"/>
        <v>#REF!</v>
      </c>
      <c r="CB130" s="491" t="e">
        <f t="shared" ca="1" si="3634"/>
        <v>#REF!</v>
      </c>
      <c r="CC130" s="492" t="e">
        <f t="shared" ca="1" si="3634"/>
        <v>#REF!</v>
      </c>
      <c r="CD130" s="492" t="e">
        <f t="shared" ca="1" si="3634"/>
        <v>#REF!</v>
      </c>
      <c r="CE130" s="493" t="e">
        <f t="shared" ca="1" si="3634"/>
        <v>#REF!</v>
      </c>
      <c r="CF130" s="492" t="e">
        <f t="shared" ca="1" si="3634"/>
        <v>#REF!</v>
      </c>
      <c r="CG130" s="492" t="e">
        <f t="shared" ca="1" si="3634"/>
        <v>#REF!</v>
      </c>
      <c r="CH130" s="494" t="e">
        <f t="shared" ca="1" si="3634"/>
        <v>#REF!</v>
      </c>
      <c r="CI130" s="492" t="e">
        <f t="shared" ca="1" si="3634"/>
        <v>#REF!</v>
      </c>
      <c r="CJ130" s="1329" t="e">
        <f t="shared" ca="1" si="3634"/>
        <v>#REF!</v>
      </c>
      <c r="CK130" s="492" t="e">
        <f t="shared" ca="1" si="3634"/>
        <v>#REF!</v>
      </c>
      <c r="CL130" s="645" t="e">
        <f t="shared" ca="1" si="3635"/>
        <v>#REF!</v>
      </c>
      <c r="CM130" s="522" t="e">
        <f t="shared" ca="1" si="3635"/>
        <v>#REF!</v>
      </c>
      <c r="CN130" s="1330" t="e">
        <f t="shared" ca="1" si="3635"/>
        <v>#REF!</v>
      </c>
      <c r="CO130" s="656" t="e">
        <f t="shared" ca="1" si="3635"/>
        <v>#REF!</v>
      </c>
      <c r="CP130" s="544" t="e">
        <f t="shared" ca="1" si="3635"/>
        <v>#REF!</v>
      </c>
      <c r="CQ130" s="1331" t="e">
        <f t="shared" ca="1" si="3635"/>
        <v>#REF!</v>
      </c>
      <c r="CR130" s="667" t="e">
        <f t="shared" ca="1" si="3635"/>
        <v>#REF!</v>
      </c>
      <c r="CS130" s="495" t="e">
        <f t="shared" ca="1" si="3635"/>
        <v>#REF!</v>
      </c>
      <c r="CT130" s="1329" t="e">
        <f t="shared" ca="1" si="3635"/>
        <v>#REF!</v>
      </c>
      <c r="CU130" s="1332" t="e">
        <f t="shared" ca="1" si="3635"/>
        <v>#REF!</v>
      </c>
      <c r="CV130" s="678" t="e">
        <f t="shared" ca="1" si="3636"/>
        <v>#REF!</v>
      </c>
      <c r="CW130" s="541" t="e">
        <f t="shared" ca="1" si="3636"/>
        <v>#REF!</v>
      </c>
      <c r="CX130" s="1333" t="e">
        <f t="shared" ca="1" si="3636"/>
        <v>#REF!</v>
      </c>
      <c r="CY130" s="689" t="e">
        <f t="shared" ca="1" si="3636"/>
        <v>#REF!</v>
      </c>
      <c r="CZ130" s="519" t="e">
        <f t="shared" ca="1" si="3636"/>
        <v>#REF!</v>
      </c>
      <c r="DA130" s="1334" t="e">
        <f t="shared" ca="1" si="3636"/>
        <v>#REF!</v>
      </c>
      <c r="DB130" s="698" t="e">
        <f t="shared" ca="1" si="3636"/>
        <v>#REF!</v>
      </c>
      <c r="DC130" s="497" t="e">
        <f t="shared" ca="1" si="3636"/>
        <v>#REF!</v>
      </c>
      <c r="DD130" s="1329" t="e">
        <f t="shared" ca="1" si="3636"/>
        <v>#REF!</v>
      </c>
      <c r="DE130" s="1335" t="e">
        <f t="shared" ca="1" si="3636"/>
        <v>#REF!</v>
      </c>
      <c r="DF130" s="496" t="e">
        <f t="shared" ca="1" si="3637"/>
        <v>#REF!</v>
      </c>
      <c r="DG130" s="492" t="e">
        <f t="shared" ca="1" si="3637"/>
        <v>#REF!</v>
      </c>
      <c r="DH130" s="492" t="e">
        <f t="shared" ca="1" si="3637"/>
        <v>#REF!</v>
      </c>
      <c r="DI130" s="493" t="e">
        <f t="shared" ca="1" si="3637"/>
        <v>#REF!</v>
      </c>
      <c r="DJ130" s="492" t="e">
        <f t="shared" ca="1" si="3637"/>
        <v>#REF!</v>
      </c>
      <c r="DK130" s="492" t="e">
        <f t="shared" ca="1" si="3637"/>
        <v>#REF!</v>
      </c>
      <c r="DL130" s="494" t="e">
        <f t="shared" ca="1" si="3637"/>
        <v>#REF!</v>
      </c>
      <c r="DM130" s="492" t="e">
        <f t="shared" ca="1" si="3637"/>
        <v>#REF!</v>
      </c>
      <c r="DN130" s="1329" t="e">
        <f t="shared" ca="1" si="3637"/>
        <v>#REF!</v>
      </c>
      <c r="DO130" s="492" t="e">
        <f t="shared" ca="1" si="3637"/>
        <v>#REF!</v>
      </c>
      <c r="DP130" s="491" t="e">
        <f t="shared" ca="1" si="3638"/>
        <v>#REF!</v>
      </c>
      <c r="DQ130" s="492" t="e">
        <f t="shared" ca="1" si="3638"/>
        <v>#REF!</v>
      </c>
      <c r="DR130" s="492" t="e">
        <f t="shared" ca="1" si="3638"/>
        <v>#REF!</v>
      </c>
      <c r="DS130" s="493" t="e">
        <f t="shared" ca="1" si="3638"/>
        <v>#REF!</v>
      </c>
      <c r="DT130" s="492" t="e">
        <f t="shared" ca="1" si="3638"/>
        <v>#REF!</v>
      </c>
      <c r="DU130" s="492" t="e">
        <f t="shared" ca="1" si="3638"/>
        <v>#REF!</v>
      </c>
      <c r="DV130" s="494" t="e">
        <f t="shared" ca="1" si="3638"/>
        <v>#REF!</v>
      </c>
      <c r="DW130" s="492" t="e">
        <f t="shared" ca="1" si="3638"/>
        <v>#REF!</v>
      </c>
      <c r="DX130" s="1329" t="e">
        <f t="shared" ca="1" si="3638"/>
        <v>#REF!</v>
      </c>
      <c r="DY130" s="492" t="e">
        <f t="shared" ca="1" si="3638"/>
        <v>#REF!</v>
      </c>
      <c r="DZ130" s="491" t="e">
        <f t="shared" ca="1" si="3639"/>
        <v>#REF!</v>
      </c>
      <c r="EA130" s="492" t="e">
        <f t="shared" ca="1" si="3639"/>
        <v>#REF!</v>
      </c>
      <c r="EB130" s="492" t="e">
        <f t="shared" ca="1" si="3639"/>
        <v>#REF!</v>
      </c>
      <c r="EC130" s="493" t="e">
        <f t="shared" ca="1" si="3639"/>
        <v>#REF!</v>
      </c>
      <c r="ED130" s="492" t="e">
        <f t="shared" ca="1" si="3639"/>
        <v>#REF!</v>
      </c>
      <c r="EE130" s="492" t="e">
        <f t="shared" ca="1" si="3639"/>
        <v>#REF!</v>
      </c>
      <c r="EF130" s="494" t="e">
        <f t="shared" ca="1" si="3639"/>
        <v>#REF!</v>
      </c>
      <c r="EG130" s="492" t="e">
        <f t="shared" ca="1" si="3639"/>
        <v>#REF!</v>
      </c>
      <c r="EH130" s="1329" t="e">
        <f t="shared" ca="1" si="3639"/>
        <v>#REF!</v>
      </c>
      <c r="EI130" s="492" t="e">
        <f t="shared" ca="1" si="3639"/>
        <v>#REF!</v>
      </c>
      <c r="EJ130" s="645" t="e">
        <f t="shared" ca="1" si="3640"/>
        <v>#REF!</v>
      </c>
      <c r="EK130" s="522" t="e">
        <f t="shared" ca="1" si="3640"/>
        <v>#REF!</v>
      </c>
      <c r="EL130" s="1330" t="e">
        <f t="shared" ca="1" si="3640"/>
        <v>#REF!</v>
      </c>
      <c r="EM130" s="656" t="e">
        <f t="shared" ca="1" si="3640"/>
        <v>#REF!</v>
      </c>
      <c r="EN130" s="544" t="e">
        <f t="shared" ca="1" si="3640"/>
        <v>#REF!</v>
      </c>
      <c r="EO130" s="1331" t="e">
        <f t="shared" ca="1" si="3640"/>
        <v>#REF!</v>
      </c>
      <c r="EP130" s="667" t="e">
        <f t="shared" ca="1" si="3640"/>
        <v>#REF!</v>
      </c>
      <c r="EQ130" s="495" t="e">
        <f t="shared" ca="1" si="3640"/>
        <v>#REF!</v>
      </c>
      <c r="ER130" s="1329" t="e">
        <f t="shared" ca="1" si="3640"/>
        <v>#REF!</v>
      </c>
      <c r="ES130" s="1332" t="e">
        <f t="shared" ca="1" si="3640"/>
        <v>#REF!</v>
      </c>
      <c r="ET130" s="496" t="e">
        <f t="shared" ca="1" si="3641"/>
        <v>#REF!</v>
      </c>
      <c r="EU130" s="492" t="e">
        <f t="shared" ca="1" si="3641"/>
        <v>#REF!</v>
      </c>
      <c r="EV130" s="492" t="e">
        <f t="shared" ca="1" si="3641"/>
        <v>#REF!</v>
      </c>
      <c r="EW130" s="493" t="e">
        <f t="shared" ca="1" si="3641"/>
        <v>#REF!</v>
      </c>
      <c r="EX130" s="492" t="e">
        <f t="shared" ca="1" si="3641"/>
        <v>#REF!</v>
      </c>
      <c r="EY130" s="492" t="e">
        <f t="shared" ca="1" si="3641"/>
        <v>#REF!</v>
      </c>
      <c r="EZ130" s="494" t="e">
        <f t="shared" ca="1" si="3641"/>
        <v>#REF!</v>
      </c>
      <c r="FA130" s="492" t="e">
        <f t="shared" ca="1" si="3641"/>
        <v>#REF!</v>
      </c>
      <c r="FB130" s="1329" t="e">
        <f t="shared" ca="1" si="3641"/>
        <v>#REF!</v>
      </c>
      <c r="FC130" s="492" t="e">
        <f t="shared" ca="1" si="3641"/>
        <v>#REF!</v>
      </c>
      <c r="FD130" s="491" t="e">
        <f t="shared" ca="1" si="3642"/>
        <v>#REF!</v>
      </c>
      <c r="FE130" s="492" t="e">
        <f t="shared" ca="1" si="3642"/>
        <v>#REF!</v>
      </c>
      <c r="FF130" s="492" t="e">
        <f t="shared" ca="1" si="3642"/>
        <v>#REF!</v>
      </c>
      <c r="FG130" s="493" t="e">
        <f t="shared" ca="1" si="3642"/>
        <v>#REF!</v>
      </c>
      <c r="FH130" s="492" t="e">
        <f t="shared" ca="1" si="3642"/>
        <v>#REF!</v>
      </c>
      <c r="FI130" s="492" t="e">
        <f t="shared" ca="1" si="3642"/>
        <v>#REF!</v>
      </c>
      <c r="FJ130" s="494" t="e">
        <f t="shared" ca="1" si="3642"/>
        <v>#REF!</v>
      </c>
      <c r="FK130" s="492" t="e">
        <f t="shared" ca="1" si="3642"/>
        <v>#REF!</v>
      </c>
      <c r="FL130" s="1329" t="e">
        <f t="shared" ca="1" si="3642"/>
        <v>#REF!</v>
      </c>
      <c r="FM130" s="492" t="e">
        <f t="shared" ca="1" si="3642"/>
        <v>#REF!</v>
      </c>
      <c r="FN130" s="491" t="e">
        <f t="shared" ca="1" si="3643"/>
        <v>#REF!</v>
      </c>
      <c r="FO130" s="492" t="e">
        <f t="shared" ca="1" si="3643"/>
        <v>#REF!</v>
      </c>
      <c r="FP130" s="492" t="e">
        <f t="shared" ca="1" si="3643"/>
        <v>#REF!</v>
      </c>
      <c r="FQ130" s="493" t="e">
        <f t="shared" ca="1" si="3643"/>
        <v>#REF!</v>
      </c>
      <c r="FR130" s="492" t="e">
        <f t="shared" ca="1" si="3643"/>
        <v>#REF!</v>
      </c>
      <c r="FS130" s="492" t="e">
        <f t="shared" ca="1" si="3643"/>
        <v>#REF!</v>
      </c>
      <c r="FT130" s="494" t="e">
        <f t="shared" ca="1" si="3643"/>
        <v>#REF!</v>
      </c>
      <c r="FU130" s="492" t="e">
        <f t="shared" ca="1" si="3643"/>
        <v>#REF!</v>
      </c>
      <c r="FV130" s="1329" t="e">
        <f t="shared" ca="1" si="3643"/>
        <v>#REF!</v>
      </c>
      <c r="FW130" s="492" t="e">
        <f t="shared" ca="1" si="3643"/>
        <v>#REF!</v>
      </c>
      <c r="FX130" s="645" t="e">
        <f t="shared" ca="1" si="3644"/>
        <v>#REF!</v>
      </c>
      <c r="FY130" s="522" t="e">
        <f t="shared" ca="1" si="3644"/>
        <v>#REF!</v>
      </c>
      <c r="FZ130" s="1330" t="e">
        <f t="shared" ca="1" si="3644"/>
        <v>#REF!</v>
      </c>
      <c r="GA130" s="656" t="e">
        <f t="shared" ca="1" si="3644"/>
        <v>#REF!</v>
      </c>
      <c r="GB130" s="544" t="e">
        <f t="shared" ca="1" si="3644"/>
        <v>#REF!</v>
      </c>
      <c r="GC130" s="1331" t="e">
        <f t="shared" ca="1" si="3644"/>
        <v>#REF!</v>
      </c>
      <c r="GD130" s="667" t="e">
        <f t="shared" ca="1" si="3644"/>
        <v>#REF!</v>
      </c>
      <c r="GE130" s="495" t="e">
        <f t="shared" ca="1" si="3644"/>
        <v>#REF!</v>
      </c>
      <c r="GF130" s="1329" t="e">
        <f t="shared" ca="1" si="3644"/>
        <v>#REF!</v>
      </c>
      <c r="GG130" s="1332" t="e">
        <f t="shared" ca="1" si="3644"/>
        <v>#REF!</v>
      </c>
      <c r="GH130" s="678" t="e">
        <f t="shared" ca="1" si="3645"/>
        <v>#REF!</v>
      </c>
      <c r="GI130" s="541" t="e">
        <f t="shared" ca="1" si="3645"/>
        <v>#REF!</v>
      </c>
      <c r="GJ130" s="1333" t="e">
        <f t="shared" ca="1" si="3645"/>
        <v>#REF!</v>
      </c>
      <c r="GK130" s="689" t="e">
        <f t="shared" ca="1" si="3645"/>
        <v>#REF!</v>
      </c>
      <c r="GL130" s="519" t="e">
        <f t="shared" ca="1" si="3645"/>
        <v>#REF!</v>
      </c>
      <c r="GM130" s="1334" t="e">
        <f t="shared" ca="1" si="3645"/>
        <v>#REF!</v>
      </c>
      <c r="GN130" s="698" t="e">
        <f t="shared" ca="1" si="3645"/>
        <v>#REF!</v>
      </c>
      <c r="GO130" s="497" t="e">
        <f t="shared" ca="1" si="3645"/>
        <v>#REF!</v>
      </c>
      <c r="GP130" s="1329" t="e">
        <f t="shared" ca="1" si="3645"/>
        <v>#REF!</v>
      </c>
      <c r="GQ130" s="1335" t="e">
        <f t="shared" ca="1" si="3645"/>
        <v>#REF!</v>
      </c>
      <c r="GR130" s="708" t="e">
        <f t="shared" ca="1" si="3646"/>
        <v>#REF!</v>
      </c>
      <c r="GS130" s="498" t="e">
        <f t="shared" ca="1" si="3646"/>
        <v>#REF!</v>
      </c>
      <c r="GT130" s="1336" t="e">
        <f t="shared" ca="1" si="3646"/>
        <v>#REF!</v>
      </c>
      <c r="GU130" s="708" t="e">
        <f t="shared" ca="1" si="3646"/>
        <v>#REF!</v>
      </c>
      <c r="GV130" s="498" t="e">
        <f t="shared" ca="1" si="3646"/>
        <v>#REF!</v>
      </c>
      <c r="GW130" s="1336" t="e">
        <f t="shared" ca="1" si="3646"/>
        <v>#REF!</v>
      </c>
      <c r="GX130" s="708" t="e">
        <f t="shared" ca="1" si="3646"/>
        <v>#REF!</v>
      </c>
      <c r="GY130" s="498" t="e">
        <f t="shared" ca="1" si="3646"/>
        <v>#REF!</v>
      </c>
      <c r="GZ130" s="1329" t="e">
        <f t="shared" ca="1" si="3646"/>
        <v>#REF!</v>
      </c>
      <c r="HA130" s="1336" t="e">
        <f t="shared" ca="1" si="3646"/>
        <v>#REF!</v>
      </c>
      <c r="HC130" s="1312" t="s">
        <v>146</v>
      </c>
      <c r="HD130" s="477"/>
      <c r="HE130" s="595"/>
      <c r="HF130" s="477"/>
      <c r="HG130" s="477"/>
    </row>
    <row r="131" spans="2:215" s="478" customFormat="1" ht="29.25" thickBot="1" x14ac:dyDescent="0.3">
      <c r="B131" s="516"/>
      <c r="C131" s="463"/>
      <c r="F131" s="1379"/>
      <c r="G131" s="1379"/>
      <c r="H131" s="1379"/>
      <c r="I131" s="1565"/>
      <c r="J131" s="554"/>
      <c r="R131" s="583"/>
      <c r="S131" s="444" t="s">
        <v>143</v>
      </c>
      <c r="T131" s="1337" t="e">
        <f t="shared" ref="T131:AA131" ca="1" si="3647">IF(AND(T129&gt;0,T130&gt;0),ROUNDDOWN(T130/T129,4),"")</f>
        <v>#REF!</v>
      </c>
      <c r="U131" s="1338" t="e">
        <f t="shared" ca="1" si="3647"/>
        <v>#REF!</v>
      </c>
      <c r="V131" s="1338" t="e">
        <f t="shared" ca="1" si="3647"/>
        <v>#REF!</v>
      </c>
      <c r="W131" s="1339" t="e">
        <f t="shared" ca="1" si="3647"/>
        <v>#REF!</v>
      </c>
      <c r="X131" s="1338" t="e">
        <f t="shared" ca="1" si="3647"/>
        <v>#REF!</v>
      </c>
      <c r="Y131" s="1338" t="e">
        <f t="shared" ca="1" si="3647"/>
        <v>#REF!</v>
      </c>
      <c r="Z131" s="1340" t="e">
        <f t="shared" ca="1" si="3647"/>
        <v>#REF!</v>
      </c>
      <c r="AA131" s="1338" t="e">
        <f t="shared" ca="1" si="3647"/>
        <v>#REF!</v>
      </c>
      <c r="AB131" s="1341" t="e">
        <f ca="1">IF(AB130&gt;0,AB130/AB129,0)</f>
        <v>#REF!</v>
      </c>
      <c r="AC131" s="1338" t="e">
        <f t="shared" ref="AC131:AK131" ca="1" si="3648">IF(AND(AC129&gt;0,AC130&gt;0),ROUNDDOWN(AC130/AC129,4),"")</f>
        <v>#REF!</v>
      </c>
      <c r="AD131" s="1337" t="e">
        <f t="shared" ca="1" si="3648"/>
        <v>#REF!</v>
      </c>
      <c r="AE131" s="1338" t="e">
        <f t="shared" ca="1" si="3648"/>
        <v>#REF!</v>
      </c>
      <c r="AF131" s="1338" t="e">
        <f t="shared" ca="1" si="3648"/>
        <v>#REF!</v>
      </c>
      <c r="AG131" s="1339" t="e">
        <f t="shared" ca="1" si="3648"/>
        <v>#REF!</v>
      </c>
      <c r="AH131" s="1338" t="e">
        <f t="shared" ca="1" si="3648"/>
        <v>#REF!</v>
      </c>
      <c r="AI131" s="1338" t="e">
        <f t="shared" ca="1" si="3648"/>
        <v>#REF!</v>
      </c>
      <c r="AJ131" s="1340" t="e">
        <f t="shared" ca="1" si="3648"/>
        <v>#REF!</v>
      </c>
      <c r="AK131" s="1338" t="e">
        <f t="shared" ca="1" si="3648"/>
        <v>#REF!</v>
      </c>
      <c r="AL131" s="1342" t="e">
        <f ca="1">IF(AL130&gt;0,AL130/AL129,0)</f>
        <v>#REF!</v>
      </c>
      <c r="AM131" s="1338" t="e">
        <f t="shared" ref="AM131:AU131" ca="1" si="3649">IF(AND(AM129&gt;0,AM130&gt;0),ROUNDDOWN(AM130/AM129,4),"")</f>
        <v>#REF!</v>
      </c>
      <c r="AN131" s="1337" t="e">
        <f t="shared" ca="1" si="3649"/>
        <v>#REF!</v>
      </c>
      <c r="AO131" s="1338" t="e">
        <f t="shared" ca="1" si="3649"/>
        <v>#REF!</v>
      </c>
      <c r="AP131" s="1338" t="e">
        <f t="shared" ca="1" si="3649"/>
        <v>#REF!</v>
      </c>
      <c r="AQ131" s="1339" t="e">
        <f t="shared" ca="1" si="3649"/>
        <v>#REF!</v>
      </c>
      <c r="AR131" s="1338" t="e">
        <f t="shared" ca="1" si="3649"/>
        <v>#REF!</v>
      </c>
      <c r="AS131" s="1338" t="e">
        <f t="shared" ca="1" si="3649"/>
        <v>#REF!</v>
      </c>
      <c r="AT131" s="1340" t="e">
        <f t="shared" ca="1" si="3649"/>
        <v>#REF!</v>
      </c>
      <c r="AU131" s="1338" t="e">
        <f t="shared" ca="1" si="3649"/>
        <v>#REF!</v>
      </c>
      <c r="AV131" s="1341" t="e">
        <f ca="1">IF(AV130&gt;0,AV130/AV129,0)</f>
        <v>#REF!</v>
      </c>
      <c r="AW131" s="1338" t="e">
        <f t="shared" ref="AW131" ca="1" si="3650">IF(AND(AW129&gt;0,AW130&gt;0),ROUNDDOWN(AW130/AW129,4),"")</f>
        <v>#REF!</v>
      </c>
      <c r="AX131" s="1343" t="e">
        <f t="shared" ref="AX131:BE131" ca="1" si="3651">IF(AND(AX129&gt;0,AX130&gt;0),ROUNDDOWN(AX130/AX129,4),"")</f>
        <v>#REF!</v>
      </c>
      <c r="AY131" s="1344" t="e">
        <f t="shared" ca="1" si="3651"/>
        <v>#REF!</v>
      </c>
      <c r="AZ131" s="1345" t="e">
        <f t="shared" ca="1" si="3651"/>
        <v>#REF!</v>
      </c>
      <c r="BA131" s="1346" t="e">
        <f t="shared" ca="1" si="3651"/>
        <v>#REF!</v>
      </c>
      <c r="BB131" s="1347" t="e">
        <f t="shared" ca="1" si="3651"/>
        <v>#REF!</v>
      </c>
      <c r="BC131" s="1348" t="e">
        <f t="shared" ca="1" si="3651"/>
        <v>#REF!</v>
      </c>
      <c r="BD131" s="1349" t="e">
        <f t="shared" ca="1" si="3651"/>
        <v>#REF!</v>
      </c>
      <c r="BE131" s="1350" t="e">
        <f t="shared" ca="1" si="3651"/>
        <v>#REF!</v>
      </c>
      <c r="BF131" s="1351"/>
      <c r="BG131" s="1352" t="e">
        <f ca="1">IF(AND(BG129&gt;0,BG130&gt;0),ROUNDDOWN(BG130/BG129,4),"")</f>
        <v>#REF!</v>
      </c>
      <c r="BH131" s="1353" t="e">
        <f t="shared" ref="BH131:BO131" ca="1" si="3652">IF(AND(BH129&gt;0,BH130&gt;0),ROUNDDOWN(BH130/BH129,4),"")</f>
        <v>#REF!</v>
      </c>
      <c r="BI131" s="1338" t="e">
        <f t="shared" ca="1" si="3652"/>
        <v>#REF!</v>
      </c>
      <c r="BJ131" s="1338" t="e">
        <f t="shared" ca="1" si="3652"/>
        <v>#REF!</v>
      </c>
      <c r="BK131" s="1339" t="e">
        <f t="shared" ca="1" si="3652"/>
        <v>#REF!</v>
      </c>
      <c r="BL131" s="1338" t="e">
        <f t="shared" ca="1" si="3652"/>
        <v>#REF!</v>
      </c>
      <c r="BM131" s="1338" t="e">
        <f t="shared" ca="1" si="3652"/>
        <v>#REF!</v>
      </c>
      <c r="BN131" s="1340" t="e">
        <f t="shared" ca="1" si="3652"/>
        <v>#REF!</v>
      </c>
      <c r="BO131" s="1338" t="e">
        <f t="shared" ca="1" si="3652"/>
        <v>#REF!</v>
      </c>
      <c r="BP131" s="1341" t="e">
        <f ca="1">IF(BP130&gt;0,BP130/BP129,0)</f>
        <v>#REF!</v>
      </c>
      <c r="BQ131" s="1338" t="e">
        <f t="shared" ref="BQ131:BY131" ca="1" si="3653">IF(AND(BQ129&gt;0,BQ130&gt;0),ROUNDDOWN(BQ130/BQ129,4),"")</f>
        <v>#REF!</v>
      </c>
      <c r="BR131" s="1337" t="e">
        <f t="shared" ca="1" si="3653"/>
        <v>#REF!</v>
      </c>
      <c r="BS131" s="1338" t="e">
        <f t="shared" ca="1" si="3653"/>
        <v>#REF!</v>
      </c>
      <c r="BT131" s="1338" t="e">
        <f t="shared" ca="1" si="3653"/>
        <v>#REF!</v>
      </c>
      <c r="BU131" s="1339" t="e">
        <f t="shared" ca="1" si="3653"/>
        <v>#REF!</v>
      </c>
      <c r="BV131" s="1338" t="e">
        <f t="shared" ca="1" si="3653"/>
        <v>#REF!</v>
      </c>
      <c r="BW131" s="1338" t="e">
        <f t="shared" ca="1" si="3653"/>
        <v>#REF!</v>
      </c>
      <c r="BX131" s="1340" t="e">
        <f t="shared" ca="1" si="3653"/>
        <v>#REF!</v>
      </c>
      <c r="BY131" s="1338" t="e">
        <f t="shared" ca="1" si="3653"/>
        <v>#REF!</v>
      </c>
      <c r="BZ131" s="1341" t="e">
        <f ca="1">IF(BZ130&gt;0,BZ130/BZ129,0)</f>
        <v>#REF!</v>
      </c>
      <c r="CA131" s="1338" t="e">
        <f t="shared" ref="CA131:CI131" ca="1" si="3654">IF(AND(CA129&gt;0,CA130&gt;0),ROUNDDOWN(CA130/CA129,4),"")</f>
        <v>#REF!</v>
      </c>
      <c r="CB131" s="1337" t="e">
        <f t="shared" ca="1" si="3654"/>
        <v>#REF!</v>
      </c>
      <c r="CC131" s="1338" t="e">
        <f t="shared" ca="1" si="3654"/>
        <v>#REF!</v>
      </c>
      <c r="CD131" s="1338" t="e">
        <f t="shared" ca="1" si="3654"/>
        <v>#REF!</v>
      </c>
      <c r="CE131" s="1339" t="e">
        <f t="shared" ca="1" si="3654"/>
        <v>#REF!</v>
      </c>
      <c r="CF131" s="1338" t="e">
        <f t="shared" ca="1" si="3654"/>
        <v>#REF!</v>
      </c>
      <c r="CG131" s="1338" t="e">
        <f t="shared" ca="1" si="3654"/>
        <v>#REF!</v>
      </c>
      <c r="CH131" s="1340" t="e">
        <f t="shared" ca="1" si="3654"/>
        <v>#REF!</v>
      </c>
      <c r="CI131" s="1338" t="e">
        <f t="shared" ca="1" si="3654"/>
        <v>#REF!</v>
      </c>
      <c r="CJ131" s="1341" t="e">
        <f ca="1">IF(CJ130&gt;0,CJ130/CJ129,0)</f>
        <v>#REF!</v>
      </c>
      <c r="CK131" s="1338" t="e">
        <f t="shared" ref="CK131" ca="1" si="3655">IF(AND(CK129&gt;0,CK130&gt;0),ROUNDDOWN(CK130/CK129,4),"")</f>
        <v>#REF!</v>
      </c>
      <c r="CL131" s="1343" t="e">
        <f t="shared" ref="CL131:CS131" ca="1" si="3656">IF(AND(CL129&gt;0,CL130&gt;0),ROUNDDOWN(CL130/CL129,4),"")</f>
        <v>#REF!</v>
      </c>
      <c r="CM131" s="1344" t="e">
        <f t="shared" ca="1" si="3656"/>
        <v>#REF!</v>
      </c>
      <c r="CN131" s="1345" t="e">
        <f t="shared" ca="1" si="3656"/>
        <v>#REF!</v>
      </c>
      <c r="CO131" s="1346" t="e">
        <f t="shared" ca="1" si="3656"/>
        <v>#REF!</v>
      </c>
      <c r="CP131" s="1347" t="e">
        <f t="shared" ca="1" si="3656"/>
        <v>#REF!</v>
      </c>
      <c r="CQ131" s="1348" t="e">
        <f t="shared" ca="1" si="3656"/>
        <v>#REF!</v>
      </c>
      <c r="CR131" s="1349" t="e">
        <f t="shared" ca="1" si="3656"/>
        <v>#REF!</v>
      </c>
      <c r="CS131" s="1350" t="e">
        <f t="shared" ca="1" si="3656"/>
        <v>#REF!</v>
      </c>
      <c r="CT131" s="1351"/>
      <c r="CU131" s="1352" t="e">
        <f ca="1">IF(AND(CU129&gt;0,CU130&gt;0),ROUNDDOWN(CU130/CU129,4),"")</f>
        <v>#REF!</v>
      </c>
      <c r="CV131" s="1354" t="e">
        <f t="shared" ref="CV131:CX131" ca="1" si="3657">IF(AND(CV129&gt;0,CV130&gt;0),ROUNDDOWN(CV130/CV129,4),"")</f>
        <v>#REF!</v>
      </c>
      <c r="CW131" s="1355" t="e">
        <f t="shared" ca="1" si="3657"/>
        <v>#REF!</v>
      </c>
      <c r="CX131" s="1356" t="e">
        <f t="shared" ca="1" si="3657"/>
        <v>#REF!</v>
      </c>
      <c r="CY131" s="1357" t="e">
        <f t="shared" ref="CY131:DA131" ca="1" si="3658">IF(AND(CY129&gt;0,CY130&gt;0),ROUNDDOWN(CY130/CY129,4),"")</f>
        <v>#REF!</v>
      </c>
      <c r="CZ131" s="1358" t="e">
        <f t="shared" ca="1" si="3658"/>
        <v>#REF!</v>
      </c>
      <c r="DA131" s="1359" t="e">
        <f t="shared" ca="1" si="3658"/>
        <v>#REF!</v>
      </c>
      <c r="DB131" s="1360" t="e">
        <f t="shared" ref="DB131:FS131" ca="1" si="3659">IF(AND(DB129&gt;0,DB130&gt;0),ROUNDDOWN(DB130/DB129,4),"")</f>
        <v>#REF!</v>
      </c>
      <c r="DC131" s="1361" t="e">
        <f t="shared" ca="1" si="3659"/>
        <v>#REF!</v>
      </c>
      <c r="DD131" s="1362" t="e">
        <f t="shared" ca="1" si="3659"/>
        <v>#REF!</v>
      </c>
      <c r="DE131" s="1363" t="e">
        <f t="shared" ca="1" si="3659"/>
        <v>#REF!</v>
      </c>
      <c r="DF131" s="1353" t="e">
        <f t="shared" ca="1" si="3659"/>
        <v>#REF!</v>
      </c>
      <c r="DG131" s="1338" t="e">
        <f t="shared" ca="1" si="3659"/>
        <v>#REF!</v>
      </c>
      <c r="DH131" s="1338" t="e">
        <f t="shared" ca="1" si="3659"/>
        <v>#REF!</v>
      </c>
      <c r="DI131" s="1339" t="e">
        <f t="shared" ca="1" si="3659"/>
        <v>#REF!</v>
      </c>
      <c r="DJ131" s="1338" t="e">
        <f t="shared" ca="1" si="3659"/>
        <v>#REF!</v>
      </c>
      <c r="DK131" s="1338" t="e">
        <f t="shared" ca="1" si="3659"/>
        <v>#REF!</v>
      </c>
      <c r="DL131" s="1340" t="e">
        <f t="shared" ca="1" si="3659"/>
        <v>#REF!</v>
      </c>
      <c r="DM131" s="1338" t="e">
        <f t="shared" ca="1" si="3659"/>
        <v>#REF!</v>
      </c>
      <c r="DN131" s="1341" t="e">
        <f ca="1">IF(DN130&gt;0,DN130/DN129,0)</f>
        <v>#REF!</v>
      </c>
      <c r="DO131" s="1338" t="e">
        <f t="shared" ca="1" si="3659"/>
        <v>#REF!</v>
      </c>
      <c r="DP131" s="1337" t="e">
        <f t="shared" ca="1" si="3659"/>
        <v>#REF!</v>
      </c>
      <c r="DQ131" s="1338" t="e">
        <f t="shared" ca="1" si="3659"/>
        <v>#REF!</v>
      </c>
      <c r="DR131" s="1338" t="e">
        <f t="shared" ca="1" si="3659"/>
        <v>#REF!</v>
      </c>
      <c r="DS131" s="1339" t="e">
        <f t="shared" ca="1" si="3659"/>
        <v>#REF!</v>
      </c>
      <c r="DT131" s="1338" t="e">
        <f t="shared" ca="1" si="3659"/>
        <v>#REF!</v>
      </c>
      <c r="DU131" s="1338" t="e">
        <f t="shared" ca="1" si="3659"/>
        <v>#REF!</v>
      </c>
      <c r="DV131" s="1340" t="e">
        <f t="shared" ca="1" si="3659"/>
        <v>#REF!</v>
      </c>
      <c r="DW131" s="1338" t="e">
        <f t="shared" ca="1" si="3659"/>
        <v>#REF!</v>
      </c>
      <c r="DX131" s="1341" t="e">
        <f ca="1">IF(DX130&gt;0,DX130/DX129,0)</f>
        <v>#REF!</v>
      </c>
      <c r="DY131" s="1338" t="e">
        <f t="shared" ca="1" si="3659"/>
        <v>#REF!</v>
      </c>
      <c r="DZ131" s="1337" t="e">
        <f t="shared" ca="1" si="3659"/>
        <v>#REF!</v>
      </c>
      <c r="EA131" s="1338" t="e">
        <f t="shared" ca="1" si="3659"/>
        <v>#REF!</v>
      </c>
      <c r="EB131" s="1338" t="e">
        <f t="shared" ca="1" si="3659"/>
        <v>#REF!</v>
      </c>
      <c r="EC131" s="1339" t="e">
        <f t="shared" ca="1" si="3659"/>
        <v>#REF!</v>
      </c>
      <c r="ED131" s="1338" t="e">
        <f t="shared" ca="1" si="3659"/>
        <v>#REF!</v>
      </c>
      <c r="EE131" s="1338" t="e">
        <f t="shared" ca="1" si="3659"/>
        <v>#REF!</v>
      </c>
      <c r="EF131" s="1340" t="e">
        <f t="shared" ca="1" si="3659"/>
        <v>#REF!</v>
      </c>
      <c r="EG131" s="1338" t="e">
        <f t="shared" ca="1" si="3659"/>
        <v>#REF!</v>
      </c>
      <c r="EH131" s="1341" t="e">
        <f ca="1">IF(EH130&gt;0,EH130/EH129,0)</f>
        <v>#REF!</v>
      </c>
      <c r="EI131" s="1338" t="e">
        <f t="shared" ca="1" si="3659"/>
        <v>#REF!</v>
      </c>
      <c r="EJ131" s="1343" t="e">
        <f t="shared" ref="EJ131:EQ131" ca="1" si="3660">IF(AND(EJ129&gt;0,EJ130&gt;0),ROUNDDOWN(EJ130/EJ129,4),"")</f>
        <v>#REF!</v>
      </c>
      <c r="EK131" s="1344" t="e">
        <f t="shared" ca="1" si="3660"/>
        <v>#REF!</v>
      </c>
      <c r="EL131" s="1345" t="e">
        <f t="shared" ca="1" si="3660"/>
        <v>#REF!</v>
      </c>
      <c r="EM131" s="1346" t="e">
        <f t="shared" ca="1" si="3660"/>
        <v>#REF!</v>
      </c>
      <c r="EN131" s="1347" t="e">
        <f t="shared" ca="1" si="3660"/>
        <v>#REF!</v>
      </c>
      <c r="EO131" s="1348" t="e">
        <f t="shared" ca="1" si="3660"/>
        <v>#REF!</v>
      </c>
      <c r="EP131" s="1349" t="e">
        <f t="shared" ca="1" si="3660"/>
        <v>#REF!</v>
      </c>
      <c r="EQ131" s="1350" t="e">
        <f t="shared" ca="1" si="3660"/>
        <v>#REF!</v>
      </c>
      <c r="ER131" s="1351"/>
      <c r="ES131" s="1352" t="e">
        <f ca="1">IF(AND(ES129&gt;0,ES130&gt;0),ROUNDDOWN(ES130/ES129,4),"")</f>
        <v>#REF!</v>
      </c>
      <c r="ET131" s="1353" t="e">
        <f t="shared" ca="1" si="3659"/>
        <v>#REF!</v>
      </c>
      <c r="EU131" s="1338" t="e">
        <f t="shared" ca="1" si="3659"/>
        <v>#REF!</v>
      </c>
      <c r="EV131" s="1338" t="e">
        <f t="shared" ca="1" si="3659"/>
        <v>#REF!</v>
      </c>
      <c r="EW131" s="1339" t="e">
        <f t="shared" ca="1" si="3659"/>
        <v>#REF!</v>
      </c>
      <c r="EX131" s="1338" t="e">
        <f t="shared" ca="1" si="3659"/>
        <v>#REF!</v>
      </c>
      <c r="EY131" s="1338" t="e">
        <f t="shared" ca="1" si="3659"/>
        <v>#REF!</v>
      </c>
      <c r="EZ131" s="1340" t="e">
        <f t="shared" ca="1" si="3659"/>
        <v>#REF!</v>
      </c>
      <c r="FA131" s="1338" t="e">
        <f t="shared" ca="1" si="3659"/>
        <v>#REF!</v>
      </c>
      <c r="FB131" s="1341" t="e">
        <f ca="1">IF(FB130&gt;0,FB130/FB129,0)</f>
        <v>#REF!</v>
      </c>
      <c r="FC131" s="1338" t="e">
        <f t="shared" ca="1" si="3659"/>
        <v>#REF!</v>
      </c>
      <c r="FD131" s="1337" t="e">
        <f t="shared" ca="1" si="3659"/>
        <v>#REF!</v>
      </c>
      <c r="FE131" s="1338" t="e">
        <f t="shared" ca="1" si="3659"/>
        <v>#REF!</v>
      </c>
      <c r="FF131" s="1338" t="e">
        <f t="shared" ca="1" si="3659"/>
        <v>#REF!</v>
      </c>
      <c r="FG131" s="1339" t="e">
        <f t="shared" ca="1" si="3659"/>
        <v>#REF!</v>
      </c>
      <c r="FH131" s="1338" t="e">
        <f t="shared" ca="1" si="3659"/>
        <v>#REF!</v>
      </c>
      <c r="FI131" s="1338" t="e">
        <f t="shared" ca="1" si="3659"/>
        <v>#REF!</v>
      </c>
      <c r="FJ131" s="1340" t="e">
        <f t="shared" ca="1" si="3659"/>
        <v>#REF!</v>
      </c>
      <c r="FK131" s="1338" t="e">
        <f t="shared" ca="1" si="3659"/>
        <v>#REF!</v>
      </c>
      <c r="FL131" s="1341" t="e">
        <f ca="1">IF(FL130&gt;0,FL130/FL129,0)</f>
        <v>#REF!</v>
      </c>
      <c r="FM131" s="1338" t="e">
        <f t="shared" ca="1" si="3659"/>
        <v>#REF!</v>
      </c>
      <c r="FN131" s="1337" t="e">
        <f t="shared" ca="1" si="3659"/>
        <v>#REF!</v>
      </c>
      <c r="FO131" s="1338" t="e">
        <f t="shared" ca="1" si="3659"/>
        <v>#REF!</v>
      </c>
      <c r="FP131" s="1338" t="e">
        <f t="shared" ca="1" si="3659"/>
        <v>#REF!</v>
      </c>
      <c r="FQ131" s="1339" t="e">
        <f t="shared" ca="1" si="3659"/>
        <v>#REF!</v>
      </c>
      <c r="FR131" s="1338" t="e">
        <f t="shared" ca="1" si="3659"/>
        <v>#REF!</v>
      </c>
      <c r="FS131" s="1338" t="e">
        <f t="shared" ca="1" si="3659"/>
        <v>#REF!</v>
      </c>
      <c r="FT131" s="1340" t="e">
        <f t="shared" ref="FT131:HA131" ca="1" si="3661">IF(AND(FT129&gt;0,FT130&gt;0),ROUNDDOWN(FT130/FT129,4),"")</f>
        <v>#REF!</v>
      </c>
      <c r="FU131" s="1338" t="e">
        <f t="shared" ca="1" si="3661"/>
        <v>#REF!</v>
      </c>
      <c r="FV131" s="1341" t="e">
        <f ca="1">IF(FV130&gt;0,FV130/FV129,0)</f>
        <v>#REF!</v>
      </c>
      <c r="FW131" s="1338" t="e">
        <f t="shared" ca="1" si="3661"/>
        <v>#REF!</v>
      </c>
      <c r="FX131" s="1343" t="e">
        <f t="shared" ref="FX131:GE131" ca="1" si="3662">IF(AND(FX129&gt;0,FX130&gt;0),ROUNDDOWN(FX130/FX129,4),"")</f>
        <v>#REF!</v>
      </c>
      <c r="FY131" s="1344" t="e">
        <f t="shared" ca="1" si="3662"/>
        <v>#REF!</v>
      </c>
      <c r="FZ131" s="1345" t="e">
        <f t="shared" ca="1" si="3662"/>
        <v>#REF!</v>
      </c>
      <c r="GA131" s="1346" t="e">
        <f t="shared" ca="1" si="3662"/>
        <v>#REF!</v>
      </c>
      <c r="GB131" s="1347" t="e">
        <f t="shared" ca="1" si="3662"/>
        <v>#REF!</v>
      </c>
      <c r="GC131" s="1348" t="e">
        <f t="shared" ca="1" si="3662"/>
        <v>#REF!</v>
      </c>
      <c r="GD131" s="1349" t="e">
        <f t="shared" ca="1" si="3662"/>
        <v>#REF!</v>
      </c>
      <c r="GE131" s="1350" t="e">
        <f t="shared" ca="1" si="3662"/>
        <v>#REF!</v>
      </c>
      <c r="GF131" s="1351"/>
      <c r="GG131" s="1352" t="e">
        <f ca="1">IF(AND(GG129&gt;0,GG130&gt;0),ROUNDDOWN(GG130/GG129,4),"")</f>
        <v>#REF!</v>
      </c>
      <c r="GH131" s="1354" t="e">
        <f t="shared" ref="GH131:GM131" ca="1" si="3663">IF(AND(GH129&gt;0,GH130&gt;0),ROUNDDOWN(GH130/GH129,4),"")</f>
        <v>#REF!</v>
      </c>
      <c r="GI131" s="1355" t="e">
        <f t="shared" ca="1" si="3663"/>
        <v>#REF!</v>
      </c>
      <c r="GJ131" s="1356" t="e">
        <f t="shared" ca="1" si="3663"/>
        <v>#REF!</v>
      </c>
      <c r="GK131" s="1357" t="e">
        <f t="shared" ca="1" si="3663"/>
        <v>#REF!</v>
      </c>
      <c r="GL131" s="1358" t="e">
        <f t="shared" ca="1" si="3663"/>
        <v>#REF!</v>
      </c>
      <c r="GM131" s="1359" t="e">
        <f t="shared" ca="1" si="3663"/>
        <v>#REF!</v>
      </c>
      <c r="GN131" s="1360" t="e">
        <f t="shared" ref="GN131:GW131" ca="1" si="3664">IF(AND(GN129&gt;0,GN130&gt;0),ROUNDDOWN(GN130/GN129,4),"")</f>
        <v>#REF!</v>
      </c>
      <c r="GO131" s="1361" t="e">
        <f t="shared" ca="1" si="3664"/>
        <v>#REF!</v>
      </c>
      <c r="GP131" s="1362" t="e">
        <f t="shared" ca="1" si="3664"/>
        <v>#REF!</v>
      </c>
      <c r="GQ131" s="1363" t="e">
        <f t="shared" ca="1" si="3664"/>
        <v>#REF!</v>
      </c>
      <c r="GR131" s="1364" t="e">
        <f t="shared" ref="GR131:GT131" ca="1" si="3665">IF(AND(GR129&gt;0,GR130&gt;0),ROUNDDOWN(GR130/GR129,4),"")</f>
        <v>#REF!</v>
      </c>
      <c r="GS131" s="1365" t="e">
        <f t="shared" ca="1" si="3665"/>
        <v>#REF!</v>
      </c>
      <c r="GT131" s="1366" t="e">
        <f t="shared" ca="1" si="3665"/>
        <v>#REF!</v>
      </c>
      <c r="GU131" s="1364" t="e">
        <f t="shared" ca="1" si="3664"/>
        <v>#REF!</v>
      </c>
      <c r="GV131" s="1365" t="e">
        <f t="shared" ca="1" si="3664"/>
        <v>#REF!</v>
      </c>
      <c r="GW131" s="1366" t="e">
        <f t="shared" ca="1" si="3664"/>
        <v>#REF!</v>
      </c>
      <c r="GX131" s="1364" t="e">
        <f t="shared" ca="1" si="3661"/>
        <v>#REF!</v>
      </c>
      <c r="GY131" s="1365" t="e">
        <f t="shared" ca="1" si="3661"/>
        <v>#REF!</v>
      </c>
      <c r="GZ131" s="1367" t="e">
        <f t="shared" ca="1" si="3661"/>
        <v>#REF!</v>
      </c>
      <c r="HA131" s="1366" t="e">
        <f t="shared" ca="1" si="3661"/>
        <v>#REF!</v>
      </c>
      <c r="HC131" s="477"/>
      <c r="HD131" s="477"/>
      <c r="HE131" s="595"/>
      <c r="HF131" s="477"/>
      <c r="HG131" s="477"/>
    </row>
    <row r="132" spans="2:215" s="478" customFormat="1" ht="29.25" thickBot="1" x14ac:dyDescent="0.3">
      <c r="B132" s="516"/>
      <c r="C132" s="463"/>
      <c r="F132" s="1379"/>
      <c r="G132" s="1379"/>
      <c r="H132" s="1379"/>
      <c r="I132" s="1379"/>
      <c r="J132" s="554"/>
      <c r="P132" s="478">
        <f>SUM(K129:P129)*12</f>
        <v>5190048</v>
      </c>
      <c r="R132" s="583"/>
      <c r="T132" s="1368"/>
      <c r="W132" s="1368"/>
      <c r="Z132" s="1368"/>
      <c r="AD132" s="1368"/>
      <c r="AG132" s="1368"/>
      <c r="AJ132" s="1368"/>
      <c r="AN132" s="1368"/>
      <c r="AQ132" s="1368"/>
      <c r="AT132" s="1368"/>
      <c r="AX132" s="1369"/>
      <c r="AY132" s="1370"/>
      <c r="AZ132" s="1330"/>
      <c r="BA132" s="1371"/>
      <c r="BB132" s="1372"/>
      <c r="BC132" s="1331"/>
      <c r="BD132" s="1373"/>
      <c r="BG132" s="1374"/>
      <c r="BK132" s="1368"/>
      <c r="BN132" s="1368"/>
      <c r="BR132" s="1368"/>
      <c r="BU132" s="1368"/>
      <c r="BX132" s="1368"/>
      <c r="CB132" s="1368"/>
      <c r="CE132" s="1368"/>
      <c r="CH132" s="1368"/>
      <c r="CL132" s="1369"/>
      <c r="CM132" s="1370"/>
      <c r="CN132" s="1330"/>
      <c r="CO132" s="1371"/>
      <c r="CP132" s="1372"/>
      <c r="CQ132" s="1331"/>
      <c r="CR132" s="1373"/>
      <c r="CU132" s="1374"/>
      <c r="CV132" s="1375"/>
      <c r="CW132" s="1376"/>
      <c r="CX132" s="1333"/>
      <c r="CY132" s="1377"/>
      <c r="CZ132" s="1378"/>
      <c r="DA132" s="1334"/>
      <c r="DB132" s="1373"/>
      <c r="DE132" s="1374"/>
      <c r="DI132" s="1368"/>
      <c r="DL132" s="1368"/>
      <c r="DP132" s="1368"/>
      <c r="DS132" s="1368"/>
      <c r="DV132" s="1368"/>
      <c r="DZ132" s="1368"/>
      <c r="EC132" s="1368"/>
      <c r="EF132" s="1368"/>
      <c r="EJ132" s="1369"/>
      <c r="EK132" s="1370"/>
      <c r="EL132" s="1330"/>
      <c r="EM132" s="1371"/>
      <c r="EN132" s="1372"/>
      <c r="EO132" s="1331"/>
      <c r="EP132" s="1373"/>
      <c r="ES132" s="1374"/>
      <c r="EW132" s="1368"/>
      <c r="EZ132" s="1368"/>
      <c r="FD132" s="1368"/>
      <c r="FG132" s="1368"/>
      <c r="FJ132" s="1368"/>
      <c r="FN132" s="1368"/>
      <c r="FQ132" s="1368"/>
      <c r="FT132" s="1368"/>
      <c r="FX132" s="1369"/>
      <c r="FY132" s="1370"/>
      <c r="FZ132" s="1330"/>
      <c r="GA132" s="1371"/>
      <c r="GB132" s="1372"/>
      <c r="GC132" s="1331"/>
      <c r="GD132" s="1373"/>
      <c r="GG132" s="1374"/>
      <c r="GH132" s="1375"/>
      <c r="GI132" s="1376"/>
      <c r="GJ132" s="1333"/>
      <c r="GK132" s="1377"/>
      <c r="GL132" s="1378"/>
      <c r="GM132" s="1334"/>
      <c r="GN132" s="1373"/>
      <c r="GQ132" s="1374"/>
      <c r="GR132" s="1373"/>
      <c r="GT132" s="1374"/>
      <c r="GU132" s="1373"/>
      <c r="GW132" s="1374"/>
      <c r="GX132" s="1373"/>
      <c r="HA132" s="1374"/>
      <c r="HC132" s="477"/>
      <c r="HD132" s="477"/>
      <c r="HE132" s="595"/>
      <c r="HF132" s="477"/>
      <c r="HG132" s="477"/>
    </row>
    <row r="133" spans="2:215" s="478" customFormat="1" ht="28.5" x14ac:dyDescent="0.25">
      <c r="B133" s="516"/>
      <c r="C133" s="463"/>
      <c r="F133" s="1379"/>
      <c r="G133" s="1379"/>
      <c r="H133" s="1379"/>
      <c r="I133" s="1379"/>
      <c r="J133" s="554"/>
      <c r="R133" s="583"/>
      <c r="S133" s="464"/>
      <c r="T133" s="465" t="s">
        <v>215</v>
      </c>
      <c r="U133" s="466" t="s">
        <v>213</v>
      </c>
      <c r="V133" s="466" t="s">
        <v>214</v>
      </c>
      <c r="W133" s="467" t="s">
        <v>215</v>
      </c>
      <c r="X133" s="466" t="s">
        <v>213</v>
      </c>
      <c r="Y133" s="466" t="s">
        <v>214</v>
      </c>
      <c r="Z133" s="468" t="s">
        <v>215</v>
      </c>
      <c r="AA133" s="466" t="s">
        <v>213</v>
      </c>
      <c r="AB133" s="469" t="s">
        <v>231</v>
      </c>
      <c r="AC133" s="466" t="s">
        <v>214</v>
      </c>
      <c r="AD133" s="465" t="s">
        <v>215</v>
      </c>
      <c r="AE133" s="466" t="s">
        <v>213</v>
      </c>
      <c r="AF133" s="466" t="s">
        <v>214</v>
      </c>
      <c r="AG133" s="467" t="s">
        <v>215</v>
      </c>
      <c r="AH133" s="466" t="s">
        <v>213</v>
      </c>
      <c r="AI133" s="466" t="s">
        <v>214</v>
      </c>
      <c r="AJ133" s="468" t="s">
        <v>215</v>
      </c>
      <c r="AK133" s="466" t="s">
        <v>213</v>
      </c>
      <c r="AL133" s="469" t="s">
        <v>231</v>
      </c>
      <c r="AM133" s="466" t="s">
        <v>214</v>
      </c>
      <c r="AN133" s="465" t="s">
        <v>215</v>
      </c>
      <c r="AO133" s="466" t="s">
        <v>213</v>
      </c>
      <c r="AP133" s="466" t="s">
        <v>214</v>
      </c>
      <c r="AQ133" s="467" t="s">
        <v>215</v>
      </c>
      <c r="AR133" s="466" t="s">
        <v>213</v>
      </c>
      <c r="AS133" s="466" t="s">
        <v>214</v>
      </c>
      <c r="AT133" s="468" t="s">
        <v>215</v>
      </c>
      <c r="AU133" s="466" t="s">
        <v>213</v>
      </c>
      <c r="AV133" s="469" t="s">
        <v>231</v>
      </c>
      <c r="AW133" s="466" t="s">
        <v>214</v>
      </c>
      <c r="AX133" s="643" t="s">
        <v>215</v>
      </c>
      <c r="AY133" s="520" t="s">
        <v>213</v>
      </c>
      <c r="AZ133" s="1313" t="s">
        <v>232</v>
      </c>
      <c r="BA133" s="654" t="s">
        <v>215</v>
      </c>
      <c r="BB133" s="542" t="s">
        <v>213</v>
      </c>
      <c r="BC133" s="1314" t="s">
        <v>232</v>
      </c>
      <c r="BD133" s="665" t="s">
        <v>215</v>
      </c>
      <c r="BE133" s="470" t="s">
        <v>213</v>
      </c>
      <c r="BF133" s="471" t="s">
        <v>231</v>
      </c>
      <c r="BG133" s="1315" t="s">
        <v>232</v>
      </c>
      <c r="BH133" s="472" t="s">
        <v>215</v>
      </c>
      <c r="BI133" s="466" t="s">
        <v>213</v>
      </c>
      <c r="BJ133" s="466" t="s">
        <v>214</v>
      </c>
      <c r="BK133" s="467" t="s">
        <v>215</v>
      </c>
      <c r="BL133" s="466" t="s">
        <v>213</v>
      </c>
      <c r="BM133" s="466" t="s">
        <v>214</v>
      </c>
      <c r="BN133" s="468" t="s">
        <v>215</v>
      </c>
      <c r="BO133" s="466" t="s">
        <v>213</v>
      </c>
      <c r="BP133" s="469" t="s">
        <v>231</v>
      </c>
      <c r="BQ133" s="466" t="s">
        <v>214</v>
      </c>
      <c r="BR133" s="465" t="s">
        <v>215</v>
      </c>
      <c r="BS133" s="466" t="s">
        <v>213</v>
      </c>
      <c r="BT133" s="466" t="s">
        <v>214</v>
      </c>
      <c r="BU133" s="467" t="s">
        <v>215</v>
      </c>
      <c r="BV133" s="466" t="s">
        <v>213</v>
      </c>
      <c r="BW133" s="466" t="s">
        <v>214</v>
      </c>
      <c r="BX133" s="468" t="s">
        <v>215</v>
      </c>
      <c r="BY133" s="466" t="s">
        <v>213</v>
      </c>
      <c r="BZ133" s="469" t="s">
        <v>231</v>
      </c>
      <c r="CA133" s="466" t="s">
        <v>214</v>
      </c>
      <c r="CB133" s="465" t="s">
        <v>215</v>
      </c>
      <c r="CC133" s="466" t="s">
        <v>213</v>
      </c>
      <c r="CD133" s="466" t="s">
        <v>214</v>
      </c>
      <c r="CE133" s="467" t="s">
        <v>215</v>
      </c>
      <c r="CF133" s="466" t="s">
        <v>213</v>
      </c>
      <c r="CG133" s="466" t="s">
        <v>214</v>
      </c>
      <c r="CH133" s="468" t="s">
        <v>215</v>
      </c>
      <c r="CI133" s="466" t="s">
        <v>213</v>
      </c>
      <c r="CJ133" s="469" t="s">
        <v>231</v>
      </c>
      <c r="CK133" s="466" t="s">
        <v>214</v>
      </c>
      <c r="CL133" s="643" t="s">
        <v>215</v>
      </c>
      <c r="CM133" s="520" t="s">
        <v>213</v>
      </c>
      <c r="CN133" s="1313" t="s">
        <v>232</v>
      </c>
      <c r="CO133" s="654" t="s">
        <v>215</v>
      </c>
      <c r="CP133" s="542" t="s">
        <v>213</v>
      </c>
      <c r="CQ133" s="1314" t="s">
        <v>232</v>
      </c>
      <c r="CR133" s="665" t="s">
        <v>215</v>
      </c>
      <c r="CS133" s="470" t="s">
        <v>213</v>
      </c>
      <c r="CT133" s="471" t="s">
        <v>231</v>
      </c>
      <c r="CU133" s="1315" t="s">
        <v>232</v>
      </c>
      <c r="CV133" s="676" t="s">
        <v>237</v>
      </c>
      <c r="CW133" s="539" t="s">
        <v>238</v>
      </c>
      <c r="CX133" s="1316" t="s">
        <v>232</v>
      </c>
      <c r="CY133" s="687" t="s">
        <v>237</v>
      </c>
      <c r="CZ133" s="517" t="s">
        <v>238</v>
      </c>
      <c r="DA133" s="1317" t="s">
        <v>232</v>
      </c>
      <c r="DB133" s="696" t="s">
        <v>237</v>
      </c>
      <c r="DC133" s="473" t="s">
        <v>238</v>
      </c>
      <c r="DD133" s="474" t="s">
        <v>239</v>
      </c>
      <c r="DE133" s="1318" t="s">
        <v>232</v>
      </c>
      <c r="DF133" s="472" t="s">
        <v>215</v>
      </c>
      <c r="DG133" s="466" t="s">
        <v>213</v>
      </c>
      <c r="DH133" s="466" t="s">
        <v>214</v>
      </c>
      <c r="DI133" s="467" t="s">
        <v>215</v>
      </c>
      <c r="DJ133" s="466" t="s">
        <v>213</v>
      </c>
      <c r="DK133" s="466" t="s">
        <v>214</v>
      </c>
      <c r="DL133" s="468" t="s">
        <v>215</v>
      </c>
      <c r="DM133" s="466" t="s">
        <v>213</v>
      </c>
      <c r="DN133" s="469" t="s">
        <v>231</v>
      </c>
      <c r="DO133" s="466" t="s">
        <v>214</v>
      </c>
      <c r="DP133" s="465" t="s">
        <v>215</v>
      </c>
      <c r="DQ133" s="466" t="s">
        <v>213</v>
      </c>
      <c r="DR133" s="466" t="s">
        <v>214</v>
      </c>
      <c r="DS133" s="467" t="s">
        <v>215</v>
      </c>
      <c r="DT133" s="466" t="s">
        <v>213</v>
      </c>
      <c r="DU133" s="466" t="s">
        <v>214</v>
      </c>
      <c r="DV133" s="468" t="s">
        <v>215</v>
      </c>
      <c r="DW133" s="466" t="s">
        <v>213</v>
      </c>
      <c r="DX133" s="469" t="s">
        <v>231</v>
      </c>
      <c r="DY133" s="466" t="s">
        <v>214</v>
      </c>
      <c r="DZ133" s="465" t="s">
        <v>215</v>
      </c>
      <c r="EA133" s="466" t="s">
        <v>213</v>
      </c>
      <c r="EB133" s="466" t="s">
        <v>214</v>
      </c>
      <c r="EC133" s="467" t="s">
        <v>215</v>
      </c>
      <c r="ED133" s="466" t="s">
        <v>213</v>
      </c>
      <c r="EE133" s="466" t="s">
        <v>214</v>
      </c>
      <c r="EF133" s="468" t="s">
        <v>215</v>
      </c>
      <c r="EG133" s="466" t="s">
        <v>213</v>
      </c>
      <c r="EH133" s="469" t="s">
        <v>231</v>
      </c>
      <c r="EI133" s="466" t="s">
        <v>214</v>
      </c>
      <c r="EJ133" s="643" t="s">
        <v>215</v>
      </c>
      <c r="EK133" s="520" t="s">
        <v>213</v>
      </c>
      <c r="EL133" s="1313" t="s">
        <v>232</v>
      </c>
      <c r="EM133" s="654" t="s">
        <v>215</v>
      </c>
      <c r="EN133" s="542" t="s">
        <v>213</v>
      </c>
      <c r="EO133" s="1314" t="s">
        <v>232</v>
      </c>
      <c r="EP133" s="665" t="s">
        <v>215</v>
      </c>
      <c r="EQ133" s="470" t="s">
        <v>213</v>
      </c>
      <c r="ER133" s="471" t="s">
        <v>231</v>
      </c>
      <c r="ES133" s="1315" t="s">
        <v>232</v>
      </c>
      <c r="ET133" s="472" t="s">
        <v>215</v>
      </c>
      <c r="EU133" s="466" t="s">
        <v>213</v>
      </c>
      <c r="EV133" s="466" t="s">
        <v>214</v>
      </c>
      <c r="EW133" s="467" t="s">
        <v>215</v>
      </c>
      <c r="EX133" s="466" t="s">
        <v>213</v>
      </c>
      <c r="EY133" s="466" t="s">
        <v>214</v>
      </c>
      <c r="EZ133" s="468" t="s">
        <v>215</v>
      </c>
      <c r="FA133" s="466" t="s">
        <v>213</v>
      </c>
      <c r="FB133" s="469" t="s">
        <v>231</v>
      </c>
      <c r="FC133" s="466" t="s">
        <v>214</v>
      </c>
      <c r="FD133" s="465" t="s">
        <v>215</v>
      </c>
      <c r="FE133" s="466" t="s">
        <v>213</v>
      </c>
      <c r="FF133" s="466" t="s">
        <v>214</v>
      </c>
      <c r="FG133" s="467" t="s">
        <v>215</v>
      </c>
      <c r="FH133" s="466" t="s">
        <v>213</v>
      </c>
      <c r="FI133" s="466" t="s">
        <v>214</v>
      </c>
      <c r="FJ133" s="468" t="s">
        <v>215</v>
      </c>
      <c r="FK133" s="466" t="s">
        <v>213</v>
      </c>
      <c r="FL133" s="469" t="s">
        <v>231</v>
      </c>
      <c r="FM133" s="466" t="s">
        <v>214</v>
      </c>
      <c r="FN133" s="465" t="s">
        <v>215</v>
      </c>
      <c r="FO133" s="466" t="s">
        <v>213</v>
      </c>
      <c r="FP133" s="466" t="s">
        <v>214</v>
      </c>
      <c r="FQ133" s="467" t="s">
        <v>215</v>
      </c>
      <c r="FR133" s="466" t="s">
        <v>213</v>
      </c>
      <c r="FS133" s="466" t="s">
        <v>214</v>
      </c>
      <c r="FT133" s="468" t="s">
        <v>215</v>
      </c>
      <c r="FU133" s="466" t="s">
        <v>213</v>
      </c>
      <c r="FV133" s="469" t="s">
        <v>231</v>
      </c>
      <c r="FW133" s="466" t="s">
        <v>214</v>
      </c>
      <c r="FX133" s="643" t="s">
        <v>215</v>
      </c>
      <c r="FY133" s="520" t="s">
        <v>213</v>
      </c>
      <c r="FZ133" s="1313" t="s">
        <v>232</v>
      </c>
      <c r="GA133" s="654" t="s">
        <v>215</v>
      </c>
      <c r="GB133" s="542" t="s">
        <v>213</v>
      </c>
      <c r="GC133" s="1314" t="s">
        <v>232</v>
      </c>
      <c r="GD133" s="665" t="s">
        <v>215</v>
      </c>
      <c r="GE133" s="470" t="s">
        <v>213</v>
      </c>
      <c r="GF133" s="471" t="s">
        <v>231</v>
      </c>
      <c r="GG133" s="1315" t="s">
        <v>232</v>
      </c>
      <c r="GH133" s="676" t="s">
        <v>237</v>
      </c>
      <c r="GI133" s="539" t="s">
        <v>238</v>
      </c>
      <c r="GJ133" s="1316" t="s">
        <v>232</v>
      </c>
      <c r="GK133" s="687" t="s">
        <v>237</v>
      </c>
      <c r="GL133" s="517" t="s">
        <v>238</v>
      </c>
      <c r="GM133" s="1317" t="s">
        <v>232</v>
      </c>
      <c r="GN133" s="696" t="s">
        <v>215</v>
      </c>
      <c r="GO133" s="473" t="s">
        <v>213</v>
      </c>
      <c r="GP133" s="474" t="s">
        <v>231</v>
      </c>
      <c r="GQ133" s="1318" t="s">
        <v>232</v>
      </c>
      <c r="GR133" s="706" t="s">
        <v>215</v>
      </c>
      <c r="GS133" s="475" t="s">
        <v>213</v>
      </c>
      <c r="GT133" s="1319" t="s">
        <v>232</v>
      </c>
      <c r="GU133" s="706" t="s">
        <v>215</v>
      </c>
      <c r="GV133" s="475" t="s">
        <v>213</v>
      </c>
      <c r="GW133" s="1319" t="s">
        <v>232</v>
      </c>
      <c r="GX133" s="706" t="s">
        <v>215</v>
      </c>
      <c r="GY133" s="475" t="s">
        <v>213</v>
      </c>
      <c r="GZ133" s="476" t="s">
        <v>231</v>
      </c>
      <c r="HA133" s="1319" t="s">
        <v>232</v>
      </c>
      <c r="HC133" s="477"/>
      <c r="HD133" s="477"/>
      <c r="HE133" s="595"/>
      <c r="HF133" s="477"/>
      <c r="HG133" s="477"/>
    </row>
    <row r="134" spans="2:215" s="478" customFormat="1" ht="28.5" x14ac:dyDescent="0.25">
      <c r="B134" s="516"/>
      <c r="C134" s="463"/>
      <c r="F134" s="1379"/>
      <c r="G134" s="1379"/>
      <c r="H134" s="1379"/>
      <c r="I134" s="1565" t="s">
        <v>235</v>
      </c>
      <c r="J134" s="554"/>
      <c r="R134" s="583"/>
      <c r="S134" s="450" t="s">
        <v>145</v>
      </c>
      <c r="T134" s="479" t="e">
        <f t="shared" ref="T134:AY134" ca="1" si="3666">SUMIFS(T$5:T$126,$HC$5:$HC$126,$S134,$HE$5:$HE$126,$I134)</f>
        <v>#REF!</v>
      </c>
      <c r="U134" s="480" t="e">
        <f t="shared" ca="1" si="3666"/>
        <v>#REF!</v>
      </c>
      <c r="V134" s="480" t="e">
        <f t="shared" ca="1" si="3666"/>
        <v>#REF!</v>
      </c>
      <c r="W134" s="481" t="e">
        <f t="shared" ca="1" si="3666"/>
        <v>#REF!</v>
      </c>
      <c r="X134" s="480" t="e">
        <f t="shared" ca="1" si="3666"/>
        <v>#REF!</v>
      </c>
      <c r="Y134" s="480" t="e">
        <f t="shared" ca="1" si="3666"/>
        <v>#REF!</v>
      </c>
      <c r="Z134" s="482" t="e">
        <f t="shared" ca="1" si="3666"/>
        <v>#REF!</v>
      </c>
      <c r="AA134" s="480" t="e">
        <f t="shared" ca="1" si="3666"/>
        <v>#REF!</v>
      </c>
      <c r="AB134" s="483" t="e">
        <f t="shared" ca="1" si="3666"/>
        <v>#REF!</v>
      </c>
      <c r="AC134" s="480" t="e">
        <f t="shared" ca="1" si="3666"/>
        <v>#REF!</v>
      </c>
      <c r="AD134" s="479" t="e">
        <f t="shared" ca="1" si="3666"/>
        <v>#REF!</v>
      </c>
      <c r="AE134" s="480" t="e">
        <f t="shared" ca="1" si="3666"/>
        <v>#REF!</v>
      </c>
      <c r="AF134" s="480" t="e">
        <f t="shared" ca="1" si="3666"/>
        <v>#REF!</v>
      </c>
      <c r="AG134" s="481" t="e">
        <f t="shared" ca="1" si="3666"/>
        <v>#REF!</v>
      </c>
      <c r="AH134" s="480" t="e">
        <f t="shared" ca="1" si="3666"/>
        <v>#REF!</v>
      </c>
      <c r="AI134" s="480" t="e">
        <f t="shared" ca="1" si="3666"/>
        <v>#REF!</v>
      </c>
      <c r="AJ134" s="482" t="e">
        <f t="shared" ca="1" si="3666"/>
        <v>#REF!</v>
      </c>
      <c r="AK134" s="480" t="e">
        <f t="shared" ca="1" si="3666"/>
        <v>#REF!</v>
      </c>
      <c r="AL134" s="483" t="e">
        <f t="shared" ca="1" si="3666"/>
        <v>#REF!</v>
      </c>
      <c r="AM134" s="480" t="e">
        <f t="shared" ca="1" si="3666"/>
        <v>#REF!</v>
      </c>
      <c r="AN134" s="479" t="e">
        <f t="shared" ca="1" si="3666"/>
        <v>#REF!</v>
      </c>
      <c r="AO134" s="480" t="e">
        <f t="shared" ca="1" si="3666"/>
        <v>#REF!</v>
      </c>
      <c r="AP134" s="480" t="e">
        <f t="shared" ca="1" si="3666"/>
        <v>#REF!</v>
      </c>
      <c r="AQ134" s="481" t="e">
        <f t="shared" ca="1" si="3666"/>
        <v>#REF!</v>
      </c>
      <c r="AR134" s="480" t="e">
        <f t="shared" ca="1" si="3666"/>
        <v>#REF!</v>
      </c>
      <c r="AS134" s="480" t="e">
        <f t="shared" ca="1" si="3666"/>
        <v>#REF!</v>
      </c>
      <c r="AT134" s="482" t="e">
        <f t="shared" ca="1" si="3666"/>
        <v>#REF!</v>
      </c>
      <c r="AU134" s="480" t="e">
        <f t="shared" ca="1" si="3666"/>
        <v>#REF!</v>
      </c>
      <c r="AV134" s="483" t="e">
        <f t="shared" ca="1" si="3666"/>
        <v>#REF!</v>
      </c>
      <c r="AW134" s="480" t="e">
        <f t="shared" ca="1" si="3666"/>
        <v>#REF!</v>
      </c>
      <c r="AX134" s="644" t="e">
        <f t="shared" ca="1" si="3666"/>
        <v>#REF!</v>
      </c>
      <c r="AY134" s="521" t="e">
        <f t="shared" ca="1" si="3666"/>
        <v>#REF!</v>
      </c>
      <c r="AZ134" s="1322" t="e">
        <f t="shared" ref="AZ134:CE134" ca="1" si="3667">SUMIFS(AZ$5:AZ$126,$HC$5:$HC$126,$S134,$HE$5:$HE$126,$I134)</f>
        <v>#REF!</v>
      </c>
      <c r="BA134" s="655" t="e">
        <f t="shared" ca="1" si="3667"/>
        <v>#REF!</v>
      </c>
      <c r="BB134" s="543" t="e">
        <f t="shared" ca="1" si="3667"/>
        <v>#REF!</v>
      </c>
      <c r="BC134" s="1323" t="e">
        <f t="shared" ca="1" si="3667"/>
        <v>#REF!</v>
      </c>
      <c r="BD134" s="666" t="e">
        <f t="shared" ca="1" si="3667"/>
        <v>#REF!</v>
      </c>
      <c r="BE134" s="484" t="e">
        <f t="shared" ca="1" si="3667"/>
        <v>#REF!</v>
      </c>
      <c r="BF134" s="485" t="e">
        <f t="shared" ca="1" si="3667"/>
        <v>#REF!</v>
      </c>
      <c r="BG134" s="1324" t="e">
        <f t="shared" ca="1" si="3667"/>
        <v>#REF!</v>
      </c>
      <c r="BH134" s="486" t="e">
        <f t="shared" ca="1" si="3667"/>
        <v>#REF!</v>
      </c>
      <c r="BI134" s="480" t="e">
        <f t="shared" ca="1" si="3667"/>
        <v>#REF!</v>
      </c>
      <c r="BJ134" s="480" t="e">
        <f t="shared" ca="1" si="3667"/>
        <v>#REF!</v>
      </c>
      <c r="BK134" s="481" t="e">
        <f t="shared" ca="1" si="3667"/>
        <v>#REF!</v>
      </c>
      <c r="BL134" s="480" t="e">
        <f t="shared" ca="1" si="3667"/>
        <v>#REF!</v>
      </c>
      <c r="BM134" s="480" t="e">
        <f t="shared" ca="1" si="3667"/>
        <v>#REF!</v>
      </c>
      <c r="BN134" s="482" t="e">
        <f t="shared" ca="1" si="3667"/>
        <v>#REF!</v>
      </c>
      <c r="BO134" s="480" t="e">
        <f t="shared" ca="1" si="3667"/>
        <v>#REF!</v>
      </c>
      <c r="BP134" s="483" t="e">
        <f t="shared" ca="1" si="3667"/>
        <v>#REF!</v>
      </c>
      <c r="BQ134" s="480" t="e">
        <f t="shared" ca="1" si="3667"/>
        <v>#REF!</v>
      </c>
      <c r="BR134" s="479" t="e">
        <f t="shared" ca="1" si="3667"/>
        <v>#REF!</v>
      </c>
      <c r="BS134" s="480" t="e">
        <f t="shared" ca="1" si="3667"/>
        <v>#REF!</v>
      </c>
      <c r="BT134" s="480" t="e">
        <f t="shared" ca="1" si="3667"/>
        <v>#REF!</v>
      </c>
      <c r="BU134" s="481" t="e">
        <f t="shared" ca="1" si="3667"/>
        <v>#REF!</v>
      </c>
      <c r="BV134" s="480" t="e">
        <f t="shared" ca="1" si="3667"/>
        <v>#REF!</v>
      </c>
      <c r="BW134" s="480" t="e">
        <f t="shared" ca="1" si="3667"/>
        <v>#REF!</v>
      </c>
      <c r="BX134" s="482" t="e">
        <f t="shared" ca="1" si="3667"/>
        <v>#REF!</v>
      </c>
      <c r="BY134" s="480" t="e">
        <f t="shared" ca="1" si="3667"/>
        <v>#REF!</v>
      </c>
      <c r="BZ134" s="483" t="e">
        <f t="shared" ca="1" si="3667"/>
        <v>#REF!</v>
      </c>
      <c r="CA134" s="480" t="e">
        <f t="shared" ca="1" si="3667"/>
        <v>#REF!</v>
      </c>
      <c r="CB134" s="479" t="e">
        <f t="shared" ca="1" si="3667"/>
        <v>#REF!</v>
      </c>
      <c r="CC134" s="480" t="e">
        <f t="shared" ca="1" si="3667"/>
        <v>#REF!</v>
      </c>
      <c r="CD134" s="480" t="e">
        <f t="shared" ca="1" si="3667"/>
        <v>#REF!</v>
      </c>
      <c r="CE134" s="481" t="e">
        <f t="shared" ca="1" si="3667"/>
        <v>#REF!</v>
      </c>
      <c r="CF134" s="480" t="e">
        <f t="shared" ref="CF134:DK134" ca="1" si="3668">SUMIFS(CF$5:CF$126,$HC$5:$HC$126,$S134,$HE$5:$HE$126,$I134)</f>
        <v>#REF!</v>
      </c>
      <c r="CG134" s="480" t="e">
        <f t="shared" ca="1" si="3668"/>
        <v>#REF!</v>
      </c>
      <c r="CH134" s="482" t="e">
        <f t="shared" ca="1" si="3668"/>
        <v>#REF!</v>
      </c>
      <c r="CI134" s="480" t="e">
        <f t="shared" ca="1" si="3668"/>
        <v>#REF!</v>
      </c>
      <c r="CJ134" s="483" t="e">
        <f t="shared" ca="1" si="3668"/>
        <v>#REF!</v>
      </c>
      <c r="CK134" s="480" t="e">
        <f t="shared" ca="1" si="3668"/>
        <v>#REF!</v>
      </c>
      <c r="CL134" s="644" t="e">
        <f t="shared" ca="1" si="3668"/>
        <v>#REF!</v>
      </c>
      <c r="CM134" s="521" t="e">
        <f t="shared" ca="1" si="3668"/>
        <v>#REF!</v>
      </c>
      <c r="CN134" s="1322" t="e">
        <f t="shared" ca="1" si="3668"/>
        <v>#REF!</v>
      </c>
      <c r="CO134" s="655" t="e">
        <f t="shared" ca="1" si="3668"/>
        <v>#REF!</v>
      </c>
      <c r="CP134" s="543" t="e">
        <f t="shared" ca="1" si="3668"/>
        <v>#REF!</v>
      </c>
      <c r="CQ134" s="1323" t="e">
        <f t="shared" ca="1" si="3668"/>
        <v>#REF!</v>
      </c>
      <c r="CR134" s="666" t="e">
        <f t="shared" ca="1" si="3668"/>
        <v>#REF!</v>
      </c>
      <c r="CS134" s="484" t="e">
        <f t="shared" ca="1" si="3668"/>
        <v>#REF!</v>
      </c>
      <c r="CT134" s="485" t="e">
        <f t="shared" ca="1" si="3668"/>
        <v>#REF!</v>
      </c>
      <c r="CU134" s="1324" t="e">
        <f t="shared" ca="1" si="3668"/>
        <v>#REF!</v>
      </c>
      <c r="CV134" s="677" t="e">
        <f t="shared" ca="1" si="3668"/>
        <v>#REF!</v>
      </c>
      <c r="CW134" s="540" t="e">
        <f t="shared" ca="1" si="3668"/>
        <v>#REF!</v>
      </c>
      <c r="CX134" s="1325" t="e">
        <f t="shared" ca="1" si="3668"/>
        <v>#REF!</v>
      </c>
      <c r="CY134" s="688" t="e">
        <f t="shared" ca="1" si="3668"/>
        <v>#REF!</v>
      </c>
      <c r="CZ134" s="518" t="e">
        <f t="shared" ca="1" si="3668"/>
        <v>#REF!</v>
      </c>
      <c r="DA134" s="1326" t="e">
        <f t="shared" ca="1" si="3668"/>
        <v>#REF!</v>
      </c>
      <c r="DB134" s="697" t="e">
        <f t="shared" ca="1" si="3668"/>
        <v>#REF!</v>
      </c>
      <c r="DC134" s="487" t="e">
        <f t="shared" ca="1" si="3668"/>
        <v>#REF!</v>
      </c>
      <c r="DD134" s="488" t="e">
        <f t="shared" ca="1" si="3668"/>
        <v>#REF!</v>
      </c>
      <c r="DE134" s="1327" t="e">
        <f t="shared" ca="1" si="3668"/>
        <v>#REF!</v>
      </c>
      <c r="DF134" s="486" t="e">
        <f t="shared" ca="1" si="3668"/>
        <v>#REF!</v>
      </c>
      <c r="DG134" s="480" t="e">
        <f t="shared" ca="1" si="3668"/>
        <v>#REF!</v>
      </c>
      <c r="DH134" s="480" t="e">
        <f t="shared" ca="1" si="3668"/>
        <v>#REF!</v>
      </c>
      <c r="DI134" s="481" t="e">
        <f t="shared" ca="1" si="3668"/>
        <v>#REF!</v>
      </c>
      <c r="DJ134" s="480" t="e">
        <f t="shared" ca="1" si="3668"/>
        <v>#REF!</v>
      </c>
      <c r="DK134" s="480" t="e">
        <f t="shared" ca="1" si="3668"/>
        <v>#REF!</v>
      </c>
      <c r="DL134" s="482" t="e">
        <f t="shared" ref="DL134:EQ134" ca="1" si="3669">SUMIFS(DL$5:DL$126,$HC$5:$HC$126,$S134,$HE$5:$HE$126,$I134)</f>
        <v>#REF!</v>
      </c>
      <c r="DM134" s="480" t="e">
        <f t="shared" ca="1" si="3669"/>
        <v>#REF!</v>
      </c>
      <c r="DN134" s="483" t="e">
        <f t="shared" ca="1" si="3669"/>
        <v>#REF!</v>
      </c>
      <c r="DO134" s="480" t="e">
        <f t="shared" ca="1" si="3669"/>
        <v>#REF!</v>
      </c>
      <c r="DP134" s="479" t="e">
        <f t="shared" ca="1" si="3669"/>
        <v>#REF!</v>
      </c>
      <c r="DQ134" s="480" t="e">
        <f t="shared" ca="1" si="3669"/>
        <v>#REF!</v>
      </c>
      <c r="DR134" s="480" t="e">
        <f t="shared" ca="1" si="3669"/>
        <v>#REF!</v>
      </c>
      <c r="DS134" s="481" t="e">
        <f t="shared" ca="1" si="3669"/>
        <v>#REF!</v>
      </c>
      <c r="DT134" s="480" t="e">
        <f t="shared" ca="1" si="3669"/>
        <v>#REF!</v>
      </c>
      <c r="DU134" s="480" t="e">
        <f t="shared" ca="1" si="3669"/>
        <v>#REF!</v>
      </c>
      <c r="DV134" s="482" t="e">
        <f t="shared" ca="1" si="3669"/>
        <v>#REF!</v>
      </c>
      <c r="DW134" s="480" t="e">
        <f t="shared" ca="1" si="3669"/>
        <v>#REF!</v>
      </c>
      <c r="DX134" s="483" t="e">
        <f t="shared" ca="1" si="3669"/>
        <v>#REF!</v>
      </c>
      <c r="DY134" s="480" t="e">
        <f t="shared" ca="1" si="3669"/>
        <v>#REF!</v>
      </c>
      <c r="DZ134" s="479" t="e">
        <f t="shared" ca="1" si="3669"/>
        <v>#REF!</v>
      </c>
      <c r="EA134" s="480" t="e">
        <f t="shared" ca="1" si="3669"/>
        <v>#REF!</v>
      </c>
      <c r="EB134" s="480" t="e">
        <f t="shared" ca="1" si="3669"/>
        <v>#REF!</v>
      </c>
      <c r="EC134" s="481" t="e">
        <f t="shared" ca="1" si="3669"/>
        <v>#REF!</v>
      </c>
      <c r="ED134" s="480" t="e">
        <f t="shared" ca="1" si="3669"/>
        <v>#REF!</v>
      </c>
      <c r="EE134" s="480" t="e">
        <f t="shared" ca="1" si="3669"/>
        <v>#REF!</v>
      </c>
      <c r="EF134" s="482" t="e">
        <f t="shared" ca="1" si="3669"/>
        <v>#REF!</v>
      </c>
      <c r="EG134" s="480" t="e">
        <f t="shared" ca="1" si="3669"/>
        <v>#REF!</v>
      </c>
      <c r="EH134" s="483" t="e">
        <f t="shared" ca="1" si="3669"/>
        <v>#REF!</v>
      </c>
      <c r="EI134" s="480" t="e">
        <f t="shared" ca="1" si="3669"/>
        <v>#REF!</v>
      </c>
      <c r="EJ134" s="644" t="e">
        <f t="shared" ca="1" si="3669"/>
        <v>#REF!</v>
      </c>
      <c r="EK134" s="521" t="e">
        <f t="shared" ca="1" si="3669"/>
        <v>#REF!</v>
      </c>
      <c r="EL134" s="1322" t="e">
        <f t="shared" ca="1" si="3669"/>
        <v>#REF!</v>
      </c>
      <c r="EM134" s="655" t="e">
        <f t="shared" ca="1" si="3669"/>
        <v>#REF!</v>
      </c>
      <c r="EN134" s="543" t="e">
        <f t="shared" ca="1" si="3669"/>
        <v>#REF!</v>
      </c>
      <c r="EO134" s="1323" t="e">
        <f t="shared" ca="1" si="3669"/>
        <v>#REF!</v>
      </c>
      <c r="EP134" s="666" t="e">
        <f t="shared" ca="1" si="3669"/>
        <v>#REF!</v>
      </c>
      <c r="EQ134" s="484" t="e">
        <f t="shared" ca="1" si="3669"/>
        <v>#REF!</v>
      </c>
      <c r="ER134" s="485" t="e">
        <f t="shared" ref="ER134:FW134" ca="1" si="3670">SUMIFS(ER$5:ER$126,$HC$5:$HC$126,$S134,$HE$5:$HE$126,$I134)</f>
        <v>#REF!</v>
      </c>
      <c r="ES134" s="1324" t="e">
        <f t="shared" ca="1" si="3670"/>
        <v>#REF!</v>
      </c>
      <c r="ET134" s="486" t="e">
        <f t="shared" ca="1" si="3670"/>
        <v>#REF!</v>
      </c>
      <c r="EU134" s="480" t="e">
        <f t="shared" ca="1" si="3670"/>
        <v>#REF!</v>
      </c>
      <c r="EV134" s="480" t="e">
        <f t="shared" ca="1" si="3670"/>
        <v>#REF!</v>
      </c>
      <c r="EW134" s="481" t="e">
        <f t="shared" ca="1" si="3670"/>
        <v>#REF!</v>
      </c>
      <c r="EX134" s="480" t="e">
        <f t="shared" ca="1" si="3670"/>
        <v>#REF!</v>
      </c>
      <c r="EY134" s="480" t="e">
        <f t="shared" ca="1" si="3670"/>
        <v>#REF!</v>
      </c>
      <c r="EZ134" s="482" t="e">
        <f t="shared" ca="1" si="3670"/>
        <v>#REF!</v>
      </c>
      <c r="FA134" s="480" t="e">
        <f t="shared" ca="1" si="3670"/>
        <v>#REF!</v>
      </c>
      <c r="FB134" s="483" t="e">
        <f t="shared" ca="1" si="3670"/>
        <v>#REF!</v>
      </c>
      <c r="FC134" s="480" t="e">
        <f t="shared" ca="1" si="3670"/>
        <v>#REF!</v>
      </c>
      <c r="FD134" s="479" t="e">
        <f t="shared" ca="1" si="3670"/>
        <v>#REF!</v>
      </c>
      <c r="FE134" s="480" t="e">
        <f t="shared" ca="1" si="3670"/>
        <v>#REF!</v>
      </c>
      <c r="FF134" s="480" t="e">
        <f t="shared" ca="1" si="3670"/>
        <v>#REF!</v>
      </c>
      <c r="FG134" s="481" t="e">
        <f t="shared" ca="1" si="3670"/>
        <v>#REF!</v>
      </c>
      <c r="FH134" s="480" t="e">
        <f t="shared" ca="1" si="3670"/>
        <v>#REF!</v>
      </c>
      <c r="FI134" s="480" t="e">
        <f t="shared" ca="1" si="3670"/>
        <v>#REF!</v>
      </c>
      <c r="FJ134" s="482" t="e">
        <f t="shared" ca="1" si="3670"/>
        <v>#REF!</v>
      </c>
      <c r="FK134" s="480" t="e">
        <f t="shared" ca="1" si="3670"/>
        <v>#REF!</v>
      </c>
      <c r="FL134" s="483" t="e">
        <f t="shared" ca="1" si="3670"/>
        <v>#REF!</v>
      </c>
      <c r="FM134" s="480" t="e">
        <f t="shared" ca="1" si="3670"/>
        <v>#REF!</v>
      </c>
      <c r="FN134" s="479" t="e">
        <f t="shared" ca="1" si="3670"/>
        <v>#REF!</v>
      </c>
      <c r="FO134" s="480" t="e">
        <f t="shared" ca="1" si="3670"/>
        <v>#REF!</v>
      </c>
      <c r="FP134" s="480" t="e">
        <f t="shared" ca="1" si="3670"/>
        <v>#REF!</v>
      </c>
      <c r="FQ134" s="481" t="e">
        <f t="shared" ca="1" si="3670"/>
        <v>#REF!</v>
      </c>
      <c r="FR134" s="480" t="e">
        <f t="shared" ca="1" si="3670"/>
        <v>#REF!</v>
      </c>
      <c r="FS134" s="480" t="e">
        <f t="shared" ca="1" si="3670"/>
        <v>#REF!</v>
      </c>
      <c r="FT134" s="482" t="e">
        <f t="shared" ca="1" si="3670"/>
        <v>#REF!</v>
      </c>
      <c r="FU134" s="480" t="e">
        <f t="shared" ca="1" si="3670"/>
        <v>#REF!</v>
      </c>
      <c r="FV134" s="483" t="e">
        <f t="shared" ca="1" si="3670"/>
        <v>#REF!</v>
      </c>
      <c r="FW134" s="480" t="e">
        <f t="shared" ca="1" si="3670"/>
        <v>#REF!</v>
      </c>
      <c r="FX134" s="644" t="e">
        <f t="shared" ref="FX134:HA134" ca="1" si="3671">SUMIFS(FX$5:FX$126,$HC$5:$HC$126,$S134,$HE$5:$HE$126,$I134)</f>
        <v>#REF!</v>
      </c>
      <c r="FY134" s="521" t="e">
        <f t="shared" ca="1" si="3671"/>
        <v>#REF!</v>
      </c>
      <c r="FZ134" s="1322" t="e">
        <f t="shared" ca="1" si="3671"/>
        <v>#REF!</v>
      </c>
      <c r="GA134" s="655" t="e">
        <f t="shared" ca="1" si="3671"/>
        <v>#REF!</v>
      </c>
      <c r="GB134" s="543" t="e">
        <f t="shared" ca="1" si="3671"/>
        <v>#REF!</v>
      </c>
      <c r="GC134" s="1323" t="e">
        <f t="shared" ca="1" si="3671"/>
        <v>#REF!</v>
      </c>
      <c r="GD134" s="666" t="e">
        <f t="shared" ca="1" si="3671"/>
        <v>#REF!</v>
      </c>
      <c r="GE134" s="484" t="e">
        <f t="shared" ca="1" si="3671"/>
        <v>#REF!</v>
      </c>
      <c r="GF134" s="485" t="e">
        <f t="shared" ca="1" si="3671"/>
        <v>#REF!</v>
      </c>
      <c r="GG134" s="1324" t="e">
        <f t="shared" ca="1" si="3671"/>
        <v>#REF!</v>
      </c>
      <c r="GH134" s="677" t="e">
        <f t="shared" ca="1" si="3671"/>
        <v>#REF!</v>
      </c>
      <c r="GI134" s="540" t="e">
        <f t="shared" ca="1" si="3671"/>
        <v>#REF!</v>
      </c>
      <c r="GJ134" s="1325" t="e">
        <f t="shared" ca="1" si="3671"/>
        <v>#REF!</v>
      </c>
      <c r="GK134" s="688" t="e">
        <f t="shared" ca="1" si="3671"/>
        <v>#REF!</v>
      </c>
      <c r="GL134" s="518" t="e">
        <f t="shared" ca="1" si="3671"/>
        <v>#REF!</v>
      </c>
      <c r="GM134" s="1326" t="e">
        <f t="shared" ca="1" si="3671"/>
        <v>#REF!</v>
      </c>
      <c r="GN134" s="697" t="e">
        <f t="shared" ca="1" si="3671"/>
        <v>#REF!</v>
      </c>
      <c r="GO134" s="487" t="e">
        <f t="shared" ca="1" si="3671"/>
        <v>#REF!</v>
      </c>
      <c r="GP134" s="488" t="e">
        <f t="shared" ca="1" si="3671"/>
        <v>#REF!</v>
      </c>
      <c r="GQ134" s="1327" t="e">
        <f t="shared" ca="1" si="3671"/>
        <v>#REF!</v>
      </c>
      <c r="GR134" s="707" t="e">
        <f t="shared" ca="1" si="3671"/>
        <v>#REF!</v>
      </c>
      <c r="GS134" s="489" t="e">
        <f t="shared" ca="1" si="3671"/>
        <v>#REF!</v>
      </c>
      <c r="GT134" s="1328" t="e">
        <f t="shared" ca="1" si="3671"/>
        <v>#REF!</v>
      </c>
      <c r="GU134" s="707" t="e">
        <f t="shared" ca="1" si="3671"/>
        <v>#REF!</v>
      </c>
      <c r="GV134" s="489" t="e">
        <f t="shared" ca="1" si="3671"/>
        <v>#REF!</v>
      </c>
      <c r="GW134" s="1328" t="e">
        <f t="shared" ca="1" si="3671"/>
        <v>#REF!</v>
      </c>
      <c r="GX134" s="707" t="e">
        <f t="shared" ca="1" si="3671"/>
        <v>#REF!</v>
      </c>
      <c r="GY134" s="489" t="e">
        <f t="shared" ca="1" si="3671"/>
        <v>#REF!</v>
      </c>
      <c r="GZ134" s="490" t="e">
        <f t="shared" ca="1" si="3671"/>
        <v>#REF!</v>
      </c>
      <c r="HA134" s="1328" t="e">
        <f t="shared" ca="1" si="3671"/>
        <v>#REF!</v>
      </c>
      <c r="HC134" s="1312" t="s">
        <v>145</v>
      </c>
      <c r="HD134" s="477"/>
      <c r="HE134" s="595"/>
      <c r="HF134" s="477"/>
      <c r="HG134" s="477"/>
    </row>
    <row r="135" spans="2:215" s="478" customFormat="1" ht="28.5" x14ac:dyDescent="0.25">
      <c r="B135" s="516"/>
      <c r="C135" s="463"/>
      <c r="F135" s="1379"/>
      <c r="G135" s="1379"/>
      <c r="H135" s="1379"/>
      <c r="I135" s="1565"/>
      <c r="J135" s="554"/>
      <c r="R135" s="583"/>
      <c r="S135" s="443" t="s">
        <v>146</v>
      </c>
      <c r="T135" s="491" t="e">
        <f t="shared" ref="T135:AY135" ca="1" si="3672">SUMIFS(T$5:T$126,$HC$5:$HC$126,$S135,$HE$5:$HE$126,$I134)</f>
        <v>#REF!</v>
      </c>
      <c r="U135" s="492" t="e">
        <f t="shared" ca="1" si="3672"/>
        <v>#REF!</v>
      </c>
      <c r="V135" s="492" t="e">
        <f t="shared" ca="1" si="3672"/>
        <v>#REF!</v>
      </c>
      <c r="W135" s="493" t="e">
        <f t="shared" ca="1" si="3672"/>
        <v>#REF!</v>
      </c>
      <c r="X135" s="492" t="e">
        <f t="shared" ca="1" si="3672"/>
        <v>#REF!</v>
      </c>
      <c r="Y135" s="492" t="e">
        <f t="shared" ca="1" si="3672"/>
        <v>#REF!</v>
      </c>
      <c r="Z135" s="494" t="e">
        <f t="shared" ca="1" si="3672"/>
        <v>#REF!</v>
      </c>
      <c r="AA135" s="492" t="e">
        <f t="shared" ca="1" si="3672"/>
        <v>#REF!</v>
      </c>
      <c r="AB135" s="1329" t="e">
        <f t="shared" ca="1" si="3672"/>
        <v>#REF!</v>
      </c>
      <c r="AC135" s="492" t="e">
        <f t="shared" ca="1" si="3672"/>
        <v>#REF!</v>
      </c>
      <c r="AD135" s="491" t="e">
        <f t="shared" ca="1" si="3672"/>
        <v>#REF!</v>
      </c>
      <c r="AE135" s="492" t="e">
        <f t="shared" ca="1" si="3672"/>
        <v>#REF!</v>
      </c>
      <c r="AF135" s="492" t="e">
        <f t="shared" ca="1" si="3672"/>
        <v>#REF!</v>
      </c>
      <c r="AG135" s="493" t="e">
        <f t="shared" ca="1" si="3672"/>
        <v>#REF!</v>
      </c>
      <c r="AH135" s="492" t="e">
        <f t="shared" ca="1" si="3672"/>
        <v>#REF!</v>
      </c>
      <c r="AI135" s="492" t="e">
        <f t="shared" ca="1" si="3672"/>
        <v>#REF!</v>
      </c>
      <c r="AJ135" s="494" t="e">
        <f t="shared" ca="1" si="3672"/>
        <v>#REF!</v>
      </c>
      <c r="AK135" s="492" t="e">
        <f t="shared" ca="1" si="3672"/>
        <v>#REF!</v>
      </c>
      <c r="AL135" s="1329" t="e">
        <f t="shared" ca="1" si="3672"/>
        <v>#REF!</v>
      </c>
      <c r="AM135" s="492" t="e">
        <f t="shared" ca="1" si="3672"/>
        <v>#REF!</v>
      </c>
      <c r="AN135" s="491" t="e">
        <f t="shared" ca="1" si="3672"/>
        <v>#REF!</v>
      </c>
      <c r="AO135" s="492" t="e">
        <f t="shared" ca="1" si="3672"/>
        <v>#REF!</v>
      </c>
      <c r="AP135" s="492" t="e">
        <f t="shared" ca="1" si="3672"/>
        <v>#REF!</v>
      </c>
      <c r="AQ135" s="493" t="e">
        <f t="shared" ca="1" si="3672"/>
        <v>#REF!</v>
      </c>
      <c r="AR135" s="492" t="e">
        <f t="shared" ca="1" si="3672"/>
        <v>#REF!</v>
      </c>
      <c r="AS135" s="492" t="e">
        <f t="shared" ca="1" si="3672"/>
        <v>#REF!</v>
      </c>
      <c r="AT135" s="494" t="e">
        <f t="shared" ca="1" si="3672"/>
        <v>#REF!</v>
      </c>
      <c r="AU135" s="492" t="e">
        <f t="shared" ca="1" si="3672"/>
        <v>#REF!</v>
      </c>
      <c r="AV135" s="1329" t="e">
        <f t="shared" ca="1" si="3672"/>
        <v>#REF!</v>
      </c>
      <c r="AW135" s="492" t="e">
        <f t="shared" ca="1" si="3672"/>
        <v>#REF!</v>
      </c>
      <c r="AX135" s="645" t="e">
        <f t="shared" ca="1" si="3672"/>
        <v>#REF!</v>
      </c>
      <c r="AY135" s="522" t="e">
        <f t="shared" ca="1" si="3672"/>
        <v>#REF!</v>
      </c>
      <c r="AZ135" s="1330" t="e">
        <f t="shared" ref="AZ135:CE135" ca="1" si="3673">SUMIFS(AZ$5:AZ$126,$HC$5:$HC$126,$S135,$HE$5:$HE$126,$I134)</f>
        <v>#REF!</v>
      </c>
      <c r="BA135" s="656" t="e">
        <f t="shared" ca="1" si="3673"/>
        <v>#REF!</v>
      </c>
      <c r="BB135" s="544" t="e">
        <f t="shared" ca="1" si="3673"/>
        <v>#REF!</v>
      </c>
      <c r="BC135" s="1331" t="e">
        <f t="shared" ca="1" si="3673"/>
        <v>#REF!</v>
      </c>
      <c r="BD135" s="667" t="e">
        <f t="shared" ca="1" si="3673"/>
        <v>#REF!</v>
      </c>
      <c r="BE135" s="495" t="e">
        <f t="shared" ca="1" si="3673"/>
        <v>#REF!</v>
      </c>
      <c r="BF135" s="1329" t="e">
        <f t="shared" ca="1" si="3673"/>
        <v>#REF!</v>
      </c>
      <c r="BG135" s="1332" t="e">
        <f t="shared" ca="1" si="3673"/>
        <v>#REF!</v>
      </c>
      <c r="BH135" s="496" t="e">
        <f t="shared" ca="1" si="3673"/>
        <v>#REF!</v>
      </c>
      <c r="BI135" s="492" t="e">
        <f t="shared" ca="1" si="3673"/>
        <v>#REF!</v>
      </c>
      <c r="BJ135" s="492" t="e">
        <f t="shared" ca="1" si="3673"/>
        <v>#REF!</v>
      </c>
      <c r="BK135" s="493" t="e">
        <f t="shared" ca="1" si="3673"/>
        <v>#REF!</v>
      </c>
      <c r="BL135" s="492" t="e">
        <f t="shared" ca="1" si="3673"/>
        <v>#REF!</v>
      </c>
      <c r="BM135" s="492" t="e">
        <f t="shared" ca="1" si="3673"/>
        <v>#REF!</v>
      </c>
      <c r="BN135" s="494" t="e">
        <f t="shared" ca="1" si="3673"/>
        <v>#REF!</v>
      </c>
      <c r="BO135" s="492" t="e">
        <f t="shared" ca="1" si="3673"/>
        <v>#REF!</v>
      </c>
      <c r="BP135" s="1329" t="e">
        <f t="shared" ca="1" si="3673"/>
        <v>#REF!</v>
      </c>
      <c r="BQ135" s="492" t="e">
        <f t="shared" ca="1" si="3673"/>
        <v>#REF!</v>
      </c>
      <c r="BR135" s="491" t="e">
        <f t="shared" ca="1" si="3673"/>
        <v>#REF!</v>
      </c>
      <c r="BS135" s="492" t="e">
        <f t="shared" ca="1" si="3673"/>
        <v>#REF!</v>
      </c>
      <c r="BT135" s="492" t="e">
        <f t="shared" ca="1" si="3673"/>
        <v>#REF!</v>
      </c>
      <c r="BU135" s="493" t="e">
        <f t="shared" ca="1" si="3673"/>
        <v>#REF!</v>
      </c>
      <c r="BV135" s="492" t="e">
        <f t="shared" ca="1" si="3673"/>
        <v>#REF!</v>
      </c>
      <c r="BW135" s="492" t="e">
        <f t="shared" ca="1" si="3673"/>
        <v>#REF!</v>
      </c>
      <c r="BX135" s="494" t="e">
        <f t="shared" ca="1" si="3673"/>
        <v>#REF!</v>
      </c>
      <c r="BY135" s="492" t="e">
        <f t="shared" ca="1" si="3673"/>
        <v>#REF!</v>
      </c>
      <c r="BZ135" s="1329" t="e">
        <f t="shared" ca="1" si="3673"/>
        <v>#REF!</v>
      </c>
      <c r="CA135" s="492" t="e">
        <f t="shared" ca="1" si="3673"/>
        <v>#REF!</v>
      </c>
      <c r="CB135" s="491" t="e">
        <f t="shared" ca="1" si="3673"/>
        <v>#REF!</v>
      </c>
      <c r="CC135" s="492" t="e">
        <f t="shared" ca="1" si="3673"/>
        <v>#REF!</v>
      </c>
      <c r="CD135" s="492" t="e">
        <f t="shared" ca="1" si="3673"/>
        <v>#REF!</v>
      </c>
      <c r="CE135" s="493" t="e">
        <f t="shared" ca="1" si="3673"/>
        <v>#REF!</v>
      </c>
      <c r="CF135" s="492" t="e">
        <f t="shared" ref="CF135:DK135" ca="1" si="3674">SUMIFS(CF$5:CF$126,$HC$5:$HC$126,$S135,$HE$5:$HE$126,$I134)</f>
        <v>#REF!</v>
      </c>
      <c r="CG135" s="492" t="e">
        <f t="shared" ca="1" si="3674"/>
        <v>#REF!</v>
      </c>
      <c r="CH135" s="494" t="e">
        <f t="shared" ca="1" si="3674"/>
        <v>#REF!</v>
      </c>
      <c r="CI135" s="492" t="e">
        <f t="shared" ca="1" si="3674"/>
        <v>#REF!</v>
      </c>
      <c r="CJ135" s="1329" t="e">
        <f t="shared" ca="1" si="3674"/>
        <v>#REF!</v>
      </c>
      <c r="CK135" s="492" t="e">
        <f t="shared" ca="1" si="3674"/>
        <v>#REF!</v>
      </c>
      <c r="CL135" s="645" t="e">
        <f t="shared" ca="1" si="3674"/>
        <v>#REF!</v>
      </c>
      <c r="CM135" s="522" t="e">
        <f t="shared" ca="1" si="3674"/>
        <v>#REF!</v>
      </c>
      <c r="CN135" s="1330" t="e">
        <f t="shared" ca="1" si="3674"/>
        <v>#REF!</v>
      </c>
      <c r="CO135" s="656" t="e">
        <f t="shared" ca="1" si="3674"/>
        <v>#REF!</v>
      </c>
      <c r="CP135" s="544" t="e">
        <f t="shared" ca="1" si="3674"/>
        <v>#REF!</v>
      </c>
      <c r="CQ135" s="1331" t="e">
        <f t="shared" ca="1" si="3674"/>
        <v>#REF!</v>
      </c>
      <c r="CR135" s="667" t="e">
        <f t="shared" ca="1" si="3674"/>
        <v>#REF!</v>
      </c>
      <c r="CS135" s="495" t="e">
        <f t="shared" ca="1" si="3674"/>
        <v>#REF!</v>
      </c>
      <c r="CT135" s="1329" t="e">
        <f t="shared" ca="1" si="3674"/>
        <v>#REF!</v>
      </c>
      <c r="CU135" s="1332" t="e">
        <f t="shared" ca="1" si="3674"/>
        <v>#REF!</v>
      </c>
      <c r="CV135" s="678" t="e">
        <f t="shared" ca="1" si="3674"/>
        <v>#REF!</v>
      </c>
      <c r="CW135" s="541" t="e">
        <f t="shared" ca="1" si="3674"/>
        <v>#REF!</v>
      </c>
      <c r="CX135" s="1333" t="e">
        <f t="shared" ca="1" si="3674"/>
        <v>#REF!</v>
      </c>
      <c r="CY135" s="689" t="e">
        <f t="shared" ca="1" si="3674"/>
        <v>#REF!</v>
      </c>
      <c r="CZ135" s="519" t="e">
        <f t="shared" ca="1" si="3674"/>
        <v>#REF!</v>
      </c>
      <c r="DA135" s="1334" t="e">
        <f t="shared" ca="1" si="3674"/>
        <v>#REF!</v>
      </c>
      <c r="DB135" s="698" t="e">
        <f t="shared" ca="1" si="3674"/>
        <v>#REF!</v>
      </c>
      <c r="DC135" s="497" t="e">
        <f t="shared" ca="1" si="3674"/>
        <v>#REF!</v>
      </c>
      <c r="DD135" s="1329" t="e">
        <f t="shared" ca="1" si="3674"/>
        <v>#REF!</v>
      </c>
      <c r="DE135" s="1335" t="e">
        <f t="shared" ca="1" si="3674"/>
        <v>#REF!</v>
      </c>
      <c r="DF135" s="496" t="e">
        <f t="shared" ca="1" si="3674"/>
        <v>#REF!</v>
      </c>
      <c r="DG135" s="492" t="e">
        <f t="shared" ca="1" si="3674"/>
        <v>#REF!</v>
      </c>
      <c r="DH135" s="492" t="e">
        <f t="shared" ca="1" si="3674"/>
        <v>#REF!</v>
      </c>
      <c r="DI135" s="493" t="e">
        <f t="shared" ca="1" si="3674"/>
        <v>#REF!</v>
      </c>
      <c r="DJ135" s="492" t="e">
        <f t="shared" ca="1" si="3674"/>
        <v>#REF!</v>
      </c>
      <c r="DK135" s="492" t="e">
        <f t="shared" ca="1" si="3674"/>
        <v>#REF!</v>
      </c>
      <c r="DL135" s="494" t="e">
        <f t="shared" ref="DL135:EQ135" ca="1" si="3675">SUMIFS(DL$5:DL$126,$HC$5:$HC$126,$S135,$HE$5:$HE$126,$I134)</f>
        <v>#REF!</v>
      </c>
      <c r="DM135" s="492" t="e">
        <f t="shared" ca="1" si="3675"/>
        <v>#REF!</v>
      </c>
      <c r="DN135" s="1329" t="e">
        <f t="shared" ca="1" si="3675"/>
        <v>#REF!</v>
      </c>
      <c r="DO135" s="492" t="e">
        <f t="shared" ca="1" si="3675"/>
        <v>#REF!</v>
      </c>
      <c r="DP135" s="491" t="e">
        <f t="shared" ca="1" si="3675"/>
        <v>#REF!</v>
      </c>
      <c r="DQ135" s="492" t="e">
        <f t="shared" ca="1" si="3675"/>
        <v>#REF!</v>
      </c>
      <c r="DR135" s="492" t="e">
        <f t="shared" ca="1" si="3675"/>
        <v>#REF!</v>
      </c>
      <c r="DS135" s="493" t="e">
        <f t="shared" ca="1" si="3675"/>
        <v>#REF!</v>
      </c>
      <c r="DT135" s="492" t="e">
        <f t="shared" ca="1" si="3675"/>
        <v>#REF!</v>
      </c>
      <c r="DU135" s="492" t="e">
        <f t="shared" ca="1" si="3675"/>
        <v>#REF!</v>
      </c>
      <c r="DV135" s="494" t="e">
        <f t="shared" ca="1" si="3675"/>
        <v>#REF!</v>
      </c>
      <c r="DW135" s="492" t="e">
        <f t="shared" ca="1" si="3675"/>
        <v>#REF!</v>
      </c>
      <c r="DX135" s="1329" t="e">
        <f t="shared" ca="1" si="3675"/>
        <v>#REF!</v>
      </c>
      <c r="DY135" s="492" t="e">
        <f t="shared" ca="1" si="3675"/>
        <v>#REF!</v>
      </c>
      <c r="DZ135" s="491" t="e">
        <f t="shared" ca="1" si="3675"/>
        <v>#REF!</v>
      </c>
      <c r="EA135" s="492" t="e">
        <f t="shared" ca="1" si="3675"/>
        <v>#REF!</v>
      </c>
      <c r="EB135" s="492" t="e">
        <f t="shared" ca="1" si="3675"/>
        <v>#REF!</v>
      </c>
      <c r="EC135" s="493" t="e">
        <f t="shared" ca="1" si="3675"/>
        <v>#REF!</v>
      </c>
      <c r="ED135" s="492" t="e">
        <f t="shared" ca="1" si="3675"/>
        <v>#REF!</v>
      </c>
      <c r="EE135" s="492" t="e">
        <f t="shared" ca="1" si="3675"/>
        <v>#REF!</v>
      </c>
      <c r="EF135" s="494" t="e">
        <f t="shared" ca="1" si="3675"/>
        <v>#REF!</v>
      </c>
      <c r="EG135" s="492" t="e">
        <f t="shared" ca="1" si="3675"/>
        <v>#REF!</v>
      </c>
      <c r="EH135" s="1329" t="e">
        <f t="shared" ca="1" si="3675"/>
        <v>#REF!</v>
      </c>
      <c r="EI135" s="492" t="e">
        <f t="shared" ca="1" si="3675"/>
        <v>#REF!</v>
      </c>
      <c r="EJ135" s="645" t="e">
        <f t="shared" ca="1" si="3675"/>
        <v>#REF!</v>
      </c>
      <c r="EK135" s="522" t="e">
        <f t="shared" ca="1" si="3675"/>
        <v>#REF!</v>
      </c>
      <c r="EL135" s="1330" t="e">
        <f t="shared" ca="1" si="3675"/>
        <v>#REF!</v>
      </c>
      <c r="EM135" s="656" t="e">
        <f t="shared" ca="1" si="3675"/>
        <v>#REF!</v>
      </c>
      <c r="EN135" s="544" t="e">
        <f t="shared" ca="1" si="3675"/>
        <v>#REF!</v>
      </c>
      <c r="EO135" s="1331" t="e">
        <f t="shared" ca="1" si="3675"/>
        <v>#REF!</v>
      </c>
      <c r="EP135" s="667" t="e">
        <f t="shared" ca="1" si="3675"/>
        <v>#REF!</v>
      </c>
      <c r="EQ135" s="495" t="e">
        <f t="shared" ca="1" si="3675"/>
        <v>#REF!</v>
      </c>
      <c r="ER135" s="1329" t="e">
        <f t="shared" ref="ER135:FW135" ca="1" si="3676">SUMIFS(ER$5:ER$126,$HC$5:$HC$126,$S135,$HE$5:$HE$126,$I134)</f>
        <v>#REF!</v>
      </c>
      <c r="ES135" s="1332" t="e">
        <f t="shared" ca="1" si="3676"/>
        <v>#REF!</v>
      </c>
      <c r="ET135" s="496" t="e">
        <f t="shared" ca="1" si="3676"/>
        <v>#REF!</v>
      </c>
      <c r="EU135" s="492" t="e">
        <f t="shared" ca="1" si="3676"/>
        <v>#REF!</v>
      </c>
      <c r="EV135" s="492" t="e">
        <f t="shared" ca="1" si="3676"/>
        <v>#REF!</v>
      </c>
      <c r="EW135" s="493" t="e">
        <f t="shared" ca="1" si="3676"/>
        <v>#REF!</v>
      </c>
      <c r="EX135" s="492" t="e">
        <f t="shared" ca="1" si="3676"/>
        <v>#REF!</v>
      </c>
      <c r="EY135" s="492" t="e">
        <f t="shared" ca="1" si="3676"/>
        <v>#REF!</v>
      </c>
      <c r="EZ135" s="494" t="e">
        <f t="shared" ca="1" si="3676"/>
        <v>#REF!</v>
      </c>
      <c r="FA135" s="492" t="e">
        <f t="shared" ca="1" si="3676"/>
        <v>#REF!</v>
      </c>
      <c r="FB135" s="1329" t="e">
        <f t="shared" ca="1" si="3676"/>
        <v>#REF!</v>
      </c>
      <c r="FC135" s="492" t="e">
        <f t="shared" ca="1" si="3676"/>
        <v>#REF!</v>
      </c>
      <c r="FD135" s="491" t="e">
        <f t="shared" ca="1" si="3676"/>
        <v>#REF!</v>
      </c>
      <c r="FE135" s="492" t="e">
        <f t="shared" ca="1" si="3676"/>
        <v>#REF!</v>
      </c>
      <c r="FF135" s="492" t="e">
        <f t="shared" ca="1" si="3676"/>
        <v>#REF!</v>
      </c>
      <c r="FG135" s="493" t="e">
        <f t="shared" ca="1" si="3676"/>
        <v>#REF!</v>
      </c>
      <c r="FH135" s="492" t="e">
        <f t="shared" ca="1" si="3676"/>
        <v>#REF!</v>
      </c>
      <c r="FI135" s="492" t="e">
        <f t="shared" ca="1" si="3676"/>
        <v>#REF!</v>
      </c>
      <c r="FJ135" s="494" t="e">
        <f t="shared" ca="1" si="3676"/>
        <v>#REF!</v>
      </c>
      <c r="FK135" s="492" t="e">
        <f t="shared" ca="1" si="3676"/>
        <v>#REF!</v>
      </c>
      <c r="FL135" s="1329" t="e">
        <f t="shared" ca="1" si="3676"/>
        <v>#REF!</v>
      </c>
      <c r="FM135" s="492" t="e">
        <f t="shared" ca="1" si="3676"/>
        <v>#REF!</v>
      </c>
      <c r="FN135" s="491" t="e">
        <f t="shared" ca="1" si="3676"/>
        <v>#REF!</v>
      </c>
      <c r="FO135" s="492" t="e">
        <f t="shared" ca="1" si="3676"/>
        <v>#REF!</v>
      </c>
      <c r="FP135" s="492" t="e">
        <f t="shared" ca="1" si="3676"/>
        <v>#REF!</v>
      </c>
      <c r="FQ135" s="493" t="e">
        <f t="shared" ca="1" si="3676"/>
        <v>#REF!</v>
      </c>
      <c r="FR135" s="492" t="e">
        <f t="shared" ca="1" si="3676"/>
        <v>#REF!</v>
      </c>
      <c r="FS135" s="492" t="e">
        <f t="shared" ca="1" si="3676"/>
        <v>#REF!</v>
      </c>
      <c r="FT135" s="494" t="e">
        <f t="shared" ca="1" si="3676"/>
        <v>#REF!</v>
      </c>
      <c r="FU135" s="492" t="e">
        <f t="shared" ca="1" si="3676"/>
        <v>#REF!</v>
      </c>
      <c r="FV135" s="1329" t="e">
        <f t="shared" ca="1" si="3676"/>
        <v>#REF!</v>
      </c>
      <c r="FW135" s="492" t="e">
        <f t="shared" ca="1" si="3676"/>
        <v>#REF!</v>
      </c>
      <c r="FX135" s="645" t="e">
        <f t="shared" ref="FX135:HA135" ca="1" si="3677">SUMIFS(FX$5:FX$126,$HC$5:$HC$126,$S135,$HE$5:$HE$126,$I134)</f>
        <v>#REF!</v>
      </c>
      <c r="FY135" s="522" t="e">
        <f t="shared" ca="1" si="3677"/>
        <v>#REF!</v>
      </c>
      <c r="FZ135" s="1330" t="e">
        <f t="shared" ca="1" si="3677"/>
        <v>#REF!</v>
      </c>
      <c r="GA135" s="656" t="e">
        <f t="shared" ca="1" si="3677"/>
        <v>#REF!</v>
      </c>
      <c r="GB135" s="544" t="e">
        <f t="shared" ca="1" si="3677"/>
        <v>#REF!</v>
      </c>
      <c r="GC135" s="1331" t="e">
        <f t="shared" ca="1" si="3677"/>
        <v>#REF!</v>
      </c>
      <c r="GD135" s="667" t="e">
        <f t="shared" ca="1" si="3677"/>
        <v>#REF!</v>
      </c>
      <c r="GE135" s="495" t="e">
        <f t="shared" ca="1" si="3677"/>
        <v>#REF!</v>
      </c>
      <c r="GF135" s="1329" t="e">
        <f t="shared" ca="1" si="3677"/>
        <v>#REF!</v>
      </c>
      <c r="GG135" s="1332" t="e">
        <f t="shared" ca="1" si="3677"/>
        <v>#REF!</v>
      </c>
      <c r="GH135" s="678" t="e">
        <f t="shared" ca="1" si="3677"/>
        <v>#REF!</v>
      </c>
      <c r="GI135" s="541" t="e">
        <f t="shared" ca="1" si="3677"/>
        <v>#REF!</v>
      </c>
      <c r="GJ135" s="1333" t="e">
        <f t="shared" ca="1" si="3677"/>
        <v>#REF!</v>
      </c>
      <c r="GK135" s="689" t="e">
        <f t="shared" ca="1" si="3677"/>
        <v>#REF!</v>
      </c>
      <c r="GL135" s="519" t="e">
        <f t="shared" ca="1" si="3677"/>
        <v>#REF!</v>
      </c>
      <c r="GM135" s="1334" t="e">
        <f t="shared" ca="1" si="3677"/>
        <v>#REF!</v>
      </c>
      <c r="GN135" s="698" t="e">
        <f t="shared" ca="1" si="3677"/>
        <v>#REF!</v>
      </c>
      <c r="GO135" s="497" t="e">
        <f t="shared" ca="1" si="3677"/>
        <v>#REF!</v>
      </c>
      <c r="GP135" s="1329" t="e">
        <f t="shared" ca="1" si="3677"/>
        <v>#REF!</v>
      </c>
      <c r="GQ135" s="1335" t="e">
        <f t="shared" ca="1" si="3677"/>
        <v>#REF!</v>
      </c>
      <c r="GR135" s="708" t="e">
        <f t="shared" ca="1" si="3677"/>
        <v>#REF!</v>
      </c>
      <c r="GS135" s="498" t="e">
        <f t="shared" ca="1" si="3677"/>
        <v>#REF!</v>
      </c>
      <c r="GT135" s="1336" t="e">
        <f t="shared" ca="1" si="3677"/>
        <v>#REF!</v>
      </c>
      <c r="GU135" s="708" t="e">
        <f t="shared" ca="1" si="3677"/>
        <v>#REF!</v>
      </c>
      <c r="GV135" s="498" t="e">
        <f t="shared" ca="1" si="3677"/>
        <v>#REF!</v>
      </c>
      <c r="GW135" s="1336" t="e">
        <f t="shared" ca="1" si="3677"/>
        <v>#REF!</v>
      </c>
      <c r="GX135" s="708" t="e">
        <f t="shared" ca="1" si="3677"/>
        <v>#REF!</v>
      </c>
      <c r="GY135" s="498" t="e">
        <f t="shared" ca="1" si="3677"/>
        <v>#REF!</v>
      </c>
      <c r="GZ135" s="1329" t="e">
        <f t="shared" ca="1" si="3677"/>
        <v>#REF!</v>
      </c>
      <c r="HA135" s="1336" t="e">
        <f t="shared" ca="1" si="3677"/>
        <v>#REF!</v>
      </c>
      <c r="HC135" s="1312" t="s">
        <v>146</v>
      </c>
      <c r="HD135" s="477"/>
      <c r="HE135" s="595"/>
      <c r="HF135" s="477"/>
      <c r="HG135" s="477"/>
    </row>
    <row r="136" spans="2:215" s="478" customFormat="1" ht="29.25" thickBot="1" x14ac:dyDescent="0.3">
      <c r="B136" s="516"/>
      <c r="C136" s="463"/>
      <c r="F136" s="1379"/>
      <c r="G136" s="1379"/>
      <c r="H136" s="1379"/>
      <c r="I136" s="1565"/>
      <c r="J136" s="554"/>
      <c r="R136" s="583"/>
      <c r="S136" s="444" t="s">
        <v>143</v>
      </c>
      <c r="T136" s="1337" t="e">
        <f t="shared" ref="T136:AA136" ca="1" si="3678">IF(AND(T134&gt;0,T135&gt;0),ROUNDDOWN(T135/T134,4),"")</f>
        <v>#REF!</v>
      </c>
      <c r="U136" s="1338" t="e">
        <f t="shared" ca="1" si="3678"/>
        <v>#REF!</v>
      </c>
      <c r="V136" s="1338" t="e">
        <f t="shared" ca="1" si="3678"/>
        <v>#REF!</v>
      </c>
      <c r="W136" s="1339" t="e">
        <f t="shared" ca="1" si="3678"/>
        <v>#REF!</v>
      </c>
      <c r="X136" s="1338" t="e">
        <f t="shared" ca="1" si="3678"/>
        <v>#REF!</v>
      </c>
      <c r="Y136" s="1338" t="e">
        <f t="shared" ca="1" si="3678"/>
        <v>#REF!</v>
      </c>
      <c r="Z136" s="1340" t="e">
        <f t="shared" ca="1" si="3678"/>
        <v>#REF!</v>
      </c>
      <c r="AA136" s="1338" t="e">
        <f t="shared" ca="1" si="3678"/>
        <v>#REF!</v>
      </c>
      <c r="AB136" s="1341" t="e">
        <f ca="1">IF(AB135&gt;0,AB135/AB134,0)</f>
        <v>#REF!</v>
      </c>
      <c r="AC136" s="1338" t="e">
        <f t="shared" ref="AC136:AK136" ca="1" si="3679">IF(AND(AC134&gt;0,AC135&gt;0),ROUNDDOWN(AC135/AC134,4),"")</f>
        <v>#REF!</v>
      </c>
      <c r="AD136" s="1337" t="e">
        <f t="shared" ca="1" si="3679"/>
        <v>#REF!</v>
      </c>
      <c r="AE136" s="1338" t="e">
        <f t="shared" ca="1" si="3679"/>
        <v>#REF!</v>
      </c>
      <c r="AF136" s="1338" t="e">
        <f t="shared" ca="1" si="3679"/>
        <v>#REF!</v>
      </c>
      <c r="AG136" s="1339" t="e">
        <f t="shared" ca="1" si="3679"/>
        <v>#REF!</v>
      </c>
      <c r="AH136" s="1338" t="e">
        <f t="shared" ca="1" si="3679"/>
        <v>#REF!</v>
      </c>
      <c r="AI136" s="1338" t="e">
        <f t="shared" ca="1" si="3679"/>
        <v>#REF!</v>
      </c>
      <c r="AJ136" s="1340" t="e">
        <f t="shared" ca="1" si="3679"/>
        <v>#REF!</v>
      </c>
      <c r="AK136" s="1338" t="e">
        <f t="shared" ca="1" si="3679"/>
        <v>#REF!</v>
      </c>
      <c r="AL136" s="1341" t="e">
        <f ca="1">IF(AL135&gt;0,AL135/AL134,0)</f>
        <v>#REF!</v>
      </c>
      <c r="AM136" s="1338" t="e">
        <f t="shared" ref="AM136:AU136" ca="1" si="3680">IF(AND(AM134&gt;0,AM135&gt;0),ROUNDDOWN(AM135/AM134,4),"")</f>
        <v>#REF!</v>
      </c>
      <c r="AN136" s="1337" t="e">
        <f t="shared" ca="1" si="3680"/>
        <v>#REF!</v>
      </c>
      <c r="AO136" s="1338" t="e">
        <f t="shared" ca="1" si="3680"/>
        <v>#REF!</v>
      </c>
      <c r="AP136" s="1338" t="e">
        <f t="shared" ca="1" si="3680"/>
        <v>#REF!</v>
      </c>
      <c r="AQ136" s="1339" t="e">
        <f t="shared" ca="1" si="3680"/>
        <v>#REF!</v>
      </c>
      <c r="AR136" s="1338" t="e">
        <f t="shared" ca="1" si="3680"/>
        <v>#REF!</v>
      </c>
      <c r="AS136" s="1338" t="e">
        <f t="shared" ca="1" si="3680"/>
        <v>#REF!</v>
      </c>
      <c r="AT136" s="1340" t="e">
        <f t="shared" ca="1" si="3680"/>
        <v>#REF!</v>
      </c>
      <c r="AU136" s="1338" t="e">
        <f t="shared" ca="1" si="3680"/>
        <v>#REF!</v>
      </c>
      <c r="AV136" s="1341" t="e">
        <f ca="1">IF(AV135&gt;0,AV135/AV134,0)</f>
        <v>#REF!</v>
      </c>
      <c r="AW136" s="1338" t="e">
        <f t="shared" ref="AW136" ca="1" si="3681">IF(AND(AW134&gt;0,AW135&gt;0),ROUNDDOWN(AW135/AW134,4),"")</f>
        <v>#REF!</v>
      </c>
      <c r="AX136" s="1343" t="e">
        <f t="shared" ref="AX136:BE136" ca="1" si="3682">IF(AND(AX134&gt;0,AX135&gt;0),ROUNDDOWN(AX135/AX134,4),"")</f>
        <v>#REF!</v>
      </c>
      <c r="AY136" s="1344" t="e">
        <f t="shared" ca="1" si="3682"/>
        <v>#REF!</v>
      </c>
      <c r="AZ136" s="1345" t="e">
        <f t="shared" ca="1" si="3682"/>
        <v>#REF!</v>
      </c>
      <c r="BA136" s="1346" t="e">
        <f t="shared" ca="1" si="3682"/>
        <v>#REF!</v>
      </c>
      <c r="BB136" s="1347" t="e">
        <f t="shared" ca="1" si="3682"/>
        <v>#REF!</v>
      </c>
      <c r="BC136" s="1348" t="e">
        <f t="shared" ca="1" si="3682"/>
        <v>#REF!</v>
      </c>
      <c r="BD136" s="1349" t="e">
        <f t="shared" ca="1" si="3682"/>
        <v>#REF!</v>
      </c>
      <c r="BE136" s="1350" t="e">
        <f t="shared" ca="1" si="3682"/>
        <v>#REF!</v>
      </c>
      <c r="BF136" s="1351"/>
      <c r="BG136" s="1352" t="e">
        <f ca="1">IF(AND(BG134&gt;0,BG135&gt;0),ROUNDDOWN(BG135/BG134,4),"")</f>
        <v>#REF!</v>
      </c>
      <c r="BH136" s="1353" t="e">
        <f t="shared" ref="BH136:BO136" ca="1" si="3683">IF(AND(BH134&gt;0,BH135&gt;0),ROUNDDOWN(BH135/BH134,4),"")</f>
        <v>#REF!</v>
      </c>
      <c r="BI136" s="1338" t="e">
        <f t="shared" ca="1" si="3683"/>
        <v>#REF!</v>
      </c>
      <c r="BJ136" s="1338" t="e">
        <f t="shared" ca="1" si="3683"/>
        <v>#REF!</v>
      </c>
      <c r="BK136" s="1339" t="e">
        <f t="shared" ca="1" si="3683"/>
        <v>#REF!</v>
      </c>
      <c r="BL136" s="1338" t="e">
        <f t="shared" ca="1" si="3683"/>
        <v>#REF!</v>
      </c>
      <c r="BM136" s="1338" t="e">
        <f t="shared" ca="1" si="3683"/>
        <v>#REF!</v>
      </c>
      <c r="BN136" s="1340" t="e">
        <f t="shared" ca="1" si="3683"/>
        <v>#REF!</v>
      </c>
      <c r="BO136" s="1338" t="e">
        <f t="shared" ca="1" si="3683"/>
        <v>#REF!</v>
      </c>
      <c r="BP136" s="1341" t="e">
        <f ca="1">IF(BP135&gt;0,BP135/BP134,0)</f>
        <v>#REF!</v>
      </c>
      <c r="BQ136" s="1338" t="e">
        <f t="shared" ref="BQ136:BY136" ca="1" si="3684">IF(AND(BQ134&gt;0,BQ135&gt;0),ROUNDDOWN(BQ135/BQ134,4),"")</f>
        <v>#REF!</v>
      </c>
      <c r="BR136" s="1337" t="e">
        <f t="shared" ca="1" si="3684"/>
        <v>#REF!</v>
      </c>
      <c r="BS136" s="1338" t="e">
        <f t="shared" ca="1" si="3684"/>
        <v>#REF!</v>
      </c>
      <c r="BT136" s="1338" t="e">
        <f t="shared" ca="1" si="3684"/>
        <v>#REF!</v>
      </c>
      <c r="BU136" s="1339" t="e">
        <f t="shared" ca="1" si="3684"/>
        <v>#REF!</v>
      </c>
      <c r="BV136" s="1338" t="e">
        <f t="shared" ca="1" si="3684"/>
        <v>#REF!</v>
      </c>
      <c r="BW136" s="1338" t="e">
        <f t="shared" ca="1" si="3684"/>
        <v>#REF!</v>
      </c>
      <c r="BX136" s="1340" t="e">
        <f t="shared" ca="1" si="3684"/>
        <v>#REF!</v>
      </c>
      <c r="BY136" s="1338" t="e">
        <f t="shared" ca="1" si="3684"/>
        <v>#REF!</v>
      </c>
      <c r="BZ136" s="1341" t="e">
        <f ca="1">IF(BZ135&gt;0,BZ135/BZ134,0)</f>
        <v>#REF!</v>
      </c>
      <c r="CA136" s="1338" t="e">
        <f t="shared" ref="CA136:CI136" ca="1" si="3685">IF(AND(CA134&gt;0,CA135&gt;0),ROUNDDOWN(CA135/CA134,4),"")</f>
        <v>#REF!</v>
      </c>
      <c r="CB136" s="1337" t="e">
        <f t="shared" ca="1" si="3685"/>
        <v>#REF!</v>
      </c>
      <c r="CC136" s="1338" t="e">
        <f t="shared" ca="1" si="3685"/>
        <v>#REF!</v>
      </c>
      <c r="CD136" s="1338" t="e">
        <f t="shared" ca="1" si="3685"/>
        <v>#REF!</v>
      </c>
      <c r="CE136" s="1339" t="e">
        <f t="shared" ca="1" si="3685"/>
        <v>#REF!</v>
      </c>
      <c r="CF136" s="1338" t="e">
        <f t="shared" ca="1" si="3685"/>
        <v>#REF!</v>
      </c>
      <c r="CG136" s="1338" t="e">
        <f t="shared" ca="1" si="3685"/>
        <v>#REF!</v>
      </c>
      <c r="CH136" s="1340" t="e">
        <f t="shared" ca="1" si="3685"/>
        <v>#REF!</v>
      </c>
      <c r="CI136" s="1338" t="e">
        <f t="shared" ca="1" si="3685"/>
        <v>#REF!</v>
      </c>
      <c r="CJ136" s="1341" t="e">
        <f ca="1">IF(CJ135&gt;0,CJ135/CJ134,0)</f>
        <v>#REF!</v>
      </c>
      <c r="CK136" s="1338" t="e">
        <f t="shared" ref="CK136" ca="1" si="3686">IF(AND(CK134&gt;0,CK135&gt;0),ROUNDDOWN(CK135/CK134,4),"")</f>
        <v>#REF!</v>
      </c>
      <c r="CL136" s="1343" t="e">
        <f t="shared" ref="CL136:CS136" ca="1" si="3687">IF(AND(CL134&gt;0,CL135&gt;0),ROUNDDOWN(CL135/CL134,4),"")</f>
        <v>#REF!</v>
      </c>
      <c r="CM136" s="1344" t="e">
        <f t="shared" ca="1" si="3687"/>
        <v>#REF!</v>
      </c>
      <c r="CN136" s="1345" t="e">
        <f t="shared" ca="1" si="3687"/>
        <v>#REF!</v>
      </c>
      <c r="CO136" s="1346" t="e">
        <f t="shared" ca="1" si="3687"/>
        <v>#REF!</v>
      </c>
      <c r="CP136" s="1347" t="e">
        <f t="shared" ca="1" si="3687"/>
        <v>#REF!</v>
      </c>
      <c r="CQ136" s="1348" t="e">
        <f t="shared" ca="1" si="3687"/>
        <v>#REF!</v>
      </c>
      <c r="CR136" s="1349" t="e">
        <f t="shared" ca="1" si="3687"/>
        <v>#REF!</v>
      </c>
      <c r="CS136" s="1350" t="e">
        <f t="shared" ca="1" si="3687"/>
        <v>#REF!</v>
      </c>
      <c r="CT136" s="1351"/>
      <c r="CU136" s="1352" t="e">
        <f t="shared" ref="CU136:DC136" ca="1" si="3688">IF(AND(CU134&gt;0,CU135&gt;0),ROUNDDOWN(CU135/CU134,4),"")</f>
        <v>#REF!</v>
      </c>
      <c r="CV136" s="1354" t="e">
        <f t="shared" ca="1" si="3688"/>
        <v>#REF!</v>
      </c>
      <c r="CW136" s="1355" t="e">
        <f t="shared" ca="1" si="3688"/>
        <v>#REF!</v>
      </c>
      <c r="CX136" s="1356" t="e">
        <f t="shared" ca="1" si="3688"/>
        <v>#REF!</v>
      </c>
      <c r="CY136" s="1357" t="e">
        <f t="shared" ca="1" si="3688"/>
        <v>#REF!</v>
      </c>
      <c r="CZ136" s="1358" t="e">
        <f t="shared" ca="1" si="3688"/>
        <v>#REF!</v>
      </c>
      <c r="DA136" s="1359" t="e">
        <f t="shared" ca="1" si="3688"/>
        <v>#REF!</v>
      </c>
      <c r="DB136" s="1360" t="e">
        <f t="shared" ca="1" si="3688"/>
        <v>#REF!</v>
      </c>
      <c r="DC136" s="1361" t="e">
        <f t="shared" ca="1" si="3688"/>
        <v>#REF!</v>
      </c>
      <c r="DD136" s="1362"/>
      <c r="DE136" s="1363" t="e">
        <f ca="1">IF(AND(DE134&gt;0,DE135&gt;0),ROUNDDOWN(DE135/DE134,4),"")</f>
        <v>#REF!</v>
      </c>
      <c r="DF136" s="1353" t="e">
        <f t="shared" ref="DF136:DM136" ca="1" si="3689">IF(AND(DF134&gt;0,DF135&gt;0),ROUNDDOWN(DF135/DF134,4),"")</f>
        <v>#REF!</v>
      </c>
      <c r="DG136" s="1338" t="e">
        <f t="shared" ca="1" si="3689"/>
        <v>#REF!</v>
      </c>
      <c r="DH136" s="1338" t="e">
        <f t="shared" ca="1" si="3689"/>
        <v>#REF!</v>
      </c>
      <c r="DI136" s="1339" t="e">
        <f t="shared" ca="1" si="3689"/>
        <v>#REF!</v>
      </c>
      <c r="DJ136" s="1338" t="e">
        <f t="shared" ca="1" si="3689"/>
        <v>#REF!</v>
      </c>
      <c r="DK136" s="1338" t="e">
        <f t="shared" ca="1" si="3689"/>
        <v>#REF!</v>
      </c>
      <c r="DL136" s="1340" t="e">
        <f t="shared" ca="1" si="3689"/>
        <v>#REF!</v>
      </c>
      <c r="DM136" s="1338" t="e">
        <f t="shared" ca="1" si="3689"/>
        <v>#REF!</v>
      </c>
      <c r="DN136" s="1341" t="e">
        <f ca="1">IF(DN135&gt;0,DN135/DN134,0)</f>
        <v>#REF!</v>
      </c>
      <c r="DO136" s="1338" t="e">
        <f t="shared" ref="DO136:DW136" ca="1" si="3690">IF(AND(DO134&gt;0,DO135&gt;0),ROUNDDOWN(DO135/DO134,4),"")</f>
        <v>#REF!</v>
      </c>
      <c r="DP136" s="1337" t="e">
        <f t="shared" ca="1" si="3690"/>
        <v>#REF!</v>
      </c>
      <c r="DQ136" s="1338" t="e">
        <f t="shared" ca="1" si="3690"/>
        <v>#REF!</v>
      </c>
      <c r="DR136" s="1338" t="e">
        <f t="shared" ca="1" si="3690"/>
        <v>#REF!</v>
      </c>
      <c r="DS136" s="1339" t="e">
        <f t="shared" ca="1" si="3690"/>
        <v>#REF!</v>
      </c>
      <c r="DT136" s="1338" t="e">
        <f t="shared" ca="1" si="3690"/>
        <v>#REF!</v>
      </c>
      <c r="DU136" s="1338" t="e">
        <f t="shared" ca="1" si="3690"/>
        <v>#REF!</v>
      </c>
      <c r="DV136" s="1340" t="e">
        <f t="shared" ca="1" si="3690"/>
        <v>#REF!</v>
      </c>
      <c r="DW136" s="1338" t="e">
        <f t="shared" ca="1" si="3690"/>
        <v>#REF!</v>
      </c>
      <c r="DX136" s="1341" t="e">
        <f ca="1">IF(DX135&gt;0,DX135/DX134,0)</f>
        <v>#REF!</v>
      </c>
      <c r="DY136" s="1338" t="e">
        <f t="shared" ref="DY136:EG136" ca="1" si="3691">IF(AND(DY134&gt;0,DY135&gt;0),ROUNDDOWN(DY135/DY134,4),"")</f>
        <v>#REF!</v>
      </c>
      <c r="DZ136" s="1337" t="e">
        <f t="shared" ca="1" si="3691"/>
        <v>#REF!</v>
      </c>
      <c r="EA136" s="1338" t="e">
        <f t="shared" ca="1" si="3691"/>
        <v>#REF!</v>
      </c>
      <c r="EB136" s="1338" t="e">
        <f t="shared" ca="1" si="3691"/>
        <v>#REF!</v>
      </c>
      <c r="EC136" s="1339" t="e">
        <f t="shared" ca="1" si="3691"/>
        <v>#REF!</v>
      </c>
      <c r="ED136" s="1338" t="e">
        <f t="shared" ca="1" si="3691"/>
        <v>#REF!</v>
      </c>
      <c r="EE136" s="1338" t="e">
        <f t="shared" ca="1" si="3691"/>
        <v>#REF!</v>
      </c>
      <c r="EF136" s="1340" t="e">
        <f t="shared" ca="1" si="3691"/>
        <v>#REF!</v>
      </c>
      <c r="EG136" s="1338" t="e">
        <f t="shared" ca="1" si="3691"/>
        <v>#REF!</v>
      </c>
      <c r="EH136" s="1341" t="e">
        <f ca="1">IF(EH135&gt;0,EH135/EH134,0)</f>
        <v>#REF!</v>
      </c>
      <c r="EI136" s="1338" t="e">
        <f t="shared" ref="EI136" ca="1" si="3692">IF(AND(EI134&gt;0,EI135&gt;0),ROUNDDOWN(EI135/EI134,4),"")</f>
        <v>#REF!</v>
      </c>
      <c r="EJ136" s="1343" t="e">
        <f t="shared" ref="EJ136:EQ136" ca="1" si="3693">IF(AND(EJ134&gt;0,EJ135&gt;0),ROUNDDOWN(EJ135/EJ134,4),"")</f>
        <v>#REF!</v>
      </c>
      <c r="EK136" s="1344" t="e">
        <f t="shared" ca="1" si="3693"/>
        <v>#REF!</v>
      </c>
      <c r="EL136" s="1345" t="e">
        <f t="shared" ca="1" si="3693"/>
        <v>#REF!</v>
      </c>
      <c r="EM136" s="1346" t="e">
        <f t="shared" ca="1" si="3693"/>
        <v>#REF!</v>
      </c>
      <c r="EN136" s="1347" t="e">
        <f t="shared" ca="1" si="3693"/>
        <v>#REF!</v>
      </c>
      <c r="EO136" s="1348" t="e">
        <f t="shared" ca="1" si="3693"/>
        <v>#REF!</v>
      </c>
      <c r="EP136" s="1349" t="e">
        <f t="shared" ca="1" si="3693"/>
        <v>#REF!</v>
      </c>
      <c r="EQ136" s="1350" t="e">
        <f t="shared" ca="1" si="3693"/>
        <v>#REF!</v>
      </c>
      <c r="ER136" s="1351"/>
      <c r="ES136" s="1352" t="e">
        <f ca="1">IF(AND(ES134&gt;0,ES135&gt;0),ROUNDDOWN(ES135/ES134,4),"")</f>
        <v>#REF!</v>
      </c>
      <c r="ET136" s="1353" t="e">
        <f t="shared" ref="ET136:FA136" ca="1" si="3694">IF(AND(ET134&gt;0,ET135&gt;0),ROUNDDOWN(ET135/ET134,4),"")</f>
        <v>#REF!</v>
      </c>
      <c r="EU136" s="1338" t="e">
        <f t="shared" ca="1" si="3694"/>
        <v>#REF!</v>
      </c>
      <c r="EV136" s="1338" t="e">
        <f t="shared" ca="1" si="3694"/>
        <v>#REF!</v>
      </c>
      <c r="EW136" s="1339" t="e">
        <f t="shared" ca="1" si="3694"/>
        <v>#REF!</v>
      </c>
      <c r="EX136" s="1338" t="e">
        <f t="shared" ca="1" si="3694"/>
        <v>#REF!</v>
      </c>
      <c r="EY136" s="1338" t="e">
        <f t="shared" ca="1" si="3694"/>
        <v>#REF!</v>
      </c>
      <c r="EZ136" s="1340" t="e">
        <f t="shared" ca="1" si="3694"/>
        <v>#REF!</v>
      </c>
      <c r="FA136" s="1338" t="e">
        <f t="shared" ca="1" si="3694"/>
        <v>#REF!</v>
      </c>
      <c r="FB136" s="1341" t="e">
        <f ca="1">IF(FB135&gt;0,FB135/FB134,0)</f>
        <v>#REF!</v>
      </c>
      <c r="FC136" s="1338" t="e">
        <f t="shared" ref="FC136:FK136" ca="1" si="3695">IF(AND(FC134&gt;0,FC135&gt;0),ROUNDDOWN(FC135/FC134,4),"")</f>
        <v>#REF!</v>
      </c>
      <c r="FD136" s="1337" t="e">
        <f t="shared" ca="1" si="3695"/>
        <v>#REF!</v>
      </c>
      <c r="FE136" s="1338" t="e">
        <f t="shared" ca="1" si="3695"/>
        <v>#REF!</v>
      </c>
      <c r="FF136" s="1338" t="e">
        <f t="shared" ca="1" si="3695"/>
        <v>#REF!</v>
      </c>
      <c r="FG136" s="1339" t="e">
        <f t="shared" ca="1" si="3695"/>
        <v>#REF!</v>
      </c>
      <c r="FH136" s="1338" t="e">
        <f t="shared" ca="1" si="3695"/>
        <v>#REF!</v>
      </c>
      <c r="FI136" s="1338" t="e">
        <f t="shared" ca="1" si="3695"/>
        <v>#REF!</v>
      </c>
      <c r="FJ136" s="1340" t="e">
        <f t="shared" ca="1" si="3695"/>
        <v>#REF!</v>
      </c>
      <c r="FK136" s="1338" t="e">
        <f t="shared" ca="1" si="3695"/>
        <v>#REF!</v>
      </c>
      <c r="FL136" s="1341" t="e">
        <f ca="1">IF(FL135&gt;0,FL135/FL134,0)</f>
        <v>#REF!</v>
      </c>
      <c r="FM136" s="1338" t="e">
        <f t="shared" ref="FM136:FU136" ca="1" si="3696">IF(AND(FM134&gt;0,FM135&gt;0),ROUNDDOWN(FM135/FM134,4),"")</f>
        <v>#REF!</v>
      </c>
      <c r="FN136" s="1337" t="e">
        <f t="shared" ca="1" si="3696"/>
        <v>#REF!</v>
      </c>
      <c r="FO136" s="1338" t="e">
        <f t="shared" ca="1" si="3696"/>
        <v>#REF!</v>
      </c>
      <c r="FP136" s="1338" t="e">
        <f t="shared" ca="1" si="3696"/>
        <v>#REF!</v>
      </c>
      <c r="FQ136" s="1339" t="e">
        <f t="shared" ca="1" si="3696"/>
        <v>#REF!</v>
      </c>
      <c r="FR136" s="1338" t="e">
        <f t="shared" ca="1" si="3696"/>
        <v>#REF!</v>
      </c>
      <c r="FS136" s="1338" t="e">
        <f t="shared" ca="1" si="3696"/>
        <v>#REF!</v>
      </c>
      <c r="FT136" s="1340" t="e">
        <f t="shared" ca="1" si="3696"/>
        <v>#REF!</v>
      </c>
      <c r="FU136" s="1338" t="e">
        <f t="shared" ca="1" si="3696"/>
        <v>#REF!</v>
      </c>
      <c r="FV136" s="1341" t="e">
        <f ca="1">IF(FV135&gt;0,FV135/FV134,0)</f>
        <v>#REF!</v>
      </c>
      <c r="FW136" s="1338" t="e">
        <f t="shared" ref="FW136" ca="1" si="3697">IF(AND(FW134&gt;0,FW135&gt;0),ROUNDDOWN(FW135/FW134,4),"")</f>
        <v>#REF!</v>
      </c>
      <c r="FX136" s="1343" t="e">
        <f t="shared" ref="FX136:GE136" ca="1" si="3698">IF(AND(FX134&gt;0,FX135&gt;0),ROUNDDOWN(FX135/FX134,4),"")</f>
        <v>#REF!</v>
      </c>
      <c r="FY136" s="1344" t="e">
        <f t="shared" ca="1" si="3698"/>
        <v>#REF!</v>
      </c>
      <c r="FZ136" s="1345" t="e">
        <f t="shared" ca="1" si="3698"/>
        <v>#REF!</v>
      </c>
      <c r="GA136" s="1346" t="e">
        <f t="shared" ca="1" si="3698"/>
        <v>#REF!</v>
      </c>
      <c r="GB136" s="1347" t="e">
        <f t="shared" ca="1" si="3698"/>
        <v>#REF!</v>
      </c>
      <c r="GC136" s="1348" t="e">
        <f t="shared" ca="1" si="3698"/>
        <v>#REF!</v>
      </c>
      <c r="GD136" s="1349" t="e">
        <f t="shared" ca="1" si="3698"/>
        <v>#REF!</v>
      </c>
      <c r="GE136" s="1350" t="e">
        <f t="shared" ca="1" si="3698"/>
        <v>#REF!</v>
      </c>
      <c r="GF136" s="1351"/>
      <c r="GG136" s="1352" t="e">
        <f t="shared" ref="GG136:GO136" ca="1" si="3699">IF(AND(GG134&gt;0,GG135&gt;0),ROUNDDOWN(GG135/GG134,4),"")</f>
        <v>#REF!</v>
      </c>
      <c r="GH136" s="1354" t="e">
        <f t="shared" ca="1" si="3699"/>
        <v>#REF!</v>
      </c>
      <c r="GI136" s="1355" t="e">
        <f t="shared" ca="1" si="3699"/>
        <v>#REF!</v>
      </c>
      <c r="GJ136" s="1356" t="e">
        <f t="shared" ca="1" si="3699"/>
        <v>#REF!</v>
      </c>
      <c r="GK136" s="1357" t="e">
        <f t="shared" ca="1" si="3699"/>
        <v>#REF!</v>
      </c>
      <c r="GL136" s="1358" t="e">
        <f t="shared" ca="1" si="3699"/>
        <v>#REF!</v>
      </c>
      <c r="GM136" s="1359" t="e">
        <f t="shared" ca="1" si="3699"/>
        <v>#REF!</v>
      </c>
      <c r="GN136" s="1360" t="e">
        <f t="shared" ca="1" si="3699"/>
        <v>#REF!</v>
      </c>
      <c r="GO136" s="1361" t="e">
        <f t="shared" ca="1" si="3699"/>
        <v>#REF!</v>
      </c>
      <c r="GP136" s="1362"/>
      <c r="GQ136" s="1363" t="e">
        <f t="shared" ref="GQ136:GY136" ca="1" si="3700">IF(AND(GQ134&gt;0,GQ135&gt;0),ROUNDDOWN(GQ135/GQ134,4),"")</f>
        <v>#REF!</v>
      </c>
      <c r="GR136" s="1364" t="e">
        <f t="shared" ca="1" si="3700"/>
        <v>#REF!</v>
      </c>
      <c r="GS136" s="1365" t="e">
        <f t="shared" ca="1" si="3700"/>
        <v>#REF!</v>
      </c>
      <c r="GT136" s="1366" t="e">
        <f t="shared" ca="1" si="3700"/>
        <v>#REF!</v>
      </c>
      <c r="GU136" s="1364" t="e">
        <f t="shared" ca="1" si="3700"/>
        <v>#REF!</v>
      </c>
      <c r="GV136" s="1365" t="e">
        <f t="shared" ca="1" si="3700"/>
        <v>#REF!</v>
      </c>
      <c r="GW136" s="1366" t="e">
        <f t="shared" ca="1" si="3700"/>
        <v>#REF!</v>
      </c>
      <c r="GX136" s="1364" t="e">
        <f t="shared" ca="1" si="3700"/>
        <v>#REF!</v>
      </c>
      <c r="GY136" s="1365" t="e">
        <f t="shared" ca="1" si="3700"/>
        <v>#REF!</v>
      </c>
      <c r="GZ136" s="1367"/>
      <c r="HA136" s="1366" t="e">
        <f ca="1">IF(AND(HA134&gt;0,HA135&gt;0),ROUNDDOWN(HA135/HA134,4),"")</f>
        <v>#REF!</v>
      </c>
      <c r="HC136" s="477"/>
      <c r="HD136" s="477"/>
      <c r="HE136" s="595"/>
      <c r="HF136" s="477"/>
      <c r="HG136" s="477"/>
    </row>
    <row r="137" spans="2:215" s="478" customFormat="1" ht="29.25" thickBot="1" x14ac:dyDescent="0.3">
      <c r="B137" s="516"/>
      <c r="C137" s="463"/>
      <c r="F137" s="1379"/>
      <c r="G137" s="1379"/>
      <c r="H137" s="1379"/>
      <c r="I137" s="1379"/>
      <c r="J137" s="554"/>
      <c r="R137" s="583"/>
      <c r="T137" s="1368"/>
      <c r="W137" s="1368"/>
      <c r="Z137" s="1368"/>
      <c r="AD137" s="1368"/>
      <c r="AG137" s="1368"/>
      <c r="AJ137" s="1368"/>
      <c r="AN137" s="1368"/>
      <c r="AQ137" s="1368"/>
      <c r="AT137" s="1368"/>
      <c r="AX137" s="1369"/>
      <c r="AY137" s="1370"/>
      <c r="AZ137" s="1330"/>
      <c r="BA137" s="1371"/>
      <c r="BB137" s="1372"/>
      <c r="BC137" s="1331"/>
      <c r="BD137" s="1373"/>
      <c r="BG137" s="1374"/>
      <c r="BK137" s="1368"/>
      <c r="BN137" s="1368"/>
      <c r="BR137" s="1368"/>
      <c r="BU137" s="1368"/>
      <c r="BX137" s="1368"/>
      <c r="CB137" s="1368"/>
      <c r="CE137" s="1368"/>
      <c r="CH137" s="1368"/>
      <c r="CL137" s="1369"/>
      <c r="CM137" s="1370"/>
      <c r="CN137" s="1330"/>
      <c r="CO137" s="1371"/>
      <c r="CP137" s="1372"/>
      <c r="CQ137" s="1331"/>
      <c r="CR137" s="1373"/>
      <c r="CU137" s="1374"/>
      <c r="CV137" s="1375"/>
      <c r="CW137" s="1376"/>
      <c r="CX137" s="1333"/>
      <c r="CY137" s="1377"/>
      <c r="CZ137" s="1378"/>
      <c r="DA137" s="1334"/>
      <c r="DB137" s="1373"/>
      <c r="DE137" s="1374"/>
      <c r="DI137" s="1368"/>
      <c r="DL137" s="1368"/>
      <c r="DP137" s="1368"/>
      <c r="DS137" s="1368"/>
      <c r="DV137" s="1368"/>
      <c r="DZ137" s="1368"/>
      <c r="EC137" s="1368"/>
      <c r="EF137" s="1368"/>
      <c r="EJ137" s="1369"/>
      <c r="EK137" s="1370"/>
      <c r="EL137" s="1330"/>
      <c r="EM137" s="1371"/>
      <c r="EN137" s="1372"/>
      <c r="EO137" s="1331"/>
      <c r="EP137" s="1373"/>
      <c r="ES137" s="1374"/>
      <c r="EW137" s="1368"/>
      <c r="EZ137" s="1368"/>
      <c r="FD137" s="1368"/>
      <c r="FG137" s="1368"/>
      <c r="FJ137" s="1368"/>
      <c r="FN137" s="1368"/>
      <c r="FQ137" s="1368"/>
      <c r="FT137" s="1368"/>
      <c r="FX137" s="1369"/>
      <c r="FY137" s="1370"/>
      <c r="FZ137" s="1330"/>
      <c r="GA137" s="1371"/>
      <c r="GB137" s="1372"/>
      <c r="GC137" s="1331"/>
      <c r="GD137" s="1373"/>
      <c r="GG137" s="1374"/>
      <c r="GH137" s="1375"/>
      <c r="GI137" s="1376"/>
      <c r="GJ137" s="1333"/>
      <c r="GK137" s="1377"/>
      <c r="GL137" s="1378"/>
      <c r="GM137" s="1334"/>
      <c r="GN137" s="1373"/>
      <c r="GQ137" s="1374"/>
      <c r="GR137" s="1373"/>
      <c r="GT137" s="1374"/>
      <c r="GU137" s="1373"/>
      <c r="GW137" s="1374"/>
      <c r="GX137" s="1373"/>
      <c r="HA137" s="1374"/>
      <c r="HC137" s="477"/>
      <c r="HD137" s="477"/>
      <c r="HE137" s="595"/>
      <c r="HF137" s="477"/>
      <c r="HG137" s="477"/>
    </row>
    <row r="138" spans="2:215" s="478" customFormat="1" ht="28.5" x14ac:dyDescent="0.25">
      <c r="B138" s="516"/>
      <c r="C138" s="463"/>
      <c r="F138" s="1379"/>
      <c r="G138" s="1379"/>
      <c r="H138" s="1379"/>
      <c r="I138" s="1379"/>
      <c r="J138" s="554"/>
      <c r="R138" s="583"/>
      <c r="S138" s="464"/>
      <c r="T138" s="465" t="s">
        <v>215</v>
      </c>
      <c r="U138" s="466" t="s">
        <v>213</v>
      </c>
      <c r="V138" s="466" t="s">
        <v>214</v>
      </c>
      <c r="W138" s="467" t="s">
        <v>215</v>
      </c>
      <c r="X138" s="466" t="s">
        <v>213</v>
      </c>
      <c r="Y138" s="466" t="s">
        <v>214</v>
      </c>
      <c r="Z138" s="468" t="s">
        <v>215</v>
      </c>
      <c r="AA138" s="466" t="s">
        <v>213</v>
      </c>
      <c r="AB138" s="469" t="s">
        <v>231</v>
      </c>
      <c r="AC138" s="466" t="s">
        <v>214</v>
      </c>
      <c r="AD138" s="465" t="s">
        <v>215</v>
      </c>
      <c r="AE138" s="466" t="s">
        <v>213</v>
      </c>
      <c r="AF138" s="466" t="s">
        <v>214</v>
      </c>
      <c r="AG138" s="467" t="s">
        <v>215</v>
      </c>
      <c r="AH138" s="466" t="s">
        <v>213</v>
      </c>
      <c r="AI138" s="466" t="s">
        <v>214</v>
      </c>
      <c r="AJ138" s="468" t="s">
        <v>215</v>
      </c>
      <c r="AK138" s="466" t="s">
        <v>213</v>
      </c>
      <c r="AL138" s="469" t="s">
        <v>231</v>
      </c>
      <c r="AM138" s="466" t="s">
        <v>214</v>
      </c>
      <c r="AN138" s="465" t="s">
        <v>215</v>
      </c>
      <c r="AO138" s="466" t="s">
        <v>213</v>
      </c>
      <c r="AP138" s="466" t="s">
        <v>214</v>
      </c>
      <c r="AQ138" s="467" t="s">
        <v>215</v>
      </c>
      <c r="AR138" s="466" t="s">
        <v>213</v>
      </c>
      <c r="AS138" s="466" t="s">
        <v>214</v>
      </c>
      <c r="AT138" s="468" t="s">
        <v>215</v>
      </c>
      <c r="AU138" s="466" t="s">
        <v>213</v>
      </c>
      <c r="AV138" s="469" t="s">
        <v>231</v>
      </c>
      <c r="AW138" s="466" t="s">
        <v>214</v>
      </c>
      <c r="AX138" s="643" t="s">
        <v>215</v>
      </c>
      <c r="AY138" s="520" t="s">
        <v>213</v>
      </c>
      <c r="AZ138" s="1313" t="s">
        <v>232</v>
      </c>
      <c r="BA138" s="654" t="s">
        <v>215</v>
      </c>
      <c r="BB138" s="542" t="s">
        <v>213</v>
      </c>
      <c r="BC138" s="1314" t="s">
        <v>232</v>
      </c>
      <c r="BD138" s="665" t="s">
        <v>215</v>
      </c>
      <c r="BE138" s="470" t="s">
        <v>213</v>
      </c>
      <c r="BF138" s="471" t="s">
        <v>231</v>
      </c>
      <c r="BG138" s="1315" t="s">
        <v>232</v>
      </c>
      <c r="BH138" s="472" t="s">
        <v>215</v>
      </c>
      <c r="BI138" s="466" t="s">
        <v>213</v>
      </c>
      <c r="BJ138" s="466" t="s">
        <v>214</v>
      </c>
      <c r="BK138" s="467" t="s">
        <v>215</v>
      </c>
      <c r="BL138" s="466" t="s">
        <v>213</v>
      </c>
      <c r="BM138" s="466" t="s">
        <v>214</v>
      </c>
      <c r="BN138" s="468" t="s">
        <v>215</v>
      </c>
      <c r="BO138" s="466" t="s">
        <v>213</v>
      </c>
      <c r="BP138" s="469" t="s">
        <v>231</v>
      </c>
      <c r="BQ138" s="466" t="s">
        <v>214</v>
      </c>
      <c r="BR138" s="465" t="s">
        <v>215</v>
      </c>
      <c r="BS138" s="466" t="s">
        <v>213</v>
      </c>
      <c r="BT138" s="466" t="s">
        <v>214</v>
      </c>
      <c r="BU138" s="467" t="s">
        <v>215</v>
      </c>
      <c r="BV138" s="466" t="s">
        <v>213</v>
      </c>
      <c r="BW138" s="466" t="s">
        <v>214</v>
      </c>
      <c r="BX138" s="468" t="s">
        <v>215</v>
      </c>
      <c r="BY138" s="466" t="s">
        <v>213</v>
      </c>
      <c r="BZ138" s="469" t="s">
        <v>231</v>
      </c>
      <c r="CA138" s="466" t="s">
        <v>214</v>
      </c>
      <c r="CB138" s="465" t="s">
        <v>215</v>
      </c>
      <c r="CC138" s="466" t="s">
        <v>213</v>
      </c>
      <c r="CD138" s="466" t="s">
        <v>214</v>
      </c>
      <c r="CE138" s="467" t="s">
        <v>215</v>
      </c>
      <c r="CF138" s="466" t="s">
        <v>213</v>
      </c>
      <c r="CG138" s="466" t="s">
        <v>214</v>
      </c>
      <c r="CH138" s="468" t="s">
        <v>215</v>
      </c>
      <c r="CI138" s="466" t="s">
        <v>213</v>
      </c>
      <c r="CJ138" s="469" t="s">
        <v>231</v>
      </c>
      <c r="CK138" s="466" t="s">
        <v>214</v>
      </c>
      <c r="CL138" s="643" t="s">
        <v>215</v>
      </c>
      <c r="CM138" s="520" t="s">
        <v>213</v>
      </c>
      <c r="CN138" s="1313" t="s">
        <v>232</v>
      </c>
      <c r="CO138" s="654" t="s">
        <v>215</v>
      </c>
      <c r="CP138" s="542" t="s">
        <v>213</v>
      </c>
      <c r="CQ138" s="1314" t="s">
        <v>232</v>
      </c>
      <c r="CR138" s="665" t="s">
        <v>215</v>
      </c>
      <c r="CS138" s="470" t="s">
        <v>213</v>
      </c>
      <c r="CT138" s="471" t="s">
        <v>231</v>
      </c>
      <c r="CU138" s="1315" t="s">
        <v>232</v>
      </c>
      <c r="CV138" s="676" t="s">
        <v>237</v>
      </c>
      <c r="CW138" s="539" t="s">
        <v>238</v>
      </c>
      <c r="CX138" s="1316" t="s">
        <v>232</v>
      </c>
      <c r="CY138" s="687" t="s">
        <v>237</v>
      </c>
      <c r="CZ138" s="517" t="s">
        <v>238</v>
      </c>
      <c r="DA138" s="1317" t="s">
        <v>232</v>
      </c>
      <c r="DB138" s="696" t="s">
        <v>237</v>
      </c>
      <c r="DC138" s="473" t="s">
        <v>238</v>
      </c>
      <c r="DD138" s="474" t="s">
        <v>239</v>
      </c>
      <c r="DE138" s="1318" t="s">
        <v>232</v>
      </c>
      <c r="DF138" s="472" t="s">
        <v>215</v>
      </c>
      <c r="DG138" s="466" t="s">
        <v>213</v>
      </c>
      <c r="DH138" s="466" t="s">
        <v>214</v>
      </c>
      <c r="DI138" s="467" t="s">
        <v>215</v>
      </c>
      <c r="DJ138" s="466" t="s">
        <v>213</v>
      </c>
      <c r="DK138" s="466" t="s">
        <v>214</v>
      </c>
      <c r="DL138" s="468" t="s">
        <v>215</v>
      </c>
      <c r="DM138" s="466" t="s">
        <v>213</v>
      </c>
      <c r="DN138" s="469" t="s">
        <v>231</v>
      </c>
      <c r="DO138" s="466" t="s">
        <v>214</v>
      </c>
      <c r="DP138" s="465" t="s">
        <v>215</v>
      </c>
      <c r="DQ138" s="466" t="s">
        <v>213</v>
      </c>
      <c r="DR138" s="466" t="s">
        <v>214</v>
      </c>
      <c r="DS138" s="467" t="s">
        <v>215</v>
      </c>
      <c r="DT138" s="466" t="s">
        <v>213</v>
      </c>
      <c r="DU138" s="466" t="s">
        <v>214</v>
      </c>
      <c r="DV138" s="468" t="s">
        <v>215</v>
      </c>
      <c r="DW138" s="466" t="s">
        <v>213</v>
      </c>
      <c r="DX138" s="469" t="s">
        <v>231</v>
      </c>
      <c r="DY138" s="466" t="s">
        <v>214</v>
      </c>
      <c r="DZ138" s="465" t="s">
        <v>215</v>
      </c>
      <c r="EA138" s="466" t="s">
        <v>213</v>
      </c>
      <c r="EB138" s="466" t="s">
        <v>214</v>
      </c>
      <c r="EC138" s="467" t="s">
        <v>215</v>
      </c>
      <c r="ED138" s="466" t="s">
        <v>213</v>
      </c>
      <c r="EE138" s="466" t="s">
        <v>214</v>
      </c>
      <c r="EF138" s="468" t="s">
        <v>215</v>
      </c>
      <c r="EG138" s="466" t="s">
        <v>213</v>
      </c>
      <c r="EH138" s="469" t="s">
        <v>231</v>
      </c>
      <c r="EI138" s="466" t="s">
        <v>214</v>
      </c>
      <c r="EJ138" s="643" t="s">
        <v>215</v>
      </c>
      <c r="EK138" s="520" t="s">
        <v>213</v>
      </c>
      <c r="EL138" s="1313" t="s">
        <v>232</v>
      </c>
      <c r="EM138" s="654" t="s">
        <v>215</v>
      </c>
      <c r="EN138" s="542" t="s">
        <v>213</v>
      </c>
      <c r="EO138" s="1314" t="s">
        <v>232</v>
      </c>
      <c r="EP138" s="665" t="s">
        <v>215</v>
      </c>
      <c r="EQ138" s="470" t="s">
        <v>213</v>
      </c>
      <c r="ER138" s="471" t="s">
        <v>231</v>
      </c>
      <c r="ES138" s="1315" t="s">
        <v>232</v>
      </c>
      <c r="ET138" s="472" t="s">
        <v>215</v>
      </c>
      <c r="EU138" s="466" t="s">
        <v>213</v>
      </c>
      <c r="EV138" s="466" t="s">
        <v>214</v>
      </c>
      <c r="EW138" s="467" t="s">
        <v>215</v>
      </c>
      <c r="EX138" s="466" t="s">
        <v>213</v>
      </c>
      <c r="EY138" s="466" t="s">
        <v>214</v>
      </c>
      <c r="EZ138" s="468" t="s">
        <v>215</v>
      </c>
      <c r="FA138" s="466" t="s">
        <v>213</v>
      </c>
      <c r="FB138" s="469" t="s">
        <v>231</v>
      </c>
      <c r="FC138" s="466" t="s">
        <v>214</v>
      </c>
      <c r="FD138" s="465" t="s">
        <v>215</v>
      </c>
      <c r="FE138" s="466" t="s">
        <v>213</v>
      </c>
      <c r="FF138" s="466" t="s">
        <v>214</v>
      </c>
      <c r="FG138" s="467" t="s">
        <v>215</v>
      </c>
      <c r="FH138" s="466" t="s">
        <v>213</v>
      </c>
      <c r="FI138" s="466" t="s">
        <v>214</v>
      </c>
      <c r="FJ138" s="468" t="s">
        <v>215</v>
      </c>
      <c r="FK138" s="466" t="s">
        <v>213</v>
      </c>
      <c r="FL138" s="469" t="s">
        <v>231</v>
      </c>
      <c r="FM138" s="466" t="s">
        <v>214</v>
      </c>
      <c r="FN138" s="465" t="s">
        <v>215</v>
      </c>
      <c r="FO138" s="466" t="s">
        <v>213</v>
      </c>
      <c r="FP138" s="466" t="s">
        <v>214</v>
      </c>
      <c r="FQ138" s="467" t="s">
        <v>215</v>
      </c>
      <c r="FR138" s="466" t="s">
        <v>213</v>
      </c>
      <c r="FS138" s="466" t="s">
        <v>214</v>
      </c>
      <c r="FT138" s="468" t="s">
        <v>215</v>
      </c>
      <c r="FU138" s="466" t="s">
        <v>213</v>
      </c>
      <c r="FV138" s="469" t="s">
        <v>231</v>
      </c>
      <c r="FW138" s="466" t="s">
        <v>214</v>
      </c>
      <c r="FX138" s="643" t="s">
        <v>215</v>
      </c>
      <c r="FY138" s="520" t="s">
        <v>213</v>
      </c>
      <c r="FZ138" s="1313" t="s">
        <v>232</v>
      </c>
      <c r="GA138" s="654" t="s">
        <v>215</v>
      </c>
      <c r="GB138" s="542" t="s">
        <v>213</v>
      </c>
      <c r="GC138" s="1314" t="s">
        <v>232</v>
      </c>
      <c r="GD138" s="665" t="s">
        <v>215</v>
      </c>
      <c r="GE138" s="470" t="s">
        <v>213</v>
      </c>
      <c r="GF138" s="471" t="s">
        <v>231</v>
      </c>
      <c r="GG138" s="1315" t="s">
        <v>232</v>
      </c>
      <c r="GH138" s="676" t="s">
        <v>237</v>
      </c>
      <c r="GI138" s="539" t="s">
        <v>238</v>
      </c>
      <c r="GJ138" s="1316" t="s">
        <v>232</v>
      </c>
      <c r="GK138" s="687" t="s">
        <v>237</v>
      </c>
      <c r="GL138" s="517" t="s">
        <v>238</v>
      </c>
      <c r="GM138" s="1317" t="s">
        <v>232</v>
      </c>
      <c r="GN138" s="696" t="s">
        <v>215</v>
      </c>
      <c r="GO138" s="473" t="s">
        <v>213</v>
      </c>
      <c r="GP138" s="474" t="s">
        <v>231</v>
      </c>
      <c r="GQ138" s="1318" t="s">
        <v>232</v>
      </c>
      <c r="GR138" s="706" t="s">
        <v>215</v>
      </c>
      <c r="GS138" s="475" t="s">
        <v>213</v>
      </c>
      <c r="GT138" s="1319" t="s">
        <v>232</v>
      </c>
      <c r="GU138" s="706" t="s">
        <v>215</v>
      </c>
      <c r="GV138" s="475" t="s">
        <v>213</v>
      </c>
      <c r="GW138" s="1319" t="s">
        <v>232</v>
      </c>
      <c r="GX138" s="706" t="s">
        <v>215</v>
      </c>
      <c r="GY138" s="475" t="s">
        <v>213</v>
      </c>
      <c r="GZ138" s="476" t="s">
        <v>231</v>
      </c>
      <c r="HA138" s="1319" t="s">
        <v>232</v>
      </c>
      <c r="HC138" s="477"/>
      <c r="HD138" s="477"/>
      <c r="HE138" s="595"/>
      <c r="HF138" s="477"/>
      <c r="HG138" s="477"/>
    </row>
    <row r="139" spans="2:215" s="478" customFormat="1" ht="28.5" x14ac:dyDescent="0.25">
      <c r="B139" s="516"/>
      <c r="C139" s="463"/>
      <c r="F139" s="1379"/>
      <c r="G139" s="1379"/>
      <c r="H139" s="1379"/>
      <c r="I139" s="1565" t="s">
        <v>246</v>
      </c>
      <c r="J139" s="554"/>
      <c r="R139" s="583"/>
      <c r="S139" s="450" t="s">
        <v>145</v>
      </c>
      <c r="T139" s="479" t="e">
        <f t="shared" ref="T139:AY139" ca="1" si="3701">SUMIFS(T$5:T$126,$HC$5:$HC$126,$S139,$HE$5:$HE$126,$I139)</f>
        <v>#REF!</v>
      </c>
      <c r="U139" s="480" t="e">
        <f t="shared" ca="1" si="3701"/>
        <v>#REF!</v>
      </c>
      <c r="V139" s="480" t="e">
        <f t="shared" ca="1" si="3701"/>
        <v>#REF!</v>
      </c>
      <c r="W139" s="481" t="e">
        <f t="shared" ca="1" si="3701"/>
        <v>#REF!</v>
      </c>
      <c r="X139" s="480" t="e">
        <f t="shared" ca="1" si="3701"/>
        <v>#REF!</v>
      </c>
      <c r="Y139" s="480" t="e">
        <f t="shared" ca="1" si="3701"/>
        <v>#REF!</v>
      </c>
      <c r="Z139" s="482" t="e">
        <f t="shared" ca="1" si="3701"/>
        <v>#REF!</v>
      </c>
      <c r="AA139" s="480" t="e">
        <f t="shared" ca="1" si="3701"/>
        <v>#REF!</v>
      </c>
      <c r="AB139" s="483" t="e">
        <f t="shared" ca="1" si="3701"/>
        <v>#REF!</v>
      </c>
      <c r="AC139" s="480" t="e">
        <f t="shared" ca="1" si="3701"/>
        <v>#REF!</v>
      </c>
      <c r="AD139" s="479" t="e">
        <f t="shared" ca="1" si="3701"/>
        <v>#REF!</v>
      </c>
      <c r="AE139" s="480" t="e">
        <f t="shared" ca="1" si="3701"/>
        <v>#REF!</v>
      </c>
      <c r="AF139" s="480" t="e">
        <f t="shared" ca="1" si="3701"/>
        <v>#REF!</v>
      </c>
      <c r="AG139" s="481" t="e">
        <f t="shared" ca="1" si="3701"/>
        <v>#REF!</v>
      </c>
      <c r="AH139" s="480" t="e">
        <f t="shared" ca="1" si="3701"/>
        <v>#REF!</v>
      </c>
      <c r="AI139" s="480" t="e">
        <f t="shared" ca="1" si="3701"/>
        <v>#REF!</v>
      </c>
      <c r="AJ139" s="482" t="e">
        <f t="shared" ca="1" si="3701"/>
        <v>#REF!</v>
      </c>
      <c r="AK139" s="480" t="e">
        <f t="shared" ca="1" si="3701"/>
        <v>#REF!</v>
      </c>
      <c r="AL139" s="483" t="e">
        <f t="shared" ca="1" si="3701"/>
        <v>#REF!</v>
      </c>
      <c r="AM139" s="480" t="e">
        <f t="shared" ca="1" si="3701"/>
        <v>#REF!</v>
      </c>
      <c r="AN139" s="479" t="e">
        <f t="shared" ca="1" si="3701"/>
        <v>#REF!</v>
      </c>
      <c r="AO139" s="480" t="e">
        <f t="shared" ca="1" si="3701"/>
        <v>#REF!</v>
      </c>
      <c r="AP139" s="480" t="e">
        <f t="shared" ca="1" si="3701"/>
        <v>#REF!</v>
      </c>
      <c r="AQ139" s="481" t="e">
        <f t="shared" ca="1" si="3701"/>
        <v>#REF!</v>
      </c>
      <c r="AR139" s="480" t="e">
        <f t="shared" ca="1" si="3701"/>
        <v>#REF!</v>
      </c>
      <c r="AS139" s="480" t="e">
        <f t="shared" ca="1" si="3701"/>
        <v>#REF!</v>
      </c>
      <c r="AT139" s="482" t="e">
        <f t="shared" ca="1" si="3701"/>
        <v>#REF!</v>
      </c>
      <c r="AU139" s="480" t="e">
        <f t="shared" ca="1" si="3701"/>
        <v>#REF!</v>
      </c>
      <c r="AV139" s="483" t="e">
        <f t="shared" ca="1" si="3701"/>
        <v>#REF!</v>
      </c>
      <c r="AW139" s="480" t="e">
        <f t="shared" ca="1" si="3701"/>
        <v>#REF!</v>
      </c>
      <c r="AX139" s="644" t="e">
        <f t="shared" ca="1" si="3701"/>
        <v>#REF!</v>
      </c>
      <c r="AY139" s="521" t="e">
        <f t="shared" ca="1" si="3701"/>
        <v>#REF!</v>
      </c>
      <c r="AZ139" s="1322" t="e">
        <f t="shared" ref="AZ139:CE139" ca="1" si="3702">SUMIFS(AZ$5:AZ$126,$HC$5:$HC$126,$S139,$HE$5:$HE$126,$I139)</f>
        <v>#REF!</v>
      </c>
      <c r="BA139" s="655" t="e">
        <f t="shared" ca="1" si="3702"/>
        <v>#REF!</v>
      </c>
      <c r="BB139" s="543" t="e">
        <f t="shared" ca="1" si="3702"/>
        <v>#REF!</v>
      </c>
      <c r="BC139" s="1323" t="e">
        <f t="shared" ca="1" si="3702"/>
        <v>#REF!</v>
      </c>
      <c r="BD139" s="666" t="e">
        <f t="shared" ca="1" si="3702"/>
        <v>#REF!</v>
      </c>
      <c r="BE139" s="484" t="e">
        <f t="shared" ca="1" si="3702"/>
        <v>#REF!</v>
      </c>
      <c r="BF139" s="485" t="e">
        <f t="shared" ca="1" si="3702"/>
        <v>#REF!</v>
      </c>
      <c r="BG139" s="1324" t="e">
        <f t="shared" ca="1" si="3702"/>
        <v>#REF!</v>
      </c>
      <c r="BH139" s="486" t="e">
        <f t="shared" ca="1" si="3702"/>
        <v>#REF!</v>
      </c>
      <c r="BI139" s="480" t="e">
        <f t="shared" ca="1" si="3702"/>
        <v>#REF!</v>
      </c>
      <c r="BJ139" s="480" t="e">
        <f t="shared" ca="1" si="3702"/>
        <v>#REF!</v>
      </c>
      <c r="BK139" s="481" t="e">
        <f t="shared" ca="1" si="3702"/>
        <v>#REF!</v>
      </c>
      <c r="BL139" s="480" t="e">
        <f t="shared" ca="1" si="3702"/>
        <v>#REF!</v>
      </c>
      <c r="BM139" s="480" t="e">
        <f t="shared" ca="1" si="3702"/>
        <v>#REF!</v>
      </c>
      <c r="BN139" s="482" t="e">
        <f t="shared" ca="1" si="3702"/>
        <v>#REF!</v>
      </c>
      <c r="BO139" s="480" t="e">
        <f t="shared" ca="1" si="3702"/>
        <v>#REF!</v>
      </c>
      <c r="BP139" s="483" t="e">
        <f t="shared" ca="1" si="3702"/>
        <v>#REF!</v>
      </c>
      <c r="BQ139" s="480" t="e">
        <f t="shared" ca="1" si="3702"/>
        <v>#REF!</v>
      </c>
      <c r="BR139" s="479" t="e">
        <f t="shared" ca="1" si="3702"/>
        <v>#REF!</v>
      </c>
      <c r="BS139" s="480" t="e">
        <f t="shared" ca="1" si="3702"/>
        <v>#REF!</v>
      </c>
      <c r="BT139" s="480" t="e">
        <f t="shared" ca="1" si="3702"/>
        <v>#REF!</v>
      </c>
      <c r="BU139" s="481" t="e">
        <f t="shared" ca="1" si="3702"/>
        <v>#REF!</v>
      </c>
      <c r="BV139" s="480" t="e">
        <f t="shared" ca="1" si="3702"/>
        <v>#REF!</v>
      </c>
      <c r="BW139" s="480" t="e">
        <f t="shared" ca="1" si="3702"/>
        <v>#REF!</v>
      </c>
      <c r="BX139" s="482" t="e">
        <f t="shared" ca="1" si="3702"/>
        <v>#REF!</v>
      </c>
      <c r="BY139" s="480" t="e">
        <f t="shared" ca="1" si="3702"/>
        <v>#REF!</v>
      </c>
      <c r="BZ139" s="483" t="e">
        <f t="shared" ca="1" si="3702"/>
        <v>#REF!</v>
      </c>
      <c r="CA139" s="480" t="e">
        <f t="shared" ca="1" si="3702"/>
        <v>#REF!</v>
      </c>
      <c r="CB139" s="479" t="e">
        <f t="shared" ca="1" si="3702"/>
        <v>#REF!</v>
      </c>
      <c r="CC139" s="480" t="e">
        <f t="shared" ca="1" si="3702"/>
        <v>#REF!</v>
      </c>
      <c r="CD139" s="480" t="e">
        <f t="shared" ca="1" si="3702"/>
        <v>#REF!</v>
      </c>
      <c r="CE139" s="481" t="e">
        <f t="shared" ca="1" si="3702"/>
        <v>#REF!</v>
      </c>
      <c r="CF139" s="480" t="e">
        <f t="shared" ref="CF139:DK139" ca="1" si="3703">SUMIFS(CF$5:CF$126,$HC$5:$HC$126,$S139,$HE$5:$HE$126,$I139)</f>
        <v>#REF!</v>
      </c>
      <c r="CG139" s="480" t="e">
        <f t="shared" ca="1" si="3703"/>
        <v>#REF!</v>
      </c>
      <c r="CH139" s="482" t="e">
        <f t="shared" ca="1" si="3703"/>
        <v>#REF!</v>
      </c>
      <c r="CI139" s="480" t="e">
        <f t="shared" ca="1" si="3703"/>
        <v>#REF!</v>
      </c>
      <c r="CJ139" s="483" t="e">
        <f t="shared" ca="1" si="3703"/>
        <v>#REF!</v>
      </c>
      <c r="CK139" s="480" t="e">
        <f t="shared" ca="1" si="3703"/>
        <v>#REF!</v>
      </c>
      <c r="CL139" s="644" t="e">
        <f t="shared" ca="1" si="3703"/>
        <v>#REF!</v>
      </c>
      <c r="CM139" s="521" t="e">
        <f t="shared" ca="1" si="3703"/>
        <v>#REF!</v>
      </c>
      <c r="CN139" s="1322" t="e">
        <f t="shared" ca="1" si="3703"/>
        <v>#REF!</v>
      </c>
      <c r="CO139" s="655" t="e">
        <f t="shared" ca="1" si="3703"/>
        <v>#REF!</v>
      </c>
      <c r="CP139" s="543" t="e">
        <f t="shared" ca="1" si="3703"/>
        <v>#REF!</v>
      </c>
      <c r="CQ139" s="1323" t="e">
        <f t="shared" ca="1" si="3703"/>
        <v>#REF!</v>
      </c>
      <c r="CR139" s="666" t="e">
        <f t="shared" ca="1" si="3703"/>
        <v>#REF!</v>
      </c>
      <c r="CS139" s="484" t="e">
        <f t="shared" ca="1" si="3703"/>
        <v>#REF!</v>
      </c>
      <c r="CT139" s="485" t="e">
        <f t="shared" ca="1" si="3703"/>
        <v>#REF!</v>
      </c>
      <c r="CU139" s="1324" t="e">
        <f t="shared" ca="1" si="3703"/>
        <v>#REF!</v>
      </c>
      <c r="CV139" s="677" t="e">
        <f t="shared" ca="1" si="3703"/>
        <v>#REF!</v>
      </c>
      <c r="CW139" s="540" t="e">
        <f t="shared" ca="1" si="3703"/>
        <v>#REF!</v>
      </c>
      <c r="CX139" s="1325" t="e">
        <f t="shared" ca="1" si="3703"/>
        <v>#REF!</v>
      </c>
      <c r="CY139" s="688" t="e">
        <f t="shared" ca="1" si="3703"/>
        <v>#REF!</v>
      </c>
      <c r="CZ139" s="518" t="e">
        <f t="shared" ca="1" si="3703"/>
        <v>#REF!</v>
      </c>
      <c r="DA139" s="1326" t="e">
        <f t="shared" ca="1" si="3703"/>
        <v>#REF!</v>
      </c>
      <c r="DB139" s="697" t="e">
        <f t="shared" ca="1" si="3703"/>
        <v>#REF!</v>
      </c>
      <c r="DC139" s="487" t="e">
        <f t="shared" ca="1" si="3703"/>
        <v>#REF!</v>
      </c>
      <c r="DD139" s="488" t="e">
        <f t="shared" ca="1" si="3703"/>
        <v>#REF!</v>
      </c>
      <c r="DE139" s="1327" t="e">
        <f t="shared" ca="1" si="3703"/>
        <v>#REF!</v>
      </c>
      <c r="DF139" s="486" t="e">
        <f t="shared" ca="1" si="3703"/>
        <v>#REF!</v>
      </c>
      <c r="DG139" s="480" t="e">
        <f t="shared" ca="1" si="3703"/>
        <v>#REF!</v>
      </c>
      <c r="DH139" s="480" t="e">
        <f t="shared" ca="1" si="3703"/>
        <v>#REF!</v>
      </c>
      <c r="DI139" s="481" t="e">
        <f t="shared" ca="1" si="3703"/>
        <v>#REF!</v>
      </c>
      <c r="DJ139" s="480" t="e">
        <f t="shared" ca="1" si="3703"/>
        <v>#REF!</v>
      </c>
      <c r="DK139" s="480" t="e">
        <f t="shared" ca="1" si="3703"/>
        <v>#REF!</v>
      </c>
      <c r="DL139" s="482" t="e">
        <f t="shared" ref="DL139:EQ139" ca="1" si="3704">SUMIFS(DL$5:DL$126,$HC$5:$HC$126,$S139,$HE$5:$HE$126,$I139)</f>
        <v>#REF!</v>
      </c>
      <c r="DM139" s="480" t="e">
        <f t="shared" ca="1" si="3704"/>
        <v>#REF!</v>
      </c>
      <c r="DN139" s="483" t="e">
        <f t="shared" ca="1" si="3704"/>
        <v>#REF!</v>
      </c>
      <c r="DO139" s="480" t="e">
        <f t="shared" ca="1" si="3704"/>
        <v>#REF!</v>
      </c>
      <c r="DP139" s="479" t="e">
        <f t="shared" ca="1" si="3704"/>
        <v>#REF!</v>
      </c>
      <c r="DQ139" s="480" t="e">
        <f t="shared" ca="1" si="3704"/>
        <v>#REF!</v>
      </c>
      <c r="DR139" s="480" t="e">
        <f t="shared" ca="1" si="3704"/>
        <v>#REF!</v>
      </c>
      <c r="DS139" s="481" t="e">
        <f t="shared" ca="1" si="3704"/>
        <v>#REF!</v>
      </c>
      <c r="DT139" s="480" t="e">
        <f t="shared" ca="1" si="3704"/>
        <v>#REF!</v>
      </c>
      <c r="DU139" s="480" t="e">
        <f t="shared" ca="1" si="3704"/>
        <v>#REF!</v>
      </c>
      <c r="DV139" s="482" t="e">
        <f t="shared" ca="1" si="3704"/>
        <v>#REF!</v>
      </c>
      <c r="DW139" s="480" t="e">
        <f t="shared" ca="1" si="3704"/>
        <v>#REF!</v>
      </c>
      <c r="DX139" s="483" t="e">
        <f t="shared" ca="1" si="3704"/>
        <v>#REF!</v>
      </c>
      <c r="DY139" s="480" t="e">
        <f t="shared" ca="1" si="3704"/>
        <v>#REF!</v>
      </c>
      <c r="DZ139" s="479" t="e">
        <f t="shared" ca="1" si="3704"/>
        <v>#REF!</v>
      </c>
      <c r="EA139" s="480" t="e">
        <f t="shared" ca="1" si="3704"/>
        <v>#REF!</v>
      </c>
      <c r="EB139" s="480" t="e">
        <f t="shared" ca="1" si="3704"/>
        <v>#REF!</v>
      </c>
      <c r="EC139" s="481" t="e">
        <f t="shared" ca="1" si="3704"/>
        <v>#REF!</v>
      </c>
      <c r="ED139" s="480" t="e">
        <f t="shared" ca="1" si="3704"/>
        <v>#REF!</v>
      </c>
      <c r="EE139" s="480" t="e">
        <f t="shared" ca="1" si="3704"/>
        <v>#REF!</v>
      </c>
      <c r="EF139" s="482" t="e">
        <f t="shared" ca="1" si="3704"/>
        <v>#REF!</v>
      </c>
      <c r="EG139" s="480" t="e">
        <f t="shared" ca="1" si="3704"/>
        <v>#REF!</v>
      </c>
      <c r="EH139" s="483" t="e">
        <f t="shared" ca="1" si="3704"/>
        <v>#REF!</v>
      </c>
      <c r="EI139" s="480" t="e">
        <f t="shared" ca="1" si="3704"/>
        <v>#REF!</v>
      </c>
      <c r="EJ139" s="644" t="e">
        <f t="shared" ca="1" si="3704"/>
        <v>#REF!</v>
      </c>
      <c r="EK139" s="521" t="e">
        <f t="shared" ca="1" si="3704"/>
        <v>#REF!</v>
      </c>
      <c r="EL139" s="1322" t="e">
        <f t="shared" ca="1" si="3704"/>
        <v>#REF!</v>
      </c>
      <c r="EM139" s="655" t="e">
        <f t="shared" ca="1" si="3704"/>
        <v>#REF!</v>
      </c>
      <c r="EN139" s="543" t="e">
        <f t="shared" ca="1" si="3704"/>
        <v>#REF!</v>
      </c>
      <c r="EO139" s="1323" t="e">
        <f t="shared" ca="1" si="3704"/>
        <v>#REF!</v>
      </c>
      <c r="EP139" s="666" t="e">
        <f t="shared" ca="1" si="3704"/>
        <v>#REF!</v>
      </c>
      <c r="EQ139" s="484" t="e">
        <f t="shared" ca="1" si="3704"/>
        <v>#REF!</v>
      </c>
      <c r="ER139" s="485" t="e">
        <f t="shared" ref="ER139:FW139" ca="1" si="3705">SUMIFS(ER$5:ER$126,$HC$5:$HC$126,$S139,$HE$5:$HE$126,$I139)</f>
        <v>#REF!</v>
      </c>
      <c r="ES139" s="1324" t="e">
        <f t="shared" ca="1" si="3705"/>
        <v>#REF!</v>
      </c>
      <c r="ET139" s="486" t="e">
        <f t="shared" ca="1" si="3705"/>
        <v>#REF!</v>
      </c>
      <c r="EU139" s="480" t="e">
        <f t="shared" ca="1" si="3705"/>
        <v>#REF!</v>
      </c>
      <c r="EV139" s="480" t="e">
        <f t="shared" ca="1" si="3705"/>
        <v>#REF!</v>
      </c>
      <c r="EW139" s="481" t="e">
        <f t="shared" ca="1" si="3705"/>
        <v>#REF!</v>
      </c>
      <c r="EX139" s="480" t="e">
        <f t="shared" ca="1" si="3705"/>
        <v>#REF!</v>
      </c>
      <c r="EY139" s="480" t="e">
        <f t="shared" ca="1" si="3705"/>
        <v>#REF!</v>
      </c>
      <c r="EZ139" s="482" t="e">
        <f t="shared" ca="1" si="3705"/>
        <v>#REF!</v>
      </c>
      <c r="FA139" s="480" t="e">
        <f t="shared" ca="1" si="3705"/>
        <v>#REF!</v>
      </c>
      <c r="FB139" s="483" t="e">
        <f t="shared" ca="1" si="3705"/>
        <v>#REF!</v>
      </c>
      <c r="FC139" s="480" t="e">
        <f t="shared" ca="1" si="3705"/>
        <v>#REF!</v>
      </c>
      <c r="FD139" s="479" t="e">
        <f t="shared" ca="1" si="3705"/>
        <v>#REF!</v>
      </c>
      <c r="FE139" s="480" t="e">
        <f t="shared" ca="1" si="3705"/>
        <v>#REF!</v>
      </c>
      <c r="FF139" s="480" t="e">
        <f t="shared" ca="1" si="3705"/>
        <v>#REF!</v>
      </c>
      <c r="FG139" s="481" t="e">
        <f t="shared" ca="1" si="3705"/>
        <v>#REF!</v>
      </c>
      <c r="FH139" s="480" t="e">
        <f t="shared" ca="1" si="3705"/>
        <v>#REF!</v>
      </c>
      <c r="FI139" s="480" t="e">
        <f t="shared" ca="1" si="3705"/>
        <v>#REF!</v>
      </c>
      <c r="FJ139" s="482" t="e">
        <f t="shared" ca="1" si="3705"/>
        <v>#REF!</v>
      </c>
      <c r="FK139" s="480" t="e">
        <f t="shared" ca="1" si="3705"/>
        <v>#REF!</v>
      </c>
      <c r="FL139" s="483" t="e">
        <f t="shared" ca="1" si="3705"/>
        <v>#REF!</v>
      </c>
      <c r="FM139" s="480" t="e">
        <f t="shared" ca="1" si="3705"/>
        <v>#REF!</v>
      </c>
      <c r="FN139" s="479" t="e">
        <f t="shared" ca="1" si="3705"/>
        <v>#REF!</v>
      </c>
      <c r="FO139" s="480" t="e">
        <f t="shared" ca="1" si="3705"/>
        <v>#REF!</v>
      </c>
      <c r="FP139" s="480" t="e">
        <f t="shared" ca="1" si="3705"/>
        <v>#REF!</v>
      </c>
      <c r="FQ139" s="481" t="e">
        <f t="shared" ca="1" si="3705"/>
        <v>#REF!</v>
      </c>
      <c r="FR139" s="480" t="e">
        <f t="shared" ca="1" si="3705"/>
        <v>#REF!</v>
      </c>
      <c r="FS139" s="480" t="e">
        <f t="shared" ca="1" si="3705"/>
        <v>#REF!</v>
      </c>
      <c r="FT139" s="482" t="e">
        <f t="shared" ca="1" si="3705"/>
        <v>#REF!</v>
      </c>
      <c r="FU139" s="480" t="e">
        <f t="shared" ca="1" si="3705"/>
        <v>#REF!</v>
      </c>
      <c r="FV139" s="483" t="e">
        <f t="shared" ca="1" si="3705"/>
        <v>#REF!</v>
      </c>
      <c r="FW139" s="480" t="e">
        <f t="shared" ca="1" si="3705"/>
        <v>#REF!</v>
      </c>
      <c r="FX139" s="644" t="e">
        <f t="shared" ref="FX139:HA139" ca="1" si="3706">SUMIFS(FX$5:FX$126,$HC$5:$HC$126,$S139,$HE$5:$HE$126,$I139)</f>
        <v>#REF!</v>
      </c>
      <c r="FY139" s="521" t="e">
        <f t="shared" ca="1" si="3706"/>
        <v>#REF!</v>
      </c>
      <c r="FZ139" s="1322" t="e">
        <f t="shared" ca="1" si="3706"/>
        <v>#REF!</v>
      </c>
      <c r="GA139" s="655" t="e">
        <f t="shared" ca="1" si="3706"/>
        <v>#REF!</v>
      </c>
      <c r="GB139" s="543" t="e">
        <f t="shared" ca="1" si="3706"/>
        <v>#REF!</v>
      </c>
      <c r="GC139" s="1323" t="e">
        <f t="shared" ca="1" si="3706"/>
        <v>#REF!</v>
      </c>
      <c r="GD139" s="666" t="e">
        <f t="shared" ca="1" si="3706"/>
        <v>#REF!</v>
      </c>
      <c r="GE139" s="484" t="e">
        <f t="shared" ca="1" si="3706"/>
        <v>#REF!</v>
      </c>
      <c r="GF139" s="485" t="e">
        <f t="shared" ca="1" si="3706"/>
        <v>#REF!</v>
      </c>
      <c r="GG139" s="1324" t="e">
        <f t="shared" ca="1" si="3706"/>
        <v>#REF!</v>
      </c>
      <c r="GH139" s="677" t="e">
        <f t="shared" ca="1" si="3706"/>
        <v>#REF!</v>
      </c>
      <c r="GI139" s="540" t="e">
        <f t="shared" ca="1" si="3706"/>
        <v>#REF!</v>
      </c>
      <c r="GJ139" s="1325" t="e">
        <f t="shared" ca="1" si="3706"/>
        <v>#REF!</v>
      </c>
      <c r="GK139" s="688" t="e">
        <f t="shared" ca="1" si="3706"/>
        <v>#REF!</v>
      </c>
      <c r="GL139" s="518" t="e">
        <f t="shared" ca="1" si="3706"/>
        <v>#REF!</v>
      </c>
      <c r="GM139" s="1326" t="e">
        <f t="shared" ca="1" si="3706"/>
        <v>#REF!</v>
      </c>
      <c r="GN139" s="697" t="e">
        <f t="shared" ca="1" si="3706"/>
        <v>#REF!</v>
      </c>
      <c r="GO139" s="487" t="e">
        <f t="shared" ca="1" si="3706"/>
        <v>#REF!</v>
      </c>
      <c r="GP139" s="488" t="e">
        <f t="shared" ca="1" si="3706"/>
        <v>#REF!</v>
      </c>
      <c r="GQ139" s="1327" t="e">
        <f t="shared" ca="1" si="3706"/>
        <v>#REF!</v>
      </c>
      <c r="GR139" s="707" t="e">
        <f t="shared" ca="1" si="3706"/>
        <v>#REF!</v>
      </c>
      <c r="GS139" s="489" t="e">
        <f t="shared" ca="1" si="3706"/>
        <v>#REF!</v>
      </c>
      <c r="GT139" s="1328" t="e">
        <f t="shared" ca="1" si="3706"/>
        <v>#REF!</v>
      </c>
      <c r="GU139" s="707" t="e">
        <f t="shared" ca="1" si="3706"/>
        <v>#REF!</v>
      </c>
      <c r="GV139" s="489" t="e">
        <f t="shared" ca="1" si="3706"/>
        <v>#REF!</v>
      </c>
      <c r="GW139" s="1328" t="e">
        <f t="shared" ca="1" si="3706"/>
        <v>#REF!</v>
      </c>
      <c r="GX139" s="707" t="e">
        <f t="shared" ca="1" si="3706"/>
        <v>#REF!</v>
      </c>
      <c r="GY139" s="489" t="e">
        <f t="shared" ca="1" si="3706"/>
        <v>#REF!</v>
      </c>
      <c r="GZ139" s="490" t="e">
        <f t="shared" ca="1" si="3706"/>
        <v>#REF!</v>
      </c>
      <c r="HA139" s="1328" t="e">
        <f t="shared" ca="1" si="3706"/>
        <v>#REF!</v>
      </c>
      <c r="HC139" s="1312" t="s">
        <v>145</v>
      </c>
      <c r="HD139" s="477"/>
      <c r="HE139" s="595"/>
      <c r="HF139" s="477"/>
      <c r="HG139" s="477"/>
    </row>
    <row r="140" spans="2:215" s="478" customFormat="1" ht="28.5" x14ac:dyDescent="0.25">
      <c r="B140" s="516"/>
      <c r="C140" s="463"/>
      <c r="F140" s="1379"/>
      <c r="G140" s="1379"/>
      <c r="H140" s="1379"/>
      <c r="I140" s="1565"/>
      <c r="J140" s="554"/>
      <c r="R140" s="583"/>
      <c r="S140" s="443" t="s">
        <v>146</v>
      </c>
      <c r="T140" s="491" t="e">
        <f t="shared" ref="T140:AY140" ca="1" si="3707">SUMIFS(T$5:T$126,$HC$5:$HC$126,$S140,$HE$5:$HE$126,$I139)</f>
        <v>#REF!</v>
      </c>
      <c r="U140" s="492" t="e">
        <f t="shared" ca="1" si="3707"/>
        <v>#REF!</v>
      </c>
      <c r="V140" s="492" t="e">
        <f t="shared" ca="1" si="3707"/>
        <v>#REF!</v>
      </c>
      <c r="W140" s="493" t="e">
        <f t="shared" ca="1" si="3707"/>
        <v>#REF!</v>
      </c>
      <c r="X140" s="492" t="e">
        <f t="shared" ca="1" si="3707"/>
        <v>#REF!</v>
      </c>
      <c r="Y140" s="492" t="e">
        <f t="shared" ca="1" si="3707"/>
        <v>#REF!</v>
      </c>
      <c r="Z140" s="494" t="e">
        <f t="shared" ca="1" si="3707"/>
        <v>#REF!</v>
      </c>
      <c r="AA140" s="492" t="e">
        <f t="shared" ca="1" si="3707"/>
        <v>#REF!</v>
      </c>
      <c r="AB140" s="1329" t="e">
        <f t="shared" ca="1" si="3707"/>
        <v>#REF!</v>
      </c>
      <c r="AC140" s="492" t="e">
        <f t="shared" ca="1" si="3707"/>
        <v>#REF!</v>
      </c>
      <c r="AD140" s="491" t="e">
        <f t="shared" ca="1" si="3707"/>
        <v>#REF!</v>
      </c>
      <c r="AE140" s="492" t="e">
        <f t="shared" ca="1" si="3707"/>
        <v>#REF!</v>
      </c>
      <c r="AF140" s="492" t="e">
        <f t="shared" ca="1" si="3707"/>
        <v>#REF!</v>
      </c>
      <c r="AG140" s="493" t="e">
        <f t="shared" ca="1" si="3707"/>
        <v>#REF!</v>
      </c>
      <c r="AH140" s="492" t="e">
        <f t="shared" ca="1" si="3707"/>
        <v>#REF!</v>
      </c>
      <c r="AI140" s="492" t="e">
        <f t="shared" ca="1" si="3707"/>
        <v>#REF!</v>
      </c>
      <c r="AJ140" s="494" t="e">
        <f t="shared" ca="1" si="3707"/>
        <v>#REF!</v>
      </c>
      <c r="AK140" s="492" t="e">
        <f t="shared" ca="1" si="3707"/>
        <v>#REF!</v>
      </c>
      <c r="AL140" s="1329" t="e">
        <f t="shared" ca="1" si="3707"/>
        <v>#REF!</v>
      </c>
      <c r="AM140" s="492" t="e">
        <f t="shared" ca="1" si="3707"/>
        <v>#REF!</v>
      </c>
      <c r="AN140" s="491" t="e">
        <f t="shared" ca="1" si="3707"/>
        <v>#REF!</v>
      </c>
      <c r="AO140" s="492" t="e">
        <f t="shared" ca="1" si="3707"/>
        <v>#REF!</v>
      </c>
      <c r="AP140" s="492" t="e">
        <f t="shared" ca="1" si="3707"/>
        <v>#REF!</v>
      </c>
      <c r="AQ140" s="493" t="e">
        <f t="shared" ca="1" si="3707"/>
        <v>#REF!</v>
      </c>
      <c r="AR140" s="492" t="e">
        <f t="shared" ca="1" si="3707"/>
        <v>#REF!</v>
      </c>
      <c r="AS140" s="492" t="e">
        <f t="shared" ca="1" si="3707"/>
        <v>#REF!</v>
      </c>
      <c r="AT140" s="494" t="e">
        <f t="shared" ca="1" si="3707"/>
        <v>#REF!</v>
      </c>
      <c r="AU140" s="492" t="e">
        <f t="shared" ca="1" si="3707"/>
        <v>#REF!</v>
      </c>
      <c r="AV140" s="1329" t="e">
        <f t="shared" ca="1" si="3707"/>
        <v>#REF!</v>
      </c>
      <c r="AW140" s="492" t="e">
        <f t="shared" ca="1" si="3707"/>
        <v>#REF!</v>
      </c>
      <c r="AX140" s="645" t="e">
        <f t="shared" ca="1" si="3707"/>
        <v>#REF!</v>
      </c>
      <c r="AY140" s="522" t="e">
        <f t="shared" ca="1" si="3707"/>
        <v>#REF!</v>
      </c>
      <c r="AZ140" s="1330" t="e">
        <f t="shared" ref="AZ140:CE140" ca="1" si="3708">SUMIFS(AZ$5:AZ$126,$HC$5:$HC$126,$S140,$HE$5:$HE$126,$I139)</f>
        <v>#REF!</v>
      </c>
      <c r="BA140" s="656" t="e">
        <f t="shared" ca="1" si="3708"/>
        <v>#REF!</v>
      </c>
      <c r="BB140" s="544" t="e">
        <f t="shared" ca="1" si="3708"/>
        <v>#REF!</v>
      </c>
      <c r="BC140" s="1331" t="e">
        <f t="shared" ca="1" si="3708"/>
        <v>#REF!</v>
      </c>
      <c r="BD140" s="667" t="e">
        <f t="shared" ca="1" si="3708"/>
        <v>#REF!</v>
      </c>
      <c r="BE140" s="495" t="e">
        <f t="shared" ca="1" si="3708"/>
        <v>#REF!</v>
      </c>
      <c r="BF140" s="1329" t="e">
        <f t="shared" ca="1" si="3708"/>
        <v>#REF!</v>
      </c>
      <c r="BG140" s="1332" t="e">
        <f t="shared" ca="1" si="3708"/>
        <v>#REF!</v>
      </c>
      <c r="BH140" s="496" t="e">
        <f t="shared" ca="1" si="3708"/>
        <v>#REF!</v>
      </c>
      <c r="BI140" s="492" t="e">
        <f t="shared" ca="1" si="3708"/>
        <v>#REF!</v>
      </c>
      <c r="BJ140" s="492" t="e">
        <f t="shared" ca="1" si="3708"/>
        <v>#REF!</v>
      </c>
      <c r="BK140" s="493" t="e">
        <f t="shared" ca="1" si="3708"/>
        <v>#REF!</v>
      </c>
      <c r="BL140" s="492" t="e">
        <f t="shared" ca="1" si="3708"/>
        <v>#REF!</v>
      </c>
      <c r="BM140" s="492" t="e">
        <f t="shared" ca="1" si="3708"/>
        <v>#REF!</v>
      </c>
      <c r="BN140" s="494" t="e">
        <f t="shared" ca="1" si="3708"/>
        <v>#REF!</v>
      </c>
      <c r="BO140" s="492" t="e">
        <f t="shared" ca="1" si="3708"/>
        <v>#REF!</v>
      </c>
      <c r="BP140" s="1329" t="e">
        <f t="shared" ca="1" si="3708"/>
        <v>#REF!</v>
      </c>
      <c r="BQ140" s="492" t="e">
        <f t="shared" ca="1" si="3708"/>
        <v>#REF!</v>
      </c>
      <c r="BR140" s="491" t="e">
        <f t="shared" ca="1" si="3708"/>
        <v>#REF!</v>
      </c>
      <c r="BS140" s="492" t="e">
        <f t="shared" ca="1" si="3708"/>
        <v>#REF!</v>
      </c>
      <c r="BT140" s="492" t="e">
        <f t="shared" ca="1" si="3708"/>
        <v>#REF!</v>
      </c>
      <c r="BU140" s="493" t="e">
        <f t="shared" ca="1" si="3708"/>
        <v>#REF!</v>
      </c>
      <c r="BV140" s="492" t="e">
        <f t="shared" ca="1" si="3708"/>
        <v>#REF!</v>
      </c>
      <c r="BW140" s="492" t="e">
        <f t="shared" ca="1" si="3708"/>
        <v>#REF!</v>
      </c>
      <c r="BX140" s="494" t="e">
        <f t="shared" ca="1" si="3708"/>
        <v>#REF!</v>
      </c>
      <c r="BY140" s="492" t="e">
        <f t="shared" ca="1" si="3708"/>
        <v>#REF!</v>
      </c>
      <c r="BZ140" s="1329" t="e">
        <f t="shared" ca="1" si="3708"/>
        <v>#REF!</v>
      </c>
      <c r="CA140" s="492" t="e">
        <f t="shared" ca="1" si="3708"/>
        <v>#REF!</v>
      </c>
      <c r="CB140" s="491" t="e">
        <f t="shared" ca="1" si="3708"/>
        <v>#REF!</v>
      </c>
      <c r="CC140" s="492" t="e">
        <f t="shared" ca="1" si="3708"/>
        <v>#REF!</v>
      </c>
      <c r="CD140" s="492" t="e">
        <f t="shared" ca="1" si="3708"/>
        <v>#REF!</v>
      </c>
      <c r="CE140" s="493" t="e">
        <f t="shared" ca="1" si="3708"/>
        <v>#REF!</v>
      </c>
      <c r="CF140" s="492" t="e">
        <f t="shared" ref="CF140:DK140" ca="1" si="3709">SUMIFS(CF$5:CF$126,$HC$5:$HC$126,$S140,$HE$5:$HE$126,$I139)</f>
        <v>#REF!</v>
      </c>
      <c r="CG140" s="492" t="e">
        <f t="shared" ca="1" si="3709"/>
        <v>#REF!</v>
      </c>
      <c r="CH140" s="494" t="e">
        <f t="shared" ca="1" si="3709"/>
        <v>#REF!</v>
      </c>
      <c r="CI140" s="492" t="e">
        <f t="shared" ca="1" si="3709"/>
        <v>#REF!</v>
      </c>
      <c r="CJ140" s="1329" t="e">
        <f t="shared" ca="1" si="3709"/>
        <v>#REF!</v>
      </c>
      <c r="CK140" s="492" t="e">
        <f t="shared" ca="1" si="3709"/>
        <v>#REF!</v>
      </c>
      <c r="CL140" s="645" t="e">
        <f t="shared" ca="1" si="3709"/>
        <v>#REF!</v>
      </c>
      <c r="CM140" s="522" t="e">
        <f t="shared" ca="1" si="3709"/>
        <v>#REF!</v>
      </c>
      <c r="CN140" s="1330" t="e">
        <f t="shared" ca="1" si="3709"/>
        <v>#REF!</v>
      </c>
      <c r="CO140" s="656" t="e">
        <f t="shared" ca="1" si="3709"/>
        <v>#REF!</v>
      </c>
      <c r="CP140" s="544" t="e">
        <f t="shared" ca="1" si="3709"/>
        <v>#REF!</v>
      </c>
      <c r="CQ140" s="1331" t="e">
        <f t="shared" ca="1" si="3709"/>
        <v>#REF!</v>
      </c>
      <c r="CR140" s="667" t="e">
        <f t="shared" ca="1" si="3709"/>
        <v>#REF!</v>
      </c>
      <c r="CS140" s="495" t="e">
        <f t="shared" ca="1" si="3709"/>
        <v>#REF!</v>
      </c>
      <c r="CT140" s="1329" t="e">
        <f t="shared" ca="1" si="3709"/>
        <v>#REF!</v>
      </c>
      <c r="CU140" s="1332" t="e">
        <f t="shared" ca="1" si="3709"/>
        <v>#REF!</v>
      </c>
      <c r="CV140" s="678" t="e">
        <f t="shared" ca="1" si="3709"/>
        <v>#REF!</v>
      </c>
      <c r="CW140" s="541" t="e">
        <f t="shared" ca="1" si="3709"/>
        <v>#REF!</v>
      </c>
      <c r="CX140" s="1333" t="e">
        <f t="shared" ca="1" si="3709"/>
        <v>#REF!</v>
      </c>
      <c r="CY140" s="689" t="e">
        <f t="shared" ca="1" si="3709"/>
        <v>#REF!</v>
      </c>
      <c r="CZ140" s="519" t="e">
        <f t="shared" ca="1" si="3709"/>
        <v>#REF!</v>
      </c>
      <c r="DA140" s="1334" t="e">
        <f t="shared" ca="1" si="3709"/>
        <v>#REF!</v>
      </c>
      <c r="DB140" s="698" t="e">
        <f t="shared" ca="1" si="3709"/>
        <v>#REF!</v>
      </c>
      <c r="DC140" s="497" t="e">
        <f t="shared" ca="1" si="3709"/>
        <v>#REF!</v>
      </c>
      <c r="DD140" s="1329" t="e">
        <f t="shared" ca="1" si="3709"/>
        <v>#REF!</v>
      </c>
      <c r="DE140" s="1335" t="e">
        <f t="shared" ca="1" si="3709"/>
        <v>#REF!</v>
      </c>
      <c r="DF140" s="496" t="e">
        <f t="shared" ca="1" si="3709"/>
        <v>#REF!</v>
      </c>
      <c r="DG140" s="492" t="e">
        <f t="shared" ca="1" si="3709"/>
        <v>#REF!</v>
      </c>
      <c r="DH140" s="492" t="e">
        <f t="shared" ca="1" si="3709"/>
        <v>#REF!</v>
      </c>
      <c r="DI140" s="493" t="e">
        <f t="shared" ca="1" si="3709"/>
        <v>#REF!</v>
      </c>
      <c r="DJ140" s="492" t="e">
        <f t="shared" ca="1" si="3709"/>
        <v>#REF!</v>
      </c>
      <c r="DK140" s="492" t="e">
        <f t="shared" ca="1" si="3709"/>
        <v>#REF!</v>
      </c>
      <c r="DL140" s="494" t="e">
        <f t="shared" ref="DL140:EQ140" ca="1" si="3710">SUMIFS(DL$5:DL$126,$HC$5:$HC$126,$S140,$HE$5:$HE$126,$I139)</f>
        <v>#REF!</v>
      </c>
      <c r="DM140" s="492" t="e">
        <f t="shared" ca="1" si="3710"/>
        <v>#REF!</v>
      </c>
      <c r="DN140" s="1329" t="e">
        <f t="shared" ca="1" si="3710"/>
        <v>#REF!</v>
      </c>
      <c r="DO140" s="492" t="e">
        <f t="shared" ca="1" si="3710"/>
        <v>#REF!</v>
      </c>
      <c r="DP140" s="491" t="e">
        <f t="shared" ca="1" si="3710"/>
        <v>#REF!</v>
      </c>
      <c r="DQ140" s="492" t="e">
        <f t="shared" ca="1" si="3710"/>
        <v>#REF!</v>
      </c>
      <c r="DR140" s="492" t="e">
        <f t="shared" ca="1" si="3710"/>
        <v>#REF!</v>
      </c>
      <c r="DS140" s="493" t="e">
        <f t="shared" ca="1" si="3710"/>
        <v>#REF!</v>
      </c>
      <c r="DT140" s="492" t="e">
        <f t="shared" ca="1" si="3710"/>
        <v>#REF!</v>
      </c>
      <c r="DU140" s="492" t="e">
        <f t="shared" ca="1" si="3710"/>
        <v>#REF!</v>
      </c>
      <c r="DV140" s="494" t="e">
        <f t="shared" ca="1" si="3710"/>
        <v>#REF!</v>
      </c>
      <c r="DW140" s="492" t="e">
        <f t="shared" ca="1" si="3710"/>
        <v>#REF!</v>
      </c>
      <c r="DX140" s="1329" t="e">
        <f t="shared" ca="1" si="3710"/>
        <v>#REF!</v>
      </c>
      <c r="DY140" s="492" t="e">
        <f t="shared" ca="1" si="3710"/>
        <v>#REF!</v>
      </c>
      <c r="DZ140" s="491" t="e">
        <f t="shared" ca="1" si="3710"/>
        <v>#REF!</v>
      </c>
      <c r="EA140" s="492" t="e">
        <f t="shared" ca="1" si="3710"/>
        <v>#REF!</v>
      </c>
      <c r="EB140" s="492" t="e">
        <f t="shared" ca="1" si="3710"/>
        <v>#REF!</v>
      </c>
      <c r="EC140" s="493" t="e">
        <f t="shared" ca="1" si="3710"/>
        <v>#REF!</v>
      </c>
      <c r="ED140" s="492" t="e">
        <f t="shared" ca="1" si="3710"/>
        <v>#REF!</v>
      </c>
      <c r="EE140" s="492" t="e">
        <f t="shared" ca="1" si="3710"/>
        <v>#REF!</v>
      </c>
      <c r="EF140" s="494" t="e">
        <f t="shared" ca="1" si="3710"/>
        <v>#REF!</v>
      </c>
      <c r="EG140" s="492" t="e">
        <f t="shared" ca="1" si="3710"/>
        <v>#REF!</v>
      </c>
      <c r="EH140" s="1329" t="e">
        <f t="shared" ca="1" si="3710"/>
        <v>#REF!</v>
      </c>
      <c r="EI140" s="492" t="e">
        <f t="shared" ca="1" si="3710"/>
        <v>#REF!</v>
      </c>
      <c r="EJ140" s="645" t="e">
        <f t="shared" ca="1" si="3710"/>
        <v>#REF!</v>
      </c>
      <c r="EK140" s="522" t="e">
        <f t="shared" ca="1" si="3710"/>
        <v>#REF!</v>
      </c>
      <c r="EL140" s="1330" t="e">
        <f t="shared" ca="1" si="3710"/>
        <v>#REF!</v>
      </c>
      <c r="EM140" s="656" t="e">
        <f t="shared" ca="1" si="3710"/>
        <v>#REF!</v>
      </c>
      <c r="EN140" s="544" t="e">
        <f t="shared" ca="1" si="3710"/>
        <v>#REF!</v>
      </c>
      <c r="EO140" s="1331" t="e">
        <f t="shared" ca="1" si="3710"/>
        <v>#REF!</v>
      </c>
      <c r="EP140" s="667" t="e">
        <f t="shared" ca="1" si="3710"/>
        <v>#REF!</v>
      </c>
      <c r="EQ140" s="495" t="e">
        <f t="shared" ca="1" si="3710"/>
        <v>#REF!</v>
      </c>
      <c r="ER140" s="1329" t="e">
        <f t="shared" ref="ER140:FW140" ca="1" si="3711">SUMIFS(ER$5:ER$126,$HC$5:$HC$126,$S140,$HE$5:$HE$126,$I139)</f>
        <v>#REF!</v>
      </c>
      <c r="ES140" s="1332" t="e">
        <f t="shared" ca="1" si="3711"/>
        <v>#REF!</v>
      </c>
      <c r="ET140" s="496" t="e">
        <f t="shared" ca="1" si="3711"/>
        <v>#REF!</v>
      </c>
      <c r="EU140" s="492" t="e">
        <f t="shared" ca="1" si="3711"/>
        <v>#REF!</v>
      </c>
      <c r="EV140" s="492" t="e">
        <f t="shared" ca="1" si="3711"/>
        <v>#REF!</v>
      </c>
      <c r="EW140" s="493" t="e">
        <f t="shared" ca="1" si="3711"/>
        <v>#REF!</v>
      </c>
      <c r="EX140" s="492" t="e">
        <f t="shared" ca="1" si="3711"/>
        <v>#REF!</v>
      </c>
      <c r="EY140" s="492" t="e">
        <f t="shared" ca="1" si="3711"/>
        <v>#REF!</v>
      </c>
      <c r="EZ140" s="494" t="e">
        <f t="shared" ca="1" si="3711"/>
        <v>#REF!</v>
      </c>
      <c r="FA140" s="492" t="e">
        <f t="shared" ca="1" si="3711"/>
        <v>#REF!</v>
      </c>
      <c r="FB140" s="1329" t="e">
        <f t="shared" ca="1" si="3711"/>
        <v>#REF!</v>
      </c>
      <c r="FC140" s="492" t="e">
        <f t="shared" ca="1" si="3711"/>
        <v>#REF!</v>
      </c>
      <c r="FD140" s="491" t="e">
        <f t="shared" ca="1" si="3711"/>
        <v>#REF!</v>
      </c>
      <c r="FE140" s="492" t="e">
        <f t="shared" ca="1" si="3711"/>
        <v>#REF!</v>
      </c>
      <c r="FF140" s="492" t="e">
        <f t="shared" ca="1" si="3711"/>
        <v>#REF!</v>
      </c>
      <c r="FG140" s="493" t="e">
        <f t="shared" ca="1" si="3711"/>
        <v>#REF!</v>
      </c>
      <c r="FH140" s="492" t="e">
        <f t="shared" ca="1" si="3711"/>
        <v>#REF!</v>
      </c>
      <c r="FI140" s="492" t="e">
        <f t="shared" ca="1" si="3711"/>
        <v>#REF!</v>
      </c>
      <c r="FJ140" s="494" t="e">
        <f t="shared" ca="1" si="3711"/>
        <v>#REF!</v>
      </c>
      <c r="FK140" s="492" t="e">
        <f t="shared" ca="1" si="3711"/>
        <v>#REF!</v>
      </c>
      <c r="FL140" s="1329" t="e">
        <f t="shared" ca="1" si="3711"/>
        <v>#REF!</v>
      </c>
      <c r="FM140" s="492" t="e">
        <f t="shared" ca="1" si="3711"/>
        <v>#REF!</v>
      </c>
      <c r="FN140" s="491" t="e">
        <f t="shared" ca="1" si="3711"/>
        <v>#REF!</v>
      </c>
      <c r="FO140" s="492" t="e">
        <f t="shared" ca="1" si="3711"/>
        <v>#REF!</v>
      </c>
      <c r="FP140" s="492" t="e">
        <f t="shared" ca="1" si="3711"/>
        <v>#REF!</v>
      </c>
      <c r="FQ140" s="493" t="e">
        <f t="shared" ca="1" si="3711"/>
        <v>#REF!</v>
      </c>
      <c r="FR140" s="492" t="e">
        <f t="shared" ca="1" si="3711"/>
        <v>#REF!</v>
      </c>
      <c r="FS140" s="492" t="e">
        <f t="shared" ca="1" si="3711"/>
        <v>#REF!</v>
      </c>
      <c r="FT140" s="494" t="e">
        <f t="shared" ca="1" si="3711"/>
        <v>#REF!</v>
      </c>
      <c r="FU140" s="492" t="e">
        <f t="shared" ca="1" si="3711"/>
        <v>#REF!</v>
      </c>
      <c r="FV140" s="1329" t="e">
        <f t="shared" ca="1" si="3711"/>
        <v>#REF!</v>
      </c>
      <c r="FW140" s="492" t="e">
        <f t="shared" ca="1" si="3711"/>
        <v>#REF!</v>
      </c>
      <c r="FX140" s="645" t="e">
        <f t="shared" ref="FX140:HA140" ca="1" si="3712">SUMIFS(FX$5:FX$126,$HC$5:$HC$126,$S140,$HE$5:$HE$126,$I139)</f>
        <v>#REF!</v>
      </c>
      <c r="FY140" s="522" t="e">
        <f t="shared" ca="1" si="3712"/>
        <v>#REF!</v>
      </c>
      <c r="FZ140" s="1330" t="e">
        <f t="shared" ca="1" si="3712"/>
        <v>#REF!</v>
      </c>
      <c r="GA140" s="656" t="e">
        <f t="shared" ca="1" si="3712"/>
        <v>#REF!</v>
      </c>
      <c r="GB140" s="544" t="e">
        <f t="shared" ca="1" si="3712"/>
        <v>#REF!</v>
      </c>
      <c r="GC140" s="1331" t="e">
        <f t="shared" ca="1" si="3712"/>
        <v>#REF!</v>
      </c>
      <c r="GD140" s="667" t="e">
        <f t="shared" ca="1" si="3712"/>
        <v>#REF!</v>
      </c>
      <c r="GE140" s="495" t="e">
        <f t="shared" ca="1" si="3712"/>
        <v>#REF!</v>
      </c>
      <c r="GF140" s="1329" t="e">
        <f t="shared" ca="1" si="3712"/>
        <v>#REF!</v>
      </c>
      <c r="GG140" s="1332" t="e">
        <f t="shared" ca="1" si="3712"/>
        <v>#REF!</v>
      </c>
      <c r="GH140" s="678" t="e">
        <f t="shared" ca="1" si="3712"/>
        <v>#REF!</v>
      </c>
      <c r="GI140" s="541" t="e">
        <f t="shared" ca="1" si="3712"/>
        <v>#REF!</v>
      </c>
      <c r="GJ140" s="1333" t="e">
        <f t="shared" ca="1" si="3712"/>
        <v>#REF!</v>
      </c>
      <c r="GK140" s="689" t="e">
        <f t="shared" ca="1" si="3712"/>
        <v>#REF!</v>
      </c>
      <c r="GL140" s="519" t="e">
        <f t="shared" ca="1" si="3712"/>
        <v>#REF!</v>
      </c>
      <c r="GM140" s="1334" t="e">
        <f t="shared" ca="1" si="3712"/>
        <v>#REF!</v>
      </c>
      <c r="GN140" s="698" t="e">
        <f t="shared" ca="1" si="3712"/>
        <v>#REF!</v>
      </c>
      <c r="GO140" s="497" t="e">
        <f t="shared" ca="1" si="3712"/>
        <v>#REF!</v>
      </c>
      <c r="GP140" s="1329" t="e">
        <f t="shared" ca="1" si="3712"/>
        <v>#REF!</v>
      </c>
      <c r="GQ140" s="1335" t="e">
        <f t="shared" ca="1" si="3712"/>
        <v>#REF!</v>
      </c>
      <c r="GR140" s="708" t="e">
        <f t="shared" ca="1" si="3712"/>
        <v>#REF!</v>
      </c>
      <c r="GS140" s="498" t="e">
        <f t="shared" ca="1" si="3712"/>
        <v>#REF!</v>
      </c>
      <c r="GT140" s="1336" t="e">
        <f t="shared" ca="1" si="3712"/>
        <v>#REF!</v>
      </c>
      <c r="GU140" s="708" t="e">
        <f t="shared" ca="1" si="3712"/>
        <v>#REF!</v>
      </c>
      <c r="GV140" s="498" t="e">
        <f t="shared" ca="1" si="3712"/>
        <v>#REF!</v>
      </c>
      <c r="GW140" s="1336" t="e">
        <f t="shared" ca="1" si="3712"/>
        <v>#REF!</v>
      </c>
      <c r="GX140" s="708" t="e">
        <f t="shared" ca="1" si="3712"/>
        <v>#REF!</v>
      </c>
      <c r="GY140" s="498" t="e">
        <f t="shared" ca="1" si="3712"/>
        <v>#REF!</v>
      </c>
      <c r="GZ140" s="1329" t="e">
        <f t="shared" ca="1" si="3712"/>
        <v>#REF!</v>
      </c>
      <c r="HA140" s="1336" t="e">
        <f t="shared" ca="1" si="3712"/>
        <v>#REF!</v>
      </c>
      <c r="HC140" s="1312" t="s">
        <v>146</v>
      </c>
      <c r="HD140" s="477"/>
      <c r="HE140" s="595"/>
      <c r="HF140" s="477"/>
      <c r="HG140" s="477"/>
    </row>
    <row r="141" spans="2:215" s="478" customFormat="1" ht="29.25" thickBot="1" x14ac:dyDescent="0.3">
      <c r="B141" s="516"/>
      <c r="C141" s="463"/>
      <c r="F141" s="1379"/>
      <c r="G141" s="1379"/>
      <c r="H141" s="1379"/>
      <c r="I141" s="1565"/>
      <c r="J141" s="554"/>
      <c r="R141" s="583"/>
      <c r="S141" s="444" t="s">
        <v>143</v>
      </c>
      <c r="T141" s="1337" t="e">
        <f t="shared" ref="T141:AA141" ca="1" si="3713">IF(AND(T139&gt;0,T140&gt;0),ROUNDDOWN(T140/T139,4),"")</f>
        <v>#REF!</v>
      </c>
      <c r="U141" s="1338" t="e">
        <f t="shared" ca="1" si="3713"/>
        <v>#REF!</v>
      </c>
      <c r="V141" s="1338" t="e">
        <f t="shared" ca="1" si="3713"/>
        <v>#REF!</v>
      </c>
      <c r="W141" s="1339" t="e">
        <f t="shared" ca="1" si="3713"/>
        <v>#REF!</v>
      </c>
      <c r="X141" s="1338" t="e">
        <f t="shared" ca="1" si="3713"/>
        <v>#REF!</v>
      </c>
      <c r="Y141" s="1338" t="e">
        <f t="shared" ca="1" si="3713"/>
        <v>#REF!</v>
      </c>
      <c r="Z141" s="1340" t="e">
        <f t="shared" ca="1" si="3713"/>
        <v>#REF!</v>
      </c>
      <c r="AA141" s="1338" t="e">
        <f t="shared" ca="1" si="3713"/>
        <v>#REF!</v>
      </c>
      <c r="AB141" s="1341" t="e">
        <f ca="1">IF(AB140&gt;0,AB140/AB139,0)</f>
        <v>#REF!</v>
      </c>
      <c r="AC141" s="1338" t="e">
        <f t="shared" ref="AC141:AK141" ca="1" si="3714">IF(AND(AC139&gt;0,AC140&gt;0),ROUNDDOWN(AC140/AC139,4),"")</f>
        <v>#REF!</v>
      </c>
      <c r="AD141" s="1337" t="e">
        <f t="shared" ca="1" si="3714"/>
        <v>#REF!</v>
      </c>
      <c r="AE141" s="1338" t="e">
        <f t="shared" ca="1" si="3714"/>
        <v>#REF!</v>
      </c>
      <c r="AF141" s="1338" t="e">
        <f t="shared" ca="1" si="3714"/>
        <v>#REF!</v>
      </c>
      <c r="AG141" s="1339" t="e">
        <f t="shared" ca="1" si="3714"/>
        <v>#REF!</v>
      </c>
      <c r="AH141" s="1338" t="e">
        <f t="shared" ca="1" si="3714"/>
        <v>#REF!</v>
      </c>
      <c r="AI141" s="1338" t="e">
        <f t="shared" ca="1" si="3714"/>
        <v>#REF!</v>
      </c>
      <c r="AJ141" s="1340" t="e">
        <f t="shared" ca="1" si="3714"/>
        <v>#REF!</v>
      </c>
      <c r="AK141" s="1338" t="e">
        <f t="shared" ca="1" si="3714"/>
        <v>#REF!</v>
      </c>
      <c r="AL141" s="1341" t="e">
        <f ca="1">IF(AL140&gt;0,AL140/AL139,0)</f>
        <v>#REF!</v>
      </c>
      <c r="AM141" s="1338" t="e">
        <f t="shared" ref="AM141:AU141" ca="1" si="3715">IF(AND(AM139&gt;0,AM140&gt;0),ROUNDDOWN(AM140/AM139,4),"")</f>
        <v>#REF!</v>
      </c>
      <c r="AN141" s="1337" t="e">
        <f t="shared" ca="1" si="3715"/>
        <v>#REF!</v>
      </c>
      <c r="AO141" s="1338" t="e">
        <f t="shared" ca="1" si="3715"/>
        <v>#REF!</v>
      </c>
      <c r="AP141" s="1338" t="e">
        <f t="shared" ca="1" si="3715"/>
        <v>#REF!</v>
      </c>
      <c r="AQ141" s="1339" t="e">
        <f t="shared" ca="1" si="3715"/>
        <v>#REF!</v>
      </c>
      <c r="AR141" s="1338" t="e">
        <f t="shared" ca="1" si="3715"/>
        <v>#REF!</v>
      </c>
      <c r="AS141" s="1338" t="e">
        <f t="shared" ca="1" si="3715"/>
        <v>#REF!</v>
      </c>
      <c r="AT141" s="1340" t="e">
        <f t="shared" ca="1" si="3715"/>
        <v>#REF!</v>
      </c>
      <c r="AU141" s="1338" t="e">
        <f t="shared" ca="1" si="3715"/>
        <v>#REF!</v>
      </c>
      <c r="AV141" s="1341" t="e">
        <f ca="1">IF(AV140&gt;0,AV140/AV139,0)</f>
        <v>#REF!</v>
      </c>
      <c r="AW141" s="1338" t="e">
        <f t="shared" ref="AW141" ca="1" si="3716">IF(AND(AW139&gt;0,AW140&gt;0),ROUNDDOWN(AW140/AW139,4),"")</f>
        <v>#REF!</v>
      </c>
      <c r="AX141" s="1343" t="e">
        <f t="shared" ref="AX141:BE141" ca="1" si="3717">IF(AND(AX139&gt;0,AX140&gt;0),ROUNDDOWN(AX140/AX139,4),"")</f>
        <v>#REF!</v>
      </c>
      <c r="AY141" s="1344" t="e">
        <f t="shared" ca="1" si="3717"/>
        <v>#REF!</v>
      </c>
      <c r="AZ141" s="1345" t="e">
        <f t="shared" ca="1" si="3717"/>
        <v>#REF!</v>
      </c>
      <c r="BA141" s="1346" t="e">
        <f t="shared" ca="1" si="3717"/>
        <v>#REF!</v>
      </c>
      <c r="BB141" s="1347" t="e">
        <f t="shared" ca="1" si="3717"/>
        <v>#REF!</v>
      </c>
      <c r="BC141" s="1348" t="e">
        <f t="shared" ca="1" si="3717"/>
        <v>#REF!</v>
      </c>
      <c r="BD141" s="1349" t="e">
        <f t="shared" ca="1" si="3717"/>
        <v>#REF!</v>
      </c>
      <c r="BE141" s="1350" t="e">
        <f t="shared" ca="1" si="3717"/>
        <v>#REF!</v>
      </c>
      <c r="BF141" s="1351"/>
      <c r="BG141" s="1352" t="e">
        <f ca="1">IF(AND(BG139&gt;0,BG140&gt;0),ROUNDDOWN(BG140/BG139,4),"")</f>
        <v>#REF!</v>
      </c>
      <c r="BH141" s="1353" t="e">
        <f t="shared" ref="BH141:BO141" ca="1" si="3718">IF(AND(BH139&gt;0,BH140&gt;0),ROUNDDOWN(BH140/BH139,4),"")</f>
        <v>#REF!</v>
      </c>
      <c r="BI141" s="1338" t="e">
        <f t="shared" ca="1" si="3718"/>
        <v>#REF!</v>
      </c>
      <c r="BJ141" s="1338" t="e">
        <f t="shared" ca="1" si="3718"/>
        <v>#REF!</v>
      </c>
      <c r="BK141" s="1339" t="e">
        <f t="shared" ca="1" si="3718"/>
        <v>#REF!</v>
      </c>
      <c r="BL141" s="1338" t="e">
        <f t="shared" ca="1" si="3718"/>
        <v>#REF!</v>
      </c>
      <c r="BM141" s="1338" t="e">
        <f t="shared" ca="1" si="3718"/>
        <v>#REF!</v>
      </c>
      <c r="BN141" s="1340" t="e">
        <f t="shared" ca="1" si="3718"/>
        <v>#REF!</v>
      </c>
      <c r="BO141" s="1338" t="e">
        <f t="shared" ca="1" si="3718"/>
        <v>#REF!</v>
      </c>
      <c r="BP141" s="1341" t="e">
        <f ca="1">IF(BP140&gt;0,BP140/BP139,0)</f>
        <v>#REF!</v>
      </c>
      <c r="BQ141" s="1338" t="e">
        <f t="shared" ref="BQ141:BY141" ca="1" si="3719">IF(AND(BQ139&gt;0,BQ140&gt;0),ROUNDDOWN(BQ140/BQ139,4),"")</f>
        <v>#REF!</v>
      </c>
      <c r="BR141" s="1337" t="e">
        <f t="shared" ca="1" si="3719"/>
        <v>#REF!</v>
      </c>
      <c r="BS141" s="1338" t="e">
        <f t="shared" ca="1" si="3719"/>
        <v>#REF!</v>
      </c>
      <c r="BT141" s="1338" t="e">
        <f t="shared" ca="1" si="3719"/>
        <v>#REF!</v>
      </c>
      <c r="BU141" s="1339" t="e">
        <f t="shared" ca="1" si="3719"/>
        <v>#REF!</v>
      </c>
      <c r="BV141" s="1338" t="e">
        <f t="shared" ca="1" si="3719"/>
        <v>#REF!</v>
      </c>
      <c r="BW141" s="1338" t="e">
        <f t="shared" ca="1" si="3719"/>
        <v>#REF!</v>
      </c>
      <c r="BX141" s="1340" t="e">
        <f t="shared" ca="1" si="3719"/>
        <v>#REF!</v>
      </c>
      <c r="BY141" s="1338" t="e">
        <f t="shared" ca="1" si="3719"/>
        <v>#REF!</v>
      </c>
      <c r="BZ141" s="1341" t="e">
        <f ca="1">IF(BZ140&gt;0,BZ140/BZ139,0)</f>
        <v>#REF!</v>
      </c>
      <c r="CA141" s="1338" t="e">
        <f t="shared" ref="CA141:CI141" ca="1" si="3720">IF(AND(CA139&gt;0,CA140&gt;0),ROUNDDOWN(CA140/CA139,4),"")</f>
        <v>#REF!</v>
      </c>
      <c r="CB141" s="1337" t="e">
        <f t="shared" ca="1" si="3720"/>
        <v>#REF!</v>
      </c>
      <c r="CC141" s="1338" t="e">
        <f t="shared" ca="1" si="3720"/>
        <v>#REF!</v>
      </c>
      <c r="CD141" s="1338" t="e">
        <f t="shared" ca="1" si="3720"/>
        <v>#REF!</v>
      </c>
      <c r="CE141" s="1339" t="e">
        <f t="shared" ca="1" si="3720"/>
        <v>#REF!</v>
      </c>
      <c r="CF141" s="1338" t="e">
        <f t="shared" ca="1" si="3720"/>
        <v>#REF!</v>
      </c>
      <c r="CG141" s="1338" t="e">
        <f t="shared" ca="1" si="3720"/>
        <v>#REF!</v>
      </c>
      <c r="CH141" s="1340" t="e">
        <f t="shared" ca="1" si="3720"/>
        <v>#REF!</v>
      </c>
      <c r="CI141" s="1338" t="e">
        <f t="shared" ca="1" si="3720"/>
        <v>#REF!</v>
      </c>
      <c r="CJ141" s="1341" t="e">
        <f ca="1">IF(CJ140&gt;0,CJ140/CJ139,0)</f>
        <v>#REF!</v>
      </c>
      <c r="CK141" s="1338" t="e">
        <f t="shared" ref="CK141" ca="1" si="3721">IF(AND(CK139&gt;0,CK140&gt;0),ROUNDDOWN(CK140/CK139,4),"")</f>
        <v>#REF!</v>
      </c>
      <c r="CL141" s="1343" t="e">
        <f t="shared" ref="CL141:CS141" ca="1" si="3722">IF(AND(CL139&gt;0,CL140&gt;0),ROUNDDOWN(CL140/CL139,4),"")</f>
        <v>#REF!</v>
      </c>
      <c r="CM141" s="1344" t="e">
        <f t="shared" ca="1" si="3722"/>
        <v>#REF!</v>
      </c>
      <c r="CN141" s="1345" t="e">
        <f t="shared" ca="1" si="3722"/>
        <v>#REF!</v>
      </c>
      <c r="CO141" s="1346" t="e">
        <f t="shared" ca="1" si="3722"/>
        <v>#REF!</v>
      </c>
      <c r="CP141" s="1347" t="e">
        <f t="shared" ca="1" si="3722"/>
        <v>#REF!</v>
      </c>
      <c r="CQ141" s="1348" t="e">
        <f t="shared" ca="1" si="3722"/>
        <v>#REF!</v>
      </c>
      <c r="CR141" s="1349" t="e">
        <f t="shared" ca="1" si="3722"/>
        <v>#REF!</v>
      </c>
      <c r="CS141" s="1350" t="e">
        <f t="shared" ca="1" si="3722"/>
        <v>#REF!</v>
      </c>
      <c r="CT141" s="1351"/>
      <c r="CU141" s="1352" t="e">
        <f t="shared" ref="CU141:DC141" ca="1" si="3723">IF(AND(CU139&gt;0,CU140&gt;0),ROUNDDOWN(CU140/CU139,4),"")</f>
        <v>#REF!</v>
      </c>
      <c r="CV141" s="1354" t="e">
        <f t="shared" ca="1" si="3723"/>
        <v>#REF!</v>
      </c>
      <c r="CW141" s="1355" t="e">
        <f t="shared" ca="1" si="3723"/>
        <v>#REF!</v>
      </c>
      <c r="CX141" s="1356" t="e">
        <f t="shared" ca="1" si="3723"/>
        <v>#REF!</v>
      </c>
      <c r="CY141" s="1357" t="e">
        <f t="shared" ca="1" si="3723"/>
        <v>#REF!</v>
      </c>
      <c r="CZ141" s="1358" t="e">
        <f t="shared" ca="1" si="3723"/>
        <v>#REF!</v>
      </c>
      <c r="DA141" s="1359" t="e">
        <f t="shared" ca="1" si="3723"/>
        <v>#REF!</v>
      </c>
      <c r="DB141" s="1360" t="e">
        <f t="shared" ca="1" si="3723"/>
        <v>#REF!</v>
      </c>
      <c r="DC141" s="1361" t="e">
        <f t="shared" ca="1" si="3723"/>
        <v>#REF!</v>
      </c>
      <c r="DD141" s="1362"/>
      <c r="DE141" s="1363" t="e">
        <f ca="1">IF(AND(DE139&gt;0,DE140&gt;0),ROUNDDOWN(DE140/DE139,4),"")</f>
        <v>#REF!</v>
      </c>
      <c r="DF141" s="1353" t="e">
        <f t="shared" ref="DF141:DM141" ca="1" si="3724">IF(AND(DF139&gt;0,DF140&gt;0),ROUNDDOWN(DF140/DF139,4),"")</f>
        <v>#REF!</v>
      </c>
      <c r="DG141" s="1338" t="e">
        <f t="shared" ca="1" si="3724"/>
        <v>#REF!</v>
      </c>
      <c r="DH141" s="1338" t="e">
        <f t="shared" ca="1" si="3724"/>
        <v>#REF!</v>
      </c>
      <c r="DI141" s="1339" t="e">
        <f t="shared" ca="1" si="3724"/>
        <v>#REF!</v>
      </c>
      <c r="DJ141" s="1338" t="e">
        <f t="shared" ca="1" si="3724"/>
        <v>#REF!</v>
      </c>
      <c r="DK141" s="1338" t="e">
        <f t="shared" ca="1" si="3724"/>
        <v>#REF!</v>
      </c>
      <c r="DL141" s="1340" t="e">
        <f t="shared" ca="1" si="3724"/>
        <v>#REF!</v>
      </c>
      <c r="DM141" s="1338" t="e">
        <f t="shared" ca="1" si="3724"/>
        <v>#REF!</v>
      </c>
      <c r="DN141" s="1341" t="e">
        <f ca="1">IF(DN140&gt;0,DN140/DN139,0)</f>
        <v>#REF!</v>
      </c>
      <c r="DO141" s="1338" t="e">
        <f t="shared" ref="DO141:DW141" ca="1" si="3725">IF(AND(DO139&gt;0,DO140&gt;0),ROUNDDOWN(DO140/DO139,4),"")</f>
        <v>#REF!</v>
      </c>
      <c r="DP141" s="1337" t="e">
        <f t="shared" ca="1" si="3725"/>
        <v>#REF!</v>
      </c>
      <c r="DQ141" s="1338" t="e">
        <f t="shared" ca="1" si="3725"/>
        <v>#REF!</v>
      </c>
      <c r="DR141" s="1338" t="e">
        <f t="shared" ca="1" si="3725"/>
        <v>#REF!</v>
      </c>
      <c r="DS141" s="1339" t="e">
        <f t="shared" ca="1" si="3725"/>
        <v>#REF!</v>
      </c>
      <c r="DT141" s="1338" t="e">
        <f t="shared" ca="1" si="3725"/>
        <v>#REF!</v>
      </c>
      <c r="DU141" s="1338" t="e">
        <f t="shared" ca="1" si="3725"/>
        <v>#REF!</v>
      </c>
      <c r="DV141" s="1340" t="e">
        <f t="shared" ca="1" si="3725"/>
        <v>#REF!</v>
      </c>
      <c r="DW141" s="1338" t="e">
        <f t="shared" ca="1" si="3725"/>
        <v>#REF!</v>
      </c>
      <c r="DX141" s="1341" t="e">
        <f ca="1">IF(DX140&gt;0,DX140/DX139,0)</f>
        <v>#REF!</v>
      </c>
      <c r="DY141" s="1338" t="e">
        <f t="shared" ref="DY141:EG141" ca="1" si="3726">IF(AND(DY139&gt;0,DY140&gt;0),ROUNDDOWN(DY140/DY139,4),"")</f>
        <v>#REF!</v>
      </c>
      <c r="DZ141" s="1337" t="e">
        <f t="shared" ca="1" si="3726"/>
        <v>#REF!</v>
      </c>
      <c r="EA141" s="1338" t="e">
        <f t="shared" ca="1" si="3726"/>
        <v>#REF!</v>
      </c>
      <c r="EB141" s="1338" t="e">
        <f t="shared" ca="1" si="3726"/>
        <v>#REF!</v>
      </c>
      <c r="EC141" s="1339" t="e">
        <f t="shared" ca="1" si="3726"/>
        <v>#REF!</v>
      </c>
      <c r="ED141" s="1338" t="e">
        <f t="shared" ca="1" si="3726"/>
        <v>#REF!</v>
      </c>
      <c r="EE141" s="1338" t="e">
        <f t="shared" ca="1" si="3726"/>
        <v>#REF!</v>
      </c>
      <c r="EF141" s="1340" t="e">
        <f t="shared" ca="1" si="3726"/>
        <v>#REF!</v>
      </c>
      <c r="EG141" s="1338" t="e">
        <f t="shared" ca="1" si="3726"/>
        <v>#REF!</v>
      </c>
      <c r="EH141" s="1341" t="e">
        <f ca="1">IF(EH140&gt;0,EH140/EH139,0)</f>
        <v>#REF!</v>
      </c>
      <c r="EI141" s="1338" t="e">
        <f t="shared" ref="EI141" ca="1" si="3727">IF(AND(EI139&gt;0,EI140&gt;0),ROUNDDOWN(EI140/EI139,4),"")</f>
        <v>#REF!</v>
      </c>
      <c r="EJ141" s="1343" t="e">
        <f t="shared" ref="EJ141:EQ141" ca="1" si="3728">IF(AND(EJ139&gt;0,EJ140&gt;0),ROUNDDOWN(EJ140/EJ139,4),"")</f>
        <v>#REF!</v>
      </c>
      <c r="EK141" s="1344" t="e">
        <f t="shared" ca="1" si="3728"/>
        <v>#REF!</v>
      </c>
      <c r="EL141" s="1345" t="e">
        <f t="shared" ca="1" si="3728"/>
        <v>#REF!</v>
      </c>
      <c r="EM141" s="1346" t="e">
        <f t="shared" ca="1" si="3728"/>
        <v>#REF!</v>
      </c>
      <c r="EN141" s="1347" t="e">
        <f t="shared" ca="1" si="3728"/>
        <v>#REF!</v>
      </c>
      <c r="EO141" s="1348" t="e">
        <f t="shared" ca="1" si="3728"/>
        <v>#REF!</v>
      </c>
      <c r="EP141" s="1349" t="e">
        <f t="shared" ca="1" si="3728"/>
        <v>#REF!</v>
      </c>
      <c r="EQ141" s="1350" t="e">
        <f t="shared" ca="1" si="3728"/>
        <v>#REF!</v>
      </c>
      <c r="ER141" s="1351"/>
      <c r="ES141" s="1352" t="e">
        <f ca="1">IF(AND(ES139&gt;0,ES140&gt;0),ROUNDDOWN(ES140/ES139,4),"")</f>
        <v>#REF!</v>
      </c>
      <c r="ET141" s="1353" t="e">
        <f t="shared" ref="ET141:FA141" ca="1" si="3729">IF(AND(ET139&gt;0,ET140&gt;0),ROUNDDOWN(ET140/ET139,4),"")</f>
        <v>#REF!</v>
      </c>
      <c r="EU141" s="1338" t="e">
        <f t="shared" ca="1" si="3729"/>
        <v>#REF!</v>
      </c>
      <c r="EV141" s="1338" t="e">
        <f t="shared" ca="1" si="3729"/>
        <v>#REF!</v>
      </c>
      <c r="EW141" s="1339" t="e">
        <f t="shared" ca="1" si="3729"/>
        <v>#REF!</v>
      </c>
      <c r="EX141" s="1338" t="e">
        <f t="shared" ca="1" si="3729"/>
        <v>#REF!</v>
      </c>
      <c r="EY141" s="1338" t="e">
        <f t="shared" ca="1" si="3729"/>
        <v>#REF!</v>
      </c>
      <c r="EZ141" s="1340" t="e">
        <f t="shared" ca="1" si="3729"/>
        <v>#REF!</v>
      </c>
      <c r="FA141" s="1338" t="e">
        <f t="shared" ca="1" si="3729"/>
        <v>#REF!</v>
      </c>
      <c r="FB141" s="1341" t="e">
        <f ca="1">IF(FB140&gt;0,FB140/FB139,0)</f>
        <v>#REF!</v>
      </c>
      <c r="FC141" s="1338" t="e">
        <f t="shared" ref="FC141:FK141" ca="1" si="3730">IF(AND(FC139&gt;0,FC140&gt;0),ROUNDDOWN(FC140/FC139,4),"")</f>
        <v>#REF!</v>
      </c>
      <c r="FD141" s="1337" t="e">
        <f t="shared" ca="1" si="3730"/>
        <v>#REF!</v>
      </c>
      <c r="FE141" s="1338" t="e">
        <f t="shared" ca="1" si="3730"/>
        <v>#REF!</v>
      </c>
      <c r="FF141" s="1338" t="e">
        <f t="shared" ca="1" si="3730"/>
        <v>#REF!</v>
      </c>
      <c r="FG141" s="1339" t="e">
        <f t="shared" ca="1" si="3730"/>
        <v>#REF!</v>
      </c>
      <c r="FH141" s="1338" t="e">
        <f t="shared" ca="1" si="3730"/>
        <v>#REF!</v>
      </c>
      <c r="FI141" s="1338" t="e">
        <f t="shared" ca="1" si="3730"/>
        <v>#REF!</v>
      </c>
      <c r="FJ141" s="1340" t="e">
        <f t="shared" ca="1" si="3730"/>
        <v>#REF!</v>
      </c>
      <c r="FK141" s="1338" t="e">
        <f t="shared" ca="1" si="3730"/>
        <v>#REF!</v>
      </c>
      <c r="FL141" s="1341" t="e">
        <f ca="1">IF(FL140&gt;0,FL140/FL139,0)</f>
        <v>#REF!</v>
      </c>
      <c r="FM141" s="1338" t="e">
        <f t="shared" ref="FM141:FU141" ca="1" si="3731">IF(AND(FM139&gt;0,FM140&gt;0),ROUNDDOWN(FM140/FM139,4),"")</f>
        <v>#REF!</v>
      </c>
      <c r="FN141" s="1337" t="e">
        <f t="shared" ca="1" si="3731"/>
        <v>#REF!</v>
      </c>
      <c r="FO141" s="1338" t="e">
        <f t="shared" ca="1" si="3731"/>
        <v>#REF!</v>
      </c>
      <c r="FP141" s="1338" t="e">
        <f t="shared" ca="1" si="3731"/>
        <v>#REF!</v>
      </c>
      <c r="FQ141" s="1339" t="e">
        <f t="shared" ca="1" si="3731"/>
        <v>#REF!</v>
      </c>
      <c r="FR141" s="1338" t="e">
        <f t="shared" ca="1" si="3731"/>
        <v>#REF!</v>
      </c>
      <c r="FS141" s="1338" t="e">
        <f t="shared" ca="1" si="3731"/>
        <v>#REF!</v>
      </c>
      <c r="FT141" s="1340" t="e">
        <f t="shared" ca="1" si="3731"/>
        <v>#REF!</v>
      </c>
      <c r="FU141" s="1338" t="e">
        <f t="shared" ca="1" si="3731"/>
        <v>#REF!</v>
      </c>
      <c r="FV141" s="1341" t="e">
        <f ca="1">IF(FV140&gt;0,FV140/FV139,0)</f>
        <v>#REF!</v>
      </c>
      <c r="FW141" s="1338" t="e">
        <f t="shared" ref="FW141" ca="1" si="3732">IF(AND(FW139&gt;0,FW140&gt;0),ROUNDDOWN(FW140/FW139,4),"")</f>
        <v>#REF!</v>
      </c>
      <c r="FX141" s="1343" t="e">
        <f t="shared" ref="FX141:GE141" ca="1" si="3733">IF(AND(FX139&gt;0,FX140&gt;0),ROUNDDOWN(FX140/FX139,4),"")</f>
        <v>#REF!</v>
      </c>
      <c r="FY141" s="1344" t="e">
        <f t="shared" ca="1" si="3733"/>
        <v>#REF!</v>
      </c>
      <c r="FZ141" s="1345" t="e">
        <f t="shared" ca="1" si="3733"/>
        <v>#REF!</v>
      </c>
      <c r="GA141" s="1346" t="e">
        <f t="shared" ca="1" si="3733"/>
        <v>#REF!</v>
      </c>
      <c r="GB141" s="1347" t="e">
        <f t="shared" ca="1" si="3733"/>
        <v>#REF!</v>
      </c>
      <c r="GC141" s="1348" t="e">
        <f t="shared" ca="1" si="3733"/>
        <v>#REF!</v>
      </c>
      <c r="GD141" s="1349" t="e">
        <f t="shared" ca="1" si="3733"/>
        <v>#REF!</v>
      </c>
      <c r="GE141" s="1350" t="e">
        <f t="shared" ca="1" si="3733"/>
        <v>#REF!</v>
      </c>
      <c r="GF141" s="1351"/>
      <c r="GG141" s="1352" t="e">
        <f t="shared" ref="GG141:GO141" ca="1" si="3734">IF(AND(GG139&gt;0,GG140&gt;0),ROUNDDOWN(GG140/GG139,4),"")</f>
        <v>#REF!</v>
      </c>
      <c r="GH141" s="1354" t="e">
        <f t="shared" ca="1" si="3734"/>
        <v>#REF!</v>
      </c>
      <c r="GI141" s="1355" t="e">
        <f t="shared" ca="1" si="3734"/>
        <v>#REF!</v>
      </c>
      <c r="GJ141" s="1356" t="e">
        <f t="shared" ca="1" si="3734"/>
        <v>#REF!</v>
      </c>
      <c r="GK141" s="1357" t="e">
        <f t="shared" ca="1" si="3734"/>
        <v>#REF!</v>
      </c>
      <c r="GL141" s="1358" t="e">
        <f t="shared" ca="1" si="3734"/>
        <v>#REF!</v>
      </c>
      <c r="GM141" s="1359" t="e">
        <f t="shared" ca="1" si="3734"/>
        <v>#REF!</v>
      </c>
      <c r="GN141" s="1360" t="e">
        <f t="shared" ca="1" si="3734"/>
        <v>#REF!</v>
      </c>
      <c r="GO141" s="1361" t="e">
        <f t="shared" ca="1" si="3734"/>
        <v>#REF!</v>
      </c>
      <c r="GP141" s="1362"/>
      <c r="GQ141" s="1363" t="e">
        <f t="shared" ref="GQ141:GY141" ca="1" si="3735">IF(AND(GQ139&gt;0,GQ140&gt;0),ROUNDDOWN(GQ140/GQ139,4),"")</f>
        <v>#REF!</v>
      </c>
      <c r="GR141" s="1364" t="e">
        <f t="shared" ca="1" si="3735"/>
        <v>#REF!</v>
      </c>
      <c r="GS141" s="1365" t="e">
        <f t="shared" ca="1" si="3735"/>
        <v>#REF!</v>
      </c>
      <c r="GT141" s="1366" t="e">
        <f t="shared" ca="1" si="3735"/>
        <v>#REF!</v>
      </c>
      <c r="GU141" s="1364" t="e">
        <f t="shared" ca="1" si="3735"/>
        <v>#REF!</v>
      </c>
      <c r="GV141" s="1365" t="e">
        <f t="shared" ca="1" si="3735"/>
        <v>#REF!</v>
      </c>
      <c r="GW141" s="1366" t="e">
        <f t="shared" ca="1" si="3735"/>
        <v>#REF!</v>
      </c>
      <c r="GX141" s="1364" t="e">
        <f t="shared" ca="1" si="3735"/>
        <v>#REF!</v>
      </c>
      <c r="GY141" s="1365" t="e">
        <f t="shared" ca="1" si="3735"/>
        <v>#REF!</v>
      </c>
      <c r="GZ141" s="1367"/>
      <c r="HA141" s="1366" t="e">
        <f ca="1">IF(AND(HA139&gt;0,HA140&gt;0),ROUNDDOWN(HA140/HA139,4),"")</f>
        <v>#REF!</v>
      </c>
      <c r="HC141" s="477"/>
      <c r="HD141" s="477"/>
      <c r="HE141" s="595"/>
      <c r="HF141" s="477"/>
      <c r="HG141" s="477"/>
    </row>
    <row r="142" spans="2:215" s="478" customFormat="1" ht="29.25" thickBot="1" x14ac:dyDescent="0.3">
      <c r="B142" s="516"/>
      <c r="C142" s="463"/>
      <c r="F142" s="1379"/>
      <c r="G142" s="1379"/>
      <c r="H142" s="1379"/>
      <c r="I142" s="1379"/>
      <c r="J142" s="554"/>
      <c r="R142" s="583"/>
      <c r="T142" s="1368"/>
      <c r="W142" s="1368"/>
      <c r="Z142" s="1368"/>
      <c r="AD142" s="1368"/>
      <c r="AG142" s="1368"/>
      <c r="AJ142" s="1368"/>
      <c r="AN142" s="1368"/>
      <c r="AQ142" s="1368"/>
      <c r="AT142" s="1368"/>
      <c r="AX142" s="1369"/>
      <c r="AY142" s="1370"/>
      <c r="AZ142" s="1330"/>
      <c r="BA142" s="1371"/>
      <c r="BB142" s="1372"/>
      <c r="BC142" s="1331"/>
      <c r="BD142" s="1373"/>
      <c r="BG142" s="1374"/>
      <c r="BK142" s="1368"/>
      <c r="BN142" s="1368"/>
      <c r="BR142" s="1368"/>
      <c r="BU142" s="1368"/>
      <c r="BX142" s="1368"/>
      <c r="CB142" s="1368"/>
      <c r="CE142" s="1368"/>
      <c r="CH142" s="1368"/>
      <c r="CL142" s="1369"/>
      <c r="CM142" s="1370"/>
      <c r="CN142" s="1330"/>
      <c r="CO142" s="1371"/>
      <c r="CP142" s="1372"/>
      <c r="CQ142" s="1331"/>
      <c r="CR142" s="1373"/>
      <c r="CU142" s="1374"/>
      <c r="CV142" s="1375"/>
      <c r="CW142" s="1376"/>
      <c r="CX142" s="1333"/>
      <c r="CY142" s="1377"/>
      <c r="CZ142" s="1378"/>
      <c r="DA142" s="1334"/>
      <c r="DB142" s="1373"/>
      <c r="DE142" s="1374"/>
      <c r="DI142" s="1368"/>
      <c r="DL142" s="1368"/>
      <c r="DP142" s="1368"/>
      <c r="DS142" s="1368"/>
      <c r="DV142" s="1368"/>
      <c r="DZ142" s="1368"/>
      <c r="EC142" s="1368"/>
      <c r="EF142" s="1368"/>
      <c r="EJ142" s="1369"/>
      <c r="EK142" s="1370"/>
      <c r="EL142" s="1330"/>
      <c r="EM142" s="1371"/>
      <c r="EN142" s="1372"/>
      <c r="EO142" s="1331"/>
      <c r="EP142" s="1373"/>
      <c r="ES142" s="1374"/>
      <c r="EW142" s="1368"/>
      <c r="EZ142" s="1368"/>
      <c r="FD142" s="1368"/>
      <c r="FG142" s="1368"/>
      <c r="FJ142" s="1368"/>
      <c r="FN142" s="1368"/>
      <c r="FQ142" s="1368"/>
      <c r="FT142" s="1368"/>
      <c r="FX142" s="1369"/>
      <c r="FY142" s="1370"/>
      <c r="FZ142" s="1330"/>
      <c r="GA142" s="1371"/>
      <c r="GB142" s="1372"/>
      <c r="GC142" s="1331"/>
      <c r="GD142" s="1373"/>
      <c r="GG142" s="1374"/>
      <c r="GH142" s="1375"/>
      <c r="GI142" s="1376"/>
      <c r="GJ142" s="1333"/>
      <c r="GK142" s="1377"/>
      <c r="GL142" s="1378"/>
      <c r="GM142" s="1334"/>
      <c r="GN142" s="1373"/>
      <c r="GQ142" s="1374"/>
      <c r="GR142" s="1373"/>
      <c r="GT142" s="1374"/>
      <c r="GU142" s="1373"/>
      <c r="GW142" s="1374"/>
      <c r="GX142" s="1373"/>
      <c r="HA142" s="1374"/>
      <c r="HC142" s="477"/>
      <c r="HD142" s="477"/>
      <c r="HE142" s="595"/>
      <c r="HF142" s="477"/>
      <c r="HG142" s="477"/>
    </row>
    <row r="143" spans="2:215" s="478" customFormat="1" ht="28.5" x14ac:dyDescent="0.25">
      <c r="B143" s="516"/>
      <c r="C143" s="463"/>
      <c r="F143" s="1379"/>
      <c r="G143" s="1379"/>
      <c r="H143" s="1379"/>
      <c r="I143" s="1379"/>
      <c r="J143" s="554"/>
      <c r="R143" s="583"/>
      <c r="S143" s="464"/>
      <c r="T143" s="465" t="s">
        <v>215</v>
      </c>
      <c r="U143" s="466" t="s">
        <v>213</v>
      </c>
      <c r="V143" s="466" t="s">
        <v>214</v>
      </c>
      <c r="W143" s="467" t="s">
        <v>215</v>
      </c>
      <c r="X143" s="466" t="s">
        <v>213</v>
      </c>
      <c r="Y143" s="466" t="s">
        <v>214</v>
      </c>
      <c r="Z143" s="468" t="s">
        <v>215</v>
      </c>
      <c r="AA143" s="466" t="s">
        <v>213</v>
      </c>
      <c r="AB143" s="469" t="s">
        <v>231</v>
      </c>
      <c r="AC143" s="466" t="s">
        <v>214</v>
      </c>
      <c r="AD143" s="465" t="s">
        <v>215</v>
      </c>
      <c r="AE143" s="466" t="s">
        <v>213</v>
      </c>
      <c r="AF143" s="466" t="s">
        <v>214</v>
      </c>
      <c r="AG143" s="467" t="s">
        <v>215</v>
      </c>
      <c r="AH143" s="466" t="s">
        <v>213</v>
      </c>
      <c r="AI143" s="466" t="s">
        <v>214</v>
      </c>
      <c r="AJ143" s="468" t="s">
        <v>215</v>
      </c>
      <c r="AK143" s="466" t="s">
        <v>213</v>
      </c>
      <c r="AL143" s="469" t="s">
        <v>231</v>
      </c>
      <c r="AM143" s="466" t="s">
        <v>214</v>
      </c>
      <c r="AN143" s="465" t="s">
        <v>215</v>
      </c>
      <c r="AO143" s="466" t="s">
        <v>213</v>
      </c>
      <c r="AP143" s="466" t="s">
        <v>214</v>
      </c>
      <c r="AQ143" s="467" t="s">
        <v>215</v>
      </c>
      <c r="AR143" s="466" t="s">
        <v>213</v>
      </c>
      <c r="AS143" s="466" t="s">
        <v>214</v>
      </c>
      <c r="AT143" s="468" t="s">
        <v>215</v>
      </c>
      <c r="AU143" s="466" t="s">
        <v>213</v>
      </c>
      <c r="AV143" s="469" t="s">
        <v>231</v>
      </c>
      <c r="AW143" s="466" t="s">
        <v>214</v>
      </c>
      <c r="AX143" s="643" t="s">
        <v>215</v>
      </c>
      <c r="AY143" s="520" t="s">
        <v>213</v>
      </c>
      <c r="AZ143" s="1313" t="s">
        <v>232</v>
      </c>
      <c r="BA143" s="654" t="s">
        <v>215</v>
      </c>
      <c r="BB143" s="542" t="s">
        <v>213</v>
      </c>
      <c r="BC143" s="1314" t="s">
        <v>232</v>
      </c>
      <c r="BD143" s="665" t="s">
        <v>215</v>
      </c>
      <c r="BE143" s="470" t="s">
        <v>213</v>
      </c>
      <c r="BF143" s="471" t="s">
        <v>231</v>
      </c>
      <c r="BG143" s="1315" t="s">
        <v>232</v>
      </c>
      <c r="BH143" s="472" t="s">
        <v>215</v>
      </c>
      <c r="BI143" s="466" t="s">
        <v>213</v>
      </c>
      <c r="BJ143" s="466" t="s">
        <v>214</v>
      </c>
      <c r="BK143" s="467" t="s">
        <v>215</v>
      </c>
      <c r="BL143" s="466" t="s">
        <v>213</v>
      </c>
      <c r="BM143" s="466" t="s">
        <v>214</v>
      </c>
      <c r="BN143" s="468" t="s">
        <v>215</v>
      </c>
      <c r="BO143" s="466" t="s">
        <v>213</v>
      </c>
      <c r="BP143" s="469" t="s">
        <v>231</v>
      </c>
      <c r="BQ143" s="466" t="s">
        <v>214</v>
      </c>
      <c r="BR143" s="465" t="s">
        <v>215</v>
      </c>
      <c r="BS143" s="466" t="s">
        <v>213</v>
      </c>
      <c r="BT143" s="466" t="s">
        <v>214</v>
      </c>
      <c r="BU143" s="467" t="s">
        <v>215</v>
      </c>
      <c r="BV143" s="466" t="s">
        <v>213</v>
      </c>
      <c r="BW143" s="466" t="s">
        <v>214</v>
      </c>
      <c r="BX143" s="468" t="s">
        <v>215</v>
      </c>
      <c r="BY143" s="466" t="s">
        <v>213</v>
      </c>
      <c r="BZ143" s="469" t="s">
        <v>231</v>
      </c>
      <c r="CA143" s="466" t="s">
        <v>214</v>
      </c>
      <c r="CB143" s="465" t="s">
        <v>215</v>
      </c>
      <c r="CC143" s="466" t="s">
        <v>213</v>
      </c>
      <c r="CD143" s="466" t="s">
        <v>214</v>
      </c>
      <c r="CE143" s="467" t="s">
        <v>215</v>
      </c>
      <c r="CF143" s="466" t="s">
        <v>213</v>
      </c>
      <c r="CG143" s="466" t="s">
        <v>214</v>
      </c>
      <c r="CH143" s="468" t="s">
        <v>215</v>
      </c>
      <c r="CI143" s="466" t="s">
        <v>213</v>
      </c>
      <c r="CJ143" s="469" t="s">
        <v>231</v>
      </c>
      <c r="CK143" s="466" t="s">
        <v>214</v>
      </c>
      <c r="CL143" s="643" t="s">
        <v>215</v>
      </c>
      <c r="CM143" s="520" t="s">
        <v>213</v>
      </c>
      <c r="CN143" s="1313" t="s">
        <v>232</v>
      </c>
      <c r="CO143" s="654" t="s">
        <v>215</v>
      </c>
      <c r="CP143" s="542" t="s">
        <v>213</v>
      </c>
      <c r="CQ143" s="1314" t="s">
        <v>232</v>
      </c>
      <c r="CR143" s="665" t="s">
        <v>215</v>
      </c>
      <c r="CS143" s="470" t="s">
        <v>213</v>
      </c>
      <c r="CT143" s="471" t="s">
        <v>231</v>
      </c>
      <c r="CU143" s="1315" t="s">
        <v>232</v>
      </c>
      <c r="CV143" s="676" t="s">
        <v>237</v>
      </c>
      <c r="CW143" s="539" t="s">
        <v>238</v>
      </c>
      <c r="CX143" s="1316" t="s">
        <v>232</v>
      </c>
      <c r="CY143" s="687" t="s">
        <v>237</v>
      </c>
      <c r="CZ143" s="517" t="s">
        <v>238</v>
      </c>
      <c r="DA143" s="1317" t="s">
        <v>232</v>
      </c>
      <c r="DB143" s="696" t="s">
        <v>237</v>
      </c>
      <c r="DC143" s="473" t="s">
        <v>238</v>
      </c>
      <c r="DD143" s="474" t="s">
        <v>239</v>
      </c>
      <c r="DE143" s="1318" t="s">
        <v>232</v>
      </c>
      <c r="DF143" s="472" t="s">
        <v>215</v>
      </c>
      <c r="DG143" s="466" t="s">
        <v>213</v>
      </c>
      <c r="DH143" s="466" t="s">
        <v>214</v>
      </c>
      <c r="DI143" s="467" t="s">
        <v>215</v>
      </c>
      <c r="DJ143" s="466" t="s">
        <v>213</v>
      </c>
      <c r="DK143" s="466" t="s">
        <v>214</v>
      </c>
      <c r="DL143" s="468" t="s">
        <v>215</v>
      </c>
      <c r="DM143" s="466" t="s">
        <v>213</v>
      </c>
      <c r="DN143" s="469" t="s">
        <v>231</v>
      </c>
      <c r="DO143" s="466" t="s">
        <v>214</v>
      </c>
      <c r="DP143" s="465" t="s">
        <v>215</v>
      </c>
      <c r="DQ143" s="466" t="s">
        <v>213</v>
      </c>
      <c r="DR143" s="466" t="s">
        <v>214</v>
      </c>
      <c r="DS143" s="467" t="s">
        <v>215</v>
      </c>
      <c r="DT143" s="466" t="s">
        <v>213</v>
      </c>
      <c r="DU143" s="466" t="s">
        <v>214</v>
      </c>
      <c r="DV143" s="468" t="s">
        <v>215</v>
      </c>
      <c r="DW143" s="466" t="s">
        <v>213</v>
      </c>
      <c r="DX143" s="469" t="s">
        <v>231</v>
      </c>
      <c r="DY143" s="466" t="s">
        <v>214</v>
      </c>
      <c r="DZ143" s="465" t="s">
        <v>215</v>
      </c>
      <c r="EA143" s="466" t="s">
        <v>213</v>
      </c>
      <c r="EB143" s="466" t="s">
        <v>214</v>
      </c>
      <c r="EC143" s="467" t="s">
        <v>215</v>
      </c>
      <c r="ED143" s="466" t="s">
        <v>213</v>
      </c>
      <c r="EE143" s="466" t="s">
        <v>214</v>
      </c>
      <c r="EF143" s="468" t="s">
        <v>215</v>
      </c>
      <c r="EG143" s="466" t="s">
        <v>213</v>
      </c>
      <c r="EH143" s="469" t="s">
        <v>231</v>
      </c>
      <c r="EI143" s="466" t="s">
        <v>214</v>
      </c>
      <c r="EJ143" s="643" t="s">
        <v>215</v>
      </c>
      <c r="EK143" s="520" t="s">
        <v>213</v>
      </c>
      <c r="EL143" s="1313" t="s">
        <v>232</v>
      </c>
      <c r="EM143" s="654" t="s">
        <v>215</v>
      </c>
      <c r="EN143" s="542" t="s">
        <v>213</v>
      </c>
      <c r="EO143" s="1314" t="s">
        <v>232</v>
      </c>
      <c r="EP143" s="665" t="s">
        <v>215</v>
      </c>
      <c r="EQ143" s="470" t="s">
        <v>213</v>
      </c>
      <c r="ER143" s="471" t="s">
        <v>231</v>
      </c>
      <c r="ES143" s="1315" t="s">
        <v>232</v>
      </c>
      <c r="ET143" s="472" t="s">
        <v>215</v>
      </c>
      <c r="EU143" s="466" t="s">
        <v>213</v>
      </c>
      <c r="EV143" s="466" t="s">
        <v>214</v>
      </c>
      <c r="EW143" s="467" t="s">
        <v>215</v>
      </c>
      <c r="EX143" s="466" t="s">
        <v>213</v>
      </c>
      <c r="EY143" s="466" t="s">
        <v>214</v>
      </c>
      <c r="EZ143" s="468" t="s">
        <v>215</v>
      </c>
      <c r="FA143" s="466" t="s">
        <v>213</v>
      </c>
      <c r="FB143" s="469" t="s">
        <v>231</v>
      </c>
      <c r="FC143" s="466" t="s">
        <v>214</v>
      </c>
      <c r="FD143" s="465" t="s">
        <v>215</v>
      </c>
      <c r="FE143" s="466" t="s">
        <v>213</v>
      </c>
      <c r="FF143" s="466" t="s">
        <v>214</v>
      </c>
      <c r="FG143" s="467" t="s">
        <v>215</v>
      </c>
      <c r="FH143" s="466" t="s">
        <v>213</v>
      </c>
      <c r="FI143" s="466" t="s">
        <v>214</v>
      </c>
      <c r="FJ143" s="468" t="s">
        <v>215</v>
      </c>
      <c r="FK143" s="466" t="s">
        <v>213</v>
      </c>
      <c r="FL143" s="469" t="s">
        <v>231</v>
      </c>
      <c r="FM143" s="466" t="s">
        <v>214</v>
      </c>
      <c r="FN143" s="465" t="s">
        <v>215</v>
      </c>
      <c r="FO143" s="466" t="s">
        <v>213</v>
      </c>
      <c r="FP143" s="466" t="s">
        <v>214</v>
      </c>
      <c r="FQ143" s="467" t="s">
        <v>215</v>
      </c>
      <c r="FR143" s="466" t="s">
        <v>213</v>
      </c>
      <c r="FS143" s="466" t="s">
        <v>214</v>
      </c>
      <c r="FT143" s="468" t="s">
        <v>215</v>
      </c>
      <c r="FU143" s="466" t="s">
        <v>213</v>
      </c>
      <c r="FV143" s="469" t="s">
        <v>231</v>
      </c>
      <c r="FW143" s="466" t="s">
        <v>214</v>
      </c>
      <c r="FX143" s="643" t="s">
        <v>215</v>
      </c>
      <c r="FY143" s="520" t="s">
        <v>213</v>
      </c>
      <c r="FZ143" s="1313" t="s">
        <v>232</v>
      </c>
      <c r="GA143" s="654" t="s">
        <v>215</v>
      </c>
      <c r="GB143" s="542" t="s">
        <v>213</v>
      </c>
      <c r="GC143" s="1314" t="s">
        <v>232</v>
      </c>
      <c r="GD143" s="665" t="s">
        <v>215</v>
      </c>
      <c r="GE143" s="470" t="s">
        <v>213</v>
      </c>
      <c r="GF143" s="471" t="s">
        <v>231</v>
      </c>
      <c r="GG143" s="1315" t="s">
        <v>232</v>
      </c>
      <c r="GH143" s="676" t="s">
        <v>237</v>
      </c>
      <c r="GI143" s="539" t="s">
        <v>238</v>
      </c>
      <c r="GJ143" s="1316" t="s">
        <v>232</v>
      </c>
      <c r="GK143" s="687" t="s">
        <v>237</v>
      </c>
      <c r="GL143" s="517" t="s">
        <v>238</v>
      </c>
      <c r="GM143" s="1317" t="s">
        <v>232</v>
      </c>
      <c r="GN143" s="696" t="s">
        <v>215</v>
      </c>
      <c r="GO143" s="473" t="s">
        <v>213</v>
      </c>
      <c r="GP143" s="474" t="s">
        <v>231</v>
      </c>
      <c r="GQ143" s="1318" t="s">
        <v>232</v>
      </c>
      <c r="GR143" s="706" t="s">
        <v>215</v>
      </c>
      <c r="GS143" s="475" t="s">
        <v>213</v>
      </c>
      <c r="GT143" s="1319" t="s">
        <v>232</v>
      </c>
      <c r="GU143" s="706" t="s">
        <v>215</v>
      </c>
      <c r="GV143" s="475" t="s">
        <v>213</v>
      </c>
      <c r="GW143" s="1319" t="s">
        <v>232</v>
      </c>
      <c r="GX143" s="706" t="s">
        <v>215</v>
      </c>
      <c r="GY143" s="475" t="s">
        <v>213</v>
      </c>
      <c r="GZ143" s="476" t="s">
        <v>231</v>
      </c>
      <c r="HA143" s="1319" t="s">
        <v>232</v>
      </c>
      <c r="HC143" s="477"/>
      <c r="HD143" s="477"/>
      <c r="HE143" s="595"/>
      <c r="HF143" s="477"/>
      <c r="HG143" s="477"/>
    </row>
    <row r="144" spans="2:215" s="478" customFormat="1" ht="28.5" x14ac:dyDescent="0.25">
      <c r="B144" s="516"/>
      <c r="C144" s="463"/>
      <c r="F144" s="1379"/>
      <c r="G144" s="1379"/>
      <c r="H144" s="1379"/>
      <c r="I144" s="1565" t="s">
        <v>274</v>
      </c>
      <c r="J144" s="554"/>
      <c r="R144" s="583"/>
      <c r="S144" s="450" t="s">
        <v>145</v>
      </c>
      <c r="T144" s="479" t="e">
        <f t="shared" ref="T144:AY144" ca="1" si="3736">SUMIFS(T$5:T$126,$HC$5:$HC$126,$S144,$HG$5:$HG$126,$I144)</f>
        <v>#REF!</v>
      </c>
      <c r="U144" s="480" t="e">
        <f t="shared" ca="1" si="3736"/>
        <v>#REF!</v>
      </c>
      <c r="V144" s="480" t="e">
        <f t="shared" ca="1" si="3736"/>
        <v>#REF!</v>
      </c>
      <c r="W144" s="481" t="e">
        <f t="shared" ca="1" si="3736"/>
        <v>#REF!</v>
      </c>
      <c r="X144" s="480" t="e">
        <f t="shared" ca="1" si="3736"/>
        <v>#REF!</v>
      </c>
      <c r="Y144" s="480" t="e">
        <f t="shared" ca="1" si="3736"/>
        <v>#REF!</v>
      </c>
      <c r="Z144" s="482" t="e">
        <f t="shared" ca="1" si="3736"/>
        <v>#REF!</v>
      </c>
      <c r="AA144" s="480" t="e">
        <f t="shared" ca="1" si="3736"/>
        <v>#REF!</v>
      </c>
      <c r="AB144" s="483" t="e">
        <f t="shared" ca="1" si="3736"/>
        <v>#REF!</v>
      </c>
      <c r="AC144" s="480" t="e">
        <f t="shared" ca="1" si="3736"/>
        <v>#REF!</v>
      </c>
      <c r="AD144" s="479" t="e">
        <f t="shared" ca="1" si="3736"/>
        <v>#REF!</v>
      </c>
      <c r="AE144" s="480" t="e">
        <f t="shared" ca="1" si="3736"/>
        <v>#REF!</v>
      </c>
      <c r="AF144" s="480" t="e">
        <f t="shared" ca="1" si="3736"/>
        <v>#REF!</v>
      </c>
      <c r="AG144" s="481" t="e">
        <f t="shared" ca="1" si="3736"/>
        <v>#REF!</v>
      </c>
      <c r="AH144" s="480" t="e">
        <f t="shared" ca="1" si="3736"/>
        <v>#REF!</v>
      </c>
      <c r="AI144" s="480" t="e">
        <f t="shared" ca="1" si="3736"/>
        <v>#REF!</v>
      </c>
      <c r="AJ144" s="482" t="e">
        <f t="shared" ca="1" si="3736"/>
        <v>#REF!</v>
      </c>
      <c r="AK144" s="480" t="e">
        <f t="shared" ca="1" si="3736"/>
        <v>#REF!</v>
      </c>
      <c r="AL144" s="483" t="e">
        <f t="shared" ca="1" si="3736"/>
        <v>#REF!</v>
      </c>
      <c r="AM144" s="480" t="e">
        <f t="shared" ca="1" si="3736"/>
        <v>#REF!</v>
      </c>
      <c r="AN144" s="479" t="e">
        <f t="shared" ca="1" si="3736"/>
        <v>#REF!</v>
      </c>
      <c r="AO144" s="480" t="e">
        <f t="shared" ca="1" si="3736"/>
        <v>#REF!</v>
      </c>
      <c r="AP144" s="480" t="e">
        <f t="shared" ca="1" si="3736"/>
        <v>#REF!</v>
      </c>
      <c r="AQ144" s="481" t="e">
        <f t="shared" ca="1" si="3736"/>
        <v>#REF!</v>
      </c>
      <c r="AR144" s="480" t="e">
        <f t="shared" ca="1" si="3736"/>
        <v>#REF!</v>
      </c>
      <c r="AS144" s="480" t="e">
        <f t="shared" ca="1" si="3736"/>
        <v>#REF!</v>
      </c>
      <c r="AT144" s="482" t="e">
        <f t="shared" ca="1" si="3736"/>
        <v>#REF!</v>
      </c>
      <c r="AU144" s="480" t="e">
        <f t="shared" ca="1" si="3736"/>
        <v>#REF!</v>
      </c>
      <c r="AV144" s="483" t="e">
        <f t="shared" ca="1" si="3736"/>
        <v>#REF!</v>
      </c>
      <c r="AW144" s="480" t="e">
        <f t="shared" ca="1" si="3736"/>
        <v>#REF!</v>
      </c>
      <c r="AX144" s="644" t="e">
        <f t="shared" ca="1" si="3736"/>
        <v>#REF!</v>
      </c>
      <c r="AY144" s="521" t="e">
        <f t="shared" ca="1" si="3736"/>
        <v>#REF!</v>
      </c>
      <c r="AZ144" s="1322" t="e">
        <f t="shared" ref="AZ144:CE144" ca="1" si="3737">SUMIFS(AZ$5:AZ$126,$HC$5:$HC$126,$S144,$HG$5:$HG$126,$I144)</f>
        <v>#REF!</v>
      </c>
      <c r="BA144" s="655" t="e">
        <f t="shared" ca="1" si="3737"/>
        <v>#REF!</v>
      </c>
      <c r="BB144" s="543" t="e">
        <f t="shared" ca="1" si="3737"/>
        <v>#REF!</v>
      </c>
      <c r="BC144" s="1323" t="e">
        <f t="shared" ca="1" si="3737"/>
        <v>#REF!</v>
      </c>
      <c r="BD144" s="666" t="e">
        <f t="shared" ca="1" si="3737"/>
        <v>#REF!</v>
      </c>
      <c r="BE144" s="484" t="e">
        <f t="shared" ca="1" si="3737"/>
        <v>#REF!</v>
      </c>
      <c r="BF144" s="485" t="e">
        <f t="shared" ca="1" si="3737"/>
        <v>#REF!</v>
      </c>
      <c r="BG144" s="1324" t="e">
        <f t="shared" ca="1" si="3737"/>
        <v>#REF!</v>
      </c>
      <c r="BH144" s="486" t="e">
        <f t="shared" ca="1" si="3737"/>
        <v>#REF!</v>
      </c>
      <c r="BI144" s="480" t="e">
        <f t="shared" ca="1" si="3737"/>
        <v>#REF!</v>
      </c>
      <c r="BJ144" s="480" t="e">
        <f t="shared" ca="1" si="3737"/>
        <v>#REF!</v>
      </c>
      <c r="BK144" s="481" t="e">
        <f t="shared" ca="1" si="3737"/>
        <v>#REF!</v>
      </c>
      <c r="BL144" s="480" t="e">
        <f t="shared" ca="1" si="3737"/>
        <v>#REF!</v>
      </c>
      <c r="BM144" s="480" t="e">
        <f t="shared" ca="1" si="3737"/>
        <v>#REF!</v>
      </c>
      <c r="BN144" s="482" t="e">
        <f t="shared" ca="1" si="3737"/>
        <v>#REF!</v>
      </c>
      <c r="BO144" s="480" t="e">
        <f t="shared" ca="1" si="3737"/>
        <v>#REF!</v>
      </c>
      <c r="BP144" s="483" t="e">
        <f t="shared" ca="1" si="3737"/>
        <v>#REF!</v>
      </c>
      <c r="BQ144" s="480" t="e">
        <f t="shared" ca="1" si="3737"/>
        <v>#REF!</v>
      </c>
      <c r="BR144" s="479" t="e">
        <f t="shared" ca="1" si="3737"/>
        <v>#REF!</v>
      </c>
      <c r="BS144" s="480" t="e">
        <f t="shared" ca="1" si="3737"/>
        <v>#REF!</v>
      </c>
      <c r="BT144" s="480" t="e">
        <f t="shared" ca="1" si="3737"/>
        <v>#REF!</v>
      </c>
      <c r="BU144" s="481" t="e">
        <f t="shared" ca="1" si="3737"/>
        <v>#REF!</v>
      </c>
      <c r="BV144" s="480" t="e">
        <f t="shared" ca="1" si="3737"/>
        <v>#REF!</v>
      </c>
      <c r="BW144" s="480" t="e">
        <f t="shared" ca="1" si="3737"/>
        <v>#REF!</v>
      </c>
      <c r="BX144" s="482" t="e">
        <f t="shared" ca="1" si="3737"/>
        <v>#REF!</v>
      </c>
      <c r="BY144" s="480" t="e">
        <f t="shared" ca="1" si="3737"/>
        <v>#REF!</v>
      </c>
      <c r="BZ144" s="483" t="e">
        <f t="shared" ca="1" si="3737"/>
        <v>#REF!</v>
      </c>
      <c r="CA144" s="480" t="e">
        <f t="shared" ca="1" si="3737"/>
        <v>#REF!</v>
      </c>
      <c r="CB144" s="479" t="e">
        <f t="shared" ca="1" si="3737"/>
        <v>#REF!</v>
      </c>
      <c r="CC144" s="480" t="e">
        <f t="shared" ca="1" si="3737"/>
        <v>#REF!</v>
      </c>
      <c r="CD144" s="480" t="e">
        <f t="shared" ca="1" si="3737"/>
        <v>#REF!</v>
      </c>
      <c r="CE144" s="481" t="e">
        <f t="shared" ca="1" si="3737"/>
        <v>#REF!</v>
      </c>
      <c r="CF144" s="480" t="e">
        <f t="shared" ref="CF144:DK144" ca="1" si="3738">SUMIFS(CF$5:CF$126,$HC$5:$HC$126,$S144,$HG$5:$HG$126,$I144)</f>
        <v>#REF!</v>
      </c>
      <c r="CG144" s="480" t="e">
        <f t="shared" ca="1" si="3738"/>
        <v>#REF!</v>
      </c>
      <c r="CH144" s="482" t="e">
        <f t="shared" ca="1" si="3738"/>
        <v>#REF!</v>
      </c>
      <c r="CI144" s="480" t="e">
        <f t="shared" ca="1" si="3738"/>
        <v>#REF!</v>
      </c>
      <c r="CJ144" s="483" t="e">
        <f t="shared" ca="1" si="3738"/>
        <v>#REF!</v>
      </c>
      <c r="CK144" s="480" t="e">
        <f t="shared" ca="1" si="3738"/>
        <v>#REF!</v>
      </c>
      <c r="CL144" s="644" t="e">
        <f t="shared" ca="1" si="3738"/>
        <v>#REF!</v>
      </c>
      <c r="CM144" s="521" t="e">
        <f t="shared" ca="1" si="3738"/>
        <v>#REF!</v>
      </c>
      <c r="CN144" s="1322" t="e">
        <f t="shared" ca="1" si="3738"/>
        <v>#REF!</v>
      </c>
      <c r="CO144" s="655" t="e">
        <f t="shared" ca="1" si="3738"/>
        <v>#REF!</v>
      </c>
      <c r="CP144" s="543" t="e">
        <f t="shared" ca="1" si="3738"/>
        <v>#REF!</v>
      </c>
      <c r="CQ144" s="1323" t="e">
        <f t="shared" ca="1" si="3738"/>
        <v>#REF!</v>
      </c>
      <c r="CR144" s="666" t="e">
        <f t="shared" ca="1" si="3738"/>
        <v>#REF!</v>
      </c>
      <c r="CS144" s="484" t="e">
        <f t="shared" ca="1" si="3738"/>
        <v>#REF!</v>
      </c>
      <c r="CT144" s="485" t="e">
        <f t="shared" ca="1" si="3738"/>
        <v>#REF!</v>
      </c>
      <c r="CU144" s="1324" t="e">
        <f t="shared" ca="1" si="3738"/>
        <v>#REF!</v>
      </c>
      <c r="CV144" s="677" t="e">
        <f t="shared" ca="1" si="3738"/>
        <v>#REF!</v>
      </c>
      <c r="CW144" s="540" t="e">
        <f t="shared" ca="1" si="3738"/>
        <v>#REF!</v>
      </c>
      <c r="CX144" s="1325" t="e">
        <f t="shared" ca="1" si="3738"/>
        <v>#REF!</v>
      </c>
      <c r="CY144" s="688" t="e">
        <f t="shared" ca="1" si="3738"/>
        <v>#REF!</v>
      </c>
      <c r="CZ144" s="518" t="e">
        <f t="shared" ca="1" si="3738"/>
        <v>#REF!</v>
      </c>
      <c r="DA144" s="1326" t="e">
        <f t="shared" ca="1" si="3738"/>
        <v>#REF!</v>
      </c>
      <c r="DB144" s="697" t="e">
        <f t="shared" ca="1" si="3738"/>
        <v>#REF!</v>
      </c>
      <c r="DC144" s="487" t="e">
        <f t="shared" ca="1" si="3738"/>
        <v>#REF!</v>
      </c>
      <c r="DD144" s="488" t="e">
        <f t="shared" ca="1" si="3738"/>
        <v>#REF!</v>
      </c>
      <c r="DE144" s="1327" t="e">
        <f t="shared" ca="1" si="3738"/>
        <v>#REF!</v>
      </c>
      <c r="DF144" s="486" t="e">
        <f t="shared" ca="1" si="3738"/>
        <v>#REF!</v>
      </c>
      <c r="DG144" s="480" t="e">
        <f t="shared" ca="1" si="3738"/>
        <v>#REF!</v>
      </c>
      <c r="DH144" s="480" t="e">
        <f t="shared" ca="1" si="3738"/>
        <v>#REF!</v>
      </c>
      <c r="DI144" s="481" t="e">
        <f t="shared" ca="1" si="3738"/>
        <v>#REF!</v>
      </c>
      <c r="DJ144" s="480" t="e">
        <f t="shared" ca="1" si="3738"/>
        <v>#REF!</v>
      </c>
      <c r="DK144" s="480" t="e">
        <f t="shared" ca="1" si="3738"/>
        <v>#REF!</v>
      </c>
      <c r="DL144" s="482" t="e">
        <f t="shared" ref="DL144:EQ144" ca="1" si="3739">SUMIFS(DL$5:DL$126,$HC$5:$HC$126,$S144,$HG$5:$HG$126,$I144)</f>
        <v>#REF!</v>
      </c>
      <c r="DM144" s="480" t="e">
        <f t="shared" ca="1" si="3739"/>
        <v>#REF!</v>
      </c>
      <c r="DN144" s="483" t="e">
        <f t="shared" ca="1" si="3739"/>
        <v>#REF!</v>
      </c>
      <c r="DO144" s="480" t="e">
        <f t="shared" ca="1" si="3739"/>
        <v>#REF!</v>
      </c>
      <c r="DP144" s="479" t="e">
        <f t="shared" ca="1" si="3739"/>
        <v>#REF!</v>
      </c>
      <c r="DQ144" s="480" t="e">
        <f t="shared" ca="1" si="3739"/>
        <v>#REF!</v>
      </c>
      <c r="DR144" s="480" t="e">
        <f t="shared" ca="1" si="3739"/>
        <v>#REF!</v>
      </c>
      <c r="DS144" s="481" t="e">
        <f t="shared" ca="1" si="3739"/>
        <v>#REF!</v>
      </c>
      <c r="DT144" s="480" t="e">
        <f t="shared" ca="1" si="3739"/>
        <v>#REF!</v>
      </c>
      <c r="DU144" s="480" t="e">
        <f t="shared" ca="1" si="3739"/>
        <v>#REF!</v>
      </c>
      <c r="DV144" s="482" t="e">
        <f t="shared" ca="1" si="3739"/>
        <v>#REF!</v>
      </c>
      <c r="DW144" s="480" t="e">
        <f t="shared" ca="1" si="3739"/>
        <v>#REF!</v>
      </c>
      <c r="DX144" s="483" t="e">
        <f t="shared" ca="1" si="3739"/>
        <v>#REF!</v>
      </c>
      <c r="DY144" s="480" t="e">
        <f t="shared" ca="1" si="3739"/>
        <v>#REF!</v>
      </c>
      <c r="DZ144" s="479" t="e">
        <f t="shared" ca="1" si="3739"/>
        <v>#REF!</v>
      </c>
      <c r="EA144" s="480" t="e">
        <f t="shared" ca="1" si="3739"/>
        <v>#REF!</v>
      </c>
      <c r="EB144" s="480" t="e">
        <f t="shared" ca="1" si="3739"/>
        <v>#REF!</v>
      </c>
      <c r="EC144" s="481" t="e">
        <f t="shared" ca="1" si="3739"/>
        <v>#REF!</v>
      </c>
      <c r="ED144" s="480" t="e">
        <f t="shared" ca="1" si="3739"/>
        <v>#REF!</v>
      </c>
      <c r="EE144" s="480" t="e">
        <f t="shared" ca="1" si="3739"/>
        <v>#REF!</v>
      </c>
      <c r="EF144" s="482" t="e">
        <f t="shared" ca="1" si="3739"/>
        <v>#REF!</v>
      </c>
      <c r="EG144" s="480" t="e">
        <f t="shared" ca="1" si="3739"/>
        <v>#REF!</v>
      </c>
      <c r="EH144" s="483" t="e">
        <f t="shared" ca="1" si="3739"/>
        <v>#REF!</v>
      </c>
      <c r="EI144" s="480" t="e">
        <f t="shared" ca="1" si="3739"/>
        <v>#REF!</v>
      </c>
      <c r="EJ144" s="644" t="e">
        <f t="shared" ca="1" si="3739"/>
        <v>#REF!</v>
      </c>
      <c r="EK144" s="521" t="e">
        <f t="shared" ca="1" si="3739"/>
        <v>#REF!</v>
      </c>
      <c r="EL144" s="1322" t="e">
        <f t="shared" ca="1" si="3739"/>
        <v>#REF!</v>
      </c>
      <c r="EM144" s="655" t="e">
        <f t="shared" ca="1" si="3739"/>
        <v>#REF!</v>
      </c>
      <c r="EN144" s="543" t="e">
        <f t="shared" ca="1" si="3739"/>
        <v>#REF!</v>
      </c>
      <c r="EO144" s="1323" t="e">
        <f t="shared" ca="1" si="3739"/>
        <v>#REF!</v>
      </c>
      <c r="EP144" s="666" t="e">
        <f t="shared" ca="1" si="3739"/>
        <v>#REF!</v>
      </c>
      <c r="EQ144" s="484" t="e">
        <f t="shared" ca="1" si="3739"/>
        <v>#REF!</v>
      </c>
      <c r="ER144" s="485" t="e">
        <f t="shared" ref="ER144:FW144" ca="1" si="3740">SUMIFS(ER$5:ER$126,$HC$5:$HC$126,$S144,$HG$5:$HG$126,$I144)</f>
        <v>#REF!</v>
      </c>
      <c r="ES144" s="1324" t="e">
        <f t="shared" ca="1" si="3740"/>
        <v>#REF!</v>
      </c>
      <c r="ET144" s="486" t="e">
        <f t="shared" ca="1" si="3740"/>
        <v>#REF!</v>
      </c>
      <c r="EU144" s="480" t="e">
        <f t="shared" ca="1" si="3740"/>
        <v>#REF!</v>
      </c>
      <c r="EV144" s="480" t="e">
        <f t="shared" ca="1" si="3740"/>
        <v>#REF!</v>
      </c>
      <c r="EW144" s="481" t="e">
        <f t="shared" ca="1" si="3740"/>
        <v>#REF!</v>
      </c>
      <c r="EX144" s="480" t="e">
        <f t="shared" ca="1" si="3740"/>
        <v>#REF!</v>
      </c>
      <c r="EY144" s="480" t="e">
        <f t="shared" ca="1" si="3740"/>
        <v>#REF!</v>
      </c>
      <c r="EZ144" s="482" t="e">
        <f t="shared" ca="1" si="3740"/>
        <v>#REF!</v>
      </c>
      <c r="FA144" s="480" t="e">
        <f t="shared" ca="1" si="3740"/>
        <v>#REF!</v>
      </c>
      <c r="FB144" s="483" t="e">
        <f t="shared" ca="1" si="3740"/>
        <v>#REF!</v>
      </c>
      <c r="FC144" s="480" t="e">
        <f t="shared" ca="1" si="3740"/>
        <v>#REF!</v>
      </c>
      <c r="FD144" s="479" t="e">
        <f t="shared" ca="1" si="3740"/>
        <v>#REF!</v>
      </c>
      <c r="FE144" s="480" t="e">
        <f t="shared" ca="1" si="3740"/>
        <v>#REF!</v>
      </c>
      <c r="FF144" s="480" t="e">
        <f t="shared" ca="1" si="3740"/>
        <v>#REF!</v>
      </c>
      <c r="FG144" s="481" t="e">
        <f t="shared" ca="1" si="3740"/>
        <v>#REF!</v>
      </c>
      <c r="FH144" s="480" t="e">
        <f t="shared" ca="1" si="3740"/>
        <v>#REF!</v>
      </c>
      <c r="FI144" s="480" t="e">
        <f t="shared" ca="1" si="3740"/>
        <v>#REF!</v>
      </c>
      <c r="FJ144" s="482" t="e">
        <f t="shared" ca="1" si="3740"/>
        <v>#REF!</v>
      </c>
      <c r="FK144" s="480" t="e">
        <f t="shared" ca="1" si="3740"/>
        <v>#REF!</v>
      </c>
      <c r="FL144" s="483" t="e">
        <f t="shared" ca="1" si="3740"/>
        <v>#REF!</v>
      </c>
      <c r="FM144" s="480" t="e">
        <f t="shared" ca="1" si="3740"/>
        <v>#REF!</v>
      </c>
      <c r="FN144" s="479" t="e">
        <f t="shared" ca="1" si="3740"/>
        <v>#REF!</v>
      </c>
      <c r="FO144" s="480" t="e">
        <f t="shared" ca="1" si="3740"/>
        <v>#REF!</v>
      </c>
      <c r="FP144" s="480" t="e">
        <f t="shared" ca="1" si="3740"/>
        <v>#REF!</v>
      </c>
      <c r="FQ144" s="481" t="e">
        <f t="shared" ca="1" si="3740"/>
        <v>#REF!</v>
      </c>
      <c r="FR144" s="480" t="e">
        <f t="shared" ca="1" si="3740"/>
        <v>#REF!</v>
      </c>
      <c r="FS144" s="480" t="e">
        <f t="shared" ca="1" si="3740"/>
        <v>#REF!</v>
      </c>
      <c r="FT144" s="482" t="e">
        <f t="shared" ca="1" si="3740"/>
        <v>#REF!</v>
      </c>
      <c r="FU144" s="480" t="e">
        <f t="shared" ca="1" si="3740"/>
        <v>#REF!</v>
      </c>
      <c r="FV144" s="483" t="e">
        <f t="shared" ca="1" si="3740"/>
        <v>#REF!</v>
      </c>
      <c r="FW144" s="480" t="e">
        <f t="shared" ca="1" si="3740"/>
        <v>#REF!</v>
      </c>
      <c r="FX144" s="644" t="e">
        <f t="shared" ref="FX144:HA144" ca="1" si="3741">SUMIFS(FX$5:FX$126,$HC$5:$HC$126,$S144,$HG$5:$HG$126,$I144)</f>
        <v>#REF!</v>
      </c>
      <c r="FY144" s="521" t="e">
        <f t="shared" ca="1" si="3741"/>
        <v>#REF!</v>
      </c>
      <c r="FZ144" s="1322" t="e">
        <f t="shared" ca="1" si="3741"/>
        <v>#REF!</v>
      </c>
      <c r="GA144" s="655" t="e">
        <f t="shared" ca="1" si="3741"/>
        <v>#REF!</v>
      </c>
      <c r="GB144" s="543" t="e">
        <f t="shared" ca="1" si="3741"/>
        <v>#REF!</v>
      </c>
      <c r="GC144" s="1323" t="e">
        <f t="shared" ca="1" si="3741"/>
        <v>#REF!</v>
      </c>
      <c r="GD144" s="666" t="e">
        <f t="shared" ca="1" si="3741"/>
        <v>#REF!</v>
      </c>
      <c r="GE144" s="484" t="e">
        <f t="shared" ca="1" si="3741"/>
        <v>#REF!</v>
      </c>
      <c r="GF144" s="485" t="e">
        <f t="shared" ca="1" si="3741"/>
        <v>#REF!</v>
      </c>
      <c r="GG144" s="1324" t="e">
        <f t="shared" ca="1" si="3741"/>
        <v>#REF!</v>
      </c>
      <c r="GH144" s="677" t="e">
        <f t="shared" ca="1" si="3741"/>
        <v>#REF!</v>
      </c>
      <c r="GI144" s="540" t="e">
        <f t="shared" ca="1" si="3741"/>
        <v>#REF!</v>
      </c>
      <c r="GJ144" s="1325" t="e">
        <f t="shared" ca="1" si="3741"/>
        <v>#REF!</v>
      </c>
      <c r="GK144" s="688" t="e">
        <f t="shared" ca="1" si="3741"/>
        <v>#REF!</v>
      </c>
      <c r="GL144" s="518" t="e">
        <f t="shared" ca="1" si="3741"/>
        <v>#REF!</v>
      </c>
      <c r="GM144" s="1326" t="e">
        <f t="shared" ca="1" si="3741"/>
        <v>#REF!</v>
      </c>
      <c r="GN144" s="697" t="e">
        <f t="shared" ca="1" si="3741"/>
        <v>#REF!</v>
      </c>
      <c r="GO144" s="487" t="e">
        <f t="shared" ca="1" si="3741"/>
        <v>#REF!</v>
      </c>
      <c r="GP144" s="488" t="e">
        <f t="shared" ca="1" si="3741"/>
        <v>#REF!</v>
      </c>
      <c r="GQ144" s="1327" t="e">
        <f t="shared" ca="1" si="3741"/>
        <v>#REF!</v>
      </c>
      <c r="GR144" s="707" t="e">
        <f t="shared" ca="1" si="3741"/>
        <v>#REF!</v>
      </c>
      <c r="GS144" s="489" t="e">
        <f t="shared" ca="1" si="3741"/>
        <v>#REF!</v>
      </c>
      <c r="GT144" s="1328" t="e">
        <f t="shared" ca="1" si="3741"/>
        <v>#REF!</v>
      </c>
      <c r="GU144" s="707" t="e">
        <f t="shared" ca="1" si="3741"/>
        <v>#REF!</v>
      </c>
      <c r="GV144" s="489" t="e">
        <f t="shared" ca="1" si="3741"/>
        <v>#REF!</v>
      </c>
      <c r="GW144" s="1328" t="e">
        <f t="shared" ca="1" si="3741"/>
        <v>#REF!</v>
      </c>
      <c r="GX144" s="707" t="e">
        <f t="shared" ca="1" si="3741"/>
        <v>#REF!</v>
      </c>
      <c r="GY144" s="489" t="e">
        <f t="shared" ca="1" si="3741"/>
        <v>#REF!</v>
      </c>
      <c r="GZ144" s="490" t="e">
        <f t="shared" ca="1" si="3741"/>
        <v>#REF!</v>
      </c>
      <c r="HA144" s="1328" t="e">
        <f t="shared" ca="1" si="3741"/>
        <v>#REF!</v>
      </c>
      <c r="HC144" s="1312" t="s">
        <v>145</v>
      </c>
      <c r="HD144" s="477"/>
      <c r="HE144" s="595"/>
      <c r="HF144" s="477"/>
      <c r="HG144" s="477"/>
    </row>
    <row r="145" spans="2:215" s="478" customFormat="1" ht="28.5" x14ac:dyDescent="0.25">
      <c r="B145" s="516"/>
      <c r="C145" s="463"/>
      <c r="F145" s="1379"/>
      <c r="G145" s="1379"/>
      <c r="H145" s="1379"/>
      <c r="I145" s="1565"/>
      <c r="J145" s="554"/>
      <c r="R145" s="583"/>
      <c r="S145" s="443" t="s">
        <v>146</v>
      </c>
      <c r="T145" s="491" t="e">
        <f t="shared" ref="T145:AY145" ca="1" si="3742">SUMIFS(T$5:T$126,$HC$5:$HC$126,$S145,$HG$5:$HG$126,$I144)</f>
        <v>#REF!</v>
      </c>
      <c r="U145" s="492" t="e">
        <f t="shared" ca="1" si="3742"/>
        <v>#REF!</v>
      </c>
      <c r="V145" s="492" t="e">
        <f t="shared" ca="1" si="3742"/>
        <v>#REF!</v>
      </c>
      <c r="W145" s="493" t="e">
        <f t="shared" ca="1" si="3742"/>
        <v>#REF!</v>
      </c>
      <c r="X145" s="492" t="e">
        <f t="shared" ca="1" si="3742"/>
        <v>#REF!</v>
      </c>
      <c r="Y145" s="492" t="e">
        <f t="shared" ca="1" si="3742"/>
        <v>#REF!</v>
      </c>
      <c r="Z145" s="494" t="e">
        <f t="shared" ca="1" si="3742"/>
        <v>#REF!</v>
      </c>
      <c r="AA145" s="492" t="e">
        <f t="shared" ca="1" si="3742"/>
        <v>#REF!</v>
      </c>
      <c r="AB145" s="1329" t="e">
        <f t="shared" ca="1" si="3742"/>
        <v>#REF!</v>
      </c>
      <c r="AC145" s="492" t="e">
        <f t="shared" ca="1" si="3742"/>
        <v>#REF!</v>
      </c>
      <c r="AD145" s="491" t="e">
        <f t="shared" ca="1" si="3742"/>
        <v>#REF!</v>
      </c>
      <c r="AE145" s="492" t="e">
        <f t="shared" ca="1" si="3742"/>
        <v>#REF!</v>
      </c>
      <c r="AF145" s="492" t="e">
        <f t="shared" ca="1" si="3742"/>
        <v>#REF!</v>
      </c>
      <c r="AG145" s="493" t="e">
        <f t="shared" ca="1" si="3742"/>
        <v>#REF!</v>
      </c>
      <c r="AH145" s="492" t="e">
        <f t="shared" ca="1" si="3742"/>
        <v>#REF!</v>
      </c>
      <c r="AI145" s="492" t="e">
        <f t="shared" ca="1" si="3742"/>
        <v>#REF!</v>
      </c>
      <c r="AJ145" s="494" t="e">
        <f t="shared" ca="1" si="3742"/>
        <v>#REF!</v>
      </c>
      <c r="AK145" s="492" t="e">
        <f t="shared" ca="1" si="3742"/>
        <v>#REF!</v>
      </c>
      <c r="AL145" s="1329" t="e">
        <f t="shared" ca="1" si="3742"/>
        <v>#REF!</v>
      </c>
      <c r="AM145" s="492" t="e">
        <f t="shared" ca="1" si="3742"/>
        <v>#REF!</v>
      </c>
      <c r="AN145" s="491" t="e">
        <f t="shared" ca="1" si="3742"/>
        <v>#REF!</v>
      </c>
      <c r="AO145" s="492" t="e">
        <f t="shared" ca="1" si="3742"/>
        <v>#REF!</v>
      </c>
      <c r="AP145" s="492" t="e">
        <f t="shared" ca="1" si="3742"/>
        <v>#REF!</v>
      </c>
      <c r="AQ145" s="493" t="e">
        <f t="shared" ca="1" si="3742"/>
        <v>#REF!</v>
      </c>
      <c r="AR145" s="492" t="e">
        <f t="shared" ca="1" si="3742"/>
        <v>#REF!</v>
      </c>
      <c r="AS145" s="492" t="e">
        <f t="shared" ca="1" si="3742"/>
        <v>#REF!</v>
      </c>
      <c r="AT145" s="494" t="e">
        <f t="shared" ca="1" si="3742"/>
        <v>#REF!</v>
      </c>
      <c r="AU145" s="492" t="e">
        <f t="shared" ca="1" si="3742"/>
        <v>#REF!</v>
      </c>
      <c r="AV145" s="1329" t="e">
        <f t="shared" ca="1" si="3742"/>
        <v>#REF!</v>
      </c>
      <c r="AW145" s="492" t="e">
        <f t="shared" ca="1" si="3742"/>
        <v>#REF!</v>
      </c>
      <c r="AX145" s="645" t="e">
        <f t="shared" ca="1" si="3742"/>
        <v>#REF!</v>
      </c>
      <c r="AY145" s="522" t="e">
        <f t="shared" ca="1" si="3742"/>
        <v>#REF!</v>
      </c>
      <c r="AZ145" s="1330" t="e">
        <f t="shared" ref="AZ145:CE145" ca="1" si="3743">SUMIFS(AZ$5:AZ$126,$HC$5:$HC$126,$S145,$HG$5:$HG$126,$I144)</f>
        <v>#REF!</v>
      </c>
      <c r="BA145" s="656" t="e">
        <f t="shared" ca="1" si="3743"/>
        <v>#REF!</v>
      </c>
      <c r="BB145" s="544" t="e">
        <f t="shared" ca="1" si="3743"/>
        <v>#REF!</v>
      </c>
      <c r="BC145" s="1331" t="e">
        <f t="shared" ca="1" si="3743"/>
        <v>#REF!</v>
      </c>
      <c r="BD145" s="667" t="e">
        <f t="shared" ca="1" si="3743"/>
        <v>#REF!</v>
      </c>
      <c r="BE145" s="495" t="e">
        <f t="shared" ca="1" si="3743"/>
        <v>#REF!</v>
      </c>
      <c r="BF145" s="1329" t="e">
        <f t="shared" ca="1" si="3743"/>
        <v>#REF!</v>
      </c>
      <c r="BG145" s="1332" t="e">
        <f t="shared" ca="1" si="3743"/>
        <v>#REF!</v>
      </c>
      <c r="BH145" s="496" t="e">
        <f t="shared" ca="1" si="3743"/>
        <v>#REF!</v>
      </c>
      <c r="BI145" s="492" t="e">
        <f t="shared" ca="1" si="3743"/>
        <v>#REF!</v>
      </c>
      <c r="BJ145" s="492" t="e">
        <f t="shared" ca="1" si="3743"/>
        <v>#REF!</v>
      </c>
      <c r="BK145" s="493" t="e">
        <f t="shared" ca="1" si="3743"/>
        <v>#REF!</v>
      </c>
      <c r="BL145" s="492" t="e">
        <f t="shared" ca="1" si="3743"/>
        <v>#REF!</v>
      </c>
      <c r="BM145" s="492" t="e">
        <f t="shared" ca="1" si="3743"/>
        <v>#REF!</v>
      </c>
      <c r="BN145" s="494" t="e">
        <f t="shared" ca="1" si="3743"/>
        <v>#REF!</v>
      </c>
      <c r="BO145" s="492" t="e">
        <f t="shared" ca="1" si="3743"/>
        <v>#REF!</v>
      </c>
      <c r="BP145" s="1329" t="e">
        <f t="shared" ca="1" si="3743"/>
        <v>#REF!</v>
      </c>
      <c r="BQ145" s="492" t="e">
        <f t="shared" ca="1" si="3743"/>
        <v>#REF!</v>
      </c>
      <c r="BR145" s="491" t="e">
        <f t="shared" ca="1" si="3743"/>
        <v>#REF!</v>
      </c>
      <c r="BS145" s="492" t="e">
        <f t="shared" ca="1" si="3743"/>
        <v>#REF!</v>
      </c>
      <c r="BT145" s="492" t="e">
        <f t="shared" ca="1" si="3743"/>
        <v>#REF!</v>
      </c>
      <c r="BU145" s="493" t="e">
        <f t="shared" ca="1" si="3743"/>
        <v>#REF!</v>
      </c>
      <c r="BV145" s="492" t="e">
        <f t="shared" ca="1" si="3743"/>
        <v>#REF!</v>
      </c>
      <c r="BW145" s="492" t="e">
        <f t="shared" ca="1" si="3743"/>
        <v>#REF!</v>
      </c>
      <c r="BX145" s="494" t="e">
        <f t="shared" ca="1" si="3743"/>
        <v>#REF!</v>
      </c>
      <c r="BY145" s="492" t="e">
        <f t="shared" ca="1" si="3743"/>
        <v>#REF!</v>
      </c>
      <c r="BZ145" s="1329" t="e">
        <f t="shared" ca="1" si="3743"/>
        <v>#REF!</v>
      </c>
      <c r="CA145" s="492" t="e">
        <f t="shared" ca="1" si="3743"/>
        <v>#REF!</v>
      </c>
      <c r="CB145" s="491" t="e">
        <f t="shared" ca="1" si="3743"/>
        <v>#REF!</v>
      </c>
      <c r="CC145" s="492" t="e">
        <f t="shared" ca="1" si="3743"/>
        <v>#REF!</v>
      </c>
      <c r="CD145" s="492" t="e">
        <f t="shared" ca="1" si="3743"/>
        <v>#REF!</v>
      </c>
      <c r="CE145" s="493" t="e">
        <f t="shared" ca="1" si="3743"/>
        <v>#REF!</v>
      </c>
      <c r="CF145" s="492" t="e">
        <f t="shared" ref="CF145:DK145" ca="1" si="3744">SUMIFS(CF$5:CF$126,$HC$5:$HC$126,$S145,$HG$5:$HG$126,$I144)</f>
        <v>#REF!</v>
      </c>
      <c r="CG145" s="492" t="e">
        <f t="shared" ca="1" si="3744"/>
        <v>#REF!</v>
      </c>
      <c r="CH145" s="494" t="e">
        <f t="shared" ca="1" si="3744"/>
        <v>#REF!</v>
      </c>
      <c r="CI145" s="492" t="e">
        <f t="shared" ca="1" si="3744"/>
        <v>#REF!</v>
      </c>
      <c r="CJ145" s="1329" t="e">
        <f t="shared" ca="1" si="3744"/>
        <v>#REF!</v>
      </c>
      <c r="CK145" s="492" t="e">
        <f t="shared" ca="1" si="3744"/>
        <v>#REF!</v>
      </c>
      <c r="CL145" s="645" t="e">
        <f t="shared" ca="1" si="3744"/>
        <v>#REF!</v>
      </c>
      <c r="CM145" s="522" t="e">
        <f t="shared" ca="1" si="3744"/>
        <v>#REF!</v>
      </c>
      <c r="CN145" s="1330" t="e">
        <f t="shared" ca="1" si="3744"/>
        <v>#REF!</v>
      </c>
      <c r="CO145" s="656" t="e">
        <f t="shared" ca="1" si="3744"/>
        <v>#REF!</v>
      </c>
      <c r="CP145" s="544" t="e">
        <f t="shared" ca="1" si="3744"/>
        <v>#REF!</v>
      </c>
      <c r="CQ145" s="1331" t="e">
        <f t="shared" ca="1" si="3744"/>
        <v>#REF!</v>
      </c>
      <c r="CR145" s="667" t="e">
        <f t="shared" ca="1" si="3744"/>
        <v>#REF!</v>
      </c>
      <c r="CS145" s="495" t="e">
        <f t="shared" ca="1" si="3744"/>
        <v>#REF!</v>
      </c>
      <c r="CT145" s="1329" t="e">
        <f t="shared" ca="1" si="3744"/>
        <v>#REF!</v>
      </c>
      <c r="CU145" s="1332" t="e">
        <f t="shared" ca="1" si="3744"/>
        <v>#REF!</v>
      </c>
      <c r="CV145" s="678" t="e">
        <f t="shared" ca="1" si="3744"/>
        <v>#REF!</v>
      </c>
      <c r="CW145" s="541" t="e">
        <f t="shared" ca="1" si="3744"/>
        <v>#REF!</v>
      </c>
      <c r="CX145" s="1333" t="e">
        <f t="shared" ca="1" si="3744"/>
        <v>#REF!</v>
      </c>
      <c r="CY145" s="689" t="e">
        <f t="shared" ca="1" si="3744"/>
        <v>#REF!</v>
      </c>
      <c r="CZ145" s="519" t="e">
        <f t="shared" ca="1" si="3744"/>
        <v>#REF!</v>
      </c>
      <c r="DA145" s="1334" t="e">
        <f t="shared" ca="1" si="3744"/>
        <v>#REF!</v>
      </c>
      <c r="DB145" s="698" t="e">
        <f t="shared" ca="1" si="3744"/>
        <v>#REF!</v>
      </c>
      <c r="DC145" s="497" t="e">
        <f t="shared" ca="1" si="3744"/>
        <v>#REF!</v>
      </c>
      <c r="DD145" s="1329" t="e">
        <f t="shared" ca="1" si="3744"/>
        <v>#REF!</v>
      </c>
      <c r="DE145" s="1335" t="e">
        <f t="shared" ca="1" si="3744"/>
        <v>#REF!</v>
      </c>
      <c r="DF145" s="496" t="e">
        <f t="shared" ca="1" si="3744"/>
        <v>#REF!</v>
      </c>
      <c r="DG145" s="492" t="e">
        <f t="shared" ca="1" si="3744"/>
        <v>#REF!</v>
      </c>
      <c r="DH145" s="492" t="e">
        <f t="shared" ca="1" si="3744"/>
        <v>#REF!</v>
      </c>
      <c r="DI145" s="493" t="e">
        <f t="shared" ca="1" si="3744"/>
        <v>#REF!</v>
      </c>
      <c r="DJ145" s="492" t="e">
        <f t="shared" ca="1" si="3744"/>
        <v>#REF!</v>
      </c>
      <c r="DK145" s="492" t="e">
        <f t="shared" ca="1" si="3744"/>
        <v>#REF!</v>
      </c>
      <c r="DL145" s="494" t="e">
        <f t="shared" ref="DL145:EQ145" ca="1" si="3745">SUMIFS(DL$5:DL$126,$HC$5:$HC$126,$S145,$HG$5:$HG$126,$I144)</f>
        <v>#REF!</v>
      </c>
      <c r="DM145" s="492" t="e">
        <f t="shared" ca="1" si="3745"/>
        <v>#REF!</v>
      </c>
      <c r="DN145" s="1329" t="e">
        <f t="shared" ca="1" si="3745"/>
        <v>#REF!</v>
      </c>
      <c r="DO145" s="492" t="e">
        <f t="shared" ca="1" si="3745"/>
        <v>#REF!</v>
      </c>
      <c r="DP145" s="491" t="e">
        <f t="shared" ca="1" si="3745"/>
        <v>#REF!</v>
      </c>
      <c r="DQ145" s="492" t="e">
        <f t="shared" ca="1" si="3745"/>
        <v>#REF!</v>
      </c>
      <c r="DR145" s="492" t="e">
        <f t="shared" ca="1" si="3745"/>
        <v>#REF!</v>
      </c>
      <c r="DS145" s="493" t="e">
        <f t="shared" ca="1" si="3745"/>
        <v>#REF!</v>
      </c>
      <c r="DT145" s="492" t="e">
        <f t="shared" ca="1" si="3745"/>
        <v>#REF!</v>
      </c>
      <c r="DU145" s="492" t="e">
        <f t="shared" ca="1" si="3745"/>
        <v>#REF!</v>
      </c>
      <c r="DV145" s="494" t="e">
        <f t="shared" ca="1" si="3745"/>
        <v>#REF!</v>
      </c>
      <c r="DW145" s="492" t="e">
        <f t="shared" ca="1" si="3745"/>
        <v>#REF!</v>
      </c>
      <c r="DX145" s="1329" t="e">
        <f t="shared" ca="1" si="3745"/>
        <v>#REF!</v>
      </c>
      <c r="DY145" s="492" t="e">
        <f t="shared" ca="1" si="3745"/>
        <v>#REF!</v>
      </c>
      <c r="DZ145" s="491" t="e">
        <f t="shared" ca="1" si="3745"/>
        <v>#REF!</v>
      </c>
      <c r="EA145" s="492" t="e">
        <f t="shared" ca="1" si="3745"/>
        <v>#REF!</v>
      </c>
      <c r="EB145" s="492" t="e">
        <f t="shared" ca="1" si="3745"/>
        <v>#REF!</v>
      </c>
      <c r="EC145" s="493" t="e">
        <f t="shared" ca="1" si="3745"/>
        <v>#REF!</v>
      </c>
      <c r="ED145" s="492" t="e">
        <f t="shared" ca="1" si="3745"/>
        <v>#REF!</v>
      </c>
      <c r="EE145" s="492" t="e">
        <f t="shared" ca="1" si="3745"/>
        <v>#REF!</v>
      </c>
      <c r="EF145" s="494" t="e">
        <f t="shared" ca="1" si="3745"/>
        <v>#REF!</v>
      </c>
      <c r="EG145" s="492" t="e">
        <f t="shared" ca="1" si="3745"/>
        <v>#REF!</v>
      </c>
      <c r="EH145" s="1329" t="e">
        <f t="shared" ca="1" si="3745"/>
        <v>#REF!</v>
      </c>
      <c r="EI145" s="492" t="e">
        <f t="shared" ca="1" si="3745"/>
        <v>#REF!</v>
      </c>
      <c r="EJ145" s="645" t="e">
        <f t="shared" ca="1" si="3745"/>
        <v>#REF!</v>
      </c>
      <c r="EK145" s="522" t="e">
        <f t="shared" ca="1" si="3745"/>
        <v>#REF!</v>
      </c>
      <c r="EL145" s="1330" t="e">
        <f t="shared" ca="1" si="3745"/>
        <v>#REF!</v>
      </c>
      <c r="EM145" s="656" t="e">
        <f t="shared" ca="1" si="3745"/>
        <v>#REF!</v>
      </c>
      <c r="EN145" s="544" t="e">
        <f t="shared" ca="1" si="3745"/>
        <v>#REF!</v>
      </c>
      <c r="EO145" s="1331" t="e">
        <f t="shared" ca="1" si="3745"/>
        <v>#REF!</v>
      </c>
      <c r="EP145" s="667" t="e">
        <f t="shared" ca="1" si="3745"/>
        <v>#REF!</v>
      </c>
      <c r="EQ145" s="495" t="e">
        <f t="shared" ca="1" si="3745"/>
        <v>#REF!</v>
      </c>
      <c r="ER145" s="1329" t="e">
        <f t="shared" ref="ER145:FW145" ca="1" si="3746">SUMIFS(ER$5:ER$126,$HC$5:$HC$126,$S145,$HG$5:$HG$126,$I144)</f>
        <v>#REF!</v>
      </c>
      <c r="ES145" s="1332" t="e">
        <f t="shared" ca="1" si="3746"/>
        <v>#REF!</v>
      </c>
      <c r="ET145" s="496" t="e">
        <f t="shared" ca="1" si="3746"/>
        <v>#REF!</v>
      </c>
      <c r="EU145" s="492" t="e">
        <f t="shared" ca="1" si="3746"/>
        <v>#REF!</v>
      </c>
      <c r="EV145" s="492" t="e">
        <f t="shared" ca="1" si="3746"/>
        <v>#REF!</v>
      </c>
      <c r="EW145" s="493" t="e">
        <f t="shared" ca="1" si="3746"/>
        <v>#REF!</v>
      </c>
      <c r="EX145" s="492" t="e">
        <f t="shared" ca="1" si="3746"/>
        <v>#REF!</v>
      </c>
      <c r="EY145" s="492" t="e">
        <f t="shared" ca="1" si="3746"/>
        <v>#REF!</v>
      </c>
      <c r="EZ145" s="494" t="e">
        <f t="shared" ca="1" si="3746"/>
        <v>#REF!</v>
      </c>
      <c r="FA145" s="492" t="e">
        <f t="shared" ca="1" si="3746"/>
        <v>#REF!</v>
      </c>
      <c r="FB145" s="1329" t="e">
        <f t="shared" ca="1" si="3746"/>
        <v>#REF!</v>
      </c>
      <c r="FC145" s="492" t="e">
        <f t="shared" ca="1" si="3746"/>
        <v>#REF!</v>
      </c>
      <c r="FD145" s="491" t="e">
        <f t="shared" ca="1" si="3746"/>
        <v>#REF!</v>
      </c>
      <c r="FE145" s="492" t="e">
        <f t="shared" ca="1" si="3746"/>
        <v>#REF!</v>
      </c>
      <c r="FF145" s="492" t="e">
        <f t="shared" ca="1" si="3746"/>
        <v>#REF!</v>
      </c>
      <c r="FG145" s="493" t="e">
        <f t="shared" ca="1" si="3746"/>
        <v>#REF!</v>
      </c>
      <c r="FH145" s="492" t="e">
        <f t="shared" ca="1" si="3746"/>
        <v>#REF!</v>
      </c>
      <c r="FI145" s="492" t="e">
        <f t="shared" ca="1" si="3746"/>
        <v>#REF!</v>
      </c>
      <c r="FJ145" s="494" t="e">
        <f t="shared" ca="1" si="3746"/>
        <v>#REF!</v>
      </c>
      <c r="FK145" s="492" t="e">
        <f t="shared" ca="1" si="3746"/>
        <v>#REF!</v>
      </c>
      <c r="FL145" s="1329" t="e">
        <f t="shared" ca="1" si="3746"/>
        <v>#REF!</v>
      </c>
      <c r="FM145" s="492" t="e">
        <f t="shared" ca="1" si="3746"/>
        <v>#REF!</v>
      </c>
      <c r="FN145" s="491" t="e">
        <f t="shared" ca="1" si="3746"/>
        <v>#REF!</v>
      </c>
      <c r="FO145" s="492" t="e">
        <f t="shared" ca="1" si="3746"/>
        <v>#REF!</v>
      </c>
      <c r="FP145" s="492" t="e">
        <f t="shared" ca="1" si="3746"/>
        <v>#REF!</v>
      </c>
      <c r="FQ145" s="493" t="e">
        <f t="shared" ca="1" si="3746"/>
        <v>#REF!</v>
      </c>
      <c r="FR145" s="492" t="e">
        <f t="shared" ca="1" si="3746"/>
        <v>#REF!</v>
      </c>
      <c r="FS145" s="492" t="e">
        <f t="shared" ca="1" si="3746"/>
        <v>#REF!</v>
      </c>
      <c r="FT145" s="494" t="e">
        <f t="shared" ca="1" si="3746"/>
        <v>#REF!</v>
      </c>
      <c r="FU145" s="492" t="e">
        <f t="shared" ca="1" si="3746"/>
        <v>#REF!</v>
      </c>
      <c r="FV145" s="1329" t="e">
        <f t="shared" ca="1" si="3746"/>
        <v>#REF!</v>
      </c>
      <c r="FW145" s="492" t="e">
        <f t="shared" ca="1" si="3746"/>
        <v>#REF!</v>
      </c>
      <c r="FX145" s="645" t="e">
        <f t="shared" ref="FX145:HA145" ca="1" si="3747">SUMIFS(FX$5:FX$126,$HC$5:$HC$126,$S145,$HG$5:$HG$126,$I144)</f>
        <v>#REF!</v>
      </c>
      <c r="FY145" s="522" t="e">
        <f t="shared" ca="1" si="3747"/>
        <v>#REF!</v>
      </c>
      <c r="FZ145" s="1330" t="e">
        <f t="shared" ca="1" si="3747"/>
        <v>#REF!</v>
      </c>
      <c r="GA145" s="656" t="e">
        <f t="shared" ca="1" si="3747"/>
        <v>#REF!</v>
      </c>
      <c r="GB145" s="544" t="e">
        <f t="shared" ca="1" si="3747"/>
        <v>#REF!</v>
      </c>
      <c r="GC145" s="1331" t="e">
        <f t="shared" ca="1" si="3747"/>
        <v>#REF!</v>
      </c>
      <c r="GD145" s="667" t="e">
        <f t="shared" ca="1" si="3747"/>
        <v>#REF!</v>
      </c>
      <c r="GE145" s="495" t="e">
        <f t="shared" ca="1" si="3747"/>
        <v>#REF!</v>
      </c>
      <c r="GF145" s="1329" t="e">
        <f t="shared" ca="1" si="3747"/>
        <v>#REF!</v>
      </c>
      <c r="GG145" s="1332" t="e">
        <f t="shared" ca="1" si="3747"/>
        <v>#REF!</v>
      </c>
      <c r="GH145" s="678" t="e">
        <f t="shared" ca="1" si="3747"/>
        <v>#REF!</v>
      </c>
      <c r="GI145" s="541" t="e">
        <f t="shared" ca="1" si="3747"/>
        <v>#REF!</v>
      </c>
      <c r="GJ145" s="1333" t="e">
        <f t="shared" ca="1" si="3747"/>
        <v>#REF!</v>
      </c>
      <c r="GK145" s="689" t="e">
        <f t="shared" ca="1" si="3747"/>
        <v>#REF!</v>
      </c>
      <c r="GL145" s="519" t="e">
        <f t="shared" ca="1" si="3747"/>
        <v>#REF!</v>
      </c>
      <c r="GM145" s="1334" t="e">
        <f t="shared" ca="1" si="3747"/>
        <v>#REF!</v>
      </c>
      <c r="GN145" s="698" t="e">
        <f t="shared" ca="1" si="3747"/>
        <v>#REF!</v>
      </c>
      <c r="GO145" s="497" t="e">
        <f t="shared" ca="1" si="3747"/>
        <v>#REF!</v>
      </c>
      <c r="GP145" s="1329" t="e">
        <f t="shared" ca="1" si="3747"/>
        <v>#REF!</v>
      </c>
      <c r="GQ145" s="1335" t="e">
        <f t="shared" ca="1" si="3747"/>
        <v>#REF!</v>
      </c>
      <c r="GR145" s="708" t="e">
        <f t="shared" ca="1" si="3747"/>
        <v>#REF!</v>
      </c>
      <c r="GS145" s="498" t="e">
        <f t="shared" ca="1" si="3747"/>
        <v>#REF!</v>
      </c>
      <c r="GT145" s="1336" t="e">
        <f t="shared" ca="1" si="3747"/>
        <v>#REF!</v>
      </c>
      <c r="GU145" s="708" t="e">
        <f t="shared" ca="1" si="3747"/>
        <v>#REF!</v>
      </c>
      <c r="GV145" s="498" t="e">
        <f t="shared" ca="1" si="3747"/>
        <v>#REF!</v>
      </c>
      <c r="GW145" s="1336" t="e">
        <f t="shared" ca="1" si="3747"/>
        <v>#REF!</v>
      </c>
      <c r="GX145" s="708" t="e">
        <f t="shared" ca="1" si="3747"/>
        <v>#REF!</v>
      </c>
      <c r="GY145" s="498" t="e">
        <f t="shared" ca="1" si="3747"/>
        <v>#REF!</v>
      </c>
      <c r="GZ145" s="1329" t="e">
        <f t="shared" ca="1" si="3747"/>
        <v>#REF!</v>
      </c>
      <c r="HA145" s="1336" t="e">
        <f t="shared" ca="1" si="3747"/>
        <v>#REF!</v>
      </c>
      <c r="HC145" s="1312" t="s">
        <v>146</v>
      </c>
      <c r="HD145" s="477"/>
      <c r="HE145" s="595"/>
      <c r="HF145" s="477"/>
      <c r="HG145" s="477"/>
    </row>
    <row r="146" spans="2:215" s="478" customFormat="1" ht="29.25" thickBot="1" x14ac:dyDescent="0.3">
      <c r="B146" s="516"/>
      <c r="C146" s="463"/>
      <c r="F146" s="1379"/>
      <c r="G146" s="1379"/>
      <c r="H146" s="1379"/>
      <c r="I146" s="1565"/>
      <c r="J146" s="554"/>
      <c r="R146" s="583"/>
      <c r="S146" s="444" t="s">
        <v>143</v>
      </c>
      <c r="T146" s="1337" t="e">
        <f t="shared" ref="T146:AA146" ca="1" si="3748">IF(AND(T144&gt;0,T145&gt;0),ROUNDDOWN(T145/T144,4),"")</f>
        <v>#REF!</v>
      </c>
      <c r="U146" s="1338" t="e">
        <f t="shared" ca="1" si="3748"/>
        <v>#REF!</v>
      </c>
      <c r="V146" s="1338" t="e">
        <f t="shared" ca="1" si="3748"/>
        <v>#REF!</v>
      </c>
      <c r="W146" s="1339" t="e">
        <f t="shared" ca="1" si="3748"/>
        <v>#REF!</v>
      </c>
      <c r="X146" s="1338" t="e">
        <f t="shared" ca="1" si="3748"/>
        <v>#REF!</v>
      </c>
      <c r="Y146" s="1338" t="e">
        <f t="shared" ca="1" si="3748"/>
        <v>#REF!</v>
      </c>
      <c r="Z146" s="1340" t="e">
        <f t="shared" ca="1" si="3748"/>
        <v>#REF!</v>
      </c>
      <c r="AA146" s="1338" t="e">
        <f t="shared" ca="1" si="3748"/>
        <v>#REF!</v>
      </c>
      <c r="AB146" s="1341" t="e">
        <f ca="1">IF(AB145&gt;0,AB145/AB144,0)</f>
        <v>#REF!</v>
      </c>
      <c r="AC146" s="1338" t="e">
        <f t="shared" ref="AC146:AK146" ca="1" si="3749">IF(AND(AC144&gt;0,AC145&gt;0),ROUNDDOWN(AC145/AC144,4),"")</f>
        <v>#REF!</v>
      </c>
      <c r="AD146" s="1337" t="e">
        <f t="shared" ca="1" si="3749"/>
        <v>#REF!</v>
      </c>
      <c r="AE146" s="1338" t="e">
        <f t="shared" ca="1" si="3749"/>
        <v>#REF!</v>
      </c>
      <c r="AF146" s="1338" t="e">
        <f t="shared" ca="1" si="3749"/>
        <v>#REF!</v>
      </c>
      <c r="AG146" s="1339" t="e">
        <f t="shared" ca="1" si="3749"/>
        <v>#REF!</v>
      </c>
      <c r="AH146" s="1338" t="e">
        <f t="shared" ca="1" si="3749"/>
        <v>#REF!</v>
      </c>
      <c r="AI146" s="1338" t="e">
        <f t="shared" ca="1" si="3749"/>
        <v>#REF!</v>
      </c>
      <c r="AJ146" s="1340" t="e">
        <f t="shared" ca="1" si="3749"/>
        <v>#REF!</v>
      </c>
      <c r="AK146" s="1338" t="e">
        <f t="shared" ca="1" si="3749"/>
        <v>#REF!</v>
      </c>
      <c r="AL146" s="1341" t="e">
        <f ca="1">IF(AL145&gt;0,AL145/AL144,0)</f>
        <v>#REF!</v>
      </c>
      <c r="AM146" s="1338" t="e">
        <f t="shared" ref="AM146:AU146" ca="1" si="3750">IF(AND(AM144&gt;0,AM145&gt;0),ROUNDDOWN(AM145/AM144,4),"")</f>
        <v>#REF!</v>
      </c>
      <c r="AN146" s="1337" t="e">
        <f t="shared" ca="1" si="3750"/>
        <v>#REF!</v>
      </c>
      <c r="AO146" s="1338" t="e">
        <f t="shared" ca="1" si="3750"/>
        <v>#REF!</v>
      </c>
      <c r="AP146" s="1338" t="e">
        <f t="shared" ca="1" si="3750"/>
        <v>#REF!</v>
      </c>
      <c r="AQ146" s="1339" t="e">
        <f t="shared" ca="1" si="3750"/>
        <v>#REF!</v>
      </c>
      <c r="AR146" s="1338" t="e">
        <f t="shared" ca="1" si="3750"/>
        <v>#REF!</v>
      </c>
      <c r="AS146" s="1338" t="e">
        <f t="shared" ca="1" si="3750"/>
        <v>#REF!</v>
      </c>
      <c r="AT146" s="1340" t="e">
        <f t="shared" ca="1" si="3750"/>
        <v>#REF!</v>
      </c>
      <c r="AU146" s="1338" t="e">
        <f t="shared" ca="1" si="3750"/>
        <v>#REF!</v>
      </c>
      <c r="AV146" s="1341" t="e">
        <f ca="1">IF(AV145&gt;0,AV145/AV144,0)</f>
        <v>#REF!</v>
      </c>
      <c r="AW146" s="1338" t="e">
        <f t="shared" ref="AW146:BE146" ca="1" si="3751">IF(AND(AW144&gt;0,AW145&gt;0),ROUNDDOWN(AW145/AW144,4),"")</f>
        <v>#REF!</v>
      </c>
      <c r="AX146" s="1343" t="e">
        <f t="shared" ca="1" si="3751"/>
        <v>#REF!</v>
      </c>
      <c r="AY146" s="1344" t="e">
        <f t="shared" ca="1" si="3751"/>
        <v>#REF!</v>
      </c>
      <c r="AZ146" s="1345" t="e">
        <f t="shared" ca="1" si="3751"/>
        <v>#REF!</v>
      </c>
      <c r="BA146" s="1346" t="e">
        <f t="shared" ca="1" si="3751"/>
        <v>#REF!</v>
      </c>
      <c r="BB146" s="1347" t="e">
        <f t="shared" ca="1" si="3751"/>
        <v>#REF!</v>
      </c>
      <c r="BC146" s="1348" t="e">
        <f t="shared" ca="1" si="3751"/>
        <v>#REF!</v>
      </c>
      <c r="BD146" s="1349" t="e">
        <f t="shared" ca="1" si="3751"/>
        <v>#REF!</v>
      </c>
      <c r="BE146" s="1350" t="e">
        <f t="shared" ca="1" si="3751"/>
        <v>#REF!</v>
      </c>
      <c r="BF146" s="1351"/>
      <c r="BG146" s="1352" t="e">
        <f ca="1">IF(AND(BG144&gt;0,BG145&gt;0),ROUNDDOWN(BG145/BG144,4),"")</f>
        <v>#REF!</v>
      </c>
      <c r="BH146" s="1353" t="e">
        <f t="shared" ref="BH146:BO146" ca="1" si="3752">IF(AND(BH144&gt;0,BH145&gt;0),ROUNDDOWN(BH145/BH144,4),"")</f>
        <v>#REF!</v>
      </c>
      <c r="BI146" s="1338" t="e">
        <f t="shared" ca="1" si="3752"/>
        <v>#REF!</v>
      </c>
      <c r="BJ146" s="1338" t="e">
        <f t="shared" ca="1" si="3752"/>
        <v>#REF!</v>
      </c>
      <c r="BK146" s="1339" t="e">
        <f t="shared" ca="1" si="3752"/>
        <v>#REF!</v>
      </c>
      <c r="BL146" s="1338" t="e">
        <f t="shared" ca="1" si="3752"/>
        <v>#REF!</v>
      </c>
      <c r="BM146" s="1338" t="e">
        <f t="shared" ca="1" si="3752"/>
        <v>#REF!</v>
      </c>
      <c r="BN146" s="1340" t="e">
        <f t="shared" ca="1" si="3752"/>
        <v>#REF!</v>
      </c>
      <c r="BO146" s="1338" t="e">
        <f t="shared" ca="1" si="3752"/>
        <v>#REF!</v>
      </c>
      <c r="BP146" s="1341" t="e">
        <f ca="1">IF(BP145&gt;0,BP145/BP144,0)</f>
        <v>#REF!</v>
      </c>
      <c r="BQ146" s="1338" t="e">
        <f t="shared" ref="BQ146:BY146" ca="1" si="3753">IF(AND(BQ144&gt;0,BQ145&gt;0),ROUNDDOWN(BQ145/BQ144,4),"")</f>
        <v>#REF!</v>
      </c>
      <c r="BR146" s="1337" t="e">
        <f t="shared" ca="1" si="3753"/>
        <v>#REF!</v>
      </c>
      <c r="BS146" s="1338" t="e">
        <f t="shared" ca="1" si="3753"/>
        <v>#REF!</v>
      </c>
      <c r="BT146" s="1338" t="e">
        <f t="shared" ca="1" si="3753"/>
        <v>#REF!</v>
      </c>
      <c r="BU146" s="1339" t="e">
        <f t="shared" ca="1" si="3753"/>
        <v>#REF!</v>
      </c>
      <c r="BV146" s="1338" t="e">
        <f t="shared" ca="1" si="3753"/>
        <v>#REF!</v>
      </c>
      <c r="BW146" s="1338" t="e">
        <f t="shared" ca="1" si="3753"/>
        <v>#REF!</v>
      </c>
      <c r="BX146" s="1340" t="e">
        <f t="shared" ca="1" si="3753"/>
        <v>#REF!</v>
      </c>
      <c r="BY146" s="1338" t="e">
        <f t="shared" ca="1" si="3753"/>
        <v>#REF!</v>
      </c>
      <c r="BZ146" s="1341" t="e">
        <f ca="1">IF(BZ145&gt;0,BZ145/BZ144,0)</f>
        <v>#REF!</v>
      </c>
      <c r="CA146" s="1338" t="e">
        <f t="shared" ref="CA146:CI146" ca="1" si="3754">IF(AND(CA144&gt;0,CA145&gt;0),ROUNDDOWN(CA145/CA144,4),"")</f>
        <v>#REF!</v>
      </c>
      <c r="CB146" s="1337" t="e">
        <f t="shared" ca="1" si="3754"/>
        <v>#REF!</v>
      </c>
      <c r="CC146" s="1338" t="e">
        <f t="shared" ca="1" si="3754"/>
        <v>#REF!</v>
      </c>
      <c r="CD146" s="1338" t="e">
        <f t="shared" ca="1" si="3754"/>
        <v>#REF!</v>
      </c>
      <c r="CE146" s="1339" t="e">
        <f t="shared" ca="1" si="3754"/>
        <v>#REF!</v>
      </c>
      <c r="CF146" s="1338" t="e">
        <f t="shared" ca="1" si="3754"/>
        <v>#REF!</v>
      </c>
      <c r="CG146" s="1338" t="e">
        <f t="shared" ca="1" si="3754"/>
        <v>#REF!</v>
      </c>
      <c r="CH146" s="1340" t="e">
        <f t="shared" ca="1" si="3754"/>
        <v>#REF!</v>
      </c>
      <c r="CI146" s="1338" t="e">
        <f t="shared" ca="1" si="3754"/>
        <v>#REF!</v>
      </c>
      <c r="CJ146" s="1341" t="e">
        <f ca="1">IF(CJ145&gt;0,CJ145/CJ144,0)</f>
        <v>#REF!</v>
      </c>
      <c r="CK146" s="1338" t="e">
        <f t="shared" ref="CK146:CS146" ca="1" si="3755">IF(AND(CK144&gt;0,CK145&gt;0),ROUNDDOWN(CK145/CK144,4),"")</f>
        <v>#REF!</v>
      </c>
      <c r="CL146" s="1343" t="e">
        <f t="shared" ca="1" si="3755"/>
        <v>#REF!</v>
      </c>
      <c r="CM146" s="1344" t="e">
        <f t="shared" ca="1" si="3755"/>
        <v>#REF!</v>
      </c>
      <c r="CN146" s="1345" t="e">
        <f t="shared" ca="1" si="3755"/>
        <v>#REF!</v>
      </c>
      <c r="CO146" s="1346" t="e">
        <f t="shared" ca="1" si="3755"/>
        <v>#REF!</v>
      </c>
      <c r="CP146" s="1347" t="e">
        <f t="shared" ca="1" si="3755"/>
        <v>#REF!</v>
      </c>
      <c r="CQ146" s="1348" t="e">
        <f t="shared" ca="1" si="3755"/>
        <v>#REF!</v>
      </c>
      <c r="CR146" s="1349" t="e">
        <f t="shared" ca="1" si="3755"/>
        <v>#REF!</v>
      </c>
      <c r="CS146" s="1350" t="e">
        <f t="shared" ca="1" si="3755"/>
        <v>#REF!</v>
      </c>
      <c r="CT146" s="1351"/>
      <c r="CU146" s="1352" t="e">
        <f t="shared" ref="CU146:DC146" ca="1" si="3756">IF(AND(CU144&gt;0,CU145&gt;0),ROUNDDOWN(CU145/CU144,4),"")</f>
        <v>#REF!</v>
      </c>
      <c r="CV146" s="1354" t="e">
        <f t="shared" ca="1" si="3756"/>
        <v>#REF!</v>
      </c>
      <c r="CW146" s="1355" t="e">
        <f t="shared" ca="1" si="3756"/>
        <v>#REF!</v>
      </c>
      <c r="CX146" s="1356" t="e">
        <f t="shared" ca="1" si="3756"/>
        <v>#REF!</v>
      </c>
      <c r="CY146" s="1357" t="e">
        <f t="shared" ca="1" si="3756"/>
        <v>#REF!</v>
      </c>
      <c r="CZ146" s="1358" t="e">
        <f t="shared" ca="1" si="3756"/>
        <v>#REF!</v>
      </c>
      <c r="DA146" s="1359" t="e">
        <f t="shared" ca="1" si="3756"/>
        <v>#REF!</v>
      </c>
      <c r="DB146" s="1360" t="e">
        <f t="shared" ca="1" si="3756"/>
        <v>#REF!</v>
      </c>
      <c r="DC146" s="1361" t="e">
        <f t="shared" ca="1" si="3756"/>
        <v>#REF!</v>
      </c>
      <c r="DD146" s="1362"/>
      <c r="DE146" s="1363" t="e">
        <f ca="1">IF(AND(DE144&gt;0,DE145&gt;0),ROUNDDOWN(DE145/DE144,4),"")</f>
        <v>#REF!</v>
      </c>
      <c r="DF146" s="1353" t="e">
        <f t="shared" ref="DF146:DM146" ca="1" si="3757">IF(AND(DF144&gt;0,DF145&gt;0),ROUNDDOWN(DF145/DF144,4),"")</f>
        <v>#REF!</v>
      </c>
      <c r="DG146" s="1338" t="e">
        <f t="shared" ca="1" si="3757"/>
        <v>#REF!</v>
      </c>
      <c r="DH146" s="1338" t="e">
        <f t="shared" ca="1" si="3757"/>
        <v>#REF!</v>
      </c>
      <c r="DI146" s="1339" t="e">
        <f t="shared" ca="1" si="3757"/>
        <v>#REF!</v>
      </c>
      <c r="DJ146" s="1338" t="e">
        <f t="shared" ca="1" si="3757"/>
        <v>#REF!</v>
      </c>
      <c r="DK146" s="1338" t="e">
        <f t="shared" ca="1" si="3757"/>
        <v>#REF!</v>
      </c>
      <c r="DL146" s="1340" t="e">
        <f t="shared" ca="1" si="3757"/>
        <v>#REF!</v>
      </c>
      <c r="DM146" s="1338" t="e">
        <f t="shared" ca="1" si="3757"/>
        <v>#REF!</v>
      </c>
      <c r="DN146" s="1341" t="e">
        <f ca="1">IF(DN145&gt;0,DN145/DN144,0)</f>
        <v>#REF!</v>
      </c>
      <c r="DO146" s="1338" t="e">
        <f t="shared" ref="DO146:DW146" ca="1" si="3758">IF(AND(DO144&gt;0,DO145&gt;0),ROUNDDOWN(DO145/DO144,4),"")</f>
        <v>#REF!</v>
      </c>
      <c r="DP146" s="1337" t="e">
        <f t="shared" ca="1" si="3758"/>
        <v>#REF!</v>
      </c>
      <c r="DQ146" s="1338" t="e">
        <f t="shared" ca="1" si="3758"/>
        <v>#REF!</v>
      </c>
      <c r="DR146" s="1338" t="e">
        <f t="shared" ca="1" si="3758"/>
        <v>#REF!</v>
      </c>
      <c r="DS146" s="1339" t="e">
        <f t="shared" ca="1" si="3758"/>
        <v>#REF!</v>
      </c>
      <c r="DT146" s="1338" t="e">
        <f t="shared" ca="1" si="3758"/>
        <v>#REF!</v>
      </c>
      <c r="DU146" s="1338" t="e">
        <f t="shared" ca="1" si="3758"/>
        <v>#REF!</v>
      </c>
      <c r="DV146" s="1340" t="e">
        <f t="shared" ca="1" si="3758"/>
        <v>#REF!</v>
      </c>
      <c r="DW146" s="1338" t="e">
        <f t="shared" ca="1" si="3758"/>
        <v>#REF!</v>
      </c>
      <c r="DX146" s="1341" t="e">
        <f ca="1">IF(DX145&gt;0,DX145/DX144,0)</f>
        <v>#REF!</v>
      </c>
      <c r="DY146" s="1338" t="e">
        <f t="shared" ref="DY146:EG146" ca="1" si="3759">IF(AND(DY144&gt;0,DY145&gt;0),ROUNDDOWN(DY145/DY144,4),"")</f>
        <v>#REF!</v>
      </c>
      <c r="DZ146" s="1337" t="e">
        <f t="shared" ca="1" si="3759"/>
        <v>#REF!</v>
      </c>
      <c r="EA146" s="1338" t="e">
        <f t="shared" ca="1" si="3759"/>
        <v>#REF!</v>
      </c>
      <c r="EB146" s="1338" t="e">
        <f t="shared" ca="1" si="3759"/>
        <v>#REF!</v>
      </c>
      <c r="EC146" s="1339" t="e">
        <f t="shared" ca="1" si="3759"/>
        <v>#REF!</v>
      </c>
      <c r="ED146" s="1338" t="e">
        <f t="shared" ca="1" si="3759"/>
        <v>#REF!</v>
      </c>
      <c r="EE146" s="1338" t="e">
        <f t="shared" ca="1" si="3759"/>
        <v>#REF!</v>
      </c>
      <c r="EF146" s="1340" t="e">
        <f t="shared" ca="1" si="3759"/>
        <v>#REF!</v>
      </c>
      <c r="EG146" s="1338" t="e">
        <f t="shared" ca="1" si="3759"/>
        <v>#REF!</v>
      </c>
      <c r="EH146" s="1341" t="e">
        <f ca="1">IF(EH145&gt;0,EH145/EH144,0)</f>
        <v>#REF!</v>
      </c>
      <c r="EI146" s="1338" t="e">
        <f t="shared" ref="EI146:EQ146" ca="1" si="3760">IF(AND(EI144&gt;0,EI145&gt;0),ROUNDDOWN(EI145/EI144,4),"")</f>
        <v>#REF!</v>
      </c>
      <c r="EJ146" s="1343" t="e">
        <f t="shared" ca="1" si="3760"/>
        <v>#REF!</v>
      </c>
      <c r="EK146" s="1344" t="e">
        <f t="shared" ca="1" si="3760"/>
        <v>#REF!</v>
      </c>
      <c r="EL146" s="1345" t="e">
        <f t="shared" ca="1" si="3760"/>
        <v>#REF!</v>
      </c>
      <c r="EM146" s="1346" t="e">
        <f t="shared" ca="1" si="3760"/>
        <v>#REF!</v>
      </c>
      <c r="EN146" s="1347" t="e">
        <f t="shared" ca="1" si="3760"/>
        <v>#REF!</v>
      </c>
      <c r="EO146" s="1348" t="e">
        <f t="shared" ca="1" si="3760"/>
        <v>#REF!</v>
      </c>
      <c r="EP146" s="1349" t="e">
        <f t="shared" ca="1" si="3760"/>
        <v>#REF!</v>
      </c>
      <c r="EQ146" s="1350" t="e">
        <f t="shared" ca="1" si="3760"/>
        <v>#REF!</v>
      </c>
      <c r="ER146" s="1351"/>
      <c r="ES146" s="1352" t="e">
        <f ca="1">IF(AND(ES144&gt;0,ES145&gt;0),ROUNDDOWN(ES145/ES144,4),"")</f>
        <v>#REF!</v>
      </c>
      <c r="ET146" s="1353" t="e">
        <f t="shared" ref="ET146:FA146" ca="1" si="3761">IF(AND(ET144&gt;0,ET145&gt;0),ROUNDDOWN(ET145/ET144,4),"")</f>
        <v>#REF!</v>
      </c>
      <c r="EU146" s="1338" t="e">
        <f t="shared" ca="1" si="3761"/>
        <v>#REF!</v>
      </c>
      <c r="EV146" s="1338" t="e">
        <f t="shared" ca="1" si="3761"/>
        <v>#REF!</v>
      </c>
      <c r="EW146" s="1339" t="e">
        <f t="shared" ca="1" si="3761"/>
        <v>#REF!</v>
      </c>
      <c r="EX146" s="1338" t="e">
        <f t="shared" ca="1" si="3761"/>
        <v>#REF!</v>
      </c>
      <c r="EY146" s="1338" t="e">
        <f t="shared" ca="1" si="3761"/>
        <v>#REF!</v>
      </c>
      <c r="EZ146" s="1340" t="e">
        <f t="shared" ca="1" si="3761"/>
        <v>#REF!</v>
      </c>
      <c r="FA146" s="1338" t="e">
        <f t="shared" ca="1" si="3761"/>
        <v>#REF!</v>
      </c>
      <c r="FB146" s="1341" t="e">
        <f ca="1">IF(FB145&gt;0,FB145/FB144,0)</f>
        <v>#REF!</v>
      </c>
      <c r="FC146" s="1338" t="e">
        <f t="shared" ref="FC146:FK146" ca="1" si="3762">IF(AND(FC144&gt;0,FC145&gt;0),ROUNDDOWN(FC145/FC144,4),"")</f>
        <v>#REF!</v>
      </c>
      <c r="FD146" s="1337" t="e">
        <f t="shared" ca="1" si="3762"/>
        <v>#REF!</v>
      </c>
      <c r="FE146" s="1338" t="e">
        <f t="shared" ca="1" si="3762"/>
        <v>#REF!</v>
      </c>
      <c r="FF146" s="1338" t="e">
        <f t="shared" ca="1" si="3762"/>
        <v>#REF!</v>
      </c>
      <c r="FG146" s="1339" t="e">
        <f t="shared" ca="1" si="3762"/>
        <v>#REF!</v>
      </c>
      <c r="FH146" s="1338" t="e">
        <f t="shared" ca="1" si="3762"/>
        <v>#REF!</v>
      </c>
      <c r="FI146" s="1338" t="e">
        <f t="shared" ca="1" si="3762"/>
        <v>#REF!</v>
      </c>
      <c r="FJ146" s="1340" t="e">
        <f t="shared" ca="1" si="3762"/>
        <v>#REF!</v>
      </c>
      <c r="FK146" s="1338" t="e">
        <f t="shared" ca="1" si="3762"/>
        <v>#REF!</v>
      </c>
      <c r="FL146" s="1341" t="e">
        <f ca="1">IF(FL145&gt;0,FL145/FL144,0)</f>
        <v>#REF!</v>
      </c>
      <c r="FM146" s="1338" t="e">
        <f t="shared" ref="FM146:FU146" ca="1" si="3763">IF(AND(FM144&gt;0,FM145&gt;0),ROUNDDOWN(FM145/FM144,4),"")</f>
        <v>#REF!</v>
      </c>
      <c r="FN146" s="1337" t="e">
        <f t="shared" ca="1" si="3763"/>
        <v>#REF!</v>
      </c>
      <c r="FO146" s="1338" t="e">
        <f t="shared" ca="1" si="3763"/>
        <v>#REF!</v>
      </c>
      <c r="FP146" s="1338" t="e">
        <f t="shared" ca="1" si="3763"/>
        <v>#REF!</v>
      </c>
      <c r="FQ146" s="1339" t="e">
        <f t="shared" ca="1" si="3763"/>
        <v>#REF!</v>
      </c>
      <c r="FR146" s="1338" t="e">
        <f t="shared" ca="1" si="3763"/>
        <v>#REF!</v>
      </c>
      <c r="FS146" s="1338" t="e">
        <f t="shared" ca="1" si="3763"/>
        <v>#REF!</v>
      </c>
      <c r="FT146" s="1340" t="e">
        <f t="shared" ca="1" si="3763"/>
        <v>#REF!</v>
      </c>
      <c r="FU146" s="1338" t="e">
        <f t="shared" ca="1" si="3763"/>
        <v>#REF!</v>
      </c>
      <c r="FV146" s="1341" t="e">
        <f ca="1">IF(FV145&gt;0,FV145/FV144,0)</f>
        <v>#REF!</v>
      </c>
      <c r="FW146" s="1338" t="e">
        <f t="shared" ref="FW146:GE146" ca="1" si="3764">IF(AND(FW144&gt;0,FW145&gt;0),ROUNDDOWN(FW145/FW144,4),"")</f>
        <v>#REF!</v>
      </c>
      <c r="FX146" s="1343" t="e">
        <f t="shared" ca="1" si="3764"/>
        <v>#REF!</v>
      </c>
      <c r="FY146" s="1344" t="e">
        <f t="shared" ca="1" si="3764"/>
        <v>#REF!</v>
      </c>
      <c r="FZ146" s="1345" t="e">
        <f t="shared" ca="1" si="3764"/>
        <v>#REF!</v>
      </c>
      <c r="GA146" s="1346" t="e">
        <f t="shared" ca="1" si="3764"/>
        <v>#REF!</v>
      </c>
      <c r="GB146" s="1347" t="e">
        <f t="shared" ca="1" si="3764"/>
        <v>#REF!</v>
      </c>
      <c r="GC146" s="1348" t="e">
        <f t="shared" ca="1" si="3764"/>
        <v>#REF!</v>
      </c>
      <c r="GD146" s="1349" t="e">
        <f t="shared" ca="1" si="3764"/>
        <v>#REF!</v>
      </c>
      <c r="GE146" s="1350" t="e">
        <f t="shared" ca="1" si="3764"/>
        <v>#REF!</v>
      </c>
      <c r="GF146" s="1351"/>
      <c r="GG146" s="1352" t="e">
        <f t="shared" ref="GG146:GO146" ca="1" si="3765">IF(AND(GG144&gt;0,GG145&gt;0),ROUNDDOWN(GG145/GG144,4),"")</f>
        <v>#REF!</v>
      </c>
      <c r="GH146" s="1354" t="e">
        <f t="shared" ca="1" si="3765"/>
        <v>#REF!</v>
      </c>
      <c r="GI146" s="1355" t="e">
        <f t="shared" ca="1" si="3765"/>
        <v>#REF!</v>
      </c>
      <c r="GJ146" s="1356" t="e">
        <f t="shared" ca="1" si="3765"/>
        <v>#REF!</v>
      </c>
      <c r="GK146" s="1357" t="e">
        <f t="shared" ca="1" si="3765"/>
        <v>#REF!</v>
      </c>
      <c r="GL146" s="1358" t="e">
        <f t="shared" ca="1" si="3765"/>
        <v>#REF!</v>
      </c>
      <c r="GM146" s="1359" t="e">
        <f t="shared" ca="1" si="3765"/>
        <v>#REF!</v>
      </c>
      <c r="GN146" s="1360" t="e">
        <f t="shared" ca="1" si="3765"/>
        <v>#REF!</v>
      </c>
      <c r="GO146" s="1361" t="e">
        <f t="shared" ca="1" si="3765"/>
        <v>#REF!</v>
      </c>
      <c r="GP146" s="1362"/>
      <c r="GQ146" s="1363" t="e">
        <f t="shared" ref="GQ146:GY146" ca="1" si="3766">IF(AND(GQ144&gt;0,GQ145&gt;0),ROUNDDOWN(GQ145/GQ144,4),"")</f>
        <v>#REF!</v>
      </c>
      <c r="GR146" s="1364" t="e">
        <f t="shared" ca="1" si="3766"/>
        <v>#REF!</v>
      </c>
      <c r="GS146" s="1365" t="e">
        <f t="shared" ca="1" si="3766"/>
        <v>#REF!</v>
      </c>
      <c r="GT146" s="1366" t="e">
        <f t="shared" ca="1" si="3766"/>
        <v>#REF!</v>
      </c>
      <c r="GU146" s="1364" t="e">
        <f t="shared" ca="1" si="3766"/>
        <v>#REF!</v>
      </c>
      <c r="GV146" s="1365" t="e">
        <f t="shared" ca="1" si="3766"/>
        <v>#REF!</v>
      </c>
      <c r="GW146" s="1366" t="e">
        <f t="shared" ca="1" si="3766"/>
        <v>#REF!</v>
      </c>
      <c r="GX146" s="1364" t="e">
        <f t="shared" ca="1" si="3766"/>
        <v>#REF!</v>
      </c>
      <c r="GY146" s="1365" t="e">
        <f t="shared" ca="1" si="3766"/>
        <v>#REF!</v>
      </c>
      <c r="GZ146" s="1367"/>
      <c r="HA146" s="1366" t="e">
        <f ca="1">IF(AND(HA144&gt;0,HA145&gt;0),ROUNDDOWN(HA145/HA144,4),"")</f>
        <v>#REF!</v>
      </c>
      <c r="HC146" s="477"/>
      <c r="HD146" s="477"/>
      <c r="HE146" s="595"/>
      <c r="HF146" s="477"/>
      <c r="HG146" s="477"/>
    </row>
    <row r="147" spans="2:215" s="478" customFormat="1" ht="28.5" x14ac:dyDescent="0.25">
      <c r="B147" s="516"/>
      <c r="C147" s="463"/>
      <c r="F147" s="1379"/>
      <c r="G147" s="1379"/>
      <c r="H147" s="1379"/>
      <c r="I147" s="1379"/>
      <c r="J147" s="554"/>
      <c r="R147" s="583"/>
      <c r="S147" s="464"/>
      <c r="T147" s="465" t="s">
        <v>215</v>
      </c>
      <c r="U147" s="466" t="s">
        <v>213</v>
      </c>
      <c r="V147" s="466" t="s">
        <v>214</v>
      </c>
      <c r="W147" s="467" t="s">
        <v>215</v>
      </c>
      <c r="X147" s="466" t="s">
        <v>213</v>
      </c>
      <c r="Y147" s="466" t="s">
        <v>214</v>
      </c>
      <c r="Z147" s="468" t="s">
        <v>215</v>
      </c>
      <c r="AA147" s="466" t="s">
        <v>213</v>
      </c>
      <c r="AB147" s="469" t="s">
        <v>231</v>
      </c>
      <c r="AC147" s="466" t="s">
        <v>214</v>
      </c>
      <c r="AD147" s="465" t="s">
        <v>215</v>
      </c>
      <c r="AE147" s="466" t="s">
        <v>213</v>
      </c>
      <c r="AF147" s="466" t="s">
        <v>214</v>
      </c>
      <c r="AG147" s="467" t="s">
        <v>215</v>
      </c>
      <c r="AH147" s="466" t="s">
        <v>213</v>
      </c>
      <c r="AI147" s="466" t="s">
        <v>214</v>
      </c>
      <c r="AJ147" s="468" t="s">
        <v>215</v>
      </c>
      <c r="AK147" s="466" t="s">
        <v>213</v>
      </c>
      <c r="AL147" s="469" t="s">
        <v>231</v>
      </c>
      <c r="AM147" s="466" t="s">
        <v>214</v>
      </c>
      <c r="AN147" s="465" t="s">
        <v>215</v>
      </c>
      <c r="AO147" s="466" t="s">
        <v>213</v>
      </c>
      <c r="AP147" s="466" t="s">
        <v>214</v>
      </c>
      <c r="AQ147" s="467" t="s">
        <v>215</v>
      </c>
      <c r="AR147" s="466" t="s">
        <v>213</v>
      </c>
      <c r="AS147" s="466" t="s">
        <v>214</v>
      </c>
      <c r="AT147" s="468" t="s">
        <v>215</v>
      </c>
      <c r="AU147" s="466" t="s">
        <v>213</v>
      </c>
      <c r="AV147" s="469" t="s">
        <v>231</v>
      </c>
      <c r="AW147" s="466" t="s">
        <v>214</v>
      </c>
      <c r="AX147" s="643" t="s">
        <v>215</v>
      </c>
      <c r="AY147" s="520" t="s">
        <v>213</v>
      </c>
      <c r="AZ147" s="1313" t="s">
        <v>232</v>
      </c>
      <c r="BA147" s="654" t="s">
        <v>215</v>
      </c>
      <c r="BB147" s="542" t="s">
        <v>213</v>
      </c>
      <c r="BC147" s="1314" t="s">
        <v>232</v>
      </c>
      <c r="BD147" s="665" t="s">
        <v>215</v>
      </c>
      <c r="BE147" s="470" t="s">
        <v>213</v>
      </c>
      <c r="BF147" s="471" t="s">
        <v>231</v>
      </c>
      <c r="BG147" s="1315" t="s">
        <v>232</v>
      </c>
      <c r="BH147" s="472" t="s">
        <v>215</v>
      </c>
      <c r="BI147" s="466" t="s">
        <v>213</v>
      </c>
      <c r="BJ147" s="466" t="s">
        <v>214</v>
      </c>
      <c r="BK147" s="467" t="s">
        <v>215</v>
      </c>
      <c r="BL147" s="466" t="s">
        <v>213</v>
      </c>
      <c r="BM147" s="466" t="s">
        <v>214</v>
      </c>
      <c r="BN147" s="468" t="s">
        <v>215</v>
      </c>
      <c r="BO147" s="466" t="s">
        <v>213</v>
      </c>
      <c r="BP147" s="469" t="s">
        <v>231</v>
      </c>
      <c r="BQ147" s="466" t="s">
        <v>214</v>
      </c>
      <c r="BR147" s="465" t="s">
        <v>215</v>
      </c>
      <c r="BS147" s="466" t="s">
        <v>213</v>
      </c>
      <c r="BT147" s="466" t="s">
        <v>214</v>
      </c>
      <c r="BU147" s="467" t="s">
        <v>215</v>
      </c>
      <c r="BV147" s="466" t="s">
        <v>213</v>
      </c>
      <c r="BW147" s="466" t="s">
        <v>214</v>
      </c>
      <c r="BX147" s="468" t="s">
        <v>215</v>
      </c>
      <c r="BY147" s="466" t="s">
        <v>213</v>
      </c>
      <c r="BZ147" s="469" t="s">
        <v>231</v>
      </c>
      <c r="CA147" s="466" t="s">
        <v>214</v>
      </c>
      <c r="CB147" s="465" t="s">
        <v>215</v>
      </c>
      <c r="CC147" s="466" t="s">
        <v>213</v>
      </c>
      <c r="CD147" s="466" t="s">
        <v>214</v>
      </c>
      <c r="CE147" s="467" t="s">
        <v>215</v>
      </c>
      <c r="CF147" s="466" t="s">
        <v>213</v>
      </c>
      <c r="CG147" s="466" t="s">
        <v>214</v>
      </c>
      <c r="CH147" s="468" t="s">
        <v>215</v>
      </c>
      <c r="CI147" s="466" t="s">
        <v>213</v>
      </c>
      <c r="CJ147" s="469" t="s">
        <v>231</v>
      </c>
      <c r="CK147" s="466" t="s">
        <v>214</v>
      </c>
      <c r="CL147" s="643" t="s">
        <v>215</v>
      </c>
      <c r="CM147" s="520" t="s">
        <v>213</v>
      </c>
      <c r="CN147" s="1313" t="s">
        <v>232</v>
      </c>
      <c r="CO147" s="654" t="s">
        <v>215</v>
      </c>
      <c r="CP147" s="542" t="s">
        <v>213</v>
      </c>
      <c r="CQ147" s="1314" t="s">
        <v>232</v>
      </c>
      <c r="CR147" s="665" t="s">
        <v>215</v>
      </c>
      <c r="CS147" s="470" t="s">
        <v>213</v>
      </c>
      <c r="CT147" s="471" t="s">
        <v>231</v>
      </c>
      <c r="CU147" s="1315" t="s">
        <v>232</v>
      </c>
      <c r="CV147" s="676" t="s">
        <v>237</v>
      </c>
      <c r="CW147" s="539" t="s">
        <v>238</v>
      </c>
      <c r="CX147" s="1316" t="s">
        <v>232</v>
      </c>
      <c r="CY147" s="687" t="s">
        <v>237</v>
      </c>
      <c r="CZ147" s="517" t="s">
        <v>238</v>
      </c>
      <c r="DA147" s="1317" t="s">
        <v>232</v>
      </c>
      <c r="DB147" s="696" t="s">
        <v>237</v>
      </c>
      <c r="DC147" s="473" t="s">
        <v>238</v>
      </c>
      <c r="DD147" s="474" t="s">
        <v>239</v>
      </c>
      <c r="DE147" s="1318" t="s">
        <v>232</v>
      </c>
      <c r="DF147" s="472" t="s">
        <v>215</v>
      </c>
      <c r="DG147" s="466" t="s">
        <v>213</v>
      </c>
      <c r="DH147" s="466" t="s">
        <v>214</v>
      </c>
      <c r="DI147" s="467" t="s">
        <v>215</v>
      </c>
      <c r="DJ147" s="466" t="s">
        <v>213</v>
      </c>
      <c r="DK147" s="466" t="s">
        <v>214</v>
      </c>
      <c r="DL147" s="468" t="s">
        <v>215</v>
      </c>
      <c r="DM147" s="466" t="s">
        <v>213</v>
      </c>
      <c r="DN147" s="469" t="s">
        <v>231</v>
      </c>
      <c r="DO147" s="466" t="s">
        <v>214</v>
      </c>
      <c r="DP147" s="465" t="s">
        <v>215</v>
      </c>
      <c r="DQ147" s="466" t="s">
        <v>213</v>
      </c>
      <c r="DR147" s="466" t="s">
        <v>214</v>
      </c>
      <c r="DS147" s="467" t="s">
        <v>215</v>
      </c>
      <c r="DT147" s="466" t="s">
        <v>213</v>
      </c>
      <c r="DU147" s="466" t="s">
        <v>214</v>
      </c>
      <c r="DV147" s="468" t="s">
        <v>215</v>
      </c>
      <c r="DW147" s="466" t="s">
        <v>213</v>
      </c>
      <c r="DX147" s="469" t="s">
        <v>231</v>
      </c>
      <c r="DY147" s="466" t="s">
        <v>214</v>
      </c>
      <c r="DZ147" s="465" t="s">
        <v>215</v>
      </c>
      <c r="EA147" s="466" t="s">
        <v>213</v>
      </c>
      <c r="EB147" s="466" t="s">
        <v>214</v>
      </c>
      <c r="EC147" s="467" t="s">
        <v>215</v>
      </c>
      <c r="ED147" s="466" t="s">
        <v>213</v>
      </c>
      <c r="EE147" s="466" t="s">
        <v>214</v>
      </c>
      <c r="EF147" s="468" t="s">
        <v>215</v>
      </c>
      <c r="EG147" s="466" t="s">
        <v>213</v>
      </c>
      <c r="EH147" s="469" t="s">
        <v>231</v>
      </c>
      <c r="EI147" s="466" t="s">
        <v>214</v>
      </c>
      <c r="EJ147" s="643" t="s">
        <v>215</v>
      </c>
      <c r="EK147" s="520" t="s">
        <v>213</v>
      </c>
      <c r="EL147" s="1313" t="s">
        <v>232</v>
      </c>
      <c r="EM147" s="654" t="s">
        <v>215</v>
      </c>
      <c r="EN147" s="542" t="s">
        <v>213</v>
      </c>
      <c r="EO147" s="1314" t="s">
        <v>232</v>
      </c>
      <c r="EP147" s="665" t="s">
        <v>215</v>
      </c>
      <c r="EQ147" s="470" t="s">
        <v>213</v>
      </c>
      <c r="ER147" s="471" t="s">
        <v>231</v>
      </c>
      <c r="ES147" s="1315" t="s">
        <v>232</v>
      </c>
      <c r="ET147" s="472" t="s">
        <v>215</v>
      </c>
      <c r="EU147" s="466" t="s">
        <v>213</v>
      </c>
      <c r="EV147" s="466" t="s">
        <v>214</v>
      </c>
      <c r="EW147" s="467" t="s">
        <v>215</v>
      </c>
      <c r="EX147" s="466" t="s">
        <v>213</v>
      </c>
      <c r="EY147" s="466" t="s">
        <v>214</v>
      </c>
      <c r="EZ147" s="468" t="s">
        <v>215</v>
      </c>
      <c r="FA147" s="466" t="s">
        <v>213</v>
      </c>
      <c r="FB147" s="469" t="s">
        <v>231</v>
      </c>
      <c r="FC147" s="466" t="s">
        <v>214</v>
      </c>
      <c r="FD147" s="465" t="s">
        <v>215</v>
      </c>
      <c r="FE147" s="466" t="s">
        <v>213</v>
      </c>
      <c r="FF147" s="466" t="s">
        <v>214</v>
      </c>
      <c r="FG147" s="467" t="s">
        <v>215</v>
      </c>
      <c r="FH147" s="466" t="s">
        <v>213</v>
      </c>
      <c r="FI147" s="466" t="s">
        <v>214</v>
      </c>
      <c r="FJ147" s="468" t="s">
        <v>215</v>
      </c>
      <c r="FK147" s="466" t="s">
        <v>213</v>
      </c>
      <c r="FL147" s="469" t="s">
        <v>231</v>
      </c>
      <c r="FM147" s="466" t="s">
        <v>214</v>
      </c>
      <c r="FN147" s="465" t="s">
        <v>215</v>
      </c>
      <c r="FO147" s="466" t="s">
        <v>213</v>
      </c>
      <c r="FP147" s="466" t="s">
        <v>214</v>
      </c>
      <c r="FQ147" s="467" t="s">
        <v>215</v>
      </c>
      <c r="FR147" s="466" t="s">
        <v>213</v>
      </c>
      <c r="FS147" s="466" t="s">
        <v>214</v>
      </c>
      <c r="FT147" s="468" t="s">
        <v>215</v>
      </c>
      <c r="FU147" s="466" t="s">
        <v>213</v>
      </c>
      <c r="FV147" s="469" t="s">
        <v>231</v>
      </c>
      <c r="FW147" s="466" t="s">
        <v>214</v>
      </c>
      <c r="FX147" s="643" t="s">
        <v>215</v>
      </c>
      <c r="FY147" s="520" t="s">
        <v>213</v>
      </c>
      <c r="FZ147" s="1313" t="s">
        <v>232</v>
      </c>
      <c r="GA147" s="654" t="s">
        <v>215</v>
      </c>
      <c r="GB147" s="542" t="s">
        <v>213</v>
      </c>
      <c r="GC147" s="1314" t="s">
        <v>232</v>
      </c>
      <c r="GD147" s="665" t="s">
        <v>215</v>
      </c>
      <c r="GE147" s="470" t="s">
        <v>213</v>
      </c>
      <c r="GF147" s="471" t="s">
        <v>231</v>
      </c>
      <c r="GG147" s="1315" t="s">
        <v>232</v>
      </c>
      <c r="GH147" s="676" t="s">
        <v>237</v>
      </c>
      <c r="GI147" s="539" t="s">
        <v>238</v>
      </c>
      <c r="GJ147" s="1316" t="s">
        <v>232</v>
      </c>
      <c r="GK147" s="687" t="s">
        <v>237</v>
      </c>
      <c r="GL147" s="517" t="s">
        <v>238</v>
      </c>
      <c r="GM147" s="1317" t="s">
        <v>232</v>
      </c>
      <c r="GN147" s="696" t="s">
        <v>215</v>
      </c>
      <c r="GO147" s="473" t="s">
        <v>213</v>
      </c>
      <c r="GP147" s="474" t="s">
        <v>231</v>
      </c>
      <c r="GQ147" s="1318" t="s">
        <v>232</v>
      </c>
      <c r="GR147" s="706" t="s">
        <v>215</v>
      </c>
      <c r="GS147" s="475" t="s">
        <v>213</v>
      </c>
      <c r="GT147" s="1319" t="s">
        <v>232</v>
      </c>
      <c r="GU147" s="706" t="s">
        <v>215</v>
      </c>
      <c r="GV147" s="475" t="s">
        <v>213</v>
      </c>
      <c r="GW147" s="1319" t="s">
        <v>232</v>
      </c>
      <c r="GX147" s="706" t="s">
        <v>215</v>
      </c>
      <c r="GY147" s="475" t="s">
        <v>213</v>
      </c>
      <c r="GZ147" s="476" t="s">
        <v>231</v>
      </c>
      <c r="HA147" s="1319" t="s">
        <v>232</v>
      </c>
      <c r="HC147" s="477"/>
      <c r="HD147" s="477"/>
      <c r="HE147" s="595"/>
      <c r="HF147" s="477"/>
      <c r="HG147" s="477"/>
    </row>
    <row r="148" spans="2:215" s="478" customFormat="1" ht="28.5" x14ac:dyDescent="0.25">
      <c r="B148" s="516"/>
      <c r="C148" s="463"/>
      <c r="F148" s="1379"/>
      <c r="G148" s="1379"/>
      <c r="H148" s="1379"/>
      <c r="I148" s="1565" t="s">
        <v>247</v>
      </c>
      <c r="J148" s="554"/>
      <c r="R148" s="583"/>
      <c r="S148" s="450" t="s">
        <v>145</v>
      </c>
      <c r="T148" s="479" t="e">
        <f t="shared" ref="T148:AY148" ca="1" si="3767">SUMIFS(T$5:T$126,$HC$5:$HC$126,$S148,$HE$5:$HE$126,$I148)</f>
        <v>#REF!</v>
      </c>
      <c r="U148" s="480" t="e">
        <f t="shared" ca="1" si="3767"/>
        <v>#REF!</v>
      </c>
      <c r="V148" s="480" t="e">
        <f t="shared" ca="1" si="3767"/>
        <v>#REF!</v>
      </c>
      <c r="W148" s="481" t="e">
        <f t="shared" ca="1" si="3767"/>
        <v>#REF!</v>
      </c>
      <c r="X148" s="480" t="e">
        <f t="shared" ca="1" si="3767"/>
        <v>#REF!</v>
      </c>
      <c r="Y148" s="480" t="e">
        <f t="shared" ca="1" si="3767"/>
        <v>#REF!</v>
      </c>
      <c r="Z148" s="482" t="e">
        <f t="shared" ca="1" si="3767"/>
        <v>#REF!</v>
      </c>
      <c r="AA148" s="480" t="e">
        <f t="shared" ca="1" si="3767"/>
        <v>#REF!</v>
      </c>
      <c r="AB148" s="483" t="e">
        <f t="shared" ca="1" si="3767"/>
        <v>#REF!</v>
      </c>
      <c r="AC148" s="480" t="e">
        <f t="shared" ca="1" si="3767"/>
        <v>#REF!</v>
      </c>
      <c r="AD148" s="479" t="e">
        <f t="shared" ca="1" si="3767"/>
        <v>#REF!</v>
      </c>
      <c r="AE148" s="480" t="e">
        <f t="shared" ca="1" si="3767"/>
        <v>#REF!</v>
      </c>
      <c r="AF148" s="480" t="e">
        <f t="shared" ca="1" si="3767"/>
        <v>#REF!</v>
      </c>
      <c r="AG148" s="481" t="e">
        <f t="shared" ca="1" si="3767"/>
        <v>#REF!</v>
      </c>
      <c r="AH148" s="480" t="e">
        <f t="shared" ca="1" si="3767"/>
        <v>#REF!</v>
      </c>
      <c r="AI148" s="480" t="e">
        <f t="shared" ca="1" si="3767"/>
        <v>#REF!</v>
      </c>
      <c r="AJ148" s="482" t="e">
        <f t="shared" ca="1" si="3767"/>
        <v>#REF!</v>
      </c>
      <c r="AK148" s="480" t="e">
        <f t="shared" ca="1" si="3767"/>
        <v>#REF!</v>
      </c>
      <c r="AL148" s="483" t="e">
        <f t="shared" ca="1" si="3767"/>
        <v>#REF!</v>
      </c>
      <c r="AM148" s="480" t="e">
        <f t="shared" ca="1" si="3767"/>
        <v>#REF!</v>
      </c>
      <c r="AN148" s="479" t="e">
        <f t="shared" ca="1" si="3767"/>
        <v>#REF!</v>
      </c>
      <c r="AO148" s="480" t="e">
        <f t="shared" ca="1" si="3767"/>
        <v>#REF!</v>
      </c>
      <c r="AP148" s="480" t="e">
        <f t="shared" ca="1" si="3767"/>
        <v>#REF!</v>
      </c>
      <c r="AQ148" s="481" t="e">
        <f t="shared" ca="1" si="3767"/>
        <v>#REF!</v>
      </c>
      <c r="AR148" s="480" t="e">
        <f t="shared" ca="1" si="3767"/>
        <v>#REF!</v>
      </c>
      <c r="AS148" s="480" t="e">
        <f t="shared" ca="1" si="3767"/>
        <v>#REF!</v>
      </c>
      <c r="AT148" s="482" t="e">
        <f t="shared" ca="1" si="3767"/>
        <v>#REF!</v>
      </c>
      <c r="AU148" s="480" t="e">
        <f t="shared" ca="1" si="3767"/>
        <v>#REF!</v>
      </c>
      <c r="AV148" s="483" t="e">
        <f t="shared" ca="1" si="3767"/>
        <v>#REF!</v>
      </c>
      <c r="AW148" s="480" t="e">
        <f t="shared" ca="1" si="3767"/>
        <v>#REF!</v>
      </c>
      <c r="AX148" s="644" t="e">
        <f t="shared" ca="1" si="3767"/>
        <v>#REF!</v>
      </c>
      <c r="AY148" s="521" t="e">
        <f t="shared" ca="1" si="3767"/>
        <v>#REF!</v>
      </c>
      <c r="AZ148" s="1322" t="e">
        <f t="shared" ref="AZ148:CE148" ca="1" si="3768">SUMIFS(AZ$5:AZ$126,$HC$5:$HC$126,$S148,$HE$5:$HE$126,$I148)</f>
        <v>#REF!</v>
      </c>
      <c r="BA148" s="655" t="e">
        <f t="shared" ca="1" si="3768"/>
        <v>#REF!</v>
      </c>
      <c r="BB148" s="543" t="e">
        <f t="shared" ca="1" si="3768"/>
        <v>#REF!</v>
      </c>
      <c r="BC148" s="1323" t="e">
        <f t="shared" ca="1" si="3768"/>
        <v>#REF!</v>
      </c>
      <c r="BD148" s="666" t="e">
        <f t="shared" ca="1" si="3768"/>
        <v>#REF!</v>
      </c>
      <c r="BE148" s="484" t="e">
        <f t="shared" ca="1" si="3768"/>
        <v>#REF!</v>
      </c>
      <c r="BF148" s="485" t="e">
        <f t="shared" ca="1" si="3768"/>
        <v>#REF!</v>
      </c>
      <c r="BG148" s="1324" t="e">
        <f t="shared" ca="1" si="3768"/>
        <v>#REF!</v>
      </c>
      <c r="BH148" s="486" t="e">
        <f t="shared" ca="1" si="3768"/>
        <v>#REF!</v>
      </c>
      <c r="BI148" s="480" t="e">
        <f t="shared" ca="1" si="3768"/>
        <v>#REF!</v>
      </c>
      <c r="BJ148" s="480" t="e">
        <f t="shared" ca="1" si="3768"/>
        <v>#REF!</v>
      </c>
      <c r="BK148" s="481" t="e">
        <f t="shared" ca="1" si="3768"/>
        <v>#REF!</v>
      </c>
      <c r="BL148" s="480" t="e">
        <f t="shared" ca="1" si="3768"/>
        <v>#REF!</v>
      </c>
      <c r="BM148" s="480" t="e">
        <f t="shared" ca="1" si="3768"/>
        <v>#REF!</v>
      </c>
      <c r="BN148" s="482" t="e">
        <f t="shared" ca="1" si="3768"/>
        <v>#REF!</v>
      </c>
      <c r="BO148" s="480" t="e">
        <f t="shared" ca="1" si="3768"/>
        <v>#REF!</v>
      </c>
      <c r="BP148" s="483" t="e">
        <f t="shared" ca="1" si="3768"/>
        <v>#REF!</v>
      </c>
      <c r="BQ148" s="480" t="e">
        <f t="shared" ca="1" si="3768"/>
        <v>#REF!</v>
      </c>
      <c r="BR148" s="479" t="e">
        <f t="shared" ca="1" si="3768"/>
        <v>#REF!</v>
      </c>
      <c r="BS148" s="480" t="e">
        <f t="shared" ca="1" si="3768"/>
        <v>#REF!</v>
      </c>
      <c r="BT148" s="480" t="e">
        <f t="shared" ca="1" si="3768"/>
        <v>#REF!</v>
      </c>
      <c r="BU148" s="481" t="e">
        <f t="shared" ca="1" si="3768"/>
        <v>#REF!</v>
      </c>
      <c r="BV148" s="480" t="e">
        <f t="shared" ca="1" si="3768"/>
        <v>#REF!</v>
      </c>
      <c r="BW148" s="480" t="e">
        <f t="shared" ca="1" si="3768"/>
        <v>#REF!</v>
      </c>
      <c r="BX148" s="482" t="e">
        <f t="shared" ca="1" si="3768"/>
        <v>#REF!</v>
      </c>
      <c r="BY148" s="480" t="e">
        <f t="shared" ca="1" si="3768"/>
        <v>#REF!</v>
      </c>
      <c r="BZ148" s="483" t="e">
        <f t="shared" ca="1" si="3768"/>
        <v>#REF!</v>
      </c>
      <c r="CA148" s="480" t="e">
        <f t="shared" ca="1" si="3768"/>
        <v>#REF!</v>
      </c>
      <c r="CB148" s="479" t="e">
        <f t="shared" ca="1" si="3768"/>
        <v>#REF!</v>
      </c>
      <c r="CC148" s="480" t="e">
        <f t="shared" ca="1" si="3768"/>
        <v>#REF!</v>
      </c>
      <c r="CD148" s="480" t="e">
        <f t="shared" ca="1" si="3768"/>
        <v>#REF!</v>
      </c>
      <c r="CE148" s="481" t="e">
        <f t="shared" ca="1" si="3768"/>
        <v>#REF!</v>
      </c>
      <c r="CF148" s="480" t="e">
        <f t="shared" ref="CF148:DK148" ca="1" si="3769">SUMIFS(CF$5:CF$126,$HC$5:$HC$126,$S148,$HE$5:$HE$126,$I148)</f>
        <v>#REF!</v>
      </c>
      <c r="CG148" s="480" t="e">
        <f t="shared" ca="1" si="3769"/>
        <v>#REF!</v>
      </c>
      <c r="CH148" s="482" t="e">
        <f t="shared" ca="1" si="3769"/>
        <v>#REF!</v>
      </c>
      <c r="CI148" s="480" t="e">
        <f t="shared" ca="1" si="3769"/>
        <v>#REF!</v>
      </c>
      <c r="CJ148" s="483" t="e">
        <f t="shared" ca="1" si="3769"/>
        <v>#REF!</v>
      </c>
      <c r="CK148" s="480" t="e">
        <f t="shared" ca="1" si="3769"/>
        <v>#REF!</v>
      </c>
      <c r="CL148" s="644" t="e">
        <f t="shared" ca="1" si="3769"/>
        <v>#REF!</v>
      </c>
      <c r="CM148" s="521" t="e">
        <f t="shared" ca="1" si="3769"/>
        <v>#REF!</v>
      </c>
      <c r="CN148" s="1322" t="e">
        <f t="shared" ca="1" si="3769"/>
        <v>#REF!</v>
      </c>
      <c r="CO148" s="655" t="e">
        <f t="shared" ca="1" si="3769"/>
        <v>#REF!</v>
      </c>
      <c r="CP148" s="543" t="e">
        <f t="shared" ca="1" si="3769"/>
        <v>#REF!</v>
      </c>
      <c r="CQ148" s="1323" t="e">
        <f t="shared" ca="1" si="3769"/>
        <v>#REF!</v>
      </c>
      <c r="CR148" s="666" t="e">
        <f t="shared" ca="1" si="3769"/>
        <v>#REF!</v>
      </c>
      <c r="CS148" s="484" t="e">
        <f t="shared" ca="1" si="3769"/>
        <v>#REF!</v>
      </c>
      <c r="CT148" s="485" t="e">
        <f t="shared" ca="1" si="3769"/>
        <v>#REF!</v>
      </c>
      <c r="CU148" s="1324" t="e">
        <f t="shared" ca="1" si="3769"/>
        <v>#REF!</v>
      </c>
      <c r="CV148" s="677" t="e">
        <f t="shared" ca="1" si="3769"/>
        <v>#REF!</v>
      </c>
      <c r="CW148" s="540" t="e">
        <f t="shared" ca="1" si="3769"/>
        <v>#REF!</v>
      </c>
      <c r="CX148" s="1325" t="e">
        <f t="shared" ca="1" si="3769"/>
        <v>#REF!</v>
      </c>
      <c r="CY148" s="688" t="e">
        <f t="shared" ca="1" si="3769"/>
        <v>#REF!</v>
      </c>
      <c r="CZ148" s="518" t="e">
        <f t="shared" ca="1" si="3769"/>
        <v>#REF!</v>
      </c>
      <c r="DA148" s="1326" t="e">
        <f t="shared" ca="1" si="3769"/>
        <v>#REF!</v>
      </c>
      <c r="DB148" s="697" t="e">
        <f t="shared" ca="1" si="3769"/>
        <v>#REF!</v>
      </c>
      <c r="DC148" s="487" t="e">
        <f t="shared" ca="1" si="3769"/>
        <v>#REF!</v>
      </c>
      <c r="DD148" s="488" t="e">
        <f t="shared" ca="1" si="3769"/>
        <v>#REF!</v>
      </c>
      <c r="DE148" s="1327" t="e">
        <f t="shared" ca="1" si="3769"/>
        <v>#REF!</v>
      </c>
      <c r="DF148" s="486" t="e">
        <f t="shared" ca="1" si="3769"/>
        <v>#REF!</v>
      </c>
      <c r="DG148" s="480" t="e">
        <f t="shared" ca="1" si="3769"/>
        <v>#REF!</v>
      </c>
      <c r="DH148" s="480" t="e">
        <f t="shared" ca="1" si="3769"/>
        <v>#REF!</v>
      </c>
      <c r="DI148" s="481" t="e">
        <f t="shared" ca="1" si="3769"/>
        <v>#REF!</v>
      </c>
      <c r="DJ148" s="480" t="e">
        <f t="shared" ca="1" si="3769"/>
        <v>#REF!</v>
      </c>
      <c r="DK148" s="480" t="e">
        <f t="shared" ca="1" si="3769"/>
        <v>#REF!</v>
      </c>
      <c r="DL148" s="482" t="e">
        <f t="shared" ref="DL148:EQ148" ca="1" si="3770">SUMIFS(DL$5:DL$126,$HC$5:$HC$126,$S148,$HE$5:$HE$126,$I148)</f>
        <v>#REF!</v>
      </c>
      <c r="DM148" s="480" t="e">
        <f t="shared" ca="1" si="3770"/>
        <v>#REF!</v>
      </c>
      <c r="DN148" s="483" t="e">
        <f t="shared" ca="1" si="3770"/>
        <v>#REF!</v>
      </c>
      <c r="DO148" s="480" t="e">
        <f t="shared" ca="1" si="3770"/>
        <v>#REF!</v>
      </c>
      <c r="DP148" s="479" t="e">
        <f t="shared" ca="1" si="3770"/>
        <v>#REF!</v>
      </c>
      <c r="DQ148" s="480" t="e">
        <f t="shared" ca="1" si="3770"/>
        <v>#REF!</v>
      </c>
      <c r="DR148" s="480" t="e">
        <f t="shared" ca="1" si="3770"/>
        <v>#REF!</v>
      </c>
      <c r="DS148" s="481" t="e">
        <f t="shared" ca="1" si="3770"/>
        <v>#REF!</v>
      </c>
      <c r="DT148" s="480" t="e">
        <f t="shared" ca="1" si="3770"/>
        <v>#REF!</v>
      </c>
      <c r="DU148" s="480" t="e">
        <f t="shared" ca="1" si="3770"/>
        <v>#REF!</v>
      </c>
      <c r="DV148" s="482" t="e">
        <f t="shared" ca="1" si="3770"/>
        <v>#REF!</v>
      </c>
      <c r="DW148" s="480" t="e">
        <f t="shared" ca="1" si="3770"/>
        <v>#REF!</v>
      </c>
      <c r="DX148" s="483" t="e">
        <f t="shared" ca="1" si="3770"/>
        <v>#REF!</v>
      </c>
      <c r="DY148" s="480" t="e">
        <f t="shared" ca="1" si="3770"/>
        <v>#REF!</v>
      </c>
      <c r="DZ148" s="479" t="e">
        <f t="shared" ca="1" si="3770"/>
        <v>#REF!</v>
      </c>
      <c r="EA148" s="480" t="e">
        <f t="shared" ca="1" si="3770"/>
        <v>#REF!</v>
      </c>
      <c r="EB148" s="480" t="e">
        <f t="shared" ca="1" si="3770"/>
        <v>#REF!</v>
      </c>
      <c r="EC148" s="481" t="e">
        <f t="shared" ca="1" si="3770"/>
        <v>#REF!</v>
      </c>
      <c r="ED148" s="480" t="e">
        <f t="shared" ca="1" si="3770"/>
        <v>#REF!</v>
      </c>
      <c r="EE148" s="480" t="e">
        <f t="shared" ca="1" si="3770"/>
        <v>#REF!</v>
      </c>
      <c r="EF148" s="482" t="e">
        <f t="shared" ca="1" si="3770"/>
        <v>#REF!</v>
      </c>
      <c r="EG148" s="480" t="e">
        <f t="shared" ca="1" si="3770"/>
        <v>#REF!</v>
      </c>
      <c r="EH148" s="483" t="e">
        <f t="shared" ca="1" si="3770"/>
        <v>#REF!</v>
      </c>
      <c r="EI148" s="480" t="e">
        <f t="shared" ca="1" si="3770"/>
        <v>#REF!</v>
      </c>
      <c r="EJ148" s="644" t="e">
        <f t="shared" ca="1" si="3770"/>
        <v>#REF!</v>
      </c>
      <c r="EK148" s="521" t="e">
        <f t="shared" ca="1" si="3770"/>
        <v>#REF!</v>
      </c>
      <c r="EL148" s="1322" t="e">
        <f t="shared" ca="1" si="3770"/>
        <v>#REF!</v>
      </c>
      <c r="EM148" s="655" t="e">
        <f t="shared" ca="1" si="3770"/>
        <v>#REF!</v>
      </c>
      <c r="EN148" s="543" t="e">
        <f t="shared" ca="1" si="3770"/>
        <v>#REF!</v>
      </c>
      <c r="EO148" s="1323" t="e">
        <f t="shared" ca="1" si="3770"/>
        <v>#REF!</v>
      </c>
      <c r="EP148" s="666" t="e">
        <f t="shared" ca="1" si="3770"/>
        <v>#REF!</v>
      </c>
      <c r="EQ148" s="484" t="e">
        <f t="shared" ca="1" si="3770"/>
        <v>#REF!</v>
      </c>
      <c r="ER148" s="485" t="e">
        <f t="shared" ref="ER148:FW148" ca="1" si="3771">SUMIFS(ER$5:ER$126,$HC$5:$HC$126,$S148,$HE$5:$HE$126,$I148)</f>
        <v>#REF!</v>
      </c>
      <c r="ES148" s="1324" t="e">
        <f t="shared" ca="1" si="3771"/>
        <v>#REF!</v>
      </c>
      <c r="ET148" s="486" t="e">
        <f t="shared" ca="1" si="3771"/>
        <v>#REF!</v>
      </c>
      <c r="EU148" s="480" t="e">
        <f t="shared" ca="1" si="3771"/>
        <v>#REF!</v>
      </c>
      <c r="EV148" s="480" t="e">
        <f t="shared" ca="1" si="3771"/>
        <v>#REF!</v>
      </c>
      <c r="EW148" s="481" t="e">
        <f t="shared" ca="1" si="3771"/>
        <v>#REF!</v>
      </c>
      <c r="EX148" s="480" t="e">
        <f t="shared" ca="1" si="3771"/>
        <v>#REF!</v>
      </c>
      <c r="EY148" s="480" t="e">
        <f t="shared" ca="1" si="3771"/>
        <v>#REF!</v>
      </c>
      <c r="EZ148" s="482" t="e">
        <f t="shared" ca="1" si="3771"/>
        <v>#REF!</v>
      </c>
      <c r="FA148" s="480" t="e">
        <f t="shared" ca="1" si="3771"/>
        <v>#REF!</v>
      </c>
      <c r="FB148" s="483" t="e">
        <f t="shared" ca="1" si="3771"/>
        <v>#REF!</v>
      </c>
      <c r="FC148" s="480" t="e">
        <f t="shared" ca="1" si="3771"/>
        <v>#REF!</v>
      </c>
      <c r="FD148" s="479" t="e">
        <f t="shared" ca="1" si="3771"/>
        <v>#REF!</v>
      </c>
      <c r="FE148" s="480" t="e">
        <f t="shared" ca="1" si="3771"/>
        <v>#REF!</v>
      </c>
      <c r="FF148" s="480" t="e">
        <f t="shared" ca="1" si="3771"/>
        <v>#REF!</v>
      </c>
      <c r="FG148" s="481" t="e">
        <f t="shared" ca="1" si="3771"/>
        <v>#REF!</v>
      </c>
      <c r="FH148" s="480" t="e">
        <f t="shared" ca="1" si="3771"/>
        <v>#REF!</v>
      </c>
      <c r="FI148" s="480" t="e">
        <f t="shared" ca="1" si="3771"/>
        <v>#REF!</v>
      </c>
      <c r="FJ148" s="482" t="e">
        <f t="shared" ca="1" si="3771"/>
        <v>#REF!</v>
      </c>
      <c r="FK148" s="480" t="e">
        <f t="shared" ca="1" si="3771"/>
        <v>#REF!</v>
      </c>
      <c r="FL148" s="483" t="e">
        <f t="shared" ca="1" si="3771"/>
        <v>#REF!</v>
      </c>
      <c r="FM148" s="480" t="e">
        <f t="shared" ca="1" si="3771"/>
        <v>#REF!</v>
      </c>
      <c r="FN148" s="479" t="e">
        <f t="shared" ca="1" si="3771"/>
        <v>#REF!</v>
      </c>
      <c r="FO148" s="480" t="e">
        <f t="shared" ca="1" si="3771"/>
        <v>#REF!</v>
      </c>
      <c r="FP148" s="480" t="e">
        <f t="shared" ca="1" si="3771"/>
        <v>#REF!</v>
      </c>
      <c r="FQ148" s="481" t="e">
        <f t="shared" ca="1" si="3771"/>
        <v>#REF!</v>
      </c>
      <c r="FR148" s="480" t="e">
        <f t="shared" ca="1" si="3771"/>
        <v>#REF!</v>
      </c>
      <c r="FS148" s="480" t="e">
        <f t="shared" ca="1" si="3771"/>
        <v>#REF!</v>
      </c>
      <c r="FT148" s="482" t="e">
        <f t="shared" ca="1" si="3771"/>
        <v>#REF!</v>
      </c>
      <c r="FU148" s="480" t="e">
        <f t="shared" ca="1" si="3771"/>
        <v>#REF!</v>
      </c>
      <c r="FV148" s="483" t="e">
        <f t="shared" ca="1" si="3771"/>
        <v>#REF!</v>
      </c>
      <c r="FW148" s="480" t="e">
        <f t="shared" ca="1" si="3771"/>
        <v>#REF!</v>
      </c>
      <c r="FX148" s="644" t="e">
        <f t="shared" ref="FX148:HA148" ca="1" si="3772">SUMIFS(FX$5:FX$126,$HC$5:$HC$126,$S148,$HE$5:$HE$126,$I148)</f>
        <v>#REF!</v>
      </c>
      <c r="FY148" s="521" t="e">
        <f t="shared" ca="1" si="3772"/>
        <v>#REF!</v>
      </c>
      <c r="FZ148" s="1322" t="e">
        <f t="shared" ca="1" si="3772"/>
        <v>#REF!</v>
      </c>
      <c r="GA148" s="655" t="e">
        <f t="shared" ca="1" si="3772"/>
        <v>#REF!</v>
      </c>
      <c r="GB148" s="543" t="e">
        <f t="shared" ca="1" si="3772"/>
        <v>#REF!</v>
      </c>
      <c r="GC148" s="1323" t="e">
        <f t="shared" ca="1" si="3772"/>
        <v>#REF!</v>
      </c>
      <c r="GD148" s="666" t="e">
        <f t="shared" ca="1" si="3772"/>
        <v>#REF!</v>
      </c>
      <c r="GE148" s="484" t="e">
        <f t="shared" ca="1" si="3772"/>
        <v>#REF!</v>
      </c>
      <c r="GF148" s="485" t="e">
        <f t="shared" ca="1" si="3772"/>
        <v>#REF!</v>
      </c>
      <c r="GG148" s="1324" t="e">
        <f t="shared" ca="1" si="3772"/>
        <v>#REF!</v>
      </c>
      <c r="GH148" s="677" t="e">
        <f t="shared" ca="1" si="3772"/>
        <v>#REF!</v>
      </c>
      <c r="GI148" s="540" t="e">
        <f t="shared" ca="1" si="3772"/>
        <v>#REF!</v>
      </c>
      <c r="GJ148" s="1325" t="e">
        <f t="shared" ca="1" si="3772"/>
        <v>#REF!</v>
      </c>
      <c r="GK148" s="688" t="e">
        <f t="shared" ca="1" si="3772"/>
        <v>#REF!</v>
      </c>
      <c r="GL148" s="518" t="e">
        <f t="shared" ca="1" si="3772"/>
        <v>#REF!</v>
      </c>
      <c r="GM148" s="1326" t="e">
        <f t="shared" ca="1" si="3772"/>
        <v>#REF!</v>
      </c>
      <c r="GN148" s="697" t="e">
        <f t="shared" ca="1" si="3772"/>
        <v>#REF!</v>
      </c>
      <c r="GO148" s="487" t="e">
        <f t="shared" ca="1" si="3772"/>
        <v>#REF!</v>
      </c>
      <c r="GP148" s="488" t="e">
        <f t="shared" ca="1" si="3772"/>
        <v>#REF!</v>
      </c>
      <c r="GQ148" s="1327" t="e">
        <f t="shared" ca="1" si="3772"/>
        <v>#REF!</v>
      </c>
      <c r="GR148" s="707" t="e">
        <f t="shared" ca="1" si="3772"/>
        <v>#REF!</v>
      </c>
      <c r="GS148" s="489" t="e">
        <f t="shared" ca="1" si="3772"/>
        <v>#REF!</v>
      </c>
      <c r="GT148" s="1328" t="e">
        <f t="shared" ca="1" si="3772"/>
        <v>#REF!</v>
      </c>
      <c r="GU148" s="707" t="e">
        <f t="shared" ca="1" si="3772"/>
        <v>#REF!</v>
      </c>
      <c r="GV148" s="489" t="e">
        <f t="shared" ca="1" si="3772"/>
        <v>#REF!</v>
      </c>
      <c r="GW148" s="1328" t="e">
        <f t="shared" ca="1" si="3772"/>
        <v>#REF!</v>
      </c>
      <c r="GX148" s="707" t="e">
        <f t="shared" ca="1" si="3772"/>
        <v>#REF!</v>
      </c>
      <c r="GY148" s="489" t="e">
        <f t="shared" ca="1" si="3772"/>
        <v>#REF!</v>
      </c>
      <c r="GZ148" s="490" t="e">
        <f t="shared" ca="1" si="3772"/>
        <v>#REF!</v>
      </c>
      <c r="HA148" s="1328" t="e">
        <f t="shared" ca="1" si="3772"/>
        <v>#REF!</v>
      </c>
      <c r="HC148" s="477"/>
      <c r="HD148" s="477"/>
      <c r="HE148" s="595"/>
      <c r="HF148" s="477"/>
      <c r="HG148" s="477"/>
    </row>
    <row r="149" spans="2:215" s="478" customFormat="1" ht="28.5" x14ac:dyDescent="0.25">
      <c r="B149" s="516"/>
      <c r="C149" s="463"/>
      <c r="F149" s="1379"/>
      <c r="G149" s="1379"/>
      <c r="H149" s="1379"/>
      <c r="I149" s="1565"/>
      <c r="J149" s="554"/>
      <c r="R149" s="583"/>
      <c r="S149" s="443" t="s">
        <v>146</v>
      </c>
      <c r="T149" s="491" t="e">
        <f t="shared" ref="T149:AY149" ca="1" si="3773">SUMIFS(T$5:T$126,$HC$5:$HC$126,$S149,$HE$5:$HE$126,$I148)</f>
        <v>#REF!</v>
      </c>
      <c r="U149" s="492" t="e">
        <f t="shared" ca="1" si="3773"/>
        <v>#REF!</v>
      </c>
      <c r="V149" s="492" t="e">
        <f t="shared" ca="1" si="3773"/>
        <v>#REF!</v>
      </c>
      <c r="W149" s="493" t="e">
        <f t="shared" ca="1" si="3773"/>
        <v>#REF!</v>
      </c>
      <c r="X149" s="492" t="e">
        <f t="shared" ca="1" si="3773"/>
        <v>#REF!</v>
      </c>
      <c r="Y149" s="492" t="e">
        <f t="shared" ca="1" si="3773"/>
        <v>#REF!</v>
      </c>
      <c r="Z149" s="494" t="e">
        <f t="shared" ca="1" si="3773"/>
        <v>#REF!</v>
      </c>
      <c r="AA149" s="492" t="e">
        <f t="shared" ca="1" si="3773"/>
        <v>#REF!</v>
      </c>
      <c r="AB149" s="1329" t="e">
        <f t="shared" ca="1" si="3773"/>
        <v>#REF!</v>
      </c>
      <c r="AC149" s="492" t="e">
        <f t="shared" ca="1" si="3773"/>
        <v>#REF!</v>
      </c>
      <c r="AD149" s="491" t="e">
        <f t="shared" ca="1" si="3773"/>
        <v>#REF!</v>
      </c>
      <c r="AE149" s="492" t="e">
        <f t="shared" ca="1" si="3773"/>
        <v>#REF!</v>
      </c>
      <c r="AF149" s="492" t="e">
        <f t="shared" ca="1" si="3773"/>
        <v>#REF!</v>
      </c>
      <c r="AG149" s="493" t="e">
        <f t="shared" ca="1" si="3773"/>
        <v>#REF!</v>
      </c>
      <c r="AH149" s="492" t="e">
        <f t="shared" ca="1" si="3773"/>
        <v>#REF!</v>
      </c>
      <c r="AI149" s="492" t="e">
        <f t="shared" ca="1" si="3773"/>
        <v>#REF!</v>
      </c>
      <c r="AJ149" s="494" t="e">
        <f t="shared" ca="1" si="3773"/>
        <v>#REF!</v>
      </c>
      <c r="AK149" s="492" t="e">
        <f t="shared" ca="1" si="3773"/>
        <v>#REF!</v>
      </c>
      <c r="AL149" s="1329" t="e">
        <f t="shared" ca="1" si="3773"/>
        <v>#REF!</v>
      </c>
      <c r="AM149" s="492" t="e">
        <f t="shared" ca="1" si="3773"/>
        <v>#REF!</v>
      </c>
      <c r="AN149" s="491" t="e">
        <f t="shared" ca="1" si="3773"/>
        <v>#REF!</v>
      </c>
      <c r="AO149" s="492" t="e">
        <f t="shared" ca="1" si="3773"/>
        <v>#REF!</v>
      </c>
      <c r="AP149" s="492" t="e">
        <f t="shared" ca="1" si="3773"/>
        <v>#REF!</v>
      </c>
      <c r="AQ149" s="493" t="e">
        <f t="shared" ca="1" si="3773"/>
        <v>#REF!</v>
      </c>
      <c r="AR149" s="492" t="e">
        <f t="shared" ca="1" si="3773"/>
        <v>#REF!</v>
      </c>
      <c r="AS149" s="492" t="e">
        <f t="shared" ca="1" si="3773"/>
        <v>#REF!</v>
      </c>
      <c r="AT149" s="494" t="e">
        <f t="shared" ca="1" si="3773"/>
        <v>#REF!</v>
      </c>
      <c r="AU149" s="492" t="e">
        <f t="shared" ca="1" si="3773"/>
        <v>#REF!</v>
      </c>
      <c r="AV149" s="1329" t="e">
        <f t="shared" ca="1" si="3773"/>
        <v>#REF!</v>
      </c>
      <c r="AW149" s="492" t="e">
        <f t="shared" ca="1" si="3773"/>
        <v>#REF!</v>
      </c>
      <c r="AX149" s="645" t="e">
        <f t="shared" ca="1" si="3773"/>
        <v>#REF!</v>
      </c>
      <c r="AY149" s="522" t="e">
        <f t="shared" ca="1" si="3773"/>
        <v>#REF!</v>
      </c>
      <c r="AZ149" s="1330" t="e">
        <f t="shared" ref="AZ149:CE149" ca="1" si="3774">SUMIFS(AZ$5:AZ$126,$HC$5:$HC$126,$S149,$HE$5:$HE$126,$I148)</f>
        <v>#REF!</v>
      </c>
      <c r="BA149" s="656" t="e">
        <f t="shared" ca="1" si="3774"/>
        <v>#REF!</v>
      </c>
      <c r="BB149" s="544" t="e">
        <f t="shared" ca="1" si="3774"/>
        <v>#REF!</v>
      </c>
      <c r="BC149" s="1331" t="e">
        <f t="shared" ca="1" si="3774"/>
        <v>#REF!</v>
      </c>
      <c r="BD149" s="667" t="e">
        <f t="shared" ca="1" si="3774"/>
        <v>#REF!</v>
      </c>
      <c r="BE149" s="495" t="e">
        <f t="shared" ca="1" si="3774"/>
        <v>#REF!</v>
      </c>
      <c r="BF149" s="1329" t="e">
        <f t="shared" ca="1" si="3774"/>
        <v>#REF!</v>
      </c>
      <c r="BG149" s="1332" t="e">
        <f t="shared" ca="1" si="3774"/>
        <v>#REF!</v>
      </c>
      <c r="BH149" s="496" t="e">
        <f t="shared" ca="1" si="3774"/>
        <v>#REF!</v>
      </c>
      <c r="BI149" s="492" t="e">
        <f t="shared" ca="1" si="3774"/>
        <v>#REF!</v>
      </c>
      <c r="BJ149" s="492" t="e">
        <f t="shared" ca="1" si="3774"/>
        <v>#REF!</v>
      </c>
      <c r="BK149" s="493" t="e">
        <f t="shared" ca="1" si="3774"/>
        <v>#REF!</v>
      </c>
      <c r="BL149" s="492" t="e">
        <f t="shared" ca="1" si="3774"/>
        <v>#REF!</v>
      </c>
      <c r="BM149" s="492" t="e">
        <f t="shared" ca="1" si="3774"/>
        <v>#REF!</v>
      </c>
      <c r="BN149" s="494" t="e">
        <f t="shared" ca="1" si="3774"/>
        <v>#REF!</v>
      </c>
      <c r="BO149" s="492" t="e">
        <f t="shared" ca="1" si="3774"/>
        <v>#REF!</v>
      </c>
      <c r="BP149" s="1329" t="e">
        <f t="shared" ca="1" si="3774"/>
        <v>#REF!</v>
      </c>
      <c r="BQ149" s="492" t="e">
        <f t="shared" ca="1" si="3774"/>
        <v>#REF!</v>
      </c>
      <c r="BR149" s="491" t="e">
        <f t="shared" ca="1" si="3774"/>
        <v>#REF!</v>
      </c>
      <c r="BS149" s="492" t="e">
        <f t="shared" ca="1" si="3774"/>
        <v>#REF!</v>
      </c>
      <c r="BT149" s="492" t="e">
        <f t="shared" ca="1" si="3774"/>
        <v>#REF!</v>
      </c>
      <c r="BU149" s="493" t="e">
        <f t="shared" ca="1" si="3774"/>
        <v>#REF!</v>
      </c>
      <c r="BV149" s="492" t="e">
        <f t="shared" ca="1" si="3774"/>
        <v>#REF!</v>
      </c>
      <c r="BW149" s="492" t="e">
        <f t="shared" ca="1" si="3774"/>
        <v>#REF!</v>
      </c>
      <c r="BX149" s="494" t="e">
        <f t="shared" ca="1" si="3774"/>
        <v>#REF!</v>
      </c>
      <c r="BY149" s="492" t="e">
        <f t="shared" ca="1" si="3774"/>
        <v>#REF!</v>
      </c>
      <c r="BZ149" s="1329" t="e">
        <f t="shared" ca="1" si="3774"/>
        <v>#REF!</v>
      </c>
      <c r="CA149" s="492" t="e">
        <f t="shared" ca="1" si="3774"/>
        <v>#REF!</v>
      </c>
      <c r="CB149" s="491" t="e">
        <f t="shared" ca="1" si="3774"/>
        <v>#REF!</v>
      </c>
      <c r="CC149" s="492" t="e">
        <f t="shared" ca="1" si="3774"/>
        <v>#REF!</v>
      </c>
      <c r="CD149" s="492" t="e">
        <f t="shared" ca="1" si="3774"/>
        <v>#REF!</v>
      </c>
      <c r="CE149" s="493" t="e">
        <f t="shared" ca="1" si="3774"/>
        <v>#REF!</v>
      </c>
      <c r="CF149" s="492" t="e">
        <f t="shared" ref="CF149:DK149" ca="1" si="3775">SUMIFS(CF$5:CF$126,$HC$5:$HC$126,$S149,$HE$5:$HE$126,$I148)</f>
        <v>#REF!</v>
      </c>
      <c r="CG149" s="492" t="e">
        <f t="shared" ca="1" si="3775"/>
        <v>#REF!</v>
      </c>
      <c r="CH149" s="494" t="e">
        <f t="shared" ca="1" si="3775"/>
        <v>#REF!</v>
      </c>
      <c r="CI149" s="492" t="e">
        <f t="shared" ca="1" si="3775"/>
        <v>#REF!</v>
      </c>
      <c r="CJ149" s="1329" t="e">
        <f t="shared" ca="1" si="3775"/>
        <v>#REF!</v>
      </c>
      <c r="CK149" s="492" t="e">
        <f t="shared" ca="1" si="3775"/>
        <v>#REF!</v>
      </c>
      <c r="CL149" s="645" t="e">
        <f t="shared" ca="1" si="3775"/>
        <v>#REF!</v>
      </c>
      <c r="CM149" s="522" t="e">
        <f t="shared" ca="1" si="3775"/>
        <v>#REF!</v>
      </c>
      <c r="CN149" s="1330" t="e">
        <f t="shared" ca="1" si="3775"/>
        <v>#REF!</v>
      </c>
      <c r="CO149" s="656" t="e">
        <f t="shared" ca="1" si="3775"/>
        <v>#REF!</v>
      </c>
      <c r="CP149" s="544" t="e">
        <f t="shared" ca="1" si="3775"/>
        <v>#REF!</v>
      </c>
      <c r="CQ149" s="1331" t="e">
        <f t="shared" ca="1" si="3775"/>
        <v>#REF!</v>
      </c>
      <c r="CR149" s="667" t="e">
        <f t="shared" ca="1" si="3775"/>
        <v>#REF!</v>
      </c>
      <c r="CS149" s="495" t="e">
        <f t="shared" ca="1" si="3775"/>
        <v>#REF!</v>
      </c>
      <c r="CT149" s="1329" t="e">
        <f t="shared" ca="1" si="3775"/>
        <v>#REF!</v>
      </c>
      <c r="CU149" s="1332" t="e">
        <f t="shared" ca="1" si="3775"/>
        <v>#REF!</v>
      </c>
      <c r="CV149" s="678" t="e">
        <f t="shared" ca="1" si="3775"/>
        <v>#REF!</v>
      </c>
      <c r="CW149" s="541" t="e">
        <f t="shared" ca="1" si="3775"/>
        <v>#REF!</v>
      </c>
      <c r="CX149" s="1333" t="e">
        <f t="shared" ca="1" si="3775"/>
        <v>#REF!</v>
      </c>
      <c r="CY149" s="689" t="e">
        <f t="shared" ca="1" si="3775"/>
        <v>#REF!</v>
      </c>
      <c r="CZ149" s="519" t="e">
        <f t="shared" ca="1" si="3775"/>
        <v>#REF!</v>
      </c>
      <c r="DA149" s="1334" t="e">
        <f t="shared" ca="1" si="3775"/>
        <v>#REF!</v>
      </c>
      <c r="DB149" s="698" t="e">
        <f t="shared" ca="1" si="3775"/>
        <v>#REF!</v>
      </c>
      <c r="DC149" s="497" t="e">
        <f t="shared" ca="1" si="3775"/>
        <v>#REF!</v>
      </c>
      <c r="DD149" s="1329" t="e">
        <f t="shared" ca="1" si="3775"/>
        <v>#REF!</v>
      </c>
      <c r="DE149" s="1335" t="e">
        <f t="shared" ca="1" si="3775"/>
        <v>#REF!</v>
      </c>
      <c r="DF149" s="496" t="e">
        <f t="shared" ca="1" si="3775"/>
        <v>#REF!</v>
      </c>
      <c r="DG149" s="492" t="e">
        <f t="shared" ca="1" si="3775"/>
        <v>#REF!</v>
      </c>
      <c r="DH149" s="492" t="e">
        <f t="shared" ca="1" si="3775"/>
        <v>#REF!</v>
      </c>
      <c r="DI149" s="493" t="e">
        <f t="shared" ca="1" si="3775"/>
        <v>#REF!</v>
      </c>
      <c r="DJ149" s="492" t="e">
        <f t="shared" ca="1" si="3775"/>
        <v>#REF!</v>
      </c>
      <c r="DK149" s="492" t="e">
        <f t="shared" ca="1" si="3775"/>
        <v>#REF!</v>
      </c>
      <c r="DL149" s="494" t="e">
        <f t="shared" ref="DL149:EQ149" ca="1" si="3776">SUMIFS(DL$5:DL$126,$HC$5:$HC$126,$S149,$HE$5:$HE$126,$I148)</f>
        <v>#REF!</v>
      </c>
      <c r="DM149" s="492" t="e">
        <f t="shared" ca="1" si="3776"/>
        <v>#REF!</v>
      </c>
      <c r="DN149" s="1329" t="e">
        <f t="shared" ca="1" si="3776"/>
        <v>#REF!</v>
      </c>
      <c r="DO149" s="492" t="e">
        <f t="shared" ca="1" si="3776"/>
        <v>#REF!</v>
      </c>
      <c r="DP149" s="491" t="e">
        <f t="shared" ca="1" si="3776"/>
        <v>#REF!</v>
      </c>
      <c r="DQ149" s="492" t="e">
        <f t="shared" ca="1" si="3776"/>
        <v>#REF!</v>
      </c>
      <c r="DR149" s="492" t="e">
        <f t="shared" ca="1" si="3776"/>
        <v>#REF!</v>
      </c>
      <c r="DS149" s="493" t="e">
        <f t="shared" ca="1" si="3776"/>
        <v>#REF!</v>
      </c>
      <c r="DT149" s="492" t="e">
        <f t="shared" ca="1" si="3776"/>
        <v>#REF!</v>
      </c>
      <c r="DU149" s="492" t="e">
        <f t="shared" ca="1" si="3776"/>
        <v>#REF!</v>
      </c>
      <c r="DV149" s="494" t="e">
        <f t="shared" ca="1" si="3776"/>
        <v>#REF!</v>
      </c>
      <c r="DW149" s="492" t="e">
        <f t="shared" ca="1" si="3776"/>
        <v>#REF!</v>
      </c>
      <c r="DX149" s="1329" t="e">
        <f t="shared" ca="1" si="3776"/>
        <v>#REF!</v>
      </c>
      <c r="DY149" s="492" t="e">
        <f t="shared" ca="1" si="3776"/>
        <v>#REF!</v>
      </c>
      <c r="DZ149" s="491" t="e">
        <f t="shared" ca="1" si="3776"/>
        <v>#REF!</v>
      </c>
      <c r="EA149" s="492" t="e">
        <f t="shared" ca="1" si="3776"/>
        <v>#REF!</v>
      </c>
      <c r="EB149" s="492" t="e">
        <f t="shared" ca="1" si="3776"/>
        <v>#REF!</v>
      </c>
      <c r="EC149" s="493" t="e">
        <f t="shared" ca="1" si="3776"/>
        <v>#REF!</v>
      </c>
      <c r="ED149" s="492" t="e">
        <f t="shared" ca="1" si="3776"/>
        <v>#REF!</v>
      </c>
      <c r="EE149" s="492" t="e">
        <f t="shared" ca="1" si="3776"/>
        <v>#REF!</v>
      </c>
      <c r="EF149" s="494" t="e">
        <f t="shared" ca="1" si="3776"/>
        <v>#REF!</v>
      </c>
      <c r="EG149" s="492" t="e">
        <f t="shared" ca="1" si="3776"/>
        <v>#REF!</v>
      </c>
      <c r="EH149" s="1329" t="e">
        <f t="shared" ca="1" si="3776"/>
        <v>#REF!</v>
      </c>
      <c r="EI149" s="492" t="e">
        <f t="shared" ca="1" si="3776"/>
        <v>#REF!</v>
      </c>
      <c r="EJ149" s="645" t="e">
        <f t="shared" ca="1" si="3776"/>
        <v>#REF!</v>
      </c>
      <c r="EK149" s="522" t="e">
        <f t="shared" ca="1" si="3776"/>
        <v>#REF!</v>
      </c>
      <c r="EL149" s="1330" t="e">
        <f t="shared" ca="1" si="3776"/>
        <v>#REF!</v>
      </c>
      <c r="EM149" s="656" t="e">
        <f t="shared" ca="1" si="3776"/>
        <v>#REF!</v>
      </c>
      <c r="EN149" s="544" t="e">
        <f t="shared" ca="1" si="3776"/>
        <v>#REF!</v>
      </c>
      <c r="EO149" s="1331" t="e">
        <f t="shared" ca="1" si="3776"/>
        <v>#REF!</v>
      </c>
      <c r="EP149" s="667" t="e">
        <f t="shared" ca="1" si="3776"/>
        <v>#REF!</v>
      </c>
      <c r="EQ149" s="495" t="e">
        <f t="shared" ca="1" si="3776"/>
        <v>#REF!</v>
      </c>
      <c r="ER149" s="1329" t="e">
        <f t="shared" ref="ER149:FW149" ca="1" si="3777">SUMIFS(ER$5:ER$126,$HC$5:$HC$126,$S149,$HE$5:$HE$126,$I148)</f>
        <v>#REF!</v>
      </c>
      <c r="ES149" s="1332" t="e">
        <f t="shared" ca="1" si="3777"/>
        <v>#REF!</v>
      </c>
      <c r="ET149" s="496" t="e">
        <f t="shared" ca="1" si="3777"/>
        <v>#REF!</v>
      </c>
      <c r="EU149" s="492" t="e">
        <f t="shared" ca="1" si="3777"/>
        <v>#REF!</v>
      </c>
      <c r="EV149" s="492" t="e">
        <f t="shared" ca="1" si="3777"/>
        <v>#REF!</v>
      </c>
      <c r="EW149" s="493" t="e">
        <f t="shared" ca="1" si="3777"/>
        <v>#REF!</v>
      </c>
      <c r="EX149" s="492" t="e">
        <f t="shared" ca="1" si="3777"/>
        <v>#REF!</v>
      </c>
      <c r="EY149" s="492" t="e">
        <f t="shared" ca="1" si="3777"/>
        <v>#REF!</v>
      </c>
      <c r="EZ149" s="494" t="e">
        <f t="shared" ca="1" si="3777"/>
        <v>#REF!</v>
      </c>
      <c r="FA149" s="492" t="e">
        <f t="shared" ca="1" si="3777"/>
        <v>#REF!</v>
      </c>
      <c r="FB149" s="1329" t="e">
        <f t="shared" ca="1" si="3777"/>
        <v>#REF!</v>
      </c>
      <c r="FC149" s="492" t="e">
        <f t="shared" ca="1" si="3777"/>
        <v>#REF!</v>
      </c>
      <c r="FD149" s="491" t="e">
        <f t="shared" ca="1" si="3777"/>
        <v>#REF!</v>
      </c>
      <c r="FE149" s="492" t="e">
        <f t="shared" ca="1" si="3777"/>
        <v>#REF!</v>
      </c>
      <c r="FF149" s="492" t="e">
        <f t="shared" ca="1" si="3777"/>
        <v>#REF!</v>
      </c>
      <c r="FG149" s="493" t="e">
        <f t="shared" ca="1" si="3777"/>
        <v>#REF!</v>
      </c>
      <c r="FH149" s="492" t="e">
        <f t="shared" ca="1" si="3777"/>
        <v>#REF!</v>
      </c>
      <c r="FI149" s="492" t="e">
        <f t="shared" ca="1" si="3777"/>
        <v>#REF!</v>
      </c>
      <c r="FJ149" s="494" t="e">
        <f t="shared" ca="1" si="3777"/>
        <v>#REF!</v>
      </c>
      <c r="FK149" s="492" t="e">
        <f t="shared" ca="1" si="3777"/>
        <v>#REF!</v>
      </c>
      <c r="FL149" s="1329" t="e">
        <f t="shared" ca="1" si="3777"/>
        <v>#REF!</v>
      </c>
      <c r="FM149" s="492" t="e">
        <f t="shared" ca="1" si="3777"/>
        <v>#REF!</v>
      </c>
      <c r="FN149" s="491" t="e">
        <f t="shared" ca="1" si="3777"/>
        <v>#REF!</v>
      </c>
      <c r="FO149" s="492" t="e">
        <f t="shared" ca="1" si="3777"/>
        <v>#REF!</v>
      </c>
      <c r="FP149" s="492" t="e">
        <f t="shared" ca="1" si="3777"/>
        <v>#REF!</v>
      </c>
      <c r="FQ149" s="493" t="e">
        <f t="shared" ca="1" si="3777"/>
        <v>#REF!</v>
      </c>
      <c r="FR149" s="492" t="e">
        <f t="shared" ca="1" si="3777"/>
        <v>#REF!</v>
      </c>
      <c r="FS149" s="492" t="e">
        <f t="shared" ca="1" si="3777"/>
        <v>#REF!</v>
      </c>
      <c r="FT149" s="494" t="e">
        <f t="shared" ca="1" si="3777"/>
        <v>#REF!</v>
      </c>
      <c r="FU149" s="492" t="e">
        <f t="shared" ca="1" si="3777"/>
        <v>#REF!</v>
      </c>
      <c r="FV149" s="1329" t="e">
        <f t="shared" ca="1" si="3777"/>
        <v>#REF!</v>
      </c>
      <c r="FW149" s="492" t="e">
        <f t="shared" ca="1" si="3777"/>
        <v>#REF!</v>
      </c>
      <c r="FX149" s="645" t="e">
        <f t="shared" ref="FX149:HA149" ca="1" si="3778">SUMIFS(FX$5:FX$126,$HC$5:$HC$126,$S149,$HE$5:$HE$126,$I148)</f>
        <v>#REF!</v>
      </c>
      <c r="FY149" s="522" t="e">
        <f t="shared" ca="1" si="3778"/>
        <v>#REF!</v>
      </c>
      <c r="FZ149" s="1330" t="e">
        <f t="shared" ca="1" si="3778"/>
        <v>#REF!</v>
      </c>
      <c r="GA149" s="656" t="e">
        <f t="shared" ca="1" si="3778"/>
        <v>#REF!</v>
      </c>
      <c r="GB149" s="544" t="e">
        <f t="shared" ca="1" si="3778"/>
        <v>#REF!</v>
      </c>
      <c r="GC149" s="1331" t="e">
        <f t="shared" ca="1" si="3778"/>
        <v>#REF!</v>
      </c>
      <c r="GD149" s="667" t="e">
        <f t="shared" ca="1" si="3778"/>
        <v>#REF!</v>
      </c>
      <c r="GE149" s="495" t="e">
        <f t="shared" ca="1" si="3778"/>
        <v>#REF!</v>
      </c>
      <c r="GF149" s="1329" t="e">
        <f t="shared" ca="1" si="3778"/>
        <v>#REF!</v>
      </c>
      <c r="GG149" s="1332" t="e">
        <f t="shared" ca="1" si="3778"/>
        <v>#REF!</v>
      </c>
      <c r="GH149" s="678" t="e">
        <f t="shared" ca="1" si="3778"/>
        <v>#REF!</v>
      </c>
      <c r="GI149" s="541" t="e">
        <f t="shared" ca="1" si="3778"/>
        <v>#REF!</v>
      </c>
      <c r="GJ149" s="1333" t="e">
        <f t="shared" ca="1" si="3778"/>
        <v>#REF!</v>
      </c>
      <c r="GK149" s="689" t="e">
        <f t="shared" ca="1" si="3778"/>
        <v>#REF!</v>
      </c>
      <c r="GL149" s="519" t="e">
        <f t="shared" ca="1" si="3778"/>
        <v>#REF!</v>
      </c>
      <c r="GM149" s="1334" t="e">
        <f t="shared" ca="1" si="3778"/>
        <v>#REF!</v>
      </c>
      <c r="GN149" s="698" t="e">
        <f t="shared" ca="1" si="3778"/>
        <v>#REF!</v>
      </c>
      <c r="GO149" s="497" t="e">
        <f t="shared" ca="1" si="3778"/>
        <v>#REF!</v>
      </c>
      <c r="GP149" s="1329" t="e">
        <f t="shared" ca="1" si="3778"/>
        <v>#REF!</v>
      </c>
      <c r="GQ149" s="1335" t="e">
        <f t="shared" ca="1" si="3778"/>
        <v>#REF!</v>
      </c>
      <c r="GR149" s="708" t="e">
        <f t="shared" ca="1" si="3778"/>
        <v>#REF!</v>
      </c>
      <c r="GS149" s="498" t="e">
        <f t="shared" ca="1" si="3778"/>
        <v>#REF!</v>
      </c>
      <c r="GT149" s="1336" t="e">
        <f t="shared" ca="1" si="3778"/>
        <v>#REF!</v>
      </c>
      <c r="GU149" s="708" t="e">
        <f t="shared" ca="1" si="3778"/>
        <v>#REF!</v>
      </c>
      <c r="GV149" s="498" t="e">
        <f t="shared" ca="1" si="3778"/>
        <v>#REF!</v>
      </c>
      <c r="GW149" s="1336" t="e">
        <f t="shared" ca="1" si="3778"/>
        <v>#REF!</v>
      </c>
      <c r="GX149" s="708" t="e">
        <f t="shared" ca="1" si="3778"/>
        <v>#REF!</v>
      </c>
      <c r="GY149" s="498" t="e">
        <f t="shared" ca="1" si="3778"/>
        <v>#REF!</v>
      </c>
      <c r="GZ149" s="1329" t="e">
        <f t="shared" ca="1" si="3778"/>
        <v>#REF!</v>
      </c>
      <c r="HA149" s="1336" t="e">
        <f t="shared" ca="1" si="3778"/>
        <v>#REF!</v>
      </c>
      <c r="HC149" s="477"/>
      <c r="HD149" s="477"/>
      <c r="HE149" s="595"/>
      <c r="HF149" s="477"/>
      <c r="HG149" s="477"/>
    </row>
    <row r="150" spans="2:215" s="478" customFormat="1" ht="29.25" thickBot="1" x14ac:dyDescent="0.3">
      <c r="B150" s="516"/>
      <c r="C150" s="463"/>
      <c r="F150" s="1379"/>
      <c r="G150" s="1379"/>
      <c r="H150" s="1379"/>
      <c r="I150" s="1565"/>
      <c r="J150" s="554"/>
      <c r="R150" s="583"/>
      <c r="S150" s="444" t="s">
        <v>143</v>
      </c>
      <c r="T150" s="1337" t="e">
        <f t="shared" ref="T150:AA150" ca="1" si="3779">IF(AND(T148&gt;0,T149&gt;0),ROUNDDOWN(T149/T148,4),"")</f>
        <v>#REF!</v>
      </c>
      <c r="U150" s="1338" t="e">
        <f t="shared" ca="1" si="3779"/>
        <v>#REF!</v>
      </c>
      <c r="V150" s="1338" t="e">
        <f t="shared" ca="1" si="3779"/>
        <v>#REF!</v>
      </c>
      <c r="W150" s="1339" t="e">
        <f t="shared" ca="1" si="3779"/>
        <v>#REF!</v>
      </c>
      <c r="X150" s="1338" t="e">
        <f t="shared" ca="1" si="3779"/>
        <v>#REF!</v>
      </c>
      <c r="Y150" s="1338" t="e">
        <f t="shared" ca="1" si="3779"/>
        <v>#REF!</v>
      </c>
      <c r="Z150" s="1340" t="e">
        <f t="shared" ca="1" si="3779"/>
        <v>#REF!</v>
      </c>
      <c r="AA150" s="1338" t="e">
        <f t="shared" ca="1" si="3779"/>
        <v>#REF!</v>
      </c>
      <c r="AB150" s="1341" t="e">
        <f ca="1">IF(AB149&gt;0,AB149/AB148,0)</f>
        <v>#REF!</v>
      </c>
      <c r="AC150" s="1338" t="e">
        <f t="shared" ref="AC150:AK150" ca="1" si="3780">IF(AND(AC148&gt;0,AC149&gt;0),ROUNDDOWN(AC149/AC148,4),"")</f>
        <v>#REF!</v>
      </c>
      <c r="AD150" s="1337" t="e">
        <f t="shared" ca="1" si="3780"/>
        <v>#REF!</v>
      </c>
      <c r="AE150" s="1338" t="e">
        <f t="shared" ca="1" si="3780"/>
        <v>#REF!</v>
      </c>
      <c r="AF150" s="1338" t="e">
        <f t="shared" ca="1" si="3780"/>
        <v>#REF!</v>
      </c>
      <c r="AG150" s="1339" t="e">
        <f t="shared" ca="1" si="3780"/>
        <v>#REF!</v>
      </c>
      <c r="AH150" s="1338" t="e">
        <f t="shared" ca="1" si="3780"/>
        <v>#REF!</v>
      </c>
      <c r="AI150" s="1338" t="e">
        <f t="shared" ca="1" si="3780"/>
        <v>#REF!</v>
      </c>
      <c r="AJ150" s="1340" t="e">
        <f t="shared" ca="1" si="3780"/>
        <v>#REF!</v>
      </c>
      <c r="AK150" s="1338" t="e">
        <f t="shared" ca="1" si="3780"/>
        <v>#REF!</v>
      </c>
      <c r="AL150" s="1341" t="e">
        <f ca="1">IF(AL149&gt;0,AL149/AL148,0)</f>
        <v>#REF!</v>
      </c>
      <c r="AM150" s="1338" t="e">
        <f t="shared" ref="AM150:AU150" ca="1" si="3781">IF(AND(AM148&gt;0,AM149&gt;0),ROUNDDOWN(AM149/AM148,4),"")</f>
        <v>#REF!</v>
      </c>
      <c r="AN150" s="1337" t="e">
        <f t="shared" ca="1" si="3781"/>
        <v>#REF!</v>
      </c>
      <c r="AO150" s="1338" t="e">
        <f t="shared" ca="1" si="3781"/>
        <v>#REF!</v>
      </c>
      <c r="AP150" s="1338" t="e">
        <f t="shared" ca="1" si="3781"/>
        <v>#REF!</v>
      </c>
      <c r="AQ150" s="1339" t="e">
        <f t="shared" ca="1" si="3781"/>
        <v>#REF!</v>
      </c>
      <c r="AR150" s="1338" t="e">
        <f t="shared" ca="1" si="3781"/>
        <v>#REF!</v>
      </c>
      <c r="AS150" s="1338" t="e">
        <f t="shared" ca="1" si="3781"/>
        <v>#REF!</v>
      </c>
      <c r="AT150" s="1340" t="e">
        <f t="shared" ca="1" si="3781"/>
        <v>#REF!</v>
      </c>
      <c r="AU150" s="1338" t="e">
        <f t="shared" ca="1" si="3781"/>
        <v>#REF!</v>
      </c>
      <c r="AV150" s="1341" t="e">
        <f ca="1">IF(AV149&gt;0,AV149/AV148,0)</f>
        <v>#REF!</v>
      </c>
      <c r="AW150" s="1338" t="e">
        <f t="shared" ref="AW150" ca="1" si="3782">IF(AND(AW148&gt;0,AW149&gt;0),ROUNDDOWN(AW149/AW148,4),"")</f>
        <v>#REF!</v>
      </c>
      <c r="AX150" s="1343" t="e">
        <f t="shared" ref="AX150:BE150" ca="1" si="3783">IF(AND(AX148&gt;0,AX149&gt;0),ROUNDDOWN(AX149/AX148,4),"")</f>
        <v>#REF!</v>
      </c>
      <c r="AY150" s="1344" t="e">
        <f t="shared" ca="1" si="3783"/>
        <v>#REF!</v>
      </c>
      <c r="AZ150" s="1345" t="e">
        <f t="shared" ca="1" si="3783"/>
        <v>#REF!</v>
      </c>
      <c r="BA150" s="1346" t="e">
        <f t="shared" ca="1" si="3783"/>
        <v>#REF!</v>
      </c>
      <c r="BB150" s="1347" t="e">
        <f t="shared" ca="1" si="3783"/>
        <v>#REF!</v>
      </c>
      <c r="BC150" s="1348" t="e">
        <f t="shared" ca="1" si="3783"/>
        <v>#REF!</v>
      </c>
      <c r="BD150" s="1349" t="e">
        <f t="shared" ca="1" si="3783"/>
        <v>#REF!</v>
      </c>
      <c r="BE150" s="1350" t="e">
        <f t="shared" ca="1" si="3783"/>
        <v>#REF!</v>
      </c>
      <c r="BF150" s="1351"/>
      <c r="BG150" s="1352" t="e">
        <f ca="1">IF(AND(BG148&gt;0,BG149&gt;0),ROUNDDOWN(BG149/BG148,4),"")</f>
        <v>#REF!</v>
      </c>
      <c r="BH150" s="1353" t="e">
        <f t="shared" ref="BH150:BO150" ca="1" si="3784">IF(AND(BH148&gt;0,BH149&gt;0),ROUNDDOWN(BH149/BH148,4),"")</f>
        <v>#REF!</v>
      </c>
      <c r="BI150" s="1338" t="e">
        <f t="shared" ca="1" si="3784"/>
        <v>#REF!</v>
      </c>
      <c r="BJ150" s="1338" t="e">
        <f t="shared" ca="1" si="3784"/>
        <v>#REF!</v>
      </c>
      <c r="BK150" s="1339" t="e">
        <f t="shared" ca="1" si="3784"/>
        <v>#REF!</v>
      </c>
      <c r="BL150" s="1338" t="e">
        <f t="shared" ca="1" si="3784"/>
        <v>#REF!</v>
      </c>
      <c r="BM150" s="1338" t="e">
        <f t="shared" ca="1" si="3784"/>
        <v>#REF!</v>
      </c>
      <c r="BN150" s="1340" t="e">
        <f t="shared" ca="1" si="3784"/>
        <v>#REF!</v>
      </c>
      <c r="BO150" s="1338" t="e">
        <f t="shared" ca="1" si="3784"/>
        <v>#REF!</v>
      </c>
      <c r="BP150" s="1341" t="e">
        <f ca="1">IF(BP149&gt;0,BP149/BP148,0)</f>
        <v>#REF!</v>
      </c>
      <c r="BQ150" s="1338" t="e">
        <f t="shared" ref="BQ150:BY150" ca="1" si="3785">IF(AND(BQ148&gt;0,BQ149&gt;0),ROUNDDOWN(BQ149/BQ148,4),"")</f>
        <v>#REF!</v>
      </c>
      <c r="BR150" s="1337" t="e">
        <f t="shared" ca="1" si="3785"/>
        <v>#REF!</v>
      </c>
      <c r="BS150" s="1338" t="e">
        <f t="shared" ca="1" si="3785"/>
        <v>#REF!</v>
      </c>
      <c r="BT150" s="1338" t="e">
        <f t="shared" ca="1" si="3785"/>
        <v>#REF!</v>
      </c>
      <c r="BU150" s="1339" t="e">
        <f t="shared" ca="1" si="3785"/>
        <v>#REF!</v>
      </c>
      <c r="BV150" s="1338" t="e">
        <f t="shared" ca="1" si="3785"/>
        <v>#REF!</v>
      </c>
      <c r="BW150" s="1338" t="e">
        <f t="shared" ca="1" si="3785"/>
        <v>#REF!</v>
      </c>
      <c r="BX150" s="1340" t="e">
        <f t="shared" ca="1" si="3785"/>
        <v>#REF!</v>
      </c>
      <c r="BY150" s="1338" t="e">
        <f t="shared" ca="1" si="3785"/>
        <v>#REF!</v>
      </c>
      <c r="BZ150" s="1341" t="e">
        <f ca="1">IF(BZ149&gt;0,BZ149/BZ148,0)</f>
        <v>#REF!</v>
      </c>
      <c r="CA150" s="1338" t="e">
        <f t="shared" ref="CA150:CI150" ca="1" si="3786">IF(AND(CA148&gt;0,CA149&gt;0),ROUNDDOWN(CA149/CA148,4),"")</f>
        <v>#REF!</v>
      </c>
      <c r="CB150" s="1337" t="e">
        <f t="shared" ca="1" si="3786"/>
        <v>#REF!</v>
      </c>
      <c r="CC150" s="1338" t="e">
        <f t="shared" ca="1" si="3786"/>
        <v>#REF!</v>
      </c>
      <c r="CD150" s="1338" t="e">
        <f t="shared" ca="1" si="3786"/>
        <v>#REF!</v>
      </c>
      <c r="CE150" s="1339" t="e">
        <f t="shared" ca="1" si="3786"/>
        <v>#REF!</v>
      </c>
      <c r="CF150" s="1338" t="e">
        <f t="shared" ca="1" si="3786"/>
        <v>#REF!</v>
      </c>
      <c r="CG150" s="1338" t="e">
        <f t="shared" ca="1" si="3786"/>
        <v>#REF!</v>
      </c>
      <c r="CH150" s="1340" t="e">
        <f t="shared" ca="1" si="3786"/>
        <v>#REF!</v>
      </c>
      <c r="CI150" s="1338" t="e">
        <f t="shared" ca="1" si="3786"/>
        <v>#REF!</v>
      </c>
      <c r="CJ150" s="1341" t="e">
        <f ca="1">IF(CJ149&gt;0,CJ149/CJ148,0)</f>
        <v>#REF!</v>
      </c>
      <c r="CK150" s="1338" t="e">
        <f t="shared" ref="CK150" ca="1" si="3787">IF(AND(CK148&gt;0,CK149&gt;0),ROUNDDOWN(CK149/CK148,4),"")</f>
        <v>#REF!</v>
      </c>
      <c r="CL150" s="1343" t="e">
        <f t="shared" ref="CL150:CS150" ca="1" si="3788">IF(AND(CL148&gt;0,CL149&gt;0),ROUNDDOWN(CL149/CL148,4),"")</f>
        <v>#REF!</v>
      </c>
      <c r="CM150" s="1344" t="e">
        <f t="shared" ca="1" si="3788"/>
        <v>#REF!</v>
      </c>
      <c r="CN150" s="1345" t="e">
        <f t="shared" ca="1" si="3788"/>
        <v>#REF!</v>
      </c>
      <c r="CO150" s="1346" t="e">
        <f t="shared" ca="1" si="3788"/>
        <v>#REF!</v>
      </c>
      <c r="CP150" s="1347" t="e">
        <f t="shared" ca="1" si="3788"/>
        <v>#REF!</v>
      </c>
      <c r="CQ150" s="1348" t="e">
        <f t="shared" ca="1" si="3788"/>
        <v>#REF!</v>
      </c>
      <c r="CR150" s="1349" t="e">
        <f t="shared" ca="1" si="3788"/>
        <v>#REF!</v>
      </c>
      <c r="CS150" s="1350" t="e">
        <f t="shared" ca="1" si="3788"/>
        <v>#REF!</v>
      </c>
      <c r="CT150" s="1351"/>
      <c r="CU150" s="1352" t="e">
        <f t="shared" ref="CU150:DC150" ca="1" si="3789">IF(AND(CU148&gt;0,CU149&gt;0),ROUNDDOWN(CU149/CU148,4),"")</f>
        <v>#REF!</v>
      </c>
      <c r="CV150" s="1354" t="e">
        <f t="shared" ca="1" si="3789"/>
        <v>#REF!</v>
      </c>
      <c r="CW150" s="1355" t="e">
        <f t="shared" ca="1" si="3789"/>
        <v>#REF!</v>
      </c>
      <c r="CX150" s="1356" t="e">
        <f t="shared" ca="1" si="3789"/>
        <v>#REF!</v>
      </c>
      <c r="CY150" s="1357" t="e">
        <f t="shared" ca="1" si="3789"/>
        <v>#REF!</v>
      </c>
      <c r="CZ150" s="1358" t="e">
        <f t="shared" ca="1" si="3789"/>
        <v>#REF!</v>
      </c>
      <c r="DA150" s="1359" t="e">
        <f t="shared" ca="1" si="3789"/>
        <v>#REF!</v>
      </c>
      <c r="DB150" s="1360" t="e">
        <f t="shared" ca="1" si="3789"/>
        <v>#REF!</v>
      </c>
      <c r="DC150" s="1361" t="e">
        <f t="shared" ca="1" si="3789"/>
        <v>#REF!</v>
      </c>
      <c r="DD150" s="1362"/>
      <c r="DE150" s="1363" t="e">
        <f ca="1">IF(AND(DE148&gt;0,DE149&gt;0),ROUNDDOWN(DE149/DE148,4),"")</f>
        <v>#REF!</v>
      </c>
      <c r="DF150" s="1353" t="e">
        <f t="shared" ref="DF150:DM150" ca="1" si="3790">IF(AND(DF148&gt;0,DF149&gt;0),ROUNDDOWN(DF149/DF148,4),"")</f>
        <v>#REF!</v>
      </c>
      <c r="DG150" s="1338" t="e">
        <f t="shared" ca="1" si="3790"/>
        <v>#REF!</v>
      </c>
      <c r="DH150" s="1338" t="e">
        <f t="shared" ca="1" si="3790"/>
        <v>#REF!</v>
      </c>
      <c r="DI150" s="1339" t="e">
        <f t="shared" ca="1" si="3790"/>
        <v>#REF!</v>
      </c>
      <c r="DJ150" s="1338" t="e">
        <f t="shared" ca="1" si="3790"/>
        <v>#REF!</v>
      </c>
      <c r="DK150" s="1338" t="e">
        <f t="shared" ca="1" si="3790"/>
        <v>#REF!</v>
      </c>
      <c r="DL150" s="1340" t="e">
        <f t="shared" ca="1" si="3790"/>
        <v>#REF!</v>
      </c>
      <c r="DM150" s="1338" t="e">
        <f t="shared" ca="1" si="3790"/>
        <v>#REF!</v>
      </c>
      <c r="DN150" s="1341" t="e">
        <f ca="1">IF(DN149&gt;0,DN149/DN148,0)</f>
        <v>#REF!</v>
      </c>
      <c r="DO150" s="1338" t="e">
        <f t="shared" ref="DO150:DW150" ca="1" si="3791">IF(AND(DO148&gt;0,DO149&gt;0),ROUNDDOWN(DO149/DO148,4),"")</f>
        <v>#REF!</v>
      </c>
      <c r="DP150" s="1337" t="e">
        <f t="shared" ca="1" si="3791"/>
        <v>#REF!</v>
      </c>
      <c r="DQ150" s="1338" t="e">
        <f t="shared" ca="1" si="3791"/>
        <v>#REF!</v>
      </c>
      <c r="DR150" s="1338" t="e">
        <f t="shared" ca="1" si="3791"/>
        <v>#REF!</v>
      </c>
      <c r="DS150" s="1339" t="e">
        <f t="shared" ca="1" si="3791"/>
        <v>#REF!</v>
      </c>
      <c r="DT150" s="1338" t="e">
        <f t="shared" ca="1" si="3791"/>
        <v>#REF!</v>
      </c>
      <c r="DU150" s="1338" t="e">
        <f t="shared" ca="1" si="3791"/>
        <v>#REF!</v>
      </c>
      <c r="DV150" s="1340" t="e">
        <f t="shared" ca="1" si="3791"/>
        <v>#REF!</v>
      </c>
      <c r="DW150" s="1338" t="e">
        <f t="shared" ca="1" si="3791"/>
        <v>#REF!</v>
      </c>
      <c r="DX150" s="1341" t="e">
        <f ca="1">IF(DX149&gt;0,DX149/DX148,0)</f>
        <v>#REF!</v>
      </c>
      <c r="DY150" s="1338" t="e">
        <f t="shared" ref="DY150:EG150" ca="1" si="3792">IF(AND(DY148&gt;0,DY149&gt;0),ROUNDDOWN(DY149/DY148,4),"")</f>
        <v>#REF!</v>
      </c>
      <c r="DZ150" s="1337" t="e">
        <f t="shared" ca="1" si="3792"/>
        <v>#REF!</v>
      </c>
      <c r="EA150" s="1338" t="e">
        <f t="shared" ca="1" si="3792"/>
        <v>#REF!</v>
      </c>
      <c r="EB150" s="1338" t="e">
        <f t="shared" ca="1" si="3792"/>
        <v>#REF!</v>
      </c>
      <c r="EC150" s="1339" t="e">
        <f t="shared" ca="1" si="3792"/>
        <v>#REF!</v>
      </c>
      <c r="ED150" s="1338" t="e">
        <f t="shared" ca="1" si="3792"/>
        <v>#REF!</v>
      </c>
      <c r="EE150" s="1338" t="e">
        <f t="shared" ca="1" si="3792"/>
        <v>#REF!</v>
      </c>
      <c r="EF150" s="1340" t="e">
        <f t="shared" ca="1" si="3792"/>
        <v>#REF!</v>
      </c>
      <c r="EG150" s="1338" t="e">
        <f t="shared" ca="1" si="3792"/>
        <v>#REF!</v>
      </c>
      <c r="EH150" s="1341" t="e">
        <f ca="1">IF(EH149&gt;0,EH149/EH148,0)</f>
        <v>#REF!</v>
      </c>
      <c r="EI150" s="1338" t="e">
        <f t="shared" ref="EI150" ca="1" si="3793">IF(AND(EI148&gt;0,EI149&gt;0),ROUNDDOWN(EI149/EI148,4),"")</f>
        <v>#REF!</v>
      </c>
      <c r="EJ150" s="1343" t="e">
        <f t="shared" ref="EJ150:EQ150" ca="1" si="3794">IF(AND(EJ148&gt;0,EJ149&gt;0),ROUNDDOWN(EJ149/EJ148,4),"")</f>
        <v>#REF!</v>
      </c>
      <c r="EK150" s="1344" t="e">
        <f t="shared" ca="1" si="3794"/>
        <v>#REF!</v>
      </c>
      <c r="EL150" s="1345" t="e">
        <f t="shared" ca="1" si="3794"/>
        <v>#REF!</v>
      </c>
      <c r="EM150" s="1346" t="e">
        <f t="shared" ca="1" si="3794"/>
        <v>#REF!</v>
      </c>
      <c r="EN150" s="1347" t="e">
        <f t="shared" ca="1" si="3794"/>
        <v>#REF!</v>
      </c>
      <c r="EO150" s="1348" t="e">
        <f t="shared" ca="1" si="3794"/>
        <v>#REF!</v>
      </c>
      <c r="EP150" s="1349" t="e">
        <f t="shared" ca="1" si="3794"/>
        <v>#REF!</v>
      </c>
      <c r="EQ150" s="1350" t="e">
        <f t="shared" ca="1" si="3794"/>
        <v>#REF!</v>
      </c>
      <c r="ER150" s="1351"/>
      <c r="ES150" s="1352" t="e">
        <f ca="1">IF(AND(ES148&gt;0,ES149&gt;0),ROUNDDOWN(ES149/ES148,4),"")</f>
        <v>#REF!</v>
      </c>
      <c r="ET150" s="1353" t="e">
        <f t="shared" ref="ET150:FA150" ca="1" si="3795">IF(AND(ET148&gt;0,ET149&gt;0),ROUNDDOWN(ET149/ET148,4),"")</f>
        <v>#REF!</v>
      </c>
      <c r="EU150" s="1338" t="e">
        <f t="shared" ca="1" si="3795"/>
        <v>#REF!</v>
      </c>
      <c r="EV150" s="1338" t="e">
        <f t="shared" ca="1" si="3795"/>
        <v>#REF!</v>
      </c>
      <c r="EW150" s="1339" t="e">
        <f t="shared" ca="1" si="3795"/>
        <v>#REF!</v>
      </c>
      <c r="EX150" s="1338" t="e">
        <f t="shared" ca="1" si="3795"/>
        <v>#REF!</v>
      </c>
      <c r="EY150" s="1338" t="e">
        <f t="shared" ca="1" si="3795"/>
        <v>#REF!</v>
      </c>
      <c r="EZ150" s="1340" t="e">
        <f t="shared" ca="1" si="3795"/>
        <v>#REF!</v>
      </c>
      <c r="FA150" s="1338" t="e">
        <f t="shared" ca="1" si="3795"/>
        <v>#REF!</v>
      </c>
      <c r="FB150" s="1341" t="e">
        <f ca="1">IF(FB149&gt;0,FB149/FB148,0)</f>
        <v>#REF!</v>
      </c>
      <c r="FC150" s="1338" t="e">
        <f t="shared" ref="FC150:FK150" ca="1" si="3796">IF(AND(FC148&gt;0,FC149&gt;0),ROUNDDOWN(FC149/FC148,4),"")</f>
        <v>#REF!</v>
      </c>
      <c r="FD150" s="1337" t="e">
        <f t="shared" ca="1" si="3796"/>
        <v>#REF!</v>
      </c>
      <c r="FE150" s="1338" t="e">
        <f t="shared" ca="1" si="3796"/>
        <v>#REF!</v>
      </c>
      <c r="FF150" s="1338" t="e">
        <f t="shared" ca="1" si="3796"/>
        <v>#REF!</v>
      </c>
      <c r="FG150" s="1339" t="e">
        <f t="shared" ca="1" si="3796"/>
        <v>#REF!</v>
      </c>
      <c r="FH150" s="1338" t="e">
        <f t="shared" ca="1" si="3796"/>
        <v>#REF!</v>
      </c>
      <c r="FI150" s="1338" t="e">
        <f t="shared" ca="1" si="3796"/>
        <v>#REF!</v>
      </c>
      <c r="FJ150" s="1340" t="e">
        <f t="shared" ca="1" si="3796"/>
        <v>#REF!</v>
      </c>
      <c r="FK150" s="1338" t="e">
        <f t="shared" ca="1" si="3796"/>
        <v>#REF!</v>
      </c>
      <c r="FL150" s="1341" t="e">
        <f ca="1">IF(FL149&gt;0,FL149/FL148,0)</f>
        <v>#REF!</v>
      </c>
      <c r="FM150" s="1338" t="e">
        <f t="shared" ref="FM150:FU150" ca="1" si="3797">IF(AND(FM148&gt;0,FM149&gt;0),ROUNDDOWN(FM149/FM148,4),"")</f>
        <v>#REF!</v>
      </c>
      <c r="FN150" s="1337" t="e">
        <f t="shared" ca="1" si="3797"/>
        <v>#REF!</v>
      </c>
      <c r="FO150" s="1338" t="e">
        <f t="shared" ca="1" si="3797"/>
        <v>#REF!</v>
      </c>
      <c r="FP150" s="1338" t="e">
        <f t="shared" ca="1" si="3797"/>
        <v>#REF!</v>
      </c>
      <c r="FQ150" s="1339" t="e">
        <f t="shared" ca="1" si="3797"/>
        <v>#REF!</v>
      </c>
      <c r="FR150" s="1338" t="e">
        <f t="shared" ca="1" si="3797"/>
        <v>#REF!</v>
      </c>
      <c r="FS150" s="1338" t="e">
        <f t="shared" ca="1" si="3797"/>
        <v>#REF!</v>
      </c>
      <c r="FT150" s="1340" t="e">
        <f t="shared" ca="1" si="3797"/>
        <v>#REF!</v>
      </c>
      <c r="FU150" s="1338" t="e">
        <f t="shared" ca="1" si="3797"/>
        <v>#REF!</v>
      </c>
      <c r="FV150" s="1341" t="e">
        <f ca="1">IF(FV149&gt;0,FV149/FV148,0)</f>
        <v>#REF!</v>
      </c>
      <c r="FW150" s="1338" t="e">
        <f t="shared" ref="FW150" ca="1" si="3798">IF(AND(FW148&gt;0,FW149&gt;0),ROUNDDOWN(FW149/FW148,4),"")</f>
        <v>#REF!</v>
      </c>
      <c r="FX150" s="1343" t="e">
        <f t="shared" ref="FX150:GE150" ca="1" si="3799">IF(AND(FX148&gt;0,FX149&gt;0),ROUNDDOWN(FX149/FX148,4),"")</f>
        <v>#REF!</v>
      </c>
      <c r="FY150" s="1344" t="e">
        <f t="shared" ca="1" si="3799"/>
        <v>#REF!</v>
      </c>
      <c r="FZ150" s="1345" t="e">
        <f t="shared" ca="1" si="3799"/>
        <v>#REF!</v>
      </c>
      <c r="GA150" s="1346" t="e">
        <f t="shared" ca="1" si="3799"/>
        <v>#REF!</v>
      </c>
      <c r="GB150" s="1347" t="e">
        <f t="shared" ca="1" si="3799"/>
        <v>#REF!</v>
      </c>
      <c r="GC150" s="1348" t="e">
        <f t="shared" ca="1" si="3799"/>
        <v>#REF!</v>
      </c>
      <c r="GD150" s="1349" t="e">
        <f t="shared" ca="1" si="3799"/>
        <v>#REF!</v>
      </c>
      <c r="GE150" s="1350" t="e">
        <f t="shared" ca="1" si="3799"/>
        <v>#REF!</v>
      </c>
      <c r="GF150" s="1351"/>
      <c r="GG150" s="1352" t="e">
        <f t="shared" ref="GG150:GO150" ca="1" si="3800">IF(AND(GG148&gt;0,GG149&gt;0),ROUNDDOWN(GG149/GG148,4),"")</f>
        <v>#REF!</v>
      </c>
      <c r="GH150" s="1354" t="e">
        <f t="shared" ca="1" si="3800"/>
        <v>#REF!</v>
      </c>
      <c r="GI150" s="1355" t="e">
        <f t="shared" ca="1" si="3800"/>
        <v>#REF!</v>
      </c>
      <c r="GJ150" s="1356" t="e">
        <f t="shared" ca="1" si="3800"/>
        <v>#REF!</v>
      </c>
      <c r="GK150" s="1357" t="e">
        <f t="shared" ca="1" si="3800"/>
        <v>#REF!</v>
      </c>
      <c r="GL150" s="1358" t="e">
        <f t="shared" ca="1" si="3800"/>
        <v>#REF!</v>
      </c>
      <c r="GM150" s="1359" t="e">
        <f t="shared" ca="1" si="3800"/>
        <v>#REF!</v>
      </c>
      <c r="GN150" s="1360" t="e">
        <f t="shared" ca="1" si="3800"/>
        <v>#REF!</v>
      </c>
      <c r="GO150" s="1361" t="e">
        <f t="shared" ca="1" si="3800"/>
        <v>#REF!</v>
      </c>
      <c r="GP150" s="1362"/>
      <c r="GQ150" s="1363" t="e">
        <f t="shared" ref="GQ150:GY150" ca="1" si="3801">IF(AND(GQ148&gt;0,GQ149&gt;0),ROUNDDOWN(GQ149/GQ148,4),"")</f>
        <v>#REF!</v>
      </c>
      <c r="GR150" s="1364" t="e">
        <f t="shared" ca="1" si="3801"/>
        <v>#REF!</v>
      </c>
      <c r="GS150" s="1365" t="e">
        <f t="shared" ca="1" si="3801"/>
        <v>#REF!</v>
      </c>
      <c r="GT150" s="1366" t="e">
        <f t="shared" ca="1" si="3801"/>
        <v>#REF!</v>
      </c>
      <c r="GU150" s="1364" t="e">
        <f t="shared" ca="1" si="3801"/>
        <v>#REF!</v>
      </c>
      <c r="GV150" s="1365" t="e">
        <f t="shared" ca="1" si="3801"/>
        <v>#REF!</v>
      </c>
      <c r="GW150" s="1366" t="e">
        <f t="shared" ca="1" si="3801"/>
        <v>#REF!</v>
      </c>
      <c r="GX150" s="1364" t="e">
        <f t="shared" ca="1" si="3801"/>
        <v>#REF!</v>
      </c>
      <c r="GY150" s="1365" t="e">
        <f t="shared" ca="1" si="3801"/>
        <v>#REF!</v>
      </c>
      <c r="GZ150" s="1367"/>
      <c r="HA150" s="1366" t="e">
        <f ca="1">IF(AND(HA148&gt;0,HA149&gt;0),ROUNDDOWN(HA149/HA148,4),"")</f>
        <v>#REF!</v>
      </c>
      <c r="HC150" s="477"/>
      <c r="HD150" s="477"/>
      <c r="HE150" s="595"/>
      <c r="HF150" s="477"/>
      <c r="HG150" s="477"/>
    </row>
    <row r="151" spans="2:215" s="478" customFormat="1" ht="28.5" x14ac:dyDescent="0.25">
      <c r="B151" s="516"/>
      <c r="C151" s="463"/>
      <c r="F151" s="1379"/>
      <c r="G151" s="1379"/>
      <c r="H151" s="1379"/>
      <c r="I151" s="1379"/>
      <c r="J151" s="554"/>
      <c r="R151" s="583"/>
      <c r="S151" s="464"/>
      <c r="T151" s="465" t="s">
        <v>215</v>
      </c>
      <c r="U151" s="466" t="s">
        <v>213</v>
      </c>
      <c r="V151" s="466" t="s">
        <v>214</v>
      </c>
      <c r="W151" s="467" t="s">
        <v>215</v>
      </c>
      <c r="X151" s="466" t="s">
        <v>213</v>
      </c>
      <c r="Y151" s="466" t="s">
        <v>214</v>
      </c>
      <c r="Z151" s="468" t="s">
        <v>215</v>
      </c>
      <c r="AA151" s="466" t="s">
        <v>213</v>
      </c>
      <c r="AB151" s="469" t="s">
        <v>231</v>
      </c>
      <c r="AC151" s="466" t="s">
        <v>214</v>
      </c>
      <c r="AD151" s="465" t="s">
        <v>215</v>
      </c>
      <c r="AE151" s="466" t="s">
        <v>213</v>
      </c>
      <c r="AF151" s="466" t="s">
        <v>214</v>
      </c>
      <c r="AG151" s="467" t="s">
        <v>215</v>
      </c>
      <c r="AH151" s="466" t="s">
        <v>213</v>
      </c>
      <c r="AI151" s="466" t="s">
        <v>214</v>
      </c>
      <c r="AJ151" s="468" t="s">
        <v>215</v>
      </c>
      <c r="AK151" s="466" t="s">
        <v>213</v>
      </c>
      <c r="AL151" s="469" t="s">
        <v>231</v>
      </c>
      <c r="AM151" s="466" t="s">
        <v>214</v>
      </c>
      <c r="AN151" s="465" t="s">
        <v>215</v>
      </c>
      <c r="AO151" s="466" t="s">
        <v>213</v>
      </c>
      <c r="AP151" s="466" t="s">
        <v>214</v>
      </c>
      <c r="AQ151" s="467" t="s">
        <v>215</v>
      </c>
      <c r="AR151" s="466" t="s">
        <v>213</v>
      </c>
      <c r="AS151" s="466" t="s">
        <v>214</v>
      </c>
      <c r="AT151" s="468" t="s">
        <v>215</v>
      </c>
      <c r="AU151" s="466" t="s">
        <v>213</v>
      </c>
      <c r="AV151" s="469" t="s">
        <v>231</v>
      </c>
      <c r="AW151" s="466" t="s">
        <v>214</v>
      </c>
      <c r="AX151" s="643" t="s">
        <v>215</v>
      </c>
      <c r="AY151" s="520" t="s">
        <v>213</v>
      </c>
      <c r="AZ151" s="1313" t="s">
        <v>232</v>
      </c>
      <c r="BA151" s="654" t="s">
        <v>215</v>
      </c>
      <c r="BB151" s="542" t="s">
        <v>213</v>
      </c>
      <c r="BC151" s="1314" t="s">
        <v>232</v>
      </c>
      <c r="BD151" s="665" t="s">
        <v>215</v>
      </c>
      <c r="BE151" s="470" t="s">
        <v>213</v>
      </c>
      <c r="BF151" s="471" t="s">
        <v>231</v>
      </c>
      <c r="BG151" s="1315" t="s">
        <v>232</v>
      </c>
      <c r="BH151" s="472" t="s">
        <v>215</v>
      </c>
      <c r="BI151" s="466" t="s">
        <v>213</v>
      </c>
      <c r="BJ151" s="466" t="s">
        <v>214</v>
      </c>
      <c r="BK151" s="467" t="s">
        <v>215</v>
      </c>
      <c r="BL151" s="466" t="s">
        <v>213</v>
      </c>
      <c r="BM151" s="466" t="s">
        <v>214</v>
      </c>
      <c r="BN151" s="468" t="s">
        <v>215</v>
      </c>
      <c r="BO151" s="466" t="s">
        <v>213</v>
      </c>
      <c r="BP151" s="469" t="s">
        <v>231</v>
      </c>
      <c r="BQ151" s="466" t="s">
        <v>214</v>
      </c>
      <c r="BR151" s="465" t="s">
        <v>215</v>
      </c>
      <c r="BS151" s="466" t="s">
        <v>213</v>
      </c>
      <c r="BT151" s="466" t="s">
        <v>214</v>
      </c>
      <c r="BU151" s="467" t="s">
        <v>215</v>
      </c>
      <c r="BV151" s="466" t="s">
        <v>213</v>
      </c>
      <c r="BW151" s="466" t="s">
        <v>214</v>
      </c>
      <c r="BX151" s="468" t="s">
        <v>215</v>
      </c>
      <c r="BY151" s="466" t="s">
        <v>213</v>
      </c>
      <c r="BZ151" s="469" t="s">
        <v>231</v>
      </c>
      <c r="CA151" s="466" t="s">
        <v>214</v>
      </c>
      <c r="CB151" s="465" t="s">
        <v>215</v>
      </c>
      <c r="CC151" s="466" t="s">
        <v>213</v>
      </c>
      <c r="CD151" s="466" t="s">
        <v>214</v>
      </c>
      <c r="CE151" s="467" t="s">
        <v>215</v>
      </c>
      <c r="CF151" s="466" t="s">
        <v>213</v>
      </c>
      <c r="CG151" s="466" t="s">
        <v>214</v>
      </c>
      <c r="CH151" s="468" t="s">
        <v>215</v>
      </c>
      <c r="CI151" s="466" t="s">
        <v>213</v>
      </c>
      <c r="CJ151" s="469" t="s">
        <v>231</v>
      </c>
      <c r="CK151" s="466" t="s">
        <v>214</v>
      </c>
      <c r="CL151" s="643" t="s">
        <v>215</v>
      </c>
      <c r="CM151" s="520" t="s">
        <v>213</v>
      </c>
      <c r="CN151" s="1313" t="s">
        <v>232</v>
      </c>
      <c r="CO151" s="654" t="s">
        <v>215</v>
      </c>
      <c r="CP151" s="542" t="s">
        <v>213</v>
      </c>
      <c r="CQ151" s="1314" t="s">
        <v>232</v>
      </c>
      <c r="CR151" s="665" t="s">
        <v>215</v>
      </c>
      <c r="CS151" s="470" t="s">
        <v>213</v>
      </c>
      <c r="CT151" s="471" t="s">
        <v>231</v>
      </c>
      <c r="CU151" s="1315" t="s">
        <v>232</v>
      </c>
      <c r="CV151" s="676" t="s">
        <v>237</v>
      </c>
      <c r="CW151" s="539" t="s">
        <v>238</v>
      </c>
      <c r="CX151" s="1316" t="s">
        <v>232</v>
      </c>
      <c r="CY151" s="687" t="s">
        <v>237</v>
      </c>
      <c r="CZ151" s="517" t="s">
        <v>238</v>
      </c>
      <c r="DA151" s="1317" t="s">
        <v>232</v>
      </c>
      <c r="DB151" s="696" t="s">
        <v>237</v>
      </c>
      <c r="DC151" s="473" t="s">
        <v>238</v>
      </c>
      <c r="DD151" s="474" t="s">
        <v>239</v>
      </c>
      <c r="DE151" s="1318" t="s">
        <v>232</v>
      </c>
      <c r="DF151" s="472" t="s">
        <v>215</v>
      </c>
      <c r="DG151" s="466" t="s">
        <v>213</v>
      </c>
      <c r="DH151" s="466" t="s">
        <v>214</v>
      </c>
      <c r="DI151" s="467" t="s">
        <v>215</v>
      </c>
      <c r="DJ151" s="466" t="s">
        <v>213</v>
      </c>
      <c r="DK151" s="466" t="s">
        <v>214</v>
      </c>
      <c r="DL151" s="468" t="s">
        <v>215</v>
      </c>
      <c r="DM151" s="466" t="s">
        <v>213</v>
      </c>
      <c r="DN151" s="469" t="s">
        <v>231</v>
      </c>
      <c r="DO151" s="466" t="s">
        <v>214</v>
      </c>
      <c r="DP151" s="465" t="s">
        <v>215</v>
      </c>
      <c r="DQ151" s="466" t="s">
        <v>213</v>
      </c>
      <c r="DR151" s="466" t="s">
        <v>214</v>
      </c>
      <c r="DS151" s="467" t="s">
        <v>215</v>
      </c>
      <c r="DT151" s="466" t="s">
        <v>213</v>
      </c>
      <c r="DU151" s="466" t="s">
        <v>214</v>
      </c>
      <c r="DV151" s="468" t="s">
        <v>215</v>
      </c>
      <c r="DW151" s="466" t="s">
        <v>213</v>
      </c>
      <c r="DX151" s="469" t="s">
        <v>231</v>
      </c>
      <c r="DY151" s="466" t="s">
        <v>214</v>
      </c>
      <c r="DZ151" s="465" t="s">
        <v>215</v>
      </c>
      <c r="EA151" s="466" t="s">
        <v>213</v>
      </c>
      <c r="EB151" s="466" t="s">
        <v>214</v>
      </c>
      <c r="EC151" s="467" t="s">
        <v>215</v>
      </c>
      <c r="ED151" s="466" t="s">
        <v>213</v>
      </c>
      <c r="EE151" s="466" t="s">
        <v>214</v>
      </c>
      <c r="EF151" s="468" t="s">
        <v>215</v>
      </c>
      <c r="EG151" s="466" t="s">
        <v>213</v>
      </c>
      <c r="EH151" s="469" t="s">
        <v>231</v>
      </c>
      <c r="EI151" s="466" t="s">
        <v>214</v>
      </c>
      <c r="EJ151" s="643" t="s">
        <v>215</v>
      </c>
      <c r="EK151" s="520" t="s">
        <v>213</v>
      </c>
      <c r="EL151" s="1313" t="s">
        <v>232</v>
      </c>
      <c r="EM151" s="654" t="s">
        <v>215</v>
      </c>
      <c r="EN151" s="542" t="s">
        <v>213</v>
      </c>
      <c r="EO151" s="1314" t="s">
        <v>232</v>
      </c>
      <c r="EP151" s="665" t="s">
        <v>215</v>
      </c>
      <c r="EQ151" s="470" t="s">
        <v>213</v>
      </c>
      <c r="ER151" s="471" t="s">
        <v>231</v>
      </c>
      <c r="ES151" s="1315" t="s">
        <v>232</v>
      </c>
      <c r="ET151" s="472" t="s">
        <v>215</v>
      </c>
      <c r="EU151" s="466" t="s">
        <v>213</v>
      </c>
      <c r="EV151" s="466" t="s">
        <v>214</v>
      </c>
      <c r="EW151" s="467" t="s">
        <v>215</v>
      </c>
      <c r="EX151" s="466" t="s">
        <v>213</v>
      </c>
      <c r="EY151" s="466" t="s">
        <v>214</v>
      </c>
      <c r="EZ151" s="468" t="s">
        <v>215</v>
      </c>
      <c r="FA151" s="466" t="s">
        <v>213</v>
      </c>
      <c r="FB151" s="469" t="s">
        <v>231</v>
      </c>
      <c r="FC151" s="466" t="s">
        <v>214</v>
      </c>
      <c r="FD151" s="465" t="s">
        <v>215</v>
      </c>
      <c r="FE151" s="466" t="s">
        <v>213</v>
      </c>
      <c r="FF151" s="466" t="s">
        <v>214</v>
      </c>
      <c r="FG151" s="467" t="s">
        <v>215</v>
      </c>
      <c r="FH151" s="466" t="s">
        <v>213</v>
      </c>
      <c r="FI151" s="466" t="s">
        <v>214</v>
      </c>
      <c r="FJ151" s="468" t="s">
        <v>215</v>
      </c>
      <c r="FK151" s="466" t="s">
        <v>213</v>
      </c>
      <c r="FL151" s="469" t="s">
        <v>231</v>
      </c>
      <c r="FM151" s="466" t="s">
        <v>214</v>
      </c>
      <c r="FN151" s="465" t="s">
        <v>215</v>
      </c>
      <c r="FO151" s="466" t="s">
        <v>213</v>
      </c>
      <c r="FP151" s="466" t="s">
        <v>214</v>
      </c>
      <c r="FQ151" s="467" t="s">
        <v>215</v>
      </c>
      <c r="FR151" s="466" t="s">
        <v>213</v>
      </c>
      <c r="FS151" s="466" t="s">
        <v>214</v>
      </c>
      <c r="FT151" s="468" t="s">
        <v>215</v>
      </c>
      <c r="FU151" s="466" t="s">
        <v>213</v>
      </c>
      <c r="FV151" s="469" t="s">
        <v>231</v>
      </c>
      <c r="FW151" s="466" t="s">
        <v>214</v>
      </c>
      <c r="FX151" s="643" t="s">
        <v>215</v>
      </c>
      <c r="FY151" s="520" t="s">
        <v>213</v>
      </c>
      <c r="FZ151" s="1313" t="s">
        <v>232</v>
      </c>
      <c r="GA151" s="654" t="s">
        <v>215</v>
      </c>
      <c r="GB151" s="542" t="s">
        <v>213</v>
      </c>
      <c r="GC151" s="1314" t="s">
        <v>232</v>
      </c>
      <c r="GD151" s="665" t="s">
        <v>215</v>
      </c>
      <c r="GE151" s="470" t="s">
        <v>213</v>
      </c>
      <c r="GF151" s="471" t="s">
        <v>231</v>
      </c>
      <c r="GG151" s="1315" t="s">
        <v>232</v>
      </c>
      <c r="GH151" s="676" t="s">
        <v>237</v>
      </c>
      <c r="GI151" s="539" t="s">
        <v>238</v>
      </c>
      <c r="GJ151" s="1316" t="s">
        <v>232</v>
      </c>
      <c r="GK151" s="687" t="s">
        <v>237</v>
      </c>
      <c r="GL151" s="517" t="s">
        <v>238</v>
      </c>
      <c r="GM151" s="1317" t="s">
        <v>232</v>
      </c>
      <c r="GN151" s="696" t="s">
        <v>215</v>
      </c>
      <c r="GO151" s="473" t="s">
        <v>213</v>
      </c>
      <c r="GP151" s="474" t="s">
        <v>231</v>
      </c>
      <c r="GQ151" s="1318" t="s">
        <v>232</v>
      </c>
      <c r="GR151" s="706" t="s">
        <v>215</v>
      </c>
      <c r="GS151" s="475" t="s">
        <v>213</v>
      </c>
      <c r="GT151" s="1319" t="s">
        <v>232</v>
      </c>
      <c r="GU151" s="706" t="s">
        <v>215</v>
      </c>
      <c r="GV151" s="475" t="s">
        <v>213</v>
      </c>
      <c r="GW151" s="1319" t="s">
        <v>232</v>
      </c>
      <c r="GX151" s="706" t="s">
        <v>215</v>
      </c>
      <c r="GY151" s="475" t="s">
        <v>213</v>
      </c>
      <c r="GZ151" s="476" t="s">
        <v>231</v>
      </c>
      <c r="HA151" s="1319" t="s">
        <v>232</v>
      </c>
      <c r="HC151" s="477"/>
      <c r="HD151" s="477"/>
      <c r="HE151" s="595"/>
      <c r="HF151" s="477"/>
      <c r="HG151" s="477"/>
    </row>
    <row r="152" spans="2:215" s="478" customFormat="1" ht="28.5" x14ac:dyDescent="0.25">
      <c r="B152" s="516"/>
      <c r="C152" s="463"/>
      <c r="F152" s="1379"/>
      <c r="G152" s="1379"/>
      <c r="H152" s="1379"/>
      <c r="I152" s="1565" t="s">
        <v>272</v>
      </c>
      <c r="J152" s="554"/>
      <c r="R152" s="583"/>
      <c r="S152" s="450" t="s">
        <v>145</v>
      </c>
      <c r="T152" s="479" t="e">
        <f t="shared" ref="T152:AY152" ca="1" si="3802">SUMIFS(T$5:T$126,$HC$5:$HC$126,$S152,$HF$5:$HF$126,$I152)</f>
        <v>#REF!</v>
      </c>
      <c r="U152" s="480" t="e">
        <f t="shared" ca="1" si="3802"/>
        <v>#REF!</v>
      </c>
      <c r="V152" s="480" t="e">
        <f t="shared" ca="1" si="3802"/>
        <v>#REF!</v>
      </c>
      <c r="W152" s="481" t="e">
        <f t="shared" ca="1" si="3802"/>
        <v>#REF!</v>
      </c>
      <c r="X152" s="480" t="e">
        <f t="shared" ca="1" si="3802"/>
        <v>#REF!</v>
      </c>
      <c r="Y152" s="480" t="e">
        <f t="shared" ca="1" si="3802"/>
        <v>#REF!</v>
      </c>
      <c r="Z152" s="482" t="e">
        <f t="shared" ca="1" si="3802"/>
        <v>#REF!</v>
      </c>
      <c r="AA152" s="480" t="e">
        <f t="shared" ca="1" si="3802"/>
        <v>#REF!</v>
      </c>
      <c r="AB152" s="483" t="e">
        <f t="shared" ca="1" si="3802"/>
        <v>#REF!</v>
      </c>
      <c r="AC152" s="480" t="e">
        <f t="shared" ca="1" si="3802"/>
        <v>#REF!</v>
      </c>
      <c r="AD152" s="479" t="e">
        <f t="shared" ca="1" si="3802"/>
        <v>#REF!</v>
      </c>
      <c r="AE152" s="480" t="e">
        <f t="shared" ca="1" si="3802"/>
        <v>#REF!</v>
      </c>
      <c r="AF152" s="480" t="e">
        <f t="shared" ca="1" si="3802"/>
        <v>#REF!</v>
      </c>
      <c r="AG152" s="481" t="e">
        <f t="shared" ca="1" si="3802"/>
        <v>#REF!</v>
      </c>
      <c r="AH152" s="480" t="e">
        <f t="shared" ca="1" si="3802"/>
        <v>#REF!</v>
      </c>
      <c r="AI152" s="480" t="e">
        <f t="shared" ca="1" si="3802"/>
        <v>#REF!</v>
      </c>
      <c r="AJ152" s="482" t="e">
        <f t="shared" ca="1" si="3802"/>
        <v>#REF!</v>
      </c>
      <c r="AK152" s="480" t="e">
        <f t="shared" ca="1" si="3802"/>
        <v>#REF!</v>
      </c>
      <c r="AL152" s="483" t="e">
        <f t="shared" ca="1" si="3802"/>
        <v>#REF!</v>
      </c>
      <c r="AM152" s="480" t="e">
        <f t="shared" ca="1" si="3802"/>
        <v>#REF!</v>
      </c>
      <c r="AN152" s="479" t="e">
        <f t="shared" ca="1" si="3802"/>
        <v>#REF!</v>
      </c>
      <c r="AO152" s="480" t="e">
        <f t="shared" ca="1" si="3802"/>
        <v>#REF!</v>
      </c>
      <c r="AP152" s="480" t="e">
        <f t="shared" ca="1" si="3802"/>
        <v>#REF!</v>
      </c>
      <c r="AQ152" s="481" t="e">
        <f t="shared" ca="1" si="3802"/>
        <v>#REF!</v>
      </c>
      <c r="AR152" s="480" t="e">
        <f t="shared" ca="1" si="3802"/>
        <v>#REF!</v>
      </c>
      <c r="AS152" s="480" t="e">
        <f t="shared" ca="1" si="3802"/>
        <v>#REF!</v>
      </c>
      <c r="AT152" s="482" t="e">
        <f t="shared" ca="1" si="3802"/>
        <v>#REF!</v>
      </c>
      <c r="AU152" s="480" t="e">
        <f t="shared" ca="1" si="3802"/>
        <v>#REF!</v>
      </c>
      <c r="AV152" s="483" t="e">
        <f t="shared" ca="1" si="3802"/>
        <v>#REF!</v>
      </c>
      <c r="AW152" s="480" t="e">
        <f t="shared" ca="1" si="3802"/>
        <v>#REF!</v>
      </c>
      <c r="AX152" s="644" t="e">
        <f t="shared" ca="1" si="3802"/>
        <v>#REF!</v>
      </c>
      <c r="AY152" s="521" t="e">
        <f t="shared" ca="1" si="3802"/>
        <v>#REF!</v>
      </c>
      <c r="AZ152" s="1322" t="e">
        <f t="shared" ref="AZ152:CE152" ca="1" si="3803">SUMIFS(AZ$5:AZ$126,$HC$5:$HC$126,$S152,$HF$5:$HF$126,$I152)</f>
        <v>#REF!</v>
      </c>
      <c r="BA152" s="655" t="e">
        <f t="shared" ca="1" si="3803"/>
        <v>#REF!</v>
      </c>
      <c r="BB152" s="543" t="e">
        <f t="shared" ca="1" si="3803"/>
        <v>#REF!</v>
      </c>
      <c r="BC152" s="1323" t="e">
        <f t="shared" ca="1" si="3803"/>
        <v>#REF!</v>
      </c>
      <c r="BD152" s="666" t="e">
        <f t="shared" ca="1" si="3803"/>
        <v>#REF!</v>
      </c>
      <c r="BE152" s="484" t="e">
        <f t="shared" ca="1" si="3803"/>
        <v>#REF!</v>
      </c>
      <c r="BF152" s="485" t="e">
        <f t="shared" ca="1" si="3803"/>
        <v>#REF!</v>
      </c>
      <c r="BG152" s="1324" t="e">
        <f t="shared" ca="1" si="3803"/>
        <v>#REF!</v>
      </c>
      <c r="BH152" s="486" t="e">
        <f t="shared" ca="1" si="3803"/>
        <v>#REF!</v>
      </c>
      <c r="BI152" s="480" t="e">
        <f t="shared" ca="1" si="3803"/>
        <v>#REF!</v>
      </c>
      <c r="BJ152" s="480" t="e">
        <f t="shared" ca="1" si="3803"/>
        <v>#REF!</v>
      </c>
      <c r="BK152" s="481" t="e">
        <f t="shared" ca="1" si="3803"/>
        <v>#REF!</v>
      </c>
      <c r="BL152" s="480" t="e">
        <f t="shared" ca="1" si="3803"/>
        <v>#REF!</v>
      </c>
      <c r="BM152" s="480" t="e">
        <f t="shared" ca="1" si="3803"/>
        <v>#REF!</v>
      </c>
      <c r="BN152" s="482" t="e">
        <f t="shared" ca="1" si="3803"/>
        <v>#REF!</v>
      </c>
      <c r="BO152" s="480" t="e">
        <f t="shared" ca="1" si="3803"/>
        <v>#REF!</v>
      </c>
      <c r="BP152" s="483" t="e">
        <f t="shared" ca="1" si="3803"/>
        <v>#REF!</v>
      </c>
      <c r="BQ152" s="480" t="e">
        <f t="shared" ca="1" si="3803"/>
        <v>#REF!</v>
      </c>
      <c r="BR152" s="479" t="e">
        <f t="shared" ca="1" si="3803"/>
        <v>#REF!</v>
      </c>
      <c r="BS152" s="480" t="e">
        <f t="shared" ca="1" si="3803"/>
        <v>#REF!</v>
      </c>
      <c r="BT152" s="480" t="e">
        <f t="shared" ca="1" si="3803"/>
        <v>#REF!</v>
      </c>
      <c r="BU152" s="481" t="e">
        <f t="shared" ca="1" si="3803"/>
        <v>#REF!</v>
      </c>
      <c r="BV152" s="480" t="e">
        <f t="shared" ca="1" si="3803"/>
        <v>#REF!</v>
      </c>
      <c r="BW152" s="480" t="e">
        <f t="shared" ca="1" si="3803"/>
        <v>#REF!</v>
      </c>
      <c r="BX152" s="482" t="e">
        <f t="shared" ca="1" si="3803"/>
        <v>#REF!</v>
      </c>
      <c r="BY152" s="480" t="e">
        <f t="shared" ca="1" si="3803"/>
        <v>#REF!</v>
      </c>
      <c r="BZ152" s="483" t="e">
        <f t="shared" ca="1" si="3803"/>
        <v>#REF!</v>
      </c>
      <c r="CA152" s="480" t="e">
        <f t="shared" ca="1" si="3803"/>
        <v>#REF!</v>
      </c>
      <c r="CB152" s="479" t="e">
        <f t="shared" ca="1" si="3803"/>
        <v>#REF!</v>
      </c>
      <c r="CC152" s="480" t="e">
        <f t="shared" ca="1" si="3803"/>
        <v>#REF!</v>
      </c>
      <c r="CD152" s="480" t="e">
        <f t="shared" ca="1" si="3803"/>
        <v>#REF!</v>
      </c>
      <c r="CE152" s="481" t="e">
        <f t="shared" ca="1" si="3803"/>
        <v>#REF!</v>
      </c>
      <c r="CF152" s="480" t="e">
        <f t="shared" ref="CF152:DK152" ca="1" si="3804">SUMIFS(CF$5:CF$126,$HC$5:$HC$126,$S152,$HF$5:$HF$126,$I152)</f>
        <v>#REF!</v>
      </c>
      <c r="CG152" s="480" t="e">
        <f t="shared" ca="1" si="3804"/>
        <v>#REF!</v>
      </c>
      <c r="CH152" s="482" t="e">
        <f t="shared" ca="1" si="3804"/>
        <v>#REF!</v>
      </c>
      <c r="CI152" s="480" t="e">
        <f t="shared" ca="1" si="3804"/>
        <v>#REF!</v>
      </c>
      <c r="CJ152" s="483" t="e">
        <f t="shared" ca="1" si="3804"/>
        <v>#REF!</v>
      </c>
      <c r="CK152" s="480" t="e">
        <f t="shared" ca="1" si="3804"/>
        <v>#REF!</v>
      </c>
      <c r="CL152" s="644" t="e">
        <f t="shared" ca="1" si="3804"/>
        <v>#REF!</v>
      </c>
      <c r="CM152" s="521" t="e">
        <f t="shared" ca="1" si="3804"/>
        <v>#REF!</v>
      </c>
      <c r="CN152" s="1322" t="e">
        <f t="shared" ca="1" si="3804"/>
        <v>#REF!</v>
      </c>
      <c r="CO152" s="655" t="e">
        <f t="shared" ca="1" si="3804"/>
        <v>#REF!</v>
      </c>
      <c r="CP152" s="543" t="e">
        <f t="shared" ca="1" si="3804"/>
        <v>#REF!</v>
      </c>
      <c r="CQ152" s="1323" t="e">
        <f t="shared" ca="1" si="3804"/>
        <v>#REF!</v>
      </c>
      <c r="CR152" s="666" t="e">
        <f t="shared" ca="1" si="3804"/>
        <v>#REF!</v>
      </c>
      <c r="CS152" s="484" t="e">
        <f t="shared" ca="1" si="3804"/>
        <v>#REF!</v>
      </c>
      <c r="CT152" s="485" t="e">
        <f t="shared" ca="1" si="3804"/>
        <v>#REF!</v>
      </c>
      <c r="CU152" s="1324" t="e">
        <f t="shared" ca="1" si="3804"/>
        <v>#REF!</v>
      </c>
      <c r="CV152" s="677" t="e">
        <f t="shared" ca="1" si="3804"/>
        <v>#REF!</v>
      </c>
      <c r="CW152" s="540" t="e">
        <f t="shared" ca="1" si="3804"/>
        <v>#REF!</v>
      </c>
      <c r="CX152" s="1325" t="e">
        <f t="shared" ca="1" si="3804"/>
        <v>#REF!</v>
      </c>
      <c r="CY152" s="688" t="e">
        <f t="shared" ca="1" si="3804"/>
        <v>#REF!</v>
      </c>
      <c r="CZ152" s="518" t="e">
        <f t="shared" ca="1" si="3804"/>
        <v>#REF!</v>
      </c>
      <c r="DA152" s="1326" t="e">
        <f t="shared" ca="1" si="3804"/>
        <v>#REF!</v>
      </c>
      <c r="DB152" s="697" t="e">
        <f t="shared" ca="1" si="3804"/>
        <v>#REF!</v>
      </c>
      <c r="DC152" s="487" t="e">
        <f t="shared" ca="1" si="3804"/>
        <v>#REF!</v>
      </c>
      <c r="DD152" s="488" t="e">
        <f t="shared" ca="1" si="3804"/>
        <v>#REF!</v>
      </c>
      <c r="DE152" s="1327" t="e">
        <f t="shared" ca="1" si="3804"/>
        <v>#REF!</v>
      </c>
      <c r="DF152" s="486" t="e">
        <f t="shared" ca="1" si="3804"/>
        <v>#REF!</v>
      </c>
      <c r="DG152" s="480" t="e">
        <f t="shared" ca="1" si="3804"/>
        <v>#REF!</v>
      </c>
      <c r="DH152" s="480" t="e">
        <f t="shared" ca="1" si="3804"/>
        <v>#REF!</v>
      </c>
      <c r="DI152" s="481" t="e">
        <f t="shared" ca="1" si="3804"/>
        <v>#REF!</v>
      </c>
      <c r="DJ152" s="480" t="e">
        <f t="shared" ca="1" si="3804"/>
        <v>#REF!</v>
      </c>
      <c r="DK152" s="480" t="e">
        <f t="shared" ca="1" si="3804"/>
        <v>#REF!</v>
      </c>
      <c r="DL152" s="482" t="e">
        <f t="shared" ref="DL152:EQ152" ca="1" si="3805">SUMIFS(DL$5:DL$126,$HC$5:$HC$126,$S152,$HF$5:$HF$126,$I152)</f>
        <v>#REF!</v>
      </c>
      <c r="DM152" s="480" t="e">
        <f t="shared" ca="1" si="3805"/>
        <v>#REF!</v>
      </c>
      <c r="DN152" s="483" t="e">
        <f t="shared" ca="1" si="3805"/>
        <v>#REF!</v>
      </c>
      <c r="DO152" s="480" t="e">
        <f t="shared" ca="1" si="3805"/>
        <v>#REF!</v>
      </c>
      <c r="DP152" s="479" t="e">
        <f t="shared" ca="1" si="3805"/>
        <v>#REF!</v>
      </c>
      <c r="DQ152" s="480" t="e">
        <f t="shared" ca="1" si="3805"/>
        <v>#REF!</v>
      </c>
      <c r="DR152" s="480" t="e">
        <f t="shared" ca="1" si="3805"/>
        <v>#REF!</v>
      </c>
      <c r="DS152" s="481" t="e">
        <f t="shared" ca="1" si="3805"/>
        <v>#REF!</v>
      </c>
      <c r="DT152" s="480" t="e">
        <f t="shared" ca="1" si="3805"/>
        <v>#REF!</v>
      </c>
      <c r="DU152" s="480" t="e">
        <f t="shared" ca="1" si="3805"/>
        <v>#REF!</v>
      </c>
      <c r="DV152" s="482" t="e">
        <f t="shared" ca="1" si="3805"/>
        <v>#REF!</v>
      </c>
      <c r="DW152" s="480" t="e">
        <f t="shared" ca="1" si="3805"/>
        <v>#REF!</v>
      </c>
      <c r="DX152" s="483" t="e">
        <f t="shared" ca="1" si="3805"/>
        <v>#REF!</v>
      </c>
      <c r="DY152" s="480" t="e">
        <f t="shared" ca="1" si="3805"/>
        <v>#REF!</v>
      </c>
      <c r="DZ152" s="479" t="e">
        <f t="shared" ca="1" si="3805"/>
        <v>#REF!</v>
      </c>
      <c r="EA152" s="480" t="e">
        <f t="shared" ca="1" si="3805"/>
        <v>#REF!</v>
      </c>
      <c r="EB152" s="480" t="e">
        <f t="shared" ca="1" si="3805"/>
        <v>#REF!</v>
      </c>
      <c r="EC152" s="481" t="e">
        <f t="shared" ca="1" si="3805"/>
        <v>#REF!</v>
      </c>
      <c r="ED152" s="480" t="e">
        <f t="shared" ca="1" si="3805"/>
        <v>#REF!</v>
      </c>
      <c r="EE152" s="480" t="e">
        <f t="shared" ca="1" si="3805"/>
        <v>#REF!</v>
      </c>
      <c r="EF152" s="482" t="e">
        <f t="shared" ca="1" si="3805"/>
        <v>#REF!</v>
      </c>
      <c r="EG152" s="480" t="e">
        <f t="shared" ca="1" si="3805"/>
        <v>#REF!</v>
      </c>
      <c r="EH152" s="483" t="e">
        <f t="shared" ca="1" si="3805"/>
        <v>#REF!</v>
      </c>
      <c r="EI152" s="480" t="e">
        <f t="shared" ca="1" si="3805"/>
        <v>#REF!</v>
      </c>
      <c r="EJ152" s="644" t="e">
        <f t="shared" ca="1" si="3805"/>
        <v>#REF!</v>
      </c>
      <c r="EK152" s="521" t="e">
        <f t="shared" ca="1" si="3805"/>
        <v>#REF!</v>
      </c>
      <c r="EL152" s="1322" t="e">
        <f t="shared" ca="1" si="3805"/>
        <v>#REF!</v>
      </c>
      <c r="EM152" s="655" t="e">
        <f t="shared" ca="1" si="3805"/>
        <v>#REF!</v>
      </c>
      <c r="EN152" s="543" t="e">
        <f t="shared" ca="1" si="3805"/>
        <v>#REF!</v>
      </c>
      <c r="EO152" s="1323" t="e">
        <f t="shared" ca="1" si="3805"/>
        <v>#REF!</v>
      </c>
      <c r="EP152" s="666" t="e">
        <f t="shared" ca="1" si="3805"/>
        <v>#REF!</v>
      </c>
      <c r="EQ152" s="484" t="e">
        <f t="shared" ca="1" si="3805"/>
        <v>#REF!</v>
      </c>
      <c r="ER152" s="485" t="e">
        <f t="shared" ref="ER152:FW152" ca="1" si="3806">SUMIFS(ER$5:ER$126,$HC$5:$HC$126,$S152,$HF$5:$HF$126,$I152)</f>
        <v>#REF!</v>
      </c>
      <c r="ES152" s="1324" t="e">
        <f t="shared" ca="1" si="3806"/>
        <v>#REF!</v>
      </c>
      <c r="ET152" s="486" t="e">
        <f t="shared" ca="1" si="3806"/>
        <v>#REF!</v>
      </c>
      <c r="EU152" s="480" t="e">
        <f t="shared" ca="1" si="3806"/>
        <v>#REF!</v>
      </c>
      <c r="EV152" s="480" t="e">
        <f t="shared" ca="1" si="3806"/>
        <v>#REF!</v>
      </c>
      <c r="EW152" s="481" t="e">
        <f t="shared" ca="1" si="3806"/>
        <v>#REF!</v>
      </c>
      <c r="EX152" s="480" t="e">
        <f t="shared" ca="1" si="3806"/>
        <v>#REF!</v>
      </c>
      <c r="EY152" s="480" t="e">
        <f t="shared" ca="1" si="3806"/>
        <v>#REF!</v>
      </c>
      <c r="EZ152" s="482" t="e">
        <f t="shared" ca="1" si="3806"/>
        <v>#REF!</v>
      </c>
      <c r="FA152" s="480" t="e">
        <f t="shared" ca="1" si="3806"/>
        <v>#REF!</v>
      </c>
      <c r="FB152" s="483" t="e">
        <f t="shared" ca="1" si="3806"/>
        <v>#REF!</v>
      </c>
      <c r="FC152" s="480" t="e">
        <f t="shared" ca="1" si="3806"/>
        <v>#REF!</v>
      </c>
      <c r="FD152" s="479" t="e">
        <f t="shared" ca="1" si="3806"/>
        <v>#REF!</v>
      </c>
      <c r="FE152" s="480" t="e">
        <f t="shared" ca="1" si="3806"/>
        <v>#REF!</v>
      </c>
      <c r="FF152" s="480" t="e">
        <f t="shared" ca="1" si="3806"/>
        <v>#REF!</v>
      </c>
      <c r="FG152" s="481" t="e">
        <f t="shared" ca="1" si="3806"/>
        <v>#REF!</v>
      </c>
      <c r="FH152" s="480" t="e">
        <f t="shared" ca="1" si="3806"/>
        <v>#REF!</v>
      </c>
      <c r="FI152" s="480" t="e">
        <f t="shared" ca="1" si="3806"/>
        <v>#REF!</v>
      </c>
      <c r="FJ152" s="482" t="e">
        <f t="shared" ca="1" si="3806"/>
        <v>#REF!</v>
      </c>
      <c r="FK152" s="480" t="e">
        <f t="shared" ca="1" si="3806"/>
        <v>#REF!</v>
      </c>
      <c r="FL152" s="483" t="e">
        <f t="shared" ca="1" si="3806"/>
        <v>#REF!</v>
      </c>
      <c r="FM152" s="480" t="e">
        <f t="shared" ca="1" si="3806"/>
        <v>#REF!</v>
      </c>
      <c r="FN152" s="479" t="e">
        <f t="shared" ca="1" si="3806"/>
        <v>#REF!</v>
      </c>
      <c r="FO152" s="480" t="e">
        <f t="shared" ca="1" si="3806"/>
        <v>#REF!</v>
      </c>
      <c r="FP152" s="480" t="e">
        <f t="shared" ca="1" si="3806"/>
        <v>#REF!</v>
      </c>
      <c r="FQ152" s="481" t="e">
        <f t="shared" ca="1" si="3806"/>
        <v>#REF!</v>
      </c>
      <c r="FR152" s="480" t="e">
        <f t="shared" ca="1" si="3806"/>
        <v>#REF!</v>
      </c>
      <c r="FS152" s="480" t="e">
        <f t="shared" ca="1" si="3806"/>
        <v>#REF!</v>
      </c>
      <c r="FT152" s="482" t="e">
        <f t="shared" ca="1" si="3806"/>
        <v>#REF!</v>
      </c>
      <c r="FU152" s="480" t="e">
        <f t="shared" ca="1" si="3806"/>
        <v>#REF!</v>
      </c>
      <c r="FV152" s="483" t="e">
        <f t="shared" ca="1" si="3806"/>
        <v>#REF!</v>
      </c>
      <c r="FW152" s="480" t="e">
        <f t="shared" ca="1" si="3806"/>
        <v>#REF!</v>
      </c>
      <c r="FX152" s="644" t="e">
        <f t="shared" ref="FX152:HA152" ca="1" si="3807">SUMIFS(FX$5:FX$126,$HC$5:$HC$126,$S152,$HF$5:$HF$126,$I152)</f>
        <v>#REF!</v>
      </c>
      <c r="FY152" s="521" t="e">
        <f t="shared" ca="1" si="3807"/>
        <v>#REF!</v>
      </c>
      <c r="FZ152" s="1322" t="e">
        <f t="shared" ca="1" si="3807"/>
        <v>#REF!</v>
      </c>
      <c r="GA152" s="655" t="e">
        <f t="shared" ca="1" si="3807"/>
        <v>#REF!</v>
      </c>
      <c r="GB152" s="543" t="e">
        <f t="shared" ca="1" si="3807"/>
        <v>#REF!</v>
      </c>
      <c r="GC152" s="1323" t="e">
        <f t="shared" ca="1" si="3807"/>
        <v>#REF!</v>
      </c>
      <c r="GD152" s="666" t="e">
        <f t="shared" ca="1" si="3807"/>
        <v>#REF!</v>
      </c>
      <c r="GE152" s="484" t="e">
        <f t="shared" ca="1" si="3807"/>
        <v>#REF!</v>
      </c>
      <c r="GF152" s="485" t="e">
        <f t="shared" ca="1" si="3807"/>
        <v>#REF!</v>
      </c>
      <c r="GG152" s="1324" t="e">
        <f t="shared" ca="1" si="3807"/>
        <v>#REF!</v>
      </c>
      <c r="GH152" s="677" t="e">
        <f t="shared" ca="1" si="3807"/>
        <v>#REF!</v>
      </c>
      <c r="GI152" s="540" t="e">
        <f t="shared" ca="1" si="3807"/>
        <v>#REF!</v>
      </c>
      <c r="GJ152" s="1325" t="e">
        <f t="shared" ca="1" si="3807"/>
        <v>#REF!</v>
      </c>
      <c r="GK152" s="688" t="e">
        <f t="shared" ca="1" si="3807"/>
        <v>#REF!</v>
      </c>
      <c r="GL152" s="518" t="e">
        <f t="shared" ca="1" si="3807"/>
        <v>#REF!</v>
      </c>
      <c r="GM152" s="1326" t="e">
        <f t="shared" ca="1" si="3807"/>
        <v>#REF!</v>
      </c>
      <c r="GN152" s="697" t="e">
        <f t="shared" ca="1" si="3807"/>
        <v>#REF!</v>
      </c>
      <c r="GO152" s="487" t="e">
        <f t="shared" ca="1" si="3807"/>
        <v>#REF!</v>
      </c>
      <c r="GP152" s="488" t="e">
        <f t="shared" ca="1" si="3807"/>
        <v>#REF!</v>
      </c>
      <c r="GQ152" s="1327" t="e">
        <f t="shared" ca="1" si="3807"/>
        <v>#REF!</v>
      </c>
      <c r="GR152" s="707" t="e">
        <f t="shared" ca="1" si="3807"/>
        <v>#REF!</v>
      </c>
      <c r="GS152" s="489" t="e">
        <f t="shared" ca="1" si="3807"/>
        <v>#REF!</v>
      </c>
      <c r="GT152" s="1328" t="e">
        <f t="shared" ca="1" si="3807"/>
        <v>#REF!</v>
      </c>
      <c r="GU152" s="707" t="e">
        <f t="shared" ca="1" si="3807"/>
        <v>#REF!</v>
      </c>
      <c r="GV152" s="489" t="e">
        <f t="shared" ca="1" si="3807"/>
        <v>#REF!</v>
      </c>
      <c r="GW152" s="1328" t="e">
        <f t="shared" ca="1" si="3807"/>
        <v>#REF!</v>
      </c>
      <c r="GX152" s="707" t="e">
        <f t="shared" ca="1" si="3807"/>
        <v>#REF!</v>
      </c>
      <c r="GY152" s="489" t="e">
        <f t="shared" ca="1" si="3807"/>
        <v>#REF!</v>
      </c>
      <c r="GZ152" s="490" t="e">
        <f t="shared" ca="1" si="3807"/>
        <v>#REF!</v>
      </c>
      <c r="HA152" s="1328" t="e">
        <f t="shared" ca="1" si="3807"/>
        <v>#REF!</v>
      </c>
      <c r="HC152" s="1312" t="s">
        <v>145</v>
      </c>
      <c r="HD152" s="477"/>
      <c r="HE152" s="595"/>
      <c r="HF152" s="477"/>
      <c r="HG152" s="477"/>
    </row>
    <row r="153" spans="2:215" s="478" customFormat="1" ht="28.5" x14ac:dyDescent="0.25">
      <c r="B153" s="516"/>
      <c r="C153" s="463"/>
      <c r="F153" s="1379"/>
      <c r="G153" s="1379"/>
      <c r="H153" s="1379"/>
      <c r="I153" s="1565"/>
      <c r="J153" s="554"/>
      <c r="R153" s="583"/>
      <c r="S153" s="443" t="s">
        <v>146</v>
      </c>
      <c r="T153" s="491" t="e">
        <f t="shared" ref="T153:AY153" ca="1" si="3808">SUMIFS(T$5:T$126,$HC$5:$HC$126,$S153,$HF$5:$HF$126,$I152)</f>
        <v>#REF!</v>
      </c>
      <c r="U153" s="492" t="e">
        <f t="shared" ca="1" si="3808"/>
        <v>#REF!</v>
      </c>
      <c r="V153" s="492" t="e">
        <f t="shared" ca="1" si="3808"/>
        <v>#REF!</v>
      </c>
      <c r="W153" s="493" t="e">
        <f t="shared" ca="1" si="3808"/>
        <v>#REF!</v>
      </c>
      <c r="X153" s="492" t="e">
        <f t="shared" ca="1" si="3808"/>
        <v>#REF!</v>
      </c>
      <c r="Y153" s="492" t="e">
        <f t="shared" ca="1" si="3808"/>
        <v>#REF!</v>
      </c>
      <c r="Z153" s="494" t="e">
        <f t="shared" ca="1" si="3808"/>
        <v>#REF!</v>
      </c>
      <c r="AA153" s="492" t="e">
        <f t="shared" ca="1" si="3808"/>
        <v>#REF!</v>
      </c>
      <c r="AB153" s="1329" t="e">
        <f t="shared" ca="1" si="3808"/>
        <v>#REF!</v>
      </c>
      <c r="AC153" s="492" t="e">
        <f t="shared" ca="1" si="3808"/>
        <v>#REF!</v>
      </c>
      <c r="AD153" s="491" t="e">
        <f t="shared" ca="1" si="3808"/>
        <v>#REF!</v>
      </c>
      <c r="AE153" s="492" t="e">
        <f t="shared" ca="1" si="3808"/>
        <v>#REF!</v>
      </c>
      <c r="AF153" s="492" t="e">
        <f t="shared" ca="1" si="3808"/>
        <v>#REF!</v>
      </c>
      <c r="AG153" s="493" t="e">
        <f t="shared" ca="1" si="3808"/>
        <v>#REF!</v>
      </c>
      <c r="AH153" s="492" t="e">
        <f t="shared" ca="1" si="3808"/>
        <v>#REF!</v>
      </c>
      <c r="AI153" s="492" t="e">
        <f t="shared" ca="1" si="3808"/>
        <v>#REF!</v>
      </c>
      <c r="AJ153" s="494" t="e">
        <f t="shared" ca="1" si="3808"/>
        <v>#REF!</v>
      </c>
      <c r="AK153" s="492" t="e">
        <f t="shared" ca="1" si="3808"/>
        <v>#REF!</v>
      </c>
      <c r="AL153" s="1329" t="e">
        <f t="shared" ca="1" si="3808"/>
        <v>#REF!</v>
      </c>
      <c r="AM153" s="492" t="e">
        <f t="shared" ca="1" si="3808"/>
        <v>#REF!</v>
      </c>
      <c r="AN153" s="491" t="e">
        <f t="shared" ca="1" si="3808"/>
        <v>#REF!</v>
      </c>
      <c r="AO153" s="492" t="e">
        <f t="shared" ca="1" si="3808"/>
        <v>#REF!</v>
      </c>
      <c r="AP153" s="492" t="e">
        <f t="shared" ca="1" si="3808"/>
        <v>#REF!</v>
      </c>
      <c r="AQ153" s="493" t="e">
        <f t="shared" ca="1" si="3808"/>
        <v>#REF!</v>
      </c>
      <c r="AR153" s="492" t="e">
        <f t="shared" ca="1" si="3808"/>
        <v>#REF!</v>
      </c>
      <c r="AS153" s="492" t="e">
        <f t="shared" ca="1" si="3808"/>
        <v>#REF!</v>
      </c>
      <c r="AT153" s="494" t="e">
        <f t="shared" ca="1" si="3808"/>
        <v>#REF!</v>
      </c>
      <c r="AU153" s="492" t="e">
        <f t="shared" ca="1" si="3808"/>
        <v>#REF!</v>
      </c>
      <c r="AV153" s="1329" t="e">
        <f t="shared" ca="1" si="3808"/>
        <v>#REF!</v>
      </c>
      <c r="AW153" s="492" t="e">
        <f t="shared" ca="1" si="3808"/>
        <v>#REF!</v>
      </c>
      <c r="AX153" s="645" t="e">
        <f t="shared" ca="1" si="3808"/>
        <v>#REF!</v>
      </c>
      <c r="AY153" s="522" t="e">
        <f t="shared" ca="1" si="3808"/>
        <v>#REF!</v>
      </c>
      <c r="AZ153" s="1330" t="e">
        <f t="shared" ref="AZ153:CE153" ca="1" si="3809">SUMIFS(AZ$5:AZ$126,$HC$5:$HC$126,$S153,$HF$5:$HF$126,$I152)</f>
        <v>#REF!</v>
      </c>
      <c r="BA153" s="656" t="e">
        <f t="shared" ca="1" si="3809"/>
        <v>#REF!</v>
      </c>
      <c r="BB153" s="544" t="e">
        <f t="shared" ca="1" si="3809"/>
        <v>#REF!</v>
      </c>
      <c r="BC153" s="1331" t="e">
        <f t="shared" ca="1" si="3809"/>
        <v>#REF!</v>
      </c>
      <c r="BD153" s="667" t="e">
        <f t="shared" ca="1" si="3809"/>
        <v>#REF!</v>
      </c>
      <c r="BE153" s="495" t="e">
        <f t="shared" ca="1" si="3809"/>
        <v>#REF!</v>
      </c>
      <c r="BF153" s="1329" t="e">
        <f t="shared" ca="1" si="3809"/>
        <v>#REF!</v>
      </c>
      <c r="BG153" s="1332" t="e">
        <f t="shared" ca="1" si="3809"/>
        <v>#REF!</v>
      </c>
      <c r="BH153" s="496" t="e">
        <f t="shared" ca="1" si="3809"/>
        <v>#REF!</v>
      </c>
      <c r="BI153" s="492" t="e">
        <f t="shared" ca="1" si="3809"/>
        <v>#REF!</v>
      </c>
      <c r="BJ153" s="492" t="e">
        <f t="shared" ca="1" si="3809"/>
        <v>#REF!</v>
      </c>
      <c r="BK153" s="493" t="e">
        <f t="shared" ca="1" si="3809"/>
        <v>#REF!</v>
      </c>
      <c r="BL153" s="492" t="e">
        <f t="shared" ca="1" si="3809"/>
        <v>#REF!</v>
      </c>
      <c r="BM153" s="492" t="e">
        <f t="shared" ca="1" si="3809"/>
        <v>#REF!</v>
      </c>
      <c r="BN153" s="494" t="e">
        <f t="shared" ca="1" si="3809"/>
        <v>#REF!</v>
      </c>
      <c r="BO153" s="492" t="e">
        <f t="shared" ca="1" si="3809"/>
        <v>#REF!</v>
      </c>
      <c r="BP153" s="1329" t="e">
        <f t="shared" ca="1" si="3809"/>
        <v>#REF!</v>
      </c>
      <c r="BQ153" s="492" t="e">
        <f t="shared" ca="1" si="3809"/>
        <v>#REF!</v>
      </c>
      <c r="BR153" s="491" t="e">
        <f t="shared" ca="1" si="3809"/>
        <v>#REF!</v>
      </c>
      <c r="BS153" s="492" t="e">
        <f t="shared" ca="1" si="3809"/>
        <v>#REF!</v>
      </c>
      <c r="BT153" s="492" t="e">
        <f t="shared" ca="1" si="3809"/>
        <v>#REF!</v>
      </c>
      <c r="BU153" s="493" t="e">
        <f t="shared" ca="1" si="3809"/>
        <v>#REF!</v>
      </c>
      <c r="BV153" s="492" t="e">
        <f t="shared" ca="1" si="3809"/>
        <v>#REF!</v>
      </c>
      <c r="BW153" s="492" t="e">
        <f t="shared" ca="1" si="3809"/>
        <v>#REF!</v>
      </c>
      <c r="BX153" s="494" t="e">
        <f t="shared" ca="1" si="3809"/>
        <v>#REF!</v>
      </c>
      <c r="BY153" s="492" t="e">
        <f t="shared" ca="1" si="3809"/>
        <v>#REF!</v>
      </c>
      <c r="BZ153" s="1329" t="e">
        <f t="shared" ca="1" si="3809"/>
        <v>#REF!</v>
      </c>
      <c r="CA153" s="492" t="e">
        <f t="shared" ca="1" si="3809"/>
        <v>#REF!</v>
      </c>
      <c r="CB153" s="491" t="e">
        <f t="shared" ca="1" si="3809"/>
        <v>#REF!</v>
      </c>
      <c r="CC153" s="492" t="e">
        <f t="shared" ca="1" si="3809"/>
        <v>#REF!</v>
      </c>
      <c r="CD153" s="492" t="e">
        <f t="shared" ca="1" si="3809"/>
        <v>#REF!</v>
      </c>
      <c r="CE153" s="493" t="e">
        <f t="shared" ca="1" si="3809"/>
        <v>#REF!</v>
      </c>
      <c r="CF153" s="492" t="e">
        <f t="shared" ref="CF153:DK153" ca="1" si="3810">SUMIFS(CF$5:CF$126,$HC$5:$HC$126,$S153,$HF$5:$HF$126,$I152)</f>
        <v>#REF!</v>
      </c>
      <c r="CG153" s="492" t="e">
        <f t="shared" ca="1" si="3810"/>
        <v>#REF!</v>
      </c>
      <c r="CH153" s="494" t="e">
        <f t="shared" ca="1" si="3810"/>
        <v>#REF!</v>
      </c>
      <c r="CI153" s="492" t="e">
        <f t="shared" ca="1" si="3810"/>
        <v>#REF!</v>
      </c>
      <c r="CJ153" s="1329" t="e">
        <f t="shared" ca="1" si="3810"/>
        <v>#REF!</v>
      </c>
      <c r="CK153" s="492" t="e">
        <f t="shared" ca="1" si="3810"/>
        <v>#REF!</v>
      </c>
      <c r="CL153" s="645" t="e">
        <f t="shared" ca="1" si="3810"/>
        <v>#REF!</v>
      </c>
      <c r="CM153" s="522" t="e">
        <f t="shared" ca="1" si="3810"/>
        <v>#REF!</v>
      </c>
      <c r="CN153" s="1330" t="e">
        <f t="shared" ca="1" si="3810"/>
        <v>#REF!</v>
      </c>
      <c r="CO153" s="656" t="e">
        <f t="shared" ca="1" si="3810"/>
        <v>#REF!</v>
      </c>
      <c r="CP153" s="544" t="e">
        <f t="shared" ca="1" si="3810"/>
        <v>#REF!</v>
      </c>
      <c r="CQ153" s="1331" t="e">
        <f t="shared" ca="1" si="3810"/>
        <v>#REF!</v>
      </c>
      <c r="CR153" s="667" t="e">
        <f t="shared" ca="1" si="3810"/>
        <v>#REF!</v>
      </c>
      <c r="CS153" s="495" t="e">
        <f t="shared" ca="1" si="3810"/>
        <v>#REF!</v>
      </c>
      <c r="CT153" s="1329" t="e">
        <f t="shared" ca="1" si="3810"/>
        <v>#REF!</v>
      </c>
      <c r="CU153" s="1332" t="e">
        <f t="shared" ca="1" si="3810"/>
        <v>#REF!</v>
      </c>
      <c r="CV153" s="678" t="e">
        <f t="shared" ca="1" si="3810"/>
        <v>#REF!</v>
      </c>
      <c r="CW153" s="541" t="e">
        <f t="shared" ca="1" si="3810"/>
        <v>#REF!</v>
      </c>
      <c r="CX153" s="1333" t="e">
        <f t="shared" ca="1" si="3810"/>
        <v>#REF!</v>
      </c>
      <c r="CY153" s="689" t="e">
        <f t="shared" ca="1" si="3810"/>
        <v>#REF!</v>
      </c>
      <c r="CZ153" s="519" t="e">
        <f t="shared" ca="1" si="3810"/>
        <v>#REF!</v>
      </c>
      <c r="DA153" s="1334" t="e">
        <f t="shared" ca="1" si="3810"/>
        <v>#REF!</v>
      </c>
      <c r="DB153" s="698" t="e">
        <f t="shared" ca="1" si="3810"/>
        <v>#REF!</v>
      </c>
      <c r="DC153" s="497" t="e">
        <f t="shared" ca="1" si="3810"/>
        <v>#REF!</v>
      </c>
      <c r="DD153" s="1329" t="e">
        <f t="shared" ca="1" si="3810"/>
        <v>#REF!</v>
      </c>
      <c r="DE153" s="1335" t="e">
        <f t="shared" ca="1" si="3810"/>
        <v>#REF!</v>
      </c>
      <c r="DF153" s="496" t="e">
        <f t="shared" ca="1" si="3810"/>
        <v>#REF!</v>
      </c>
      <c r="DG153" s="492" t="e">
        <f t="shared" ca="1" si="3810"/>
        <v>#REF!</v>
      </c>
      <c r="DH153" s="492" t="e">
        <f t="shared" ca="1" si="3810"/>
        <v>#REF!</v>
      </c>
      <c r="DI153" s="493" t="e">
        <f t="shared" ca="1" si="3810"/>
        <v>#REF!</v>
      </c>
      <c r="DJ153" s="492" t="e">
        <f t="shared" ca="1" si="3810"/>
        <v>#REF!</v>
      </c>
      <c r="DK153" s="492" t="e">
        <f t="shared" ca="1" si="3810"/>
        <v>#REF!</v>
      </c>
      <c r="DL153" s="494" t="e">
        <f t="shared" ref="DL153:EQ153" ca="1" si="3811">SUMIFS(DL$5:DL$126,$HC$5:$HC$126,$S153,$HF$5:$HF$126,$I152)</f>
        <v>#REF!</v>
      </c>
      <c r="DM153" s="492" t="e">
        <f t="shared" ca="1" si="3811"/>
        <v>#REF!</v>
      </c>
      <c r="DN153" s="1329" t="e">
        <f t="shared" ca="1" si="3811"/>
        <v>#REF!</v>
      </c>
      <c r="DO153" s="492" t="e">
        <f t="shared" ca="1" si="3811"/>
        <v>#REF!</v>
      </c>
      <c r="DP153" s="491" t="e">
        <f t="shared" ca="1" si="3811"/>
        <v>#REF!</v>
      </c>
      <c r="DQ153" s="492" t="e">
        <f t="shared" ca="1" si="3811"/>
        <v>#REF!</v>
      </c>
      <c r="DR153" s="492" t="e">
        <f t="shared" ca="1" si="3811"/>
        <v>#REF!</v>
      </c>
      <c r="DS153" s="493" t="e">
        <f t="shared" ca="1" si="3811"/>
        <v>#REF!</v>
      </c>
      <c r="DT153" s="492" t="e">
        <f t="shared" ca="1" si="3811"/>
        <v>#REF!</v>
      </c>
      <c r="DU153" s="492" t="e">
        <f t="shared" ca="1" si="3811"/>
        <v>#REF!</v>
      </c>
      <c r="DV153" s="494" t="e">
        <f t="shared" ca="1" si="3811"/>
        <v>#REF!</v>
      </c>
      <c r="DW153" s="492" t="e">
        <f t="shared" ca="1" si="3811"/>
        <v>#REF!</v>
      </c>
      <c r="DX153" s="1329" t="e">
        <f t="shared" ca="1" si="3811"/>
        <v>#REF!</v>
      </c>
      <c r="DY153" s="492" t="e">
        <f t="shared" ca="1" si="3811"/>
        <v>#REF!</v>
      </c>
      <c r="DZ153" s="491" t="e">
        <f t="shared" ca="1" si="3811"/>
        <v>#REF!</v>
      </c>
      <c r="EA153" s="492" t="e">
        <f t="shared" ca="1" si="3811"/>
        <v>#REF!</v>
      </c>
      <c r="EB153" s="492" t="e">
        <f t="shared" ca="1" si="3811"/>
        <v>#REF!</v>
      </c>
      <c r="EC153" s="493" t="e">
        <f t="shared" ca="1" si="3811"/>
        <v>#REF!</v>
      </c>
      <c r="ED153" s="492" t="e">
        <f t="shared" ca="1" si="3811"/>
        <v>#REF!</v>
      </c>
      <c r="EE153" s="492" t="e">
        <f t="shared" ca="1" si="3811"/>
        <v>#REF!</v>
      </c>
      <c r="EF153" s="494" t="e">
        <f t="shared" ca="1" si="3811"/>
        <v>#REF!</v>
      </c>
      <c r="EG153" s="492" t="e">
        <f t="shared" ca="1" si="3811"/>
        <v>#REF!</v>
      </c>
      <c r="EH153" s="1329" t="e">
        <f t="shared" ca="1" si="3811"/>
        <v>#REF!</v>
      </c>
      <c r="EI153" s="492" t="e">
        <f t="shared" ca="1" si="3811"/>
        <v>#REF!</v>
      </c>
      <c r="EJ153" s="645" t="e">
        <f t="shared" ca="1" si="3811"/>
        <v>#REF!</v>
      </c>
      <c r="EK153" s="522" t="e">
        <f t="shared" ca="1" si="3811"/>
        <v>#REF!</v>
      </c>
      <c r="EL153" s="1330" t="e">
        <f t="shared" ca="1" si="3811"/>
        <v>#REF!</v>
      </c>
      <c r="EM153" s="656" t="e">
        <f t="shared" ca="1" si="3811"/>
        <v>#REF!</v>
      </c>
      <c r="EN153" s="544" t="e">
        <f t="shared" ca="1" si="3811"/>
        <v>#REF!</v>
      </c>
      <c r="EO153" s="1331" t="e">
        <f t="shared" ca="1" si="3811"/>
        <v>#REF!</v>
      </c>
      <c r="EP153" s="667" t="e">
        <f t="shared" ca="1" si="3811"/>
        <v>#REF!</v>
      </c>
      <c r="EQ153" s="495" t="e">
        <f t="shared" ca="1" si="3811"/>
        <v>#REF!</v>
      </c>
      <c r="ER153" s="1329" t="e">
        <f t="shared" ref="ER153:FW153" ca="1" si="3812">SUMIFS(ER$5:ER$126,$HC$5:$HC$126,$S153,$HF$5:$HF$126,$I152)</f>
        <v>#REF!</v>
      </c>
      <c r="ES153" s="1332" t="e">
        <f t="shared" ca="1" si="3812"/>
        <v>#REF!</v>
      </c>
      <c r="ET153" s="496" t="e">
        <f t="shared" ca="1" si="3812"/>
        <v>#REF!</v>
      </c>
      <c r="EU153" s="492" t="e">
        <f t="shared" ca="1" si="3812"/>
        <v>#REF!</v>
      </c>
      <c r="EV153" s="492" t="e">
        <f t="shared" ca="1" si="3812"/>
        <v>#REF!</v>
      </c>
      <c r="EW153" s="493" t="e">
        <f t="shared" ca="1" si="3812"/>
        <v>#REF!</v>
      </c>
      <c r="EX153" s="492" t="e">
        <f t="shared" ca="1" si="3812"/>
        <v>#REF!</v>
      </c>
      <c r="EY153" s="492" t="e">
        <f t="shared" ca="1" si="3812"/>
        <v>#REF!</v>
      </c>
      <c r="EZ153" s="494" t="e">
        <f t="shared" ca="1" si="3812"/>
        <v>#REF!</v>
      </c>
      <c r="FA153" s="492" t="e">
        <f t="shared" ca="1" si="3812"/>
        <v>#REF!</v>
      </c>
      <c r="FB153" s="1329" t="e">
        <f t="shared" ca="1" si="3812"/>
        <v>#REF!</v>
      </c>
      <c r="FC153" s="492" t="e">
        <f t="shared" ca="1" si="3812"/>
        <v>#REF!</v>
      </c>
      <c r="FD153" s="491" t="e">
        <f t="shared" ca="1" si="3812"/>
        <v>#REF!</v>
      </c>
      <c r="FE153" s="492" t="e">
        <f t="shared" ca="1" si="3812"/>
        <v>#REF!</v>
      </c>
      <c r="FF153" s="492" t="e">
        <f t="shared" ca="1" si="3812"/>
        <v>#REF!</v>
      </c>
      <c r="FG153" s="493" t="e">
        <f t="shared" ca="1" si="3812"/>
        <v>#REF!</v>
      </c>
      <c r="FH153" s="492" t="e">
        <f t="shared" ca="1" si="3812"/>
        <v>#REF!</v>
      </c>
      <c r="FI153" s="492" t="e">
        <f t="shared" ca="1" si="3812"/>
        <v>#REF!</v>
      </c>
      <c r="FJ153" s="494" t="e">
        <f t="shared" ca="1" si="3812"/>
        <v>#REF!</v>
      </c>
      <c r="FK153" s="492" t="e">
        <f t="shared" ca="1" si="3812"/>
        <v>#REF!</v>
      </c>
      <c r="FL153" s="1329" t="e">
        <f t="shared" ca="1" si="3812"/>
        <v>#REF!</v>
      </c>
      <c r="FM153" s="492" t="e">
        <f t="shared" ca="1" si="3812"/>
        <v>#REF!</v>
      </c>
      <c r="FN153" s="491" t="e">
        <f t="shared" ca="1" si="3812"/>
        <v>#REF!</v>
      </c>
      <c r="FO153" s="492" t="e">
        <f t="shared" ca="1" si="3812"/>
        <v>#REF!</v>
      </c>
      <c r="FP153" s="492" t="e">
        <f t="shared" ca="1" si="3812"/>
        <v>#REF!</v>
      </c>
      <c r="FQ153" s="493" t="e">
        <f t="shared" ca="1" si="3812"/>
        <v>#REF!</v>
      </c>
      <c r="FR153" s="492" t="e">
        <f t="shared" ca="1" si="3812"/>
        <v>#REF!</v>
      </c>
      <c r="FS153" s="492" t="e">
        <f t="shared" ca="1" si="3812"/>
        <v>#REF!</v>
      </c>
      <c r="FT153" s="494" t="e">
        <f t="shared" ca="1" si="3812"/>
        <v>#REF!</v>
      </c>
      <c r="FU153" s="492" t="e">
        <f t="shared" ca="1" si="3812"/>
        <v>#REF!</v>
      </c>
      <c r="FV153" s="1329" t="e">
        <f t="shared" ca="1" si="3812"/>
        <v>#REF!</v>
      </c>
      <c r="FW153" s="492" t="e">
        <f t="shared" ca="1" si="3812"/>
        <v>#REF!</v>
      </c>
      <c r="FX153" s="645" t="e">
        <f t="shared" ref="FX153:HA153" ca="1" si="3813">SUMIFS(FX$5:FX$126,$HC$5:$HC$126,$S153,$HF$5:$HF$126,$I152)</f>
        <v>#REF!</v>
      </c>
      <c r="FY153" s="522" t="e">
        <f t="shared" ca="1" si="3813"/>
        <v>#REF!</v>
      </c>
      <c r="FZ153" s="1330" t="e">
        <f t="shared" ca="1" si="3813"/>
        <v>#REF!</v>
      </c>
      <c r="GA153" s="656" t="e">
        <f t="shared" ca="1" si="3813"/>
        <v>#REF!</v>
      </c>
      <c r="GB153" s="544" t="e">
        <f t="shared" ca="1" si="3813"/>
        <v>#REF!</v>
      </c>
      <c r="GC153" s="1331" t="e">
        <f t="shared" ca="1" si="3813"/>
        <v>#REF!</v>
      </c>
      <c r="GD153" s="667" t="e">
        <f t="shared" ca="1" si="3813"/>
        <v>#REF!</v>
      </c>
      <c r="GE153" s="495" t="e">
        <f t="shared" ca="1" si="3813"/>
        <v>#REF!</v>
      </c>
      <c r="GF153" s="1329" t="e">
        <f t="shared" ca="1" si="3813"/>
        <v>#REF!</v>
      </c>
      <c r="GG153" s="1332" t="e">
        <f t="shared" ca="1" si="3813"/>
        <v>#REF!</v>
      </c>
      <c r="GH153" s="678" t="e">
        <f t="shared" ca="1" si="3813"/>
        <v>#REF!</v>
      </c>
      <c r="GI153" s="541" t="e">
        <f t="shared" ca="1" si="3813"/>
        <v>#REF!</v>
      </c>
      <c r="GJ153" s="1333" t="e">
        <f t="shared" ca="1" si="3813"/>
        <v>#REF!</v>
      </c>
      <c r="GK153" s="689" t="e">
        <f t="shared" ca="1" si="3813"/>
        <v>#REF!</v>
      </c>
      <c r="GL153" s="519" t="e">
        <f t="shared" ca="1" si="3813"/>
        <v>#REF!</v>
      </c>
      <c r="GM153" s="1334" t="e">
        <f t="shared" ca="1" si="3813"/>
        <v>#REF!</v>
      </c>
      <c r="GN153" s="698" t="e">
        <f t="shared" ca="1" si="3813"/>
        <v>#REF!</v>
      </c>
      <c r="GO153" s="497" t="e">
        <f t="shared" ca="1" si="3813"/>
        <v>#REF!</v>
      </c>
      <c r="GP153" s="1329" t="e">
        <f t="shared" ca="1" si="3813"/>
        <v>#REF!</v>
      </c>
      <c r="GQ153" s="1335" t="e">
        <f t="shared" ca="1" si="3813"/>
        <v>#REF!</v>
      </c>
      <c r="GR153" s="708" t="e">
        <f t="shared" ca="1" si="3813"/>
        <v>#REF!</v>
      </c>
      <c r="GS153" s="498" t="e">
        <f t="shared" ca="1" si="3813"/>
        <v>#REF!</v>
      </c>
      <c r="GT153" s="1336" t="e">
        <f t="shared" ca="1" si="3813"/>
        <v>#REF!</v>
      </c>
      <c r="GU153" s="708" t="e">
        <f t="shared" ca="1" si="3813"/>
        <v>#REF!</v>
      </c>
      <c r="GV153" s="498" t="e">
        <f t="shared" ca="1" si="3813"/>
        <v>#REF!</v>
      </c>
      <c r="GW153" s="1336" t="e">
        <f t="shared" ca="1" si="3813"/>
        <v>#REF!</v>
      </c>
      <c r="GX153" s="708" t="e">
        <f t="shared" ca="1" si="3813"/>
        <v>#REF!</v>
      </c>
      <c r="GY153" s="498" t="e">
        <f t="shared" ca="1" si="3813"/>
        <v>#REF!</v>
      </c>
      <c r="GZ153" s="1329" t="e">
        <f t="shared" ca="1" si="3813"/>
        <v>#REF!</v>
      </c>
      <c r="HA153" s="1336" t="e">
        <f t="shared" ca="1" si="3813"/>
        <v>#REF!</v>
      </c>
      <c r="HC153" s="1312" t="s">
        <v>146</v>
      </c>
      <c r="HD153" s="477"/>
      <c r="HE153" s="595"/>
      <c r="HF153" s="477"/>
      <c r="HG153" s="477"/>
    </row>
    <row r="154" spans="2:215" s="478" customFormat="1" ht="29.25" thickBot="1" x14ac:dyDescent="0.3">
      <c r="B154" s="516"/>
      <c r="C154" s="463"/>
      <c r="F154" s="1379"/>
      <c r="G154" s="1379"/>
      <c r="H154" s="1379"/>
      <c r="I154" s="1565"/>
      <c r="J154" s="554"/>
      <c r="R154" s="583"/>
      <c r="S154" s="444" t="s">
        <v>143</v>
      </c>
      <c r="T154" s="1337" t="e">
        <f t="shared" ref="T154:AA154" ca="1" si="3814">IF(AND(T152&gt;0,T153&gt;0),ROUNDDOWN(T153/T152,4),"")</f>
        <v>#REF!</v>
      </c>
      <c r="U154" s="1338" t="e">
        <f t="shared" ca="1" si="3814"/>
        <v>#REF!</v>
      </c>
      <c r="V154" s="1338" t="e">
        <f t="shared" ca="1" si="3814"/>
        <v>#REF!</v>
      </c>
      <c r="W154" s="1339" t="e">
        <f t="shared" ca="1" si="3814"/>
        <v>#REF!</v>
      </c>
      <c r="X154" s="1338" t="e">
        <f t="shared" ca="1" si="3814"/>
        <v>#REF!</v>
      </c>
      <c r="Y154" s="1338" t="e">
        <f t="shared" ca="1" si="3814"/>
        <v>#REF!</v>
      </c>
      <c r="Z154" s="1340" t="e">
        <f t="shared" ca="1" si="3814"/>
        <v>#REF!</v>
      </c>
      <c r="AA154" s="1338" t="e">
        <f t="shared" ca="1" si="3814"/>
        <v>#REF!</v>
      </c>
      <c r="AB154" s="1341" t="e">
        <f ca="1">IF(AB153&gt;0,AB153/AB152,0)</f>
        <v>#REF!</v>
      </c>
      <c r="AC154" s="1338" t="e">
        <f t="shared" ref="AC154:AK154" ca="1" si="3815">IF(AND(AC152&gt;0,AC153&gt;0),ROUNDDOWN(AC153/AC152,4),"")</f>
        <v>#REF!</v>
      </c>
      <c r="AD154" s="1337" t="e">
        <f t="shared" ca="1" si="3815"/>
        <v>#REF!</v>
      </c>
      <c r="AE154" s="1338" t="e">
        <f t="shared" ca="1" si="3815"/>
        <v>#REF!</v>
      </c>
      <c r="AF154" s="1338" t="e">
        <f t="shared" ca="1" si="3815"/>
        <v>#REF!</v>
      </c>
      <c r="AG154" s="1339" t="e">
        <f t="shared" ca="1" si="3815"/>
        <v>#REF!</v>
      </c>
      <c r="AH154" s="1338" t="e">
        <f t="shared" ca="1" si="3815"/>
        <v>#REF!</v>
      </c>
      <c r="AI154" s="1338" t="e">
        <f t="shared" ca="1" si="3815"/>
        <v>#REF!</v>
      </c>
      <c r="AJ154" s="1340" t="e">
        <f t="shared" ca="1" si="3815"/>
        <v>#REF!</v>
      </c>
      <c r="AK154" s="1338" t="e">
        <f t="shared" ca="1" si="3815"/>
        <v>#REF!</v>
      </c>
      <c r="AL154" s="1341" t="e">
        <f ca="1">IF(AL153&gt;0,AL153/AL152,0)</f>
        <v>#REF!</v>
      </c>
      <c r="AM154" s="1338" t="e">
        <f t="shared" ref="AM154:AU154" ca="1" si="3816">IF(AND(AM152&gt;0,AM153&gt;0),ROUNDDOWN(AM153/AM152,4),"")</f>
        <v>#REF!</v>
      </c>
      <c r="AN154" s="1337" t="e">
        <f t="shared" ca="1" si="3816"/>
        <v>#REF!</v>
      </c>
      <c r="AO154" s="1338" t="e">
        <f t="shared" ca="1" si="3816"/>
        <v>#REF!</v>
      </c>
      <c r="AP154" s="1338" t="e">
        <f t="shared" ca="1" si="3816"/>
        <v>#REF!</v>
      </c>
      <c r="AQ154" s="1339" t="e">
        <f t="shared" ca="1" si="3816"/>
        <v>#REF!</v>
      </c>
      <c r="AR154" s="1338" t="e">
        <f t="shared" ca="1" si="3816"/>
        <v>#REF!</v>
      </c>
      <c r="AS154" s="1338" t="e">
        <f t="shared" ca="1" si="3816"/>
        <v>#REF!</v>
      </c>
      <c r="AT154" s="1340" t="e">
        <f t="shared" ca="1" si="3816"/>
        <v>#REF!</v>
      </c>
      <c r="AU154" s="1338" t="e">
        <f t="shared" ca="1" si="3816"/>
        <v>#REF!</v>
      </c>
      <c r="AV154" s="1341" t="e">
        <f ca="1">IF(AV153&gt;0,AV153/AV152,0)</f>
        <v>#REF!</v>
      </c>
      <c r="AW154" s="1338" t="e">
        <f t="shared" ref="AW154:BE154" ca="1" si="3817">IF(AND(AW152&gt;0,AW153&gt;0),ROUNDDOWN(AW153/AW152,4),"")</f>
        <v>#REF!</v>
      </c>
      <c r="AX154" s="1343" t="e">
        <f t="shared" ca="1" si="3817"/>
        <v>#REF!</v>
      </c>
      <c r="AY154" s="1344" t="e">
        <f t="shared" ca="1" si="3817"/>
        <v>#REF!</v>
      </c>
      <c r="AZ154" s="1345" t="e">
        <f t="shared" ca="1" si="3817"/>
        <v>#REF!</v>
      </c>
      <c r="BA154" s="1346" t="e">
        <f t="shared" ca="1" si="3817"/>
        <v>#REF!</v>
      </c>
      <c r="BB154" s="1347" t="e">
        <f t="shared" ca="1" si="3817"/>
        <v>#REF!</v>
      </c>
      <c r="BC154" s="1348" t="e">
        <f t="shared" ca="1" si="3817"/>
        <v>#REF!</v>
      </c>
      <c r="BD154" s="1349" t="e">
        <f t="shared" ca="1" si="3817"/>
        <v>#REF!</v>
      </c>
      <c r="BE154" s="1350" t="e">
        <f t="shared" ca="1" si="3817"/>
        <v>#REF!</v>
      </c>
      <c r="BF154" s="1351"/>
      <c r="BG154" s="1352" t="e">
        <f ca="1">IF(AND(BG152&gt;0,BG153&gt;0),ROUNDDOWN(BG153/BG152,4),"")</f>
        <v>#REF!</v>
      </c>
      <c r="BH154" s="1353" t="e">
        <f t="shared" ref="BH154:BO154" ca="1" si="3818">IF(AND(BH152&gt;0,BH153&gt;0),ROUNDDOWN(BH153/BH152,4),"")</f>
        <v>#REF!</v>
      </c>
      <c r="BI154" s="1338" t="e">
        <f t="shared" ca="1" si="3818"/>
        <v>#REF!</v>
      </c>
      <c r="BJ154" s="1338" t="e">
        <f t="shared" ca="1" si="3818"/>
        <v>#REF!</v>
      </c>
      <c r="BK154" s="1339" t="e">
        <f t="shared" ca="1" si="3818"/>
        <v>#REF!</v>
      </c>
      <c r="BL154" s="1338" t="e">
        <f t="shared" ca="1" si="3818"/>
        <v>#REF!</v>
      </c>
      <c r="BM154" s="1338" t="e">
        <f t="shared" ca="1" si="3818"/>
        <v>#REF!</v>
      </c>
      <c r="BN154" s="1340" t="e">
        <f t="shared" ca="1" si="3818"/>
        <v>#REF!</v>
      </c>
      <c r="BO154" s="1338" t="e">
        <f t="shared" ca="1" si="3818"/>
        <v>#REF!</v>
      </c>
      <c r="BP154" s="1341" t="e">
        <f ca="1">IF(BP153&gt;0,BP153/BP152,0)</f>
        <v>#REF!</v>
      </c>
      <c r="BQ154" s="1338" t="e">
        <f t="shared" ref="BQ154:BY154" ca="1" si="3819">IF(AND(BQ152&gt;0,BQ153&gt;0),ROUNDDOWN(BQ153/BQ152,4),"")</f>
        <v>#REF!</v>
      </c>
      <c r="BR154" s="1337" t="e">
        <f t="shared" ca="1" si="3819"/>
        <v>#REF!</v>
      </c>
      <c r="BS154" s="1338" t="e">
        <f t="shared" ca="1" si="3819"/>
        <v>#REF!</v>
      </c>
      <c r="BT154" s="1338" t="e">
        <f t="shared" ca="1" si="3819"/>
        <v>#REF!</v>
      </c>
      <c r="BU154" s="1339" t="e">
        <f t="shared" ca="1" si="3819"/>
        <v>#REF!</v>
      </c>
      <c r="BV154" s="1338" t="e">
        <f t="shared" ca="1" si="3819"/>
        <v>#REF!</v>
      </c>
      <c r="BW154" s="1338" t="e">
        <f t="shared" ca="1" si="3819"/>
        <v>#REF!</v>
      </c>
      <c r="BX154" s="1340" t="e">
        <f t="shared" ca="1" si="3819"/>
        <v>#REF!</v>
      </c>
      <c r="BY154" s="1338" t="e">
        <f t="shared" ca="1" si="3819"/>
        <v>#REF!</v>
      </c>
      <c r="BZ154" s="1341" t="e">
        <f ca="1">IF(BZ153&gt;0,BZ153/BZ152,0)</f>
        <v>#REF!</v>
      </c>
      <c r="CA154" s="1338" t="e">
        <f t="shared" ref="CA154:CI154" ca="1" si="3820">IF(AND(CA152&gt;0,CA153&gt;0),ROUNDDOWN(CA153/CA152,4),"")</f>
        <v>#REF!</v>
      </c>
      <c r="CB154" s="1337" t="e">
        <f t="shared" ca="1" si="3820"/>
        <v>#REF!</v>
      </c>
      <c r="CC154" s="1338" t="e">
        <f t="shared" ca="1" si="3820"/>
        <v>#REF!</v>
      </c>
      <c r="CD154" s="1338" t="e">
        <f t="shared" ca="1" si="3820"/>
        <v>#REF!</v>
      </c>
      <c r="CE154" s="1339" t="e">
        <f t="shared" ca="1" si="3820"/>
        <v>#REF!</v>
      </c>
      <c r="CF154" s="1338" t="e">
        <f t="shared" ca="1" si="3820"/>
        <v>#REF!</v>
      </c>
      <c r="CG154" s="1338" t="e">
        <f t="shared" ca="1" si="3820"/>
        <v>#REF!</v>
      </c>
      <c r="CH154" s="1340" t="e">
        <f t="shared" ca="1" si="3820"/>
        <v>#REF!</v>
      </c>
      <c r="CI154" s="1338" t="e">
        <f t="shared" ca="1" si="3820"/>
        <v>#REF!</v>
      </c>
      <c r="CJ154" s="1341" t="e">
        <f ca="1">IF(CJ153&gt;0,CJ153/CJ152,0)</f>
        <v>#REF!</v>
      </c>
      <c r="CK154" s="1338" t="e">
        <f t="shared" ref="CK154:CS154" ca="1" si="3821">IF(AND(CK152&gt;0,CK153&gt;0),ROUNDDOWN(CK153/CK152,4),"")</f>
        <v>#REF!</v>
      </c>
      <c r="CL154" s="1343" t="e">
        <f t="shared" ca="1" si="3821"/>
        <v>#REF!</v>
      </c>
      <c r="CM154" s="1344" t="e">
        <f t="shared" ca="1" si="3821"/>
        <v>#REF!</v>
      </c>
      <c r="CN154" s="1345" t="e">
        <f t="shared" ca="1" si="3821"/>
        <v>#REF!</v>
      </c>
      <c r="CO154" s="1346" t="e">
        <f t="shared" ca="1" si="3821"/>
        <v>#REF!</v>
      </c>
      <c r="CP154" s="1347" t="e">
        <f t="shared" ca="1" si="3821"/>
        <v>#REF!</v>
      </c>
      <c r="CQ154" s="1348" t="e">
        <f t="shared" ca="1" si="3821"/>
        <v>#REF!</v>
      </c>
      <c r="CR154" s="1349" t="e">
        <f t="shared" ca="1" si="3821"/>
        <v>#REF!</v>
      </c>
      <c r="CS154" s="1350" t="e">
        <f t="shared" ca="1" si="3821"/>
        <v>#REF!</v>
      </c>
      <c r="CT154" s="1351"/>
      <c r="CU154" s="1352" t="e">
        <f t="shared" ref="CU154:DC154" ca="1" si="3822">IF(AND(CU152&gt;0,CU153&gt;0),ROUNDDOWN(CU153/CU152,4),"")</f>
        <v>#REF!</v>
      </c>
      <c r="CV154" s="1354" t="e">
        <f t="shared" ca="1" si="3822"/>
        <v>#REF!</v>
      </c>
      <c r="CW154" s="1355" t="e">
        <f t="shared" ca="1" si="3822"/>
        <v>#REF!</v>
      </c>
      <c r="CX154" s="1356" t="e">
        <f t="shared" ca="1" si="3822"/>
        <v>#REF!</v>
      </c>
      <c r="CY154" s="1357" t="e">
        <f t="shared" ca="1" si="3822"/>
        <v>#REF!</v>
      </c>
      <c r="CZ154" s="1358" t="e">
        <f t="shared" ca="1" si="3822"/>
        <v>#REF!</v>
      </c>
      <c r="DA154" s="1359" t="e">
        <f t="shared" ca="1" si="3822"/>
        <v>#REF!</v>
      </c>
      <c r="DB154" s="1360" t="e">
        <f t="shared" ca="1" si="3822"/>
        <v>#REF!</v>
      </c>
      <c r="DC154" s="1361" t="e">
        <f t="shared" ca="1" si="3822"/>
        <v>#REF!</v>
      </c>
      <c r="DD154" s="1362"/>
      <c r="DE154" s="1363" t="e">
        <f ca="1">IF(AND(DE152&gt;0,DE153&gt;0),ROUNDDOWN(DE153/DE152,4),"")</f>
        <v>#REF!</v>
      </c>
      <c r="DF154" s="1353" t="e">
        <f t="shared" ref="DF154:DM154" ca="1" si="3823">IF(AND(DF152&gt;0,DF153&gt;0),ROUNDDOWN(DF153/DF152,4),"")</f>
        <v>#REF!</v>
      </c>
      <c r="DG154" s="1338" t="e">
        <f t="shared" ca="1" si="3823"/>
        <v>#REF!</v>
      </c>
      <c r="DH154" s="1338" t="e">
        <f t="shared" ca="1" si="3823"/>
        <v>#REF!</v>
      </c>
      <c r="DI154" s="1339" t="e">
        <f t="shared" ca="1" si="3823"/>
        <v>#REF!</v>
      </c>
      <c r="DJ154" s="1338" t="e">
        <f t="shared" ca="1" si="3823"/>
        <v>#REF!</v>
      </c>
      <c r="DK154" s="1338" t="e">
        <f t="shared" ca="1" si="3823"/>
        <v>#REF!</v>
      </c>
      <c r="DL154" s="1340" t="e">
        <f t="shared" ca="1" si="3823"/>
        <v>#REF!</v>
      </c>
      <c r="DM154" s="1338" t="e">
        <f t="shared" ca="1" si="3823"/>
        <v>#REF!</v>
      </c>
      <c r="DN154" s="1341" t="e">
        <f ca="1">IF(DN153&gt;0,DN153/DN152,0)</f>
        <v>#REF!</v>
      </c>
      <c r="DO154" s="1338" t="e">
        <f t="shared" ref="DO154:DW154" ca="1" si="3824">IF(AND(DO152&gt;0,DO153&gt;0),ROUNDDOWN(DO153/DO152,4),"")</f>
        <v>#REF!</v>
      </c>
      <c r="DP154" s="1337" t="e">
        <f t="shared" ca="1" si="3824"/>
        <v>#REF!</v>
      </c>
      <c r="DQ154" s="1338" t="e">
        <f t="shared" ca="1" si="3824"/>
        <v>#REF!</v>
      </c>
      <c r="DR154" s="1338" t="e">
        <f t="shared" ca="1" si="3824"/>
        <v>#REF!</v>
      </c>
      <c r="DS154" s="1339" t="e">
        <f t="shared" ca="1" si="3824"/>
        <v>#REF!</v>
      </c>
      <c r="DT154" s="1338" t="e">
        <f t="shared" ca="1" si="3824"/>
        <v>#REF!</v>
      </c>
      <c r="DU154" s="1338" t="e">
        <f t="shared" ca="1" si="3824"/>
        <v>#REF!</v>
      </c>
      <c r="DV154" s="1340" t="e">
        <f t="shared" ca="1" si="3824"/>
        <v>#REF!</v>
      </c>
      <c r="DW154" s="1338" t="e">
        <f t="shared" ca="1" si="3824"/>
        <v>#REF!</v>
      </c>
      <c r="DX154" s="1341" t="e">
        <f ca="1">IF(DX153&gt;0,DX153/DX152,0)</f>
        <v>#REF!</v>
      </c>
      <c r="DY154" s="1338" t="e">
        <f t="shared" ref="DY154:EG154" ca="1" si="3825">IF(AND(DY152&gt;0,DY153&gt;0),ROUNDDOWN(DY153/DY152,4),"")</f>
        <v>#REF!</v>
      </c>
      <c r="DZ154" s="1337" t="e">
        <f t="shared" ca="1" si="3825"/>
        <v>#REF!</v>
      </c>
      <c r="EA154" s="1338" t="e">
        <f t="shared" ca="1" si="3825"/>
        <v>#REF!</v>
      </c>
      <c r="EB154" s="1338" t="e">
        <f t="shared" ca="1" si="3825"/>
        <v>#REF!</v>
      </c>
      <c r="EC154" s="1339" t="e">
        <f t="shared" ca="1" si="3825"/>
        <v>#REF!</v>
      </c>
      <c r="ED154" s="1338" t="e">
        <f t="shared" ca="1" si="3825"/>
        <v>#REF!</v>
      </c>
      <c r="EE154" s="1338" t="e">
        <f t="shared" ca="1" si="3825"/>
        <v>#REF!</v>
      </c>
      <c r="EF154" s="1340" t="e">
        <f t="shared" ca="1" si="3825"/>
        <v>#REF!</v>
      </c>
      <c r="EG154" s="1338" t="e">
        <f t="shared" ca="1" si="3825"/>
        <v>#REF!</v>
      </c>
      <c r="EH154" s="1341" t="e">
        <f ca="1">IF(EH153&gt;0,EH153/EH152,0)</f>
        <v>#REF!</v>
      </c>
      <c r="EI154" s="1338" t="e">
        <f t="shared" ref="EI154:EQ154" ca="1" si="3826">IF(AND(EI152&gt;0,EI153&gt;0),ROUNDDOWN(EI153/EI152,4),"")</f>
        <v>#REF!</v>
      </c>
      <c r="EJ154" s="1343" t="e">
        <f t="shared" ca="1" si="3826"/>
        <v>#REF!</v>
      </c>
      <c r="EK154" s="1344" t="e">
        <f t="shared" ca="1" si="3826"/>
        <v>#REF!</v>
      </c>
      <c r="EL154" s="1345" t="e">
        <f t="shared" ca="1" si="3826"/>
        <v>#REF!</v>
      </c>
      <c r="EM154" s="1346" t="e">
        <f t="shared" ca="1" si="3826"/>
        <v>#REF!</v>
      </c>
      <c r="EN154" s="1347" t="e">
        <f t="shared" ca="1" si="3826"/>
        <v>#REF!</v>
      </c>
      <c r="EO154" s="1348" t="e">
        <f t="shared" ca="1" si="3826"/>
        <v>#REF!</v>
      </c>
      <c r="EP154" s="1349" t="e">
        <f t="shared" ca="1" si="3826"/>
        <v>#REF!</v>
      </c>
      <c r="EQ154" s="1350" t="e">
        <f t="shared" ca="1" si="3826"/>
        <v>#REF!</v>
      </c>
      <c r="ER154" s="1351"/>
      <c r="ES154" s="1352" t="e">
        <f ca="1">IF(AND(ES152&gt;0,ES153&gt;0),ROUNDDOWN(ES153/ES152,4),"")</f>
        <v>#REF!</v>
      </c>
      <c r="ET154" s="1353" t="e">
        <f t="shared" ref="ET154:FA154" ca="1" si="3827">IF(AND(ET152&gt;0,ET153&gt;0),ROUNDDOWN(ET153/ET152,4),"")</f>
        <v>#REF!</v>
      </c>
      <c r="EU154" s="1338" t="e">
        <f t="shared" ca="1" si="3827"/>
        <v>#REF!</v>
      </c>
      <c r="EV154" s="1338" t="e">
        <f t="shared" ca="1" si="3827"/>
        <v>#REF!</v>
      </c>
      <c r="EW154" s="1339" t="e">
        <f t="shared" ca="1" si="3827"/>
        <v>#REF!</v>
      </c>
      <c r="EX154" s="1338" t="e">
        <f t="shared" ca="1" si="3827"/>
        <v>#REF!</v>
      </c>
      <c r="EY154" s="1338" t="e">
        <f t="shared" ca="1" si="3827"/>
        <v>#REF!</v>
      </c>
      <c r="EZ154" s="1340" t="e">
        <f t="shared" ca="1" si="3827"/>
        <v>#REF!</v>
      </c>
      <c r="FA154" s="1338" t="e">
        <f t="shared" ca="1" si="3827"/>
        <v>#REF!</v>
      </c>
      <c r="FB154" s="1341" t="e">
        <f ca="1">IF(FB153&gt;0,FB153/FB152,0)</f>
        <v>#REF!</v>
      </c>
      <c r="FC154" s="1338" t="e">
        <f t="shared" ref="FC154:FK154" ca="1" si="3828">IF(AND(FC152&gt;0,FC153&gt;0),ROUNDDOWN(FC153/FC152,4),"")</f>
        <v>#REF!</v>
      </c>
      <c r="FD154" s="1337" t="e">
        <f t="shared" ca="1" si="3828"/>
        <v>#REF!</v>
      </c>
      <c r="FE154" s="1338" t="e">
        <f t="shared" ca="1" si="3828"/>
        <v>#REF!</v>
      </c>
      <c r="FF154" s="1338" t="e">
        <f t="shared" ca="1" si="3828"/>
        <v>#REF!</v>
      </c>
      <c r="FG154" s="1339" t="e">
        <f t="shared" ca="1" si="3828"/>
        <v>#REF!</v>
      </c>
      <c r="FH154" s="1338" t="e">
        <f t="shared" ca="1" si="3828"/>
        <v>#REF!</v>
      </c>
      <c r="FI154" s="1338" t="e">
        <f t="shared" ca="1" si="3828"/>
        <v>#REF!</v>
      </c>
      <c r="FJ154" s="1340" t="e">
        <f t="shared" ca="1" si="3828"/>
        <v>#REF!</v>
      </c>
      <c r="FK154" s="1338" t="e">
        <f t="shared" ca="1" si="3828"/>
        <v>#REF!</v>
      </c>
      <c r="FL154" s="1341" t="e">
        <f ca="1">IF(FL153&gt;0,FL153/FL152,0)</f>
        <v>#REF!</v>
      </c>
      <c r="FM154" s="1338" t="e">
        <f t="shared" ref="FM154:FU154" ca="1" si="3829">IF(AND(FM152&gt;0,FM153&gt;0),ROUNDDOWN(FM153/FM152,4),"")</f>
        <v>#REF!</v>
      </c>
      <c r="FN154" s="1337" t="e">
        <f t="shared" ca="1" si="3829"/>
        <v>#REF!</v>
      </c>
      <c r="FO154" s="1338" t="e">
        <f t="shared" ca="1" si="3829"/>
        <v>#REF!</v>
      </c>
      <c r="FP154" s="1338" t="e">
        <f t="shared" ca="1" si="3829"/>
        <v>#REF!</v>
      </c>
      <c r="FQ154" s="1339" t="e">
        <f t="shared" ca="1" si="3829"/>
        <v>#REF!</v>
      </c>
      <c r="FR154" s="1338" t="e">
        <f t="shared" ca="1" si="3829"/>
        <v>#REF!</v>
      </c>
      <c r="FS154" s="1338" t="e">
        <f t="shared" ca="1" si="3829"/>
        <v>#REF!</v>
      </c>
      <c r="FT154" s="1340" t="e">
        <f t="shared" ca="1" si="3829"/>
        <v>#REF!</v>
      </c>
      <c r="FU154" s="1338" t="e">
        <f t="shared" ca="1" si="3829"/>
        <v>#REF!</v>
      </c>
      <c r="FV154" s="1341" t="e">
        <f ca="1">IF(FV153&gt;0,FV153/FV152,0)</f>
        <v>#REF!</v>
      </c>
      <c r="FW154" s="1338" t="e">
        <f t="shared" ref="FW154:GE154" ca="1" si="3830">IF(AND(FW152&gt;0,FW153&gt;0),ROUNDDOWN(FW153/FW152,4),"")</f>
        <v>#REF!</v>
      </c>
      <c r="FX154" s="1343" t="e">
        <f t="shared" ca="1" si="3830"/>
        <v>#REF!</v>
      </c>
      <c r="FY154" s="1344" t="e">
        <f t="shared" ca="1" si="3830"/>
        <v>#REF!</v>
      </c>
      <c r="FZ154" s="1345" t="e">
        <f t="shared" ca="1" si="3830"/>
        <v>#REF!</v>
      </c>
      <c r="GA154" s="1346" t="e">
        <f t="shared" ca="1" si="3830"/>
        <v>#REF!</v>
      </c>
      <c r="GB154" s="1347" t="e">
        <f t="shared" ca="1" si="3830"/>
        <v>#REF!</v>
      </c>
      <c r="GC154" s="1348" t="e">
        <f t="shared" ca="1" si="3830"/>
        <v>#REF!</v>
      </c>
      <c r="GD154" s="1349" t="e">
        <f t="shared" ca="1" si="3830"/>
        <v>#REF!</v>
      </c>
      <c r="GE154" s="1350" t="e">
        <f t="shared" ca="1" si="3830"/>
        <v>#REF!</v>
      </c>
      <c r="GF154" s="1351"/>
      <c r="GG154" s="1352" t="e">
        <f t="shared" ref="GG154:GO154" ca="1" si="3831">IF(AND(GG152&gt;0,GG153&gt;0),ROUNDDOWN(GG153/GG152,4),"")</f>
        <v>#REF!</v>
      </c>
      <c r="GH154" s="1354" t="e">
        <f t="shared" ca="1" si="3831"/>
        <v>#REF!</v>
      </c>
      <c r="GI154" s="1355" t="e">
        <f t="shared" ca="1" si="3831"/>
        <v>#REF!</v>
      </c>
      <c r="GJ154" s="1356" t="e">
        <f t="shared" ca="1" si="3831"/>
        <v>#REF!</v>
      </c>
      <c r="GK154" s="1357" t="e">
        <f t="shared" ca="1" si="3831"/>
        <v>#REF!</v>
      </c>
      <c r="GL154" s="1358" t="e">
        <f t="shared" ca="1" si="3831"/>
        <v>#REF!</v>
      </c>
      <c r="GM154" s="1359" t="e">
        <f t="shared" ca="1" si="3831"/>
        <v>#REF!</v>
      </c>
      <c r="GN154" s="1360" t="e">
        <f t="shared" ca="1" si="3831"/>
        <v>#REF!</v>
      </c>
      <c r="GO154" s="1361" t="e">
        <f t="shared" ca="1" si="3831"/>
        <v>#REF!</v>
      </c>
      <c r="GP154" s="1362"/>
      <c r="GQ154" s="1363" t="e">
        <f t="shared" ref="GQ154:GY154" ca="1" si="3832">IF(AND(GQ152&gt;0,GQ153&gt;0),ROUNDDOWN(GQ153/GQ152,4),"")</f>
        <v>#REF!</v>
      </c>
      <c r="GR154" s="1364" t="e">
        <f t="shared" ca="1" si="3832"/>
        <v>#REF!</v>
      </c>
      <c r="GS154" s="1365" t="e">
        <f t="shared" ca="1" si="3832"/>
        <v>#REF!</v>
      </c>
      <c r="GT154" s="1366" t="e">
        <f t="shared" ca="1" si="3832"/>
        <v>#REF!</v>
      </c>
      <c r="GU154" s="1364" t="e">
        <f t="shared" ca="1" si="3832"/>
        <v>#REF!</v>
      </c>
      <c r="GV154" s="1365" t="e">
        <f t="shared" ca="1" si="3832"/>
        <v>#REF!</v>
      </c>
      <c r="GW154" s="1366" t="e">
        <f t="shared" ca="1" si="3832"/>
        <v>#REF!</v>
      </c>
      <c r="GX154" s="1364" t="e">
        <f t="shared" ca="1" si="3832"/>
        <v>#REF!</v>
      </c>
      <c r="GY154" s="1365" t="e">
        <f t="shared" ca="1" si="3832"/>
        <v>#REF!</v>
      </c>
      <c r="GZ154" s="1367"/>
      <c r="HA154" s="1366" t="e">
        <f ca="1">IF(AND(HA152&gt;0,HA153&gt;0),ROUNDDOWN(HA153/HA152,4),"")</f>
        <v>#REF!</v>
      </c>
      <c r="HC154" s="477"/>
      <c r="HD154" s="477"/>
      <c r="HE154" s="595"/>
      <c r="HF154" s="477"/>
      <c r="HG154" s="477"/>
    </row>
    <row r="155" spans="2:215" s="478" customFormat="1" ht="29.25" thickBot="1" x14ac:dyDescent="0.3">
      <c r="B155" s="516"/>
      <c r="C155" s="463"/>
      <c r="F155" s="1379"/>
      <c r="G155" s="1379"/>
      <c r="H155" s="1379"/>
      <c r="I155" s="1379"/>
      <c r="J155" s="554"/>
      <c r="R155" s="583"/>
      <c r="T155" s="1368"/>
      <c r="W155" s="1368"/>
      <c r="Z155" s="1368"/>
      <c r="AD155" s="1368"/>
      <c r="AG155" s="1368"/>
      <c r="AJ155" s="1368"/>
      <c r="AN155" s="1368"/>
      <c r="AQ155" s="1368"/>
      <c r="AT155" s="1368"/>
      <c r="AX155" s="1369"/>
      <c r="AY155" s="1370"/>
      <c r="AZ155" s="1330"/>
      <c r="BA155" s="1371"/>
      <c r="BB155" s="1372"/>
      <c r="BC155" s="1331"/>
      <c r="BD155" s="1373"/>
      <c r="BG155" s="1374"/>
      <c r="BK155" s="1368"/>
      <c r="BN155" s="1368"/>
      <c r="BR155" s="1368"/>
      <c r="BU155" s="1368"/>
      <c r="BX155" s="1368"/>
      <c r="CB155" s="1368"/>
      <c r="CE155" s="1368"/>
      <c r="CH155" s="1368"/>
      <c r="CL155" s="1369"/>
      <c r="CM155" s="1370"/>
      <c r="CN155" s="1330"/>
      <c r="CO155" s="1371"/>
      <c r="CP155" s="1372"/>
      <c r="CQ155" s="1331"/>
      <c r="CR155" s="1373"/>
      <c r="CU155" s="1374"/>
      <c r="CV155" s="1375"/>
      <c r="CW155" s="1376"/>
      <c r="CX155" s="1333"/>
      <c r="CY155" s="1377"/>
      <c r="CZ155" s="1378"/>
      <c r="DA155" s="1334"/>
      <c r="DB155" s="1373"/>
      <c r="DE155" s="1374"/>
      <c r="DI155" s="1368"/>
      <c r="DL155" s="1368"/>
      <c r="DP155" s="1368"/>
      <c r="DS155" s="1368"/>
      <c r="DV155" s="1368"/>
      <c r="DZ155" s="1368"/>
      <c r="EC155" s="1368"/>
      <c r="EF155" s="1368"/>
      <c r="EJ155" s="1369"/>
      <c r="EK155" s="1370"/>
      <c r="EL155" s="1330"/>
      <c r="EM155" s="1371"/>
      <c r="EN155" s="1372"/>
      <c r="EO155" s="1331"/>
      <c r="EP155" s="1373"/>
      <c r="ES155" s="1374"/>
      <c r="EW155" s="1368"/>
      <c r="EZ155" s="1368"/>
      <c r="FD155" s="1368"/>
      <c r="FG155" s="1368"/>
      <c r="FJ155" s="1368"/>
      <c r="FN155" s="1368"/>
      <c r="FQ155" s="1368"/>
      <c r="FT155" s="1368"/>
      <c r="FX155" s="1369"/>
      <c r="FY155" s="1370"/>
      <c r="FZ155" s="1330"/>
      <c r="GA155" s="1371"/>
      <c r="GB155" s="1372"/>
      <c r="GC155" s="1331"/>
      <c r="GD155" s="1373"/>
      <c r="GG155" s="1374"/>
      <c r="GH155" s="1375"/>
      <c r="GI155" s="1376"/>
      <c r="GJ155" s="1333"/>
      <c r="GK155" s="1377"/>
      <c r="GL155" s="1378"/>
      <c r="GM155" s="1334"/>
      <c r="GN155" s="1373"/>
      <c r="GQ155" s="1374"/>
      <c r="GR155" s="1373"/>
      <c r="GT155" s="1374"/>
      <c r="GU155" s="1373"/>
      <c r="GW155" s="1374"/>
      <c r="GX155" s="1373"/>
      <c r="HA155" s="1374"/>
      <c r="HC155" s="477"/>
      <c r="HD155" s="477"/>
      <c r="HE155" s="595"/>
      <c r="HF155" s="477"/>
      <c r="HG155" s="477"/>
    </row>
    <row r="156" spans="2:215" s="478" customFormat="1" ht="28.5" x14ac:dyDescent="0.25">
      <c r="B156" s="516"/>
      <c r="C156" s="463"/>
      <c r="F156" s="1379"/>
      <c r="G156" s="1379"/>
      <c r="H156" s="1379"/>
      <c r="I156" s="1379"/>
      <c r="J156" s="554"/>
      <c r="R156" s="583"/>
      <c r="S156" s="464"/>
      <c r="T156" s="465" t="s">
        <v>215</v>
      </c>
      <c r="U156" s="466" t="s">
        <v>213</v>
      </c>
      <c r="V156" s="466" t="s">
        <v>214</v>
      </c>
      <c r="W156" s="467" t="s">
        <v>215</v>
      </c>
      <c r="X156" s="466" t="s">
        <v>213</v>
      </c>
      <c r="Y156" s="466" t="s">
        <v>214</v>
      </c>
      <c r="Z156" s="468" t="s">
        <v>215</v>
      </c>
      <c r="AA156" s="466" t="s">
        <v>213</v>
      </c>
      <c r="AB156" s="469" t="s">
        <v>231</v>
      </c>
      <c r="AC156" s="466" t="s">
        <v>214</v>
      </c>
      <c r="AD156" s="465" t="s">
        <v>215</v>
      </c>
      <c r="AE156" s="466" t="s">
        <v>213</v>
      </c>
      <c r="AF156" s="466" t="s">
        <v>214</v>
      </c>
      <c r="AG156" s="467" t="s">
        <v>215</v>
      </c>
      <c r="AH156" s="466" t="s">
        <v>213</v>
      </c>
      <c r="AI156" s="466" t="s">
        <v>214</v>
      </c>
      <c r="AJ156" s="468" t="s">
        <v>215</v>
      </c>
      <c r="AK156" s="466" t="s">
        <v>213</v>
      </c>
      <c r="AL156" s="469" t="s">
        <v>231</v>
      </c>
      <c r="AM156" s="466" t="s">
        <v>214</v>
      </c>
      <c r="AN156" s="465" t="s">
        <v>215</v>
      </c>
      <c r="AO156" s="466" t="s">
        <v>213</v>
      </c>
      <c r="AP156" s="466" t="s">
        <v>214</v>
      </c>
      <c r="AQ156" s="467" t="s">
        <v>215</v>
      </c>
      <c r="AR156" s="466" t="s">
        <v>213</v>
      </c>
      <c r="AS156" s="466" t="s">
        <v>214</v>
      </c>
      <c r="AT156" s="468" t="s">
        <v>215</v>
      </c>
      <c r="AU156" s="466" t="s">
        <v>213</v>
      </c>
      <c r="AV156" s="469" t="s">
        <v>231</v>
      </c>
      <c r="AW156" s="466" t="s">
        <v>214</v>
      </c>
      <c r="AX156" s="643" t="s">
        <v>215</v>
      </c>
      <c r="AY156" s="520" t="s">
        <v>213</v>
      </c>
      <c r="AZ156" s="1313" t="s">
        <v>232</v>
      </c>
      <c r="BA156" s="654" t="s">
        <v>215</v>
      </c>
      <c r="BB156" s="542" t="s">
        <v>213</v>
      </c>
      <c r="BC156" s="1314" t="s">
        <v>232</v>
      </c>
      <c r="BD156" s="665" t="s">
        <v>215</v>
      </c>
      <c r="BE156" s="470" t="s">
        <v>213</v>
      </c>
      <c r="BF156" s="471" t="s">
        <v>231</v>
      </c>
      <c r="BG156" s="1315" t="s">
        <v>232</v>
      </c>
      <c r="BH156" s="472" t="s">
        <v>215</v>
      </c>
      <c r="BI156" s="466" t="s">
        <v>213</v>
      </c>
      <c r="BJ156" s="466" t="s">
        <v>214</v>
      </c>
      <c r="BK156" s="467" t="s">
        <v>215</v>
      </c>
      <c r="BL156" s="466" t="s">
        <v>213</v>
      </c>
      <c r="BM156" s="466" t="s">
        <v>214</v>
      </c>
      <c r="BN156" s="468" t="s">
        <v>215</v>
      </c>
      <c r="BO156" s="466" t="s">
        <v>213</v>
      </c>
      <c r="BP156" s="469" t="s">
        <v>231</v>
      </c>
      <c r="BQ156" s="466" t="s">
        <v>214</v>
      </c>
      <c r="BR156" s="465" t="s">
        <v>215</v>
      </c>
      <c r="BS156" s="466" t="s">
        <v>213</v>
      </c>
      <c r="BT156" s="466" t="s">
        <v>214</v>
      </c>
      <c r="BU156" s="467" t="s">
        <v>215</v>
      </c>
      <c r="BV156" s="466" t="s">
        <v>213</v>
      </c>
      <c r="BW156" s="466" t="s">
        <v>214</v>
      </c>
      <c r="BX156" s="468" t="s">
        <v>215</v>
      </c>
      <c r="BY156" s="466" t="s">
        <v>213</v>
      </c>
      <c r="BZ156" s="469" t="s">
        <v>231</v>
      </c>
      <c r="CA156" s="466" t="s">
        <v>214</v>
      </c>
      <c r="CB156" s="465" t="s">
        <v>215</v>
      </c>
      <c r="CC156" s="466" t="s">
        <v>213</v>
      </c>
      <c r="CD156" s="466" t="s">
        <v>214</v>
      </c>
      <c r="CE156" s="467" t="s">
        <v>215</v>
      </c>
      <c r="CF156" s="466" t="s">
        <v>213</v>
      </c>
      <c r="CG156" s="466" t="s">
        <v>214</v>
      </c>
      <c r="CH156" s="468" t="s">
        <v>215</v>
      </c>
      <c r="CI156" s="466" t="s">
        <v>213</v>
      </c>
      <c r="CJ156" s="469" t="s">
        <v>231</v>
      </c>
      <c r="CK156" s="466" t="s">
        <v>214</v>
      </c>
      <c r="CL156" s="643" t="s">
        <v>215</v>
      </c>
      <c r="CM156" s="520" t="s">
        <v>213</v>
      </c>
      <c r="CN156" s="1313" t="s">
        <v>232</v>
      </c>
      <c r="CO156" s="654" t="s">
        <v>215</v>
      </c>
      <c r="CP156" s="542" t="s">
        <v>213</v>
      </c>
      <c r="CQ156" s="1314" t="s">
        <v>232</v>
      </c>
      <c r="CR156" s="665" t="s">
        <v>215</v>
      </c>
      <c r="CS156" s="470" t="s">
        <v>213</v>
      </c>
      <c r="CT156" s="471" t="s">
        <v>231</v>
      </c>
      <c r="CU156" s="1315" t="s">
        <v>232</v>
      </c>
      <c r="CV156" s="676" t="s">
        <v>237</v>
      </c>
      <c r="CW156" s="539" t="s">
        <v>238</v>
      </c>
      <c r="CX156" s="1316" t="s">
        <v>232</v>
      </c>
      <c r="CY156" s="687" t="s">
        <v>237</v>
      </c>
      <c r="CZ156" s="517" t="s">
        <v>238</v>
      </c>
      <c r="DA156" s="1317" t="s">
        <v>232</v>
      </c>
      <c r="DB156" s="696" t="s">
        <v>237</v>
      </c>
      <c r="DC156" s="473" t="s">
        <v>238</v>
      </c>
      <c r="DD156" s="474" t="s">
        <v>239</v>
      </c>
      <c r="DE156" s="1318" t="s">
        <v>232</v>
      </c>
      <c r="DF156" s="472" t="s">
        <v>215</v>
      </c>
      <c r="DG156" s="466" t="s">
        <v>213</v>
      </c>
      <c r="DH156" s="466" t="s">
        <v>214</v>
      </c>
      <c r="DI156" s="467" t="s">
        <v>215</v>
      </c>
      <c r="DJ156" s="466" t="s">
        <v>213</v>
      </c>
      <c r="DK156" s="466" t="s">
        <v>214</v>
      </c>
      <c r="DL156" s="468" t="s">
        <v>215</v>
      </c>
      <c r="DM156" s="466" t="s">
        <v>213</v>
      </c>
      <c r="DN156" s="469" t="s">
        <v>231</v>
      </c>
      <c r="DO156" s="466" t="s">
        <v>214</v>
      </c>
      <c r="DP156" s="465" t="s">
        <v>215</v>
      </c>
      <c r="DQ156" s="466" t="s">
        <v>213</v>
      </c>
      <c r="DR156" s="466" t="s">
        <v>214</v>
      </c>
      <c r="DS156" s="467" t="s">
        <v>215</v>
      </c>
      <c r="DT156" s="466" t="s">
        <v>213</v>
      </c>
      <c r="DU156" s="466" t="s">
        <v>214</v>
      </c>
      <c r="DV156" s="468" t="s">
        <v>215</v>
      </c>
      <c r="DW156" s="466" t="s">
        <v>213</v>
      </c>
      <c r="DX156" s="469" t="s">
        <v>231</v>
      </c>
      <c r="DY156" s="466" t="s">
        <v>214</v>
      </c>
      <c r="DZ156" s="465" t="s">
        <v>215</v>
      </c>
      <c r="EA156" s="466" t="s">
        <v>213</v>
      </c>
      <c r="EB156" s="466" t="s">
        <v>214</v>
      </c>
      <c r="EC156" s="467" t="s">
        <v>215</v>
      </c>
      <c r="ED156" s="466" t="s">
        <v>213</v>
      </c>
      <c r="EE156" s="466" t="s">
        <v>214</v>
      </c>
      <c r="EF156" s="468" t="s">
        <v>215</v>
      </c>
      <c r="EG156" s="466" t="s">
        <v>213</v>
      </c>
      <c r="EH156" s="469" t="s">
        <v>231</v>
      </c>
      <c r="EI156" s="466" t="s">
        <v>214</v>
      </c>
      <c r="EJ156" s="643" t="s">
        <v>215</v>
      </c>
      <c r="EK156" s="520" t="s">
        <v>213</v>
      </c>
      <c r="EL156" s="1313" t="s">
        <v>232</v>
      </c>
      <c r="EM156" s="654" t="s">
        <v>215</v>
      </c>
      <c r="EN156" s="542" t="s">
        <v>213</v>
      </c>
      <c r="EO156" s="1314" t="s">
        <v>232</v>
      </c>
      <c r="EP156" s="665" t="s">
        <v>215</v>
      </c>
      <c r="EQ156" s="470" t="s">
        <v>213</v>
      </c>
      <c r="ER156" s="471" t="s">
        <v>231</v>
      </c>
      <c r="ES156" s="1315" t="s">
        <v>232</v>
      </c>
      <c r="ET156" s="472" t="s">
        <v>215</v>
      </c>
      <c r="EU156" s="466" t="s">
        <v>213</v>
      </c>
      <c r="EV156" s="466" t="s">
        <v>214</v>
      </c>
      <c r="EW156" s="467" t="s">
        <v>215</v>
      </c>
      <c r="EX156" s="466" t="s">
        <v>213</v>
      </c>
      <c r="EY156" s="466" t="s">
        <v>214</v>
      </c>
      <c r="EZ156" s="468" t="s">
        <v>215</v>
      </c>
      <c r="FA156" s="466" t="s">
        <v>213</v>
      </c>
      <c r="FB156" s="469" t="s">
        <v>231</v>
      </c>
      <c r="FC156" s="466" t="s">
        <v>214</v>
      </c>
      <c r="FD156" s="465" t="s">
        <v>215</v>
      </c>
      <c r="FE156" s="466" t="s">
        <v>213</v>
      </c>
      <c r="FF156" s="466" t="s">
        <v>214</v>
      </c>
      <c r="FG156" s="467" t="s">
        <v>215</v>
      </c>
      <c r="FH156" s="466" t="s">
        <v>213</v>
      </c>
      <c r="FI156" s="466" t="s">
        <v>214</v>
      </c>
      <c r="FJ156" s="468" t="s">
        <v>215</v>
      </c>
      <c r="FK156" s="466" t="s">
        <v>213</v>
      </c>
      <c r="FL156" s="469" t="s">
        <v>231</v>
      </c>
      <c r="FM156" s="466" t="s">
        <v>214</v>
      </c>
      <c r="FN156" s="465" t="s">
        <v>215</v>
      </c>
      <c r="FO156" s="466" t="s">
        <v>213</v>
      </c>
      <c r="FP156" s="466" t="s">
        <v>214</v>
      </c>
      <c r="FQ156" s="467" t="s">
        <v>215</v>
      </c>
      <c r="FR156" s="466" t="s">
        <v>213</v>
      </c>
      <c r="FS156" s="466" t="s">
        <v>214</v>
      </c>
      <c r="FT156" s="468" t="s">
        <v>215</v>
      </c>
      <c r="FU156" s="466" t="s">
        <v>213</v>
      </c>
      <c r="FV156" s="469" t="s">
        <v>231</v>
      </c>
      <c r="FW156" s="466" t="s">
        <v>214</v>
      </c>
      <c r="FX156" s="643" t="s">
        <v>215</v>
      </c>
      <c r="FY156" s="520" t="s">
        <v>213</v>
      </c>
      <c r="FZ156" s="1313" t="s">
        <v>232</v>
      </c>
      <c r="GA156" s="654" t="s">
        <v>215</v>
      </c>
      <c r="GB156" s="542" t="s">
        <v>213</v>
      </c>
      <c r="GC156" s="1314" t="s">
        <v>232</v>
      </c>
      <c r="GD156" s="665" t="s">
        <v>215</v>
      </c>
      <c r="GE156" s="470" t="s">
        <v>213</v>
      </c>
      <c r="GF156" s="471" t="s">
        <v>231</v>
      </c>
      <c r="GG156" s="1315" t="s">
        <v>232</v>
      </c>
      <c r="GH156" s="676" t="s">
        <v>237</v>
      </c>
      <c r="GI156" s="539" t="s">
        <v>238</v>
      </c>
      <c r="GJ156" s="1316" t="s">
        <v>232</v>
      </c>
      <c r="GK156" s="687" t="s">
        <v>237</v>
      </c>
      <c r="GL156" s="517" t="s">
        <v>238</v>
      </c>
      <c r="GM156" s="1317" t="s">
        <v>232</v>
      </c>
      <c r="GN156" s="696" t="s">
        <v>215</v>
      </c>
      <c r="GO156" s="473" t="s">
        <v>213</v>
      </c>
      <c r="GP156" s="474" t="s">
        <v>231</v>
      </c>
      <c r="GQ156" s="1318" t="s">
        <v>232</v>
      </c>
      <c r="GR156" s="706" t="s">
        <v>215</v>
      </c>
      <c r="GS156" s="475" t="s">
        <v>213</v>
      </c>
      <c r="GT156" s="1319" t="s">
        <v>232</v>
      </c>
      <c r="GU156" s="706" t="s">
        <v>215</v>
      </c>
      <c r="GV156" s="475" t="s">
        <v>213</v>
      </c>
      <c r="GW156" s="1319" t="s">
        <v>232</v>
      </c>
      <c r="GX156" s="706" t="s">
        <v>215</v>
      </c>
      <c r="GY156" s="475" t="s">
        <v>213</v>
      </c>
      <c r="GZ156" s="476" t="s">
        <v>231</v>
      </c>
      <c r="HA156" s="1319" t="s">
        <v>232</v>
      </c>
      <c r="HC156" s="477"/>
      <c r="HD156" s="477"/>
      <c r="HE156" s="595"/>
      <c r="HF156" s="477"/>
      <c r="HG156" s="477"/>
    </row>
    <row r="157" spans="2:215" s="478" customFormat="1" ht="28.5" x14ac:dyDescent="0.25">
      <c r="B157" s="516"/>
      <c r="C157" s="463"/>
      <c r="F157" s="1379"/>
      <c r="G157" s="1379"/>
      <c r="H157" s="1379"/>
      <c r="I157" s="1565" t="s">
        <v>248</v>
      </c>
      <c r="J157" s="554"/>
      <c r="R157" s="583"/>
      <c r="S157" s="450" t="s">
        <v>145</v>
      </c>
      <c r="T157" s="479" t="e">
        <f t="shared" ref="T157:AY157" ca="1" si="3833">SUMIFS(T$5:T$126,$HC$5:$HC$126,$S157,$HE$5:$HE$126,$I157)</f>
        <v>#REF!</v>
      </c>
      <c r="U157" s="480" t="e">
        <f t="shared" ca="1" si="3833"/>
        <v>#REF!</v>
      </c>
      <c r="V157" s="480" t="e">
        <f t="shared" ca="1" si="3833"/>
        <v>#REF!</v>
      </c>
      <c r="W157" s="481" t="e">
        <f t="shared" ca="1" si="3833"/>
        <v>#REF!</v>
      </c>
      <c r="X157" s="480" t="e">
        <f t="shared" ca="1" si="3833"/>
        <v>#REF!</v>
      </c>
      <c r="Y157" s="480" t="e">
        <f t="shared" ca="1" si="3833"/>
        <v>#REF!</v>
      </c>
      <c r="Z157" s="482" t="e">
        <f t="shared" ca="1" si="3833"/>
        <v>#REF!</v>
      </c>
      <c r="AA157" s="480" t="e">
        <f t="shared" ca="1" si="3833"/>
        <v>#REF!</v>
      </c>
      <c r="AB157" s="483" t="e">
        <f t="shared" ca="1" si="3833"/>
        <v>#REF!</v>
      </c>
      <c r="AC157" s="480" t="e">
        <f t="shared" ca="1" si="3833"/>
        <v>#REF!</v>
      </c>
      <c r="AD157" s="479" t="e">
        <f t="shared" ca="1" si="3833"/>
        <v>#REF!</v>
      </c>
      <c r="AE157" s="480" t="e">
        <f t="shared" ca="1" si="3833"/>
        <v>#REF!</v>
      </c>
      <c r="AF157" s="480" t="e">
        <f t="shared" ca="1" si="3833"/>
        <v>#REF!</v>
      </c>
      <c r="AG157" s="481" t="e">
        <f t="shared" ca="1" si="3833"/>
        <v>#REF!</v>
      </c>
      <c r="AH157" s="480" t="e">
        <f t="shared" ca="1" si="3833"/>
        <v>#REF!</v>
      </c>
      <c r="AI157" s="480" t="e">
        <f t="shared" ca="1" si="3833"/>
        <v>#REF!</v>
      </c>
      <c r="AJ157" s="482" t="e">
        <f t="shared" ca="1" si="3833"/>
        <v>#REF!</v>
      </c>
      <c r="AK157" s="480" t="e">
        <f t="shared" ca="1" si="3833"/>
        <v>#REF!</v>
      </c>
      <c r="AL157" s="483" t="e">
        <f t="shared" ca="1" si="3833"/>
        <v>#REF!</v>
      </c>
      <c r="AM157" s="480" t="e">
        <f t="shared" ca="1" si="3833"/>
        <v>#REF!</v>
      </c>
      <c r="AN157" s="479" t="e">
        <f t="shared" ca="1" si="3833"/>
        <v>#REF!</v>
      </c>
      <c r="AO157" s="480" t="e">
        <f t="shared" ca="1" si="3833"/>
        <v>#REF!</v>
      </c>
      <c r="AP157" s="480" t="e">
        <f t="shared" ca="1" si="3833"/>
        <v>#REF!</v>
      </c>
      <c r="AQ157" s="481" t="e">
        <f t="shared" ca="1" si="3833"/>
        <v>#REF!</v>
      </c>
      <c r="AR157" s="480" t="e">
        <f t="shared" ca="1" si="3833"/>
        <v>#REF!</v>
      </c>
      <c r="AS157" s="480" t="e">
        <f t="shared" ca="1" si="3833"/>
        <v>#REF!</v>
      </c>
      <c r="AT157" s="482" t="e">
        <f t="shared" ca="1" si="3833"/>
        <v>#REF!</v>
      </c>
      <c r="AU157" s="480" t="e">
        <f t="shared" ca="1" si="3833"/>
        <v>#REF!</v>
      </c>
      <c r="AV157" s="483" t="e">
        <f t="shared" ca="1" si="3833"/>
        <v>#REF!</v>
      </c>
      <c r="AW157" s="480" t="e">
        <f t="shared" ca="1" si="3833"/>
        <v>#REF!</v>
      </c>
      <c r="AX157" s="644" t="e">
        <f t="shared" ca="1" si="3833"/>
        <v>#REF!</v>
      </c>
      <c r="AY157" s="521" t="e">
        <f t="shared" ca="1" si="3833"/>
        <v>#REF!</v>
      </c>
      <c r="AZ157" s="1322" t="e">
        <f t="shared" ref="AZ157:CE157" ca="1" si="3834">SUMIFS(AZ$5:AZ$126,$HC$5:$HC$126,$S157,$HE$5:$HE$126,$I157)</f>
        <v>#REF!</v>
      </c>
      <c r="BA157" s="655" t="e">
        <f t="shared" ca="1" si="3834"/>
        <v>#REF!</v>
      </c>
      <c r="BB157" s="543" t="e">
        <f t="shared" ca="1" si="3834"/>
        <v>#REF!</v>
      </c>
      <c r="BC157" s="1323" t="e">
        <f t="shared" ca="1" si="3834"/>
        <v>#REF!</v>
      </c>
      <c r="BD157" s="666" t="e">
        <f t="shared" ca="1" si="3834"/>
        <v>#REF!</v>
      </c>
      <c r="BE157" s="484" t="e">
        <f t="shared" ca="1" si="3834"/>
        <v>#REF!</v>
      </c>
      <c r="BF157" s="485" t="e">
        <f t="shared" ca="1" si="3834"/>
        <v>#REF!</v>
      </c>
      <c r="BG157" s="1324" t="e">
        <f t="shared" ca="1" si="3834"/>
        <v>#REF!</v>
      </c>
      <c r="BH157" s="486" t="e">
        <f t="shared" ca="1" si="3834"/>
        <v>#REF!</v>
      </c>
      <c r="BI157" s="480" t="e">
        <f t="shared" ca="1" si="3834"/>
        <v>#REF!</v>
      </c>
      <c r="BJ157" s="480" t="e">
        <f t="shared" ca="1" si="3834"/>
        <v>#REF!</v>
      </c>
      <c r="BK157" s="481" t="e">
        <f t="shared" ca="1" si="3834"/>
        <v>#REF!</v>
      </c>
      <c r="BL157" s="480" t="e">
        <f t="shared" ca="1" si="3834"/>
        <v>#REF!</v>
      </c>
      <c r="BM157" s="480" t="e">
        <f t="shared" ca="1" si="3834"/>
        <v>#REF!</v>
      </c>
      <c r="BN157" s="482" t="e">
        <f t="shared" ca="1" si="3834"/>
        <v>#REF!</v>
      </c>
      <c r="BO157" s="480" t="e">
        <f t="shared" ca="1" si="3834"/>
        <v>#REF!</v>
      </c>
      <c r="BP157" s="483" t="e">
        <f t="shared" ca="1" si="3834"/>
        <v>#REF!</v>
      </c>
      <c r="BQ157" s="480" t="e">
        <f t="shared" ca="1" si="3834"/>
        <v>#REF!</v>
      </c>
      <c r="BR157" s="479" t="e">
        <f t="shared" ca="1" si="3834"/>
        <v>#REF!</v>
      </c>
      <c r="BS157" s="480" t="e">
        <f t="shared" ca="1" si="3834"/>
        <v>#REF!</v>
      </c>
      <c r="BT157" s="480" t="e">
        <f t="shared" ca="1" si="3834"/>
        <v>#REF!</v>
      </c>
      <c r="BU157" s="481" t="e">
        <f t="shared" ca="1" si="3834"/>
        <v>#REF!</v>
      </c>
      <c r="BV157" s="480" t="e">
        <f t="shared" ca="1" si="3834"/>
        <v>#REF!</v>
      </c>
      <c r="BW157" s="480" t="e">
        <f t="shared" ca="1" si="3834"/>
        <v>#REF!</v>
      </c>
      <c r="BX157" s="482" t="e">
        <f t="shared" ca="1" si="3834"/>
        <v>#REF!</v>
      </c>
      <c r="BY157" s="480" t="e">
        <f t="shared" ca="1" si="3834"/>
        <v>#REF!</v>
      </c>
      <c r="BZ157" s="483" t="e">
        <f t="shared" ca="1" si="3834"/>
        <v>#REF!</v>
      </c>
      <c r="CA157" s="480" t="e">
        <f t="shared" ca="1" si="3834"/>
        <v>#REF!</v>
      </c>
      <c r="CB157" s="479" t="e">
        <f t="shared" ca="1" si="3834"/>
        <v>#REF!</v>
      </c>
      <c r="CC157" s="480" t="e">
        <f t="shared" ca="1" si="3834"/>
        <v>#REF!</v>
      </c>
      <c r="CD157" s="480" t="e">
        <f t="shared" ca="1" si="3834"/>
        <v>#REF!</v>
      </c>
      <c r="CE157" s="481" t="e">
        <f t="shared" ca="1" si="3834"/>
        <v>#REF!</v>
      </c>
      <c r="CF157" s="480" t="e">
        <f t="shared" ref="CF157:DK157" ca="1" si="3835">SUMIFS(CF$5:CF$126,$HC$5:$HC$126,$S157,$HE$5:$HE$126,$I157)</f>
        <v>#REF!</v>
      </c>
      <c r="CG157" s="480" t="e">
        <f t="shared" ca="1" si="3835"/>
        <v>#REF!</v>
      </c>
      <c r="CH157" s="482" t="e">
        <f t="shared" ca="1" si="3835"/>
        <v>#REF!</v>
      </c>
      <c r="CI157" s="480" t="e">
        <f t="shared" ca="1" si="3835"/>
        <v>#REF!</v>
      </c>
      <c r="CJ157" s="483" t="e">
        <f t="shared" ca="1" si="3835"/>
        <v>#REF!</v>
      </c>
      <c r="CK157" s="480" t="e">
        <f t="shared" ca="1" si="3835"/>
        <v>#REF!</v>
      </c>
      <c r="CL157" s="644" t="e">
        <f t="shared" ca="1" si="3835"/>
        <v>#REF!</v>
      </c>
      <c r="CM157" s="521" t="e">
        <f t="shared" ca="1" si="3835"/>
        <v>#REF!</v>
      </c>
      <c r="CN157" s="1322" t="e">
        <f t="shared" ca="1" si="3835"/>
        <v>#REF!</v>
      </c>
      <c r="CO157" s="655" t="e">
        <f t="shared" ca="1" si="3835"/>
        <v>#REF!</v>
      </c>
      <c r="CP157" s="543" t="e">
        <f t="shared" ca="1" si="3835"/>
        <v>#REF!</v>
      </c>
      <c r="CQ157" s="1323" t="e">
        <f t="shared" ca="1" si="3835"/>
        <v>#REF!</v>
      </c>
      <c r="CR157" s="666" t="e">
        <f t="shared" ca="1" si="3835"/>
        <v>#REF!</v>
      </c>
      <c r="CS157" s="484" t="e">
        <f t="shared" ca="1" si="3835"/>
        <v>#REF!</v>
      </c>
      <c r="CT157" s="485" t="e">
        <f t="shared" ca="1" si="3835"/>
        <v>#REF!</v>
      </c>
      <c r="CU157" s="1324" t="e">
        <f t="shared" ca="1" si="3835"/>
        <v>#REF!</v>
      </c>
      <c r="CV157" s="677" t="e">
        <f t="shared" ca="1" si="3835"/>
        <v>#REF!</v>
      </c>
      <c r="CW157" s="540" t="e">
        <f t="shared" ca="1" si="3835"/>
        <v>#REF!</v>
      </c>
      <c r="CX157" s="1325" t="e">
        <f t="shared" ca="1" si="3835"/>
        <v>#REF!</v>
      </c>
      <c r="CY157" s="688" t="e">
        <f t="shared" ca="1" si="3835"/>
        <v>#REF!</v>
      </c>
      <c r="CZ157" s="518" t="e">
        <f t="shared" ca="1" si="3835"/>
        <v>#REF!</v>
      </c>
      <c r="DA157" s="1326" t="e">
        <f t="shared" ca="1" si="3835"/>
        <v>#REF!</v>
      </c>
      <c r="DB157" s="697" t="e">
        <f t="shared" ca="1" si="3835"/>
        <v>#REF!</v>
      </c>
      <c r="DC157" s="487" t="e">
        <f t="shared" ca="1" si="3835"/>
        <v>#REF!</v>
      </c>
      <c r="DD157" s="488" t="e">
        <f t="shared" ca="1" si="3835"/>
        <v>#REF!</v>
      </c>
      <c r="DE157" s="1327" t="e">
        <f t="shared" ca="1" si="3835"/>
        <v>#REF!</v>
      </c>
      <c r="DF157" s="486" t="e">
        <f t="shared" ca="1" si="3835"/>
        <v>#REF!</v>
      </c>
      <c r="DG157" s="480" t="e">
        <f t="shared" ca="1" si="3835"/>
        <v>#REF!</v>
      </c>
      <c r="DH157" s="480" t="e">
        <f t="shared" ca="1" si="3835"/>
        <v>#REF!</v>
      </c>
      <c r="DI157" s="481" t="e">
        <f t="shared" ca="1" si="3835"/>
        <v>#REF!</v>
      </c>
      <c r="DJ157" s="480" t="e">
        <f t="shared" ca="1" si="3835"/>
        <v>#REF!</v>
      </c>
      <c r="DK157" s="480" t="e">
        <f t="shared" ca="1" si="3835"/>
        <v>#REF!</v>
      </c>
      <c r="DL157" s="482" t="e">
        <f t="shared" ref="DL157:EQ157" ca="1" si="3836">SUMIFS(DL$5:DL$126,$HC$5:$HC$126,$S157,$HE$5:$HE$126,$I157)</f>
        <v>#REF!</v>
      </c>
      <c r="DM157" s="480" t="e">
        <f t="shared" ca="1" si="3836"/>
        <v>#REF!</v>
      </c>
      <c r="DN157" s="483" t="e">
        <f t="shared" ca="1" si="3836"/>
        <v>#REF!</v>
      </c>
      <c r="DO157" s="480" t="e">
        <f t="shared" ca="1" si="3836"/>
        <v>#REF!</v>
      </c>
      <c r="DP157" s="479" t="e">
        <f t="shared" ca="1" si="3836"/>
        <v>#REF!</v>
      </c>
      <c r="DQ157" s="480" t="e">
        <f t="shared" ca="1" si="3836"/>
        <v>#REF!</v>
      </c>
      <c r="DR157" s="480" t="e">
        <f t="shared" ca="1" si="3836"/>
        <v>#REF!</v>
      </c>
      <c r="DS157" s="481" t="e">
        <f t="shared" ca="1" si="3836"/>
        <v>#REF!</v>
      </c>
      <c r="DT157" s="480" t="e">
        <f t="shared" ca="1" si="3836"/>
        <v>#REF!</v>
      </c>
      <c r="DU157" s="480" t="e">
        <f t="shared" ca="1" si="3836"/>
        <v>#REF!</v>
      </c>
      <c r="DV157" s="482" t="e">
        <f t="shared" ca="1" si="3836"/>
        <v>#REF!</v>
      </c>
      <c r="DW157" s="480" t="e">
        <f t="shared" ca="1" si="3836"/>
        <v>#REF!</v>
      </c>
      <c r="DX157" s="483" t="e">
        <f t="shared" ca="1" si="3836"/>
        <v>#REF!</v>
      </c>
      <c r="DY157" s="480" t="e">
        <f t="shared" ca="1" si="3836"/>
        <v>#REF!</v>
      </c>
      <c r="DZ157" s="479" t="e">
        <f t="shared" ca="1" si="3836"/>
        <v>#REF!</v>
      </c>
      <c r="EA157" s="480" t="e">
        <f t="shared" ca="1" si="3836"/>
        <v>#REF!</v>
      </c>
      <c r="EB157" s="480" t="e">
        <f t="shared" ca="1" si="3836"/>
        <v>#REF!</v>
      </c>
      <c r="EC157" s="481" t="e">
        <f t="shared" ca="1" si="3836"/>
        <v>#REF!</v>
      </c>
      <c r="ED157" s="480" t="e">
        <f t="shared" ca="1" si="3836"/>
        <v>#REF!</v>
      </c>
      <c r="EE157" s="480" t="e">
        <f t="shared" ca="1" si="3836"/>
        <v>#REF!</v>
      </c>
      <c r="EF157" s="482" t="e">
        <f t="shared" ca="1" si="3836"/>
        <v>#REF!</v>
      </c>
      <c r="EG157" s="480" t="e">
        <f t="shared" ca="1" si="3836"/>
        <v>#REF!</v>
      </c>
      <c r="EH157" s="483" t="e">
        <f t="shared" ca="1" si="3836"/>
        <v>#REF!</v>
      </c>
      <c r="EI157" s="480" t="e">
        <f t="shared" ca="1" si="3836"/>
        <v>#REF!</v>
      </c>
      <c r="EJ157" s="644" t="e">
        <f t="shared" ca="1" si="3836"/>
        <v>#REF!</v>
      </c>
      <c r="EK157" s="521" t="e">
        <f t="shared" ca="1" si="3836"/>
        <v>#REF!</v>
      </c>
      <c r="EL157" s="1322" t="e">
        <f t="shared" ca="1" si="3836"/>
        <v>#REF!</v>
      </c>
      <c r="EM157" s="655" t="e">
        <f t="shared" ca="1" si="3836"/>
        <v>#REF!</v>
      </c>
      <c r="EN157" s="543" t="e">
        <f t="shared" ca="1" si="3836"/>
        <v>#REF!</v>
      </c>
      <c r="EO157" s="1323" t="e">
        <f t="shared" ca="1" si="3836"/>
        <v>#REF!</v>
      </c>
      <c r="EP157" s="666" t="e">
        <f t="shared" ca="1" si="3836"/>
        <v>#REF!</v>
      </c>
      <c r="EQ157" s="484" t="e">
        <f t="shared" ca="1" si="3836"/>
        <v>#REF!</v>
      </c>
      <c r="ER157" s="485" t="e">
        <f t="shared" ref="ER157:FW157" ca="1" si="3837">SUMIFS(ER$5:ER$126,$HC$5:$HC$126,$S157,$HE$5:$HE$126,$I157)</f>
        <v>#REF!</v>
      </c>
      <c r="ES157" s="1324" t="e">
        <f t="shared" ca="1" si="3837"/>
        <v>#REF!</v>
      </c>
      <c r="ET157" s="486" t="e">
        <f t="shared" ca="1" si="3837"/>
        <v>#REF!</v>
      </c>
      <c r="EU157" s="480" t="e">
        <f t="shared" ca="1" si="3837"/>
        <v>#REF!</v>
      </c>
      <c r="EV157" s="480" t="e">
        <f t="shared" ca="1" si="3837"/>
        <v>#REF!</v>
      </c>
      <c r="EW157" s="481" t="e">
        <f t="shared" ca="1" si="3837"/>
        <v>#REF!</v>
      </c>
      <c r="EX157" s="480" t="e">
        <f t="shared" ca="1" si="3837"/>
        <v>#REF!</v>
      </c>
      <c r="EY157" s="480" t="e">
        <f t="shared" ca="1" si="3837"/>
        <v>#REF!</v>
      </c>
      <c r="EZ157" s="482" t="e">
        <f t="shared" ca="1" si="3837"/>
        <v>#REF!</v>
      </c>
      <c r="FA157" s="480" t="e">
        <f t="shared" ca="1" si="3837"/>
        <v>#REF!</v>
      </c>
      <c r="FB157" s="483" t="e">
        <f t="shared" ca="1" si="3837"/>
        <v>#REF!</v>
      </c>
      <c r="FC157" s="480" t="e">
        <f t="shared" ca="1" si="3837"/>
        <v>#REF!</v>
      </c>
      <c r="FD157" s="479" t="e">
        <f t="shared" ca="1" si="3837"/>
        <v>#REF!</v>
      </c>
      <c r="FE157" s="480" t="e">
        <f t="shared" ca="1" si="3837"/>
        <v>#REF!</v>
      </c>
      <c r="FF157" s="480" t="e">
        <f t="shared" ca="1" si="3837"/>
        <v>#REF!</v>
      </c>
      <c r="FG157" s="481" t="e">
        <f t="shared" ca="1" si="3837"/>
        <v>#REF!</v>
      </c>
      <c r="FH157" s="480" t="e">
        <f t="shared" ca="1" si="3837"/>
        <v>#REF!</v>
      </c>
      <c r="FI157" s="480" t="e">
        <f t="shared" ca="1" si="3837"/>
        <v>#REF!</v>
      </c>
      <c r="FJ157" s="482" t="e">
        <f t="shared" ca="1" si="3837"/>
        <v>#REF!</v>
      </c>
      <c r="FK157" s="480" t="e">
        <f t="shared" ca="1" si="3837"/>
        <v>#REF!</v>
      </c>
      <c r="FL157" s="483" t="e">
        <f t="shared" ca="1" si="3837"/>
        <v>#REF!</v>
      </c>
      <c r="FM157" s="480" t="e">
        <f t="shared" ca="1" si="3837"/>
        <v>#REF!</v>
      </c>
      <c r="FN157" s="479" t="e">
        <f t="shared" ca="1" si="3837"/>
        <v>#REF!</v>
      </c>
      <c r="FO157" s="480" t="e">
        <f t="shared" ca="1" si="3837"/>
        <v>#REF!</v>
      </c>
      <c r="FP157" s="480" t="e">
        <f t="shared" ca="1" si="3837"/>
        <v>#REF!</v>
      </c>
      <c r="FQ157" s="481" t="e">
        <f t="shared" ca="1" si="3837"/>
        <v>#REF!</v>
      </c>
      <c r="FR157" s="480" t="e">
        <f t="shared" ca="1" si="3837"/>
        <v>#REF!</v>
      </c>
      <c r="FS157" s="480" t="e">
        <f t="shared" ca="1" si="3837"/>
        <v>#REF!</v>
      </c>
      <c r="FT157" s="482" t="e">
        <f t="shared" ca="1" si="3837"/>
        <v>#REF!</v>
      </c>
      <c r="FU157" s="480" t="e">
        <f t="shared" ca="1" si="3837"/>
        <v>#REF!</v>
      </c>
      <c r="FV157" s="483" t="e">
        <f t="shared" ca="1" si="3837"/>
        <v>#REF!</v>
      </c>
      <c r="FW157" s="480" t="e">
        <f t="shared" ca="1" si="3837"/>
        <v>#REF!</v>
      </c>
      <c r="FX157" s="644" t="e">
        <f t="shared" ref="FX157:HA157" ca="1" si="3838">SUMIFS(FX$5:FX$126,$HC$5:$HC$126,$S157,$HE$5:$HE$126,$I157)</f>
        <v>#REF!</v>
      </c>
      <c r="FY157" s="521" t="e">
        <f t="shared" ca="1" si="3838"/>
        <v>#REF!</v>
      </c>
      <c r="FZ157" s="1322" t="e">
        <f t="shared" ca="1" si="3838"/>
        <v>#REF!</v>
      </c>
      <c r="GA157" s="655" t="e">
        <f t="shared" ca="1" si="3838"/>
        <v>#REF!</v>
      </c>
      <c r="GB157" s="543" t="e">
        <f t="shared" ca="1" si="3838"/>
        <v>#REF!</v>
      </c>
      <c r="GC157" s="1323" t="e">
        <f t="shared" ca="1" si="3838"/>
        <v>#REF!</v>
      </c>
      <c r="GD157" s="666" t="e">
        <f t="shared" ca="1" si="3838"/>
        <v>#REF!</v>
      </c>
      <c r="GE157" s="484" t="e">
        <f t="shared" ca="1" si="3838"/>
        <v>#REF!</v>
      </c>
      <c r="GF157" s="485" t="e">
        <f t="shared" ca="1" si="3838"/>
        <v>#REF!</v>
      </c>
      <c r="GG157" s="1324" t="e">
        <f t="shared" ca="1" si="3838"/>
        <v>#REF!</v>
      </c>
      <c r="GH157" s="677" t="e">
        <f t="shared" ca="1" si="3838"/>
        <v>#REF!</v>
      </c>
      <c r="GI157" s="540" t="e">
        <f t="shared" ca="1" si="3838"/>
        <v>#REF!</v>
      </c>
      <c r="GJ157" s="1325" t="e">
        <f t="shared" ca="1" si="3838"/>
        <v>#REF!</v>
      </c>
      <c r="GK157" s="688" t="e">
        <f t="shared" ca="1" si="3838"/>
        <v>#REF!</v>
      </c>
      <c r="GL157" s="518" t="e">
        <f t="shared" ca="1" si="3838"/>
        <v>#REF!</v>
      </c>
      <c r="GM157" s="1326" t="e">
        <f t="shared" ca="1" si="3838"/>
        <v>#REF!</v>
      </c>
      <c r="GN157" s="697" t="e">
        <f t="shared" ca="1" si="3838"/>
        <v>#REF!</v>
      </c>
      <c r="GO157" s="487" t="e">
        <f t="shared" ca="1" si="3838"/>
        <v>#REF!</v>
      </c>
      <c r="GP157" s="488" t="e">
        <f t="shared" ca="1" si="3838"/>
        <v>#REF!</v>
      </c>
      <c r="GQ157" s="1327" t="e">
        <f t="shared" ca="1" si="3838"/>
        <v>#REF!</v>
      </c>
      <c r="GR157" s="707" t="e">
        <f t="shared" ca="1" si="3838"/>
        <v>#REF!</v>
      </c>
      <c r="GS157" s="489" t="e">
        <f t="shared" ca="1" si="3838"/>
        <v>#REF!</v>
      </c>
      <c r="GT157" s="1328" t="e">
        <f t="shared" ca="1" si="3838"/>
        <v>#REF!</v>
      </c>
      <c r="GU157" s="707" t="e">
        <f t="shared" ca="1" si="3838"/>
        <v>#REF!</v>
      </c>
      <c r="GV157" s="489" t="e">
        <f t="shared" ca="1" si="3838"/>
        <v>#REF!</v>
      </c>
      <c r="GW157" s="1328" t="e">
        <f t="shared" ca="1" si="3838"/>
        <v>#REF!</v>
      </c>
      <c r="GX157" s="707" t="e">
        <f t="shared" ca="1" si="3838"/>
        <v>#REF!</v>
      </c>
      <c r="GY157" s="489" t="e">
        <f t="shared" ca="1" si="3838"/>
        <v>#REF!</v>
      </c>
      <c r="GZ157" s="490" t="e">
        <f t="shared" ca="1" si="3838"/>
        <v>#REF!</v>
      </c>
      <c r="HA157" s="1328" t="e">
        <f t="shared" ca="1" si="3838"/>
        <v>#REF!</v>
      </c>
      <c r="HC157" s="1312" t="s">
        <v>145</v>
      </c>
      <c r="HD157" s="477"/>
      <c r="HE157" s="595"/>
      <c r="HF157" s="477"/>
      <c r="HG157" s="477"/>
    </row>
    <row r="158" spans="2:215" s="478" customFormat="1" ht="28.5" x14ac:dyDescent="0.25">
      <c r="B158" s="516"/>
      <c r="C158" s="463"/>
      <c r="F158" s="1379"/>
      <c r="G158" s="1379"/>
      <c r="H158" s="1379"/>
      <c r="I158" s="1565"/>
      <c r="J158" s="554"/>
      <c r="R158" s="583"/>
      <c r="S158" s="443" t="s">
        <v>146</v>
      </c>
      <c r="T158" s="491">
        <f t="shared" ref="T158:AY158" si="3839">SUMIFS(T$5:T$126,$HC$5:$HC$126,$S158,$HE$5:$HE$126,$I157)</f>
        <v>0</v>
      </c>
      <c r="U158" s="492">
        <f t="shared" si="3839"/>
        <v>0</v>
      </c>
      <c r="V158" s="492">
        <f t="shared" si="3839"/>
        <v>0</v>
      </c>
      <c r="W158" s="493">
        <f t="shared" si="3839"/>
        <v>0</v>
      </c>
      <c r="X158" s="492">
        <f t="shared" si="3839"/>
        <v>0</v>
      </c>
      <c r="Y158" s="492">
        <f t="shared" si="3839"/>
        <v>0</v>
      </c>
      <c r="Z158" s="494">
        <f t="shared" si="3839"/>
        <v>0</v>
      </c>
      <c r="AA158" s="492">
        <f t="shared" si="3839"/>
        <v>0</v>
      </c>
      <c r="AB158" s="1329">
        <f t="shared" si="3839"/>
        <v>0</v>
      </c>
      <c r="AC158" s="492">
        <f t="shared" si="3839"/>
        <v>0</v>
      </c>
      <c r="AD158" s="491">
        <f t="shared" si="3839"/>
        <v>0</v>
      </c>
      <c r="AE158" s="492">
        <f t="shared" si="3839"/>
        <v>0</v>
      </c>
      <c r="AF158" s="492">
        <f t="shared" si="3839"/>
        <v>0</v>
      </c>
      <c r="AG158" s="493">
        <f t="shared" si="3839"/>
        <v>0</v>
      </c>
      <c r="AH158" s="492">
        <f t="shared" si="3839"/>
        <v>0</v>
      </c>
      <c r="AI158" s="492">
        <f t="shared" si="3839"/>
        <v>0</v>
      </c>
      <c r="AJ158" s="494">
        <f t="shared" si="3839"/>
        <v>0</v>
      </c>
      <c r="AK158" s="492">
        <f t="shared" si="3839"/>
        <v>0</v>
      </c>
      <c r="AL158" s="1329">
        <f t="shared" si="3839"/>
        <v>0</v>
      </c>
      <c r="AM158" s="492">
        <f t="shared" si="3839"/>
        <v>0</v>
      </c>
      <c r="AN158" s="491">
        <f t="shared" si="3839"/>
        <v>0</v>
      </c>
      <c r="AO158" s="492">
        <f t="shared" si="3839"/>
        <v>0</v>
      </c>
      <c r="AP158" s="492">
        <f t="shared" si="3839"/>
        <v>0</v>
      </c>
      <c r="AQ158" s="493">
        <f t="shared" si="3839"/>
        <v>0</v>
      </c>
      <c r="AR158" s="492">
        <f t="shared" si="3839"/>
        <v>0</v>
      </c>
      <c r="AS158" s="492">
        <f t="shared" si="3839"/>
        <v>0</v>
      </c>
      <c r="AT158" s="494">
        <f t="shared" si="3839"/>
        <v>0</v>
      </c>
      <c r="AU158" s="492">
        <f t="shared" si="3839"/>
        <v>0</v>
      </c>
      <c r="AV158" s="1329">
        <f t="shared" si="3839"/>
        <v>0</v>
      </c>
      <c r="AW158" s="492">
        <f t="shared" si="3839"/>
        <v>0</v>
      </c>
      <c r="AX158" s="645">
        <f t="shared" si="3839"/>
        <v>0</v>
      </c>
      <c r="AY158" s="522">
        <f t="shared" si="3839"/>
        <v>0</v>
      </c>
      <c r="AZ158" s="1330">
        <f t="shared" ref="AZ158:CE158" si="3840">SUMIFS(AZ$5:AZ$126,$HC$5:$HC$126,$S158,$HE$5:$HE$126,$I157)</f>
        <v>0</v>
      </c>
      <c r="BA158" s="656">
        <f t="shared" si="3840"/>
        <v>0</v>
      </c>
      <c r="BB158" s="544">
        <f t="shared" si="3840"/>
        <v>0</v>
      </c>
      <c r="BC158" s="1331">
        <f t="shared" si="3840"/>
        <v>0</v>
      </c>
      <c r="BD158" s="667">
        <f t="shared" si="3840"/>
        <v>0</v>
      </c>
      <c r="BE158" s="495">
        <f t="shared" si="3840"/>
        <v>0</v>
      </c>
      <c r="BF158" s="1329">
        <f t="shared" si="3840"/>
        <v>0</v>
      </c>
      <c r="BG158" s="1332">
        <f t="shared" si="3840"/>
        <v>0</v>
      </c>
      <c r="BH158" s="496">
        <f t="shared" si="3840"/>
        <v>0</v>
      </c>
      <c r="BI158" s="492">
        <f t="shared" si="3840"/>
        <v>0</v>
      </c>
      <c r="BJ158" s="492">
        <f t="shared" si="3840"/>
        <v>0</v>
      </c>
      <c r="BK158" s="493">
        <f t="shared" si="3840"/>
        <v>0</v>
      </c>
      <c r="BL158" s="492">
        <f t="shared" si="3840"/>
        <v>0</v>
      </c>
      <c r="BM158" s="492">
        <f t="shared" si="3840"/>
        <v>0</v>
      </c>
      <c r="BN158" s="494">
        <f t="shared" si="3840"/>
        <v>0</v>
      </c>
      <c r="BO158" s="492">
        <f t="shared" si="3840"/>
        <v>0</v>
      </c>
      <c r="BP158" s="1329">
        <f t="shared" si="3840"/>
        <v>0</v>
      </c>
      <c r="BQ158" s="492">
        <f t="shared" si="3840"/>
        <v>0</v>
      </c>
      <c r="BR158" s="491">
        <f t="shared" si="3840"/>
        <v>0</v>
      </c>
      <c r="BS158" s="492">
        <f t="shared" si="3840"/>
        <v>0</v>
      </c>
      <c r="BT158" s="492">
        <f t="shared" si="3840"/>
        <v>0</v>
      </c>
      <c r="BU158" s="493">
        <f t="shared" si="3840"/>
        <v>0</v>
      </c>
      <c r="BV158" s="492">
        <f t="shared" si="3840"/>
        <v>0</v>
      </c>
      <c r="BW158" s="492">
        <f t="shared" si="3840"/>
        <v>0</v>
      </c>
      <c r="BX158" s="494">
        <f t="shared" si="3840"/>
        <v>0</v>
      </c>
      <c r="BY158" s="492">
        <f t="shared" si="3840"/>
        <v>0</v>
      </c>
      <c r="BZ158" s="1329">
        <f t="shared" si="3840"/>
        <v>0</v>
      </c>
      <c r="CA158" s="492">
        <f t="shared" si="3840"/>
        <v>0</v>
      </c>
      <c r="CB158" s="491">
        <f t="shared" si="3840"/>
        <v>0</v>
      </c>
      <c r="CC158" s="492">
        <f t="shared" si="3840"/>
        <v>0</v>
      </c>
      <c r="CD158" s="492">
        <f t="shared" si="3840"/>
        <v>0</v>
      </c>
      <c r="CE158" s="493">
        <f t="shared" si="3840"/>
        <v>0</v>
      </c>
      <c r="CF158" s="492">
        <f t="shared" ref="CF158:DK158" si="3841">SUMIFS(CF$5:CF$126,$HC$5:$HC$126,$S158,$HE$5:$HE$126,$I157)</f>
        <v>0</v>
      </c>
      <c r="CG158" s="492">
        <f t="shared" si="3841"/>
        <v>0</v>
      </c>
      <c r="CH158" s="494">
        <f t="shared" si="3841"/>
        <v>0</v>
      </c>
      <c r="CI158" s="492">
        <f t="shared" si="3841"/>
        <v>0</v>
      </c>
      <c r="CJ158" s="1329">
        <f t="shared" si="3841"/>
        <v>0</v>
      </c>
      <c r="CK158" s="492">
        <f t="shared" si="3841"/>
        <v>0</v>
      </c>
      <c r="CL158" s="645">
        <f t="shared" si="3841"/>
        <v>0</v>
      </c>
      <c r="CM158" s="522">
        <f t="shared" si="3841"/>
        <v>0</v>
      </c>
      <c r="CN158" s="1330">
        <f t="shared" si="3841"/>
        <v>0</v>
      </c>
      <c r="CO158" s="656">
        <f t="shared" si="3841"/>
        <v>0</v>
      </c>
      <c r="CP158" s="544">
        <f t="shared" si="3841"/>
        <v>0</v>
      </c>
      <c r="CQ158" s="1331">
        <f t="shared" si="3841"/>
        <v>0</v>
      </c>
      <c r="CR158" s="667">
        <f t="shared" si="3841"/>
        <v>0</v>
      </c>
      <c r="CS158" s="495">
        <f t="shared" si="3841"/>
        <v>0</v>
      </c>
      <c r="CT158" s="1329">
        <f t="shared" si="3841"/>
        <v>0</v>
      </c>
      <c r="CU158" s="1332">
        <f t="shared" si="3841"/>
        <v>0</v>
      </c>
      <c r="CV158" s="678">
        <f t="shared" si="3841"/>
        <v>0</v>
      </c>
      <c r="CW158" s="541">
        <f t="shared" si="3841"/>
        <v>0</v>
      </c>
      <c r="CX158" s="1333">
        <f t="shared" si="3841"/>
        <v>0</v>
      </c>
      <c r="CY158" s="689">
        <f t="shared" si="3841"/>
        <v>0</v>
      </c>
      <c r="CZ158" s="519">
        <f t="shared" si="3841"/>
        <v>0</v>
      </c>
      <c r="DA158" s="1334">
        <f t="shared" si="3841"/>
        <v>0</v>
      </c>
      <c r="DB158" s="698">
        <f t="shared" si="3841"/>
        <v>0</v>
      </c>
      <c r="DC158" s="497">
        <f t="shared" si="3841"/>
        <v>0</v>
      </c>
      <c r="DD158" s="1329">
        <f t="shared" si="3841"/>
        <v>0</v>
      </c>
      <c r="DE158" s="1335">
        <f t="shared" si="3841"/>
        <v>0</v>
      </c>
      <c r="DF158" s="496">
        <f t="shared" si="3841"/>
        <v>0</v>
      </c>
      <c r="DG158" s="492">
        <f t="shared" si="3841"/>
        <v>0</v>
      </c>
      <c r="DH158" s="492">
        <f t="shared" si="3841"/>
        <v>0</v>
      </c>
      <c r="DI158" s="493">
        <f t="shared" si="3841"/>
        <v>0</v>
      </c>
      <c r="DJ158" s="492">
        <f t="shared" si="3841"/>
        <v>0</v>
      </c>
      <c r="DK158" s="492">
        <f t="shared" si="3841"/>
        <v>0</v>
      </c>
      <c r="DL158" s="494">
        <f t="shared" ref="DL158:EQ158" si="3842">SUMIFS(DL$5:DL$126,$HC$5:$HC$126,$S158,$HE$5:$HE$126,$I157)</f>
        <v>0</v>
      </c>
      <c r="DM158" s="492">
        <f t="shared" si="3842"/>
        <v>0</v>
      </c>
      <c r="DN158" s="1329">
        <f t="shared" si="3842"/>
        <v>0</v>
      </c>
      <c r="DO158" s="492">
        <f t="shared" si="3842"/>
        <v>0</v>
      </c>
      <c r="DP158" s="491">
        <f t="shared" si="3842"/>
        <v>0</v>
      </c>
      <c r="DQ158" s="492">
        <f t="shared" si="3842"/>
        <v>0</v>
      </c>
      <c r="DR158" s="492">
        <f t="shared" si="3842"/>
        <v>0</v>
      </c>
      <c r="DS158" s="493">
        <f t="shared" si="3842"/>
        <v>0</v>
      </c>
      <c r="DT158" s="492">
        <f t="shared" si="3842"/>
        <v>0</v>
      </c>
      <c r="DU158" s="492">
        <f t="shared" si="3842"/>
        <v>0</v>
      </c>
      <c r="DV158" s="494">
        <f t="shared" si="3842"/>
        <v>0</v>
      </c>
      <c r="DW158" s="492">
        <f t="shared" si="3842"/>
        <v>0</v>
      </c>
      <c r="DX158" s="1329">
        <f t="shared" si="3842"/>
        <v>0</v>
      </c>
      <c r="DY158" s="492">
        <f t="shared" si="3842"/>
        <v>0</v>
      </c>
      <c r="DZ158" s="491">
        <f t="shared" si="3842"/>
        <v>0</v>
      </c>
      <c r="EA158" s="492">
        <f t="shared" si="3842"/>
        <v>0</v>
      </c>
      <c r="EB158" s="492">
        <f t="shared" si="3842"/>
        <v>0</v>
      </c>
      <c r="EC158" s="493">
        <f t="shared" si="3842"/>
        <v>0</v>
      </c>
      <c r="ED158" s="492">
        <f t="shared" si="3842"/>
        <v>0</v>
      </c>
      <c r="EE158" s="492">
        <f t="shared" si="3842"/>
        <v>0</v>
      </c>
      <c r="EF158" s="494">
        <f t="shared" si="3842"/>
        <v>0</v>
      </c>
      <c r="EG158" s="492">
        <f t="shared" si="3842"/>
        <v>0</v>
      </c>
      <c r="EH158" s="1329">
        <f t="shared" si="3842"/>
        <v>0</v>
      </c>
      <c r="EI158" s="492">
        <f t="shared" si="3842"/>
        <v>0</v>
      </c>
      <c r="EJ158" s="645">
        <f t="shared" si="3842"/>
        <v>0</v>
      </c>
      <c r="EK158" s="522">
        <f t="shared" si="3842"/>
        <v>0</v>
      </c>
      <c r="EL158" s="1330">
        <f t="shared" si="3842"/>
        <v>0</v>
      </c>
      <c r="EM158" s="656">
        <f t="shared" si="3842"/>
        <v>0</v>
      </c>
      <c r="EN158" s="544">
        <f t="shared" si="3842"/>
        <v>0</v>
      </c>
      <c r="EO158" s="1331">
        <f t="shared" si="3842"/>
        <v>0</v>
      </c>
      <c r="EP158" s="667">
        <f t="shared" si="3842"/>
        <v>0</v>
      </c>
      <c r="EQ158" s="495">
        <f t="shared" si="3842"/>
        <v>0</v>
      </c>
      <c r="ER158" s="1329">
        <f t="shared" ref="ER158:FW158" si="3843">SUMIFS(ER$5:ER$126,$HC$5:$HC$126,$S158,$HE$5:$HE$126,$I157)</f>
        <v>0</v>
      </c>
      <c r="ES158" s="1332">
        <f t="shared" si="3843"/>
        <v>0</v>
      </c>
      <c r="ET158" s="496">
        <f t="shared" si="3843"/>
        <v>0</v>
      </c>
      <c r="EU158" s="492">
        <f t="shared" si="3843"/>
        <v>0</v>
      </c>
      <c r="EV158" s="492">
        <f t="shared" si="3843"/>
        <v>0</v>
      </c>
      <c r="EW158" s="493">
        <f t="shared" si="3843"/>
        <v>0</v>
      </c>
      <c r="EX158" s="492">
        <f t="shared" si="3843"/>
        <v>0</v>
      </c>
      <c r="EY158" s="492">
        <f t="shared" si="3843"/>
        <v>0</v>
      </c>
      <c r="EZ158" s="494">
        <f t="shared" si="3843"/>
        <v>0</v>
      </c>
      <c r="FA158" s="492">
        <f t="shared" si="3843"/>
        <v>0</v>
      </c>
      <c r="FB158" s="1329">
        <f t="shared" si="3843"/>
        <v>0</v>
      </c>
      <c r="FC158" s="492">
        <f t="shared" si="3843"/>
        <v>0</v>
      </c>
      <c r="FD158" s="491">
        <f t="shared" si="3843"/>
        <v>0</v>
      </c>
      <c r="FE158" s="492">
        <f t="shared" si="3843"/>
        <v>0</v>
      </c>
      <c r="FF158" s="492">
        <f t="shared" si="3843"/>
        <v>0</v>
      </c>
      <c r="FG158" s="493">
        <f t="shared" si="3843"/>
        <v>0</v>
      </c>
      <c r="FH158" s="492">
        <f t="shared" si="3843"/>
        <v>0</v>
      </c>
      <c r="FI158" s="492">
        <f t="shared" si="3843"/>
        <v>0</v>
      </c>
      <c r="FJ158" s="494">
        <f t="shared" si="3843"/>
        <v>0</v>
      </c>
      <c r="FK158" s="492">
        <f t="shared" si="3843"/>
        <v>0</v>
      </c>
      <c r="FL158" s="1329">
        <f t="shared" si="3843"/>
        <v>0</v>
      </c>
      <c r="FM158" s="492">
        <f t="shared" si="3843"/>
        <v>0</v>
      </c>
      <c r="FN158" s="491">
        <f t="shared" si="3843"/>
        <v>0</v>
      </c>
      <c r="FO158" s="492">
        <f t="shared" si="3843"/>
        <v>0</v>
      </c>
      <c r="FP158" s="492">
        <f t="shared" si="3843"/>
        <v>0</v>
      </c>
      <c r="FQ158" s="493">
        <f t="shared" si="3843"/>
        <v>0</v>
      </c>
      <c r="FR158" s="492">
        <f t="shared" si="3843"/>
        <v>0</v>
      </c>
      <c r="FS158" s="492">
        <f t="shared" si="3843"/>
        <v>0</v>
      </c>
      <c r="FT158" s="494">
        <f t="shared" si="3843"/>
        <v>0</v>
      </c>
      <c r="FU158" s="492">
        <f t="shared" si="3843"/>
        <v>0</v>
      </c>
      <c r="FV158" s="1329">
        <f t="shared" si="3843"/>
        <v>0</v>
      </c>
      <c r="FW158" s="492">
        <f t="shared" si="3843"/>
        <v>0</v>
      </c>
      <c r="FX158" s="645">
        <f t="shared" ref="FX158:HA158" si="3844">SUMIFS(FX$5:FX$126,$HC$5:$HC$126,$S158,$HE$5:$HE$126,$I157)</f>
        <v>0</v>
      </c>
      <c r="FY158" s="522">
        <f t="shared" si="3844"/>
        <v>0</v>
      </c>
      <c r="FZ158" s="1330">
        <f t="shared" si="3844"/>
        <v>0</v>
      </c>
      <c r="GA158" s="656">
        <f t="shared" si="3844"/>
        <v>0</v>
      </c>
      <c r="GB158" s="544">
        <f t="shared" si="3844"/>
        <v>0</v>
      </c>
      <c r="GC158" s="1331">
        <f t="shared" si="3844"/>
        <v>0</v>
      </c>
      <c r="GD158" s="667">
        <f t="shared" si="3844"/>
        <v>0</v>
      </c>
      <c r="GE158" s="495">
        <f t="shared" si="3844"/>
        <v>0</v>
      </c>
      <c r="GF158" s="1329">
        <f t="shared" si="3844"/>
        <v>0</v>
      </c>
      <c r="GG158" s="1332">
        <f t="shared" si="3844"/>
        <v>0</v>
      </c>
      <c r="GH158" s="678">
        <f t="shared" si="3844"/>
        <v>0</v>
      </c>
      <c r="GI158" s="541">
        <f t="shared" si="3844"/>
        <v>0</v>
      </c>
      <c r="GJ158" s="1333">
        <f t="shared" si="3844"/>
        <v>0</v>
      </c>
      <c r="GK158" s="689">
        <f t="shared" si="3844"/>
        <v>0</v>
      </c>
      <c r="GL158" s="519">
        <f t="shared" si="3844"/>
        <v>0</v>
      </c>
      <c r="GM158" s="1334">
        <f t="shared" si="3844"/>
        <v>0</v>
      </c>
      <c r="GN158" s="698">
        <f t="shared" si="3844"/>
        <v>0</v>
      </c>
      <c r="GO158" s="497">
        <f t="shared" si="3844"/>
        <v>0</v>
      </c>
      <c r="GP158" s="1329">
        <f t="shared" si="3844"/>
        <v>0</v>
      </c>
      <c r="GQ158" s="1335">
        <f t="shared" si="3844"/>
        <v>0</v>
      </c>
      <c r="GR158" s="708">
        <f t="shared" si="3844"/>
        <v>0</v>
      </c>
      <c r="GS158" s="498">
        <f t="shared" si="3844"/>
        <v>0</v>
      </c>
      <c r="GT158" s="1336">
        <f t="shared" si="3844"/>
        <v>0</v>
      </c>
      <c r="GU158" s="708">
        <f t="shared" si="3844"/>
        <v>0</v>
      </c>
      <c r="GV158" s="498">
        <f t="shared" si="3844"/>
        <v>0</v>
      </c>
      <c r="GW158" s="1336">
        <f t="shared" si="3844"/>
        <v>0</v>
      </c>
      <c r="GX158" s="708">
        <f t="shared" si="3844"/>
        <v>0</v>
      </c>
      <c r="GY158" s="498">
        <f t="shared" si="3844"/>
        <v>0</v>
      </c>
      <c r="GZ158" s="1329">
        <f t="shared" si="3844"/>
        <v>0</v>
      </c>
      <c r="HA158" s="1336">
        <f t="shared" si="3844"/>
        <v>0</v>
      </c>
      <c r="HC158" s="1312" t="s">
        <v>146</v>
      </c>
      <c r="HD158" s="477"/>
      <c r="HE158" s="595"/>
      <c r="HF158" s="477"/>
      <c r="HG158" s="477"/>
    </row>
    <row r="159" spans="2:215" s="478" customFormat="1" ht="29.25" thickBot="1" x14ac:dyDescent="0.3">
      <c r="B159" s="516"/>
      <c r="C159" s="463"/>
      <c r="F159" s="1379"/>
      <c r="G159" s="1379"/>
      <c r="H159" s="1379"/>
      <c r="I159" s="1565"/>
      <c r="J159" s="554"/>
      <c r="R159" s="583"/>
      <c r="S159" s="444" t="s">
        <v>143</v>
      </c>
      <c r="T159" s="1337" t="e">
        <f t="shared" ref="T159:AA159" ca="1" si="3845">IF(AND(T157&gt;0,T158&gt;0),ROUNDDOWN(T158/T157,4),"")</f>
        <v>#REF!</v>
      </c>
      <c r="U159" s="1338" t="e">
        <f t="shared" ca="1" si="3845"/>
        <v>#REF!</v>
      </c>
      <c r="V159" s="1338" t="e">
        <f t="shared" ca="1" si="3845"/>
        <v>#REF!</v>
      </c>
      <c r="W159" s="1339" t="e">
        <f t="shared" ca="1" si="3845"/>
        <v>#REF!</v>
      </c>
      <c r="X159" s="1338" t="e">
        <f t="shared" ca="1" si="3845"/>
        <v>#REF!</v>
      </c>
      <c r="Y159" s="1338" t="e">
        <f t="shared" ca="1" si="3845"/>
        <v>#REF!</v>
      </c>
      <c r="Z159" s="1340" t="e">
        <f t="shared" ca="1" si="3845"/>
        <v>#REF!</v>
      </c>
      <c r="AA159" s="1338" t="e">
        <f t="shared" ca="1" si="3845"/>
        <v>#REF!</v>
      </c>
      <c r="AB159" s="1341">
        <f>IF(AB158&gt;0,AB158/AB157,0)</f>
        <v>0</v>
      </c>
      <c r="AC159" s="1338" t="e">
        <f t="shared" ref="AC159:AK159" ca="1" si="3846">IF(AND(AC157&gt;0,AC158&gt;0),ROUNDDOWN(AC158/AC157,4),"")</f>
        <v>#REF!</v>
      </c>
      <c r="AD159" s="1337" t="e">
        <f t="shared" ca="1" si="3846"/>
        <v>#REF!</v>
      </c>
      <c r="AE159" s="1338" t="e">
        <f t="shared" ca="1" si="3846"/>
        <v>#REF!</v>
      </c>
      <c r="AF159" s="1338" t="e">
        <f t="shared" ca="1" si="3846"/>
        <v>#REF!</v>
      </c>
      <c r="AG159" s="1339" t="e">
        <f t="shared" ca="1" si="3846"/>
        <v>#REF!</v>
      </c>
      <c r="AH159" s="1338" t="e">
        <f t="shared" ca="1" si="3846"/>
        <v>#REF!</v>
      </c>
      <c r="AI159" s="1338" t="e">
        <f t="shared" ca="1" si="3846"/>
        <v>#REF!</v>
      </c>
      <c r="AJ159" s="1340" t="e">
        <f t="shared" ca="1" si="3846"/>
        <v>#REF!</v>
      </c>
      <c r="AK159" s="1338" t="e">
        <f t="shared" ca="1" si="3846"/>
        <v>#REF!</v>
      </c>
      <c r="AL159" s="1341">
        <f>IF(AL158&gt;0,AL158/AL157,0)</f>
        <v>0</v>
      </c>
      <c r="AM159" s="1338" t="e">
        <f t="shared" ref="AM159:AU159" ca="1" si="3847">IF(AND(AM157&gt;0,AM158&gt;0),ROUNDDOWN(AM158/AM157,4),"")</f>
        <v>#REF!</v>
      </c>
      <c r="AN159" s="1337" t="e">
        <f t="shared" ca="1" si="3847"/>
        <v>#REF!</v>
      </c>
      <c r="AO159" s="1338" t="e">
        <f t="shared" ca="1" si="3847"/>
        <v>#REF!</v>
      </c>
      <c r="AP159" s="1338" t="e">
        <f t="shared" ca="1" si="3847"/>
        <v>#REF!</v>
      </c>
      <c r="AQ159" s="1339" t="e">
        <f t="shared" ca="1" si="3847"/>
        <v>#REF!</v>
      </c>
      <c r="AR159" s="1338" t="e">
        <f t="shared" ca="1" si="3847"/>
        <v>#REF!</v>
      </c>
      <c r="AS159" s="1338" t="e">
        <f t="shared" ca="1" si="3847"/>
        <v>#REF!</v>
      </c>
      <c r="AT159" s="1340" t="e">
        <f t="shared" ca="1" si="3847"/>
        <v>#REF!</v>
      </c>
      <c r="AU159" s="1338" t="e">
        <f t="shared" ca="1" si="3847"/>
        <v>#REF!</v>
      </c>
      <c r="AV159" s="1341">
        <f>IF(AV158&gt;0,AV158/AV157,0)</f>
        <v>0</v>
      </c>
      <c r="AW159" s="1338" t="e">
        <f t="shared" ref="AW159" ca="1" si="3848">IF(AND(AW157&gt;0,AW158&gt;0),ROUNDDOWN(AW158/AW157,4),"")</f>
        <v>#REF!</v>
      </c>
      <c r="AX159" s="1343" t="e">
        <f t="shared" ref="AX159:BE159" ca="1" si="3849">IF(AND(AX157&gt;0,AX158&gt;0),ROUNDDOWN(AX158/AX157,4),"")</f>
        <v>#REF!</v>
      </c>
      <c r="AY159" s="1344" t="e">
        <f t="shared" ca="1" si="3849"/>
        <v>#REF!</v>
      </c>
      <c r="AZ159" s="1345" t="e">
        <f t="shared" ca="1" si="3849"/>
        <v>#REF!</v>
      </c>
      <c r="BA159" s="1346" t="e">
        <f t="shared" ca="1" si="3849"/>
        <v>#REF!</v>
      </c>
      <c r="BB159" s="1347" t="e">
        <f t="shared" ca="1" si="3849"/>
        <v>#REF!</v>
      </c>
      <c r="BC159" s="1348" t="e">
        <f t="shared" ca="1" si="3849"/>
        <v>#REF!</v>
      </c>
      <c r="BD159" s="1349" t="e">
        <f t="shared" ca="1" si="3849"/>
        <v>#REF!</v>
      </c>
      <c r="BE159" s="1350" t="e">
        <f t="shared" ca="1" si="3849"/>
        <v>#REF!</v>
      </c>
      <c r="BF159" s="1351"/>
      <c r="BG159" s="1352" t="e">
        <f ca="1">IF(AND(BG157&gt;0,BG158&gt;0),ROUNDDOWN(BG158/BG157,4),"")</f>
        <v>#REF!</v>
      </c>
      <c r="BH159" s="1353" t="e">
        <f t="shared" ref="BH159:BO159" ca="1" si="3850">IF(AND(BH157&gt;0,BH158&gt;0),ROUNDDOWN(BH158/BH157,4),"")</f>
        <v>#REF!</v>
      </c>
      <c r="BI159" s="1338" t="e">
        <f t="shared" ca="1" si="3850"/>
        <v>#REF!</v>
      </c>
      <c r="BJ159" s="1338" t="e">
        <f t="shared" ca="1" si="3850"/>
        <v>#REF!</v>
      </c>
      <c r="BK159" s="1339" t="e">
        <f t="shared" ca="1" si="3850"/>
        <v>#REF!</v>
      </c>
      <c r="BL159" s="1338" t="e">
        <f t="shared" ca="1" si="3850"/>
        <v>#REF!</v>
      </c>
      <c r="BM159" s="1338" t="e">
        <f t="shared" ca="1" si="3850"/>
        <v>#REF!</v>
      </c>
      <c r="BN159" s="1340" t="e">
        <f t="shared" ca="1" si="3850"/>
        <v>#REF!</v>
      </c>
      <c r="BO159" s="1338" t="e">
        <f t="shared" ca="1" si="3850"/>
        <v>#REF!</v>
      </c>
      <c r="BP159" s="1341">
        <f>IF(BP158&gt;0,BP158/BP157,0)</f>
        <v>0</v>
      </c>
      <c r="BQ159" s="1338" t="e">
        <f t="shared" ref="BQ159:BY159" ca="1" si="3851">IF(AND(BQ157&gt;0,BQ158&gt;0),ROUNDDOWN(BQ158/BQ157,4),"")</f>
        <v>#REF!</v>
      </c>
      <c r="BR159" s="1337" t="e">
        <f t="shared" ca="1" si="3851"/>
        <v>#REF!</v>
      </c>
      <c r="BS159" s="1338" t="e">
        <f t="shared" ca="1" si="3851"/>
        <v>#REF!</v>
      </c>
      <c r="BT159" s="1338" t="e">
        <f t="shared" ca="1" si="3851"/>
        <v>#REF!</v>
      </c>
      <c r="BU159" s="1339" t="e">
        <f t="shared" ca="1" si="3851"/>
        <v>#REF!</v>
      </c>
      <c r="BV159" s="1338" t="e">
        <f t="shared" ca="1" si="3851"/>
        <v>#REF!</v>
      </c>
      <c r="BW159" s="1338" t="e">
        <f t="shared" ca="1" si="3851"/>
        <v>#REF!</v>
      </c>
      <c r="BX159" s="1340" t="e">
        <f t="shared" ca="1" si="3851"/>
        <v>#REF!</v>
      </c>
      <c r="BY159" s="1338" t="e">
        <f t="shared" ca="1" si="3851"/>
        <v>#REF!</v>
      </c>
      <c r="BZ159" s="1341">
        <f>IF(BZ158&gt;0,BZ158/BZ157,0)</f>
        <v>0</v>
      </c>
      <c r="CA159" s="1338" t="e">
        <f t="shared" ref="CA159:CI159" ca="1" si="3852">IF(AND(CA157&gt;0,CA158&gt;0),ROUNDDOWN(CA158/CA157,4),"")</f>
        <v>#REF!</v>
      </c>
      <c r="CB159" s="1337" t="e">
        <f t="shared" ca="1" si="3852"/>
        <v>#REF!</v>
      </c>
      <c r="CC159" s="1338" t="e">
        <f t="shared" ca="1" si="3852"/>
        <v>#REF!</v>
      </c>
      <c r="CD159" s="1338" t="e">
        <f t="shared" ca="1" si="3852"/>
        <v>#REF!</v>
      </c>
      <c r="CE159" s="1339" t="e">
        <f t="shared" ca="1" si="3852"/>
        <v>#REF!</v>
      </c>
      <c r="CF159" s="1338" t="e">
        <f t="shared" ca="1" si="3852"/>
        <v>#REF!</v>
      </c>
      <c r="CG159" s="1338" t="e">
        <f t="shared" ca="1" si="3852"/>
        <v>#REF!</v>
      </c>
      <c r="CH159" s="1340" t="e">
        <f t="shared" ca="1" si="3852"/>
        <v>#REF!</v>
      </c>
      <c r="CI159" s="1338" t="e">
        <f t="shared" ca="1" si="3852"/>
        <v>#REF!</v>
      </c>
      <c r="CJ159" s="1341">
        <f>IF(CJ158&gt;0,CJ158/CJ157,0)</f>
        <v>0</v>
      </c>
      <c r="CK159" s="1338" t="e">
        <f t="shared" ref="CK159" ca="1" si="3853">IF(AND(CK157&gt;0,CK158&gt;0),ROUNDDOWN(CK158/CK157,4),"")</f>
        <v>#REF!</v>
      </c>
      <c r="CL159" s="1343" t="e">
        <f t="shared" ref="CL159:CS159" ca="1" si="3854">IF(AND(CL157&gt;0,CL158&gt;0),ROUNDDOWN(CL158/CL157,4),"")</f>
        <v>#REF!</v>
      </c>
      <c r="CM159" s="1344" t="e">
        <f t="shared" ca="1" si="3854"/>
        <v>#REF!</v>
      </c>
      <c r="CN159" s="1345" t="e">
        <f t="shared" ca="1" si="3854"/>
        <v>#REF!</v>
      </c>
      <c r="CO159" s="1346" t="e">
        <f t="shared" ca="1" si="3854"/>
        <v>#REF!</v>
      </c>
      <c r="CP159" s="1347" t="e">
        <f t="shared" ca="1" si="3854"/>
        <v>#REF!</v>
      </c>
      <c r="CQ159" s="1348" t="e">
        <f t="shared" ca="1" si="3854"/>
        <v>#REF!</v>
      </c>
      <c r="CR159" s="1349" t="e">
        <f t="shared" ca="1" si="3854"/>
        <v>#REF!</v>
      </c>
      <c r="CS159" s="1350" t="e">
        <f t="shared" ca="1" si="3854"/>
        <v>#REF!</v>
      </c>
      <c r="CT159" s="1351"/>
      <c r="CU159" s="1352" t="e">
        <f t="shared" ref="CU159:DC159" ca="1" si="3855">IF(AND(CU157&gt;0,CU158&gt;0),ROUNDDOWN(CU158/CU157,4),"")</f>
        <v>#REF!</v>
      </c>
      <c r="CV159" s="1354" t="e">
        <f t="shared" ca="1" si="3855"/>
        <v>#REF!</v>
      </c>
      <c r="CW159" s="1355" t="e">
        <f t="shared" ca="1" si="3855"/>
        <v>#REF!</v>
      </c>
      <c r="CX159" s="1356" t="e">
        <f t="shared" ca="1" si="3855"/>
        <v>#REF!</v>
      </c>
      <c r="CY159" s="1357" t="e">
        <f t="shared" ca="1" si="3855"/>
        <v>#REF!</v>
      </c>
      <c r="CZ159" s="1358" t="e">
        <f t="shared" ca="1" si="3855"/>
        <v>#REF!</v>
      </c>
      <c r="DA159" s="1359" t="e">
        <f t="shared" ca="1" si="3855"/>
        <v>#REF!</v>
      </c>
      <c r="DB159" s="1360" t="e">
        <f t="shared" ca="1" si="3855"/>
        <v>#REF!</v>
      </c>
      <c r="DC159" s="1361" t="e">
        <f t="shared" ca="1" si="3855"/>
        <v>#REF!</v>
      </c>
      <c r="DD159" s="1362"/>
      <c r="DE159" s="1363" t="e">
        <f ca="1">IF(AND(DE157&gt;0,DE158&gt;0),ROUNDDOWN(DE158/DE157,4),"")</f>
        <v>#REF!</v>
      </c>
      <c r="DF159" s="1353" t="e">
        <f t="shared" ref="DF159:DM159" ca="1" si="3856">IF(AND(DF157&gt;0,DF158&gt;0),ROUNDDOWN(DF158/DF157,4),"")</f>
        <v>#REF!</v>
      </c>
      <c r="DG159" s="1338" t="e">
        <f t="shared" ca="1" si="3856"/>
        <v>#REF!</v>
      </c>
      <c r="DH159" s="1338" t="e">
        <f t="shared" ca="1" si="3856"/>
        <v>#REF!</v>
      </c>
      <c r="DI159" s="1339" t="e">
        <f t="shared" ca="1" si="3856"/>
        <v>#REF!</v>
      </c>
      <c r="DJ159" s="1338" t="e">
        <f t="shared" ca="1" si="3856"/>
        <v>#REF!</v>
      </c>
      <c r="DK159" s="1338" t="e">
        <f t="shared" ca="1" si="3856"/>
        <v>#REF!</v>
      </c>
      <c r="DL159" s="1340" t="e">
        <f t="shared" ca="1" si="3856"/>
        <v>#REF!</v>
      </c>
      <c r="DM159" s="1338" t="e">
        <f t="shared" ca="1" si="3856"/>
        <v>#REF!</v>
      </c>
      <c r="DN159" s="1341">
        <f>IF(DN158&gt;0,DN158/DN157,0)</f>
        <v>0</v>
      </c>
      <c r="DO159" s="1338" t="e">
        <f t="shared" ref="DO159:DW159" ca="1" si="3857">IF(AND(DO157&gt;0,DO158&gt;0),ROUNDDOWN(DO158/DO157,4),"")</f>
        <v>#REF!</v>
      </c>
      <c r="DP159" s="1337" t="e">
        <f t="shared" ca="1" si="3857"/>
        <v>#REF!</v>
      </c>
      <c r="DQ159" s="1338" t="e">
        <f t="shared" ca="1" si="3857"/>
        <v>#REF!</v>
      </c>
      <c r="DR159" s="1338" t="e">
        <f t="shared" ca="1" si="3857"/>
        <v>#REF!</v>
      </c>
      <c r="DS159" s="1339" t="e">
        <f t="shared" ca="1" si="3857"/>
        <v>#REF!</v>
      </c>
      <c r="DT159" s="1338" t="e">
        <f t="shared" ca="1" si="3857"/>
        <v>#REF!</v>
      </c>
      <c r="DU159" s="1338" t="e">
        <f t="shared" ca="1" si="3857"/>
        <v>#REF!</v>
      </c>
      <c r="DV159" s="1340" t="e">
        <f t="shared" ca="1" si="3857"/>
        <v>#REF!</v>
      </c>
      <c r="DW159" s="1338" t="e">
        <f t="shared" ca="1" si="3857"/>
        <v>#REF!</v>
      </c>
      <c r="DX159" s="1341">
        <f>IF(DX158&gt;0,DX158/DX157,0)</f>
        <v>0</v>
      </c>
      <c r="DY159" s="1338" t="e">
        <f t="shared" ref="DY159:EG159" ca="1" si="3858">IF(AND(DY157&gt;0,DY158&gt;0),ROUNDDOWN(DY158/DY157,4),"")</f>
        <v>#REF!</v>
      </c>
      <c r="DZ159" s="1337" t="e">
        <f t="shared" ca="1" si="3858"/>
        <v>#REF!</v>
      </c>
      <c r="EA159" s="1338" t="e">
        <f t="shared" ca="1" si="3858"/>
        <v>#REF!</v>
      </c>
      <c r="EB159" s="1338" t="e">
        <f t="shared" ca="1" si="3858"/>
        <v>#REF!</v>
      </c>
      <c r="EC159" s="1339" t="e">
        <f t="shared" ca="1" si="3858"/>
        <v>#REF!</v>
      </c>
      <c r="ED159" s="1338" t="e">
        <f t="shared" ca="1" si="3858"/>
        <v>#REF!</v>
      </c>
      <c r="EE159" s="1338" t="e">
        <f t="shared" ca="1" si="3858"/>
        <v>#REF!</v>
      </c>
      <c r="EF159" s="1340" t="e">
        <f t="shared" ca="1" si="3858"/>
        <v>#REF!</v>
      </c>
      <c r="EG159" s="1338" t="e">
        <f t="shared" ca="1" si="3858"/>
        <v>#REF!</v>
      </c>
      <c r="EH159" s="1341">
        <f>IF(EH158&gt;0,EH158/EH157,0)</f>
        <v>0</v>
      </c>
      <c r="EI159" s="1338" t="e">
        <f t="shared" ref="EI159" ca="1" si="3859">IF(AND(EI157&gt;0,EI158&gt;0),ROUNDDOWN(EI158/EI157,4),"")</f>
        <v>#REF!</v>
      </c>
      <c r="EJ159" s="1343" t="e">
        <f t="shared" ref="EJ159:EQ159" ca="1" si="3860">IF(AND(EJ157&gt;0,EJ158&gt;0),ROUNDDOWN(EJ158/EJ157,4),"")</f>
        <v>#REF!</v>
      </c>
      <c r="EK159" s="1344" t="e">
        <f t="shared" ca="1" si="3860"/>
        <v>#REF!</v>
      </c>
      <c r="EL159" s="1345" t="e">
        <f t="shared" ca="1" si="3860"/>
        <v>#REF!</v>
      </c>
      <c r="EM159" s="1346" t="e">
        <f t="shared" ca="1" si="3860"/>
        <v>#REF!</v>
      </c>
      <c r="EN159" s="1347" t="e">
        <f t="shared" ca="1" si="3860"/>
        <v>#REF!</v>
      </c>
      <c r="EO159" s="1348" t="e">
        <f t="shared" ca="1" si="3860"/>
        <v>#REF!</v>
      </c>
      <c r="EP159" s="1349" t="e">
        <f t="shared" ca="1" si="3860"/>
        <v>#REF!</v>
      </c>
      <c r="EQ159" s="1350" t="e">
        <f t="shared" ca="1" si="3860"/>
        <v>#REF!</v>
      </c>
      <c r="ER159" s="1351"/>
      <c r="ES159" s="1352" t="e">
        <f ca="1">IF(AND(ES157&gt;0,ES158&gt;0),ROUNDDOWN(ES158/ES157,4),"")</f>
        <v>#REF!</v>
      </c>
      <c r="ET159" s="1353" t="e">
        <f t="shared" ref="ET159:FA159" ca="1" si="3861">IF(AND(ET157&gt;0,ET158&gt;0),ROUNDDOWN(ET158/ET157,4),"")</f>
        <v>#REF!</v>
      </c>
      <c r="EU159" s="1338" t="e">
        <f t="shared" ca="1" si="3861"/>
        <v>#REF!</v>
      </c>
      <c r="EV159" s="1338" t="e">
        <f t="shared" ca="1" si="3861"/>
        <v>#REF!</v>
      </c>
      <c r="EW159" s="1339" t="e">
        <f t="shared" ca="1" si="3861"/>
        <v>#REF!</v>
      </c>
      <c r="EX159" s="1338" t="e">
        <f t="shared" ca="1" si="3861"/>
        <v>#REF!</v>
      </c>
      <c r="EY159" s="1338" t="e">
        <f t="shared" ca="1" si="3861"/>
        <v>#REF!</v>
      </c>
      <c r="EZ159" s="1340" t="e">
        <f t="shared" ca="1" si="3861"/>
        <v>#REF!</v>
      </c>
      <c r="FA159" s="1338" t="e">
        <f t="shared" ca="1" si="3861"/>
        <v>#REF!</v>
      </c>
      <c r="FB159" s="1341">
        <f>IF(FB158&gt;0,FB158/FB157,0)</f>
        <v>0</v>
      </c>
      <c r="FC159" s="1338" t="e">
        <f t="shared" ref="FC159:FK159" ca="1" si="3862">IF(AND(FC157&gt;0,FC158&gt;0),ROUNDDOWN(FC158/FC157,4),"")</f>
        <v>#REF!</v>
      </c>
      <c r="FD159" s="1337" t="e">
        <f t="shared" ca="1" si="3862"/>
        <v>#REF!</v>
      </c>
      <c r="FE159" s="1338" t="e">
        <f t="shared" ca="1" si="3862"/>
        <v>#REF!</v>
      </c>
      <c r="FF159" s="1338" t="e">
        <f t="shared" ca="1" si="3862"/>
        <v>#REF!</v>
      </c>
      <c r="FG159" s="1339" t="e">
        <f t="shared" ca="1" si="3862"/>
        <v>#REF!</v>
      </c>
      <c r="FH159" s="1338" t="e">
        <f t="shared" ca="1" si="3862"/>
        <v>#REF!</v>
      </c>
      <c r="FI159" s="1338" t="e">
        <f t="shared" ca="1" si="3862"/>
        <v>#REF!</v>
      </c>
      <c r="FJ159" s="1340" t="e">
        <f t="shared" ca="1" si="3862"/>
        <v>#REF!</v>
      </c>
      <c r="FK159" s="1338" t="e">
        <f t="shared" ca="1" si="3862"/>
        <v>#REF!</v>
      </c>
      <c r="FL159" s="1341">
        <f>IF(FL158&gt;0,FL158/FL157,0)</f>
        <v>0</v>
      </c>
      <c r="FM159" s="1338" t="e">
        <f t="shared" ref="FM159:FU159" ca="1" si="3863">IF(AND(FM157&gt;0,FM158&gt;0),ROUNDDOWN(FM158/FM157,4),"")</f>
        <v>#REF!</v>
      </c>
      <c r="FN159" s="1337" t="e">
        <f t="shared" ca="1" si="3863"/>
        <v>#REF!</v>
      </c>
      <c r="FO159" s="1338" t="e">
        <f t="shared" ca="1" si="3863"/>
        <v>#REF!</v>
      </c>
      <c r="FP159" s="1338" t="e">
        <f t="shared" ca="1" si="3863"/>
        <v>#REF!</v>
      </c>
      <c r="FQ159" s="1339" t="e">
        <f t="shared" ca="1" si="3863"/>
        <v>#REF!</v>
      </c>
      <c r="FR159" s="1338" t="e">
        <f t="shared" ca="1" si="3863"/>
        <v>#REF!</v>
      </c>
      <c r="FS159" s="1338" t="e">
        <f t="shared" ca="1" si="3863"/>
        <v>#REF!</v>
      </c>
      <c r="FT159" s="1340" t="e">
        <f t="shared" ca="1" si="3863"/>
        <v>#REF!</v>
      </c>
      <c r="FU159" s="1338" t="e">
        <f t="shared" ca="1" si="3863"/>
        <v>#REF!</v>
      </c>
      <c r="FV159" s="1341">
        <f>IF(FV158&gt;0,FV158/FV157,0)</f>
        <v>0</v>
      </c>
      <c r="FW159" s="1338" t="e">
        <f t="shared" ref="FW159" ca="1" si="3864">IF(AND(FW157&gt;0,FW158&gt;0),ROUNDDOWN(FW158/FW157,4),"")</f>
        <v>#REF!</v>
      </c>
      <c r="FX159" s="1343" t="e">
        <f t="shared" ref="FX159:GE159" ca="1" si="3865">IF(AND(FX157&gt;0,FX158&gt;0),ROUNDDOWN(FX158/FX157,4),"")</f>
        <v>#REF!</v>
      </c>
      <c r="FY159" s="1344" t="e">
        <f t="shared" ca="1" si="3865"/>
        <v>#REF!</v>
      </c>
      <c r="FZ159" s="1345" t="e">
        <f t="shared" ca="1" si="3865"/>
        <v>#REF!</v>
      </c>
      <c r="GA159" s="1346" t="e">
        <f t="shared" ca="1" si="3865"/>
        <v>#REF!</v>
      </c>
      <c r="GB159" s="1347" t="e">
        <f t="shared" ca="1" si="3865"/>
        <v>#REF!</v>
      </c>
      <c r="GC159" s="1348" t="e">
        <f t="shared" ca="1" si="3865"/>
        <v>#REF!</v>
      </c>
      <c r="GD159" s="1349" t="e">
        <f t="shared" ca="1" si="3865"/>
        <v>#REF!</v>
      </c>
      <c r="GE159" s="1350" t="e">
        <f t="shared" ca="1" si="3865"/>
        <v>#REF!</v>
      </c>
      <c r="GF159" s="1351"/>
      <c r="GG159" s="1352" t="e">
        <f t="shared" ref="GG159:GO159" ca="1" si="3866">IF(AND(GG157&gt;0,GG158&gt;0),ROUNDDOWN(GG158/GG157,4),"")</f>
        <v>#REF!</v>
      </c>
      <c r="GH159" s="1354" t="e">
        <f t="shared" ca="1" si="3866"/>
        <v>#REF!</v>
      </c>
      <c r="GI159" s="1355" t="e">
        <f t="shared" ca="1" si="3866"/>
        <v>#REF!</v>
      </c>
      <c r="GJ159" s="1356" t="e">
        <f t="shared" ca="1" si="3866"/>
        <v>#REF!</v>
      </c>
      <c r="GK159" s="1357" t="e">
        <f t="shared" ca="1" si="3866"/>
        <v>#REF!</v>
      </c>
      <c r="GL159" s="1358" t="e">
        <f t="shared" ca="1" si="3866"/>
        <v>#REF!</v>
      </c>
      <c r="GM159" s="1359" t="e">
        <f t="shared" ca="1" si="3866"/>
        <v>#REF!</v>
      </c>
      <c r="GN159" s="1360" t="e">
        <f t="shared" ca="1" si="3866"/>
        <v>#REF!</v>
      </c>
      <c r="GO159" s="1361" t="e">
        <f t="shared" ca="1" si="3866"/>
        <v>#REF!</v>
      </c>
      <c r="GP159" s="1362"/>
      <c r="GQ159" s="1363" t="e">
        <f t="shared" ref="GQ159:GY159" ca="1" si="3867">IF(AND(GQ157&gt;0,GQ158&gt;0),ROUNDDOWN(GQ158/GQ157,4),"")</f>
        <v>#REF!</v>
      </c>
      <c r="GR159" s="1364" t="e">
        <f t="shared" ca="1" si="3867"/>
        <v>#REF!</v>
      </c>
      <c r="GS159" s="1365" t="e">
        <f t="shared" ca="1" si="3867"/>
        <v>#REF!</v>
      </c>
      <c r="GT159" s="1366" t="e">
        <f t="shared" ca="1" si="3867"/>
        <v>#REF!</v>
      </c>
      <c r="GU159" s="1364" t="e">
        <f t="shared" ca="1" si="3867"/>
        <v>#REF!</v>
      </c>
      <c r="GV159" s="1365" t="e">
        <f t="shared" ca="1" si="3867"/>
        <v>#REF!</v>
      </c>
      <c r="GW159" s="1366" t="e">
        <f t="shared" ca="1" si="3867"/>
        <v>#REF!</v>
      </c>
      <c r="GX159" s="1364" t="e">
        <f t="shared" ca="1" si="3867"/>
        <v>#REF!</v>
      </c>
      <c r="GY159" s="1365" t="e">
        <f t="shared" ca="1" si="3867"/>
        <v>#REF!</v>
      </c>
      <c r="GZ159" s="1367"/>
      <c r="HA159" s="1366" t="e">
        <f ca="1">IF(AND(HA157&gt;0,HA158&gt;0),ROUNDDOWN(HA158/HA157,4),"")</f>
        <v>#REF!</v>
      </c>
      <c r="HC159" s="477"/>
      <c r="HD159" s="477"/>
      <c r="HE159" s="595"/>
      <c r="HF159" s="477"/>
      <c r="HG159" s="477"/>
    </row>
    <row r="160" spans="2:215" s="478" customFormat="1" ht="29.25" thickBot="1" x14ac:dyDescent="0.3">
      <c r="B160" s="516"/>
      <c r="C160" s="463"/>
      <c r="F160" s="1379"/>
      <c r="G160" s="1379"/>
      <c r="H160" s="1379"/>
      <c r="I160" s="1379"/>
      <c r="J160" s="554"/>
      <c r="R160" s="583"/>
      <c r="T160" s="1368"/>
      <c r="W160" s="1368"/>
      <c r="Z160" s="1368"/>
      <c r="AD160" s="1368"/>
      <c r="AG160" s="1368"/>
      <c r="AJ160" s="1368"/>
      <c r="AN160" s="1368"/>
      <c r="AQ160" s="1368"/>
      <c r="AT160" s="1368"/>
      <c r="AX160" s="1369"/>
      <c r="AY160" s="1370"/>
      <c r="AZ160" s="1330"/>
      <c r="BA160" s="1371"/>
      <c r="BB160" s="1372"/>
      <c r="BC160" s="1331"/>
      <c r="BD160" s="1373"/>
      <c r="BG160" s="1374"/>
      <c r="BK160" s="1368"/>
      <c r="BN160" s="1368"/>
      <c r="BR160" s="1368"/>
      <c r="BU160" s="1368"/>
      <c r="BX160" s="1368"/>
      <c r="CB160" s="1368"/>
      <c r="CE160" s="1368"/>
      <c r="CH160" s="1368"/>
      <c r="CL160" s="1369"/>
      <c r="CM160" s="1370"/>
      <c r="CN160" s="1330"/>
      <c r="CO160" s="1371"/>
      <c r="CP160" s="1372"/>
      <c r="CQ160" s="1331"/>
      <c r="CR160" s="1373"/>
      <c r="CU160" s="1374"/>
      <c r="CV160" s="1375"/>
      <c r="CW160" s="1376"/>
      <c r="CX160" s="1333"/>
      <c r="CY160" s="1377"/>
      <c r="CZ160" s="1378"/>
      <c r="DA160" s="1334"/>
      <c r="DB160" s="1373"/>
      <c r="DE160" s="1374"/>
      <c r="DI160" s="1368"/>
      <c r="DL160" s="1368"/>
      <c r="DP160" s="1368"/>
      <c r="DS160" s="1368"/>
      <c r="DV160" s="1368"/>
      <c r="DZ160" s="1368"/>
      <c r="EC160" s="1368"/>
      <c r="EF160" s="1368"/>
      <c r="EJ160" s="1369"/>
      <c r="EK160" s="1370"/>
      <c r="EL160" s="1330"/>
      <c r="EM160" s="1371"/>
      <c r="EN160" s="1372"/>
      <c r="EO160" s="1331"/>
      <c r="EP160" s="1373"/>
      <c r="ES160" s="1374"/>
      <c r="EW160" s="1368"/>
      <c r="EZ160" s="1368"/>
      <c r="FD160" s="1368"/>
      <c r="FG160" s="1368"/>
      <c r="FJ160" s="1368"/>
      <c r="FN160" s="1368"/>
      <c r="FQ160" s="1368"/>
      <c r="FT160" s="1368"/>
      <c r="FX160" s="1369"/>
      <c r="FY160" s="1370"/>
      <c r="FZ160" s="1330"/>
      <c r="GA160" s="1371"/>
      <c r="GB160" s="1372"/>
      <c r="GC160" s="1331"/>
      <c r="GD160" s="1373"/>
      <c r="GG160" s="1374"/>
      <c r="GH160" s="1375"/>
      <c r="GI160" s="1376"/>
      <c r="GJ160" s="1333"/>
      <c r="GK160" s="1377"/>
      <c r="GL160" s="1378"/>
      <c r="GM160" s="1334"/>
      <c r="GN160" s="1373"/>
      <c r="GQ160" s="1374"/>
      <c r="GR160" s="1373"/>
      <c r="GT160" s="1374"/>
      <c r="GU160" s="1373"/>
      <c r="GW160" s="1374"/>
      <c r="GX160" s="1373"/>
      <c r="HA160" s="1374"/>
      <c r="HC160" s="477"/>
      <c r="HD160" s="477"/>
      <c r="HE160" s="595"/>
      <c r="HF160" s="477"/>
      <c r="HG160" s="477"/>
    </row>
    <row r="161" spans="2:215" s="478" customFormat="1" ht="28.5" x14ac:dyDescent="0.25">
      <c r="B161" s="516"/>
      <c r="C161" s="463"/>
      <c r="F161" s="1379"/>
      <c r="G161" s="1379"/>
      <c r="H161" s="1379"/>
      <c r="I161" s="1379"/>
      <c r="J161" s="554"/>
      <c r="R161" s="583"/>
      <c r="S161" s="464"/>
      <c r="T161" s="465" t="s">
        <v>215</v>
      </c>
      <c r="U161" s="466" t="s">
        <v>213</v>
      </c>
      <c r="V161" s="466" t="s">
        <v>214</v>
      </c>
      <c r="W161" s="467" t="s">
        <v>215</v>
      </c>
      <c r="X161" s="466" t="s">
        <v>213</v>
      </c>
      <c r="Y161" s="466" t="s">
        <v>214</v>
      </c>
      <c r="Z161" s="468" t="s">
        <v>215</v>
      </c>
      <c r="AA161" s="466" t="s">
        <v>213</v>
      </c>
      <c r="AB161" s="469" t="s">
        <v>231</v>
      </c>
      <c r="AC161" s="466" t="s">
        <v>214</v>
      </c>
      <c r="AD161" s="465" t="s">
        <v>215</v>
      </c>
      <c r="AE161" s="466" t="s">
        <v>213</v>
      </c>
      <c r="AF161" s="466" t="s">
        <v>214</v>
      </c>
      <c r="AG161" s="467" t="s">
        <v>215</v>
      </c>
      <c r="AH161" s="466" t="s">
        <v>213</v>
      </c>
      <c r="AI161" s="466" t="s">
        <v>214</v>
      </c>
      <c r="AJ161" s="468" t="s">
        <v>215</v>
      </c>
      <c r="AK161" s="466" t="s">
        <v>213</v>
      </c>
      <c r="AL161" s="469" t="s">
        <v>231</v>
      </c>
      <c r="AM161" s="466" t="s">
        <v>214</v>
      </c>
      <c r="AN161" s="465" t="s">
        <v>215</v>
      </c>
      <c r="AO161" s="466" t="s">
        <v>213</v>
      </c>
      <c r="AP161" s="466" t="s">
        <v>214</v>
      </c>
      <c r="AQ161" s="467" t="s">
        <v>215</v>
      </c>
      <c r="AR161" s="466" t="s">
        <v>213</v>
      </c>
      <c r="AS161" s="466" t="s">
        <v>214</v>
      </c>
      <c r="AT161" s="468" t="s">
        <v>215</v>
      </c>
      <c r="AU161" s="466" t="s">
        <v>213</v>
      </c>
      <c r="AV161" s="469" t="s">
        <v>231</v>
      </c>
      <c r="AW161" s="466" t="s">
        <v>214</v>
      </c>
      <c r="AX161" s="643" t="s">
        <v>215</v>
      </c>
      <c r="AY161" s="520" t="s">
        <v>213</v>
      </c>
      <c r="AZ161" s="1313" t="s">
        <v>232</v>
      </c>
      <c r="BA161" s="654" t="s">
        <v>215</v>
      </c>
      <c r="BB161" s="542" t="s">
        <v>213</v>
      </c>
      <c r="BC161" s="1314" t="s">
        <v>232</v>
      </c>
      <c r="BD161" s="665" t="s">
        <v>215</v>
      </c>
      <c r="BE161" s="470" t="s">
        <v>213</v>
      </c>
      <c r="BF161" s="471" t="s">
        <v>231</v>
      </c>
      <c r="BG161" s="1315" t="s">
        <v>232</v>
      </c>
      <c r="BH161" s="472" t="s">
        <v>215</v>
      </c>
      <c r="BI161" s="466" t="s">
        <v>213</v>
      </c>
      <c r="BJ161" s="466" t="s">
        <v>214</v>
      </c>
      <c r="BK161" s="467" t="s">
        <v>215</v>
      </c>
      <c r="BL161" s="466" t="s">
        <v>213</v>
      </c>
      <c r="BM161" s="466" t="s">
        <v>214</v>
      </c>
      <c r="BN161" s="468" t="s">
        <v>215</v>
      </c>
      <c r="BO161" s="466" t="s">
        <v>213</v>
      </c>
      <c r="BP161" s="469" t="s">
        <v>231</v>
      </c>
      <c r="BQ161" s="466" t="s">
        <v>214</v>
      </c>
      <c r="BR161" s="465" t="s">
        <v>215</v>
      </c>
      <c r="BS161" s="466" t="s">
        <v>213</v>
      </c>
      <c r="BT161" s="466" t="s">
        <v>214</v>
      </c>
      <c r="BU161" s="467" t="s">
        <v>215</v>
      </c>
      <c r="BV161" s="466" t="s">
        <v>213</v>
      </c>
      <c r="BW161" s="466" t="s">
        <v>214</v>
      </c>
      <c r="BX161" s="468" t="s">
        <v>215</v>
      </c>
      <c r="BY161" s="466" t="s">
        <v>213</v>
      </c>
      <c r="BZ161" s="469" t="s">
        <v>231</v>
      </c>
      <c r="CA161" s="466" t="s">
        <v>214</v>
      </c>
      <c r="CB161" s="465" t="s">
        <v>215</v>
      </c>
      <c r="CC161" s="466" t="s">
        <v>213</v>
      </c>
      <c r="CD161" s="466" t="s">
        <v>214</v>
      </c>
      <c r="CE161" s="467" t="s">
        <v>215</v>
      </c>
      <c r="CF161" s="466" t="s">
        <v>213</v>
      </c>
      <c r="CG161" s="466" t="s">
        <v>214</v>
      </c>
      <c r="CH161" s="468" t="s">
        <v>215</v>
      </c>
      <c r="CI161" s="466" t="s">
        <v>213</v>
      </c>
      <c r="CJ161" s="469" t="s">
        <v>231</v>
      </c>
      <c r="CK161" s="466" t="s">
        <v>214</v>
      </c>
      <c r="CL161" s="643" t="s">
        <v>215</v>
      </c>
      <c r="CM161" s="520" t="s">
        <v>213</v>
      </c>
      <c r="CN161" s="1313" t="s">
        <v>232</v>
      </c>
      <c r="CO161" s="654" t="s">
        <v>215</v>
      </c>
      <c r="CP161" s="542" t="s">
        <v>213</v>
      </c>
      <c r="CQ161" s="1314" t="s">
        <v>232</v>
      </c>
      <c r="CR161" s="665" t="s">
        <v>215</v>
      </c>
      <c r="CS161" s="470" t="s">
        <v>213</v>
      </c>
      <c r="CT161" s="471" t="s">
        <v>231</v>
      </c>
      <c r="CU161" s="1315" t="s">
        <v>232</v>
      </c>
      <c r="CV161" s="676" t="s">
        <v>237</v>
      </c>
      <c r="CW161" s="539" t="s">
        <v>238</v>
      </c>
      <c r="CX161" s="1316" t="s">
        <v>232</v>
      </c>
      <c r="CY161" s="687" t="s">
        <v>237</v>
      </c>
      <c r="CZ161" s="517" t="s">
        <v>238</v>
      </c>
      <c r="DA161" s="1317" t="s">
        <v>232</v>
      </c>
      <c r="DB161" s="696" t="s">
        <v>237</v>
      </c>
      <c r="DC161" s="473" t="s">
        <v>238</v>
      </c>
      <c r="DD161" s="474" t="s">
        <v>239</v>
      </c>
      <c r="DE161" s="1318" t="s">
        <v>232</v>
      </c>
      <c r="DF161" s="472" t="s">
        <v>215</v>
      </c>
      <c r="DG161" s="466" t="s">
        <v>213</v>
      </c>
      <c r="DH161" s="466" t="s">
        <v>214</v>
      </c>
      <c r="DI161" s="467" t="s">
        <v>215</v>
      </c>
      <c r="DJ161" s="466" t="s">
        <v>213</v>
      </c>
      <c r="DK161" s="466" t="s">
        <v>214</v>
      </c>
      <c r="DL161" s="468" t="s">
        <v>215</v>
      </c>
      <c r="DM161" s="466" t="s">
        <v>213</v>
      </c>
      <c r="DN161" s="469" t="s">
        <v>231</v>
      </c>
      <c r="DO161" s="466" t="s">
        <v>214</v>
      </c>
      <c r="DP161" s="465" t="s">
        <v>215</v>
      </c>
      <c r="DQ161" s="466" t="s">
        <v>213</v>
      </c>
      <c r="DR161" s="466" t="s">
        <v>214</v>
      </c>
      <c r="DS161" s="467" t="s">
        <v>215</v>
      </c>
      <c r="DT161" s="466" t="s">
        <v>213</v>
      </c>
      <c r="DU161" s="466" t="s">
        <v>214</v>
      </c>
      <c r="DV161" s="468" t="s">
        <v>215</v>
      </c>
      <c r="DW161" s="466" t="s">
        <v>213</v>
      </c>
      <c r="DX161" s="469" t="s">
        <v>231</v>
      </c>
      <c r="DY161" s="466" t="s">
        <v>214</v>
      </c>
      <c r="DZ161" s="465" t="s">
        <v>215</v>
      </c>
      <c r="EA161" s="466" t="s">
        <v>213</v>
      </c>
      <c r="EB161" s="466" t="s">
        <v>214</v>
      </c>
      <c r="EC161" s="467" t="s">
        <v>215</v>
      </c>
      <c r="ED161" s="466" t="s">
        <v>213</v>
      </c>
      <c r="EE161" s="466" t="s">
        <v>214</v>
      </c>
      <c r="EF161" s="468" t="s">
        <v>215</v>
      </c>
      <c r="EG161" s="466" t="s">
        <v>213</v>
      </c>
      <c r="EH161" s="469" t="s">
        <v>231</v>
      </c>
      <c r="EI161" s="466" t="s">
        <v>214</v>
      </c>
      <c r="EJ161" s="643" t="s">
        <v>215</v>
      </c>
      <c r="EK161" s="520" t="s">
        <v>213</v>
      </c>
      <c r="EL161" s="1313" t="s">
        <v>232</v>
      </c>
      <c r="EM161" s="654" t="s">
        <v>215</v>
      </c>
      <c r="EN161" s="542" t="s">
        <v>213</v>
      </c>
      <c r="EO161" s="1314" t="s">
        <v>232</v>
      </c>
      <c r="EP161" s="665" t="s">
        <v>215</v>
      </c>
      <c r="EQ161" s="470" t="s">
        <v>213</v>
      </c>
      <c r="ER161" s="471" t="s">
        <v>231</v>
      </c>
      <c r="ES161" s="1315" t="s">
        <v>232</v>
      </c>
      <c r="ET161" s="472" t="s">
        <v>215</v>
      </c>
      <c r="EU161" s="466" t="s">
        <v>213</v>
      </c>
      <c r="EV161" s="466" t="s">
        <v>214</v>
      </c>
      <c r="EW161" s="467" t="s">
        <v>215</v>
      </c>
      <c r="EX161" s="466" t="s">
        <v>213</v>
      </c>
      <c r="EY161" s="466" t="s">
        <v>214</v>
      </c>
      <c r="EZ161" s="468" t="s">
        <v>215</v>
      </c>
      <c r="FA161" s="466" t="s">
        <v>213</v>
      </c>
      <c r="FB161" s="469" t="s">
        <v>231</v>
      </c>
      <c r="FC161" s="466" t="s">
        <v>214</v>
      </c>
      <c r="FD161" s="465" t="s">
        <v>215</v>
      </c>
      <c r="FE161" s="466" t="s">
        <v>213</v>
      </c>
      <c r="FF161" s="466" t="s">
        <v>214</v>
      </c>
      <c r="FG161" s="467" t="s">
        <v>215</v>
      </c>
      <c r="FH161" s="466" t="s">
        <v>213</v>
      </c>
      <c r="FI161" s="466" t="s">
        <v>214</v>
      </c>
      <c r="FJ161" s="468" t="s">
        <v>215</v>
      </c>
      <c r="FK161" s="466" t="s">
        <v>213</v>
      </c>
      <c r="FL161" s="469" t="s">
        <v>231</v>
      </c>
      <c r="FM161" s="466" t="s">
        <v>214</v>
      </c>
      <c r="FN161" s="465" t="s">
        <v>215</v>
      </c>
      <c r="FO161" s="466" t="s">
        <v>213</v>
      </c>
      <c r="FP161" s="466" t="s">
        <v>214</v>
      </c>
      <c r="FQ161" s="467" t="s">
        <v>215</v>
      </c>
      <c r="FR161" s="466" t="s">
        <v>213</v>
      </c>
      <c r="FS161" s="466" t="s">
        <v>214</v>
      </c>
      <c r="FT161" s="468" t="s">
        <v>215</v>
      </c>
      <c r="FU161" s="466" t="s">
        <v>213</v>
      </c>
      <c r="FV161" s="469" t="s">
        <v>231</v>
      </c>
      <c r="FW161" s="466" t="s">
        <v>214</v>
      </c>
      <c r="FX161" s="643" t="s">
        <v>215</v>
      </c>
      <c r="FY161" s="520" t="s">
        <v>213</v>
      </c>
      <c r="FZ161" s="1313" t="s">
        <v>232</v>
      </c>
      <c r="GA161" s="654" t="s">
        <v>215</v>
      </c>
      <c r="GB161" s="542" t="s">
        <v>213</v>
      </c>
      <c r="GC161" s="1314" t="s">
        <v>232</v>
      </c>
      <c r="GD161" s="665" t="s">
        <v>215</v>
      </c>
      <c r="GE161" s="470" t="s">
        <v>213</v>
      </c>
      <c r="GF161" s="471" t="s">
        <v>231</v>
      </c>
      <c r="GG161" s="1315" t="s">
        <v>232</v>
      </c>
      <c r="GH161" s="676" t="s">
        <v>237</v>
      </c>
      <c r="GI161" s="539" t="s">
        <v>238</v>
      </c>
      <c r="GJ161" s="1316" t="s">
        <v>232</v>
      </c>
      <c r="GK161" s="687" t="s">
        <v>237</v>
      </c>
      <c r="GL161" s="517" t="s">
        <v>238</v>
      </c>
      <c r="GM161" s="1317" t="s">
        <v>232</v>
      </c>
      <c r="GN161" s="696" t="s">
        <v>215</v>
      </c>
      <c r="GO161" s="473" t="s">
        <v>213</v>
      </c>
      <c r="GP161" s="474" t="s">
        <v>231</v>
      </c>
      <c r="GQ161" s="1318" t="s">
        <v>232</v>
      </c>
      <c r="GR161" s="706" t="s">
        <v>215</v>
      </c>
      <c r="GS161" s="475" t="s">
        <v>213</v>
      </c>
      <c r="GT161" s="1319" t="s">
        <v>232</v>
      </c>
      <c r="GU161" s="706" t="s">
        <v>215</v>
      </c>
      <c r="GV161" s="475" t="s">
        <v>213</v>
      </c>
      <c r="GW161" s="1319" t="s">
        <v>232</v>
      </c>
      <c r="GX161" s="706" t="s">
        <v>215</v>
      </c>
      <c r="GY161" s="475" t="s">
        <v>213</v>
      </c>
      <c r="GZ161" s="476" t="s">
        <v>231</v>
      </c>
      <c r="HA161" s="1319" t="s">
        <v>232</v>
      </c>
      <c r="HC161" s="477"/>
      <c r="HD161" s="477"/>
      <c r="HE161" s="595"/>
      <c r="HF161" s="477"/>
      <c r="HG161" s="477"/>
    </row>
    <row r="162" spans="2:215" s="478" customFormat="1" ht="28.5" x14ac:dyDescent="0.25">
      <c r="B162" s="516"/>
      <c r="C162" s="463"/>
      <c r="F162" s="1379"/>
      <c r="G162" s="1379"/>
      <c r="H162" s="1379"/>
      <c r="I162" s="1565" t="s">
        <v>249</v>
      </c>
      <c r="J162" s="554"/>
      <c r="R162" s="583"/>
      <c r="S162" s="450" t="s">
        <v>145</v>
      </c>
      <c r="T162" s="479" t="e">
        <f t="shared" ref="T162:AY162" ca="1" si="3868">SUMIFS(T$5:T$126,$HC$5:$HC$126,$S162,$HE$5:$HE$126,$I162)</f>
        <v>#REF!</v>
      </c>
      <c r="U162" s="480" t="e">
        <f t="shared" ca="1" si="3868"/>
        <v>#REF!</v>
      </c>
      <c r="V162" s="480" t="e">
        <f t="shared" ca="1" si="3868"/>
        <v>#REF!</v>
      </c>
      <c r="W162" s="481" t="e">
        <f t="shared" ca="1" si="3868"/>
        <v>#REF!</v>
      </c>
      <c r="X162" s="480" t="e">
        <f t="shared" ca="1" si="3868"/>
        <v>#REF!</v>
      </c>
      <c r="Y162" s="480" t="e">
        <f t="shared" ca="1" si="3868"/>
        <v>#REF!</v>
      </c>
      <c r="Z162" s="482" t="e">
        <f t="shared" ca="1" si="3868"/>
        <v>#REF!</v>
      </c>
      <c r="AA162" s="480" t="e">
        <f t="shared" ca="1" si="3868"/>
        <v>#REF!</v>
      </c>
      <c r="AB162" s="483" t="e">
        <f t="shared" ca="1" si="3868"/>
        <v>#REF!</v>
      </c>
      <c r="AC162" s="480" t="e">
        <f t="shared" ca="1" si="3868"/>
        <v>#REF!</v>
      </c>
      <c r="AD162" s="479" t="e">
        <f t="shared" ca="1" si="3868"/>
        <v>#REF!</v>
      </c>
      <c r="AE162" s="480" t="e">
        <f t="shared" ca="1" si="3868"/>
        <v>#REF!</v>
      </c>
      <c r="AF162" s="480" t="e">
        <f t="shared" ca="1" si="3868"/>
        <v>#REF!</v>
      </c>
      <c r="AG162" s="481" t="e">
        <f t="shared" ca="1" si="3868"/>
        <v>#REF!</v>
      </c>
      <c r="AH162" s="480" t="e">
        <f t="shared" ca="1" si="3868"/>
        <v>#REF!</v>
      </c>
      <c r="AI162" s="480" t="e">
        <f t="shared" ca="1" si="3868"/>
        <v>#REF!</v>
      </c>
      <c r="AJ162" s="482" t="e">
        <f t="shared" ca="1" si="3868"/>
        <v>#REF!</v>
      </c>
      <c r="AK162" s="480" t="e">
        <f t="shared" ca="1" si="3868"/>
        <v>#REF!</v>
      </c>
      <c r="AL162" s="483" t="e">
        <f t="shared" ca="1" si="3868"/>
        <v>#REF!</v>
      </c>
      <c r="AM162" s="480" t="e">
        <f t="shared" ca="1" si="3868"/>
        <v>#REF!</v>
      </c>
      <c r="AN162" s="479" t="e">
        <f t="shared" ca="1" si="3868"/>
        <v>#REF!</v>
      </c>
      <c r="AO162" s="480" t="e">
        <f t="shared" ca="1" si="3868"/>
        <v>#REF!</v>
      </c>
      <c r="AP162" s="480" t="e">
        <f t="shared" ca="1" si="3868"/>
        <v>#REF!</v>
      </c>
      <c r="AQ162" s="481" t="e">
        <f t="shared" ca="1" si="3868"/>
        <v>#REF!</v>
      </c>
      <c r="AR162" s="480" t="e">
        <f t="shared" ca="1" si="3868"/>
        <v>#REF!</v>
      </c>
      <c r="AS162" s="480" t="e">
        <f t="shared" ca="1" si="3868"/>
        <v>#REF!</v>
      </c>
      <c r="AT162" s="482" t="e">
        <f t="shared" ca="1" si="3868"/>
        <v>#REF!</v>
      </c>
      <c r="AU162" s="480" t="e">
        <f t="shared" ca="1" si="3868"/>
        <v>#REF!</v>
      </c>
      <c r="AV162" s="483" t="e">
        <f t="shared" ca="1" si="3868"/>
        <v>#REF!</v>
      </c>
      <c r="AW162" s="480" t="e">
        <f t="shared" ca="1" si="3868"/>
        <v>#REF!</v>
      </c>
      <c r="AX162" s="644" t="e">
        <f t="shared" ca="1" si="3868"/>
        <v>#REF!</v>
      </c>
      <c r="AY162" s="521" t="e">
        <f t="shared" ca="1" si="3868"/>
        <v>#REF!</v>
      </c>
      <c r="AZ162" s="1322" t="e">
        <f t="shared" ref="AZ162:CE162" ca="1" si="3869">SUMIFS(AZ$5:AZ$126,$HC$5:$HC$126,$S162,$HE$5:$HE$126,$I162)</f>
        <v>#REF!</v>
      </c>
      <c r="BA162" s="655" t="e">
        <f t="shared" ca="1" si="3869"/>
        <v>#REF!</v>
      </c>
      <c r="BB162" s="543" t="e">
        <f t="shared" ca="1" si="3869"/>
        <v>#REF!</v>
      </c>
      <c r="BC162" s="1323" t="e">
        <f t="shared" ca="1" si="3869"/>
        <v>#REF!</v>
      </c>
      <c r="BD162" s="666" t="e">
        <f t="shared" ca="1" si="3869"/>
        <v>#REF!</v>
      </c>
      <c r="BE162" s="484" t="e">
        <f t="shared" ca="1" si="3869"/>
        <v>#REF!</v>
      </c>
      <c r="BF162" s="485" t="e">
        <f t="shared" ca="1" si="3869"/>
        <v>#REF!</v>
      </c>
      <c r="BG162" s="1324" t="e">
        <f t="shared" ca="1" si="3869"/>
        <v>#REF!</v>
      </c>
      <c r="BH162" s="486" t="e">
        <f t="shared" ca="1" si="3869"/>
        <v>#REF!</v>
      </c>
      <c r="BI162" s="480" t="e">
        <f t="shared" ca="1" si="3869"/>
        <v>#REF!</v>
      </c>
      <c r="BJ162" s="480" t="e">
        <f t="shared" ca="1" si="3869"/>
        <v>#REF!</v>
      </c>
      <c r="BK162" s="481" t="e">
        <f t="shared" ca="1" si="3869"/>
        <v>#REF!</v>
      </c>
      <c r="BL162" s="480" t="e">
        <f t="shared" ca="1" si="3869"/>
        <v>#REF!</v>
      </c>
      <c r="BM162" s="480" t="e">
        <f t="shared" ca="1" si="3869"/>
        <v>#REF!</v>
      </c>
      <c r="BN162" s="482" t="e">
        <f t="shared" ca="1" si="3869"/>
        <v>#REF!</v>
      </c>
      <c r="BO162" s="480" t="e">
        <f t="shared" ca="1" si="3869"/>
        <v>#REF!</v>
      </c>
      <c r="BP162" s="483" t="e">
        <f t="shared" ca="1" si="3869"/>
        <v>#REF!</v>
      </c>
      <c r="BQ162" s="480" t="e">
        <f t="shared" ca="1" si="3869"/>
        <v>#REF!</v>
      </c>
      <c r="BR162" s="479" t="e">
        <f t="shared" ca="1" si="3869"/>
        <v>#REF!</v>
      </c>
      <c r="BS162" s="480" t="e">
        <f t="shared" ca="1" si="3869"/>
        <v>#REF!</v>
      </c>
      <c r="BT162" s="480" t="e">
        <f t="shared" ca="1" si="3869"/>
        <v>#REF!</v>
      </c>
      <c r="BU162" s="481" t="e">
        <f t="shared" ca="1" si="3869"/>
        <v>#REF!</v>
      </c>
      <c r="BV162" s="480" t="e">
        <f t="shared" ca="1" si="3869"/>
        <v>#REF!</v>
      </c>
      <c r="BW162" s="480" t="e">
        <f t="shared" ca="1" si="3869"/>
        <v>#REF!</v>
      </c>
      <c r="BX162" s="482" t="e">
        <f t="shared" ca="1" si="3869"/>
        <v>#REF!</v>
      </c>
      <c r="BY162" s="480" t="e">
        <f t="shared" ca="1" si="3869"/>
        <v>#REF!</v>
      </c>
      <c r="BZ162" s="483" t="e">
        <f t="shared" ca="1" si="3869"/>
        <v>#REF!</v>
      </c>
      <c r="CA162" s="480" t="e">
        <f t="shared" ca="1" si="3869"/>
        <v>#REF!</v>
      </c>
      <c r="CB162" s="479" t="e">
        <f t="shared" ca="1" si="3869"/>
        <v>#REF!</v>
      </c>
      <c r="CC162" s="480" t="e">
        <f t="shared" ca="1" si="3869"/>
        <v>#REF!</v>
      </c>
      <c r="CD162" s="480" t="e">
        <f t="shared" ca="1" si="3869"/>
        <v>#REF!</v>
      </c>
      <c r="CE162" s="481" t="e">
        <f t="shared" ca="1" si="3869"/>
        <v>#REF!</v>
      </c>
      <c r="CF162" s="480" t="e">
        <f t="shared" ref="CF162:DK162" ca="1" si="3870">SUMIFS(CF$5:CF$126,$HC$5:$HC$126,$S162,$HE$5:$HE$126,$I162)</f>
        <v>#REF!</v>
      </c>
      <c r="CG162" s="480" t="e">
        <f t="shared" ca="1" si="3870"/>
        <v>#REF!</v>
      </c>
      <c r="CH162" s="482" t="e">
        <f t="shared" ca="1" si="3870"/>
        <v>#REF!</v>
      </c>
      <c r="CI162" s="480" t="e">
        <f t="shared" ca="1" si="3870"/>
        <v>#REF!</v>
      </c>
      <c r="CJ162" s="483" t="e">
        <f t="shared" ca="1" si="3870"/>
        <v>#REF!</v>
      </c>
      <c r="CK162" s="480" t="e">
        <f t="shared" ca="1" si="3870"/>
        <v>#REF!</v>
      </c>
      <c r="CL162" s="644" t="e">
        <f t="shared" ca="1" si="3870"/>
        <v>#REF!</v>
      </c>
      <c r="CM162" s="521" t="e">
        <f t="shared" ca="1" si="3870"/>
        <v>#REF!</v>
      </c>
      <c r="CN162" s="1322" t="e">
        <f t="shared" ca="1" si="3870"/>
        <v>#REF!</v>
      </c>
      <c r="CO162" s="655" t="e">
        <f t="shared" ca="1" si="3870"/>
        <v>#REF!</v>
      </c>
      <c r="CP162" s="543" t="e">
        <f t="shared" ca="1" si="3870"/>
        <v>#REF!</v>
      </c>
      <c r="CQ162" s="1323" t="e">
        <f t="shared" ca="1" si="3870"/>
        <v>#REF!</v>
      </c>
      <c r="CR162" s="666" t="e">
        <f t="shared" ca="1" si="3870"/>
        <v>#REF!</v>
      </c>
      <c r="CS162" s="484" t="e">
        <f t="shared" ca="1" si="3870"/>
        <v>#REF!</v>
      </c>
      <c r="CT162" s="485" t="e">
        <f t="shared" ca="1" si="3870"/>
        <v>#REF!</v>
      </c>
      <c r="CU162" s="1324" t="e">
        <f t="shared" ca="1" si="3870"/>
        <v>#REF!</v>
      </c>
      <c r="CV162" s="677" t="e">
        <f t="shared" ca="1" si="3870"/>
        <v>#REF!</v>
      </c>
      <c r="CW162" s="540" t="e">
        <f t="shared" ca="1" si="3870"/>
        <v>#REF!</v>
      </c>
      <c r="CX162" s="1325" t="e">
        <f t="shared" ca="1" si="3870"/>
        <v>#REF!</v>
      </c>
      <c r="CY162" s="688" t="e">
        <f t="shared" ca="1" si="3870"/>
        <v>#REF!</v>
      </c>
      <c r="CZ162" s="518" t="e">
        <f t="shared" ca="1" si="3870"/>
        <v>#REF!</v>
      </c>
      <c r="DA162" s="1326" t="e">
        <f t="shared" ca="1" si="3870"/>
        <v>#REF!</v>
      </c>
      <c r="DB162" s="697" t="e">
        <f t="shared" ca="1" si="3870"/>
        <v>#REF!</v>
      </c>
      <c r="DC162" s="487" t="e">
        <f t="shared" ca="1" si="3870"/>
        <v>#REF!</v>
      </c>
      <c r="DD162" s="488" t="e">
        <f t="shared" ca="1" si="3870"/>
        <v>#REF!</v>
      </c>
      <c r="DE162" s="1327" t="e">
        <f t="shared" ca="1" si="3870"/>
        <v>#REF!</v>
      </c>
      <c r="DF162" s="486" t="e">
        <f t="shared" ca="1" si="3870"/>
        <v>#REF!</v>
      </c>
      <c r="DG162" s="480" t="e">
        <f t="shared" ca="1" si="3870"/>
        <v>#REF!</v>
      </c>
      <c r="DH162" s="480" t="e">
        <f t="shared" ca="1" si="3870"/>
        <v>#REF!</v>
      </c>
      <c r="DI162" s="481" t="e">
        <f t="shared" ca="1" si="3870"/>
        <v>#REF!</v>
      </c>
      <c r="DJ162" s="480" t="e">
        <f t="shared" ca="1" si="3870"/>
        <v>#REF!</v>
      </c>
      <c r="DK162" s="480" t="e">
        <f t="shared" ca="1" si="3870"/>
        <v>#REF!</v>
      </c>
      <c r="DL162" s="482" t="e">
        <f t="shared" ref="DL162:EQ162" ca="1" si="3871">SUMIFS(DL$5:DL$126,$HC$5:$HC$126,$S162,$HE$5:$HE$126,$I162)</f>
        <v>#REF!</v>
      </c>
      <c r="DM162" s="480" t="e">
        <f t="shared" ca="1" si="3871"/>
        <v>#REF!</v>
      </c>
      <c r="DN162" s="483" t="e">
        <f t="shared" ca="1" si="3871"/>
        <v>#REF!</v>
      </c>
      <c r="DO162" s="480" t="e">
        <f t="shared" ca="1" si="3871"/>
        <v>#REF!</v>
      </c>
      <c r="DP162" s="479" t="e">
        <f t="shared" ca="1" si="3871"/>
        <v>#REF!</v>
      </c>
      <c r="DQ162" s="480" t="e">
        <f t="shared" ca="1" si="3871"/>
        <v>#REF!</v>
      </c>
      <c r="DR162" s="480" t="e">
        <f t="shared" ca="1" si="3871"/>
        <v>#REF!</v>
      </c>
      <c r="DS162" s="481" t="e">
        <f t="shared" ca="1" si="3871"/>
        <v>#REF!</v>
      </c>
      <c r="DT162" s="480" t="e">
        <f t="shared" ca="1" si="3871"/>
        <v>#REF!</v>
      </c>
      <c r="DU162" s="480" t="e">
        <f t="shared" ca="1" si="3871"/>
        <v>#REF!</v>
      </c>
      <c r="DV162" s="482" t="e">
        <f t="shared" ca="1" si="3871"/>
        <v>#REF!</v>
      </c>
      <c r="DW162" s="480" t="e">
        <f t="shared" ca="1" si="3871"/>
        <v>#REF!</v>
      </c>
      <c r="DX162" s="483" t="e">
        <f t="shared" ca="1" si="3871"/>
        <v>#REF!</v>
      </c>
      <c r="DY162" s="480" t="e">
        <f t="shared" ca="1" si="3871"/>
        <v>#REF!</v>
      </c>
      <c r="DZ162" s="479" t="e">
        <f t="shared" ca="1" si="3871"/>
        <v>#REF!</v>
      </c>
      <c r="EA162" s="480" t="e">
        <f t="shared" ca="1" si="3871"/>
        <v>#REF!</v>
      </c>
      <c r="EB162" s="480" t="e">
        <f t="shared" ca="1" si="3871"/>
        <v>#REF!</v>
      </c>
      <c r="EC162" s="481" t="e">
        <f t="shared" ca="1" si="3871"/>
        <v>#REF!</v>
      </c>
      <c r="ED162" s="480" t="e">
        <f t="shared" ca="1" si="3871"/>
        <v>#REF!</v>
      </c>
      <c r="EE162" s="480" t="e">
        <f t="shared" ca="1" si="3871"/>
        <v>#REF!</v>
      </c>
      <c r="EF162" s="482" t="e">
        <f t="shared" ca="1" si="3871"/>
        <v>#REF!</v>
      </c>
      <c r="EG162" s="480" t="e">
        <f t="shared" ca="1" si="3871"/>
        <v>#REF!</v>
      </c>
      <c r="EH162" s="483" t="e">
        <f t="shared" ca="1" si="3871"/>
        <v>#REF!</v>
      </c>
      <c r="EI162" s="480" t="e">
        <f t="shared" ca="1" si="3871"/>
        <v>#REF!</v>
      </c>
      <c r="EJ162" s="644" t="e">
        <f t="shared" ca="1" si="3871"/>
        <v>#REF!</v>
      </c>
      <c r="EK162" s="521" t="e">
        <f t="shared" ca="1" si="3871"/>
        <v>#REF!</v>
      </c>
      <c r="EL162" s="1322" t="e">
        <f t="shared" ca="1" si="3871"/>
        <v>#REF!</v>
      </c>
      <c r="EM162" s="655" t="e">
        <f t="shared" ca="1" si="3871"/>
        <v>#REF!</v>
      </c>
      <c r="EN162" s="543" t="e">
        <f t="shared" ca="1" si="3871"/>
        <v>#REF!</v>
      </c>
      <c r="EO162" s="1323" t="e">
        <f t="shared" ca="1" si="3871"/>
        <v>#REF!</v>
      </c>
      <c r="EP162" s="666" t="e">
        <f t="shared" ca="1" si="3871"/>
        <v>#REF!</v>
      </c>
      <c r="EQ162" s="484" t="e">
        <f t="shared" ca="1" si="3871"/>
        <v>#REF!</v>
      </c>
      <c r="ER162" s="485" t="e">
        <f t="shared" ref="ER162:FW162" ca="1" si="3872">SUMIFS(ER$5:ER$126,$HC$5:$HC$126,$S162,$HE$5:$HE$126,$I162)</f>
        <v>#REF!</v>
      </c>
      <c r="ES162" s="1324" t="e">
        <f t="shared" ca="1" si="3872"/>
        <v>#REF!</v>
      </c>
      <c r="ET162" s="486" t="e">
        <f t="shared" ca="1" si="3872"/>
        <v>#REF!</v>
      </c>
      <c r="EU162" s="480" t="e">
        <f t="shared" ca="1" si="3872"/>
        <v>#REF!</v>
      </c>
      <c r="EV162" s="480" t="e">
        <f t="shared" ca="1" si="3872"/>
        <v>#REF!</v>
      </c>
      <c r="EW162" s="481" t="e">
        <f t="shared" ca="1" si="3872"/>
        <v>#REF!</v>
      </c>
      <c r="EX162" s="480" t="e">
        <f t="shared" ca="1" si="3872"/>
        <v>#REF!</v>
      </c>
      <c r="EY162" s="480" t="e">
        <f t="shared" ca="1" si="3872"/>
        <v>#REF!</v>
      </c>
      <c r="EZ162" s="482" t="e">
        <f t="shared" ca="1" si="3872"/>
        <v>#REF!</v>
      </c>
      <c r="FA162" s="480" t="e">
        <f t="shared" ca="1" si="3872"/>
        <v>#REF!</v>
      </c>
      <c r="FB162" s="483" t="e">
        <f t="shared" ca="1" si="3872"/>
        <v>#REF!</v>
      </c>
      <c r="FC162" s="480" t="e">
        <f t="shared" ca="1" si="3872"/>
        <v>#REF!</v>
      </c>
      <c r="FD162" s="479" t="e">
        <f t="shared" ca="1" si="3872"/>
        <v>#REF!</v>
      </c>
      <c r="FE162" s="480" t="e">
        <f t="shared" ca="1" si="3872"/>
        <v>#REF!</v>
      </c>
      <c r="FF162" s="480" t="e">
        <f t="shared" ca="1" si="3872"/>
        <v>#REF!</v>
      </c>
      <c r="FG162" s="481" t="e">
        <f t="shared" ca="1" si="3872"/>
        <v>#REF!</v>
      </c>
      <c r="FH162" s="480" t="e">
        <f t="shared" ca="1" si="3872"/>
        <v>#REF!</v>
      </c>
      <c r="FI162" s="480" t="e">
        <f t="shared" ca="1" si="3872"/>
        <v>#REF!</v>
      </c>
      <c r="FJ162" s="482" t="e">
        <f t="shared" ca="1" si="3872"/>
        <v>#REF!</v>
      </c>
      <c r="FK162" s="480" t="e">
        <f t="shared" ca="1" si="3872"/>
        <v>#REF!</v>
      </c>
      <c r="FL162" s="483" t="e">
        <f t="shared" ca="1" si="3872"/>
        <v>#REF!</v>
      </c>
      <c r="FM162" s="480" t="e">
        <f t="shared" ca="1" si="3872"/>
        <v>#REF!</v>
      </c>
      <c r="FN162" s="479" t="e">
        <f t="shared" ca="1" si="3872"/>
        <v>#REF!</v>
      </c>
      <c r="FO162" s="480" t="e">
        <f t="shared" ca="1" si="3872"/>
        <v>#REF!</v>
      </c>
      <c r="FP162" s="480" t="e">
        <f t="shared" ca="1" si="3872"/>
        <v>#REF!</v>
      </c>
      <c r="FQ162" s="481" t="e">
        <f t="shared" ca="1" si="3872"/>
        <v>#REF!</v>
      </c>
      <c r="FR162" s="480" t="e">
        <f t="shared" ca="1" si="3872"/>
        <v>#REF!</v>
      </c>
      <c r="FS162" s="480" t="e">
        <f t="shared" ca="1" si="3872"/>
        <v>#REF!</v>
      </c>
      <c r="FT162" s="482" t="e">
        <f t="shared" ca="1" si="3872"/>
        <v>#REF!</v>
      </c>
      <c r="FU162" s="480" t="e">
        <f t="shared" ca="1" si="3872"/>
        <v>#REF!</v>
      </c>
      <c r="FV162" s="483" t="e">
        <f t="shared" ca="1" si="3872"/>
        <v>#REF!</v>
      </c>
      <c r="FW162" s="480" t="e">
        <f t="shared" ca="1" si="3872"/>
        <v>#REF!</v>
      </c>
      <c r="FX162" s="644" t="e">
        <f t="shared" ref="FX162:HA162" ca="1" si="3873">SUMIFS(FX$5:FX$126,$HC$5:$HC$126,$S162,$HE$5:$HE$126,$I162)</f>
        <v>#REF!</v>
      </c>
      <c r="FY162" s="521" t="e">
        <f t="shared" ca="1" si="3873"/>
        <v>#REF!</v>
      </c>
      <c r="FZ162" s="1322" t="e">
        <f t="shared" ca="1" si="3873"/>
        <v>#REF!</v>
      </c>
      <c r="GA162" s="655" t="e">
        <f t="shared" ca="1" si="3873"/>
        <v>#REF!</v>
      </c>
      <c r="GB162" s="543" t="e">
        <f t="shared" ca="1" si="3873"/>
        <v>#REF!</v>
      </c>
      <c r="GC162" s="1323" t="e">
        <f t="shared" ca="1" si="3873"/>
        <v>#REF!</v>
      </c>
      <c r="GD162" s="666" t="e">
        <f t="shared" ca="1" si="3873"/>
        <v>#REF!</v>
      </c>
      <c r="GE162" s="484" t="e">
        <f t="shared" ca="1" si="3873"/>
        <v>#REF!</v>
      </c>
      <c r="GF162" s="485" t="e">
        <f t="shared" ca="1" si="3873"/>
        <v>#REF!</v>
      </c>
      <c r="GG162" s="1324" t="e">
        <f t="shared" ca="1" si="3873"/>
        <v>#REF!</v>
      </c>
      <c r="GH162" s="677" t="e">
        <f t="shared" ca="1" si="3873"/>
        <v>#REF!</v>
      </c>
      <c r="GI162" s="540" t="e">
        <f t="shared" ca="1" si="3873"/>
        <v>#REF!</v>
      </c>
      <c r="GJ162" s="1325" t="e">
        <f t="shared" ca="1" si="3873"/>
        <v>#REF!</v>
      </c>
      <c r="GK162" s="688" t="e">
        <f t="shared" ca="1" si="3873"/>
        <v>#REF!</v>
      </c>
      <c r="GL162" s="518" t="e">
        <f t="shared" ca="1" si="3873"/>
        <v>#REF!</v>
      </c>
      <c r="GM162" s="1326" t="e">
        <f t="shared" ca="1" si="3873"/>
        <v>#REF!</v>
      </c>
      <c r="GN162" s="697" t="e">
        <f t="shared" ca="1" si="3873"/>
        <v>#REF!</v>
      </c>
      <c r="GO162" s="487" t="e">
        <f t="shared" ca="1" si="3873"/>
        <v>#REF!</v>
      </c>
      <c r="GP162" s="488" t="e">
        <f t="shared" ca="1" si="3873"/>
        <v>#REF!</v>
      </c>
      <c r="GQ162" s="1327" t="e">
        <f t="shared" ca="1" si="3873"/>
        <v>#REF!</v>
      </c>
      <c r="GR162" s="707" t="e">
        <f t="shared" ca="1" si="3873"/>
        <v>#REF!</v>
      </c>
      <c r="GS162" s="489" t="e">
        <f t="shared" ca="1" si="3873"/>
        <v>#REF!</v>
      </c>
      <c r="GT162" s="1328" t="e">
        <f t="shared" ca="1" si="3873"/>
        <v>#REF!</v>
      </c>
      <c r="GU162" s="707" t="e">
        <f t="shared" ca="1" si="3873"/>
        <v>#REF!</v>
      </c>
      <c r="GV162" s="489" t="e">
        <f t="shared" ca="1" si="3873"/>
        <v>#REF!</v>
      </c>
      <c r="GW162" s="1328" t="e">
        <f t="shared" ca="1" si="3873"/>
        <v>#REF!</v>
      </c>
      <c r="GX162" s="707" t="e">
        <f t="shared" ca="1" si="3873"/>
        <v>#REF!</v>
      </c>
      <c r="GY162" s="489" t="e">
        <f t="shared" ca="1" si="3873"/>
        <v>#REF!</v>
      </c>
      <c r="GZ162" s="490" t="e">
        <f t="shared" ca="1" si="3873"/>
        <v>#REF!</v>
      </c>
      <c r="HA162" s="1328" t="e">
        <f t="shared" ca="1" si="3873"/>
        <v>#REF!</v>
      </c>
      <c r="HC162" s="1312" t="s">
        <v>145</v>
      </c>
      <c r="HD162" s="477"/>
      <c r="HE162" s="595"/>
      <c r="HF162" s="477"/>
      <c r="HG162" s="477"/>
    </row>
    <row r="163" spans="2:215" s="478" customFormat="1" ht="28.5" x14ac:dyDescent="0.25">
      <c r="B163" s="516"/>
      <c r="C163" s="463"/>
      <c r="F163" s="1379"/>
      <c r="G163" s="1379"/>
      <c r="H163" s="1379"/>
      <c r="I163" s="1565"/>
      <c r="J163" s="554"/>
      <c r="R163" s="583"/>
      <c r="S163" s="443" t="s">
        <v>146</v>
      </c>
      <c r="T163" s="491" t="e">
        <f t="shared" ref="T163:AY163" ca="1" si="3874">SUMIFS(T$5:T$126,$HC$5:$HC$126,$S163,$HE$5:$HE$126,$I162)</f>
        <v>#REF!</v>
      </c>
      <c r="U163" s="492" t="e">
        <f t="shared" ca="1" si="3874"/>
        <v>#REF!</v>
      </c>
      <c r="V163" s="492" t="e">
        <f t="shared" ca="1" si="3874"/>
        <v>#REF!</v>
      </c>
      <c r="W163" s="493" t="e">
        <f t="shared" ca="1" si="3874"/>
        <v>#REF!</v>
      </c>
      <c r="X163" s="492" t="e">
        <f t="shared" ca="1" si="3874"/>
        <v>#REF!</v>
      </c>
      <c r="Y163" s="492" t="e">
        <f t="shared" ca="1" si="3874"/>
        <v>#REF!</v>
      </c>
      <c r="Z163" s="494" t="e">
        <f t="shared" ca="1" si="3874"/>
        <v>#REF!</v>
      </c>
      <c r="AA163" s="492" t="e">
        <f t="shared" ca="1" si="3874"/>
        <v>#REF!</v>
      </c>
      <c r="AB163" s="1329" t="e">
        <f t="shared" ca="1" si="3874"/>
        <v>#REF!</v>
      </c>
      <c r="AC163" s="492" t="e">
        <f t="shared" ca="1" si="3874"/>
        <v>#REF!</v>
      </c>
      <c r="AD163" s="491" t="e">
        <f t="shared" ca="1" si="3874"/>
        <v>#REF!</v>
      </c>
      <c r="AE163" s="492" t="e">
        <f t="shared" ca="1" si="3874"/>
        <v>#REF!</v>
      </c>
      <c r="AF163" s="492" t="e">
        <f t="shared" ca="1" si="3874"/>
        <v>#REF!</v>
      </c>
      <c r="AG163" s="493" t="e">
        <f t="shared" ca="1" si="3874"/>
        <v>#REF!</v>
      </c>
      <c r="AH163" s="492" t="e">
        <f t="shared" ca="1" si="3874"/>
        <v>#REF!</v>
      </c>
      <c r="AI163" s="492" t="e">
        <f t="shared" ca="1" si="3874"/>
        <v>#REF!</v>
      </c>
      <c r="AJ163" s="494" t="e">
        <f t="shared" ca="1" si="3874"/>
        <v>#REF!</v>
      </c>
      <c r="AK163" s="492" t="e">
        <f t="shared" ca="1" si="3874"/>
        <v>#REF!</v>
      </c>
      <c r="AL163" s="1329" t="e">
        <f t="shared" ca="1" si="3874"/>
        <v>#REF!</v>
      </c>
      <c r="AM163" s="492" t="e">
        <f t="shared" ca="1" si="3874"/>
        <v>#REF!</v>
      </c>
      <c r="AN163" s="491" t="e">
        <f t="shared" ca="1" si="3874"/>
        <v>#REF!</v>
      </c>
      <c r="AO163" s="492" t="e">
        <f t="shared" ca="1" si="3874"/>
        <v>#REF!</v>
      </c>
      <c r="AP163" s="492" t="e">
        <f t="shared" ca="1" si="3874"/>
        <v>#REF!</v>
      </c>
      <c r="AQ163" s="493" t="e">
        <f t="shared" ca="1" si="3874"/>
        <v>#REF!</v>
      </c>
      <c r="AR163" s="492" t="e">
        <f t="shared" ca="1" si="3874"/>
        <v>#REF!</v>
      </c>
      <c r="AS163" s="492" t="e">
        <f t="shared" ca="1" si="3874"/>
        <v>#REF!</v>
      </c>
      <c r="AT163" s="494" t="e">
        <f t="shared" ca="1" si="3874"/>
        <v>#REF!</v>
      </c>
      <c r="AU163" s="492" t="e">
        <f t="shared" ca="1" si="3874"/>
        <v>#REF!</v>
      </c>
      <c r="AV163" s="1329" t="e">
        <f t="shared" ca="1" si="3874"/>
        <v>#REF!</v>
      </c>
      <c r="AW163" s="492" t="e">
        <f t="shared" ca="1" si="3874"/>
        <v>#REF!</v>
      </c>
      <c r="AX163" s="645" t="e">
        <f t="shared" ca="1" si="3874"/>
        <v>#REF!</v>
      </c>
      <c r="AY163" s="522" t="e">
        <f t="shared" ca="1" si="3874"/>
        <v>#REF!</v>
      </c>
      <c r="AZ163" s="1330" t="e">
        <f t="shared" ref="AZ163:CE163" ca="1" si="3875">SUMIFS(AZ$5:AZ$126,$HC$5:$HC$126,$S163,$HE$5:$HE$126,$I162)</f>
        <v>#REF!</v>
      </c>
      <c r="BA163" s="656" t="e">
        <f t="shared" ca="1" si="3875"/>
        <v>#REF!</v>
      </c>
      <c r="BB163" s="544" t="e">
        <f t="shared" ca="1" si="3875"/>
        <v>#REF!</v>
      </c>
      <c r="BC163" s="1331" t="e">
        <f t="shared" ca="1" si="3875"/>
        <v>#REF!</v>
      </c>
      <c r="BD163" s="667" t="e">
        <f t="shared" ca="1" si="3875"/>
        <v>#REF!</v>
      </c>
      <c r="BE163" s="495" t="e">
        <f t="shared" ca="1" si="3875"/>
        <v>#REF!</v>
      </c>
      <c r="BF163" s="1329" t="e">
        <f t="shared" ca="1" si="3875"/>
        <v>#REF!</v>
      </c>
      <c r="BG163" s="1332" t="e">
        <f t="shared" ca="1" si="3875"/>
        <v>#REF!</v>
      </c>
      <c r="BH163" s="496" t="e">
        <f t="shared" ca="1" si="3875"/>
        <v>#REF!</v>
      </c>
      <c r="BI163" s="492" t="e">
        <f t="shared" ca="1" si="3875"/>
        <v>#REF!</v>
      </c>
      <c r="BJ163" s="492" t="e">
        <f t="shared" ca="1" si="3875"/>
        <v>#REF!</v>
      </c>
      <c r="BK163" s="493" t="e">
        <f t="shared" ca="1" si="3875"/>
        <v>#REF!</v>
      </c>
      <c r="BL163" s="492" t="e">
        <f t="shared" ca="1" si="3875"/>
        <v>#REF!</v>
      </c>
      <c r="BM163" s="492" t="e">
        <f t="shared" ca="1" si="3875"/>
        <v>#REF!</v>
      </c>
      <c r="BN163" s="494" t="e">
        <f t="shared" ca="1" si="3875"/>
        <v>#REF!</v>
      </c>
      <c r="BO163" s="492" t="e">
        <f t="shared" ca="1" si="3875"/>
        <v>#REF!</v>
      </c>
      <c r="BP163" s="1329" t="e">
        <f t="shared" ca="1" si="3875"/>
        <v>#REF!</v>
      </c>
      <c r="BQ163" s="492" t="e">
        <f t="shared" ca="1" si="3875"/>
        <v>#REF!</v>
      </c>
      <c r="BR163" s="491" t="e">
        <f t="shared" ca="1" si="3875"/>
        <v>#REF!</v>
      </c>
      <c r="BS163" s="492" t="e">
        <f t="shared" ca="1" si="3875"/>
        <v>#REF!</v>
      </c>
      <c r="BT163" s="492" t="e">
        <f t="shared" ca="1" si="3875"/>
        <v>#REF!</v>
      </c>
      <c r="BU163" s="493" t="e">
        <f t="shared" ca="1" si="3875"/>
        <v>#REF!</v>
      </c>
      <c r="BV163" s="492" t="e">
        <f t="shared" ca="1" si="3875"/>
        <v>#REF!</v>
      </c>
      <c r="BW163" s="492" t="e">
        <f t="shared" ca="1" si="3875"/>
        <v>#REF!</v>
      </c>
      <c r="BX163" s="494" t="e">
        <f t="shared" ca="1" si="3875"/>
        <v>#REF!</v>
      </c>
      <c r="BY163" s="492" t="e">
        <f t="shared" ca="1" si="3875"/>
        <v>#REF!</v>
      </c>
      <c r="BZ163" s="1329" t="e">
        <f t="shared" ca="1" si="3875"/>
        <v>#REF!</v>
      </c>
      <c r="CA163" s="492" t="e">
        <f t="shared" ca="1" si="3875"/>
        <v>#REF!</v>
      </c>
      <c r="CB163" s="491" t="e">
        <f t="shared" ca="1" si="3875"/>
        <v>#REF!</v>
      </c>
      <c r="CC163" s="492" t="e">
        <f t="shared" ca="1" si="3875"/>
        <v>#REF!</v>
      </c>
      <c r="CD163" s="492" t="e">
        <f t="shared" ca="1" si="3875"/>
        <v>#REF!</v>
      </c>
      <c r="CE163" s="493" t="e">
        <f t="shared" ca="1" si="3875"/>
        <v>#REF!</v>
      </c>
      <c r="CF163" s="492" t="e">
        <f t="shared" ref="CF163:DK163" ca="1" si="3876">SUMIFS(CF$5:CF$126,$HC$5:$HC$126,$S163,$HE$5:$HE$126,$I162)</f>
        <v>#REF!</v>
      </c>
      <c r="CG163" s="492" t="e">
        <f t="shared" ca="1" si="3876"/>
        <v>#REF!</v>
      </c>
      <c r="CH163" s="494" t="e">
        <f t="shared" ca="1" si="3876"/>
        <v>#REF!</v>
      </c>
      <c r="CI163" s="492" t="e">
        <f t="shared" ca="1" si="3876"/>
        <v>#REF!</v>
      </c>
      <c r="CJ163" s="1329" t="e">
        <f t="shared" ca="1" si="3876"/>
        <v>#REF!</v>
      </c>
      <c r="CK163" s="492" t="e">
        <f t="shared" ca="1" si="3876"/>
        <v>#REF!</v>
      </c>
      <c r="CL163" s="645" t="e">
        <f t="shared" ca="1" si="3876"/>
        <v>#REF!</v>
      </c>
      <c r="CM163" s="522" t="e">
        <f t="shared" ca="1" si="3876"/>
        <v>#REF!</v>
      </c>
      <c r="CN163" s="1330" t="e">
        <f t="shared" ca="1" si="3876"/>
        <v>#REF!</v>
      </c>
      <c r="CO163" s="656" t="e">
        <f t="shared" ca="1" si="3876"/>
        <v>#REF!</v>
      </c>
      <c r="CP163" s="544" t="e">
        <f t="shared" ca="1" si="3876"/>
        <v>#REF!</v>
      </c>
      <c r="CQ163" s="1331" t="e">
        <f t="shared" ca="1" si="3876"/>
        <v>#REF!</v>
      </c>
      <c r="CR163" s="667" t="e">
        <f t="shared" ca="1" si="3876"/>
        <v>#REF!</v>
      </c>
      <c r="CS163" s="495" t="e">
        <f t="shared" ca="1" si="3876"/>
        <v>#REF!</v>
      </c>
      <c r="CT163" s="1329" t="e">
        <f t="shared" ca="1" si="3876"/>
        <v>#REF!</v>
      </c>
      <c r="CU163" s="1332" t="e">
        <f t="shared" ca="1" si="3876"/>
        <v>#REF!</v>
      </c>
      <c r="CV163" s="678" t="e">
        <f t="shared" ca="1" si="3876"/>
        <v>#REF!</v>
      </c>
      <c r="CW163" s="541" t="e">
        <f t="shared" ca="1" si="3876"/>
        <v>#REF!</v>
      </c>
      <c r="CX163" s="1333" t="e">
        <f t="shared" ca="1" si="3876"/>
        <v>#REF!</v>
      </c>
      <c r="CY163" s="689" t="e">
        <f t="shared" ca="1" si="3876"/>
        <v>#REF!</v>
      </c>
      <c r="CZ163" s="519" t="e">
        <f t="shared" ca="1" si="3876"/>
        <v>#REF!</v>
      </c>
      <c r="DA163" s="1334" t="e">
        <f t="shared" ca="1" si="3876"/>
        <v>#REF!</v>
      </c>
      <c r="DB163" s="698" t="e">
        <f t="shared" ca="1" si="3876"/>
        <v>#REF!</v>
      </c>
      <c r="DC163" s="497" t="e">
        <f t="shared" ca="1" si="3876"/>
        <v>#REF!</v>
      </c>
      <c r="DD163" s="1329" t="e">
        <f t="shared" ca="1" si="3876"/>
        <v>#REF!</v>
      </c>
      <c r="DE163" s="1335" t="e">
        <f t="shared" ca="1" si="3876"/>
        <v>#REF!</v>
      </c>
      <c r="DF163" s="496" t="e">
        <f t="shared" ca="1" si="3876"/>
        <v>#REF!</v>
      </c>
      <c r="DG163" s="492" t="e">
        <f t="shared" ca="1" si="3876"/>
        <v>#REF!</v>
      </c>
      <c r="DH163" s="492" t="e">
        <f t="shared" ca="1" si="3876"/>
        <v>#REF!</v>
      </c>
      <c r="DI163" s="493" t="e">
        <f t="shared" ca="1" si="3876"/>
        <v>#REF!</v>
      </c>
      <c r="DJ163" s="492" t="e">
        <f t="shared" ca="1" si="3876"/>
        <v>#REF!</v>
      </c>
      <c r="DK163" s="492" t="e">
        <f t="shared" ca="1" si="3876"/>
        <v>#REF!</v>
      </c>
      <c r="DL163" s="494" t="e">
        <f t="shared" ref="DL163:EQ163" ca="1" si="3877">SUMIFS(DL$5:DL$126,$HC$5:$HC$126,$S163,$HE$5:$HE$126,$I162)</f>
        <v>#REF!</v>
      </c>
      <c r="DM163" s="492" t="e">
        <f t="shared" ca="1" si="3877"/>
        <v>#REF!</v>
      </c>
      <c r="DN163" s="1329" t="e">
        <f t="shared" ca="1" si="3877"/>
        <v>#REF!</v>
      </c>
      <c r="DO163" s="492" t="e">
        <f t="shared" ca="1" si="3877"/>
        <v>#REF!</v>
      </c>
      <c r="DP163" s="491" t="e">
        <f t="shared" ca="1" si="3877"/>
        <v>#REF!</v>
      </c>
      <c r="DQ163" s="492" t="e">
        <f t="shared" ca="1" si="3877"/>
        <v>#REF!</v>
      </c>
      <c r="DR163" s="492" t="e">
        <f t="shared" ca="1" si="3877"/>
        <v>#REF!</v>
      </c>
      <c r="DS163" s="493" t="e">
        <f t="shared" ca="1" si="3877"/>
        <v>#REF!</v>
      </c>
      <c r="DT163" s="492" t="e">
        <f t="shared" ca="1" si="3877"/>
        <v>#REF!</v>
      </c>
      <c r="DU163" s="492" t="e">
        <f t="shared" ca="1" si="3877"/>
        <v>#REF!</v>
      </c>
      <c r="DV163" s="494" t="e">
        <f t="shared" ca="1" si="3877"/>
        <v>#REF!</v>
      </c>
      <c r="DW163" s="492" t="e">
        <f t="shared" ca="1" si="3877"/>
        <v>#REF!</v>
      </c>
      <c r="DX163" s="1329" t="e">
        <f t="shared" ca="1" si="3877"/>
        <v>#REF!</v>
      </c>
      <c r="DY163" s="492" t="e">
        <f t="shared" ca="1" si="3877"/>
        <v>#REF!</v>
      </c>
      <c r="DZ163" s="491" t="e">
        <f t="shared" ca="1" si="3877"/>
        <v>#REF!</v>
      </c>
      <c r="EA163" s="492" t="e">
        <f t="shared" ca="1" si="3877"/>
        <v>#REF!</v>
      </c>
      <c r="EB163" s="492" t="e">
        <f t="shared" ca="1" si="3877"/>
        <v>#REF!</v>
      </c>
      <c r="EC163" s="493" t="e">
        <f t="shared" ca="1" si="3877"/>
        <v>#REF!</v>
      </c>
      <c r="ED163" s="492" t="e">
        <f t="shared" ca="1" si="3877"/>
        <v>#REF!</v>
      </c>
      <c r="EE163" s="492" t="e">
        <f t="shared" ca="1" si="3877"/>
        <v>#REF!</v>
      </c>
      <c r="EF163" s="494" t="e">
        <f t="shared" ca="1" si="3877"/>
        <v>#REF!</v>
      </c>
      <c r="EG163" s="492" t="e">
        <f t="shared" ca="1" si="3877"/>
        <v>#REF!</v>
      </c>
      <c r="EH163" s="1329" t="e">
        <f t="shared" ca="1" si="3877"/>
        <v>#REF!</v>
      </c>
      <c r="EI163" s="492" t="e">
        <f t="shared" ca="1" si="3877"/>
        <v>#REF!</v>
      </c>
      <c r="EJ163" s="645" t="e">
        <f t="shared" ca="1" si="3877"/>
        <v>#REF!</v>
      </c>
      <c r="EK163" s="522" t="e">
        <f t="shared" ca="1" si="3877"/>
        <v>#REF!</v>
      </c>
      <c r="EL163" s="1330" t="e">
        <f t="shared" ca="1" si="3877"/>
        <v>#REF!</v>
      </c>
      <c r="EM163" s="656" t="e">
        <f t="shared" ca="1" si="3877"/>
        <v>#REF!</v>
      </c>
      <c r="EN163" s="544" t="e">
        <f t="shared" ca="1" si="3877"/>
        <v>#REF!</v>
      </c>
      <c r="EO163" s="1331" t="e">
        <f t="shared" ca="1" si="3877"/>
        <v>#REF!</v>
      </c>
      <c r="EP163" s="667" t="e">
        <f t="shared" ca="1" si="3877"/>
        <v>#REF!</v>
      </c>
      <c r="EQ163" s="495" t="e">
        <f t="shared" ca="1" si="3877"/>
        <v>#REF!</v>
      </c>
      <c r="ER163" s="1329" t="e">
        <f t="shared" ref="ER163:FW163" ca="1" si="3878">SUMIFS(ER$5:ER$126,$HC$5:$HC$126,$S163,$HE$5:$HE$126,$I162)</f>
        <v>#REF!</v>
      </c>
      <c r="ES163" s="1332" t="e">
        <f t="shared" ca="1" si="3878"/>
        <v>#REF!</v>
      </c>
      <c r="ET163" s="496" t="e">
        <f t="shared" ca="1" si="3878"/>
        <v>#REF!</v>
      </c>
      <c r="EU163" s="492" t="e">
        <f t="shared" ca="1" si="3878"/>
        <v>#REF!</v>
      </c>
      <c r="EV163" s="492" t="e">
        <f t="shared" ca="1" si="3878"/>
        <v>#REF!</v>
      </c>
      <c r="EW163" s="493" t="e">
        <f t="shared" ca="1" si="3878"/>
        <v>#REF!</v>
      </c>
      <c r="EX163" s="492" t="e">
        <f t="shared" ca="1" si="3878"/>
        <v>#REF!</v>
      </c>
      <c r="EY163" s="492" t="e">
        <f t="shared" ca="1" si="3878"/>
        <v>#REF!</v>
      </c>
      <c r="EZ163" s="494" t="e">
        <f t="shared" ca="1" si="3878"/>
        <v>#REF!</v>
      </c>
      <c r="FA163" s="492" t="e">
        <f t="shared" ca="1" si="3878"/>
        <v>#REF!</v>
      </c>
      <c r="FB163" s="1329" t="e">
        <f t="shared" ca="1" si="3878"/>
        <v>#REF!</v>
      </c>
      <c r="FC163" s="492" t="e">
        <f t="shared" ca="1" si="3878"/>
        <v>#REF!</v>
      </c>
      <c r="FD163" s="491" t="e">
        <f t="shared" ca="1" si="3878"/>
        <v>#REF!</v>
      </c>
      <c r="FE163" s="492" t="e">
        <f t="shared" ca="1" si="3878"/>
        <v>#REF!</v>
      </c>
      <c r="FF163" s="492" t="e">
        <f t="shared" ca="1" si="3878"/>
        <v>#REF!</v>
      </c>
      <c r="FG163" s="493" t="e">
        <f t="shared" ca="1" si="3878"/>
        <v>#REF!</v>
      </c>
      <c r="FH163" s="492" t="e">
        <f t="shared" ca="1" si="3878"/>
        <v>#REF!</v>
      </c>
      <c r="FI163" s="492" t="e">
        <f t="shared" ca="1" si="3878"/>
        <v>#REF!</v>
      </c>
      <c r="FJ163" s="494" t="e">
        <f t="shared" ca="1" si="3878"/>
        <v>#REF!</v>
      </c>
      <c r="FK163" s="492" t="e">
        <f t="shared" ca="1" si="3878"/>
        <v>#REF!</v>
      </c>
      <c r="FL163" s="1329" t="e">
        <f t="shared" ca="1" si="3878"/>
        <v>#REF!</v>
      </c>
      <c r="FM163" s="492" t="e">
        <f t="shared" ca="1" si="3878"/>
        <v>#REF!</v>
      </c>
      <c r="FN163" s="491" t="e">
        <f t="shared" ca="1" si="3878"/>
        <v>#REF!</v>
      </c>
      <c r="FO163" s="492" t="e">
        <f t="shared" ca="1" si="3878"/>
        <v>#REF!</v>
      </c>
      <c r="FP163" s="492" t="e">
        <f t="shared" ca="1" si="3878"/>
        <v>#REF!</v>
      </c>
      <c r="FQ163" s="493" t="e">
        <f t="shared" ca="1" si="3878"/>
        <v>#REF!</v>
      </c>
      <c r="FR163" s="492" t="e">
        <f t="shared" ca="1" si="3878"/>
        <v>#REF!</v>
      </c>
      <c r="FS163" s="492" t="e">
        <f t="shared" ca="1" si="3878"/>
        <v>#REF!</v>
      </c>
      <c r="FT163" s="494" t="e">
        <f t="shared" ca="1" si="3878"/>
        <v>#REF!</v>
      </c>
      <c r="FU163" s="492" t="e">
        <f t="shared" ca="1" si="3878"/>
        <v>#REF!</v>
      </c>
      <c r="FV163" s="1329" t="e">
        <f t="shared" ca="1" si="3878"/>
        <v>#REF!</v>
      </c>
      <c r="FW163" s="492" t="e">
        <f t="shared" ca="1" si="3878"/>
        <v>#REF!</v>
      </c>
      <c r="FX163" s="645" t="e">
        <f t="shared" ref="FX163:HA163" ca="1" si="3879">SUMIFS(FX$5:FX$126,$HC$5:$HC$126,$S163,$HE$5:$HE$126,$I162)</f>
        <v>#REF!</v>
      </c>
      <c r="FY163" s="522" t="e">
        <f t="shared" ca="1" si="3879"/>
        <v>#REF!</v>
      </c>
      <c r="FZ163" s="1330" t="e">
        <f t="shared" ca="1" si="3879"/>
        <v>#REF!</v>
      </c>
      <c r="GA163" s="656" t="e">
        <f t="shared" ca="1" si="3879"/>
        <v>#REF!</v>
      </c>
      <c r="GB163" s="544" t="e">
        <f t="shared" ca="1" si="3879"/>
        <v>#REF!</v>
      </c>
      <c r="GC163" s="1331" t="e">
        <f t="shared" ca="1" si="3879"/>
        <v>#REF!</v>
      </c>
      <c r="GD163" s="667" t="e">
        <f t="shared" ca="1" si="3879"/>
        <v>#REF!</v>
      </c>
      <c r="GE163" s="495" t="e">
        <f t="shared" ca="1" si="3879"/>
        <v>#REF!</v>
      </c>
      <c r="GF163" s="1329" t="e">
        <f t="shared" ca="1" si="3879"/>
        <v>#REF!</v>
      </c>
      <c r="GG163" s="1332" t="e">
        <f t="shared" ca="1" si="3879"/>
        <v>#REF!</v>
      </c>
      <c r="GH163" s="678" t="e">
        <f t="shared" ca="1" si="3879"/>
        <v>#REF!</v>
      </c>
      <c r="GI163" s="541" t="e">
        <f t="shared" ca="1" si="3879"/>
        <v>#REF!</v>
      </c>
      <c r="GJ163" s="1333" t="e">
        <f t="shared" ca="1" si="3879"/>
        <v>#REF!</v>
      </c>
      <c r="GK163" s="689" t="e">
        <f t="shared" ca="1" si="3879"/>
        <v>#REF!</v>
      </c>
      <c r="GL163" s="519" t="e">
        <f t="shared" ca="1" si="3879"/>
        <v>#REF!</v>
      </c>
      <c r="GM163" s="1334" t="e">
        <f t="shared" ca="1" si="3879"/>
        <v>#REF!</v>
      </c>
      <c r="GN163" s="698" t="e">
        <f t="shared" ca="1" si="3879"/>
        <v>#REF!</v>
      </c>
      <c r="GO163" s="497" t="e">
        <f t="shared" ca="1" si="3879"/>
        <v>#REF!</v>
      </c>
      <c r="GP163" s="1329" t="e">
        <f t="shared" ca="1" si="3879"/>
        <v>#REF!</v>
      </c>
      <c r="GQ163" s="1335" t="e">
        <f t="shared" ca="1" si="3879"/>
        <v>#REF!</v>
      </c>
      <c r="GR163" s="708" t="e">
        <f t="shared" ca="1" si="3879"/>
        <v>#REF!</v>
      </c>
      <c r="GS163" s="498" t="e">
        <f t="shared" ca="1" si="3879"/>
        <v>#REF!</v>
      </c>
      <c r="GT163" s="1336" t="e">
        <f t="shared" ca="1" si="3879"/>
        <v>#REF!</v>
      </c>
      <c r="GU163" s="708" t="e">
        <f t="shared" ca="1" si="3879"/>
        <v>#REF!</v>
      </c>
      <c r="GV163" s="498" t="e">
        <f t="shared" ca="1" si="3879"/>
        <v>#REF!</v>
      </c>
      <c r="GW163" s="1336" t="e">
        <f t="shared" ca="1" si="3879"/>
        <v>#REF!</v>
      </c>
      <c r="GX163" s="708" t="e">
        <f t="shared" ca="1" si="3879"/>
        <v>#REF!</v>
      </c>
      <c r="GY163" s="498" t="e">
        <f t="shared" ca="1" si="3879"/>
        <v>#REF!</v>
      </c>
      <c r="GZ163" s="1329" t="e">
        <f t="shared" ca="1" si="3879"/>
        <v>#REF!</v>
      </c>
      <c r="HA163" s="1336" t="e">
        <f t="shared" ca="1" si="3879"/>
        <v>#REF!</v>
      </c>
      <c r="HC163" s="1312" t="s">
        <v>146</v>
      </c>
      <c r="HD163" s="477"/>
      <c r="HE163" s="595"/>
      <c r="HF163" s="477"/>
      <c r="HG163" s="477"/>
    </row>
    <row r="164" spans="2:215" s="478" customFormat="1" ht="29.25" thickBot="1" x14ac:dyDescent="0.3">
      <c r="B164" s="516"/>
      <c r="C164" s="463"/>
      <c r="F164" s="1379"/>
      <c r="G164" s="1379"/>
      <c r="H164" s="1379"/>
      <c r="I164" s="1565"/>
      <c r="J164" s="554"/>
      <c r="R164" s="583"/>
      <c r="S164" s="444" t="s">
        <v>143</v>
      </c>
      <c r="T164" s="1337" t="e">
        <f t="shared" ref="T164:AA164" ca="1" si="3880">IF(AND(T162&gt;0,T163&gt;0),ROUNDDOWN(T163/T162,4),"")</f>
        <v>#REF!</v>
      </c>
      <c r="U164" s="1338" t="e">
        <f t="shared" ca="1" si="3880"/>
        <v>#REF!</v>
      </c>
      <c r="V164" s="1338" t="e">
        <f t="shared" ca="1" si="3880"/>
        <v>#REF!</v>
      </c>
      <c r="W164" s="1339" t="e">
        <f t="shared" ca="1" si="3880"/>
        <v>#REF!</v>
      </c>
      <c r="X164" s="1338" t="e">
        <f t="shared" ca="1" si="3880"/>
        <v>#REF!</v>
      </c>
      <c r="Y164" s="1338" t="e">
        <f t="shared" ca="1" si="3880"/>
        <v>#REF!</v>
      </c>
      <c r="Z164" s="1340" t="e">
        <f t="shared" ca="1" si="3880"/>
        <v>#REF!</v>
      </c>
      <c r="AA164" s="1338" t="e">
        <f t="shared" ca="1" si="3880"/>
        <v>#REF!</v>
      </c>
      <c r="AB164" s="1341" t="e">
        <f ca="1">IF(AB163&gt;0,AB163/AB162,0)</f>
        <v>#REF!</v>
      </c>
      <c r="AC164" s="1338" t="e">
        <f t="shared" ref="AC164:AK164" ca="1" si="3881">IF(AND(AC162&gt;0,AC163&gt;0),ROUNDDOWN(AC163/AC162,4),"")</f>
        <v>#REF!</v>
      </c>
      <c r="AD164" s="1337" t="e">
        <f t="shared" ca="1" si="3881"/>
        <v>#REF!</v>
      </c>
      <c r="AE164" s="1338" t="e">
        <f t="shared" ca="1" si="3881"/>
        <v>#REF!</v>
      </c>
      <c r="AF164" s="1338" t="e">
        <f t="shared" ca="1" si="3881"/>
        <v>#REF!</v>
      </c>
      <c r="AG164" s="1339" t="e">
        <f t="shared" ca="1" si="3881"/>
        <v>#REF!</v>
      </c>
      <c r="AH164" s="1338" t="e">
        <f t="shared" ca="1" si="3881"/>
        <v>#REF!</v>
      </c>
      <c r="AI164" s="1338" t="e">
        <f t="shared" ca="1" si="3881"/>
        <v>#REF!</v>
      </c>
      <c r="AJ164" s="1340" t="e">
        <f t="shared" ca="1" si="3881"/>
        <v>#REF!</v>
      </c>
      <c r="AK164" s="1338" t="e">
        <f t="shared" ca="1" si="3881"/>
        <v>#REF!</v>
      </c>
      <c r="AL164" s="1341" t="e">
        <f ca="1">IF(AL163&gt;0,AL163/AL162,0)</f>
        <v>#REF!</v>
      </c>
      <c r="AM164" s="1338" t="e">
        <f t="shared" ref="AM164:AU164" ca="1" si="3882">IF(AND(AM162&gt;0,AM163&gt;0),ROUNDDOWN(AM163/AM162,4),"")</f>
        <v>#REF!</v>
      </c>
      <c r="AN164" s="1337" t="e">
        <f t="shared" ca="1" si="3882"/>
        <v>#REF!</v>
      </c>
      <c r="AO164" s="1338" t="e">
        <f t="shared" ca="1" si="3882"/>
        <v>#REF!</v>
      </c>
      <c r="AP164" s="1338" t="e">
        <f t="shared" ca="1" si="3882"/>
        <v>#REF!</v>
      </c>
      <c r="AQ164" s="1339" t="e">
        <f t="shared" ca="1" si="3882"/>
        <v>#REF!</v>
      </c>
      <c r="AR164" s="1338" t="e">
        <f t="shared" ca="1" si="3882"/>
        <v>#REF!</v>
      </c>
      <c r="AS164" s="1338" t="e">
        <f t="shared" ca="1" si="3882"/>
        <v>#REF!</v>
      </c>
      <c r="AT164" s="1340" t="e">
        <f t="shared" ca="1" si="3882"/>
        <v>#REF!</v>
      </c>
      <c r="AU164" s="1338" t="e">
        <f t="shared" ca="1" si="3882"/>
        <v>#REF!</v>
      </c>
      <c r="AV164" s="1341" t="e">
        <f ca="1">IF(AV163&gt;0,AV163/AV162,0)</f>
        <v>#REF!</v>
      </c>
      <c r="AW164" s="1338" t="e">
        <f t="shared" ref="AW164" ca="1" si="3883">IF(AND(AW162&gt;0,AW163&gt;0),ROUNDDOWN(AW163/AW162,4),"")</f>
        <v>#REF!</v>
      </c>
      <c r="AX164" s="1343" t="e">
        <f t="shared" ref="AX164:BE164" ca="1" si="3884">IF(AND(AX162&gt;0,AX163&gt;0),ROUNDDOWN(AX163/AX162,4),"")</f>
        <v>#REF!</v>
      </c>
      <c r="AY164" s="1344" t="e">
        <f t="shared" ca="1" si="3884"/>
        <v>#REF!</v>
      </c>
      <c r="AZ164" s="1345" t="e">
        <f t="shared" ca="1" si="3884"/>
        <v>#REF!</v>
      </c>
      <c r="BA164" s="1346" t="e">
        <f t="shared" ca="1" si="3884"/>
        <v>#REF!</v>
      </c>
      <c r="BB164" s="1347" t="e">
        <f t="shared" ca="1" si="3884"/>
        <v>#REF!</v>
      </c>
      <c r="BC164" s="1348" t="e">
        <f t="shared" ca="1" si="3884"/>
        <v>#REF!</v>
      </c>
      <c r="BD164" s="1349" t="e">
        <f t="shared" ca="1" si="3884"/>
        <v>#REF!</v>
      </c>
      <c r="BE164" s="1350" t="e">
        <f t="shared" ca="1" si="3884"/>
        <v>#REF!</v>
      </c>
      <c r="BF164" s="1351"/>
      <c r="BG164" s="1352" t="e">
        <f ca="1">IF(AND(BG162&gt;0,BG163&gt;0),ROUNDDOWN(BG163/BG162,4),"")</f>
        <v>#REF!</v>
      </c>
      <c r="BH164" s="1353" t="e">
        <f t="shared" ref="BH164:BO164" ca="1" si="3885">IF(AND(BH162&gt;0,BH163&gt;0),ROUNDDOWN(BH163/BH162,4),"")</f>
        <v>#REF!</v>
      </c>
      <c r="BI164" s="1338" t="e">
        <f t="shared" ca="1" si="3885"/>
        <v>#REF!</v>
      </c>
      <c r="BJ164" s="1338" t="e">
        <f t="shared" ca="1" si="3885"/>
        <v>#REF!</v>
      </c>
      <c r="BK164" s="1339" t="e">
        <f t="shared" ca="1" si="3885"/>
        <v>#REF!</v>
      </c>
      <c r="BL164" s="1338" t="e">
        <f t="shared" ca="1" si="3885"/>
        <v>#REF!</v>
      </c>
      <c r="BM164" s="1338" t="e">
        <f t="shared" ca="1" si="3885"/>
        <v>#REF!</v>
      </c>
      <c r="BN164" s="1340" t="e">
        <f t="shared" ca="1" si="3885"/>
        <v>#REF!</v>
      </c>
      <c r="BO164" s="1338" t="e">
        <f t="shared" ca="1" si="3885"/>
        <v>#REF!</v>
      </c>
      <c r="BP164" s="1341" t="e">
        <f ca="1">IF(BP163&gt;0,BP163/BP162,0)</f>
        <v>#REF!</v>
      </c>
      <c r="BQ164" s="1338" t="e">
        <f t="shared" ref="BQ164:BY164" ca="1" si="3886">IF(AND(BQ162&gt;0,BQ163&gt;0),ROUNDDOWN(BQ163/BQ162,4),"")</f>
        <v>#REF!</v>
      </c>
      <c r="BR164" s="1337" t="e">
        <f t="shared" ca="1" si="3886"/>
        <v>#REF!</v>
      </c>
      <c r="BS164" s="1338" t="e">
        <f t="shared" ca="1" si="3886"/>
        <v>#REF!</v>
      </c>
      <c r="BT164" s="1338" t="e">
        <f t="shared" ca="1" si="3886"/>
        <v>#REF!</v>
      </c>
      <c r="BU164" s="1339" t="e">
        <f t="shared" ca="1" si="3886"/>
        <v>#REF!</v>
      </c>
      <c r="BV164" s="1338" t="e">
        <f t="shared" ca="1" si="3886"/>
        <v>#REF!</v>
      </c>
      <c r="BW164" s="1338" t="e">
        <f t="shared" ca="1" si="3886"/>
        <v>#REF!</v>
      </c>
      <c r="BX164" s="1340" t="e">
        <f t="shared" ca="1" si="3886"/>
        <v>#REF!</v>
      </c>
      <c r="BY164" s="1338" t="e">
        <f t="shared" ca="1" si="3886"/>
        <v>#REF!</v>
      </c>
      <c r="BZ164" s="1341" t="e">
        <f ca="1">IF(BZ163&gt;0,BZ163/BZ162,0)</f>
        <v>#REF!</v>
      </c>
      <c r="CA164" s="1338" t="e">
        <f t="shared" ref="CA164:CI164" ca="1" si="3887">IF(AND(CA162&gt;0,CA163&gt;0),ROUNDDOWN(CA163/CA162,4),"")</f>
        <v>#REF!</v>
      </c>
      <c r="CB164" s="1337" t="e">
        <f t="shared" ca="1" si="3887"/>
        <v>#REF!</v>
      </c>
      <c r="CC164" s="1338" t="e">
        <f t="shared" ca="1" si="3887"/>
        <v>#REF!</v>
      </c>
      <c r="CD164" s="1338" t="e">
        <f t="shared" ca="1" si="3887"/>
        <v>#REF!</v>
      </c>
      <c r="CE164" s="1339" t="e">
        <f t="shared" ca="1" si="3887"/>
        <v>#REF!</v>
      </c>
      <c r="CF164" s="1338" t="e">
        <f t="shared" ca="1" si="3887"/>
        <v>#REF!</v>
      </c>
      <c r="CG164" s="1338" t="e">
        <f t="shared" ca="1" si="3887"/>
        <v>#REF!</v>
      </c>
      <c r="CH164" s="1340" t="e">
        <f t="shared" ca="1" si="3887"/>
        <v>#REF!</v>
      </c>
      <c r="CI164" s="1338" t="e">
        <f t="shared" ca="1" si="3887"/>
        <v>#REF!</v>
      </c>
      <c r="CJ164" s="1341" t="e">
        <f ca="1">IF(CJ163&gt;0,CJ163/CJ162,0)</f>
        <v>#REF!</v>
      </c>
      <c r="CK164" s="1338" t="e">
        <f t="shared" ref="CK164" ca="1" si="3888">IF(AND(CK162&gt;0,CK163&gt;0),ROUNDDOWN(CK163/CK162,4),"")</f>
        <v>#REF!</v>
      </c>
      <c r="CL164" s="1343" t="e">
        <f t="shared" ref="CL164:CS164" ca="1" si="3889">IF(AND(CL162&gt;0,CL163&gt;0),ROUNDDOWN(CL163/CL162,4),"")</f>
        <v>#REF!</v>
      </c>
      <c r="CM164" s="1344" t="e">
        <f t="shared" ca="1" si="3889"/>
        <v>#REF!</v>
      </c>
      <c r="CN164" s="1345" t="e">
        <f t="shared" ca="1" si="3889"/>
        <v>#REF!</v>
      </c>
      <c r="CO164" s="1346" t="e">
        <f t="shared" ca="1" si="3889"/>
        <v>#REF!</v>
      </c>
      <c r="CP164" s="1347" t="e">
        <f t="shared" ca="1" si="3889"/>
        <v>#REF!</v>
      </c>
      <c r="CQ164" s="1348" t="e">
        <f t="shared" ca="1" si="3889"/>
        <v>#REF!</v>
      </c>
      <c r="CR164" s="1349" t="e">
        <f t="shared" ca="1" si="3889"/>
        <v>#REF!</v>
      </c>
      <c r="CS164" s="1350" t="e">
        <f t="shared" ca="1" si="3889"/>
        <v>#REF!</v>
      </c>
      <c r="CT164" s="1351"/>
      <c r="CU164" s="1352" t="e">
        <f t="shared" ref="CU164:DC164" ca="1" si="3890">IF(AND(CU162&gt;0,CU163&gt;0),ROUNDDOWN(CU163/CU162,4),"")</f>
        <v>#REF!</v>
      </c>
      <c r="CV164" s="1354" t="e">
        <f t="shared" ca="1" si="3890"/>
        <v>#REF!</v>
      </c>
      <c r="CW164" s="1355" t="e">
        <f t="shared" ca="1" si="3890"/>
        <v>#REF!</v>
      </c>
      <c r="CX164" s="1356" t="e">
        <f t="shared" ca="1" si="3890"/>
        <v>#REF!</v>
      </c>
      <c r="CY164" s="1357" t="e">
        <f t="shared" ca="1" si="3890"/>
        <v>#REF!</v>
      </c>
      <c r="CZ164" s="1358" t="e">
        <f t="shared" ca="1" si="3890"/>
        <v>#REF!</v>
      </c>
      <c r="DA164" s="1359" t="e">
        <f t="shared" ca="1" si="3890"/>
        <v>#REF!</v>
      </c>
      <c r="DB164" s="1360" t="e">
        <f t="shared" ca="1" si="3890"/>
        <v>#REF!</v>
      </c>
      <c r="DC164" s="1361" t="e">
        <f t="shared" ca="1" si="3890"/>
        <v>#REF!</v>
      </c>
      <c r="DD164" s="1362"/>
      <c r="DE164" s="1363" t="e">
        <f ca="1">IF(AND(DE162&gt;0,DE163&gt;0),ROUNDDOWN(DE163/DE162,4),"")</f>
        <v>#REF!</v>
      </c>
      <c r="DF164" s="1353" t="e">
        <f t="shared" ref="DF164:DM164" ca="1" si="3891">IF(AND(DF162&gt;0,DF163&gt;0),ROUNDDOWN(DF163/DF162,4),"")</f>
        <v>#REF!</v>
      </c>
      <c r="DG164" s="1338" t="e">
        <f t="shared" ca="1" si="3891"/>
        <v>#REF!</v>
      </c>
      <c r="DH164" s="1338" t="e">
        <f t="shared" ca="1" si="3891"/>
        <v>#REF!</v>
      </c>
      <c r="DI164" s="1339" t="e">
        <f t="shared" ca="1" si="3891"/>
        <v>#REF!</v>
      </c>
      <c r="DJ164" s="1338" t="e">
        <f t="shared" ca="1" si="3891"/>
        <v>#REF!</v>
      </c>
      <c r="DK164" s="1338" t="e">
        <f t="shared" ca="1" si="3891"/>
        <v>#REF!</v>
      </c>
      <c r="DL164" s="1340" t="e">
        <f t="shared" ca="1" si="3891"/>
        <v>#REF!</v>
      </c>
      <c r="DM164" s="1338" t="e">
        <f t="shared" ca="1" si="3891"/>
        <v>#REF!</v>
      </c>
      <c r="DN164" s="1341" t="e">
        <f ca="1">IF(DN163&gt;0,DN163/DN162,0)</f>
        <v>#REF!</v>
      </c>
      <c r="DO164" s="1338" t="e">
        <f t="shared" ref="DO164:DW164" ca="1" si="3892">IF(AND(DO162&gt;0,DO163&gt;0),ROUNDDOWN(DO163/DO162,4),"")</f>
        <v>#REF!</v>
      </c>
      <c r="DP164" s="1337" t="e">
        <f t="shared" ca="1" si="3892"/>
        <v>#REF!</v>
      </c>
      <c r="DQ164" s="1338" t="e">
        <f t="shared" ca="1" si="3892"/>
        <v>#REF!</v>
      </c>
      <c r="DR164" s="1338" t="e">
        <f t="shared" ca="1" si="3892"/>
        <v>#REF!</v>
      </c>
      <c r="DS164" s="1339" t="e">
        <f t="shared" ca="1" si="3892"/>
        <v>#REF!</v>
      </c>
      <c r="DT164" s="1338" t="e">
        <f t="shared" ca="1" si="3892"/>
        <v>#REF!</v>
      </c>
      <c r="DU164" s="1338" t="e">
        <f t="shared" ca="1" si="3892"/>
        <v>#REF!</v>
      </c>
      <c r="DV164" s="1340" t="e">
        <f t="shared" ca="1" si="3892"/>
        <v>#REF!</v>
      </c>
      <c r="DW164" s="1338" t="e">
        <f t="shared" ca="1" si="3892"/>
        <v>#REF!</v>
      </c>
      <c r="DX164" s="1341" t="e">
        <f ca="1">IF(DX163&gt;0,DX163/DX162,0)</f>
        <v>#REF!</v>
      </c>
      <c r="DY164" s="1338" t="e">
        <f t="shared" ref="DY164:EG164" ca="1" si="3893">IF(AND(DY162&gt;0,DY163&gt;0),ROUNDDOWN(DY163/DY162,4),"")</f>
        <v>#REF!</v>
      </c>
      <c r="DZ164" s="1337" t="e">
        <f t="shared" ca="1" si="3893"/>
        <v>#REF!</v>
      </c>
      <c r="EA164" s="1338" t="e">
        <f t="shared" ca="1" si="3893"/>
        <v>#REF!</v>
      </c>
      <c r="EB164" s="1338" t="e">
        <f t="shared" ca="1" si="3893"/>
        <v>#REF!</v>
      </c>
      <c r="EC164" s="1339" t="e">
        <f t="shared" ca="1" si="3893"/>
        <v>#REF!</v>
      </c>
      <c r="ED164" s="1338" t="e">
        <f t="shared" ca="1" si="3893"/>
        <v>#REF!</v>
      </c>
      <c r="EE164" s="1338" t="e">
        <f t="shared" ca="1" si="3893"/>
        <v>#REF!</v>
      </c>
      <c r="EF164" s="1340" t="e">
        <f t="shared" ca="1" si="3893"/>
        <v>#REF!</v>
      </c>
      <c r="EG164" s="1338" t="e">
        <f t="shared" ca="1" si="3893"/>
        <v>#REF!</v>
      </c>
      <c r="EH164" s="1341" t="e">
        <f ca="1">IF(EH163&gt;0,EH163/EH162,0)</f>
        <v>#REF!</v>
      </c>
      <c r="EI164" s="1338" t="e">
        <f t="shared" ref="EI164" ca="1" si="3894">IF(AND(EI162&gt;0,EI163&gt;0),ROUNDDOWN(EI163/EI162,4),"")</f>
        <v>#REF!</v>
      </c>
      <c r="EJ164" s="1343" t="e">
        <f t="shared" ref="EJ164:EQ164" ca="1" si="3895">IF(AND(EJ162&gt;0,EJ163&gt;0),ROUNDDOWN(EJ163/EJ162,4),"")</f>
        <v>#REF!</v>
      </c>
      <c r="EK164" s="1344" t="e">
        <f t="shared" ca="1" si="3895"/>
        <v>#REF!</v>
      </c>
      <c r="EL164" s="1345" t="e">
        <f t="shared" ca="1" si="3895"/>
        <v>#REF!</v>
      </c>
      <c r="EM164" s="1346" t="e">
        <f t="shared" ca="1" si="3895"/>
        <v>#REF!</v>
      </c>
      <c r="EN164" s="1347" t="e">
        <f t="shared" ca="1" si="3895"/>
        <v>#REF!</v>
      </c>
      <c r="EO164" s="1348" t="e">
        <f t="shared" ca="1" si="3895"/>
        <v>#REF!</v>
      </c>
      <c r="EP164" s="1349" t="e">
        <f t="shared" ca="1" si="3895"/>
        <v>#REF!</v>
      </c>
      <c r="EQ164" s="1350" t="e">
        <f t="shared" ca="1" si="3895"/>
        <v>#REF!</v>
      </c>
      <c r="ER164" s="1351"/>
      <c r="ES164" s="1352" t="e">
        <f ca="1">IF(AND(ES162&gt;0,ES163&gt;0),ROUNDDOWN(ES163/ES162,4),"")</f>
        <v>#REF!</v>
      </c>
      <c r="ET164" s="1353" t="e">
        <f t="shared" ref="ET164:FA164" ca="1" si="3896">IF(AND(ET162&gt;0,ET163&gt;0),ROUNDDOWN(ET163/ET162,4),"")</f>
        <v>#REF!</v>
      </c>
      <c r="EU164" s="1338" t="e">
        <f t="shared" ca="1" si="3896"/>
        <v>#REF!</v>
      </c>
      <c r="EV164" s="1338" t="e">
        <f t="shared" ca="1" si="3896"/>
        <v>#REF!</v>
      </c>
      <c r="EW164" s="1339" t="e">
        <f t="shared" ca="1" si="3896"/>
        <v>#REF!</v>
      </c>
      <c r="EX164" s="1338" t="e">
        <f t="shared" ca="1" si="3896"/>
        <v>#REF!</v>
      </c>
      <c r="EY164" s="1338" t="e">
        <f t="shared" ca="1" si="3896"/>
        <v>#REF!</v>
      </c>
      <c r="EZ164" s="1340" t="e">
        <f t="shared" ca="1" si="3896"/>
        <v>#REF!</v>
      </c>
      <c r="FA164" s="1338" t="e">
        <f t="shared" ca="1" si="3896"/>
        <v>#REF!</v>
      </c>
      <c r="FB164" s="1341" t="e">
        <f ca="1">IF(FB163&gt;0,FB163/FB162,0)</f>
        <v>#REF!</v>
      </c>
      <c r="FC164" s="1338" t="e">
        <f t="shared" ref="FC164:FK164" ca="1" si="3897">IF(AND(FC162&gt;0,FC163&gt;0),ROUNDDOWN(FC163/FC162,4),"")</f>
        <v>#REF!</v>
      </c>
      <c r="FD164" s="1337" t="e">
        <f t="shared" ca="1" si="3897"/>
        <v>#REF!</v>
      </c>
      <c r="FE164" s="1338" t="e">
        <f t="shared" ca="1" si="3897"/>
        <v>#REF!</v>
      </c>
      <c r="FF164" s="1338" t="e">
        <f t="shared" ca="1" si="3897"/>
        <v>#REF!</v>
      </c>
      <c r="FG164" s="1339" t="e">
        <f t="shared" ca="1" si="3897"/>
        <v>#REF!</v>
      </c>
      <c r="FH164" s="1338" t="e">
        <f t="shared" ca="1" si="3897"/>
        <v>#REF!</v>
      </c>
      <c r="FI164" s="1338" t="e">
        <f t="shared" ca="1" si="3897"/>
        <v>#REF!</v>
      </c>
      <c r="FJ164" s="1340" t="e">
        <f t="shared" ca="1" si="3897"/>
        <v>#REF!</v>
      </c>
      <c r="FK164" s="1338" t="e">
        <f t="shared" ca="1" si="3897"/>
        <v>#REF!</v>
      </c>
      <c r="FL164" s="1341" t="e">
        <f ca="1">IF(FL163&gt;0,FL163/FL162,0)</f>
        <v>#REF!</v>
      </c>
      <c r="FM164" s="1338" t="e">
        <f t="shared" ref="FM164:FU164" ca="1" si="3898">IF(AND(FM162&gt;0,FM163&gt;0),ROUNDDOWN(FM163/FM162,4),"")</f>
        <v>#REF!</v>
      </c>
      <c r="FN164" s="1337" t="e">
        <f t="shared" ca="1" si="3898"/>
        <v>#REF!</v>
      </c>
      <c r="FO164" s="1338" t="e">
        <f t="shared" ca="1" si="3898"/>
        <v>#REF!</v>
      </c>
      <c r="FP164" s="1338" t="e">
        <f t="shared" ca="1" si="3898"/>
        <v>#REF!</v>
      </c>
      <c r="FQ164" s="1339" t="e">
        <f t="shared" ca="1" si="3898"/>
        <v>#REF!</v>
      </c>
      <c r="FR164" s="1338" t="e">
        <f t="shared" ca="1" si="3898"/>
        <v>#REF!</v>
      </c>
      <c r="FS164" s="1338" t="e">
        <f t="shared" ca="1" si="3898"/>
        <v>#REF!</v>
      </c>
      <c r="FT164" s="1340" t="e">
        <f t="shared" ca="1" si="3898"/>
        <v>#REF!</v>
      </c>
      <c r="FU164" s="1338" t="e">
        <f t="shared" ca="1" si="3898"/>
        <v>#REF!</v>
      </c>
      <c r="FV164" s="1341" t="e">
        <f ca="1">IF(FV163&gt;0,FV163/FV162,0)</f>
        <v>#REF!</v>
      </c>
      <c r="FW164" s="1338" t="e">
        <f t="shared" ref="FW164" ca="1" si="3899">IF(AND(FW162&gt;0,FW163&gt;0),ROUNDDOWN(FW163/FW162,4),"")</f>
        <v>#REF!</v>
      </c>
      <c r="FX164" s="1343" t="e">
        <f t="shared" ref="FX164:GE164" ca="1" si="3900">IF(AND(FX162&gt;0,FX163&gt;0),ROUNDDOWN(FX163/FX162,4),"")</f>
        <v>#REF!</v>
      </c>
      <c r="FY164" s="1344" t="e">
        <f t="shared" ca="1" si="3900"/>
        <v>#REF!</v>
      </c>
      <c r="FZ164" s="1345" t="e">
        <f t="shared" ca="1" si="3900"/>
        <v>#REF!</v>
      </c>
      <c r="GA164" s="1346" t="e">
        <f t="shared" ca="1" si="3900"/>
        <v>#REF!</v>
      </c>
      <c r="GB164" s="1347" t="e">
        <f t="shared" ca="1" si="3900"/>
        <v>#REF!</v>
      </c>
      <c r="GC164" s="1348" t="e">
        <f t="shared" ca="1" si="3900"/>
        <v>#REF!</v>
      </c>
      <c r="GD164" s="1349" t="e">
        <f t="shared" ca="1" si="3900"/>
        <v>#REF!</v>
      </c>
      <c r="GE164" s="1350" t="e">
        <f t="shared" ca="1" si="3900"/>
        <v>#REF!</v>
      </c>
      <c r="GF164" s="1351"/>
      <c r="GG164" s="1352" t="e">
        <f t="shared" ref="GG164:GO164" ca="1" si="3901">IF(AND(GG162&gt;0,GG163&gt;0),ROUNDDOWN(GG163/GG162,4),"")</f>
        <v>#REF!</v>
      </c>
      <c r="GH164" s="1354" t="e">
        <f t="shared" ca="1" si="3901"/>
        <v>#REF!</v>
      </c>
      <c r="GI164" s="1355" t="e">
        <f t="shared" ca="1" si="3901"/>
        <v>#REF!</v>
      </c>
      <c r="GJ164" s="1356" t="e">
        <f t="shared" ca="1" si="3901"/>
        <v>#REF!</v>
      </c>
      <c r="GK164" s="1357" t="e">
        <f t="shared" ca="1" si="3901"/>
        <v>#REF!</v>
      </c>
      <c r="GL164" s="1358" t="e">
        <f t="shared" ca="1" si="3901"/>
        <v>#REF!</v>
      </c>
      <c r="GM164" s="1359" t="e">
        <f t="shared" ca="1" si="3901"/>
        <v>#REF!</v>
      </c>
      <c r="GN164" s="1360" t="e">
        <f t="shared" ca="1" si="3901"/>
        <v>#REF!</v>
      </c>
      <c r="GO164" s="1361" t="e">
        <f t="shared" ca="1" si="3901"/>
        <v>#REF!</v>
      </c>
      <c r="GP164" s="1362"/>
      <c r="GQ164" s="1363" t="e">
        <f t="shared" ref="GQ164:GY164" ca="1" si="3902">IF(AND(GQ162&gt;0,GQ163&gt;0),ROUNDDOWN(GQ163/GQ162,4),"")</f>
        <v>#REF!</v>
      </c>
      <c r="GR164" s="1364" t="e">
        <f t="shared" ca="1" si="3902"/>
        <v>#REF!</v>
      </c>
      <c r="GS164" s="1365" t="e">
        <f t="shared" ca="1" si="3902"/>
        <v>#REF!</v>
      </c>
      <c r="GT164" s="1366" t="e">
        <f t="shared" ca="1" si="3902"/>
        <v>#REF!</v>
      </c>
      <c r="GU164" s="1364" t="e">
        <f t="shared" ca="1" si="3902"/>
        <v>#REF!</v>
      </c>
      <c r="GV164" s="1365" t="e">
        <f t="shared" ca="1" si="3902"/>
        <v>#REF!</v>
      </c>
      <c r="GW164" s="1366" t="e">
        <f t="shared" ca="1" si="3902"/>
        <v>#REF!</v>
      </c>
      <c r="GX164" s="1364" t="e">
        <f t="shared" ca="1" si="3902"/>
        <v>#REF!</v>
      </c>
      <c r="GY164" s="1365" t="e">
        <f t="shared" ca="1" si="3902"/>
        <v>#REF!</v>
      </c>
      <c r="GZ164" s="1367"/>
      <c r="HA164" s="1366" t="e">
        <f ca="1">IF(AND(HA162&gt;0,HA163&gt;0),ROUNDDOWN(HA163/HA162,4),"")</f>
        <v>#REF!</v>
      </c>
      <c r="HC164" s="477"/>
      <c r="HD164" s="477"/>
      <c r="HE164" s="595"/>
      <c r="HF164" s="477"/>
      <c r="HG164" s="477"/>
    </row>
    <row r="165" spans="2:215" s="478" customFormat="1" ht="29.25" thickBot="1" x14ac:dyDescent="0.3">
      <c r="B165" s="516"/>
      <c r="C165" s="463"/>
      <c r="F165" s="1379"/>
      <c r="G165" s="1379"/>
      <c r="H165" s="1379"/>
      <c r="I165" s="1379"/>
      <c r="J165" s="554"/>
      <c r="R165" s="583"/>
      <c r="T165" s="1368"/>
      <c r="W165" s="1368"/>
      <c r="Z165" s="1368"/>
      <c r="AD165" s="1368"/>
      <c r="AG165" s="1368"/>
      <c r="AJ165" s="1368"/>
      <c r="AN165" s="1368"/>
      <c r="AQ165" s="1368"/>
      <c r="AT165" s="1368"/>
      <c r="AX165" s="1369"/>
      <c r="AY165" s="1370"/>
      <c r="AZ165" s="1330"/>
      <c r="BA165" s="1371"/>
      <c r="BB165" s="1372"/>
      <c r="BC165" s="1331"/>
      <c r="BD165" s="1373"/>
      <c r="BG165" s="1374"/>
      <c r="BK165" s="1368"/>
      <c r="BN165" s="1368"/>
      <c r="BR165" s="1368"/>
      <c r="BU165" s="1368"/>
      <c r="BX165" s="1368"/>
      <c r="CB165" s="1368"/>
      <c r="CE165" s="1368"/>
      <c r="CH165" s="1368"/>
      <c r="CL165" s="1369"/>
      <c r="CM165" s="1370"/>
      <c r="CN165" s="1330"/>
      <c r="CO165" s="1371"/>
      <c r="CP165" s="1372"/>
      <c r="CQ165" s="1331"/>
      <c r="CR165" s="1373"/>
      <c r="CU165" s="1374"/>
      <c r="CV165" s="1375"/>
      <c r="CW165" s="1376"/>
      <c r="CX165" s="1333"/>
      <c r="CY165" s="1377"/>
      <c r="CZ165" s="1378"/>
      <c r="DA165" s="1334"/>
      <c r="DB165" s="1373"/>
      <c r="DE165" s="1374"/>
      <c r="DI165" s="1368"/>
      <c r="DL165" s="1368"/>
      <c r="DP165" s="1368"/>
      <c r="DS165" s="1368"/>
      <c r="DV165" s="1368"/>
      <c r="DZ165" s="1368"/>
      <c r="EC165" s="1368"/>
      <c r="EF165" s="1368"/>
      <c r="EJ165" s="1369"/>
      <c r="EK165" s="1370"/>
      <c r="EL165" s="1330"/>
      <c r="EM165" s="1371"/>
      <c r="EN165" s="1372"/>
      <c r="EO165" s="1331"/>
      <c r="EP165" s="1373"/>
      <c r="ES165" s="1374"/>
      <c r="EW165" s="1368"/>
      <c r="EZ165" s="1368"/>
      <c r="FD165" s="1368"/>
      <c r="FG165" s="1368"/>
      <c r="FJ165" s="1368"/>
      <c r="FN165" s="1368"/>
      <c r="FQ165" s="1368"/>
      <c r="FT165" s="1368"/>
      <c r="FX165" s="1369"/>
      <c r="FY165" s="1370"/>
      <c r="FZ165" s="1330"/>
      <c r="GA165" s="1371"/>
      <c r="GB165" s="1372"/>
      <c r="GC165" s="1331"/>
      <c r="GD165" s="1373"/>
      <c r="GG165" s="1374"/>
      <c r="GH165" s="1375"/>
      <c r="GI165" s="1376"/>
      <c r="GJ165" s="1333"/>
      <c r="GK165" s="1377"/>
      <c r="GL165" s="1378"/>
      <c r="GM165" s="1334"/>
      <c r="GN165" s="1373"/>
      <c r="GQ165" s="1374"/>
      <c r="GR165" s="1373"/>
      <c r="GT165" s="1374"/>
      <c r="GU165" s="1373"/>
      <c r="GW165" s="1374"/>
      <c r="GX165" s="1373"/>
      <c r="HA165" s="1374"/>
      <c r="HC165" s="477"/>
      <c r="HD165" s="477"/>
      <c r="HE165" s="595"/>
      <c r="HF165" s="477"/>
      <c r="HG165" s="477"/>
    </row>
    <row r="166" spans="2:215" s="478" customFormat="1" ht="28.5" x14ac:dyDescent="0.25">
      <c r="B166" s="516"/>
      <c r="C166" s="463"/>
      <c r="F166" s="1379"/>
      <c r="G166" s="1379"/>
      <c r="H166" s="1379"/>
      <c r="I166" s="1379"/>
      <c r="J166" s="554"/>
      <c r="R166" s="583"/>
      <c r="S166" s="464"/>
      <c r="T166" s="465" t="s">
        <v>215</v>
      </c>
      <c r="U166" s="466" t="s">
        <v>213</v>
      </c>
      <c r="V166" s="466" t="s">
        <v>214</v>
      </c>
      <c r="W166" s="467" t="s">
        <v>215</v>
      </c>
      <c r="X166" s="466" t="s">
        <v>213</v>
      </c>
      <c r="Y166" s="466" t="s">
        <v>214</v>
      </c>
      <c r="Z166" s="468" t="s">
        <v>215</v>
      </c>
      <c r="AA166" s="466" t="s">
        <v>213</v>
      </c>
      <c r="AB166" s="469" t="s">
        <v>231</v>
      </c>
      <c r="AC166" s="466" t="s">
        <v>214</v>
      </c>
      <c r="AD166" s="465" t="s">
        <v>215</v>
      </c>
      <c r="AE166" s="466" t="s">
        <v>213</v>
      </c>
      <c r="AF166" s="466" t="s">
        <v>214</v>
      </c>
      <c r="AG166" s="467" t="s">
        <v>215</v>
      </c>
      <c r="AH166" s="466" t="s">
        <v>213</v>
      </c>
      <c r="AI166" s="466" t="s">
        <v>214</v>
      </c>
      <c r="AJ166" s="468" t="s">
        <v>215</v>
      </c>
      <c r="AK166" s="466" t="s">
        <v>213</v>
      </c>
      <c r="AL166" s="469" t="s">
        <v>231</v>
      </c>
      <c r="AM166" s="466" t="s">
        <v>214</v>
      </c>
      <c r="AN166" s="465" t="s">
        <v>215</v>
      </c>
      <c r="AO166" s="466" t="s">
        <v>213</v>
      </c>
      <c r="AP166" s="466" t="s">
        <v>214</v>
      </c>
      <c r="AQ166" s="467" t="s">
        <v>215</v>
      </c>
      <c r="AR166" s="466" t="s">
        <v>213</v>
      </c>
      <c r="AS166" s="466" t="s">
        <v>214</v>
      </c>
      <c r="AT166" s="468" t="s">
        <v>215</v>
      </c>
      <c r="AU166" s="466" t="s">
        <v>213</v>
      </c>
      <c r="AV166" s="469" t="s">
        <v>231</v>
      </c>
      <c r="AW166" s="466" t="s">
        <v>214</v>
      </c>
      <c r="AX166" s="643" t="s">
        <v>215</v>
      </c>
      <c r="AY166" s="520" t="s">
        <v>213</v>
      </c>
      <c r="AZ166" s="1313" t="s">
        <v>232</v>
      </c>
      <c r="BA166" s="654" t="s">
        <v>215</v>
      </c>
      <c r="BB166" s="542" t="s">
        <v>213</v>
      </c>
      <c r="BC166" s="1314" t="s">
        <v>232</v>
      </c>
      <c r="BD166" s="665" t="s">
        <v>215</v>
      </c>
      <c r="BE166" s="470" t="s">
        <v>213</v>
      </c>
      <c r="BF166" s="471" t="s">
        <v>231</v>
      </c>
      <c r="BG166" s="1315" t="s">
        <v>232</v>
      </c>
      <c r="BH166" s="472" t="s">
        <v>215</v>
      </c>
      <c r="BI166" s="466" t="s">
        <v>213</v>
      </c>
      <c r="BJ166" s="466" t="s">
        <v>214</v>
      </c>
      <c r="BK166" s="467" t="s">
        <v>215</v>
      </c>
      <c r="BL166" s="466" t="s">
        <v>213</v>
      </c>
      <c r="BM166" s="466" t="s">
        <v>214</v>
      </c>
      <c r="BN166" s="468" t="s">
        <v>215</v>
      </c>
      <c r="BO166" s="466" t="s">
        <v>213</v>
      </c>
      <c r="BP166" s="469" t="s">
        <v>231</v>
      </c>
      <c r="BQ166" s="466" t="s">
        <v>214</v>
      </c>
      <c r="BR166" s="465" t="s">
        <v>215</v>
      </c>
      <c r="BS166" s="466" t="s">
        <v>213</v>
      </c>
      <c r="BT166" s="466" t="s">
        <v>214</v>
      </c>
      <c r="BU166" s="467" t="s">
        <v>215</v>
      </c>
      <c r="BV166" s="466" t="s">
        <v>213</v>
      </c>
      <c r="BW166" s="466" t="s">
        <v>214</v>
      </c>
      <c r="BX166" s="468" t="s">
        <v>215</v>
      </c>
      <c r="BY166" s="466" t="s">
        <v>213</v>
      </c>
      <c r="BZ166" s="469" t="s">
        <v>231</v>
      </c>
      <c r="CA166" s="466" t="s">
        <v>214</v>
      </c>
      <c r="CB166" s="465" t="s">
        <v>215</v>
      </c>
      <c r="CC166" s="466" t="s">
        <v>213</v>
      </c>
      <c r="CD166" s="466" t="s">
        <v>214</v>
      </c>
      <c r="CE166" s="467" t="s">
        <v>215</v>
      </c>
      <c r="CF166" s="466" t="s">
        <v>213</v>
      </c>
      <c r="CG166" s="466" t="s">
        <v>214</v>
      </c>
      <c r="CH166" s="468" t="s">
        <v>215</v>
      </c>
      <c r="CI166" s="466" t="s">
        <v>213</v>
      </c>
      <c r="CJ166" s="469" t="s">
        <v>231</v>
      </c>
      <c r="CK166" s="466" t="s">
        <v>214</v>
      </c>
      <c r="CL166" s="643" t="s">
        <v>215</v>
      </c>
      <c r="CM166" s="520" t="s">
        <v>213</v>
      </c>
      <c r="CN166" s="1313" t="s">
        <v>232</v>
      </c>
      <c r="CO166" s="654" t="s">
        <v>215</v>
      </c>
      <c r="CP166" s="542" t="s">
        <v>213</v>
      </c>
      <c r="CQ166" s="1314" t="s">
        <v>232</v>
      </c>
      <c r="CR166" s="665" t="s">
        <v>215</v>
      </c>
      <c r="CS166" s="470" t="s">
        <v>213</v>
      </c>
      <c r="CT166" s="471" t="s">
        <v>231</v>
      </c>
      <c r="CU166" s="1315" t="s">
        <v>232</v>
      </c>
      <c r="CV166" s="676" t="s">
        <v>237</v>
      </c>
      <c r="CW166" s="539" t="s">
        <v>238</v>
      </c>
      <c r="CX166" s="1316" t="s">
        <v>232</v>
      </c>
      <c r="CY166" s="687" t="s">
        <v>237</v>
      </c>
      <c r="CZ166" s="517" t="s">
        <v>238</v>
      </c>
      <c r="DA166" s="1317" t="s">
        <v>232</v>
      </c>
      <c r="DB166" s="696" t="s">
        <v>237</v>
      </c>
      <c r="DC166" s="473" t="s">
        <v>238</v>
      </c>
      <c r="DD166" s="474" t="s">
        <v>239</v>
      </c>
      <c r="DE166" s="1318" t="s">
        <v>232</v>
      </c>
      <c r="DF166" s="472" t="s">
        <v>215</v>
      </c>
      <c r="DG166" s="466" t="s">
        <v>213</v>
      </c>
      <c r="DH166" s="466" t="s">
        <v>214</v>
      </c>
      <c r="DI166" s="467" t="s">
        <v>215</v>
      </c>
      <c r="DJ166" s="466" t="s">
        <v>213</v>
      </c>
      <c r="DK166" s="466" t="s">
        <v>214</v>
      </c>
      <c r="DL166" s="468" t="s">
        <v>215</v>
      </c>
      <c r="DM166" s="466" t="s">
        <v>213</v>
      </c>
      <c r="DN166" s="469" t="s">
        <v>231</v>
      </c>
      <c r="DO166" s="466" t="s">
        <v>214</v>
      </c>
      <c r="DP166" s="465" t="s">
        <v>215</v>
      </c>
      <c r="DQ166" s="466" t="s">
        <v>213</v>
      </c>
      <c r="DR166" s="466" t="s">
        <v>214</v>
      </c>
      <c r="DS166" s="467" t="s">
        <v>215</v>
      </c>
      <c r="DT166" s="466" t="s">
        <v>213</v>
      </c>
      <c r="DU166" s="466" t="s">
        <v>214</v>
      </c>
      <c r="DV166" s="468" t="s">
        <v>215</v>
      </c>
      <c r="DW166" s="466" t="s">
        <v>213</v>
      </c>
      <c r="DX166" s="469" t="s">
        <v>231</v>
      </c>
      <c r="DY166" s="466" t="s">
        <v>214</v>
      </c>
      <c r="DZ166" s="465" t="s">
        <v>215</v>
      </c>
      <c r="EA166" s="466" t="s">
        <v>213</v>
      </c>
      <c r="EB166" s="466" t="s">
        <v>214</v>
      </c>
      <c r="EC166" s="467" t="s">
        <v>215</v>
      </c>
      <c r="ED166" s="466" t="s">
        <v>213</v>
      </c>
      <c r="EE166" s="466" t="s">
        <v>214</v>
      </c>
      <c r="EF166" s="468" t="s">
        <v>215</v>
      </c>
      <c r="EG166" s="466" t="s">
        <v>213</v>
      </c>
      <c r="EH166" s="469" t="s">
        <v>231</v>
      </c>
      <c r="EI166" s="466" t="s">
        <v>214</v>
      </c>
      <c r="EJ166" s="643" t="s">
        <v>215</v>
      </c>
      <c r="EK166" s="520" t="s">
        <v>213</v>
      </c>
      <c r="EL166" s="1313" t="s">
        <v>232</v>
      </c>
      <c r="EM166" s="654" t="s">
        <v>215</v>
      </c>
      <c r="EN166" s="542" t="s">
        <v>213</v>
      </c>
      <c r="EO166" s="1314" t="s">
        <v>232</v>
      </c>
      <c r="EP166" s="665" t="s">
        <v>215</v>
      </c>
      <c r="EQ166" s="470" t="s">
        <v>213</v>
      </c>
      <c r="ER166" s="471" t="s">
        <v>231</v>
      </c>
      <c r="ES166" s="1315" t="s">
        <v>232</v>
      </c>
      <c r="ET166" s="472" t="s">
        <v>215</v>
      </c>
      <c r="EU166" s="466" t="s">
        <v>213</v>
      </c>
      <c r="EV166" s="466" t="s">
        <v>214</v>
      </c>
      <c r="EW166" s="467" t="s">
        <v>215</v>
      </c>
      <c r="EX166" s="466" t="s">
        <v>213</v>
      </c>
      <c r="EY166" s="466" t="s">
        <v>214</v>
      </c>
      <c r="EZ166" s="468" t="s">
        <v>215</v>
      </c>
      <c r="FA166" s="466" t="s">
        <v>213</v>
      </c>
      <c r="FB166" s="469" t="s">
        <v>231</v>
      </c>
      <c r="FC166" s="466" t="s">
        <v>214</v>
      </c>
      <c r="FD166" s="465" t="s">
        <v>215</v>
      </c>
      <c r="FE166" s="466" t="s">
        <v>213</v>
      </c>
      <c r="FF166" s="466" t="s">
        <v>214</v>
      </c>
      <c r="FG166" s="467" t="s">
        <v>215</v>
      </c>
      <c r="FH166" s="466" t="s">
        <v>213</v>
      </c>
      <c r="FI166" s="466" t="s">
        <v>214</v>
      </c>
      <c r="FJ166" s="468" t="s">
        <v>215</v>
      </c>
      <c r="FK166" s="466" t="s">
        <v>213</v>
      </c>
      <c r="FL166" s="469" t="s">
        <v>231</v>
      </c>
      <c r="FM166" s="466" t="s">
        <v>214</v>
      </c>
      <c r="FN166" s="465" t="s">
        <v>215</v>
      </c>
      <c r="FO166" s="466" t="s">
        <v>213</v>
      </c>
      <c r="FP166" s="466" t="s">
        <v>214</v>
      </c>
      <c r="FQ166" s="467" t="s">
        <v>215</v>
      </c>
      <c r="FR166" s="466" t="s">
        <v>213</v>
      </c>
      <c r="FS166" s="466" t="s">
        <v>214</v>
      </c>
      <c r="FT166" s="468" t="s">
        <v>215</v>
      </c>
      <c r="FU166" s="466" t="s">
        <v>213</v>
      </c>
      <c r="FV166" s="469" t="s">
        <v>231</v>
      </c>
      <c r="FW166" s="466" t="s">
        <v>214</v>
      </c>
      <c r="FX166" s="643" t="s">
        <v>215</v>
      </c>
      <c r="FY166" s="520" t="s">
        <v>213</v>
      </c>
      <c r="FZ166" s="1313" t="s">
        <v>232</v>
      </c>
      <c r="GA166" s="654" t="s">
        <v>215</v>
      </c>
      <c r="GB166" s="542" t="s">
        <v>213</v>
      </c>
      <c r="GC166" s="1314" t="s">
        <v>232</v>
      </c>
      <c r="GD166" s="665" t="s">
        <v>215</v>
      </c>
      <c r="GE166" s="470" t="s">
        <v>213</v>
      </c>
      <c r="GF166" s="471" t="s">
        <v>231</v>
      </c>
      <c r="GG166" s="1315" t="s">
        <v>232</v>
      </c>
      <c r="GH166" s="676" t="s">
        <v>237</v>
      </c>
      <c r="GI166" s="539" t="s">
        <v>238</v>
      </c>
      <c r="GJ166" s="1316" t="s">
        <v>232</v>
      </c>
      <c r="GK166" s="687" t="s">
        <v>237</v>
      </c>
      <c r="GL166" s="517" t="s">
        <v>238</v>
      </c>
      <c r="GM166" s="1317" t="s">
        <v>232</v>
      </c>
      <c r="GN166" s="696" t="s">
        <v>215</v>
      </c>
      <c r="GO166" s="473" t="s">
        <v>213</v>
      </c>
      <c r="GP166" s="474" t="s">
        <v>231</v>
      </c>
      <c r="GQ166" s="1318" t="s">
        <v>232</v>
      </c>
      <c r="GR166" s="706" t="s">
        <v>215</v>
      </c>
      <c r="GS166" s="475" t="s">
        <v>213</v>
      </c>
      <c r="GT166" s="1319" t="s">
        <v>232</v>
      </c>
      <c r="GU166" s="706" t="s">
        <v>215</v>
      </c>
      <c r="GV166" s="475" t="s">
        <v>213</v>
      </c>
      <c r="GW166" s="1319" t="s">
        <v>232</v>
      </c>
      <c r="GX166" s="706" t="s">
        <v>215</v>
      </c>
      <c r="GY166" s="475" t="s">
        <v>213</v>
      </c>
      <c r="GZ166" s="476" t="s">
        <v>231</v>
      </c>
      <c r="HA166" s="1319" t="s">
        <v>232</v>
      </c>
      <c r="HC166" s="477"/>
      <c r="HD166" s="477"/>
      <c r="HE166" s="595"/>
      <c r="HF166" s="477"/>
      <c r="HG166" s="477"/>
    </row>
    <row r="167" spans="2:215" s="478" customFormat="1" ht="28.5" x14ac:dyDescent="0.25">
      <c r="B167" s="516"/>
      <c r="C167" s="463"/>
      <c r="F167" s="1379"/>
      <c r="G167" s="1379"/>
      <c r="H167" s="1379"/>
      <c r="I167" s="1565" t="s">
        <v>243</v>
      </c>
      <c r="J167" s="554"/>
      <c r="R167" s="583"/>
      <c r="S167" s="450" t="s">
        <v>145</v>
      </c>
      <c r="T167" s="479" t="e">
        <f t="shared" ref="T167:AY167" ca="1" si="3903">SUMIFS(T$5:T$126,$HC$5:$HC$126,$S167,$HE$5:$HE$126,$I167)</f>
        <v>#REF!</v>
      </c>
      <c r="U167" s="480" t="e">
        <f t="shared" ca="1" si="3903"/>
        <v>#REF!</v>
      </c>
      <c r="V167" s="480" t="e">
        <f t="shared" ca="1" si="3903"/>
        <v>#REF!</v>
      </c>
      <c r="W167" s="481" t="e">
        <f t="shared" ca="1" si="3903"/>
        <v>#REF!</v>
      </c>
      <c r="X167" s="480" t="e">
        <f t="shared" ca="1" si="3903"/>
        <v>#REF!</v>
      </c>
      <c r="Y167" s="480" t="e">
        <f t="shared" ca="1" si="3903"/>
        <v>#REF!</v>
      </c>
      <c r="Z167" s="482" t="e">
        <f t="shared" ca="1" si="3903"/>
        <v>#REF!</v>
      </c>
      <c r="AA167" s="480" t="e">
        <f t="shared" ca="1" si="3903"/>
        <v>#REF!</v>
      </c>
      <c r="AB167" s="483" t="e">
        <f t="shared" ca="1" si="3903"/>
        <v>#REF!</v>
      </c>
      <c r="AC167" s="480" t="e">
        <f t="shared" ca="1" si="3903"/>
        <v>#REF!</v>
      </c>
      <c r="AD167" s="479" t="e">
        <f t="shared" ca="1" si="3903"/>
        <v>#REF!</v>
      </c>
      <c r="AE167" s="480" t="e">
        <f t="shared" ca="1" si="3903"/>
        <v>#REF!</v>
      </c>
      <c r="AF167" s="480" t="e">
        <f t="shared" ca="1" si="3903"/>
        <v>#REF!</v>
      </c>
      <c r="AG167" s="481" t="e">
        <f t="shared" ca="1" si="3903"/>
        <v>#REF!</v>
      </c>
      <c r="AH167" s="480" t="e">
        <f t="shared" ca="1" si="3903"/>
        <v>#REF!</v>
      </c>
      <c r="AI167" s="480" t="e">
        <f t="shared" ca="1" si="3903"/>
        <v>#REF!</v>
      </c>
      <c r="AJ167" s="482" t="e">
        <f t="shared" ca="1" si="3903"/>
        <v>#REF!</v>
      </c>
      <c r="AK167" s="480" t="e">
        <f t="shared" ca="1" si="3903"/>
        <v>#REF!</v>
      </c>
      <c r="AL167" s="483" t="e">
        <f t="shared" ca="1" si="3903"/>
        <v>#REF!</v>
      </c>
      <c r="AM167" s="480" t="e">
        <f t="shared" ca="1" si="3903"/>
        <v>#REF!</v>
      </c>
      <c r="AN167" s="479" t="e">
        <f t="shared" ca="1" si="3903"/>
        <v>#REF!</v>
      </c>
      <c r="AO167" s="480" t="e">
        <f t="shared" ca="1" si="3903"/>
        <v>#REF!</v>
      </c>
      <c r="AP167" s="480" t="e">
        <f t="shared" ca="1" si="3903"/>
        <v>#REF!</v>
      </c>
      <c r="AQ167" s="481" t="e">
        <f t="shared" ca="1" si="3903"/>
        <v>#REF!</v>
      </c>
      <c r="AR167" s="480" t="e">
        <f t="shared" ca="1" si="3903"/>
        <v>#REF!</v>
      </c>
      <c r="AS167" s="480" t="e">
        <f t="shared" ca="1" si="3903"/>
        <v>#REF!</v>
      </c>
      <c r="AT167" s="482" t="e">
        <f t="shared" ca="1" si="3903"/>
        <v>#REF!</v>
      </c>
      <c r="AU167" s="480" t="e">
        <f t="shared" ca="1" si="3903"/>
        <v>#REF!</v>
      </c>
      <c r="AV167" s="483" t="e">
        <f t="shared" ca="1" si="3903"/>
        <v>#REF!</v>
      </c>
      <c r="AW167" s="480" t="e">
        <f t="shared" ca="1" si="3903"/>
        <v>#REF!</v>
      </c>
      <c r="AX167" s="644" t="e">
        <f t="shared" ca="1" si="3903"/>
        <v>#REF!</v>
      </c>
      <c r="AY167" s="521" t="e">
        <f t="shared" ca="1" si="3903"/>
        <v>#REF!</v>
      </c>
      <c r="AZ167" s="1322" t="e">
        <f t="shared" ref="AZ167:CE167" ca="1" si="3904">SUMIFS(AZ$5:AZ$126,$HC$5:$HC$126,$S167,$HE$5:$HE$126,$I167)</f>
        <v>#REF!</v>
      </c>
      <c r="BA167" s="655" t="e">
        <f t="shared" ca="1" si="3904"/>
        <v>#REF!</v>
      </c>
      <c r="BB167" s="543" t="e">
        <f t="shared" ca="1" si="3904"/>
        <v>#REF!</v>
      </c>
      <c r="BC167" s="1323" t="e">
        <f t="shared" ca="1" si="3904"/>
        <v>#REF!</v>
      </c>
      <c r="BD167" s="666" t="e">
        <f t="shared" ca="1" si="3904"/>
        <v>#REF!</v>
      </c>
      <c r="BE167" s="484" t="e">
        <f t="shared" ca="1" si="3904"/>
        <v>#REF!</v>
      </c>
      <c r="BF167" s="485" t="e">
        <f t="shared" ca="1" si="3904"/>
        <v>#REF!</v>
      </c>
      <c r="BG167" s="1324" t="e">
        <f t="shared" ca="1" si="3904"/>
        <v>#REF!</v>
      </c>
      <c r="BH167" s="486" t="e">
        <f t="shared" ca="1" si="3904"/>
        <v>#REF!</v>
      </c>
      <c r="BI167" s="480" t="e">
        <f t="shared" ca="1" si="3904"/>
        <v>#REF!</v>
      </c>
      <c r="BJ167" s="480" t="e">
        <f t="shared" ca="1" si="3904"/>
        <v>#REF!</v>
      </c>
      <c r="BK167" s="481" t="e">
        <f t="shared" ca="1" si="3904"/>
        <v>#REF!</v>
      </c>
      <c r="BL167" s="480" t="e">
        <f t="shared" ca="1" si="3904"/>
        <v>#REF!</v>
      </c>
      <c r="BM167" s="480" t="e">
        <f t="shared" ca="1" si="3904"/>
        <v>#REF!</v>
      </c>
      <c r="BN167" s="482" t="e">
        <f t="shared" ca="1" si="3904"/>
        <v>#REF!</v>
      </c>
      <c r="BO167" s="480" t="e">
        <f t="shared" ca="1" si="3904"/>
        <v>#REF!</v>
      </c>
      <c r="BP167" s="483" t="e">
        <f t="shared" ca="1" si="3904"/>
        <v>#REF!</v>
      </c>
      <c r="BQ167" s="480" t="e">
        <f t="shared" ca="1" si="3904"/>
        <v>#REF!</v>
      </c>
      <c r="BR167" s="479" t="e">
        <f t="shared" ca="1" si="3904"/>
        <v>#REF!</v>
      </c>
      <c r="BS167" s="480" t="e">
        <f t="shared" ca="1" si="3904"/>
        <v>#REF!</v>
      </c>
      <c r="BT167" s="480" t="e">
        <f t="shared" ca="1" si="3904"/>
        <v>#REF!</v>
      </c>
      <c r="BU167" s="481" t="e">
        <f t="shared" ca="1" si="3904"/>
        <v>#REF!</v>
      </c>
      <c r="BV167" s="480" t="e">
        <f t="shared" ca="1" si="3904"/>
        <v>#REF!</v>
      </c>
      <c r="BW167" s="480" t="e">
        <f t="shared" ca="1" si="3904"/>
        <v>#REF!</v>
      </c>
      <c r="BX167" s="482" t="e">
        <f t="shared" ca="1" si="3904"/>
        <v>#REF!</v>
      </c>
      <c r="BY167" s="480" t="e">
        <f t="shared" ca="1" si="3904"/>
        <v>#REF!</v>
      </c>
      <c r="BZ167" s="483" t="e">
        <f t="shared" ca="1" si="3904"/>
        <v>#REF!</v>
      </c>
      <c r="CA167" s="480" t="e">
        <f t="shared" ca="1" si="3904"/>
        <v>#REF!</v>
      </c>
      <c r="CB167" s="479" t="e">
        <f t="shared" ca="1" si="3904"/>
        <v>#REF!</v>
      </c>
      <c r="CC167" s="480" t="e">
        <f t="shared" ca="1" si="3904"/>
        <v>#REF!</v>
      </c>
      <c r="CD167" s="480" t="e">
        <f t="shared" ca="1" si="3904"/>
        <v>#REF!</v>
      </c>
      <c r="CE167" s="481" t="e">
        <f t="shared" ca="1" si="3904"/>
        <v>#REF!</v>
      </c>
      <c r="CF167" s="480" t="e">
        <f t="shared" ref="CF167:DK167" ca="1" si="3905">SUMIFS(CF$5:CF$126,$HC$5:$HC$126,$S167,$HE$5:$HE$126,$I167)</f>
        <v>#REF!</v>
      </c>
      <c r="CG167" s="480" t="e">
        <f t="shared" ca="1" si="3905"/>
        <v>#REF!</v>
      </c>
      <c r="CH167" s="482" t="e">
        <f t="shared" ca="1" si="3905"/>
        <v>#REF!</v>
      </c>
      <c r="CI167" s="480" t="e">
        <f t="shared" ca="1" si="3905"/>
        <v>#REF!</v>
      </c>
      <c r="CJ167" s="483" t="e">
        <f t="shared" ca="1" si="3905"/>
        <v>#REF!</v>
      </c>
      <c r="CK167" s="480" t="e">
        <f t="shared" ca="1" si="3905"/>
        <v>#REF!</v>
      </c>
      <c r="CL167" s="644" t="e">
        <f t="shared" ca="1" si="3905"/>
        <v>#REF!</v>
      </c>
      <c r="CM167" s="521" t="e">
        <f t="shared" ca="1" si="3905"/>
        <v>#REF!</v>
      </c>
      <c r="CN167" s="1322" t="e">
        <f t="shared" ca="1" si="3905"/>
        <v>#REF!</v>
      </c>
      <c r="CO167" s="655" t="e">
        <f t="shared" ca="1" si="3905"/>
        <v>#REF!</v>
      </c>
      <c r="CP167" s="543" t="e">
        <f t="shared" ca="1" si="3905"/>
        <v>#REF!</v>
      </c>
      <c r="CQ167" s="1323" t="e">
        <f t="shared" ca="1" si="3905"/>
        <v>#REF!</v>
      </c>
      <c r="CR167" s="666" t="e">
        <f t="shared" ca="1" si="3905"/>
        <v>#REF!</v>
      </c>
      <c r="CS167" s="484" t="e">
        <f t="shared" ca="1" si="3905"/>
        <v>#REF!</v>
      </c>
      <c r="CT167" s="485" t="e">
        <f t="shared" ca="1" si="3905"/>
        <v>#REF!</v>
      </c>
      <c r="CU167" s="1324" t="e">
        <f t="shared" ca="1" si="3905"/>
        <v>#REF!</v>
      </c>
      <c r="CV167" s="677" t="e">
        <f t="shared" ca="1" si="3905"/>
        <v>#REF!</v>
      </c>
      <c r="CW167" s="540" t="e">
        <f t="shared" ca="1" si="3905"/>
        <v>#REF!</v>
      </c>
      <c r="CX167" s="1325" t="e">
        <f t="shared" ca="1" si="3905"/>
        <v>#REF!</v>
      </c>
      <c r="CY167" s="688" t="e">
        <f t="shared" ca="1" si="3905"/>
        <v>#REF!</v>
      </c>
      <c r="CZ167" s="518" t="e">
        <f t="shared" ca="1" si="3905"/>
        <v>#REF!</v>
      </c>
      <c r="DA167" s="1326" t="e">
        <f t="shared" ca="1" si="3905"/>
        <v>#REF!</v>
      </c>
      <c r="DB167" s="697" t="e">
        <f t="shared" ca="1" si="3905"/>
        <v>#REF!</v>
      </c>
      <c r="DC167" s="487" t="e">
        <f t="shared" ca="1" si="3905"/>
        <v>#REF!</v>
      </c>
      <c r="DD167" s="488" t="e">
        <f t="shared" ca="1" si="3905"/>
        <v>#REF!</v>
      </c>
      <c r="DE167" s="1327" t="e">
        <f t="shared" ca="1" si="3905"/>
        <v>#REF!</v>
      </c>
      <c r="DF167" s="486" t="e">
        <f t="shared" ca="1" si="3905"/>
        <v>#REF!</v>
      </c>
      <c r="DG167" s="480" t="e">
        <f t="shared" ca="1" si="3905"/>
        <v>#REF!</v>
      </c>
      <c r="DH167" s="480" t="e">
        <f t="shared" ca="1" si="3905"/>
        <v>#REF!</v>
      </c>
      <c r="DI167" s="481" t="e">
        <f t="shared" ca="1" si="3905"/>
        <v>#REF!</v>
      </c>
      <c r="DJ167" s="480" t="e">
        <f t="shared" ca="1" si="3905"/>
        <v>#REF!</v>
      </c>
      <c r="DK167" s="480" t="e">
        <f t="shared" ca="1" si="3905"/>
        <v>#REF!</v>
      </c>
      <c r="DL167" s="482" t="e">
        <f t="shared" ref="DL167:EQ167" ca="1" si="3906">SUMIFS(DL$5:DL$126,$HC$5:$HC$126,$S167,$HE$5:$HE$126,$I167)</f>
        <v>#REF!</v>
      </c>
      <c r="DM167" s="480" t="e">
        <f t="shared" ca="1" si="3906"/>
        <v>#REF!</v>
      </c>
      <c r="DN167" s="483" t="e">
        <f t="shared" ca="1" si="3906"/>
        <v>#REF!</v>
      </c>
      <c r="DO167" s="480" t="e">
        <f t="shared" ca="1" si="3906"/>
        <v>#REF!</v>
      </c>
      <c r="DP167" s="479" t="e">
        <f t="shared" ca="1" si="3906"/>
        <v>#REF!</v>
      </c>
      <c r="DQ167" s="480" t="e">
        <f t="shared" ca="1" si="3906"/>
        <v>#REF!</v>
      </c>
      <c r="DR167" s="480" t="e">
        <f t="shared" ca="1" si="3906"/>
        <v>#REF!</v>
      </c>
      <c r="DS167" s="481" t="e">
        <f t="shared" ca="1" si="3906"/>
        <v>#REF!</v>
      </c>
      <c r="DT167" s="480" t="e">
        <f t="shared" ca="1" si="3906"/>
        <v>#REF!</v>
      </c>
      <c r="DU167" s="480" t="e">
        <f t="shared" ca="1" si="3906"/>
        <v>#REF!</v>
      </c>
      <c r="DV167" s="482" t="e">
        <f t="shared" ca="1" si="3906"/>
        <v>#REF!</v>
      </c>
      <c r="DW167" s="480" t="e">
        <f t="shared" ca="1" si="3906"/>
        <v>#REF!</v>
      </c>
      <c r="DX167" s="483" t="e">
        <f t="shared" ca="1" si="3906"/>
        <v>#REF!</v>
      </c>
      <c r="DY167" s="480" t="e">
        <f t="shared" ca="1" si="3906"/>
        <v>#REF!</v>
      </c>
      <c r="DZ167" s="479" t="e">
        <f t="shared" ca="1" si="3906"/>
        <v>#REF!</v>
      </c>
      <c r="EA167" s="480" t="e">
        <f t="shared" ca="1" si="3906"/>
        <v>#REF!</v>
      </c>
      <c r="EB167" s="480" t="e">
        <f t="shared" ca="1" si="3906"/>
        <v>#REF!</v>
      </c>
      <c r="EC167" s="481" t="e">
        <f t="shared" ca="1" si="3906"/>
        <v>#REF!</v>
      </c>
      <c r="ED167" s="480" t="e">
        <f t="shared" ca="1" si="3906"/>
        <v>#REF!</v>
      </c>
      <c r="EE167" s="480" t="e">
        <f t="shared" ca="1" si="3906"/>
        <v>#REF!</v>
      </c>
      <c r="EF167" s="482" t="e">
        <f t="shared" ca="1" si="3906"/>
        <v>#REF!</v>
      </c>
      <c r="EG167" s="480" t="e">
        <f t="shared" ca="1" si="3906"/>
        <v>#REF!</v>
      </c>
      <c r="EH167" s="483" t="e">
        <f t="shared" ca="1" si="3906"/>
        <v>#REF!</v>
      </c>
      <c r="EI167" s="480" t="e">
        <f t="shared" ca="1" si="3906"/>
        <v>#REF!</v>
      </c>
      <c r="EJ167" s="644" t="e">
        <f t="shared" ca="1" si="3906"/>
        <v>#REF!</v>
      </c>
      <c r="EK167" s="521" t="e">
        <f t="shared" ca="1" si="3906"/>
        <v>#REF!</v>
      </c>
      <c r="EL167" s="1322" t="e">
        <f t="shared" ca="1" si="3906"/>
        <v>#REF!</v>
      </c>
      <c r="EM167" s="655" t="e">
        <f t="shared" ca="1" si="3906"/>
        <v>#REF!</v>
      </c>
      <c r="EN167" s="543" t="e">
        <f t="shared" ca="1" si="3906"/>
        <v>#REF!</v>
      </c>
      <c r="EO167" s="1323" t="e">
        <f t="shared" ca="1" si="3906"/>
        <v>#REF!</v>
      </c>
      <c r="EP167" s="666" t="e">
        <f t="shared" ca="1" si="3906"/>
        <v>#REF!</v>
      </c>
      <c r="EQ167" s="484" t="e">
        <f t="shared" ca="1" si="3906"/>
        <v>#REF!</v>
      </c>
      <c r="ER167" s="485" t="e">
        <f t="shared" ref="ER167:FW167" ca="1" si="3907">SUMIFS(ER$5:ER$126,$HC$5:$HC$126,$S167,$HE$5:$HE$126,$I167)</f>
        <v>#REF!</v>
      </c>
      <c r="ES167" s="1324" t="e">
        <f t="shared" ca="1" si="3907"/>
        <v>#REF!</v>
      </c>
      <c r="ET167" s="486" t="e">
        <f t="shared" ca="1" si="3907"/>
        <v>#REF!</v>
      </c>
      <c r="EU167" s="480" t="e">
        <f t="shared" ca="1" si="3907"/>
        <v>#REF!</v>
      </c>
      <c r="EV167" s="480" t="e">
        <f t="shared" ca="1" si="3907"/>
        <v>#REF!</v>
      </c>
      <c r="EW167" s="481" t="e">
        <f t="shared" ca="1" si="3907"/>
        <v>#REF!</v>
      </c>
      <c r="EX167" s="480" t="e">
        <f t="shared" ca="1" si="3907"/>
        <v>#REF!</v>
      </c>
      <c r="EY167" s="480" t="e">
        <f t="shared" ca="1" si="3907"/>
        <v>#REF!</v>
      </c>
      <c r="EZ167" s="482" t="e">
        <f t="shared" ca="1" si="3907"/>
        <v>#REF!</v>
      </c>
      <c r="FA167" s="480" t="e">
        <f t="shared" ca="1" si="3907"/>
        <v>#REF!</v>
      </c>
      <c r="FB167" s="483" t="e">
        <f t="shared" ca="1" si="3907"/>
        <v>#REF!</v>
      </c>
      <c r="FC167" s="480" t="e">
        <f t="shared" ca="1" si="3907"/>
        <v>#REF!</v>
      </c>
      <c r="FD167" s="479" t="e">
        <f t="shared" ca="1" si="3907"/>
        <v>#REF!</v>
      </c>
      <c r="FE167" s="480" t="e">
        <f t="shared" ca="1" si="3907"/>
        <v>#REF!</v>
      </c>
      <c r="FF167" s="480" t="e">
        <f t="shared" ca="1" si="3907"/>
        <v>#REF!</v>
      </c>
      <c r="FG167" s="481" t="e">
        <f t="shared" ca="1" si="3907"/>
        <v>#REF!</v>
      </c>
      <c r="FH167" s="480" t="e">
        <f t="shared" ca="1" si="3907"/>
        <v>#REF!</v>
      </c>
      <c r="FI167" s="480" t="e">
        <f t="shared" ca="1" si="3907"/>
        <v>#REF!</v>
      </c>
      <c r="FJ167" s="482" t="e">
        <f t="shared" ca="1" si="3907"/>
        <v>#REF!</v>
      </c>
      <c r="FK167" s="480" t="e">
        <f t="shared" ca="1" si="3907"/>
        <v>#REF!</v>
      </c>
      <c r="FL167" s="483" t="e">
        <f t="shared" ca="1" si="3907"/>
        <v>#REF!</v>
      </c>
      <c r="FM167" s="480" t="e">
        <f t="shared" ca="1" si="3907"/>
        <v>#REF!</v>
      </c>
      <c r="FN167" s="479" t="e">
        <f t="shared" ca="1" si="3907"/>
        <v>#REF!</v>
      </c>
      <c r="FO167" s="480" t="e">
        <f t="shared" ca="1" si="3907"/>
        <v>#REF!</v>
      </c>
      <c r="FP167" s="480" t="e">
        <f t="shared" ca="1" si="3907"/>
        <v>#REF!</v>
      </c>
      <c r="FQ167" s="481" t="e">
        <f t="shared" ca="1" si="3907"/>
        <v>#REF!</v>
      </c>
      <c r="FR167" s="480" t="e">
        <f t="shared" ca="1" si="3907"/>
        <v>#REF!</v>
      </c>
      <c r="FS167" s="480" t="e">
        <f t="shared" ca="1" si="3907"/>
        <v>#REF!</v>
      </c>
      <c r="FT167" s="482" t="e">
        <f t="shared" ca="1" si="3907"/>
        <v>#REF!</v>
      </c>
      <c r="FU167" s="480" t="e">
        <f t="shared" ca="1" si="3907"/>
        <v>#REF!</v>
      </c>
      <c r="FV167" s="483" t="e">
        <f t="shared" ca="1" si="3907"/>
        <v>#REF!</v>
      </c>
      <c r="FW167" s="480" t="e">
        <f t="shared" ca="1" si="3907"/>
        <v>#REF!</v>
      </c>
      <c r="FX167" s="644" t="e">
        <f t="shared" ref="FX167:HA167" ca="1" si="3908">SUMIFS(FX$5:FX$126,$HC$5:$HC$126,$S167,$HE$5:$HE$126,$I167)</f>
        <v>#REF!</v>
      </c>
      <c r="FY167" s="521" t="e">
        <f t="shared" ca="1" si="3908"/>
        <v>#REF!</v>
      </c>
      <c r="FZ167" s="1322" t="e">
        <f t="shared" ca="1" si="3908"/>
        <v>#REF!</v>
      </c>
      <c r="GA167" s="655" t="e">
        <f t="shared" ca="1" si="3908"/>
        <v>#REF!</v>
      </c>
      <c r="GB167" s="543" t="e">
        <f t="shared" ca="1" si="3908"/>
        <v>#REF!</v>
      </c>
      <c r="GC167" s="1323" t="e">
        <f t="shared" ca="1" si="3908"/>
        <v>#REF!</v>
      </c>
      <c r="GD167" s="666" t="e">
        <f t="shared" ca="1" si="3908"/>
        <v>#REF!</v>
      </c>
      <c r="GE167" s="484" t="e">
        <f t="shared" ca="1" si="3908"/>
        <v>#REF!</v>
      </c>
      <c r="GF167" s="485" t="e">
        <f t="shared" ca="1" si="3908"/>
        <v>#REF!</v>
      </c>
      <c r="GG167" s="1324" t="e">
        <f t="shared" ca="1" si="3908"/>
        <v>#REF!</v>
      </c>
      <c r="GH167" s="677" t="e">
        <f t="shared" ca="1" si="3908"/>
        <v>#REF!</v>
      </c>
      <c r="GI167" s="540" t="e">
        <f t="shared" ca="1" si="3908"/>
        <v>#REF!</v>
      </c>
      <c r="GJ167" s="1325" t="e">
        <f t="shared" ca="1" si="3908"/>
        <v>#REF!</v>
      </c>
      <c r="GK167" s="688" t="e">
        <f t="shared" ca="1" si="3908"/>
        <v>#REF!</v>
      </c>
      <c r="GL167" s="518" t="e">
        <f t="shared" ca="1" si="3908"/>
        <v>#REF!</v>
      </c>
      <c r="GM167" s="1326" t="e">
        <f t="shared" ca="1" si="3908"/>
        <v>#REF!</v>
      </c>
      <c r="GN167" s="697" t="e">
        <f t="shared" ca="1" si="3908"/>
        <v>#REF!</v>
      </c>
      <c r="GO167" s="487" t="e">
        <f t="shared" ca="1" si="3908"/>
        <v>#REF!</v>
      </c>
      <c r="GP167" s="488" t="e">
        <f t="shared" ca="1" si="3908"/>
        <v>#REF!</v>
      </c>
      <c r="GQ167" s="1327" t="e">
        <f t="shared" ca="1" si="3908"/>
        <v>#REF!</v>
      </c>
      <c r="GR167" s="707" t="e">
        <f t="shared" ca="1" si="3908"/>
        <v>#REF!</v>
      </c>
      <c r="GS167" s="489" t="e">
        <f t="shared" ca="1" si="3908"/>
        <v>#REF!</v>
      </c>
      <c r="GT167" s="1328" t="e">
        <f t="shared" ca="1" si="3908"/>
        <v>#REF!</v>
      </c>
      <c r="GU167" s="707" t="e">
        <f t="shared" ca="1" si="3908"/>
        <v>#REF!</v>
      </c>
      <c r="GV167" s="489" t="e">
        <f t="shared" ca="1" si="3908"/>
        <v>#REF!</v>
      </c>
      <c r="GW167" s="1328" t="e">
        <f t="shared" ca="1" si="3908"/>
        <v>#REF!</v>
      </c>
      <c r="GX167" s="707" t="e">
        <f t="shared" ca="1" si="3908"/>
        <v>#REF!</v>
      </c>
      <c r="GY167" s="489" t="e">
        <f t="shared" ca="1" si="3908"/>
        <v>#REF!</v>
      </c>
      <c r="GZ167" s="490" t="e">
        <f t="shared" ca="1" si="3908"/>
        <v>#REF!</v>
      </c>
      <c r="HA167" s="1328" t="e">
        <f t="shared" ca="1" si="3908"/>
        <v>#REF!</v>
      </c>
      <c r="HC167" s="1312" t="s">
        <v>145</v>
      </c>
      <c r="HD167" s="477"/>
      <c r="HE167" s="595"/>
      <c r="HF167" s="477"/>
      <c r="HG167" s="477"/>
    </row>
    <row r="168" spans="2:215" s="478" customFormat="1" ht="28.5" x14ac:dyDescent="0.25">
      <c r="B168" s="516"/>
      <c r="C168" s="463"/>
      <c r="F168" s="1379"/>
      <c r="G168" s="1379"/>
      <c r="H168" s="1379"/>
      <c r="I168" s="1565"/>
      <c r="J168" s="554"/>
      <c r="R168" s="583"/>
      <c r="S168" s="443" t="s">
        <v>146</v>
      </c>
      <c r="T168" s="491" t="e">
        <f t="shared" ref="T168:AY168" ca="1" si="3909">SUMIFS(T$5:T$126,$HC$5:$HC$126,$S168,$HE$5:$HE$126,$I167)</f>
        <v>#REF!</v>
      </c>
      <c r="U168" s="492" t="e">
        <f t="shared" ca="1" si="3909"/>
        <v>#REF!</v>
      </c>
      <c r="V168" s="492" t="e">
        <f t="shared" ca="1" si="3909"/>
        <v>#REF!</v>
      </c>
      <c r="W168" s="493" t="e">
        <f t="shared" ca="1" si="3909"/>
        <v>#REF!</v>
      </c>
      <c r="X168" s="492" t="e">
        <f t="shared" ca="1" si="3909"/>
        <v>#REF!</v>
      </c>
      <c r="Y168" s="492" t="e">
        <f t="shared" ca="1" si="3909"/>
        <v>#REF!</v>
      </c>
      <c r="Z168" s="494" t="e">
        <f t="shared" ca="1" si="3909"/>
        <v>#REF!</v>
      </c>
      <c r="AA168" s="492" t="e">
        <f t="shared" ca="1" si="3909"/>
        <v>#REF!</v>
      </c>
      <c r="AB168" s="1329" t="e">
        <f t="shared" ca="1" si="3909"/>
        <v>#REF!</v>
      </c>
      <c r="AC168" s="492" t="e">
        <f t="shared" ca="1" si="3909"/>
        <v>#REF!</v>
      </c>
      <c r="AD168" s="491" t="e">
        <f t="shared" ca="1" si="3909"/>
        <v>#REF!</v>
      </c>
      <c r="AE168" s="492" t="e">
        <f t="shared" ca="1" si="3909"/>
        <v>#REF!</v>
      </c>
      <c r="AF168" s="492" t="e">
        <f t="shared" ca="1" si="3909"/>
        <v>#REF!</v>
      </c>
      <c r="AG168" s="493" t="e">
        <f t="shared" ca="1" si="3909"/>
        <v>#REF!</v>
      </c>
      <c r="AH168" s="492" t="e">
        <f t="shared" ca="1" si="3909"/>
        <v>#REF!</v>
      </c>
      <c r="AI168" s="492" t="e">
        <f t="shared" ca="1" si="3909"/>
        <v>#REF!</v>
      </c>
      <c r="AJ168" s="494" t="e">
        <f t="shared" ca="1" si="3909"/>
        <v>#REF!</v>
      </c>
      <c r="AK168" s="492" t="e">
        <f t="shared" ca="1" si="3909"/>
        <v>#REF!</v>
      </c>
      <c r="AL168" s="1329" t="e">
        <f t="shared" ca="1" si="3909"/>
        <v>#REF!</v>
      </c>
      <c r="AM168" s="492" t="e">
        <f t="shared" ca="1" si="3909"/>
        <v>#REF!</v>
      </c>
      <c r="AN168" s="491" t="e">
        <f t="shared" ca="1" si="3909"/>
        <v>#REF!</v>
      </c>
      <c r="AO168" s="492" t="e">
        <f t="shared" ca="1" si="3909"/>
        <v>#REF!</v>
      </c>
      <c r="AP168" s="492" t="e">
        <f t="shared" ca="1" si="3909"/>
        <v>#REF!</v>
      </c>
      <c r="AQ168" s="493" t="e">
        <f t="shared" ca="1" si="3909"/>
        <v>#REF!</v>
      </c>
      <c r="AR168" s="492" t="e">
        <f t="shared" ca="1" si="3909"/>
        <v>#REF!</v>
      </c>
      <c r="AS168" s="492" t="e">
        <f t="shared" ca="1" si="3909"/>
        <v>#REF!</v>
      </c>
      <c r="AT168" s="494" t="e">
        <f t="shared" ca="1" si="3909"/>
        <v>#REF!</v>
      </c>
      <c r="AU168" s="492" t="e">
        <f t="shared" ca="1" si="3909"/>
        <v>#REF!</v>
      </c>
      <c r="AV168" s="1329" t="e">
        <f t="shared" ca="1" si="3909"/>
        <v>#REF!</v>
      </c>
      <c r="AW168" s="492" t="e">
        <f t="shared" ca="1" si="3909"/>
        <v>#REF!</v>
      </c>
      <c r="AX168" s="645" t="e">
        <f t="shared" ca="1" si="3909"/>
        <v>#REF!</v>
      </c>
      <c r="AY168" s="522" t="e">
        <f t="shared" ca="1" si="3909"/>
        <v>#REF!</v>
      </c>
      <c r="AZ168" s="1330" t="e">
        <f t="shared" ref="AZ168:CE168" ca="1" si="3910">SUMIFS(AZ$5:AZ$126,$HC$5:$HC$126,$S168,$HE$5:$HE$126,$I167)</f>
        <v>#REF!</v>
      </c>
      <c r="BA168" s="656" t="e">
        <f t="shared" ca="1" si="3910"/>
        <v>#REF!</v>
      </c>
      <c r="BB168" s="544" t="e">
        <f t="shared" ca="1" si="3910"/>
        <v>#REF!</v>
      </c>
      <c r="BC168" s="1331" t="e">
        <f t="shared" ca="1" si="3910"/>
        <v>#REF!</v>
      </c>
      <c r="BD168" s="667" t="e">
        <f t="shared" ca="1" si="3910"/>
        <v>#REF!</v>
      </c>
      <c r="BE168" s="495" t="e">
        <f t="shared" ca="1" si="3910"/>
        <v>#REF!</v>
      </c>
      <c r="BF168" s="1329" t="e">
        <f t="shared" ca="1" si="3910"/>
        <v>#REF!</v>
      </c>
      <c r="BG168" s="1332" t="e">
        <f t="shared" ca="1" si="3910"/>
        <v>#REF!</v>
      </c>
      <c r="BH168" s="496" t="e">
        <f t="shared" ca="1" si="3910"/>
        <v>#REF!</v>
      </c>
      <c r="BI168" s="492" t="e">
        <f t="shared" ca="1" si="3910"/>
        <v>#REF!</v>
      </c>
      <c r="BJ168" s="492" t="e">
        <f t="shared" ca="1" si="3910"/>
        <v>#REF!</v>
      </c>
      <c r="BK168" s="493" t="e">
        <f t="shared" ca="1" si="3910"/>
        <v>#REF!</v>
      </c>
      <c r="BL168" s="492" t="e">
        <f t="shared" ca="1" si="3910"/>
        <v>#REF!</v>
      </c>
      <c r="BM168" s="492" t="e">
        <f t="shared" ca="1" si="3910"/>
        <v>#REF!</v>
      </c>
      <c r="BN168" s="494" t="e">
        <f t="shared" ca="1" si="3910"/>
        <v>#REF!</v>
      </c>
      <c r="BO168" s="492" t="e">
        <f t="shared" ca="1" si="3910"/>
        <v>#REF!</v>
      </c>
      <c r="BP168" s="1329" t="e">
        <f t="shared" ca="1" si="3910"/>
        <v>#REF!</v>
      </c>
      <c r="BQ168" s="492" t="e">
        <f t="shared" ca="1" si="3910"/>
        <v>#REF!</v>
      </c>
      <c r="BR168" s="491" t="e">
        <f t="shared" ca="1" si="3910"/>
        <v>#REF!</v>
      </c>
      <c r="BS168" s="492" t="e">
        <f t="shared" ca="1" si="3910"/>
        <v>#REF!</v>
      </c>
      <c r="BT168" s="492" t="e">
        <f t="shared" ca="1" si="3910"/>
        <v>#REF!</v>
      </c>
      <c r="BU168" s="493" t="e">
        <f t="shared" ca="1" si="3910"/>
        <v>#REF!</v>
      </c>
      <c r="BV168" s="492" t="e">
        <f t="shared" ca="1" si="3910"/>
        <v>#REF!</v>
      </c>
      <c r="BW168" s="492" t="e">
        <f t="shared" ca="1" si="3910"/>
        <v>#REF!</v>
      </c>
      <c r="BX168" s="494" t="e">
        <f t="shared" ca="1" si="3910"/>
        <v>#REF!</v>
      </c>
      <c r="BY168" s="492" t="e">
        <f t="shared" ca="1" si="3910"/>
        <v>#REF!</v>
      </c>
      <c r="BZ168" s="1329" t="e">
        <f t="shared" ca="1" si="3910"/>
        <v>#REF!</v>
      </c>
      <c r="CA168" s="492" t="e">
        <f t="shared" ca="1" si="3910"/>
        <v>#REF!</v>
      </c>
      <c r="CB168" s="491" t="e">
        <f t="shared" ca="1" si="3910"/>
        <v>#REF!</v>
      </c>
      <c r="CC168" s="492" t="e">
        <f t="shared" ca="1" si="3910"/>
        <v>#REF!</v>
      </c>
      <c r="CD168" s="492" t="e">
        <f t="shared" ca="1" si="3910"/>
        <v>#REF!</v>
      </c>
      <c r="CE168" s="493" t="e">
        <f t="shared" ca="1" si="3910"/>
        <v>#REF!</v>
      </c>
      <c r="CF168" s="492" t="e">
        <f t="shared" ref="CF168:DK168" ca="1" si="3911">SUMIFS(CF$5:CF$126,$HC$5:$HC$126,$S168,$HE$5:$HE$126,$I167)</f>
        <v>#REF!</v>
      </c>
      <c r="CG168" s="492" t="e">
        <f t="shared" ca="1" si="3911"/>
        <v>#REF!</v>
      </c>
      <c r="CH168" s="494" t="e">
        <f t="shared" ca="1" si="3911"/>
        <v>#REF!</v>
      </c>
      <c r="CI168" s="492" t="e">
        <f t="shared" ca="1" si="3911"/>
        <v>#REF!</v>
      </c>
      <c r="CJ168" s="1329" t="e">
        <f t="shared" ca="1" si="3911"/>
        <v>#REF!</v>
      </c>
      <c r="CK168" s="492" t="e">
        <f t="shared" ca="1" si="3911"/>
        <v>#REF!</v>
      </c>
      <c r="CL168" s="645" t="e">
        <f t="shared" ca="1" si="3911"/>
        <v>#REF!</v>
      </c>
      <c r="CM168" s="522" t="e">
        <f t="shared" ca="1" si="3911"/>
        <v>#REF!</v>
      </c>
      <c r="CN168" s="1330" t="e">
        <f t="shared" ca="1" si="3911"/>
        <v>#REF!</v>
      </c>
      <c r="CO168" s="656" t="e">
        <f t="shared" ca="1" si="3911"/>
        <v>#REF!</v>
      </c>
      <c r="CP168" s="544" t="e">
        <f t="shared" ca="1" si="3911"/>
        <v>#REF!</v>
      </c>
      <c r="CQ168" s="1331" t="e">
        <f t="shared" ca="1" si="3911"/>
        <v>#REF!</v>
      </c>
      <c r="CR168" s="667" t="e">
        <f t="shared" ca="1" si="3911"/>
        <v>#REF!</v>
      </c>
      <c r="CS168" s="495" t="e">
        <f t="shared" ca="1" si="3911"/>
        <v>#REF!</v>
      </c>
      <c r="CT168" s="1329" t="e">
        <f t="shared" ca="1" si="3911"/>
        <v>#REF!</v>
      </c>
      <c r="CU168" s="1332" t="e">
        <f t="shared" ca="1" si="3911"/>
        <v>#REF!</v>
      </c>
      <c r="CV168" s="678" t="e">
        <f t="shared" ca="1" si="3911"/>
        <v>#REF!</v>
      </c>
      <c r="CW168" s="541" t="e">
        <f t="shared" ca="1" si="3911"/>
        <v>#REF!</v>
      </c>
      <c r="CX168" s="1333" t="e">
        <f t="shared" ca="1" si="3911"/>
        <v>#REF!</v>
      </c>
      <c r="CY168" s="689" t="e">
        <f t="shared" ca="1" si="3911"/>
        <v>#REF!</v>
      </c>
      <c r="CZ168" s="519" t="e">
        <f t="shared" ca="1" si="3911"/>
        <v>#REF!</v>
      </c>
      <c r="DA168" s="1334" t="e">
        <f t="shared" ca="1" si="3911"/>
        <v>#REF!</v>
      </c>
      <c r="DB168" s="698" t="e">
        <f t="shared" ca="1" si="3911"/>
        <v>#REF!</v>
      </c>
      <c r="DC168" s="497" t="e">
        <f t="shared" ca="1" si="3911"/>
        <v>#REF!</v>
      </c>
      <c r="DD168" s="1329" t="e">
        <f t="shared" ca="1" si="3911"/>
        <v>#REF!</v>
      </c>
      <c r="DE168" s="1335" t="e">
        <f t="shared" ca="1" si="3911"/>
        <v>#REF!</v>
      </c>
      <c r="DF168" s="496" t="e">
        <f t="shared" ca="1" si="3911"/>
        <v>#REF!</v>
      </c>
      <c r="DG168" s="492" t="e">
        <f t="shared" ca="1" si="3911"/>
        <v>#REF!</v>
      </c>
      <c r="DH168" s="492" t="e">
        <f t="shared" ca="1" si="3911"/>
        <v>#REF!</v>
      </c>
      <c r="DI168" s="493" t="e">
        <f t="shared" ca="1" si="3911"/>
        <v>#REF!</v>
      </c>
      <c r="DJ168" s="492" t="e">
        <f t="shared" ca="1" si="3911"/>
        <v>#REF!</v>
      </c>
      <c r="DK168" s="492" t="e">
        <f t="shared" ca="1" si="3911"/>
        <v>#REF!</v>
      </c>
      <c r="DL168" s="494" t="e">
        <f t="shared" ref="DL168:EQ168" ca="1" si="3912">SUMIFS(DL$5:DL$126,$HC$5:$HC$126,$S168,$HE$5:$HE$126,$I167)</f>
        <v>#REF!</v>
      </c>
      <c r="DM168" s="492" t="e">
        <f t="shared" ca="1" si="3912"/>
        <v>#REF!</v>
      </c>
      <c r="DN168" s="1329" t="e">
        <f t="shared" ca="1" si="3912"/>
        <v>#REF!</v>
      </c>
      <c r="DO168" s="492" t="e">
        <f t="shared" ca="1" si="3912"/>
        <v>#REF!</v>
      </c>
      <c r="DP168" s="491" t="e">
        <f t="shared" ca="1" si="3912"/>
        <v>#REF!</v>
      </c>
      <c r="DQ168" s="492" t="e">
        <f t="shared" ca="1" si="3912"/>
        <v>#REF!</v>
      </c>
      <c r="DR168" s="492" t="e">
        <f t="shared" ca="1" si="3912"/>
        <v>#REF!</v>
      </c>
      <c r="DS168" s="493" t="e">
        <f t="shared" ca="1" si="3912"/>
        <v>#REF!</v>
      </c>
      <c r="DT168" s="492" t="e">
        <f t="shared" ca="1" si="3912"/>
        <v>#REF!</v>
      </c>
      <c r="DU168" s="492" t="e">
        <f t="shared" ca="1" si="3912"/>
        <v>#REF!</v>
      </c>
      <c r="DV168" s="494" t="e">
        <f t="shared" ca="1" si="3912"/>
        <v>#REF!</v>
      </c>
      <c r="DW168" s="492" t="e">
        <f t="shared" ca="1" si="3912"/>
        <v>#REF!</v>
      </c>
      <c r="DX168" s="1329" t="e">
        <f t="shared" ca="1" si="3912"/>
        <v>#REF!</v>
      </c>
      <c r="DY168" s="492" t="e">
        <f t="shared" ca="1" si="3912"/>
        <v>#REF!</v>
      </c>
      <c r="DZ168" s="491" t="e">
        <f t="shared" ca="1" si="3912"/>
        <v>#REF!</v>
      </c>
      <c r="EA168" s="492" t="e">
        <f t="shared" ca="1" si="3912"/>
        <v>#REF!</v>
      </c>
      <c r="EB168" s="492" t="e">
        <f t="shared" ca="1" si="3912"/>
        <v>#REF!</v>
      </c>
      <c r="EC168" s="493" t="e">
        <f t="shared" ca="1" si="3912"/>
        <v>#REF!</v>
      </c>
      <c r="ED168" s="492" t="e">
        <f t="shared" ca="1" si="3912"/>
        <v>#REF!</v>
      </c>
      <c r="EE168" s="492" t="e">
        <f t="shared" ca="1" si="3912"/>
        <v>#REF!</v>
      </c>
      <c r="EF168" s="494" t="e">
        <f t="shared" ca="1" si="3912"/>
        <v>#REF!</v>
      </c>
      <c r="EG168" s="492" t="e">
        <f t="shared" ca="1" si="3912"/>
        <v>#REF!</v>
      </c>
      <c r="EH168" s="1329" t="e">
        <f t="shared" ca="1" si="3912"/>
        <v>#REF!</v>
      </c>
      <c r="EI168" s="492" t="e">
        <f t="shared" ca="1" si="3912"/>
        <v>#REF!</v>
      </c>
      <c r="EJ168" s="645" t="e">
        <f t="shared" ca="1" si="3912"/>
        <v>#REF!</v>
      </c>
      <c r="EK168" s="522" t="e">
        <f t="shared" ca="1" si="3912"/>
        <v>#REF!</v>
      </c>
      <c r="EL168" s="1330" t="e">
        <f t="shared" ca="1" si="3912"/>
        <v>#REF!</v>
      </c>
      <c r="EM168" s="656" t="e">
        <f t="shared" ca="1" si="3912"/>
        <v>#REF!</v>
      </c>
      <c r="EN168" s="544" t="e">
        <f t="shared" ca="1" si="3912"/>
        <v>#REF!</v>
      </c>
      <c r="EO168" s="1331" t="e">
        <f t="shared" ca="1" si="3912"/>
        <v>#REF!</v>
      </c>
      <c r="EP168" s="667" t="e">
        <f t="shared" ca="1" si="3912"/>
        <v>#REF!</v>
      </c>
      <c r="EQ168" s="495" t="e">
        <f t="shared" ca="1" si="3912"/>
        <v>#REF!</v>
      </c>
      <c r="ER168" s="1329" t="e">
        <f t="shared" ref="ER168:FW168" ca="1" si="3913">SUMIFS(ER$5:ER$126,$HC$5:$HC$126,$S168,$HE$5:$HE$126,$I167)</f>
        <v>#REF!</v>
      </c>
      <c r="ES168" s="1332" t="e">
        <f t="shared" ca="1" si="3913"/>
        <v>#REF!</v>
      </c>
      <c r="ET168" s="496" t="e">
        <f t="shared" ca="1" si="3913"/>
        <v>#REF!</v>
      </c>
      <c r="EU168" s="492" t="e">
        <f t="shared" ca="1" si="3913"/>
        <v>#REF!</v>
      </c>
      <c r="EV168" s="492" t="e">
        <f t="shared" ca="1" si="3913"/>
        <v>#REF!</v>
      </c>
      <c r="EW168" s="493" t="e">
        <f t="shared" ca="1" si="3913"/>
        <v>#REF!</v>
      </c>
      <c r="EX168" s="492" t="e">
        <f t="shared" ca="1" si="3913"/>
        <v>#REF!</v>
      </c>
      <c r="EY168" s="492" t="e">
        <f t="shared" ca="1" si="3913"/>
        <v>#REF!</v>
      </c>
      <c r="EZ168" s="494" t="e">
        <f t="shared" ca="1" si="3913"/>
        <v>#REF!</v>
      </c>
      <c r="FA168" s="492" t="e">
        <f t="shared" ca="1" si="3913"/>
        <v>#REF!</v>
      </c>
      <c r="FB168" s="1329" t="e">
        <f t="shared" ca="1" si="3913"/>
        <v>#REF!</v>
      </c>
      <c r="FC168" s="492" t="e">
        <f t="shared" ca="1" si="3913"/>
        <v>#REF!</v>
      </c>
      <c r="FD168" s="491" t="e">
        <f t="shared" ca="1" si="3913"/>
        <v>#REF!</v>
      </c>
      <c r="FE168" s="492" t="e">
        <f t="shared" ca="1" si="3913"/>
        <v>#REF!</v>
      </c>
      <c r="FF168" s="492" t="e">
        <f t="shared" ca="1" si="3913"/>
        <v>#REF!</v>
      </c>
      <c r="FG168" s="493" t="e">
        <f t="shared" ca="1" si="3913"/>
        <v>#REF!</v>
      </c>
      <c r="FH168" s="492" t="e">
        <f t="shared" ca="1" si="3913"/>
        <v>#REF!</v>
      </c>
      <c r="FI168" s="492" t="e">
        <f t="shared" ca="1" si="3913"/>
        <v>#REF!</v>
      </c>
      <c r="FJ168" s="494" t="e">
        <f t="shared" ca="1" si="3913"/>
        <v>#REF!</v>
      </c>
      <c r="FK168" s="492" t="e">
        <f t="shared" ca="1" si="3913"/>
        <v>#REF!</v>
      </c>
      <c r="FL168" s="1329" t="e">
        <f t="shared" ca="1" si="3913"/>
        <v>#REF!</v>
      </c>
      <c r="FM168" s="492" t="e">
        <f t="shared" ca="1" si="3913"/>
        <v>#REF!</v>
      </c>
      <c r="FN168" s="491" t="e">
        <f t="shared" ca="1" si="3913"/>
        <v>#REF!</v>
      </c>
      <c r="FO168" s="492" t="e">
        <f t="shared" ca="1" si="3913"/>
        <v>#REF!</v>
      </c>
      <c r="FP168" s="492" t="e">
        <f t="shared" ca="1" si="3913"/>
        <v>#REF!</v>
      </c>
      <c r="FQ168" s="493" t="e">
        <f t="shared" ca="1" si="3913"/>
        <v>#REF!</v>
      </c>
      <c r="FR168" s="492" t="e">
        <f t="shared" ca="1" si="3913"/>
        <v>#REF!</v>
      </c>
      <c r="FS168" s="492" t="e">
        <f t="shared" ca="1" si="3913"/>
        <v>#REF!</v>
      </c>
      <c r="FT168" s="494" t="e">
        <f t="shared" ca="1" si="3913"/>
        <v>#REF!</v>
      </c>
      <c r="FU168" s="492" t="e">
        <f t="shared" ca="1" si="3913"/>
        <v>#REF!</v>
      </c>
      <c r="FV168" s="1329" t="e">
        <f t="shared" ca="1" si="3913"/>
        <v>#REF!</v>
      </c>
      <c r="FW168" s="492" t="e">
        <f t="shared" ca="1" si="3913"/>
        <v>#REF!</v>
      </c>
      <c r="FX168" s="645" t="e">
        <f t="shared" ref="FX168:HA168" ca="1" si="3914">SUMIFS(FX$5:FX$126,$HC$5:$HC$126,$S168,$HE$5:$HE$126,$I167)</f>
        <v>#REF!</v>
      </c>
      <c r="FY168" s="522" t="e">
        <f t="shared" ca="1" si="3914"/>
        <v>#REF!</v>
      </c>
      <c r="FZ168" s="1330" t="e">
        <f t="shared" ca="1" si="3914"/>
        <v>#REF!</v>
      </c>
      <c r="GA168" s="656" t="e">
        <f t="shared" ca="1" si="3914"/>
        <v>#REF!</v>
      </c>
      <c r="GB168" s="544" t="e">
        <f t="shared" ca="1" si="3914"/>
        <v>#REF!</v>
      </c>
      <c r="GC168" s="1331" t="e">
        <f t="shared" ca="1" si="3914"/>
        <v>#REF!</v>
      </c>
      <c r="GD168" s="667" t="e">
        <f t="shared" ca="1" si="3914"/>
        <v>#REF!</v>
      </c>
      <c r="GE168" s="495" t="e">
        <f t="shared" ca="1" si="3914"/>
        <v>#REF!</v>
      </c>
      <c r="GF168" s="1329" t="e">
        <f t="shared" ca="1" si="3914"/>
        <v>#REF!</v>
      </c>
      <c r="GG168" s="1332" t="e">
        <f t="shared" ca="1" si="3914"/>
        <v>#REF!</v>
      </c>
      <c r="GH168" s="678" t="e">
        <f t="shared" ca="1" si="3914"/>
        <v>#REF!</v>
      </c>
      <c r="GI168" s="541" t="e">
        <f t="shared" ca="1" si="3914"/>
        <v>#REF!</v>
      </c>
      <c r="GJ168" s="1333" t="e">
        <f t="shared" ca="1" si="3914"/>
        <v>#REF!</v>
      </c>
      <c r="GK168" s="689" t="e">
        <f t="shared" ca="1" si="3914"/>
        <v>#REF!</v>
      </c>
      <c r="GL168" s="519" t="e">
        <f t="shared" ca="1" si="3914"/>
        <v>#REF!</v>
      </c>
      <c r="GM168" s="1334" t="e">
        <f t="shared" ca="1" si="3914"/>
        <v>#REF!</v>
      </c>
      <c r="GN168" s="698" t="e">
        <f t="shared" ca="1" si="3914"/>
        <v>#REF!</v>
      </c>
      <c r="GO168" s="497" t="e">
        <f t="shared" ca="1" si="3914"/>
        <v>#REF!</v>
      </c>
      <c r="GP168" s="1329" t="e">
        <f t="shared" ca="1" si="3914"/>
        <v>#REF!</v>
      </c>
      <c r="GQ168" s="1335" t="e">
        <f t="shared" ca="1" si="3914"/>
        <v>#REF!</v>
      </c>
      <c r="GR168" s="708" t="e">
        <f t="shared" ca="1" si="3914"/>
        <v>#REF!</v>
      </c>
      <c r="GS168" s="498" t="e">
        <f t="shared" ca="1" si="3914"/>
        <v>#REF!</v>
      </c>
      <c r="GT168" s="1336" t="e">
        <f t="shared" ca="1" si="3914"/>
        <v>#REF!</v>
      </c>
      <c r="GU168" s="708" t="e">
        <f t="shared" ca="1" si="3914"/>
        <v>#REF!</v>
      </c>
      <c r="GV168" s="498" t="e">
        <f t="shared" ca="1" si="3914"/>
        <v>#REF!</v>
      </c>
      <c r="GW168" s="1336" t="e">
        <f t="shared" ca="1" si="3914"/>
        <v>#REF!</v>
      </c>
      <c r="GX168" s="708" t="e">
        <f t="shared" ca="1" si="3914"/>
        <v>#REF!</v>
      </c>
      <c r="GY168" s="498" t="e">
        <f t="shared" ca="1" si="3914"/>
        <v>#REF!</v>
      </c>
      <c r="GZ168" s="1329" t="e">
        <f t="shared" ca="1" si="3914"/>
        <v>#REF!</v>
      </c>
      <c r="HA168" s="1336" t="e">
        <f t="shared" ca="1" si="3914"/>
        <v>#REF!</v>
      </c>
      <c r="HC168" s="1312" t="s">
        <v>146</v>
      </c>
      <c r="HD168" s="477"/>
      <c r="HE168" s="595"/>
      <c r="HF168" s="477"/>
      <c r="HG168" s="477"/>
    </row>
    <row r="169" spans="2:215" s="478" customFormat="1" ht="29.25" thickBot="1" x14ac:dyDescent="0.3">
      <c r="B169" s="516"/>
      <c r="C169" s="463"/>
      <c r="F169" s="1379"/>
      <c r="G169" s="1379"/>
      <c r="H169" s="1379"/>
      <c r="I169" s="1565"/>
      <c r="J169" s="554"/>
      <c r="R169" s="583"/>
      <c r="S169" s="444" t="s">
        <v>143</v>
      </c>
      <c r="T169" s="1337" t="e">
        <f t="shared" ref="T169:AA169" ca="1" si="3915">IF(AND(T167&gt;0,T168&gt;0),ROUNDDOWN(T168/T167,4),"")</f>
        <v>#REF!</v>
      </c>
      <c r="U169" s="1338" t="e">
        <f t="shared" ca="1" si="3915"/>
        <v>#REF!</v>
      </c>
      <c r="V169" s="1338" t="e">
        <f t="shared" ca="1" si="3915"/>
        <v>#REF!</v>
      </c>
      <c r="W169" s="1339" t="e">
        <f t="shared" ca="1" si="3915"/>
        <v>#REF!</v>
      </c>
      <c r="X169" s="1338" t="e">
        <f t="shared" ca="1" si="3915"/>
        <v>#REF!</v>
      </c>
      <c r="Y169" s="1338" t="e">
        <f t="shared" ca="1" si="3915"/>
        <v>#REF!</v>
      </c>
      <c r="Z169" s="1340" t="e">
        <f t="shared" ca="1" si="3915"/>
        <v>#REF!</v>
      </c>
      <c r="AA169" s="1338" t="e">
        <f t="shared" ca="1" si="3915"/>
        <v>#REF!</v>
      </c>
      <c r="AB169" s="1341" t="e">
        <f ca="1">IF(AB168&gt;0,AB168/AB167,0)</f>
        <v>#REF!</v>
      </c>
      <c r="AC169" s="1338" t="e">
        <f t="shared" ref="AC169:AK169" ca="1" si="3916">IF(AND(AC167&gt;0,AC168&gt;0),ROUNDDOWN(AC168/AC167,4),"")</f>
        <v>#REF!</v>
      </c>
      <c r="AD169" s="1337" t="e">
        <f t="shared" ca="1" si="3916"/>
        <v>#REF!</v>
      </c>
      <c r="AE169" s="1338" t="e">
        <f t="shared" ca="1" si="3916"/>
        <v>#REF!</v>
      </c>
      <c r="AF169" s="1338" t="e">
        <f t="shared" ca="1" si="3916"/>
        <v>#REF!</v>
      </c>
      <c r="AG169" s="1339" t="e">
        <f t="shared" ca="1" si="3916"/>
        <v>#REF!</v>
      </c>
      <c r="AH169" s="1338" t="e">
        <f t="shared" ca="1" si="3916"/>
        <v>#REF!</v>
      </c>
      <c r="AI169" s="1338" t="e">
        <f t="shared" ca="1" si="3916"/>
        <v>#REF!</v>
      </c>
      <c r="AJ169" s="1340" t="e">
        <f t="shared" ca="1" si="3916"/>
        <v>#REF!</v>
      </c>
      <c r="AK169" s="1338" t="e">
        <f t="shared" ca="1" si="3916"/>
        <v>#REF!</v>
      </c>
      <c r="AL169" s="1341" t="e">
        <f ca="1">IF(AL168&gt;0,AL168/AL167,0)</f>
        <v>#REF!</v>
      </c>
      <c r="AM169" s="1338" t="e">
        <f t="shared" ref="AM169:AU169" ca="1" si="3917">IF(AND(AM167&gt;0,AM168&gt;0),ROUNDDOWN(AM168/AM167,4),"")</f>
        <v>#REF!</v>
      </c>
      <c r="AN169" s="1337" t="e">
        <f t="shared" ca="1" si="3917"/>
        <v>#REF!</v>
      </c>
      <c r="AO169" s="1338" t="e">
        <f t="shared" ca="1" si="3917"/>
        <v>#REF!</v>
      </c>
      <c r="AP169" s="1338" t="e">
        <f t="shared" ca="1" si="3917"/>
        <v>#REF!</v>
      </c>
      <c r="AQ169" s="1339" t="e">
        <f t="shared" ca="1" si="3917"/>
        <v>#REF!</v>
      </c>
      <c r="AR169" s="1338" t="e">
        <f t="shared" ca="1" si="3917"/>
        <v>#REF!</v>
      </c>
      <c r="AS169" s="1338" t="e">
        <f t="shared" ca="1" si="3917"/>
        <v>#REF!</v>
      </c>
      <c r="AT169" s="1340" t="e">
        <f t="shared" ca="1" si="3917"/>
        <v>#REF!</v>
      </c>
      <c r="AU169" s="1338" t="e">
        <f t="shared" ca="1" si="3917"/>
        <v>#REF!</v>
      </c>
      <c r="AV169" s="1341" t="e">
        <f ca="1">IF(AV168&gt;0,AV168/AV167,0)</f>
        <v>#REF!</v>
      </c>
      <c r="AW169" s="1338" t="e">
        <f t="shared" ref="AW169" ca="1" si="3918">IF(AND(AW167&gt;0,AW168&gt;0),ROUNDDOWN(AW168/AW167,4),"")</f>
        <v>#REF!</v>
      </c>
      <c r="AX169" s="1343" t="e">
        <f t="shared" ref="AX169:BE169" ca="1" si="3919">IF(AND(AX167&gt;0,AX168&gt;0),ROUNDDOWN(AX168/AX167,4),"")</f>
        <v>#REF!</v>
      </c>
      <c r="AY169" s="1344" t="e">
        <f t="shared" ca="1" si="3919"/>
        <v>#REF!</v>
      </c>
      <c r="AZ169" s="1345" t="e">
        <f t="shared" ca="1" si="3919"/>
        <v>#REF!</v>
      </c>
      <c r="BA169" s="1346" t="e">
        <f t="shared" ca="1" si="3919"/>
        <v>#REF!</v>
      </c>
      <c r="BB169" s="1347" t="e">
        <f t="shared" ca="1" si="3919"/>
        <v>#REF!</v>
      </c>
      <c r="BC169" s="1348" t="e">
        <f t="shared" ca="1" si="3919"/>
        <v>#REF!</v>
      </c>
      <c r="BD169" s="1349" t="e">
        <f t="shared" ca="1" si="3919"/>
        <v>#REF!</v>
      </c>
      <c r="BE169" s="1350" t="e">
        <f t="shared" ca="1" si="3919"/>
        <v>#REF!</v>
      </c>
      <c r="BF169" s="1351"/>
      <c r="BG169" s="1352" t="e">
        <f ca="1">IF(AND(BG167&gt;0,BG168&gt;0),ROUNDDOWN(BG168/BG167,4),"")</f>
        <v>#REF!</v>
      </c>
      <c r="BH169" s="1353" t="e">
        <f t="shared" ref="BH169:BO169" ca="1" si="3920">IF(AND(BH167&gt;0,BH168&gt;0),ROUNDDOWN(BH168/BH167,4),"")</f>
        <v>#REF!</v>
      </c>
      <c r="BI169" s="1338" t="e">
        <f t="shared" ca="1" si="3920"/>
        <v>#REF!</v>
      </c>
      <c r="BJ169" s="1338" t="e">
        <f t="shared" ca="1" si="3920"/>
        <v>#REF!</v>
      </c>
      <c r="BK169" s="1339" t="e">
        <f t="shared" ca="1" si="3920"/>
        <v>#REF!</v>
      </c>
      <c r="BL169" s="1338" t="e">
        <f t="shared" ca="1" si="3920"/>
        <v>#REF!</v>
      </c>
      <c r="BM169" s="1338" t="e">
        <f t="shared" ca="1" si="3920"/>
        <v>#REF!</v>
      </c>
      <c r="BN169" s="1340" t="e">
        <f t="shared" ca="1" si="3920"/>
        <v>#REF!</v>
      </c>
      <c r="BO169" s="1338" t="e">
        <f t="shared" ca="1" si="3920"/>
        <v>#REF!</v>
      </c>
      <c r="BP169" s="1341" t="e">
        <f ca="1">IF(BP168&gt;0,BP168/BP167,0)</f>
        <v>#REF!</v>
      </c>
      <c r="BQ169" s="1338" t="e">
        <f t="shared" ref="BQ169:BY169" ca="1" si="3921">IF(AND(BQ167&gt;0,BQ168&gt;0),ROUNDDOWN(BQ168/BQ167,4),"")</f>
        <v>#REF!</v>
      </c>
      <c r="BR169" s="1337" t="e">
        <f t="shared" ca="1" si="3921"/>
        <v>#REF!</v>
      </c>
      <c r="BS169" s="1338" t="e">
        <f t="shared" ca="1" si="3921"/>
        <v>#REF!</v>
      </c>
      <c r="BT169" s="1338" t="e">
        <f t="shared" ca="1" si="3921"/>
        <v>#REF!</v>
      </c>
      <c r="BU169" s="1339" t="e">
        <f t="shared" ca="1" si="3921"/>
        <v>#REF!</v>
      </c>
      <c r="BV169" s="1338" t="e">
        <f t="shared" ca="1" si="3921"/>
        <v>#REF!</v>
      </c>
      <c r="BW169" s="1338" t="e">
        <f t="shared" ca="1" si="3921"/>
        <v>#REF!</v>
      </c>
      <c r="BX169" s="1340" t="e">
        <f t="shared" ca="1" si="3921"/>
        <v>#REF!</v>
      </c>
      <c r="BY169" s="1338" t="e">
        <f t="shared" ca="1" si="3921"/>
        <v>#REF!</v>
      </c>
      <c r="BZ169" s="1341" t="e">
        <f ca="1">IF(BZ168&gt;0,BZ168/BZ167,0)</f>
        <v>#REF!</v>
      </c>
      <c r="CA169" s="1338" t="e">
        <f t="shared" ref="CA169:CI169" ca="1" si="3922">IF(AND(CA167&gt;0,CA168&gt;0),ROUNDDOWN(CA168/CA167,4),"")</f>
        <v>#REF!</v>
      </c>
      <c r="CB169" s="1337" t="e">
        <f t="shared" ca="1" si="3922"/>
        <v>#REF!</v>
      </c>
      <c r="CC169" s="1338" t="e">
        <f t="shared" ca="1" si="3922"/>
        <v>#REF!</v>
      </c>
      <c r="CD169" s="1338" t="e">
        <f t="shared" ca="1" si="3922"/>
        <v>#REF!</v>
      </c>
      <c r="CE169" s="1339" t="e">
        <f t="shared" ca="1" si="3922"/>
        <v>#REF!</v>
      </c>
      <c r="CF169" s="1338" t="e">
        <f t="shared" ca="1" si="3922"/>
        <v>#REF!</v>
      </c>
      <c r="CG169" s="1338" t="e">
        <f t="shared" ca="1" si="3922"/>
        <v>#REF!</v>
      </c>
      <c r="CH169" s="1340" t="e">
        <f t="shared" ca="1" si="3922"/>
        <v>#REF!</v>
      </c>
      <c r="CI169" s="1338" t="e">
        <f t="shared" ca="1" si="3922"/>
        <v>#REF!</v>
      </c>
      <c r="CJ169" s="1341" t="e">
        <f ca="1">IF(CJ168&gt;0,CJ168/CJ167,0)</f>
        <v>#REF!</v>
      </c>
      <c r="CK169" s="1338" t="e">
        <f t="shared" ref="CK169" ca="1" si="3923">IF(AND(CK167&gt;0,CK168&gt;0),ROUNDDOWN(CK168/CK167,4),"")</f>
        <v>#REF!</v>
      </c>
      <c r="CL169" s="1343" t="e">
        <f t="shared" ref="CL169:CS169" ca="1" si="3924">IF(AND(CL167&gt;0,CL168&gt;0),ROUNDDOWN(CL168/CL167,4),"")</f>
        <v>#REF!</v>
      </c>
      <c r="CM169" s="1344" t="e">
        <f t="shared" ca="1" si="3924"/>
        <v>#REF!</v>
      </c>
      <c r="CN169" s="1345" t="e">
        <f t="shared" ca="1" si="3924"/>
        <v>#REF!</v>
      </c>
      <c r="CO169" s="1346" t="e">
        <f t="shared" ca="1" si="3924"/>
        <v>#REF!</v>
      </c>
      <c r="CP169" s="1347" t="e">
        <f t="shared" ca="1" si="3924"/>
        <v>#REF!</v>
      </c>
      <c r="CQ169" s="1348" t="e">
        <f t="shared" ca="1" si="3924"/>
        <v>#REF!</v>
      </c>
      <c r="CR169" s="1349" t="e">
        <f t="shared" ca="1" si="3924"/>
        <v>#REF!</v>
      </c>
      <c r="CS169" s="1350" t="e">
        <f t="shared" ca="1" si="3924"/>
        <v>#REF!</v>
      </c>
      <c r="CT169" s="1351"/>
      <c r="CU169" s="1352" t="e">
        <f t="shared" ref="CU169:DC169" ca="1" si="3925">IF(AND(CU167&gt;0,CU168&gt;0),ROUNDDOWN(CU168/CU167,4),"")</f>
        <v>#REF!</v>
      </c>
      <c r="CV169" s="1354" t="e">
        <f t="shared" ca="1" si="3925"/>
        <v>#REF!</v>
      </c>
      <c r="CW169" s="1355" t="e">
        <f t="shared" ca="1" si="3925"/>
        <v>#REF!</v>
      </c>
      <c r="CX169" s="1356" t="e">
        <f t="shared" ca="1" si="3925"/>
        <v>#REF!</v>
      </c>
      <c r="CY169" s="1357" t="e">
        <f t="shared" ca="1" si="3925"/>
        <v>#REF!</v>
      </c>
      <c r="CZ169" s="1358" t="e">
        <f t="shared" ca="1" si="3925"/>
        <v>#REF!</v>
      </c>
      <c r="DA169" s="1359" t="e">
        <f t="shared" ca="1" si="3925"/>
        <v>#REF!</v>
      </c>
      <c r="DB169" s="1360" t="e">
        <f t="shared" ca="1" si="3925"/>
        <v>#REF!</v>
      </c>
      <c r="DC169" s="1361" t="e">
        <f t="shared" ca="1" si="3925"/>
        <v>#REF!</v>
      </c>
      <c r="DD169" s="1362"/>
      <c r="DE169" s="1363" t="e">
        <f ca="1">IF(AND(DE167&gt;0,DE168&gt;0),ROUNDDOWN(DE168/DE167,4),"")</f>
        <v>#REF!</v>
      </c>
      <c r="DF169" s="1353" t="e">
        <f t="shared" ref="DF169:DM169" ca="1" si="3926">IF(AND(DF167&gt;0,DF168&gt;0),ROUNDDOWN(DF168/DF167,4),"")</f>
        <v>#REF!</v>
      </c>
      <c r="DG169" s="1338" t="e">
        <f t="shared" ca="1" si="3926"/>
        <v>#REF!</v>
      </c>
      <c r="DH169" s="1338" t="e">
        <f t="shared" ca="1" si="3926"/>
        <v>#REF!</v>
      </c>
      <c r="DI169" s="1339" t="e">
        <f t="shared" ca="1" si="3926"/>
        <v>#REF!</v>
      </c>
      <c r="DJ169" s="1338" t="e">
        <f t="shared" ca="1" si="3926"/>
        <v>#REF!</v>
      </c>
      <c r="DK169" s="1338" t="e">
        <f t="shared" ca="1" si="3926"/>
        <v>#REF!</v>
      </c>
      <c r="DL169" s="1340" t="e">
        <f t="shared" ca="1" si="3926"/>
        <v>#REF!</v>
      </c>
      <c r="DM169" s="1338" t="e">
        <f t="shared" ca="1" si="3926"/>
        <v>#REF!</v>
      </c>
      <c r="DN169" s="1341" t="e">
        <f ca="1">IF(DN168&gt;0,DN168/DN167,0)</f>
        <v>#REF!</v>
      </c>
      <c r="DO169" s="1338" t="e">
        <f t="shared" ref="DO169:DW169" ca="1" si="3927">IF(AND(DO167&gt;0,DO168&gt;0),ROUNDDOWN(DO168/DO167,4),"")</f>
        <v>#REF!</v>
      </c>
      <c r="DP169" s="1337" t="e">
        <f t="shared" ca="1" si="3927"/>
        <v>#REF!</v>
      </c>
      <c r="DQ169" s="1338" t="e">
        <f t="shared" ca="1" si="3927"/>
        <v>#REF!</v>
      </c>
      <c r="DR169" s="1338" t="e">
        <f t="shared" ca="1" si="3927"/>
        <v>#REF!</v>
      </c>
      <c r="DS169" s="1339" t="e">
        <f t="shared" ca="1" si="3927"/>
        <v>#REF!</v>
      </c>
      <c r="DT169" s="1338" t="e">
        <f t="shared" ca="1" si="3927"/>
        <v>#REF!</v>
      </c>
      <c r="DU169" s="1338" t="e">
        <f t="shared" ca="1" si="3927"/>
        <v>#REF!</v>
      </c>
      <c r="DV169" s="1340" t="e">
        <f t="shared" ca="1" si="3927"/>
        <v>#REF!</v>
      </c>
      <c r="DW169" s="1338" t="e">
        <f t="shared" ca="1" si="3927"/>
        <v>#REF!</v>
      </c>
      <c r="DX169" s="1341" t="e">
        <f ca="1">IF(DX168&gt;0,DX168/DX167,0)</f>
        <v>#REF!</v>
      </c>
      <c r="DY169" s="1338" t="e">
        <f t="shared" ref="DY169:EG169" ca="1" si="3928">IF(AND(DY167&gt;0,DY168&gt;0),ROUNDDOWN(DY168/DY167,4),"")</f>
        <v>#REF!</v>
      </c>
      <c r="DZ169" s="1337" t="e">
        <f t="shared" ca="1" si="3928"/>
        <v>#REF!</v>
      </c>
      <c r="EA169" s="1338" t="e">
        <f t="shared" ca="1" si="3928"/>
        <v>#REF!</v>
      </c>
      <c r="EB169" s="1338" t="e">
        <f t="shared" ca="1" si="3928"/>
        <v>#REF!</v>
      </c>
      <c r="EC169" s="1339" t="e">
        <f t="shared" ca="1" si="3928"/>
        <v>#REF!</v>
      </c>
      <c r="ED169" s="1338" t="e">
        <f t="shared" ca="1" si="3928"/>
        <v>#REF!</v>
      </c>
      <c r="EE169" s="1338" t="e">
        <f t="shared" ca="1" si="3928"/>
        <v>#REF!</v>
      </c>
      <c r="EF169" s="1340" t="e">
        <f t="shared" ca="1" si="3928"/>
        <v>#REF!</v>
      </c>
      <c r="EG169" s="1338" t="e">
        <f t="shared" ca="1" si="3928"/>
        <v>#REF!</v>
      </c>
      <c r="EH169" s="1341" t="e">
        <f ca="1">IF(EH168&gt;0,EH168/EH167,0)</f>
        <v>#REF!</v>
      </c>
      <c r="EI169" s="1338" t="e">
        <f t="shared" ref="EI169" ca="1" si="3929">IF(AND(EI167&gt;0,EI168&gt;0),ROUNDDOWN(EI168/EI167,4),"")</f>
        <v>#REF!</v>
      </c>
      <c r="EJ169" s="1343" t="e">
        <f t="shared" ref="EJ169:EQ169" ca="1" si="3930">IF(AND(EJ167&gt;0,EJ168&gt;0),ROUNDDOWN(EJ168/EJ167,4),"")</f>
        <v>#REF!</v>
      </c>
      <c r="EK169" s="1344" t="e">
        <f t="shared" ca="1" si="3930"/>
        <v>#REF!</v>
      </c>
      <c r="EL169" s="1345" t="e">
        <f t="shared" ca="1" si="3930"/>
        <v>#REF!</v>
      </c>
      <c r="EM169" s="1346" t="e">
        <f t="shared" ca="1" si="3930"/>
        <v>#REF!</v>
      </c>
      <c r="EN169" s="1347" t="e">
        <f t="shared" ca="1" si="3930"/>
        <v>#REF!</v>
      </c>
      <c r="EO169" s="1348" t="e">
        <f t="shared" ca="1" si="3930"/>
        <v>#REF!</v>
      </c>
      <c r="EP169" s="1349" t="e">
        <f t="shared" ca="1" si="3930"/>
        <v>#REF!</v>
      </c>
      <c r="EQ169" s="1350" t="e">
        <f t="shared" ca="1" si="3930"/>
        <v>#REF!</v>
      </c>
      <c r="ER169" s="1351"/>
      <c r="ES169" s="1352" t="e">
        <f ca="1">IF(AND(ES167&gt;0,ES168&gt;0),ROUNDDOWN(ES168/ES167,4),"")</f>
        <v>#REF!</v>
      </c>
      <c r="ET169" s="1353" t="e">
        <f t="shared" ref="ET169:FA169" ca="1" si="3931">IF(AND(ET167&gt;0,ET168&gt;0),ROUNDDOWN(ET168/ET167,4),"")</f>
        <v>#REF!</v>
      </c>
      <c r="EU169" s="1338" t="e">
        <f t="shared" ca="1" si="3931"/>
        <v>#REF!</v>
      </c>
      <c r="EV169" s="1338" t="e">
        <f t="shared" ca="1" si="3931"/>
        <v>#REF!</v>
      </c>
      <c r="EW169" s="1339" t="e">
        <f t="shared" ca="1" si="3931"/>
        <v>#REF!</v>
      </c>
      <c r="EX169" s="1338" t="e">
        <f t="shared" ca="1" si="3931"/>
        <v>#REF!</v>
      </c>
      <c r="EY169" s="1338" t="e">
        <f t="shared" ca="1" si="3931"/>
        <v>#REF!</v>
      </c>
      <c r="EZ169" s="1340" t="e">
        <f t="shared" ca="1" si="3931"/>
        <v>#REF!</v>
      </c>
      <c r="FA169" s="1338" t="e">
        <f t="shared" ca="1" si="3931"/>
        <v>#REF!</v>
      </c>
      <c r="FB169" s="1341" t="e">
        <f ca="1">IF(FB168&gt;0,FB168/FB167,0)</f>
        <v>#REF!</v>
      </c>
      <c r="FC169" s="1338" t="e">
        <f t="shared" ref="FC169:FK169" ca="1" si="3932">IF(AND(FC167&gt;0,FC168&gt;0),ROUNDDOWN(FC168/FC167,4),"")</f>
        <v>#REF!</v>
      </c>
      <c r="FD169" s="1337" t="e">
        <f t="shared" ca="1" si="3932"/>
        <v>#REF!</v>
      </c>
      <c r="FE169" s="1338" t="e">
        <f t="shared" ca="1" si="3932"/>
        <v>#REF!</v>
      </c>
      <c r="FF169" s="1338" t="e">
        <f t="shared" ca="1" si="3932"/>
        <v>#REF!</v>
      </c>
      <c r="FG169" s="1339" t="e">
        <f t="shared" ca="1" si="3932"/>
        <v>#REF!</v>
      </c>
      <c r="FH169" s="1338" t="e">
        <f t="shared" ca="1" si="3932"/>
        <v>#REF!</v>
      </c>
      <c r="FI169" s="1338" t="e">
        <f t="shared" ca="1" si="3932"/>
        <v>#REF!</v>
      </c>
      <c r="FJ169" s="1340" t="e">
        <f t="shared" ca="1" si="3932"/>
        <v>#REF!</v>
      </c>
      <c r="FK169" s="1338" t="e">
        <f t="shared" ca="1" si="3932"/>
        <v>#REF!</v>
      </c>
      <c r="FL169" s="1341" t="e">
        <f ca="1">IF(FL168&gt;0,FL168/FL167,0)</f>
        <v>#REF!</v>
      </c>
      <c r="FM169" s="1338" t="e">
        <f t="shared" ref="FM169:FU169" ca="1" si="3933">IF(AND(FM167&gt;0,FM168&gt;0),ROUNDDOWN(FM168/FM167,4),"")</f>
        <v>#REF!</v>
      </c>
      <c r="FN169" s="1337" t="e">
        <f t="shared" ca="1" si="3933"/>
        <v>#REF!</v>
      </c>
      <c r="FO169" s="1338" t="e">
        <f t="shared" ca="1" si="3933"/>
        <v>#REF!</v>
      </c>
      <c r="FP169" s="1338" t="e">
        <f t="shared" ca="1" si="3933"/>
        <v>#REF!</v>
      </c>
      <c r="FQ169" s="1339" t="e">
        <f t="shared" ca="1" si="3933"/>
        <v>#REF!</v>
      </c>
      <c r="FR169" s="1338" t="e">
        <f t="shared" ca="1" si="3933"/>
        <v>#REF!</v>
      </c>
      <c r="FS169" s="1338" t="e">
        <f t="shared" ca="1" si="3933"/>
        <v>#REF!</v>
      </c>
      <c r="FT169" s="1340" t="e">
        <f t="shared" ca="1" si="3933"/>
        <v>#REF!</v>
      </c>
      <c r="FU169" s="1338" t="e">
        <f t="shared" ca="1" si="3933"/>
        <v>#REF!</v>
      </c>
      <c r="FV169" s="1341" t="e">
        <f ca="1">IF(FV168&gt;0,FV168/FV167,0)</f>
        <v>#REF!</v>
      </c>
      <c r="FW169" s="1338" t="e">
        <f t="shared" ref="FW169" ca="1" si="3934">IF(AND(FW167&gt;0,FW168&gt;0),ROUNDDOWN(FW168/FW167,4),"")</f>
        <v>#REF!</v>
      </c>
      <c r="FX169" s="1343" t="e">
        <f t="shared" ref="FX169:GE169" ca="1" si="3935">IF(AND(FX167&gt;0,FX168&gt;0),ROUNDDOWN(FX168/FX167,4),"")</f>
        <v>#REF!</v>
      </c>
      <c r="FY169" s="1344" t="e">
        <f t="shared" ca="1" si="3935"/>
        <v>#REF!</v>
      </c>
      <c r="FZ169" s="1345" t="e">
        <f t="shared" ca="1" si="3935"/>
        <v>#REF!</v>
      </c>
      <c r="GA169" s="1346" t="e">
        <f t="shared" ca="1" si="3935"/>
        <v>#REF!</v>
      </c>
      <c r="GB169" s="1347" t="e">
        <f t="shared" ca="1" si="3935"/>
        <v>#REF!</v>
      </c>
      <c r="GC169" s="1348" t="e">
        <f t="shared" ca="1" si="3935"/>
        <v>#REF!</v>
      </c>
      <c r="GD169" s="1349" t="e">
        <f t="shared" ca="1" si="3935"/>
        <v>#REF!</v>
      </c>
      <c r="GE169" s="1350" t="e">
        <f t="shared" ca="1" si="3935"/>
        <v>#REF!</v>
      </c>
      <c r="GF169" s="1351"/>
      <c r="GG169" s="1352" t="e">
        <f t="shared" ref="GG169:GO169" ca="1" si="3936">IF(AND(GG167&gt;0,GG168&gt;0),ROUNDDOWN(GG168/GG167,4),"")</f>
        <v>#REF!</v>
      </c>
      <c r="GH169" s="1354" t="e">
        <f t="shared" ca="1" si="3936"/>
        <v>#REF!</v>
      </c>
      <c r="GI169" s="1355" t="e">
        <f t="shared" ca="1" si="3936"/>
        <v>#REF!</v>
      </c>
      <c r="GJ169" s="1356" t="e">
        <f t="shared" ca="1" si="3936"/>
        <v>#REF!</v>
      </c>
      <c r="GK169" s="1357" t="e">
        <f t="shared" ca="1" si="3936"/>
        <v>#REF!</v>
      </c>
      <c r="GL169" s="1358" t="e">
        <f t="shared" ca="1" si="3936"/>
        <v>#REF!</v>
      </c>
      <c r="GM169" s="1359" t="e">
        <f t="shared" ca="1" si="3936"/>
        <v>#REF!</v>
      </c>
      <c r="GN169" s="1360" t="e">
        <f t="shared" ca="1" si="3936"/>
        <v>#REF!</v>
      </c>
      <c r="GO169" s="1361" t="e">
        <f t="shared" ca="1" si="3936"/>
        <v>#REF!</v>
      </c>
      <c r="GP169" s="1362"/>
      <c r="GQ169" s="1363" t="e">
        <f t="shared" ref="GQ169:GY169" ca="1" si="3937">IF(AND(GQ167&gt;0,GQ168&gt;0),ROUNDDOWN(GQ168/GQ167,4),"")</f>
        <v>#REF!</v>
      </c>
      <c r="GR169" s="1364" t="e">
        <f t="shared" ca="1" si="3937"/>
        <v>#REF!</v>
      </c>
      <c r="GS169" s="1365" t="e">
        <f t="shared" ca="1" si="3937"/>
        <v>#REF!</v>
      </c>
      <c r="GT169" s="1366" t="e">
        <f t="shared" ca="1" si="3937"/>
        <v>#REF!</v>
      </c>
      <c r="GU169" s="1364" t="e">
        <f t="shared" ca="1" si="3937"/>
        <v>#REF!</v>
      </c>
      <c r="GV169" s="1365" t="e">
        <f t="shared" ca="1" si="3937"/>
        <v>#REF!</v>
      </c>
      <c r="GW169" s="1366" t="e">
        <f t="shared" ca="1" si="3937"/>
        <v>#REF!</v>
      </c>
      <c r="GX169" s="1364" t="e">
        <f t="shared" ca="1" si="3937"/>
        <v>#REF!</v>
      </c>
      <c r="GY169" s="1365" t="e">
        <f t="shared" ca="1" si="3937"/>
        <v>#REF!</v>
      </c>
      <c r="GZ169" s="1367"/>
      <c r="HA169" s="1366" t="e">
        <f ca="1">IF(AND(HA167&gt;0,HA168&gt;0),ROUNDDOWN(HA168/HA167,4),"")</f>
        <v>#REF!</v>
      </c>
      <c r="HC169" s="477"/>
      <c r="HD169" s="477"/>
      <c r="HE169" s="595"/>
      <c r="HF169" s="477"/>
      <c r="HG169" s="477"/>
    </row>
    <row r="170" spans="2:215" s="478" customFormat="1" ht="29.25" thickBot="1" x14ac:dyDescent="0.3">
      <c r="B170" s="516"/>
      <c r="C170" s="463"/>
      <c r="F170" s="1379"/>
      <c r="G170" s="1379"/>
      <c r="H170" s="1379"/>
      <c r="I170" s="1379"/>
      <c r="J170" s="554"/>
      <c r="R170" s="583"/>
      <c r="T170" s="1368"/>
      <c r="W170" s="1368"/>
      <c r="Z170" s="1368"/>
      <c r="AD170" s="1368"/>
      <c r="AG170" s="1368"/>
      <c r="AJ170" s="1368"/>
      <c r="AN170" s="1368"/>
      <c r="AQ170" s="1368"/>
      <c r="AT170" s="1368"/>
      <c r="AX170" s="1369"/>
      <c r="AY170" s="1370"/>
      <c r="AZ170" s="1330"/>
      <c r="BA170" s="1371"/>
      <c r="BB170" s="1372"/>
      <c r="BC170" s="1331"/>
      <c r="BD170" s="1373"/>
      <c r="BG170" s="1374"/>
      <c r="BK170" s="1368"/>
      <c r="BN170" s="1368"/>
      <c r="BR170" s="1368"/>
      <c r="BU170" s="1368"/>
      <c r="BX170" s="1368"/>
      <c r="CB170" s="1368"/>
      <c r="CE170" s="1368"/>
      <c r="CH170" s="1368"/>
      <c r="CL170" s="1369"/>
      <c r="CM170" s="1370"/>
      <c r="CN170" s="1330"/>
      <c r="CO170" s="1371"/>
      <c r="CP170" s="1372"/>
      <c r="CQ170" s="1331"/>
      <c r="CR170" s="1373"/>
      <c r="CU170" s="1374"/>
      <c r="CV170" s="1375"/>
      <c r="CW170" s="1376"/>
      <c r="CX170" s="1333"/>
      <c r="CY170" s="1377"/>
      <c r="CZ170" s="1378"/>
      <c r="DA170" s="1334"/>
      <c r="DB170" s="1373"/>
      <c r="DE170" s="1374"/>
      <c r="DI170" s="1368"/>
      <c r="DL170" s="1368"/>
      <c r="DP170" s="1368"/>
      <c r="DS170" s="1368"/>
      <c r="DV170" s="1368"/>
      <c r="DZ170" s="1368"/>
      <c r="EC170" s="1368"/>
      <c r="EF170" s="1368"/>
      <c r="EJ170" s="1369"/>
      <c r="EK170" s="1370"/>
      <c r="EL170" s="1330"/>
      <c r="EM170" s="1371"/>
      <c r="EN170" s="1372"/>
      <c r="EO170" s="1331"/>
      <c r="EP170" s="1373"/>
      <c r="ES170" s="1374"/>
      <c r="EW170" s="1368"/>
      <c r="EZ170" s="1368"/>
      <c r="FD170" s="1368"/>
      <c r="FG170" s="1368"/>
      <c r="FJ170" s="1368"/>
      <c r="FN170" s="1368"/>
      <c r="FQ170" s="1368"/>
      <c r="FT170" s="1368"/>
      <c r="FX170" s="1369"/>
      <c r="FY170" s="1370"/>
      <c r="FZ170" s="1330"/>
      <c r="GA170" s="1371"/>
      <c r="GB170" s="1372"/>
      <c r="GC170" s="1331"/>
      <c r="GD170" s="1373"/>
      <c r="GG170" s="1374"/>
      <c r="GH170" s="1375"/>
      <c r="GI170" s="1376"/>
      <c r="GJ170" s="1333"/>
      <c r="GK170" s="1377"/>
      <c r="GL170" s="1378"/>
      <c r="GM170" s="1334"/>
      <c r="GN170" s="1373"/>
      <c r="GQ170" s="1374"/>
      <c r="GR170" s="1373"/>
      <c r="GT170" s="1374"/>
      <c r="GU170" s="1373"/>
      <c r="GW170" s="1374"/>
      <c r="GX170" s="1373"/>
      <c r="HA170" s="1374"/>
      <c r="HC170" s="477"/>
      <c r="HD170" s="477"/>
      <c r="HE170" s="595"/>
      <c r="HF170" s="477"/>
      <c r="HG170" s="477"/>
    </row>
    <row r="171" spans="2:215" s="478" customFormat="1" ht="28.5" x14ac:dyDescent="0.25">
      <c r="B171" s="516"/>
      <c r="C171" s="463"/>
      <c r="F171" s="1379"/>
      <c r="G171" s="1379"/>
      <c r="H171" s="1379"/>
      <c r="I171" s="1379"/>
      <c r="J171" s="554"/>
      <c r="R171" s="583"/>
      <c r="S171" s="464"/>
      <c r="T171" s="465" t="s">
        <v>215</v>
      </c>
      <c r="U171" s="466" t="s">
        <v>213</v>
      </c>
      <c r="V171" s="466" t="s">
        <v>214</v>
      </c>
      <c r="W171" s="467" t="s">
        <v>215</v>
      </c>
      <c r="X171" s="466" t="s">
        <v>213</v>
      </c>
      <c r="Y171" s="466" t="s">
        <v>214</v>
      </c>
      <c r="Z171" s="468" t="s">
        <v>215</v>
      </c>
      <c r="AA171" s="466" t="s">
        <v>213</v>
      </c>
      <c r="AB171" s="469" t="s">
        <v>231</v>
      </c>
      <c r="AC171" s="466" t="s">
        <v>214</v>
      </c>
      <c r="AD171" s="465" t="s">
        <v>215</v>
      </c>
      <c r="AE171" s="466" t="s">
        <v>213</v>
      </c>
      <c r="AF171" s="466" t="s">
        <v>214</v>
      </c>
      <c r="AG171" s="467" t="s">
        <v>215</v>
      </c>
      <c r="AH171" s="466" t="s">
        <v>213</v>
      </c>
      <c r="AI171" s="466" t="s">
        <v>214</v>
      </c>
      <c r="AJ171" s="468" t="s">
        <v>215</v>
      </c>
      <c r="AK171" s="466" t="s">
        <v>213</v>
      </c>
      <c r="AL171" s="469" t="s">
        <v>231</v>
      </c>
      <c r="AM171" s="466" t="s">
        <v>214</v>
      </c>
      <c r="AN171" s="465" t="s">
        <v>215</v>
      </c>
      <c r="AO171" s="466" t="s">
        <v>213</v>
      </c>
      <c r="AP171" s="466" t="s">
        <v>214</v>
      </c>
      <c r="AQ171" s="467" t="s">
        <v>215</v>
      </c>
      <c r="AR171" s="466" t="s">
        <v>213</v>
      </c>
      <c r="AS171" s="466" t="s">
        <v>214</v>
      </c>
      <c r="AT171" s="468" t="s">
        <v>215</v>
      </c>
      <c r="AU171" s="466" t="s">
        <v>213</v>
      </c>
      <c r="AV171" s="469" t="s">
        <v>231</v>
      </c>
      <c r="AW171" s="466" t="s">
        <v>214</v>
      </c>
      <c r="AX171" s="643" t="s">
        <v>215</v>
      </c>
      <c r="AY171" s="520" t="s">
        <v>213</v>
      </c>
      <c r="AZ171" s="1313" t="s">
        <v>232</v>
      </c>
      <c r="BA171" s="654" t="s">
        <v>215</v>
      </c>
      <c r="BB171" s="542" t="s">
        <v>213</v>
      </c>
      <c r="BC171" s="1314" t="s">
        <v>232</v>
      </c>
      <c r="BD171" s="665" t="s">
        <v>215</v>
      </c>
      <c r="BE171" s="470" t="s">
        <v>213</v>
      </c>
      <c r="BF171" s="471" t="s">
        <v>231</v>
      </c>
      <c r="BG171" s="1315" t="s">
        <v>232</v>
      </c>
      <c r="BH171" s="472" t="s">
        <v>215</v>
      </c>
      <c r="BI171" s="466" t="s">
        <v>213</v>
      </c>
      <c r="BJ171" s="466" t="s">
        <v>214</v>
      </c>
      <c r="BK171" s="467" t="s">
        <v>215</v>
      </c>
      <c r="BL171" s="466" t="s">
        <v>213</v>
      </c>
      <c r="BM171" s="466" t="s">
        <v>214</v>
      </c>
      <c r="BN171" s="468" t="s">
        <v>215</v>
      </c>
      <c r="BO171" s="466" t="s">
        <v>213</v>
      </c>
      <c r="BP171" s="469" t="s">
        <v>231</v>
      </c>
      <c r="BQ171" s="466" t="s">
        <v>214</v>
      </c>
      <c r="BR171" s="465" t="s">
        <v>215</v>
      </c>
      <c r="BS171" s="466" t="s">
        <v>213</v>
      </c>
      <c r="BT171" s="466" t="s">
        <v>214</v>
      </c>
      <c r="BU171" s="467" t="s">
        <v>215</v>
      </c>
      <c r="BV171" s="466" t="s">
        <v>213</v>
      </c>
      <c r="BW171" s="466" t="s">
        <v>214</v>
      </c>
      <c r="BX171" s="468" t="s">
        <v>215</v>
      </c>
      <c r="BY171" s="466" t="s">
        <v>213</v>
      </c>
      <c r="BZ171" s="469" t="s">
        <v>231</v>
      </c>
      <c r="CA171" s="466" t="s">
        <v>214</v>
      </c>
      <c r="CB171" s="465" t="s">
        <v>215</v>
      </c>
      <c r="CC171" s="466" t="s">
        <v>213</v>
      </c>
      <c r="CD171" s="466" t="s">
        <v>214</v>
      </c>
      <c r="CE171" s="467" t="s">
        <v>215</v>
      </c>
      <c r="CF171" s="466" t="s">
        <v>213</v>
      </c>
      <c r="CG171" s="466" t="s">
        <v>214</v>
      </c>
      <c r="CH171" s="468" t="s">
        <v>215</v>
      </c>
      <c r="CI171" s="466" t="s">
        <v>213</v>
      </c>
      <c r="CJ171" s="469" t="s">
        <v>231</v>
      </c>
      <c r="CK171" s="466" t="s">
        <v>214</v>
      </c>
      <c r="CL171" s="643" t="s">
        <v>215</v>
      </c>
      <c r="CM171" s="520" t="s">
        <v>213</v>
      </c>
      <c r="CN171" s="1313" t="s">
        <v>232</v>
      </c>
      <c r="CO171" s="654" t="s">
        <v>215</v>
      </c>
      <c r="CP171" s="542" t="s">
        <v>213</v>
      </c>
      <c r="CQ171" s="1314" t="s">
        <v>232</v>
      </c>
      <c r="CR171" s="665" t="s">
        <v>215</v>
      </c>
      <c r="CS171" s="470" t="s">
        <v>213</v>
      </c>
      <c r="CT171" s="471" t="s">
        <v>231</v>
      </c>
      <c r="CU171" s="1315" t="s">
        <v>232</v>
      </c>
      <c r="CV171" s="676" t="s">
        <v>237</v>
      </c>
      <c r="CW171" s="539" t="s">
        <v>238</v>
      </c>
      <c r="CX171" s="1316" t="s">
        <v>232</v>
      </c>
      <c r="CY171" s="687" t="s">
        <v>237</v>
      </c>
      <c r="CZ171" s="517" t="s">
        <v>238</v>
      </c>
      <c r="DA171" s="1317" t="s">
        <v>232</v>
      </c>
      <c r="DB171" s="696" t="s">
        <v>237</v>
      </c>
      <c r="DC171" s="473" t="s">
        <v>238</v>
      </c>
      <c r="DD171" s="474" t="s">
        <v>239</v>
      </c>
      <c r="DE171" s="1318" t="s">
        <v>232</v>
      </c>
      <c r="DF171" s="472" t="s">
        <v>215</v>
      </c>
      <c r="DG171" s="466" t="s">
        <v>213</v>
      </c>
      <c r="DH171" s="466" t="s">
        <v>214</v>
      </c>
      <c r="DI171" s="467" t="s">
        <v>215</v>
      </c>
      <c r="DJ171" s="466" t="s">
        <v>213</v>
      </c>
      <c r="DK171" s="466" t="s">
        <v>214</v>
      </c>
      <c r="DL171" s="468" t="s">
        <v>215</v>
      </c>
      <c r="DM171" s="466" t="s">
        <v>213</v>
      </c>
      <c r="DN171" s="469" t="s">
        <v>231</v>
      </c>
      <c r="DO171" s="466" t="s">
        <v>214</v>
      </c>
      <c r="DP171" s="465" t="s">
        <v>215</v>
      </c>
      <c r="DQ171" s="466" t="s">
        <v>213</v>
      </c>
      <c r="DR171" s="466" t="s">
        <v>214</v>
      </c>
      <c r="DS171" s="467" t="s">
        <v>215</v>
      </c>
      <c r="DT171" s="466" t="s">
        <v>213</v>
      </c>
      <c r="DU171" s="466" t="s">
        <v>214</v>
      </c>
      <c r="DV171" s="468" t="s">
        <v>215</v>
      </c>
      <c r="DW171" s="466" t="s">
        <v>213</v>
      </c>
      <c r="DX171" s="469" t="s">
        <v>231</v>
      </c>
      <c r="DY171" s="466" t="s">
        <v>214</v>
      </c>
      <c r="DZ171" s="465" t="s">
        <v>215</v>
      </c>
      <c r="EA171" s="466" t="s">
        <v>213</v>
      </c>
      <c r="EB171" s="466" t="s">
        <v>214</v>
      </c>
      <c r="EC171" s="467" t="s">
        <v>215</v>
      </c>
      <c r="ED171" s="466" t="s">
        <v>213</v>
      </c>
      <c r="EE171" s="466" t="s">
        <v>214</v>
      </c>
      <c r="EF171" s="468" t="s">
        <v>215</v>
      </c>
      <c r="EG171" s="466" t="s">
        <v>213</v>
      </c>
      <c r="EH171" s="469" t="s">
        <v>231</v>
      </c>
      <c r="EI171" s="466" t="s">
        <v>214</v>
      </c>
      <c r="EJ171" s="643" t="s">
        <v>215</v>
      </c>
      <c r="EK171" s="520" t="s">
        <v>213</v>
      </c>
      <c r="EL171" s="1313" t="s">
        <v>232</v>
      </c>
      <c r="EM171" s="654" t="s">
        <v>215</v>
      </c>
      <c r="EN171" s="542" t="s">
        <v>213</v>
      </c>
      <c r="EO171" s="1314" t="s">
        <v>232</v>
      </c>
      <c r="EP171" s="665" t="s">
        <v>215</v>
      </c>
      <c r="EQ171" s="470" t="s">
        <v>213</v>
      </c>
      <c r="ER171" s="471" t="s">
        <v>231</v>
      </c>
      <c r="ES171" s="1315" t="s">
        <v>232</v>
      </c>
      <c r="ET171" s="472" t="s">
        <v>215</v>
      </c>
      <c r="EU171" s="466" t="s">
        <v>213</v>
      </c>
      <c r="EV171" s="466" t="s">
        <v>214</v>
      </c>
      <c r="EW171" s="467" t="s">
        <v>215</v>
      </c>
      <c r="EX171" s="466" t="s">
        <v>213</v>
      </c>
      <c r="EY171" s="466" t="s">
        <v>214</v>
      </c>
      <c r="EZ171" s="468" t="s">
        <v>215</v>
      </c>
      <c r="FA171" s="466" t="s">
        <v>213</v>
      </c>
      <c r="FB171" s="469" t="s">
        <v>231</v>
      </c>
      <c r="FC171" s="466" t="s">
        <v>214</v>
      </c>
      <c r="FD171" s="465" t="s">
        <v>215</v>
      </c>
      <c r="FE171" s="466" t="s">
        <v>213</v>
      </c>
      <c r="FF171" s="466" t="s">
        <v>214</v>
      </c>
      <c r="FG171" s="467" t="s">
        <v>215</v>
      </c>
      <c r="FH171" s="466" t="s">
        <v>213</v>
      </c>
      <c r="FI171" s="466" t="s">
        <v>214</v>
      </c>
      <c r="FJ171" s="468" t="s">
        <v>215</v>
      </c>
      <c r="FK171" s="466" t="s">
        <v>213</v>
      </c>
      <c r="FL171" s="469" t="s">
        <v>231</v>
      </c>
      <c r="FM171" s="466" t="s">
        <v>214</v>
      </c>
      <c r="FN171" s="465" t="s">
        <v>215</v>
      </c>
      <c r="FO171" s="466" t="s">
        <v>213</v>
      </c>
      <c r="FP171" s="466" t="s">
        <v>214</v>
      </c>
      <c r="FQ171" s="467" t="s">
        <v>215</v>
      </c>
      <c r="FR171" s="466" t="s">
        <v>213</v>
      </c>
      <c r="FS171" s="466" t="s">
        <v>214</v>
      </c>
      <c r="FT171" s="468" t="s">
        <v>215</v>
      </c>
      <c r="FU171" s="466" t="s">
        <v>213</v>
      </c>
      <c r="FV171" s="469" t="s">
        <v>231</v>
      </c>
      <c r="FW171" s="466" t="s">
        <v>214</v>
      </c>
      <c r="FX171" s="643" t="s">
        <v>215</v>
      </c>
      <c r="FY171" s="520" t="s">
        <v>213</v>
      </c>
      <c r="FZ171" s="1313" t="s">
        <v>232</v>
      </c>
      <c r="GA171" s="654" t="s">
        <v>215</v>
      </c>
      <c r="GB171" s="542" t="s">
        <v>213</v>
      </c>
      <c r="GC171" s="1314" t="s">
        <v>232</v>
      </c>
      <c r="GD171" s="665" t="s">
        <v>215</v>
      </c>
      <c r="GE171" s="470" t="s">
        <v>213</v>
      </c>
      <c r="GF171" s="471" t="s">
        <v>231</v>
      </c>
      <c r="GG171" s="1315" t="s">
        <v>232</v>
      </c>
      <c r="GH171" s="676" t="s">
        <v>237</v>
      </c>
      <c r="GI171" s="539" t="s">
        <v>238</v>
      </c>
      <c r="GJ171" s="1316" t="s">
        <v>232</v>
      </c>
      <c r="GK171" s="687" t="s">
        <v>237</v>
      </c>
      <c r="GL171" s="517" t="s">
        <v>238</v>
      </c>
      <c r="GM171" s="1317" t="s">
        <v>232</v>
      </c>
      <c r="GN171" s="696" t="s">
        <v>215</v>
      </c>
      <c r="GO171" s="473" t="s">
        <v>213</v>
      </c>
      <c r="GP171" s="474" t="s">
        <v>231</v>
      </c>
      <c r="GQ171" s="1318" t="s">
        <v>232</v>
      </c>
      <c r="GR171" s="706" t="s">
        <v>215</v>
      </c>
      <c r="GS171" s="475" t="s">
        <v>213</v>
      </c>
      <c r="GT171" s="1319" t="s">
        <v>232</v>
      </c>
      <c r="GU171" s="706" t="s">
        <v>215</v>
      </c>
      <c r="GV171" s="475" t="s">
        <v>213</v>
      </c>
      <c r="GW171" s="1319" t="s">
        <v>232</v>
      </c>
      <c r="GX171" s="706" t="s">
        <v>215</v>
      </c>
      <c r="GY171" s="475" t="s">
        <v>213</v>
      </c>
      <c r="GZ171" s="476" t="s">
        <v>231</v>
      </c>
      <c r="HA171" s="1319" t="s">
        <v>232</v>
      </c>
      <c r="HC171" s="477"/>
      <c r="HD171" s="477"/>
      <c r="HE171" s="595"/>
      <c r="HF171" s="477"/>
      <c r="HG171" s="477"/>
    </row>
    <row r="172" spans="2:215" s="478" customFormat="1" ht="28.5" x14ac:dyDescent="0.25">
      <c r="B172" s="516"/>
      <c r="C172" s="463"/>
      <c r="F172" s="1379"/>
      <c r="G172" s="1379"/>
      <c r="H172" s="1379"/>
      <c r="I172" s="1565" t="s">
        <v>250</v>
      </c>
      <c r="J172" s="554"/>
      <c r="R172" s="583"/>
      <c r="S172" s="450" t="s">
        <v>145</v>
      </c>
      <c r="T172" s="479" t="e">
        <f t="shared" ref="T172:AY172" ca="1" si="3938">SUMIFS(T$5:T$126,$HC$5:$HC$126,$S172,$HE$5:$HE$126,$I172)</f>
        <v>#REF!</v>
      </c>
      <c r="U172" s="480" t="e">
        <f t="shared" ca="1" si="3938"/>
        <v>#REF!</v>
      </c>
      <c r="V172" s="480" t="e">
        <f t="shared" ca="1" si="3938"/>
        <v>#REF!</v>
      </c>
      <c r="W172" s="481" t="e">
        <f t="shared" ca="1" si="3938"/>
        <v>#REF!</v>
      </c>
      <c r="X172" s="480" t="e">
        <f t="shared" ca="1" si="3938"/>
        <v>#REF!</v>
      </c>
      <c r="Y172" s="480" t="e">
        <f t="shared" ca="1" si="3938"/>
        <v>#REF!</v>
      </c>
      <c r="Z172" s="482" t="e">
        <f t="shared" ca="1" si="3938"/>
        <v>#REF!</v>
      </c>
      <c r="AA172" s="480" t="e">
        <f t="shared" ca="1" si="3938"/>
        <v>#REF!</v>
      </c>
      <c r="AB172" s="483" t="e">
        <f t="shared" ca="1" si="3938"/>
        <v>#REF!</v>
      </c>
      <c r="AC172" s="480" t="e">
        <f t="shared" ca="1" si="3938"/>
        <v>#REF!</v>
      </c>
      <c r="AD172" s="479" t="e">
        <f t="shared" ca="1" si="3938"/>
        <v>#REF!</v>
      </c>
      <c r="AE172" s="480" t="e">
        <f t="shared" ca="1" si="3938"/>
        <v>#REF!</v>
      </c>
      <c r="AF172" s="480" t="e">
        <f t="shared" ca="1" si="3938"/>
        <v>#REF!</v>
      </c>
      <c r="AG172" s="481" t="e">
        <f t="shared" ca="1" si="3938"/>
        <v>#REF!</v>
      </c>
      <c r="AH172" s="480" t="e">
        <f t="shared" ca="1" si="3938"/>
        <v>#REF!</v>
      </c>
      <c r="AI172" s="480" t="e">
        <f t="shared" ca="1" si="3938"/>
        <v>#REF!</v>
      </c>
      <c r="AJ172" s="482" t="e">
        <f t="shared" ca="1" si="3938"/>
        <v>#REF!</v>
      </c>
      <c r="AK172" s="480" t="e">
        <f t="shared" ca="1" si="3938"/>
        <v>#REF!</v>
      </c>
      <c r="AL172" s="483" t="e">
        <f t="shared" ca="1" si="3938"/>
        <v>#REF!</v>
      </c>
      <c r="AM172" s="480" t="e">
        <f t="shared" ca="1" si="3938"/>
        <v>#REF!</v>
      </c>
      <c r="AN172" s="479" t="e">
        <f t="shared" ca="1" si="3938"/>
        <v>#REF!</v>
      </c>
      <c r="AO172" s="480" t="e">
        <f t="shared" ca="1" si="3938"/>
        <v>#REF!</v>
      </c>
      <c r="AP172" s="480" t="e">
        <f t="shared" ca="1" si="3938"/>
        <v>#REF!</v>
      </c>
      <c r="AQ172" s="481" t="e">
        <f t="shared" ca="1" si="3938"/>
        <v>#REF!</v>
      </c>
      <c r="AR172" s="480" t="e">
        <f t="shared" ca="1" si="3938"/>
        <v>#REF!</v>
      </c>
      <c r="AS172" s="480" t="e">
        <f t="shared" ca="1" si="3938"/>
        <v>#REF!</v>
      </c>
      <c r="AT172" s="482" t="e">
        <f t="shared" ca="1" si="3938"/>
        <v>#REF!</v>
      </c>
      <c r="AU172" s="480" t="e">
        <f t="shared" ca="1" si="3938"/>
        <v>#REF!</v>
      </c>
      <c r="AV172" s="483" t="e">
        <f t="shared" ca="1" si="3938"/>
        <v>#REF!</v>
      </c>
      <c r="AW172" s="480" t="e">
        <f t="shared" ca="1" si="3938"/>
        <v>#REF!</v>
      </c>
      <c r="AX172" s="644" t="e">
        <f t="shared" ca="1" si="3938"/>
        <v>#REF!</v>
      </c>
      <c r="AY172" s="521" t="e">
        <f t="shared" ca="1" si="3938"/>
        <v>#REF!</v>
      </c>
      <c r="AZ172" s="1322" t="e">
        <f t="shared" ref="AZ172:CE172" ca="1" si="3939">SUMIFS(AZ$5:AZ$126,$HC$5:$HC$126,$S172,$HE$5:$HE$126,$I172)</f>
        <v>#REF!</v>
      </c>
      <c r="BA172" s="655" t="e">
        <f t="shared" ca="1" si="3939"/>
        <v>#REF!</v>
      </c>
      <c r="BB172" s="543" t="e">
        <f t="shared" ca="1" si="3939"/>
        <v>#REF!</v>
      </c>
      <c r="BC172" s="1323" t="e">
        <f t="shared" ca="1" si="3939"/>
        <v>#REF!</v>
      </c>
      <c r="BD172" s="666" t="e">
        <f t="shared" ca="1" si="3939"/>
        <v>#REF!</v>
      </c>
      <c r="BE172" s="484" t="e">
        <f t="shared" ca="1" si="3939"/>
        <v>#REF!</v>
      </c>
      <c r="BF172" s="485" t="e">
        <f t="shared" ca="1" si="3939"/>
        <v>#REF!</v>
      </c>
      <c r="BG172" s="1324" t="e">
        <f t="shared" ca="1" si="3939"/>
        <v>#REF!</v>
      </c>
      <c r="BH172" s="486" t="e">
        <f t="shared" ca="1" si="3939"/>
        <v>#REF!</v>
      </c>
      <c r="BI172" s="480" t="e">
        <f t="shared" ca="1" si="3939"/>
        <v>#REF!</v>
      </c>
      <c r="BJ172" s="480" t="e">
        <f t="shared" ca="1" si="3939"/>
        <v>#REF!</v>
      </c>
      <c r="BK172" s="481" t="e">
        <f t="shared" ca="1" si="3939"/>
        <v>#REF!</v>
      </c>
      <c r="BL172" s="480" t="e">
        <f t="shared" ca="1" si="3939"/>
        <v>#REF!</v>
      </c>
      <c r="BM172" s="480" t="e">
        <f t="shared" ca="1" si="3939"/>
        <v>#REF!</v>
      </c>
      <c r="BN172" s="482" t="e">
        <f t="shared" ca="1" si="3939"/>
        <v>#REF!</v>
      </c>
      <c r="BO172" s="480" t="e">
        <f t="shared" ca="1" si="3939"/>
        <v>#REF!</v>
      </c>
      <c r="BP172" s="483" t="e">
        <f t="shared" ca="1" si="3939"/>
        <v>#REF!</v>
      </c>
      <c r="BQ172" s="480" t="e">
        <f t="shared" ca="1" si="3939"/>
        <v>#REF!</v>
      </c>
      <c r="BR172" s="479" t="e">
        <f t="shared" ca="1" si="3939"/>
        <v>#REF!</v>
      </c>
      <c r="BS172" s="480" t="e">
        <f t="shared" ca="1" si="3939"/>
        <v>#REF!</v>
      </c>
      <c r="BT172" s="480" t="e">
        <f t="shared" ca="1" si="3939"/>
        <v>#REF!</v>
      </c>
      <c r="BU172" s="481" t="e">
        <f t="shared" ca="1" si="3939"/>
        <v>#REF!</v>
      </c>
      <c r="BV172" s="480" t="e">
        <f t="shared" ca="1" si="3939"/>
        <v>#REF!</v>
      </c>
      <c r="BW172" s="480" t="e">
        <f t="shared" ca="1" si="3939"/>
        <v>#REF!</v>
      </c>
      <c r="BX172" s="482" t="e">
        <f t="shared" ca="1" si="3939"/>
        <v>#REF!</v>
      </c>
      <c r="BY172" s="480" t="e">
        <f t="shared" ca="1" si="3939"/>
        <v>#REF!</v>
      </c>
      <c r="BZ172" s="483" t="e">
        <f t="shared" ca="1" si="3939"/>
        <v>#REF!</v>
      </c>
      <c r="CA172" s="480" t="e">
        <f t="shared" ca="1" si="3939"/>
        <v>#REF!</v>
      </c>
      <c r="CB172" s="479" t="e">
        <f t="shared" ca="1" si="3939"/>
        <v>#REF!</v>
      </c>
      <c r="CC172" s="480" t="e">
        <f t="shared" ca="1" si="3939"/>
        <v>#REF!</v>
      </c>
      <c r="CD172" s="480" t="e">
        <f t="shared" ca="1" si="3939"/>
        <v>#REF!</v>
      </c>
      <c r="CE172" s="481" t="e">
        <f t="shared" ca="1" si="3939"/>
        <v>#REF!</v>
      </c>
      <c r="CF172" s="480" t="e">
        <f t="shared" ref="CF172:DK172" ca="1" si="3940">SUMIFS(CF$5:CF$126,$HC$5:$HC$126,$S172,$HE$5:$HE$126,$I172)</f>
        <v>#REF!</v>
      </c>
      <c r="CG172" s="480" t="e">
        <f t="shared" ca="1" si="3940"/>
        <v>#REF!</v>
      </c>
      <c r="CH172" s="482" t="e">
        <f t="shared" ca="1" si="3940"/>
        <v>#REF!</v>
      </c>
      <c r="CI172" s="480" t="e">
        <f t="shared" ca="1" si="3940"/>
        <v>#REF!</v>
      </c>
      <c r="CJ172" s="483" t="e">
        <f t="shared" ca="1" si="3940"/>
        <v>#REF!</v>
      </c>
      <c r="CK172" s="480" t="e">
        <f t="shared" ca="1" si="3940"/>
        <v>#REF!</v>
      </c>
      <c r="CL172" s="644" t="e">
        <f t="shared" ca="1" si="3940"/>
        <v>#REF!</v>
      </c>
      <c r="CM172" s="521" t="e">
        <f t="shared" ca="1" si="3940"/>
        <v>#REF!</v>
      </c>
      <c r="CN172" s="1322" t="e">
        <f t="shared" ca="1" si="3940"/>
        <v>#REF!</v>
      </c>
      <c r="CO172" s="655" t="e">
        <f t="shared" ca="1" si="3940"/>
        <v>#REF!</v>
      </c>
      <c r="CP172" s="543" t="e">
        <f t="shared" ca="1" si="3940"/>
        <v>#REF!</v>
      </c>
      <c r="CQ172" s="1323" t="e">
        <f t="shared" ca="1" si="3940"/>
        <v>#REF!</v>
      </c>
      <c r="CR172" s="666" t="e">
        <f t="shared" ca="1" si="3940"/>
        <v>#REF!</v>
      </c>
      <c r="CS172" s="484" t="e">
        <f t="shared" ca="1" si="3940"/>
        <v>#REF!</v>
      </c>
      <c r="CT172" s="485" t="e">
        <f t="shared" ca="1" si="3940"/>
        <v>#REF!</v>
      </c>
      <c r="CU172" s="1324" t="e">
        <f t="shared" ca="1" si="3940"/>
        <v>#REF!</v>
      </c>
      <c r="CV172" s="677" t="e">
        <f t="shared" ca="1" si="3940"/>
        <v>#REF!</v>
      </c>
      <c r="CW172" s="540" t="e">
        <f t="shared" ca="1" si="3940"/>
        <v>#REF!</v>
      </c>
      <c r="CX172" s="1325" t="e">
        <f t="shared" ca="1" si="3940"/>
        <v>#REF!</v>
      </c>
      <c r="CY172" s="688" t="e">
        <f t="shared" ca="1" si="3940"/>
        <v>#REF!</v>
      </c>
      <c r="CZ172" s="518" t="e">
        <f t="shared" ca="1" si="3940"/>
        <v>#REF!</v>
      </c>
      <c r="DA172" s="1326" t="e">
        <f t="shared" ca="1" si="3940"/>
        <v>#REF!</v>
      </c>
      <c r="DB172" s="697" t="e">
        <f t="shared" ca="1" si="3940"/>
        <v>#REF!</v>
      </c>
      <c r="DC172" s="487" t="e">
        <f t="shared" ca="1" si="3940"/>
        <v>#REF!</v>
      </c>
      <c r="DD172" s="488" t="e">
        <f t="shared" ca="1" si="3940"/>
        <v>#REF!</v>
      </c>
      <c r="DE172" s="1327" t="e">
        <f t="shared" ca="1" si="3940"/>
        <v>#REF!</v>
      </c>
      <c r="DF172" s="486" t="e">
        <f t="shared" ca="1" si="3940"/>
        <v>#REF!</v>
      </c>
      <c r="DG172" s="480" t="e">
        <f t="shared" ca="1" si="3940"/>
        <v>#REF!</v>
      </c>
      <c r="DH172" s="480" t="e">
        <f t="shared" ca="1" si="3940"/>
        <v>#REF!</v>
      </c>
      <c r="DI172" s="481" t="e">
        <f t="shared" ca="1" si="3940"/>
        <v>#REF!</v>
      </c>
      <c r="DJ172" s="480" t="e">
        <f t="shared" ca="1" si="3940"/>
        <v>#REF!</v>
      </c>
      <c r="DK172" s="480" t="e">
        <f t="shared" ca="1" si="3940"/>
        <v>#REF!</v>
      </c>
      <c r="DL172" s="482" t="e">
        <f t="shared" ref="DL172:EQ172" ca="1" si="3941">SUMIFS(DL$5:DL$126,$HC$5:$HC$126,$S172,$HE$5:$HE$126,$I172)</f>
        <v>#REF!</v>
      </c>
      <c r="DM172" s="480" t="e">
        <f t="shared" ca="1" si="3941"/>
        <v>#REF!</v>
      </c>
      <c r="DN172" s="483" t="e">
        <f t="shared" ca="1" si="3941"/>
        <v>#REF!</v>
      </c>
      <c r="DO172" s="480" t="e">
        <f t="shared" ca="1" si="3941"/>
        <v>#REF!</v>
      </c>
      <c r="DP172" s="479" t="e">
        <f t="shared" ca="1" si="3941"/>
        <v>#REF!</v>
      </c>
      <c r="DQ172" s="480" t="e">
        <f t="shared" ca="1" si="3941"/>
        <v>#REF!</v>
      </c>
      <c r="DR172" s="480" t="e">
        <f t="shared" ca="1" si="3941"/>
        <v>#REF!</v>
      </c>
      <c r="DS172" s="481" t="e">
        <f t="shared" ca="1" si="3941"/>
        <v>#REF!</v>
      </c>
      <c r="DT172" s="480" t="e">
        <f t="shared" ca="1" si="3941"/>
        <v>#REF!</v>
      </c>
      <c r="DU172" s="480" t="e">
        <f t="shared" ca="1" si="3941"/>
        <v>#REF!</v>
      </c>
      <c r="DV172" s="482" t="e">
        <f t="shared" ca="1" si="3941"/>
        <v>#REF!</v>
      </c>
      <c r="DW172" s="480" t="e">
        <f t="shared" ca="1" si="3941"/>
        <v>#REF!</v>
      </c>
      <c r="DX172" s="483" t="e">
        <f t="shared" ca="1" si="3941"/>
        <v>#REF!</v>
      </c>
      <c r="DY172" s="480" t="e">
        <f t="shared" ca="1" si="3941"/>
        <v>#REF!</v>
      </c>
      <c r="DZ172" s="479" t="e">
        <f t="shared" ca="1" si="3941"/>
        <v>#REF!</v>
      </c>
      <c r="EA172" s="480" t="e">
        <f t="shared" ca="1" si="3941"/>
        <v>#REF!</v>
      </c>
      <c r="EB172" s="480" t="e">
        <f t="shared" ca="1" si="3941"/>
        <v>#REF!</v>
      </c>
      <c r="EC172" s="481" t="e">
        <f t="shared" ca="1" si="3941"/>
        <v>#REF!</v>
      </c>
      <c r="ED172" s="480" t="e">
        <f t="shared" ca="1" si="3941"/>
        <v>#REF!</v>
      </c>
      <c r="EE172" s="480" t="e">
        <f t="shared" ca="1" si="3941"/>
        <v>#REF!</v>
      </c>
      <c r="EF172" s="482" t="e">
        <f t="shared" ca="1" si="3941"/>
        <v>#REF!</v>
      </c>
      <c r="EG172" s="480" t="e">
        <f t="shared" ca="1" si="3941"/>
        <v>#REF!</v>
      </c>
      <c r="EH172" s="483" t="e">
        <f t="shared" ca="1" si="3941"/>
        <v>#REF!</v>
      </c>
      <c r="EI172" s="480" t="e">
        <f t="shared" ca="1" si="3941"/>
        <v>#REF!</v>
      </c>
      <c r="EJ172" s="644" t="e">
        <f t="shared" ca="1" si="3941"/>
        <v>#REF!</v>
      </c>
      <c r="EK172" s="521" t="e">
        <f t="shared" ca="1" si="3941"/>
        <v>#REF!</v>
      </c>
      <c r="EL172" s="1322" t="e">
        <f t="shared" ca="1" si="3941"/>
        <v>#REF!</v>
      </c>
      <c r="EM172" s="655" t="e">
        <f t="shared" ca="1" si="3941"/>
        <v>#REF!</v>
      </c>
      <c r="EN172" s="543" t="e">
        <f t="shared" ca="1" si="3941"/>
        <v>#REF!</v>
      </c>
      <c r="EO172" s="1323" t="e">
        <f t="shared" ca="1" si="3941"/>
        <v>#REF!</v>
      </c>
      <c r="EP172" s="666" t="e">
        <f t="shared" ca="1" si="3941"/>
        <v>#REF!</v>
      </c>
      <c r="EQ172" s="484" t="e">
        <f t="shared" ca="1" si="3941"/>
        <v>#REF!</v>
      </c>
      <c r="ER172" s="485" t="e">
        <f t="shared" ref="ER172:FW172" ca="1" si="3942">SUMIFS(ER$5:ER$126,$HC$5:$HC$126,$S172,$HE$5:$HE$126,$I172)</f>
        <v>#REF!</v>
      </c>
      <c r="ES172" s="1324" t="e">
        <f t="shared" ca="1" si="3942"/>
        <v>#REF!</v>
      </c>
      <c r="ET172" s="486" t="e">
        <f t="shared" ca="1" si="3942"/>
        <v>#REF!</v>
      </c>
      <c r="EU172" s="480" t="e">
        <f t="shared" ca="1" si="3942"/>
        <v>#REF!</v>
      </c>
      <c r="EV172" s="480" t="e">
        <f t="shared" ca="1" si="3942"/>
        <v>#REF!</v>
      </c>
      <c r="EW172" s="481" t="e">
        <f t="shared" ca="1" si="3942"/>
        <v>#REF!</v>
      </c>
      <c r="EX172" s="480" t="e">
        <f t="shared" ca="1" si="3942"/>
        <v>#REF!</v>
      </c>
      <c r="EY172" s="480" t="e">
        <f t="shared" ca="1" si="3942"/>
        <v>#REF!</v>
      </c>
      <c r="EZ172" s="482" t="e">
        <f t="shared" ca="1" si="3942"/>
        <v>#REF!</v>
      </c>
      <c r="FA172" s="480" t="e">
        <f t="shared" ca="1" si="3942"/>
        <v>#REF!</v>
      </c>
      <c r="FB172" s="483" t="e">
        <f t="shared" ca="1" si="3942"/>
        <v>#REF!</v>
      </c>
      <c r="FC172" s="480" t="e">
        <f t="shared" ca="1" si="3942"/>
        <v>#REF!</v>
      </c>
      <c r="FD172" s="479" t="e">
        <f t="shared" ca="1" si="3942"/>
        <v>#REF!</v>
      </c>
      <c r="FE172" s="480" t="e">
        <f t="shared" ca="1" si="3942"/>
        <v>#REF!</v>
      </c>
      <c r="FF172" s="480" t="e">
        <f t="shared" ca="1" si="3942"/>
        <v>#REF!</v>
      </c>
      <c r="FG172" s="481" t="e">
        <f t="shared" ca="1" si="3942"/>
        <v>#REF!</v>
      </c>
      <c r="FH172" s="480" t="e">
        <f t="shared" ca="1" si="3942"/>
        <v>#REF!</v>
      </c>
      <c r="FI172" s="480" t="e">
        <f t="shared" ca="1" si="3942"/>
        <v>#REF!</v>
      </c>
      <c r="FJ172" s="482" t="e">
        <f t="shared" ca="1" si="3942"/>
        <v>#REF!</v>
      </c>
      <c r="FK172" s="480" t="e">
        <f t="shared" ca="1" si="3942"/>
        <v>#REF!</v>
      </c>
      <c r="FL172" s="483" t="e">
        <f t="shared" ca="1" si="3942"/>
        <v>#REF!</v>
      </c>
      <c r="FM172" s="480" t="e">
        <f t="shared" ca="1" si="3942"/>
        <v>#REF!</v>
      </c>
      <c r="FN172" s="479" t="e">
        <f t="shared" ca="1" si="3942"/>
        <v>#REF!</v>
      </c>
      <c r="FO172" s="480" t="e">
        <f t="shared" ca="1" si="3942"/>
        <v>#REF!</v>
      </c>
      <c r="FP172" s="480" t="e">
        <f t="shared" ca="1" si="3942"/>
        <v>#REF!</v>
      </c>
      <c r="FQ172" s="481" t="e">
        <f t="shared" ca="1" si="3942"/>
        <v>#REF!</v>
      </c>
      <c r="FR172" s="480" t="e">
        <f t="shared" ca="1" si="3942"/>
        <v>#REF!</v>
      </c>
      <c r="FS172" s="480" t="e">
        <f t="shared" ca="1" si="3942"/>
        <v>#REF!</v>
      </c>
      <c r="FT172" s="482" t="e">
        <f t="shared" ca="1" si="3942"/>
        <v>#REF!</v>
      </c>
      <c r="FU172" s="480" t="e">
        <f t="shared" ca="1" si="3942"/>
        <v>#REF!</v>
      </c>
      <c r="FV172" s="483" t="e">
        <f t="shared" ca="1" si="3942"/>
        <v>#REF!</v>
      </c>
      <c r="FW172" s="480" t="e">
        <f t="shared" ca="1" si="3942"/>
        <v>#REF!</v>
      </c>
      <c r="FX172" s="644" t="e">
        <f t="shared" ref="FX172:HA172" ca="1" si="3943">SUMIFS(FX$5:FX$126,$HC$5:$HC$126,$S172,$HE$5:$HE$126,$I172)</f>
        <v>#REF!</v>
      </c>
      <c r="FY172" s="521" t="e">
        <f t="shared" ca="1" si="3943"/>
        <v>#REF!</v>
      </c>
      <c r="FZ172" s="1322" t="e">
        <f t="shared" ca="1" si="3943"/>
        <v>#REF!</v>
      </c>
      <c r="GA172" s="655" t="e">
        <f t="shared" ca="1" si="3943"/>
        <v>#REF!</v>
      </c>
      <c r="GB172" s="543" t="e">
        <f t="shared" ca="1" si="3943"/>
        <v>#REF!</v>
      </c>
      <c r="GC172" s="1323" t="e">
        <f t="shared" ca="1" si="3943"/>
        <v>#REF!</v>
      </c>
      <c r="GD172" s="666" t="e">
        <f t="shared" ca="1" si="3943"/>
        <v>#REF!</v>
      </c>
      <c r="GE172" s="484" t="e">
        <f t="shared" ca="1" si="3943"/>
        <v>#REF!</v>
      </c>
      <c r="GF172" s="485" t="e">
        <f t="shared" ca="1" si="3943"/>
        <v>#REF!</v>
      </c>
      <c r="GG172" s="1324" t="e">
        <f t="shared" ca="1" si="3943"/>
        <v>#REF!</v>
      </c>
      <c r="GH172" s="677" t="e">
        <f t="shared" ca="1" si="3943"/>
        <v>#REF!</v>
      </c>
      <c r="GI172" s="540" t="e">
        <f t="shared" ca="1" si="3943"/>
        <v>#REF!</v>
      </c>
      <c r="GJ172" s="1325" t="e">
        <f t="shared" ca="1" si="3943"/>
        <v>#REF!</v>
      </c>
      <c r="GK172" s="688" t="e">
        <f t="shared" ca="1" si="3943"/>
        <v>#REF!</v>
      </c>
      <c r="GL172" s="518" t="e">
        <f t="shared" ca="1" si="3943"/>
        <v>#REF!</v>
      </c>
      <c r="GM172" s="1326" t="e">
        <f t="shared" ca="1" si="3943"/>
        <v>#REF!</v>
      </c>
      <c r="GN172" s="697" t="e">
        <f t="shared" ca="1" si="3943"/>
        <v>#REF!</v>
      </c>
      <c r="GO172" s="487" t="e">
        <f t="shared" ca="1" si="3943"/>
        <v>#REF!</v>
      </c>
      <c r="GP172" s="488" t="e">
        <f t="shared" ca="1" si="3943"/>
        <v>#REF!</v>
      </c>
      <c r="GQ172" s="1327" t="e">
        <f t="shared" ca="1" si="3943"/>
        <v>#REF!</v>
      </c>
      <c r="GR172" s="707" t="e">
        <f t="shared" ca="1" si="3943"/>
        <v>#REF!</v>
      </c>
      <c r="GS172" s="489" t="e">
        <f t="shared" ca="1" si="3943"/>
        <v>#REF!</v>
      </c>
      <c r="GT172" s="1328" t="e">
        <f t="shared" ca="1" si="3943"/>
        <v>#REF!</v>
      </c>
      <c r="GU172" s="707" t="e">
        <f t="shared" ca="1" si="3943"/>
        <v>#REF!</v>
      </c>
      <c r="GV172" s="489" t="e">
        <f t="shared" ca="1" si="3943"/>
        <v>#REF!</v>
      </c>
      <c r="GW172" s="1328" t="e">
        <f t="shared" ca="1" si="3943"/>
        <v>#REF!</v>
      </c>
      <c r="GX172" s="707" t="e">
        <f t="shared" ca="1" si="3943"/>
        <v>#REF!</v>
      </c>
      <c r="GY172" s="489" t="e">
        <f t="shared" ca="1" si="3943"/>
        <v>#REF!</v>
      </c>
      <c r="GZ172" s="490" t="e">
        <f t="shared" ca="1" si="3943"/>
        <v>#REF!</v>
      </c>
      <c r="HA172" s="1328" t="e">
        <f t="shared" ca="1" si="3943"/>
        <v>#REF!</v>
      </c>
      <c r="HC172" s="1312" t="s">
        <v>145</v>
      </c>
      <c r="HD172" s="477"/>
      <c r="HE172" s="595"/>
      <c r="HF172" s="477"/>
      <c r="HG172" s="477"/>
    </row>
    <row r="173" spans="2:215" s="478" customFormat="1" ht="28.5" x14ac:dyDescent="0.25">
      <c r="B173" s="516"/>
      <c r="C173" s="463"/>
      <c r="F173" s="1379"/>
      <c r="G173" s="1379"/>
      <c r="H173" s="1379"/>
      <c r="I173" s="1565"/>
      <c r="J173" s="554"/>
      <c r="R173" s="583"/>
      <c r="S173" s="443" t="s">
        <v>146</v>
      </c>
      <c r="T173" s="491" t="e">
        <f t="shared" ref="T173:AY173" ca="1" si="3944">SUMIFS(T$5:T$126,$HC$5:$HC$126,$S173,$HE$5:$HE$126,$I172)</f>
        <v>#REF!</v>
      </c>
      <c r="U173" s="492" t="e">
        <f t="shared" ca="1" si="3944"/>
        <v>#REF!</v>
      </c>
      <c r="V173" s="492" t="e">
        <f t="shared" ca="1" si="3944"/>
        <v>#REF!</v>
      </c>
      <c r="W173" s="493" t="e">
        <f t="shared" ca="1" si="3944"/>
        <v>#REF!</v>
      </c>
      <c r="X173" s="492" t="e">
        <f t="shared" ca="1" si="3944"/>
        <v>#REF!</v>
      </c>
      <c r="Y173" s="492" t="e">
        <f t="shared" ca="1" si="3944"/>
        <v>#REF!</v>
      </c>
      <c r="Z173" s="494" t="e">
        <f t="shared" ca="1" si="3944"/>
        <v>#REF!</v>
      </c>
      <c r="AA173" s="492" t="e">
        <f t="shared" ca="1" si="3944"/>
        <v>#REF!</v>
      </c>
      <c r="AB173" s="1329" t="e">
        <f t="shared" ca="1" si="3944"/>
        <v>#REF!</v>
      </c>
      <c r="AC173" s="492" t="e">
        <f t="shared" ca="1" si="3944"/>
        <v>#REF!</v>
      </c>
      <c r="AD173" s="491" t="e">
        <f t="shared" ca="1" si="3944"/>
        <v>#REF!</v>
      </c>
      <c r="AE173" s="492" t="e">
        <f t="shared" ca="1" si="3944"/>
        <v>#REF!</v>
      </c>
      <c r="AF173" s="492" t="e">
        <f t="shared" ca="1" si="3944"/>
        <v>#REF!</v>
      </c>
      <c r="AG173" s="493" t="e">
        <f t="shared" ca="1" si="3944"/>
        <v>#REF!</v>
      </c>
      <c r="AH173" s="492" t="e">
        <f t="shared" ca="1" si="3944"/>
        <v>#REF!</v>
      </c>
      <c r="AI173" s="492" t="e">
        <f t="shared" ca="1" si="3944"/>
        <v>#REF!</v>
      </c>
      <c r="AJ173" s="494" t="e">
        <f t="shared" ca="1" si="3944"/>
        <v>#REF!</v>
      </c>
      <c r="AK173" s="492" t="e">
        <f t="shared" ca="1" si="3944"/>
        <v>#REF!</v>
      </c>
      <c r="AL173" s="1329" t="e">
        <f t="shared" ca="1" si="3944"/>
        <v>#REF!</v>
      </c>
      <c r="AM173" s="492" t="e">
        <f t="shared" ca="1" si="3944"/>
        <v>#REF!</v>
      </c>
      <c r="AN173" s="491" t="e">
        <f t="shared" ca="1" si="3944"/>
        <v>#REF!</v>
      </c>
      <c r="AO173" s="492" t="e">
        <f t="shared" ca="1" si="3944"/>
        <v>#REF!</v>
      </c>
      <c r="AP173" s="492" t="e">
        <f t="shared" ca="1" si="3944"/>
        <v>#REF!</v>
      </c>
      <c r="AQ173" s="493" t="e">
        <f t="shared" ca="1" si="3944"/>
        <v>#REF!</v>
      </c>
      <c r="AR173" s="492" t="e">
        <f t="shared" ca="1" si="3944"/>
        <v>#REF!</v>
      </c>
      <c r="AS173" s="492" t="e">
        <f t="shared" ca="1" si="3944"/>
        <v>#REF!</v>
      </c>
      <c r="AT173" s="494" t="e">
        <f t="shared" ca="1" si="3944"/>
        <v>#REF!</v>
      </c>
      <c r="AU173" s="492" t="e">
        <f t="shared" ca="1" si="3944"/>
        <v>#REF!</v>
      </c>
      <c r="AV173" s="1329" t="e">
        <f t="shared" ca="1" si="3944"/>
        <v>#REF!</v>
      </c>
      <c r="AW173" s="492" t="e">
        <f t="shared" ca="1" si="3944"/>
        <v>#REF!</v>
      </c>
      <c r="AX173" s="645" t="e">
        <f t="shared" ca="1" si="3944"/>
        <v>#REF!</v>
      </c>
      <c r="AY173" s="522" t="e">
        <f t="shared" ca="1" si="3944"/>
        <v>#REF!</v>
      </c>
      <c r="AZ173" s="1330" t="e">
        <f t="shared" ref="AZ173:CE173" ca="1" si="3945">SUMIFS(AZ$5:AZ$126,$HC$5:$HC$126,$S173,$HE$5:$HE$126,$I172)</f>
        <v>#REF!</v>
      </c>
      <c r="BA173" s="656" t="e">
        <f t="shared" ca="1" si="3945"/>
        <v>#REF!</v>
      </c>
      <c r="BB173" s="544" t="e">
        <f t="shared" ca="1" si="3945"/>
        <v>#REF!</v>
      </c>
      <c r="BC173" s="1331" t="e">
        <f t="shared" ca="1" si="3945"/>
        <v>#REF!</v>
      </c>
      <c r="BD173" s="667" t="e">
        <f t="shared" ca="1" si="3945"/>
        <v>#REF!</v>
      </c>
      <c r="BE173" s="495" t="e">
        <f t="shared" ca="1" si="3945"/>
        <v>#REF!</v>
      </c>
      <c r="BF173" s="1329" t="e">
        <f t="shared" ca="1" si="3945"/>
        <v>#REF!</v>
      </c>
      <c r="BG173" s="1332" t="e">
        <f t="shared" ca="1" si="3945"/>
        <v>#REF!</v>
      </c>
      <c r="BH173" s="496" t="e">
        <f t="shared" ca="1" si="3945"/>
        <v>#REF!</v>
      </c>
      <c r="BI173" s="492" t="e">
        <f t="shared" ca="1" si="3945"/>
        <v>#REF!</v>
      </c>
      <c r="BJ173" s="492" t="e">
        <f t="shared" ca="1" si="3945"/>
        <v>#REF!</v>
      </c>
      <c r="BK173" s="493" t="e">
        <f t="shared" ca="1" si="3945"/>
        <v>#REF!</v>
      </c>
      <c r="BL173" s="492" t="e">
        <f t="shared" ca="1" si="3945"/>
        <v>#REF!</v>
      </c>
      <c r="BM173" s="492" t="e">
        <f t="shared" ca="1" si="3945"/>
        <v>#REF!</v>
      </c>
      <c r="BN173" s="494" t="e">
        <f t="shared" ca="1" si="3945"/>
        <v>#REF!</v>
      </c>
      <c r="BO173" s="492" t="e">
        <f t="shared" ca="1" si="3945"/>
        <v>#REF!</v>
      </c>
      <c r="BP173" s="1329" t="e">
        <f t="shared" ca="1" si="3945"/>
        <v>#REF!</v>
      </c>
      <c r="BQ173" s="492" t="e">
        <f t="shared" ca="1" si="3945"/>
        <v>#REF!</v>
      </c>
      <c r="BR173" s="491" t="e">
        <f t="shared" ca="1" si="3945"/>
        <v>#REF!</v>
      </c>
      <c r="BS173" s="492" t="e">
        <f t="shared" ca="1" si="3945"/>
        <v>#REF!</v>
      </c>
      <c r="BT173" s="492" t="e">
        <f t="shared" ca="1" si="3945"/>
        <v>#REF!</v>
      </c>
      <c r="BU173" s="493" t="e">
        <f t="shared" ca="1" si="3945"/>
        <v>#REF!</v>
      </c>
      <c r="BV173" s="492" t="e">
        <f t="shared" ca="1" si="3945"/>
        <v>#REF!</v>
      </c>
      <c r="BW173" s="492" t="e">
        <f t="shared" ca="1" si="3945"/>
        <v>#REF!</v>
      </c>
      <c r="BX173" s="494" t="e">
        <f t="shared" ca="1" si="3945"/>
        <v>#REF!</v>
      </c>
      <c r="BY173" s="492" t="e">
        <f t="shared" ca="1" si="3945"/>
        <v>#REF!</v>
      </c>
      <c r="BZ173" s="1329" t="e">
        <f t="shared" ca="1" si="3945"/>
        <v>#REF!</v>
      </c>
      <c r="CA173" s="492" t="e">
        <f t="shared" ca="1" si="3945"/>
        <v>#REF!</v>
      </c>
      <c r="CB173" s="491" t="e">
        <f t="shared" ca="1" si="3945"/>
        <v>#REF!</v>
      </c>
      <c r="CC173" s="492" t="e">
        <f t="shared" ca="1" si="3945"/>
        <v>#REF!</v>
      </c>
      <c r="CD173" s="492" t="e">
        <f t="shared" ca="1" si="3945"/>
        <v>#REF!</v>
      </c>
      <c r="CE173" s="493" t="e">
        <f t="shared" ca="1" si="3945"/>
        <v>#REF!</v>
      </c>
      <c r="CF173" s="492" t="e">
        <f t="shared" ref="CF173:DK173" ca="1" si="3946">SUMIFS(CF$5:CF$126,$HC$5:$HC$126,$S173,$HE$5:$HE$126,$I172)</f>
        <v>#REF!</v>
      </c>
      <c r="CG173" s="492" t="e">
        <f t="shared" ca="1" si="3946"/>
        <v>#REF!</v>
      </c>
      <c r="CH173" s="494" t="e">
        <f t="shared" ca="1" si="3946"/>
        <v>#REF!</v>
      </c>
      <c r="CI173" s="492" t="e">
        <f t="shared" ca="1" si="3946"/>
        <v>#REF!</v>
      </c>
      <c r="CJ173" s="1329" t="e">
        <f t="shared" ca="1" si="3946"/>
        <v>#REF!</v>
      </c>
      <c r="CK173" s="492" t="e">
        <f t="shared" ca="1" si="3946"/>
        <v>#REF!</v>
      </c>
      <c r="CL173" s="645" t="e">
        <f t="shared" ca="1" si="3946"/>
        <v>#REF!</v>
      </c>
      <c r="CM173" s="522" t="e">
        <f t="shared" ca="1" si="3946"/>
        <v>#REF!</v>
      </c>
      <c r="CN173" s="1330" t="e">
        <f t="shared" ca="1" si="3946"/>
        <v>#REF!</v>
      </c>
      <c r="CO173" s="656" t="e">
        <f t="shared" ca="1" si="3946"/>
        <v>#REF!</v>
      </c>
      <c r="CP173" s="544" t="e">
        <f t="shared" ca="1" si="3946"/>
        <v>#REF!</v>
      </c>
      <c r="CQ173" s="1331" t="e">
        <f t="shared" ca="1" si="3946"/>
        <v>#REF!</v>
      </c>
      <c r="CR173" s="667" t="e">
        <f t="shared" ca="1" si="3946"/>
        <v>#REF!</v>
      </c>
      <c r="CS173" s="495" t="e">
        <f t="shared" ca="1" si="3946"/>
        <v>#REF!</v>
      </c>
      <c r="CT173" s="1329" t="e">
        <f t="shared" ca="1" si="3946"/>
        <v>#REF!</v>
      </c>
      <c r="CU173" s="1332" t="e">
        <f t="shared" ca="1" si="3946"/>
        <v>#REF!</v>
      </c>
      <c r="CV173" s="678" t="e">
        <f t="shared" ca="1" si="3946"/>
        <v>#REF!</v>
      </c>
      <c r="CW173" s="541" t="e">
        <f t="shared" ca="1" si="3946"/>
        <v>#REF!</v>
      </c>
      <c r="CX173" s="1333" t="e">
        <f t="shared" ca="1" si="3946"/>
        <v>#REF!</v>
      </c>
      <c r="CY173" s="689" t="e">
        <f t="shared" ca="1" si="3946"/>
        <v>#REF!</v>
      </c>
      <c r="CZ173" s="519" t="e">
        <f t="shared" ca="1" si="3946"/>
        <v>#REF!</v>
      </c>
      <c r="DA173" s="1334" t="e">
        <f t="shared" ca="1" si="3946"/>
        <v>#REF!</v>
      </c>
      <c r="DB173" s="698" t="e">
        <f t="shared" ca="1" si="3946"/>
        <v>#REF!</v>
      </c>
      <c r="DC173" s="497" t="e">
        <f t="shared" ca="1" si="3946"/>
        <v>#REF!</v>
      </c>
      <c r="DD173" s="1329" t="e">
        <f t="shared" ca="1" si="3946"/>
        <v>#REF!</v>
      </c>
      <c r="DE173" s="1335" t="e">
        <f t="shared" ca="1" si="3946"/>
        <v>#REF!</v>
      </c>
      <c r="DF173" s="496" t="e">
        <f t="shared" ca="1" si="3946"/>
        <v>#REF!</v>
      </c>
      <c r="DG173" s="492" t="e">
        <f t="shared" ca="1" si="3946"/>
        <v>#REF!</v>
      </c>
      <c r="DH173" s="492" t="e">
        <f t="shared" ca="1" si="3946"/>
        <v>#REF!</v>
      </c>
      <c r="DI173" s="493" t="e">
        <f t="shared" ca="1" si="3946"/>
        <v>#REF!</v>
      </c>
      <c r="DJ173" s="492" t="e">
        <f t="shared" ca="1" si="3946"/>
        <v>#REF!</v>
      </c>
      <c r="DK173" s="492" t="e">
        <f t="shared" ca="1" si="3946"/>
        <v>#REF!</v>
      </c>
      <c r="DL173" s="494" t="e">
        <f t="shared" ref="DL173:EQ173" ca="1" si="3947">SUMIFS(DL$5:DL$126,$HC$5:$HC$126,$S173,$HE$5:$HE$126,$I172)</f>
        <v>#REF!</v>
      </c>
      <c r="DM173" s="492" t="e">
        <f t="shared" ca="1" si="3947"/>
        <v>#REF!</v>
      </c>
      <c r="DN173" s="1329" t="e">
        <f t="shared" ca="1" si="3947"/>
        <v>#REF!</v>
      </c>
      <c r="DO173" s="492" t="e">
        <f t="shared" ca="1" si="3947"/>
        <v>#REF!</v>
      </c>
      <c r="DP173" s="491" t="e">
        <f t="shared" ca="1" si="3947"/>
        <v>#REF!</v>
      </c>
      <c r="DQ173" s="492" t="e">
        <f t="shared" ca="1" si="3947"/>
        <v>#REF!</v>
      </c>
      <c r="DR173" s="492" t="e">
        <f t="shared" ca="1" si="3947"/>
        <v>#REF!</v>
      </c>
      <c r="DS173" s="493" t="e">
        <f t="shared" ca="1" si="3947"/>
        <v>#REF!</v>
      </c>
      <c r="DT173" s="492" t="e">
        <f t="shared" ca="1" si="3947"/>
        <v>#REF!</v>
      </c>
      <c r="DU173" s="492" t="e">
        <f t="shared" ca="1" si="3947"/>
        <v>#REF!</v>
      </c>
      <c r="DV173" s="494" t="e">
        <f t="shared" ca="1" si="3947"/>
        <v>#REF!</v>
      </c>
      <c r="DW173" s="492" t="e">
        <f t="shared" ca="1" si="3947"/>
        <v>#REF!</v>
      </c>
      <c r="DX173" s="1329" t="e">
        <f t="shared" ca="1" si="3947"/>
        <v>#REF!</v>
      </c>
      <c r="DY173" s="492" t="e">
        <f t="shared" ca="1" si="3947"/>
        <v>#REF!</v>
      </c>
      <c r="DZ173" s="491" t="e">
        <f t="shared" ca="1" si="3947"/>
        <v>#REF!</v>
      </c>
      <c r="EA173" s="492" t="e">
        <f t="shared" ca="1" si="3947"/>
        <v>#REF!</v>
      </c>
      <c r="EB173" s="492" t="e">
        <f t="shared" ca="1" si="3947"/>
        <v>#REF!</v>
      </c>
      <c r="EC173" s="493" t="e">
        <f t="shared" ca="1" si="3947"/>
        <v>#REF!</v>
      </c>
      <c r="ED173" s="492" t="e">
        <f t="shared" ca="1" si="3947"/>
        <v>#REF!</v>
      </c>
      <c r="EE173" s="492" t="e">
        <f t="shared" ca="1" si="3947"/>
        <v>#REF!</v>
      </c>
      <c r="EF173" s="494" t="e">
        <f t="shared" ca="1" si="3947"/>
        <v>#REF!</v>
      </c>
      <c r="EG173" s="492" t="e">
        <f t="shared" ca="1" si="3947"/>
        <v>#REF!</v>
      </c>
      <c r="EH173" s="1329" t="e">
        <f t="shared" ca="1" si="3947"/>
        <v>#REF!</v>
      </c>
      <c r="EI173" s="492" t="e">
        <f t="shared" ca="1" si="3947"/>
        <v>#REF!</v>
      </c>
      <c r="EJ173" s="645" t="e">
        <f t="shared" ca="1" si="3947"/>
        <v>#REF!</v>
      </c>
      <c r="EK173" s="522" t="e">
        <f t="shared" ca="1" si="3947"/>
        <v>#REF!</v>
      </c>
      <c r="EL173" s="1330" t="e">
        <f t="shared" ca="1" si="3947"/>
        <v>#REF!</v>
      </c>
      <c r="EM173" s="656" t="e">
        <f t="shared" ca="1" si="3947"/>
        <v>#REF!</v>
      </c>
      <c r="EN173" s="544" t="e">
        <f t="shared" ca="1" si="3947"/>
        <v>#REF!</v>
      </c>
      <c r="EO173" s="1331" t="e">
        <f t="shared" ca="1" si="3947"/>
        <v>#REF!</v>
      </c>
      <c r="EP173" s="667" t="e">
        <f t="shared" ca="1" si="3947"/>
        <v>#REF!</v>
      </c>
      <c r="EQ173" s="495" t="e">
        <f t="shared" ca="1" si="3947"/>
        <v>#REF!</v>
      </c>
      <c r="ER173" s="1329" t="e">
        <f t="shared" ref="ER173:FW173" ca="1" si="3948">SUMIFS(ER$5:ER$126,$HC$5:$HC$126,$S173,$HE$5:$HE$126,$I172)</f>
        <v>#REF!</v>
      </c>
      <c r="ES173" s="1332" t="e">
        <f t="shared" ca="1" si="3948"/>
        <v>#REF!</v>
      </c>
      <c r="ET173" s="496" t="e">
        <f t="shared" ca="1" si="3948"/>
        <v>#REF!</v>
      </c>
      <c r="EU173" s="492" t="e">
        <f t="shared" ca="1" si="3948"/>
        <v>#REF!</v>
      </c>
      <c r="EV173" s="492" t="e">
        <f t="shared" ca="1" si="3948"/>
        <v>#REF!</v>
      </c>
      <c r="EW173" s="493" t="e">
        <f t="shared" ca="1" si="3948"/>
        <v>#REF!</v>
      </c>
      <c r="EX173" s="492" t="e">
        <f t="shared" ca="1" si="3948"/>
        <v>#REF!</v>
      </c>
      <c r="EY173" s="492" t="e">
        <f t="shared" ca="1" si="3948"/>
        <v>#REF!</v>
      </c>
      <c r="EZ173" s="494" t="e">
        <f t="shared" ca="1" si="3948"/>
        <v>#REF!</v>
      </c>
      <c r="FA173" s="492" t="e">
        <f t="shared" ca="1" si="3948"/>
        <v>#REF!</v>
      </c>
      <c r="FB173" s="1329" t="e">
        <f t="shared" ca="1" si="3948"/>
        <v>#REF!</v>
      </c>
      <c r="FC173" s="492" t="e">
        <f t="shared" ca="1" si="3948"/>
        <v>#REF!</v>
      </c>
      <c r="FD173" s="491" t="e">
        <f t="shared" ca="1" si="3948"/>
        <v>#REF!</v>
      </c>
      <c r="FE173" s="492" t="e">
        <f t="shared" ca="1" si="3948"/>
        <v>#REF!</v>
      </c>
      <c r="FF173" s="492" t="e">
        <f t="shared" ca="1" si="3948"/>
        <v>#REF!</v>
      </c>
      <c r="FG173" s="493" t="e">
        <f t="shared" ca="1" si="3948"/>
        <v>#REF!</v>
      </c>
      <c r="FH173" s="492" t="e">
        <f t="shared" ca="1" si="3948"/>
        <v>#REF!</v>
      </c>
      <c r="FI173" s="492" t="e">
        <f t="shared" ca="1" si="3948"/>
        <v>#REF!</v>
      </c>
      <c r="FJ173" s="494" t="e">
        <f t="shared" ca="1" si="3948"/>
        <v>#REF!</v>
      </c>
      <c r="FK173" s="492" t="e">
        <f t="shared" ca="1" si="3948"/>
        <v>#REF!</v>
      </c>
      <c r="FL173" s="1329" t="e">
        <f t="shared" ca="1" si="3948"/>
        <v>#REF!</v>
      </c>
      <c r="FM173" s="492" t="e">
        <f t="shared" ca="1" si="3948"/>
        <v>#REF!</v>
      </c>
      <c r="FN173" s="491" t="e">
        <f t="shared" ca="1" si="3948"/>
        <v>#REF!</v>
      </c>
      <c r="FO173" s="492" t="e">
        <f t="shared" ca="1" si="3948"/>
        <v>#REF!</v>
      </c>
      <c r="FP173" s="492" t="e">
        <f t="shared" ca="1" si="3948"/>
        <v>#REF!</v>
      </c>
      <c r="FQ173" s="493" t="e">
        <f t="shared" ca="1" si="3948"/>
        <v>#REF!</v>
      </c>
      <c r="FR173" s="492" t="e">
        <f t="shared" ca="1" si="3948"/>
        <v>#REF!</v>
      </c>
      <c r="FS173" s="492" t="e">
        <f t="shared" ca="1" si="3948"/>
        <v>#REF!</v>
      </c>
      <c r="FT173" s="494" t="e">
        <f t="shared" ca="1" si="3948"/>
        <v>#REF!</v>
      </c>
      <c r="FU173" s="492" t="e">
        <f t="shared" ca="1" si="3948"/>
        <v>#REF!</v>
      </c>
      <c r="FV173" s="1329" t="e">
        <f t="shared" ca="1" si="3948"/>
        <v>#REF!</v>
      </c>
      <c r="FW173" s="492" t="e">
        <f t="shared" ca="1" si="3948"/>
        <v>#REF!</v>
      </c>
      <c r="FX173" s="645" t="e">
        <f t="shared" ref="FX173:HA173" ca="1" si="3949">SUMIFS(FX$5:FX$126,$HC$5:$HC$126,$S173,$HE$5:$HE$126,$I172)</f>
        <v>#REF!</v>
      </c>
      <c r="FY173" s="522" t="e">
        <f t="shared" ca="1" si="3949"/>
        <v>#REF!</v>
      </c>
      <c r="FZ173" s="1330" t="e">
        <f t="shared" ca="1" si="3949"/>
        <v>#REF!</v>
      </c>
      <c r="GA173" s="656" t="e">
        <f t="shared" ca="1" si="3949"/>
        <v>#REF!</v>
      </c>
      <c r="GB173" s="544" t="e">
        <f t="shared" ca="1" si="3949"/>
        <v>#REF!</v>
      </c>
      <c r="GC173" s="1331" t="e">
        <f t="shared" ca="1" si="3949"/>
        <v>#REF!</v>
      </c>
      <c r="GD173" s="667" t="e">
        <f t="shared" ca="1" si="3949"/>
        <v>#REF!</v>
      </c>
      <c r="GE173" s="495" t="e">
        <f t="shared" ca="1" si="3949"/>
        <v>#REF!</v>
      </c>
      <c r="GF173" s="1329" t="e">
        <f t="shared" ca="1" si="3949"/>
        <v>#REF!</v>
      </c>
      <c r="GG173" s="1332" t="e">
        <f t="shared" ca="1" si="3949"/>
        <v>#REF!</v>
      </c>
      <c r="GH173" s="678" t="e">
        <f t="shared" ca="1" si="3949"/>
        <v>#REF!</v>
      </c>
      <c r="GI173" s="541" t="e">
        <f t="shared" ca="1" si="3949"/>
        <v>#REF!</v>
      </c>
      <c r="GJ173" s="1333" t="e">
        <f t="shared" ca="1" si="3949"/>
        <v>#REF!</v>
      </c>
      <c r="GK173" s="689" t="e">
        <f t="shared" ca="1" si="3949"/>
        <v>#REF!</v>
      </c>
      <c r="GL173" s="519" t="e">
        <f t="shared" ca="1" si="3949"/>
        <v>#REF!</v>
      </c>
      <c r="GM173" s="1334" t="e">
        <f t="shared" ca="1" si="3949"/>
        <v>#REF!</v>
      </c>
      <c r="GN173" s="698" t="e">
        <f t="shared" ca="1" si="3949"/>
        <v>#REF!</v>
      </c>
      <c r="GO173" s="497" t="e">
        <f t="shared" ca="1" si="3949"/>
        <v>#REF!</v>
      </c>
      <c r="GP173" s="1329" t="e">
        <f t="shared" ca="1" si="3949"/>
        <v>#REF!</v>
      </c>
      <c r="GQ173" s="1335" t="e">
        <f t="shared" ca="1" si="3949"/>
        <v>#REF!</v>
      </c>
      <c r="GR173" s="708" t="e">
        <f t="shared" ca="1" si="3949"/>
        <v>#REF!</v>
      </c>
      <c r="GS173" s="498" t="e">
        <f t="shared" ca="1" si="3949"/>
        <v>#REF!</v>
      </c>
      <c r="GT173" s="1336" t="e">
        <f t="shared" ca="1" si="3949"/>
        <v>#REF!</v>
      </c>
      <c r="GU173" s="708" t="e">
        <f t="shared" ca="1" si="3949"/>
        <v>#REF!</v>
      </c>
      <c r="GV173" s="498" t="e">
        <f t="shared" ca="1" si="3949"/>
        <v>#REF!</v>
      </c>
      <c r="GW173" s="1336" t="e">
        <f t="shared" ca="1" si="3949"/>
        <v>#REF!</v>
      </c>
      <c r="GX173" s="708" t="e">
        <f t="shared" ca="1" si="3949"/>
        <v>#REF!</v>
      </c>
      <c r="GY173" s="498" t="e">
        <f t="shared" ca="1" si="3949"/>
        <v>#REF!</v>
      </c>
      <c r="GZ173" s="1329" t="e">
        <f t="shared" ca="1" si="3949"/>
        <v>#REF!</v>
      </c>
      <c r="HA173" s="1336" t="e">
        <f t="shared" ca="1" si="3949"/>
        <v>#REF!</v>
      </c>
      <c r="HC173" s="1312" t="s">
        <v>146</v>
      </c>
      <c r="HD173" s="477"/>
      <c r="HE173" s="595"/>
      <c r="HF173" s="477"/>
      <c r="HG173" s="477"/>
    </row>
    <row r="174" spans="2:215" s="478" customFormat="1" ht="29.25" thickBot="1" x14ac:dyDescent="0.3">
      <c r="B174" s="516"/>
      <c r="C174" s="463"/>
      <c r="F174" s="1379"/>
      <c r="G174" s="1379"/>
      <c r="H174" s="1379"/>
      <c r="I174" s="1565"/>
      <c r="J174" s="554"/>
      <c r="R174" s="583"/>
      <c r="S174" s="444" t="s">
        <v>143</v>
      </c>
      <c r="T174" s="1337" t="e">
        <f t="shared" ref="T174:AA174" ca="1" si="3950">IF(AND(T172&gt;0,T173&gt;0),ROUNDDOWN(T173/T172,4),"")</f>
        <v>#REF!</v>
      </c>
      <c r="U174" s="1338" t="e">
        <f t="shared" ca="1" si="3950"/>
        <v>#REF!</v>
      </c>
      <c r="V174" s="1338" t="e">
        <f t="shared" ca="1" si="3950"/>
        <v>#REF!</v>
      </c>
      <c r="W174" s="1339" t="e">
        <f t="shared" ca="1" si="3950"/>
        <v>#REF!</v>
      </c>
      <c r="X174" s="1338" t="e">
        <f t="shared" ca="1" si="3950"/>
        <v>#REF!</v>
      </c>
      <c r="Y174" s="1338" t="e">
        <f t="shared" ca="1" si="3950"/>
        <v>#REF!</v>
      </c>
      <c r="Z174" s="1340" t="e">
        <f t="shared" ca="1" si="3950"/>
        <v>#REF!</v>
      </c>
      <c r="AA174" s="1338" t="e">
        <f t="shared" ca="1" si="3950"/>
        <v>#REF!</v>
      </c>
      <c r="AB174" s="1341" t="e">
        <f ca="1">IF(AB173&gt;0,AB173/AB172,0)</f>
        <v>#REF!</v>
      </c>
      <c r="AC174" s="1338" t="e">
        <f t="shared" ref="AC174:AK174" ca="1" si="3951">IF(AND(AC172&gt;0,AC173&gt;0),ROUNDDOWN(AC173/AC172,4),"")</f>
        <v>#REF!</v>
      </c>
      <c r="AD174" s="1337" t="e">
        <f t="shared" ca="1" si="3951"/>
        <v>#REF!</v>
      </c>
      <c r="AE174" s="1338" t="e">
        <f t="shared" ca="1" si="3951"/>
        <v>#REF!</v>
      </c>
      <c r="AF174" s="1338" t="e">
        <f t="shared" ca="1" si="3951"/>
        <v>#REF!</v>
      </c>
      <c r="AG174" s="1339" t="e">
        <f t="shared" ca="1" si="3951"/>
        <v>#REF!</v>
      </c>
      <c r="AH174" s="1338" t="e">
        <f t="shared" ca="1" si="3951"/>
        <v>#REF!</v>
      </c>
      <c r="AI174" s="1338" t="e">
        <f t="shared" ca="1" si="3951"/>
        <v>#REF!</v>
      </c>
      <c r="AJ174" s="1340" t="e">
        <f t="shared" ca="1" si="3951"/>
        <v>#REF!</v>
      </c>
      <c r="AK174" s="1338" t="e">
        <f t="shared" ca="1" si="3951"/>
        <v>#REF!</v>
      </c>
      <c r="AL174" s="1341" t="e">
        <f ca="1">IF(AL173&gt;0,AL173/AL172,0)</f>
        <v>#REF!</v>
      </c>
      <c r="AM174" s="1338" t="e">
        <f t="shared" ref="AM174:AU174" ca="1" si="3952">IF(AND(AM172&gt;0,AM173&gt;0),ROUNDDOWN(AM173/AM172,4),"")</f>
        <v>#REF!</v>
      </c>
      <c r="AN174" s="1337" t="e">
        <f t="shared" ca="1" si="3952"/>
        <v>#REF!</v>
      </c>
      <c r="AO174" s="1338" t="e">
        <f t="shared" ca="1" si="3952"/>
        <v>#REF!</v>
      </c>
      <c r="AP174" s="1338" t="e">
        <f t="shared" ca="1" si="3952"/>
        <v>#REF!</v>
      </c>
      <c r="AQ174" s="1339" t="e">
        <f t="shared" ca="1" si="3952"/>
        <v>#REF!</v>
      </c>
      <c r="AR174" s="1338" t="e">
        <f t="shared" ca="1" si="3952"/>
        <v>#REF!</v>
      </c>
      <c r="AS174" s="1338" t="e">
        <f t="shared" ca="1" si="3952"/>
        <v>#REF!</v>
      </c>
      <c r="AT174" s="1340" t="e">
        <f t="shared" ca="1" si="3952"/>
        <v>#REF!</v>
      </c>
      <c r="AU174" s="1338" t="e">
        <f t="shared" ca="1" si="3952"/>
        <v>#REF!</v>
      </c>
      <c r="AV174" s="1341" t="e">
        <f ca="1">IF(AV173&gt;0,AV173/AV172,0)</f>
        <v>#REF!</v>
      </c>
      <c r="AW174" s="1338" t="e">
        <f t="shared" ref="AW174" ca="1" si="3953">IF(AND(AW172&gt;0,AW173&gt;0),ROUNDDOWN(AW173/AW172,4),"")</f>
        <v>#REF!</v>
      </c>
      <c r="AX174" s="1343" t="e">
        <f t="shared" ref="AX174:BE174" ca="1" si="3954">IF(AND(AX172&gt;0,AX173&gt;0),ROUNDDOWN(AX173/AX172,4),"")</f>
        <v>#REF!</v>
      </c>
      <c r="AY174" s="1344" t="e">
        <f t="shared" ca="1" si="3954"/>
        <v>#REF!</v>
      </c>
      <c r="AZ174" s="1345" t="e">
        <f t="shared" ca="1" si="3954"/>
        <v>#REF!</v>
      </c>
      <c r="BA174" s="1346" t="e">
        <f t="shared" ca="1" si="3954"/>
        <v>#REF!</v>
      </c>
      <c r="BB174" s="1347" t="e">
        <f t="shared" ca="1" si="3954"/>
        <v>#REF!</v>
      </c>
      <c r="BC174" s="1348" t="e">
        <f t="shared" ca="1" si="3954"/>
        <v>#REF!</v>
      </c>
      <c r="BD174" s="1349" t="e">
        <f t="shared" ca="1" si="3954"/>
        <v>#REF!</v>
      </c>
      <c r="BE174" s="1350" t="e">
        <f t="shared" ca="1" si="3954"/>
        <v>#REF!</v>
      </c>
      <c r="BF174" s="1351"/>
      <c r="BG174" s="1352" t="e">
        <f ca="1">IF(AND(BG172&gt;0,BG173&gt;0),ROUNDDOWN(BG173/BG172,4),"")</f>
        <v>#REF!</v>
      </c>
      <c r="BH174" s="1353" t="e">
        <f t="shared" ref="BH174:BO174" ca="1" si="3955">IF(AND(BH172&gt;0,BH173&gt;0),ROUNDDOWN(BH173/BH172,4),"")</f>
        <v>#REF!</v>
      </c>
      <c r="BI174" s="1338" t="e">
        <f t="shared" ca="1" si="3955"/>
        <v>#REF!</v>
      </c>
      <c r="BJ174" s="1338" t="e">
        <f t="shared" ca="1" si="3955"/>
        <v>#REF!</v>
      </c>
      <c r="BK174" s="1339" t="e">
        <f t="shared" ca="1" si="3955"/>
        <v>#REF!</v>
      </c>
      <c r="BL174" s="1338" t="e">
        <f t="shared" ca="1" si="3955"/>
        <v>#REF!</v>
      </c>
      <c r="BM174" s="1338" t="e">
        <f t="shared" ca="1" si="3955"/>
        <v>#REF!</v>
      </c>
      <c r="BN174" s="1340" t="e">
        <f t="shared" ca="1" si="3955"/>
        <v>#REF!</v>
      </c>
      <c r="BO174" s="1338" t="e">
        <f t="shared" ca="1" si="3955"/>
        <v>#REF!</v>
      </c>
      <c r="BP174" s="1341" t="e">
        <f ca="1">IF(BP173&gt;0,BP173/BP172,0)</f>
        <v>#REF!</v>
      </c>
      <c r="BQ174" s="1338" t="e">
        <f t="shared" ref="BQ174:BY174" ca="1" si="3956">IF(AND(BQ172&gt;0,BQ173&gt;0),ROUNDDOWN(BQ173/BQ172,4),"")</f>
        <v>#REF!</v>
      </c>
      <c r="BR174" s="1337" t="e">
        <f t="shared" ca="1" si="3956"/>
        <v>#REF!</v>
      </c>
      <c r="BS174" s="1338" t="e">
        <f t="shared" ca="1" si="3956"/>
        <v>#REF!</v>
      </c>
      <c r="BT174" s="1338" t="e">
        <f t="shared" ca="1" si="3956"/>
        <v>#REF!</v>
      </c>
      <c r="BU174" s="1339" t="e">
        <f t="shared" ca="1" si="3956"/>
        <v>#REF!</v>
      </c>
      <c r="BV174" s="1338" t="e">
        <f t="shared" ca="1" si="3956"/>
        <v>#REF!</v>
      </c>
      <c r="BW174" s="1338" t="e">
        <f t="shared" ca="1" si="3956"/>
        <v>#REF!</v>
      </c>
      <c r="BX174" s="1340" t="e">
        <f t="shared" ca="1" si="3956"/>
        <v>#REF!</v>
      </c>
      <c r="BY174" s="1338" t="e">
        <f t="shared" ca="1" si="3956"/>
        <v>#REF!</v>
      </c>
      <c r="BZ174" s="1341" t="e">
        <f ca="1">IF(BZ173&gt;0,BZ173/BZ172,0)</f>
        <v>#REF!</v>
      </c>
      <c r="CA174" s="1338" t="e">
        <f t="shared" ref="CA174:CI174" ca="1" si="3957">IF(AND(CA172&gt;0,CA173&gt;0),ROUNDDOWN(CA173/CA172,4),"")</f>
        <v>#REF!</v>
      </c>
      <c r="CB174" s="1337" t="e">
        <f t="shared" ca="1" si="3957"/>
        <v>#REF!</v>
      </c>
      <c r="CC174" s="1338" t="e">
        <f t="shared" ca="1" si="3957"/>
        <v>#REF!</v>
      </c>
      <c r="CD174" s="1338" t="e">
        <f t="shared" ca="1" si="3957"/>
        <v>#REF!</v>
      </c>
      <c r="CE174" s="1339" t="e">
        <f t="shared" ca="1" si="3957"/>
        <v>#REF!</v>
      </c>
      <c r="CF174" s="1338" t="e">
        <f t="shared" ca="1" si="3957"/>
        <v>#REF!</v>
      </c>
      <c r="CG174" s="1338" t="e">
        <f t="shared" ca="1" si="3957"/>
        <v>#REF!</v>
      </c>
      <c r="CH174" s="1340" t="e">
        <f t="shared" ca="1" si="3957"/>
        <v>#REF!</v>
      </c>
      <c r="CI174" s="1338" t="e">
        <f t="shared" ca="1" si="3957"/>
        <v>#REF!</v>
      </c>
      <c r="CJ174" s="1341" t="e">
        <f ca="1">IF(CJ173&gt;0,CJ173/CJ172,0)</f>
        <v>#REF!</v>
      </c>
      <c r="CK174" s="1338" t="e">
        <f t="shared" ref="CK174" ca="1" si="3958">IF(AND(CK172&gt;0,CK173&gt;0),ROUNDDOWN(CK173/CK172,4),"")</f>
        <v>#REF!</v>
      </c>
      <c r="CL174" s="1343" t="e">
        <f t="shared" ref="CL174:CS174" ca="1" si="3959">IF(AND(CL172&gt;0,CL173&gt;0),ROUNDDOWN(CL173/CL172,4),"")</f>
        <v>#REF!</v>
      </c>
      <c r="CM174" s="1344" t="e">
        <f t="shared" ca="1" si="3959"/>
        <v>#REF!</v>
      </c>
      <c r="CN174" s="1345" t="e">
        <f t="shared" ca="1" si="3959"/>
        <v>#REF!</v>
      </c>
      <c r="CO174" s="1346" t="e">
        <f t="shared" ca="1" si="3959"/>
        <v>#REF!</v>
      </c>
      <c r="CP174" s="1347" t="e">
        <f t="shared" ca="1" si="3959"/>
        <v>#REF!</v>
      </c>
      <c r="CQ174" s="1348" t="e">
        <f t="shared" ca="1" si="3959"/>
        <v>#REF!</v>
      </c>
      <c r="CR174" s="1349" t="e">
        <f t="shared" ca="1" si="3959"/>
        <v>#REF!</v>
      </c>
      <c r="CS174" s="1350" t="e">
        <f t="shared" ca="1" si="3959"/>
        <v>#REF!</v>
      </c>
      <c r="CT174" s="1351"/>
      <c r="CU174" s="1352" t="e">
        <f t="shared" ref="CU174:DC174" ca="1" si="3960">IF(AND(CU172&gt;0,CU173&gt;0),ROUNDDOWN(CU173/CU172,4),"")</f>
        <v>#REF!</v>
      </c>
      <c r="CV174" s="1354" t="e">
        <f t="shared" ca="1" si="3960"/>
        <v>#REF!</v>
      </c>
      <c r="CW174" s="1355" t="e">
        <f t="shared" ca="1" si="3960"/>
        <v>#REF!</v>
      </c>
      <c r="CX174" s="1356" t="e">
        <f t="shared" ca="1" si="3960"/>
        <v>#REF!</v>
      </c>
      <c r="CY174" s="1357" t="e">
        <f t="shared" ca="1" si="3960"/>
        <v>#REF!</v>
      </c>
      <c r="CZ174" s="1358" t="e">
        <f t="shared" ca="1" si="3960"/>
        <v>#REF!</v>
      </c>
      <c r="DA174" s="1359" t="e">
        <f t="shared" ca="1" si="3960"/>
        <v>#REF!</v>
      </c>
      <c r="DB174" s="1360" t="e">
        <f t="shared" ca="1" si="3960"/>
        <v>#REF!</v>
      </c>
      <c r="DC174" s="1361" t="e">
        <f t="shared" ca="1" si="3960"/>
        <v>#REF!</v>
      </c>
      <c r="DD174" s="1362"/>
      <c r="DE174" s="1363" t="e">
        <f ca="1">IF(AND(DE172&gt;0,DE173&gt;0),ROUNDDOWN(DE173/DE172,4),"")</f>
        <v>#REF!</v>
      </c>
      <c r="DF174" s="1353" t="e">
        <f t="shared" ref="DF174:DM174" ca="1" si="3961">IF(AND(DF172&gt;0,DF173&gt;0),ROUNDDOWN(DF173/DF172,4),"")</f>
        <v>#REF!</v>
      </c>
      <c r="DG174" s="1338" t="e">
        <f t="shared" ca="1" si="3961"/>
        <v>#REF!</v>
      </c>
      <c r="DH174" s="1338" t="e">
        <f t="shared" ca="1" si="3961"/>
        <v>#REF!</v>
      </c>
      <c r="DI174" s="1339" t="e">
        <f t="shared" ca="1" si="3961"/>
        <v>#REF!</v>
      </c>
      <c r="DJ174" s="1338" t="e">
        <f t="shared" ca="1" si="3961"/>
        <v>#REF!</v>
      </c>
      <c r="DK174" s="1338" t="e">
        <f t="shared" ca="1" si="3961"/>
        <v>#REF!</v>
      </c>
      <c r="DL174" s="1340" t="e">
        <f t="shared" ca="1" si="3961"/>
        <v>#REF!</v>
      </c>
      <c r="DM174" s="1338" t="e">
        <f t="shared" ca="1" si="3961"/>
        <v>#REF!</v>
      </c>
      <c r="DN174" s="1341" t="e">
        <f ca="1">IF(DN173&gt;0,DN173/DN172,0)</f>
        <v>#REF!</v>
      </c>
      <c r="DO174" s="1338" t="e">
        <f t="shared" ref="DO174:DW174" ca="1" si="3962">IF(AND(DO172&gt;0,DO173&gt;0),ROUNDDOWN(DO173/DO172,4),"")</f>
        <v>#REF!</v>
      </c>
      <c r="DP174" s="1337" t="e">
        <f t="shared" ca="1" si="3962"/>
        <v>#REF!</v>
      </c>
      <c r="DQ174" s="1338" t="e">
        <f t="shared" ca="1" si="3962"/>
        <v>#REF!</v>
      </c>
      <c r="DR174" s="1338" t="e">
        <f t="shared" ca="1" si="3962"/>
        <v>#REF!</v>
      </c>
      <c r="DS174" s="1339" t="e">
        <f t="shared" ca="1" si="3962"/>
        <v>#REF!</v>
      </c>
      <c r="DT174" s="1338" t="e">
        <f t="shared" ca="1" si="3962"/>
        <v>#REF!</v>
      </c>
      <c r="DU174" s="1338" t="e">
        <f t="shared" ca="1" si="3962"/>
        <v>#REF!</v>
      </c>
      <c r="DV174" s="1340" t="e">
        <f t="shared" ca="1" si="3962"/>
        <v>#REF!</v>
      </c>
      <c r="DW174" s="1338" t="e">
        <f t="shared" ca="1" si="3962"/>
        <v>#REF!</v>
      </c>
      <c r="DX174" s="1341" t="e">
        <f ca="1">IF(DX173&gt;0,DX173/DX172,0)</f>
        <v>#REF!</v>
      </c>
      <c r="DY174" s="1338" t="e">
        <f t="shared" ref="DY174:EG174" ca="1" si="3963">IF(AND(DY172&gt;0,DY173&gt;0),ROUNDDOWN(DY173/DY172,4),"")</f>
        <v>#REF!</v>
      </c>
      <c r="DZ174" s="1337" t="e">
        <f t="shared" ca="1" si="3963"/>
        <v>#REF!</v>
      </c>
      <c r="EA174" s="1338" t="e">
        <f t="shared" ca="1" si="3963"/>
        <v>#REF!</v>
      </c>
      <c r="EB174" s="1338" t="e">
        <f t="shared" ca="1" si="3963"/>
        <v>#REF!</v>
      </c>
      <c r="EC174" s="1339" t="e">
        <f t="shared" ca="1" si="3963"/>
        <v>#REF!</v>
      </c>
      <c r="ED174" s="1338" t="e">
        <f t="shared" ca="1" si="3963"/>
        <v>#REF!</v>
      </c>
      <c r="EE174" s="1338" t="e">
        <f t="shared" ca="1" si="3963"/>
        <v>#REF!</v>
      </c>
      <c r="EF174" s="1340" t="e">
        <f t="shared" ca="1" si="3963"/>
        <v>#REF!</v>
      </c>
      <c r="EG174" s="1338" t="e">
        <f t="shared" ca="1" si="3963"/>
        <v>#REF!</v>
      </c>
      <c r="EH174" s="1341" t="e">
        <f ca="1">IF(EH173&gt;0,EH173/EH172,0)</f>
        <v>#REF!</v>
      </c>
      <c r="EI174" s="1338" t="e">
        <f t="shared" ref="EI174" ca="1" si="3964">IF(AND(EI172&gt;0,EI173&gt;0),ROUNDDOWN(EI173/EI172,4),"")</f>
        <v>#REF!</v>
      </c>
      <c r="EJ174" s="1343" t="e">
        <f t="shared" ref="EJ174:EQ174" ca="1" si="3965">IF(AND(EJ172&gt;0,EJ173&gt;0),ROUNDDOWN(EJ173/EJ172,4),"")</f>
        <v>#REF!</v>
      </c>
      <c r="EK174" s="1344" t="e">
        <f t="shared" ca="1" si="3965"/>
        <v>#REF!</v>
      </c>
      <c r="EL174" s="1345" t="e">
        <f t="shared" ca="1" si="3965"/>
        <v>#REF!</v>
      </c>
      <c r="EM174" s="1346" t="e">
        <f t="shared" ca="1" si="3965"/>
        <v>#REF!</v>
      </c>
      <c r="EN174" s="1347" t="e">
        <f t="shared" ca="1" si="3965"/>
        <v>#REF!</v>
      </c>
      <c r="EO174" s="1348" t="e">
        <f t="shared" ca="1" si="3965"/>
        <v>#REF!</v>
      </c>
      <c r="EP174" s="1349" t="e">
        <f t="shared" ca="1" si="3965"/>
        <v>#REF!</v>
      </c>
      <c r="EQ174" s="1350" t="e">
        <f t="shared" ca="1" si="3965"/>
        <v>#REF!</v>
      </c>
      <c r="ER174" s="1351"/>
      <c r="ES174" s="1352" t="e">
        <f ca="1">IF(AND(ES172&gt;0,ES173&gt;0),ROUNDDOWN(ES173/ES172,4),"")</f>
        <v>#REF!</v>
      </c>
      <c r="ET174" s="1353" t="e">
        <f t="shared" ref="ET174:FA174" ca="1" si="3966">IF(AND(ET172&gt;0,ET173&gt;0),ROUNDDOWN(ET173/ET172,4),"")</f>
        <v>#REF!</v>
      </c>
      <c r="EU174" s="1338" t="e">
        <f t="shared" ca="1" si="3966"/>
        <v>#REF!</v>
      </c>
      <c r="EV174" s="1338" t="e">
        <f t="shared" ca="1" si="3966"/>
        <v>#REF!</v>
      </c>
      <c r="EW174" s="1339" t="e">
        <f t="shared" ca="1" si="3966"/>
        <v>#REF!</v>
      </c>
      <c r="EX174" s="1338" t="e">
        <f t="shared" ca="1" si="3966"/>
        <v>#REF!</v>
      </c>
      <c r="EY174" s="1338" t="e">
        <f t="shared" ca="1" si="3966"/>
        <v>#REF!</v>
      </c>
      <c r="EZ174" s="1340" t="e">
        <f t="shared" ca="1" si="3966"/>
        <v>#REF!</v>
      </c>
      <c r="FA174" s="1338" t="e">
        <f t="shared" ca="1" si="3966"/>
        <v>#REF!</v>
      </c>
      <c r="FB174" s="1341" t="e">
        <f ca="1">IF(FB173&gt;0,FB173/FB172,0)</f>
        <v>#REF!</v>
      </c>
      <c r="FC174" s="1338" t="e">
        <f t="shared" ref="FC174:FK174" ca="1" si="3967">IF(AND(FC172&gt;0,FC173&gt;0),ROUNDDOWN(FC173/FC172,4),"")</f>
        <v>#REF!</v>
      </c>
      <c r="FD174" s="1337" t="e">
        <f t="shared" ca="1" si="3967"/>
        <v>#REF!</v>
      </c>
      <c r="FE174" s="1338" t="e">
        <f t="shared" ca="1" si="3967"/>
        <v>#REF!</v>
      </c>
      <c r="FF174" s="1338" t="e">
        <f t="shared" ca="1" si="3967"/>
        <v>#REF!</v>
      </c>
      <c r="FG174" s="1339" t="e">
        <f t="shared" ca="1" si="3967"/>
        <v>#REF!</v>
      </c>
      <c r="FH174" s="1338" t="e">
        <f t="shared" ca="1" si="3967"/>
        <v>#REF!</v>
      </c>
      <c r="FI174" s="1338" t="e">
        <f t="shared" ca="1" si="3967"/>
        <v>#REF!</v>
      </c>
      <c r="FJ174" s="1340" t="e">
        <f t="shared" ca="1" si="3967"/>
        <v>#REF!</v>
      </c>
      <c r="FK174" s="1338" t="e">
        <f t="shared" ca="1" si="3967"/>
        <v>#REF!</v>
      </c>
      <c r="FL174" s="1341" t="e">
        <f ca="1">IF(FL173&gt;0,FL173/FL172,0)</f>
        <v>#REF!</v>
      </c>
      <c r="FM174" s="1338" t="e">
        <f t="shared" ref="FM174:FU174" ca="1" si="3968">IF(AND(FM172&gt;0,FM173&gt;0),ROUNDDOWN(FM173/FM172,4),"")</f>
        <v>#REF!</v>
      </c>
      <c r="FN174" s="1337" t="e">
        <f t="shared" ca="1" si="3968"/>
        <v>#REF!</v>
      </c>
      <c r="FO174" s="1338" t="e">
        <f t="shared" ca="1" si="3968"/>
        <v>#REF!</v>
      </c>
      <c r="FP174" s="1338" t="e">
        <f t="shared" ca="1" si="3968"/>
        <v>#REF!</v>
      </c>
      <c r="FQ174" s="1339" t="e">
        <f t="shared" ca="1" si="3968"/>
        <v>#REF!</v>
      </c>
      <c r="FR174" s="1338" t="e">
        <f t="shared" ca="1" si="3968"/>
        <v>#REF!</v>
      </c>
      <c r="FS174" s="1338" t="e">
        <f t="shared" ca="1" si="3968"/>
        <v>#REF!</v>
      </c>
      <c r="FT174" s="1340" t="e">
        <f t="shared" ca="1" si="3968"/>
        <v>#REF!</v>
      </c>
      <c r="FU174" s="1338" t="e">
        <f t="shared" ca="1" si="3968"/>
        <v>#REF!</v>
      </c>
      <c r="FV174" s="1341" t="e">
        <f ca="1">IF(FV173&gt;0,FV173/FV172,0)</f>
        <v>#REF!</v>
      </c>
      <c r="FW174" s="1338" t="e">
        <f t="shared" ref="FW174" ca="1" si="3969">IF(AND(FW172&gt;0,FW173&gt;0),ROUNDDOWN(FW173/FW172,4),"")</f>
        <v>#REF!</v>
      </c>
      <c r="FX174" s="1343" t="e">
        <f t="shared" ref="FX174:GE174" ca="1" si="3970">IF(AND(FX172&gt;0,FX173&gt;0),ROUNDDOWN(FX173/FX172,4),"")</f>
        <v>#REF!</v>
      </c>
      <c r="FY174" s="1344" t="e">
        <f t="shared" ca="1" si="3970"/>
        <v>#REF!</v>
      </c>
      <c r="FZ174" s="1345" t="e">
        <f t="shared" ca="1" si="3970"/>
        <v>#REF!</v>
      </c>
      <c r="GA174" s="1346" t="e">
        <f t="shared" ca="1" si="3970"/>
        <v>#REF!</v>
      </c>
      <c r="GB174" s="1347" t="e">
        <f t="shared" ca="1" si="3970"/>
        <v>#REF!</v>
      </c>
      <c r="GC174" s="1348" t="e">
        <f t="shared" ca="1" si="3970"/>
        <v>#REF!</v>
      </c>
      <c r="GD174" s="1349" t="e">
        <f t="shared" ca="1" si="3970"/>
        <v>#REF!</v>
      </c>
      <c r="GE174" s="1350" t="e">
        <f t="shared" ca="1" si="3970"/>
        <v>#REF!</v>
      </c>
      <c r="GF174" s="1351"/>
      <c r="GG174" s="1352" t="e">
        <f t="shared" ref="GG174:GO174" ca="1" si="3971">IF(AND(GG172&gt;0,GG173&gt;0),ROUNDDOWN(GG173/GG172,4),"")</f>
        <v>#REF!</v>
      </c>
      <c r="GH174" s="1354" t="e">
        <f t="shared" ca="1" si="3971"/>
        <v>#REF!</v>
      </c>
      <c r="GI174" s="1355" t="e">
        <f t="shared" ca="1" si="3971"/>
        <v>#REF!</v>
      </c>
      <c r="GJ174" s="1356" t="e">
        <f t="shared" ca="1" si="3971"/>
        <v>#REF!</v>
      </c>
      <c r="GK174" s="1357" t="e">
        <f t="shared" ca="1" si="3971"/>
        <v>#REF!</v>
      </c>
      <c r="GL174" s="1358" t="e">
        <f t="shared" ca="1" si="3971"/>
        <v>#REF!</v>
      </c>
      <c r="GM174" s="1359" t="e">
        <f t="shared" ca="1" si="3971"/>
        <v>#REF!</v>
      </c>
      <c r="GN174" s="1360" t="e">
        <f t="shared" ca="1" si="3971"/>
        <v>#REF!</v>
      </c>
      <c r="GO174" s="1361" t="e">
        <f t="shared" ca="1" si="3971"/>
        <v>#REF!</v>
      </c>
      <c r="GP174" s="1362"/>
      <c r="GQ174" s="1363" t="e">
        <f t="shared" ref="GQ174:GY174" ca="1" si="3972">IF(AND(GQ172&gt;0,GQ173&gt;0),ROUNDDOWN(GQ173/GQ172,4),"")</f>
        <v>#REF!</v>
      </c>
      <c r="GR174" s="1364" t="e">
        <f t="shared" ca="1" si="3972"/>
        <v>#REF!</v>
      </c>
      <c r="GS174" s="1365" t="e">
        <f t="shared" ca="1" si="3972"/>
        <v>#REF!</v>
      </c>
      <c r="GT174" s="1366" t="e">
        <f t="shared" ca="1" si="3972"/>
        <v>#REF!</v>
      </c>
      <c r="GU174" s="1364" t="e">
        <f t="shared" ca="1" si="3972"/>
        <v>#REF!</v>
      </c>
      <c r="GV174" s="1365" t="e">
        <f t="shared" ca="1" si="3972"/>
        <v>#REF!</v>
      </c>
      <c r="GW174" s="1366" t="e">
        <f t="shared" ca="1" si="3972"/>
        <v>#REF!</v>
      </c>
      <c r="GX174" s="1364" t="e">
        <f t="shared" ca="1" si="3972"/>
        <v>#REF!</v>
      </c>
      <c r="GY174" s="1365" t="e">
        <f t="shared" ca="1" si="3972"/>
        <v>#REF!</v>
      </c>
      <c r="GZ174" s="1367"/>
      <c r="HA174" s="1366" t="e">
        <f ca="1">IF(AND(HA172&gt;0,HA173&gt;0),ROUNDDOWN(HA173/HA172,4),"")</f>
        <v>#REF!</v>
      </c>
      <c r="HC174" s="477"/>
      <c r="HD174" s="477"/>
      <c r="HE174" s="595"/>
      <c r="HF174" s="477"/>
      <c r="HG174" s="477"/>
    </row>
    <row r="175" spans="2:215" s="478" customFormat="1" ht="29.25" thickBot="1" x14ac:dyDescent="0.3">
      <c r="B175" s="516"/>
      <c r="C175" s="463"/>
      <c r="F175" s="1379"/>
      <c r="G175" s="1379"/>
      <c r="H175" s="1379"/>
      <c r="I175" s="1379"/>
      <c r="J175" s="554"/>
      <c r="R175" s="583"/>
      <c r="T175" s="1368"/>
      <c r="W175" s="1368"/>
      <c r="Z175" s="1368"/>
      <c r="AD175" s="1368"/>
      <c r="AG175" s="1368"/>
      <c r="AJ175" s="1368"/>
      <c r="AN175" s="1368"/>
      <c r="AQ175" s="1368"/>
      <c r="AT175" s="1368"/>
      <c r="AX175" s="1369"/>
      <c r="AY175" s="1370"/>
      <c r="AZ175" s="1330"/>
      <c r="BA175" s="1371"/>
      <c r="BB175" s="1372"/>
      <c r="BC175" s="1331"/>
      <c r="BD175" s="1373"/>
      <c r="BG175" s="1374"/>
      <c r="BK175" s="1368"/>
      <c r="BN175" s="1368"/>
      <c r="BR175" s="1368"/>
      <c r="BU175" s="1368"/>
      <c r="BX175" s="1368"/>
      <c r="CB175" s="1368"/>
      <c r="CE175" s="1368"/>
      <c r="CH175" s="1368"/>
      <c r="CL175" s="1369"/>
      <c r="CM175" s="1370"/>
      <c r="CN175" s="1330"/>
      <c r="CO175" s="1371"/>
      <c r="CP175" s="1372"/>
      <c r="CQ175" s="1331"/>
      <c r="CR175" s="1373"/>
      <c r="CU175" s="1374"/>
      <c r="CV175" s="1375"/>
      <c r="CW175" s="1376"/>
      <c r="CX175" s="1333"/>
      <c r="CY175" s="1377"/>
      <c r="CZ175" s="1378"/>
      <c r="DA175" s="1334"/>
      <c r="DB175" s="1373"/>
      <c r="DE175" s="1374"/>
      <c r="DI175" s="1368"/>
      <c r="DL175" s="1368"/>
      <c r="DP175" s="1368"/>
      <c r="DS175" s="1368"/>
      <c r="DV175" s="1368"/>
      <c r="DZ175" s="1368"/>
      <c r="EC175" s="1368"/>
      <c r="EF175" s="1368"/>
      <c r="EJ175" s="1369"/>
      <c r="EK175" s="1370"/>
      <c r="EL175" s="1330"/>
      <c r="EM175" s="1371"/>
      <c r="EN175" s="1372"/>
      <c r="EO175" s="1331"/>
      <c r="EP175" s="1373"/>
      <c r="ES175" s="1374"/>
      <c r="EW175" s="1368"/>
      <c r="EZ175" s="1368"/>
      <c r="FD175" s="1368"/>
      <c r="FG175" s="1368"/>
      <c r="FJ175" s="1368"/>
      <c r="FN175" s="1368"/>
      <c r="FQ175" s="1368"/>
      <c r="FT175" s="1368"/>
      <c r="FX175" s="1369"/>
      <c r="FY175" s="1370"/>
      <c r="FZ175" s="1330"/>
      <c r="GA175" s="1371"/>
      <c r="GB175" s="1372"/>
      <c r="GC175" s="1331"/>
      <c r="GD175" s="1373"/>
      <c r="GG175" s="1374"/>
      <c r="GH175" s="1375"/>
      <c r="GI175" s="1376"/>
      <c r="GJ175" s="1333"/>
      <c r="GK175" s="1377"/>
      <c r="GL175" s="1378"/>
      <c r="GM175" s="1334"/>
      <c r="GN175" s="1373"/>
      <c r="GQ175" s="1374"/>
      <c r="GR175" s="1373"/>
      <c r="GT175" s="1374"/>
      <c r="GU175" s="1373"/>
      <c r="GW175" s="1374"/>
      <c r="GX175" s="1373"/>
      <c r="HA175" s="1374"/>
      <c r="HC175" s="477"/>
      <c r="HD175" s="477"/>
      <c r="HE175" s="595"/>
      <c r="HF175" s="477"/>
      <c r="HG175" s="477"/>
    </row>
    <row r="176" spans="2:215" s="478" customFormat="1" ht="28.5" x14ac:dyDescent="0.25">
      <c r="B176" s="516"/>
      <c r="C176" s="463"/>
      <c r="F176" s="1379"/>
      <c r="G176" s="1379"/>
      <c r="H176" s="1379"/>
      <c r="I176" s="1379"/>
      <c r="J176" s="554"/>
      <c r="R176" s="583"/>
      <c r="S176" s="464"/>
      <c r="T176" s="465" t="s">
        <v>215</v>
      </c>
      <c r="U176" s="466" t="s">
        <v>213</v>
      </c>
      <c r="V176" s="466" t="s">
        <v>214</v>
      </c>
      <c r="W176" s="467" t="s">
        <v>215</v>
      </c>
      <c r="X176" s="466" t="s">
        <v>213</v>
      </c>
      <c r="Y176" s="466" t="s">
        <v>214</v>
      </c>
      <c r="Z176" s="468" t="s">
        <v>215</v>
      </c>
      <c r="AA176" s="466" t="s">
        <v>213</v>
      </c>
      <c r="AB176" s="469" t="s">
        <v>231</v>
      </c>
      <c r="AC176" s="466" t="s">
        <v>214</v>
      </c>
      <c r="AD176" s="465" t="s">
        <v>215</v>
      </c>
      <c r="AE176" s="466" t="s">
        <v>213</v>
      </c>
      <c r="AF176" s="466" t="s">
        <v>214</v>
      </c>
      <c r="AG176" s="467" t="s">
        <v>215</v>
      </c>
      <c r="AH176" s="466" t="s">
        <v>213</v>
      </c>
      <c r="AI176" s="466" t="s">
        <v>214</v>
      </c>
      <c r="AJ176" s="468" t="s">
        <v>215</v>
      </c>
      <c r="AK176" s="466" t="s">
        <v>213</v>
      </c>
      <c r="AL176" s="469" t="s">
        <v>231</v>
      </c>
      <c r="AM176" s="466" t="s">
        <v>214</v>
      </c>
      <c r="AN176" s="465" t="s">
        <v>215</v>
      </c>
      <c r="AO176" s="466" t="s">
        <v>213</v>
      </c>
      <c r="AP176" s="466" t="s">
        <v>214</v>
      </c>
      <c r="AQ176" s="467" t="s">
        <v>215</v>
      </c>
      <c r="AR176" s="466" t="s">
        <v>213</v>
      </c>
      <c r="AS176" s="466" t="s">
        <v>214</v>
      </c>
      <c r="AT176" s="468" t="s">
        <v>215</v>
      </c>
      <c r="AU176" s="466" t="s">
        <v>213</v>
      </c>
      <c r="AV176" s="469" t="s">
        <v>231</v>
      </c>
      <c r="AW176" s="466" t="s">
        <v>214</v>
      </c>
      <c r="AX176" s="643" t="s">
        <v>215</v>
      </c>
      <c r="AY176" s="520" t="s">
        <v>213</v>
      </c>
      <c r="AZ176" s="1313" t="s">
        <v>232</v>
      </c>
      <c r="BA176" s="654" t="s">
        <v>215</v>
      </c>
      <c r="BB176" s="542" t="s">
        <v>213</v>
      </c>
      <c r="BC176" s="1314" t="s">
        <v>232</v>
      </c>
      <c r="BD176" s="665" t="s">
        <v>215</v>
      </c>
      <c r="BE176" s="470" t="s">
        <v>213</v>
      </c>
      <c r="BF176" s="471" t="s">
        <v>231</v>
      </c>
      <c r="BG176" s="1315" t="s">
        <v>232</v>
      </c>
      <c r="BH176" s="472" t="s">
        <v>215</v>
      </c>
      <c r="BI176" s="466" t="s">
        <v>213</v>
      </c>
      <c r="BJ176" s="466" t="s">
        <v>214</v>
      </c>
      <c r="BK176" s="467" t="s">
        <v>215</v>
      </c>
      <c r="BL176" s="466" t="s">
        <v>213</v>
      </c>
      <c r="BM176" s="466" t="s">
        <v>214</v>
      </c>
      <c r="BN176" s="468" t="s">
        <v>215</v>
      </c>
      <c r="BO176" s="466" t="s">
        <v>213</v>
      </c>
      <c r="BP176" s="469" t="s">
        <v>231</v>
      </c>
      <c r="BQ176" s="466" t="s">
        <v>214</v>
      </c>
      <c r="BR176" s="465" t="s">
        <v>215</v>
      </c>
      <c r="BS176" s="466" t="s">
        <v>213</v>
      </c>
      <c r="BT176" s="466" t="s">
        <v>214</v>
      </c>
      <c r="BU176" s="467" t="s">
        <v>215</v>
      </c>
      <c r="BV176" s="466" t="s">
        <v>213</v>
      </c>
      <c r="BW176" s="466" t="s">
        <v>214</v>
      </c>
      <c r="BX176" s="468" t="s">
        <v>215</v>
      </c>
      <c r="BY176" s="466" t="s">
        <v>213</v>
      </c>
      <c r="BZ176" s="469" t="s">
        <v>231</v>
      </c>
      <c r="CA176" s="466" t="s">
        <v>214</v>
      </c>
      <c r="CB176" s="465" t="s">
        <v>215</v>
      </c>
      <c r="CC176" s="466" t="s">
        <v>213</v>
      </c>
      <c r="CD176" s="466" t="s">
        <v>214</v>
      </c>
      <c r="CE176" s="467" t="s">
        <v>215</v>
      </c>
      <c r="CF176" s="466" t="s">
        <v>213</v>
      </c>
      <c r="CG176" s="466" t="s">
        <v>214</v>
      </c>
      <c r="CH176" s="468" t="s">
        <v>215</v>
      </c>
      <c r="CI176" s="466" t="s">
        <v>213</v>
      </c>
      <c r="CJ176" s="469" t="s">
        <v>231</v>
      </c>
      <c r="CK176" s="466" t="s">
        <v>214</v>
      </c>
      <c r="CL176" s="643" t="s">
        <v>215</v>
      </c>
      <c r="CM176" s="520" t="s">
        <v>213</v>
      </c>
      <c r="CN176" s="1313" t="s">
        <v>232</v>
      </c>
      <c r="CO176" s="654" t="s">
        <v>215</v>
      </c>
      <c r="CP176" s="542" t="s">
        <v>213</v>
      </c>
      <c r="CQ176" s="1314" t="s">
        <v>232</v>
      </c>
      <c r="CR176" s="665" t="s">
        <v>215</v>
      </c>
      <c r="CS176" s="470" t="s">
        <v>213</v>
      </c>
      <c r="CT176" s="471" t="s">
        <v>231</v>
      </c>
      <c r="CU176" s="1315" t="s">
        <v>232</v>
      </c>
      <c r="CV176" s="676" t="s">
        <v>237</v>
      </c>
      <c r="CW176" s="539" t="s">
        <v>238</v>
      </c>
      <c r="CX176" s="1316" t="s">
        <v>232</v>
      </c>
      <c r="CY176" s="687" t="s">
        <v>237</v>
      </c>
      <c r="CZ176" s="517" t="s">
        <v>238</v>
      </c>
      <c r="DA176" s="1317" t="s">
        <v>232</v>
      </c>
      <c r="DB176" s="696" t="s">
        <v>237</v>
      </c>
      <c r="DC176" s="473" t="s">
        <v>238</v>
      </c>
      <c r="DD176" s="474" t="s">
        <v>239</v>
      </c>
      <c r="DE176" s="1318" t="s">
        <v>232</v>
      </c>
      <c r="DF176" s="472" t="s">
        <v>215</v>
      </c>
      <c r="DG176" s="466" t="s">
        <v>213</v>
      </c>
      <c r="DH176" s="466" t="s">
        <v>214</v>
      </c>
      <c r="DI176" s="467" t="s">
        <v>215</v>
      </c>
      <c r="DJ176" s="466" t="s">
        <v>213</v>
      </c>
      <c r="DK176" s="466" t="s">
        <v>214</v>
      </c>
      <c r="DL176" s="468" t="s">
        <v>215</v>
      </c>
      <c r="DM176" s="466" t="s">
        <v>213</v>
      </c>
      <c r="DN176" s="469" t="s">
        <v>231</v>
      </c>
      <c r="DO176" s="466" t="s">
        <v>214</v>
      </c>
      <c r="DP176" s="465" t="s">
        <v>215</v>
      </c>
      <c r="DQ176" s="466" t="s">
        <v>213</v>
      </c>
      <c r="DR176" s="466" t="s">
        <v>214</v>
      </c>
      <c r="DS176" s="467" t="s">
        <v>215</v>
      </c>
      <c r="DT176" s="466" t="s">
        <v>213</v>
      </c>
      <c r="DU176" s="466" t="s">
        <v>214</v>
      </c>
      <c r="DV176" s="468" t="s">
        <v>215</v>
      </c>
      <c r="DW176" s="466" t="s">
        <v>213</v>
      </c>
      <c r="DX176" s="469" t="s">
        <v>231</v>
      </c>
      <c r="DY176" s="466" t="s">
        <v>214</v>
      </c>
      <c r="DZ176" s="465" t="s">
        <v>215</v>
      </c>
      <c r="EA176" s="466" t="s">
        <v>213</v>
      </c>
      <c r="EB176" s="466" t="s">
        <v>214</v>
      </c>
      <c r="EC176" s="467" t="s">
        <v>215</v>
      </c>
      <c r="ED176" s="466" t="s">
        <v>213</v>
      </c>
      <c r="EE176" s="466" t="s">
        <v>214</v>
      </c>
      <c r="EF176" s="468" t="s">
        <v>215</v>
      </c>
      <c r="EG176" s="466" t="s">
        <v>213</v>
      </c>
      <c r="EH176" s="469" t="s">
        <v>231</v>
      </c>
      <c r="EI176" s="466" t="s">
        <v>214</v>
      </c>
      <c r="EJ176" s="643" t="s">
        <v>215</v>
      </c>
      <c r="EK176" s="520" t="s">
        <v>213</v>
      </c>
      <c r="EL176" s="1313" t="s">
        <v>232</v>
      </c>
      <c r="EM176" s="654" t="s">
        <v>215</v>
      </c>
      <c r="EN176" s="542" t="s">
        <v>213</v>
      </c>
      <c r="EO176" s="1314" t="s">
        <v>232</v>
      </c>
      <c r="EP176" s="665" t="s">
        <v>215</v>
      </c>
      <c r="EQ176" s="470" t="s">
        <v>213</v>
      </c>
      <c r="ER176" s="471" t="s">
        <v>231</v>
      </c>
      <c r="ES176" s="1315" t="s">
        <v>232</v>
      </c>
      <c r="ET176" s="472" t="s">
        <v>215</v>
      </c>
      <c r="EU176" s="466" t="s">
        <v>213</v>
      </c>
      <c r="EV176" s="466" t="s">
        <v>214</v>
      </c>
      <c r="EW176" s="467" t="s">
        <v>215</v>
      </c>
      <c r="EX176" s="466" t="s">
        <v>213</v>
      </c>
      <c r="EY176" s="466" t="s">
        <v>214</v>
      </c>
      <c r="EZ176" s="468" t="s">
        <v>215</v>
      </c>
      <c r="FA176" s="466" t="s">
        <v>213</v>
      </c>
      <c r="FB176" s="469" t="s">
        <v>231</v>
      </c>
      <c r="FC176" s="466" t="s">
        <v>214</v>
      </c>
      <c r="FD176" s="465" t="s">
        <v>215</v>
      </c>
      <c r="FE176" s="466" t="s">
        <v>213</v>
      </c>
      <c r="FF176" s="466" t="s">
        <v>214</v>
      </c>
      <c r="FG176" s="467" t="s">
        <v>215</v>
      </c>
      <c r="FH176" s="466" t="s">
        <v>213</v>
      </c>
      <c r="FI176" s="466" t="s">
        <v>214</v>
      </c>
      <c r="FJ176" s="468" t="s">
        <v>215</v>
      </c>
      <c r="FK176" s="466" t="s">
        <v>213</v>
      </c>
      <c r="FL176" s="469" t="s">
        <v>231</v>
      </c>
      <c r="FM176" s="466" t="s">
        <v>214</v>
      </c>
      <c r="FN176" s="465" t="s">
        <v>215</v>
      </c>
      <c r="FO176" s="466" t="s">
        <v>213</v>
      </c>
      <c r="FP176" s="466" t="s">
        <v>214</v>
      </c>
      <c r="FQ176" s="467" t="s">
        <v>215</v>
      </c>
      <c r="FR176" s="466" t="s">
        <v>213</v>
      </c>
      <c r="FS176" s="466" t="s">
        <v>214</v>
      </c>
      <c r="FT176" s="468" t="s">
        <v>215</v>
      </c>
      <c r="FU176" s="466" t="s">
        <v>213</v>
      </c>
      <c r="FV176" s="469" t="s">
        <v>231</v>
      </c>
      <c r="FW176" s="466" t="s">
        <v>214</v>
      </c>
      <c r="FX176" s="643" t="s">
        <v>215</v>
      </c>
      <c r="FY176" s="520" t="s">
        <v>213</v>
      </c>
      <c r="FZ176" s="1313" t="s">
        <v>232</v>
      </c>
      <c r="GA176" s="654" t="s">
        <v>215</v>
      </c>
      <c r="GB176" s="542" t="s">
        <v>213</v>
      </c>
      <c r="GC176" s="1314" t="s">
        <v>232</v>
      </c>
      <c r="GD176" s="665" t="s">
        <v>215</v>
      </c>
      <c r="GE176" s="470" t="s">
        <v>213</v>
      </c>
      <c r="GF176" s="471" t="s">
        <v>231</v>
      </c>
      <c r="GG176" s="1315" t="s">
        <v>232</v>
      </c>
      <c r="GH176" s="676" t="s">
        <v>237</v>
      </c>
      <c r="GI176" s="539" t="s">
        <v>238</v>
      </c>
      <c r="GJ176" s="1316" t="s">
        <v>232</v>
      </c>
      <c r="GK176" s="687" t="s">
        <v>237</v>
      </c>
      <c r="GL176" s="517" t="s">
        <v>238</v>
      </c>
      <c r="GM176" s="1317" t="s">
        <v>232</v>
      </c>
      <c r="GN176" s="696" t="s">
        <v>215</v>
      </c>
      <c r="GO176" s="473" t="s">
        <v>213</v>
      </c>
      <c r="GP176" s="474" t="s">
        <v>231</v>
      </c>
      <c r="GQ176" s="1318" t="s">
        <v>232</v>
      </c>
      <c r="GR176" s="706" t="s">
        <v>215</v>
      </c>
      <c r="GS176" s="475" t="s">
        <v>213</v>
      </c>
      <c r="GT176" s="1319" t="s">
        <v>232</v>
      </c>
      <c r="GU176" s="706" t="s">
        <v>215</v>
      </c>
      <c r="GV176" s="475" t="s">
        <v>213</v>
      </c>
      <c r="GW176" s="1319" t="s">
        <v>232</v>
      </c>
      <c r="GX176" s="706" t="s">
        <v>215</v>
      </c>
      <c r="GY176" s="475" t="s">
        <v>213</v>
      </c>
      <c r="GZ176" s="476" t="s">
        <v>231</v>
      </c>
      <c r="HA176" s="1319" t="s">
        <v>232</v>
      </c>
      <c r="HC176" s="477"/>
      <c r="HD176" s="477"/>
      <c r="HE176" s="595"/>
      <c r="HF176" s="477"/>
      <c r="HG176" s="477"/>
    </row>
    <row r="177" spans="2:215" s="478" customFormat="1" ht="28.5" x14ac:dyDescent="0.25">
      <c r="B177" s="516"/>
      <c r="C177" s="463"/>
      <c r="F177" s="1379"/>
      <c r="G177" s="1379"/>
      <c r="H177" s="1379"/>
      <c r="I177" s="1565" t="s">
        <v>209</v>
      </c>
      <c r="J177" s="554"/>
      <c r="R177" s="583"/>
      <c r="S177" s="450" t="s">
        <v>145</v>
      </c>
      <c r="T177" s="479" t="e">
        <f t="shared" ref="T177:AY177" ca="1" si="3973">SUMIFS(T$5:T$126,$HC$5:$HC$126,$S177,$HE$5:$HE$126,$I177)</f>
        <v>#REF!</v>
      </c>
      <c r="U177" s="480" t="e">
        <f t="shared" ca="1" si="3973"/>
        <v>#REF!</v>
      </c>
      <c r="V177" s="480" t="e">
        <f t="shared" ca="1" si="3973"/>
        <v>#REF!</v>
      </c>
      <c r="W177" s="481" t="e">
        <f t="shared" ca="1" si="3973"/>
        <v>#REF!</v>
      </c>
      <c r="X177" s="480" t="e">
        <f t="shared" ca="1" si="3973"/>
        <v>#REF!</v>
      </c>
      <c r="Y177" s="480" t="e">
        <f t="shared" ca="1" si="3973"/>
        <v>#REF!</v>
      </c>
      <c r="Z177" s="482" t="e">
        <f t="shared" ca="1" si="3973"/>
        <v>#REF!</v>
      </c>
      <c r="AA177" s="480" t="e">
        <f t="shared" ca="1" si="3973"/>
        <v>#REF!</v>
      </c>
      <c r="AB177" s="483" t="e">
        <f t="shared" ca="1" si="3973"/>
        <v>#REF!</v>
      </c>
      <c r="AC177" s="480" t="e">
        <f t="shared" ca="1" si="3973"/>
        <v>#REF!</v>
      </c>
      <c r="AD177" s="479" t="e">
        <f t="shared" ca="1" si="3973"/>
        <v>#REF!</v>
      </c>
      <c r="AE177" s="480" t="e">
        <f t="shared" ca="1" si="3973"/>
        <v>#REF!</v>
      </c>
      <c r="AF177" s="480" t="e">
        <f t="shared" ca="1" si="3973"/>
        <v>#REF!</v>
      </c>
      <c r="AG177" s="481" t="e">
        <f t="shared" ca="1" si="3973"/>
        <v>#REF!</v>
      </c>
      <c r="AH177" s="480" t="e">
        <f t="shared" ca="1" si="3973"/>
        <v>#REF!</v>
      </c>
      <c r="AI177" s="480" t="e">
        <f t="shared" ca="1" si="3973"/>
        <v>#REF!</v>
      </c>
      <c r="AJ177" s="482" t="e">
        <f t="shared" ca="1" si="3973"/>
        <v>#REF!</v>
      </c>
      <c r="AK177" s="480" t="e">
        <f t="shared" ca="1" si="3973"/>
        <v>#REF!</v>
      </c>
      <c r="AL177" s="483" t="e">
        <f t="shared" ca="1" si="3973"/>
        <v>#REF!</v>
      </c>
      <c r="AM177" s="480" t="e">
        <f t="shared" ca="1" si="3973"/>
        <v>#REF!</v>
      </c>
      <c r="AN177" s="479" t="e">
        <f t="shared" ca="1" si="3973"/>
        <v>#REF!</v>
      </c>
      <c r="AO177" s="480" t="e">
        <f t="shared" ca="1" si="3973"/>
        <v>#REF!</v>
      </c>
      <c r="AP177" s="480" t="e">
        <f t="shared" ca="1" si="3973"/>
        <v>#REF!</v>
      </c>
      <c r="AQ177" s="481" t="e">
        <f t="shared" ca="1" si="3973"/>
        <v>#REF!</v>
      </c>
      <c r="AR177" s="480" t="e">
        <f t="shared" ca="1" si="3973"/>
        <v>#REF!</v>
      </c>
      <c r="AS177" s="480" t="e">
        <f t="shared" ca="1" si="3973"/>
        <v>#REF!</v>
      </c>
      <c r="AT177" s="482" t="e">
        <f t="shared" ca="1" si="3973"/>
        <v>#REF!</v>
      </c>
      <c r="AU177" s="480" t="e">
        <f t="shared" ca="1" si="3973"/>
        <v>#REF!</v>
      </c>
      <c r="AV177" s="483" t="e">
        <f t="shared" ca="1" si="3973"/>
        <v>#REF!</v>
      </c>
      <c r="AW177" s="480" t="e">
        <f t="shared" ca="1" si="3973"/>
        <v>#REF!</v>
      </c>
      <c r="AX177" s="644" t="e">
        <f t="shared" ca="1" si="3973"/>
        <v>#REF!</v>
      </c>
      <c r="AY177" s="521" t="e">
        <f t="shared" ca="1" si="3973"/>
        <v>#REF!</v>
      </c>
      <c r="AZ177" s="1322" t="e">
        <f t="shared" ref="AZ177:CE177" ca="1" si="3974">SUMIFS(AZ$5:AZ$126,$HC$5:$HC$126,$S177,$HE$5:$HE$126,$I177)</f>
        <v>#REF!</v>
      </c>
      <c r="BA177" s="655" t="e">
        <f t="shared" ca="1" si="3974"/>
        <v>#REF!</v>
      </c>
      <c r="BB177" s="543" t="e">
        <f t="shared" ca="1" si="3974"/>
        <v>#REF!</v>
      </c>
      <c r="BC177" s="1323" t="e">
        <f t="shared" ca="1" si="3974"/>
        <v>#REF!</v>
      </c>
      <c r="BD177" s="666" t="e">
        <f t="shared" ca="1" si="3974"/>
        <v>#REF!</v>
      </c>
      <c r="BE177" s="484" t="e">
        <f t="shared" ca="1" si="3974"/>
        <v>#REF!</v>
      </c>
      <c r="BF177" s="485" t="e">
        <f t="shared" ca="1" si="3974"/>
        <v>#REF!</v>
      </c>
      <c r="BG177" s="1324" t="e">
        <f t="shared" ca="1" si="3974"/>
        <v>#REF!</v>
      </c>
      <c r="BH177" s="486" t="e">
        <f t="shared" ca="1" si="3974"/>
        <v>#REF!</v>
      </c>
      <c r="BI177" s="480" t="e">
        <f t="shared" ca="1" si="3974"/>
        <v>#REF!</v>
      </c>
      <c r="BJ177" s="480" t="e">
        <f t="shared" ca="1" si="3974"/>
        <v>#REF!</v>
      </c>
      <c r="BK177" s="481" t="e">
        <f t="shared" ca="1" si="3974"/>
        <v>#REF!</v>
      </c>
      <c r="BL177" s="480" t="e">
        <f t="shared" ca="1" si="3974"/>
        <v>#REF!</v>
      </c>
      <c r="BM177" s="480" t="e">
        <f t="shared" ca="1" si="3974"/>
        <v>#REF!</v>
      </c>
      <c r="BN177" s="482" t="e">
        <f t="shared" ca="1" si="3974"/>
        <v>#REF!</v>
      </c>
      <c r="BO177" s="480" t="e">
        <f t="shared" ca="1" si="3974"/>
        <v>#REF!</v>
      </c>
      <c r="BP177" s="483" t="e">
        <f t="shared" ca="1" si="3974"/>
        <v>#REF!</v>
      </c>
      <c r="BQ177" s="480" t="e">
        <f t="shared" ca="1" si="3974"/>
        <v>#REF!</v>
      </c>
      <c r="BR177" s="479" t="e">
        <f t="shared" ca="1" si="3974"/>
        <v>#REF!</v>
      </c>
      <c r="BS177" s="480" t="e">
        <f t="shared" ca="1" si="3974"/>
        <v>#REF!</v>
      </c>
      <c r="BT177" s="480" t="e">
        <f t="shared" ca="1" si="3974"/>
        <v>#REF!</v>
      </c>
      <c r="BU177" s="481" t="e">
        <f t="shared" ca="1" si="3974"/>
        <v>#REF!</v>
      </c>
      <c r="BV177" s="480" t="e">
        <f t="shared" ca="1" si="3974"/>
        <v>#REF!</v>
      </c>
      <c r="BW177" s="480" t="e">
        <f t="shared" ca="1" si="3974"/>
        <v>#REF!</v>
      </c>
      <c r="BX177" s="482" t="e">
        <f t="shared" ca="1" si="3974"/>
        <v>#REF!</v>
      </c>
      <c r="BY177" s="480" t="e">
        <f t="shared" ca="1" si="3974"/>
        <v>#REF!</v>
      </c>
      <c r="BZ177" s="483" t="e">
        <f t="shared" ca="1" si="3974"/>
        <v>#REF!</v>
      </c>
      <c r="CA177" s="480" t="e">
        <f t="shared" ca="1" si="3974"/>
        <v>#REF!</v>
      </c>
      <c r="CB177" s="479" t="e">
        <f t="shared" ca="1" si="3974"/>
        <v>#REF!</v>
      </c>
      <c r="CC177" s="480" t="e">
        <f t="shared" ca="1" si="3974"/>
        <v>#REF!</v>
      </c>
      <c r="CD177" s="480" t="e">
        <f t="shared" ca="1" si="3974"/>
        <v>#REF!</v>
      </c>
      <c r="CE177" s="481" t="e">
        <f t="shared" ca="1" si="3974"/>
        <v>#REF!</v>
      </c>
      <c r="CF177" s="480" t="e">
        <f t="shared" ref="CF177:DK177" ca="1" si="3975">SUMIFS(CF$5:CF$126,$HC$5:$HC$126,$S177,$HE$5:$HE$126,$I177)</f>
        <v>#REF!</v>
      </c>
      <c r="CG177" s="480" t="e">
        <f t="shared" ca="1" si="3975"/>
        <v>#REF!</v>
      </c>
      <c r="CH177" s="482" t="e">
        <f t="shared" ca="1" si="3975"/>
        <v>#REF!</v>
      </c>
      <c r="CI177" s="480" t="e">
        <f t="shared" ca="1" si="3975"/>
        <v>#REF!</v>
      </c>
      <c r="CJ177" s="483" t="e">
        <f t="shared" ca="1" si="3975"/>
        <v>#REF!</v>
      </c>
      <c r="CK177" s="480" t="e">
        <f t="shared" ca="1" si="3975"/>
        <v>#REF!</v>
      </c>
      <c r="CL177" s="644" t="e">
        <f t="shared" ca="1" si="3975"/>
        <v>#REF!</v>
      </c>
      <c r="CM177" s="521" t="e">
        <f t="shared" ca="1" si="3975"/>
        <v>#REF!</v>
      </c>
      <c r="CN177" s="1322" t="e">
        <f t="shared" ca="1" si="3975"/>
        <v>#REF!</v>
      </c>
      <c r="CO177" s="655" t="e">
        <f t="shared" ca="1" si="3975"/>
        <v>#REF!</v>
      </c>
      <c r="CP177" s="543" t="e">
        <f t="shared" ca="1" si="3975"/>
        <v>#REF!</v>
      </c>
      <c r="CQ177" s="1323" t="e">
        <f t="shared" ca="1" si="3975"/>
        <v>#REF!</v>
      </c>
      <c r="CR177" s="666" t="e">
        <f t="shared" ca="1" si="3975"/>
        <v>#REF!</v>
      </c>
      <c r="CS177" s="484" t="e">
        <f t="shared" ca="1" si="3975"/>
        <v>#REF!</v>
      </c>
      <c r="CT177" s="485" t="e">
        <f t="shared" ca="1" si="3975"/>
        <v>#REF!</v>
      </c>
      <c r="CU177" s="1324" t="e">
        <f t="shared" ca="1" si="3975"/>
        <v>#REF!</v>
      </c>
      <c r="CV177" s="677" t="e">
        <f t="shared" ca="1" si="3975"/>
        <v>#REF!</v>
      </c>
      <c r="CW177" s="540" t="e">
        <f t="shared" ca="1" si="3975"/>
        <v>#REF!</v>
      </c>
      <c r="CX177" s="1325" t="e">
        <f t="shared" ca="1" si="3975"/>
        <v>#REF!</v>
      </c>
      <c r="CY177" s="688" t="e">
        <f t="shared" ca="1" si="3975"/>
        <v>#REF!</v>
      </c>
      <c r="CZ177" s="518" t="e">
        <f t="shared" ca="1" si="3975"/>
        <v>#REF!</v>
      </c>
      <c r="DA177" s="1326" t="e">
        <f t="shared" ca="1" si="3975"/>
        <v>#REF!</v>
      </c>
      <c r="DB177" s="697" t="e">
        <f t="shared" ca="1" si="3975"/>
        <v>#REF!</v>
      </c>
      <c r="DC177" s="487" t="e">
        <f t="shared" ca="1" si="3975"/>
        <v>#REF!</v>
      </c>
      <c r="DD177" s="488" t="e">
        <f t="shared" ca="1" si="3975"/>
        <v>#REF!</v>
      </c>
      <c r="DE177" s="1327" t="e">
        <f t="shared" ca="1" si="3975"/>
        <v>#REF!</v>
      </c>
      <c r="DF177" s="486" t="e">
        <f t="shared" ca="1" si="3975"/>
        <v>#REF!</v>
      </c>
      <c r="DG177" s="480" t="e">
        <f t="shared" ca="1" si="3975"/>
        <v>#REF!</v>
      </c>
      <c r="DH177" s="480" t="e">
        <f t="shared" ca="1" si="3975"/>
        <v>#REF!</v>
      </c>
      <c r="DI177" s="481" t="e">
        <f t="shared" ca="1" si="3975"/>
        <v>#REF!</v>
      </c>
      <c r="DJ177" s="480" t="e">
        <f t="shared" ca="1" si="3975"/>
        <v>#REF!</v>
      </c>
      <c r="DK177" s="480" t="e">
        <f t="shared" ca="1" si="3975"/>
        <v>#REF!</v>
      </c>
      <c r="DL177" s="482" t="e">
        <f t="shared" ref="DL177:EQ177" ca="1" si="3976">SUMIFS(DL$5:DL$126,$HC$5:$HC$126,$S177,$HE$5:$HE$126,$I177)</f>
        <v>#REF!</v>
      </c>
      <c r="DM177" s="480" t="e">
        <f t="shared" ca="1" si="3976"/>
        <v>#REF!</v>
      </c>
      <c r="DN177" s="483" t="e">
        <f t="shared" ca="1" si="3976"/>
        <v>#REF!</v>
      </c>
      <c r="DO177" s="480" t="e">
        <f t="shared" ca="1" si="3976"/>
        <v>#REF!</v>
      </c>
      <c r="DP177" s="479" t="e">
        <f t="shared" ca="1" si="3976"/>
        <v>#REF!</v>
      </c>
      <c r="DQ177" s="480" t="e">
        <f t="shared" ca="1" si="3976"/>
        <v>#REF!</v>
      </c>
      <c r="DR177" s="480" t="e">
        <f t="shared" ca="1" si="3976"/>
        <v>#REF!</v>
      </c>
      <c r="DS177" s="481" t="e">
        <f t="shared" ca="1" si="3976"/>
        <v>#REF!</v>
      </c>
      <c r="DT177" s="480" t="e">
        <f t="shared" ca="1" si="3976"/>
        <v>#REF!</v>
      </c>
      <c r="DU177" s="480" t="e">
        <f t="shared" ca="1" si="3976"/>
        <v>#REF!</v>
      </c>
      <c r="DV177" s="482" t="e">
        <f t="shared" ca="1" si="3976"/>
        <v>#REF!</v>
      </c>
      <c r="DW177" s="480" t="e">
        <f t="shared" ca="1" si="3976"/>
        <v>#REF!</v>
      </c>
      <c r="DX177" s="483" t="e">
        <f t="shared" ca="1" si="3976"/>
        <v>#REF!</v>
      </c>
      <c r="DY177" s="480" t="e">
        <f t="shared" ca="1" si="3976"/>
        <v>#REF!</v>
      </c>
      <c r="DZ177" s="479" t="e">
        <f t="shared" ca="1" si="3976"/>
        <v>#REF!</v>
      </c>
      <c r="EA177" s="480" t="e">
        <f t="shared" ca="1" si="3976"/>
        <v>#REF!</v>
      </c>
      <c r="EB177" s="480" t="e">
        <f t="shared" ca="1" si="3976"/>
        <v>#REF!</v>
      </c>
      <c r="EC177" s="481" t="e">
        <f t="shared" ca="1" si="3976"/>
        <v>#REF!</v>
      </c>
      <c r="ED177" s="480" t="e">
        <f t="shared" ca="1" si="3976"/>
        <v>#REF!</v>
      </c>
      <c r="EE177" s="480" t="e">
        <f t="shared" ca="1" si="3976"/>
        <v>#REF!</v>
      </c>
      <c r="EF177" s="482" t="e">
        <f t="shared" ca="1" si="3976"/>
        <v>#REF!</v>
      </c>
      <c r="EG177" s="480" t="e">
        <f t="shared" ca="1" si="3976"/>
        <v>#REF!</v>
      </c>
      <c r="EH177" s="483" t="e">
        <f t="shared" ca="1" si="3976"/>
        <v>#REF!</v>
      </c>
      <c r="EI177" s="480" t="e">
        <f t="shared" ca="1" si="3976"/>
        <v>#REF!</v>
      </c>
      <c r="EJ177" s="644" t="e">
        <f t="shared" ca="1" si="3976"/>
        <v>#REF!</v>
      </c>
      <c r="EK177" s="521" t="e">
        <f t="shared" ca="1" si="3976"/>
        <v>#REF!</v>
      </c>
      <c r="EL177" s="1322" t="e">
        <f t="shared" ca="1" si="3976"/>
        <v>#REF!</v>
      </c>
      <c r="EM177" s="655" t="e">
        <f t="shared" ca="1" si="3976"/>
        <v>#REF!</v>
      </c>
      <c r="EN177" s="543" t="e">
        <f t="shared" ca="1" si="3976"/>
        <v>#REF!</v>
      </c>
      <c r="EO177" s="1323" t="e">
        <f t="shared" ca="1" si="3976"/>
        <v>#REF!</v>
      </c>
      <c r="EP177" s="666" t="e">
        <f t="shared" ca="1" si="3976"/>
        <v>#REF!</v>
      </c>
      <c r="EQ177" s="484" t="e">
        <f t="shared" ca="1" si="3976"/>
        <v>#REF!</v>
      </c>
      <c r="ER177" s="485" t="e">
        <f t="shared" ref="ER177:FW177" ca="1" si="3977">SUMIFS(ER$5:ER$126,$HC$5:$HC$126,$S177,$HE$5:$HE$126,$I177)</f>
        <v>#REF!</v>
      </c>
      <c r="ES177" s="1324" t="e">
        <f t="shared" ca="1" si="3977"/>
        <v>#REF!</v>
      </c>
      <c r="ET177" s="486" t="e">
        <f t="shared" ca="1" si="3977"/>
        <v>#REF!</v>
      </c>
      <c r="EU177" s="480" t="e">
        <f t="shared" ca="1" si="3977"/>
        <v>#REF!</v>
      </c>
      <c r="EV177" s="480" t="e">
        <f t="shared" ca="1" si="3977"/>
        <v>#REF!</v>
      </c>
      <c r="EW177" s="481" t="e">
        <f t="shared" ca="1" si="3977"/>
        <v>#REF!</v>
      </c>
      <c r="EX177" s="480" t="e">
        <f t="shared" ca="1" si="3977"/>
        <v>#REF!</v>
      </c>
      <c r="EY177" s="480" t="e">
        <f t="shared" ca="1" si="3977"/>
        <v>#REF!</v>
      </c>
      <c r="EZ177" s="482" t="e">
        <f t="shared" ca="1" si="3977"/>
        <v>#REF!</v>
      </c>
      <c r="FA177" s="480" t="e">
        <f t="shared" ca="1" si="3977"/>
        <v>#REF!</v>
      </c>
      <c r="FB177" s="483" t="e">
        <f t="shared" ca="1" si="3977"/>
        <v>#REF!</v>
      </c>
      <c r="FC177" s="480" t="e">
        <f t="shared" ca="1" si="3977"/>
        <v>#REF!</v>
      </c>
      <c r="FD177" s="479" t="e">
        <f t="shared" ca="1" si="3977"/>
        <v>#REF!</v>
      </c>
      <c r="FE177" s="480" t="e">
        <f t="shared" ca="1" si="3977"/>
        <v>#REF!</v>
      </c>
      <c r="FF177" s="480" t="e">
        <f t="shared" ca="1" si="3977"/>
        <v>#REF!</v>
      </c>
      <c r="FG177" s="481" t="e">
        <f t="shared" ca="1" si="3977"/>
        <v>#REF!</v>
      </c>
      <c r="FH177" s="480" t="e">
        <f t="shared" ca="1" si="3977"/>
        <v>#REF!</v>
      </c>
      <c r="FI177" s="480" t="e">
        <f t="shared" ca="1" si="3977"/>
        <v>#REF!</v>
      </c>
      <c r="FJ177" s="482" t="e">
        <f t="shared" ca="1" si="3977"/>
        <v>#REF!</v>
      </c>
      <c r="FK177" s="480" t="e">
        <f t="shared" ca="1" si="3977"/>
        <v>#REF!</v>
      </c>
      <c r="FL177" s="483" t="e">
        <f t="shared" ca="1" si="3977"/>
        <v>#REF!</v>
      </c>
      <c r="FM177" s="480" t="e">
        <f t="shared" ca="1" si="3977"/>
        <v>#REF!</v>
      </c>
      <c r="FN177" s="479" t="e">
        <f t="shared" ca="1" si="3977"/>
        <v>#REF!</v>
      </c>
      <c r="FO177" s="480" t="e">
        <f t="shared" ca="1" si="3977"/>
        <v>#REF!</v>
      </c>
      <c r="FP177" s="480" t="e">
        <f t="shared" ca="1" si="3977"/>
        <v>#REF!</v>
      </c>
      <c r="FQ177" s="481" t="e">
        <f t="shared" ca="1" si="3977"/>
        <v>#REF!</v>
      </c>
      <c r="FR177" s="480" t="e">
        <f t="shared" ca="1" si="3977"/>
        <v>#REF!</v>
      </c>
      <c r="FS177" s="480" t="e">
        <f t="shared" ca="1" si="3977"/>
        <v>#REF!</v>
      </c>
      <c r="FT177" s="482" t="e">
        <f t="shared" ca="1" si="3977"/>
        <v>#REF!</v>
      </c>
      <c r="FU177" s="480" t="e">
        <f t="shared" ca="1" si="3977"/>
        <v>#REF!</v>
      </c>
      <c r="FV177" s="483" t="e">
        <f t="shared" ca="1" si="3977"/>
        <v>#REF!</v>
      </c>
      <c r="FW177" s="480" t="e">
        <f t="shared" ca="1" si="3977"/>
        <v>#REF!</v>
      </c>
      <c r="FX177" s="644" t="e">
        <f t="shared" ref="FX177:HA177" ca="1" si="3978">SUMIFS(FX$5:FX$126,$HC$5:$HC$126,$S177,$HE$5:$HE$126,$I177)</f>
        <v>#REF!</v>
      </c>
      <c r="FY177" s="521" t="e">
        <f t="shared" ca="1" si="3978"/>
        <v>#REF!</v>
      </c>
      <c r="FZ177" s="1322" t="e">
        <f t="shared" ca="1" si="3978"/>
        <v>#REF!</v>
      </c>
      <c r="GA177" s="655" t="e">
        <f t="shared" ca="1" si="3978"/>
        <v>#REF!</v>
      </c>
      <c r="GB177" s="543" t="e">
        <f t="shared" ca="1" si="3978"/>
        <v>#REF!</v>
      </c>
      <c r="GC177" s="1323" t="e">
        <f t="shared" ca="1" si="3978"/>
        <v>#REF!</v>
      </c>
      <c r="GD177" s="666" t="e">
        <f t="shared" ca="1" si="3978"/>
        <v>#REF!</v>
      </c>
      <c r="GE177" s="484" t="e">
        <f t="shared" ca="1" si="3978"/>
        <v>#REF!</v>
      </c>
      <c r="GF177" s="485" t="e">
        <f t="shared" ca="1" si="3978"/>
        <v>#REF!</v>
      </c>
      <c r="GG177" s="1324" t="e">
        <f t="shared" ca="1" si="3978"/>
        <v>#REF!</v>
      </c>
      <c r="GH177" s="677" t="e">
        <f t="shared" ca="1" si="3978"/>
        <v>#REF!</v>
      </c>
      <c r="GI177" s="540" t="e">
        <f t="shared" ca="1" si="3978"/>
        <v>#REF!</v>
      </c>
      <c r="GJ177" s="1325" t="e">
        <f t="shared" ca="1" si="3978"/>
        <v>#REF!</v>
      </c>
      <c r="GK177" s="688" t="e">
        <f t="shared" ca="1" si="3978"/>
        <v>#REF!</v>
      </c>
      <c r="GL177" s="518" t="e">
        <f t="shared" ca="1" si="3978"/>
        <v>#REF!</v>
      </c>
      <c r="GM177" s="1326" t="e">
        <f t="shared" ca="1" si="3978"/>
        <v>#REF!</v>
      </c>
      <c r="GN177" s="697" t="e">
        <f t="shared" ca="1" si="3978"/>
        <v>#REF!</v>
      </c>
      <c r="GO177" s="487" t="e">
        <f t="shared" ca="1" si="3978"/>
        <v>#REF!</v>
      </c>
      <c r="GP177" s="488" t="e">
        <f t="shared" ca="1" si="3978"/>
        <v>#REF!</v>
      </c>
      <c r="GQ177" s="1327" t="e">
        <f t="shared" ca="1" si="3978"/>
        <v>#REF!</v>
      </c>
      <c r="GR177" s="707" t="e">
        <f t="shared" ca="1" si="3978"/>
        <v>#REF!</v>
      </c>
      <c r="GS177" s="489" t="e">
        <f t="shared" ca="1" si="3978"/>
        <v>#REF!</v>
      </c>
      <c r="GT177" s="1328" t="e">
        <f t="shared" ca="1" si="3978"/>
        <v>#REF!</v>
      </c>
      <c r="GU177" s="707" t="e">
        <f t="shared" ca="1" si="3978"/>
        <v>#REF!</v>
      </c>
      <c r="GV177" s="489" t="e">
        <f t="shared" ca="1" si="3978"/>
        <v>#REF!</v>
      </c>
      <c r="GW177" s="1328" t="e">
        <f t="shared" ca="1" si="3978"/>
        <v>#REF!</v>
      </c>
      <c r="GX177" s="707" t="e">
        <f t="shared" ca="1" si="3978"/>
        <v>#REF!</v>
      </c>
      <c r="GY177" s="489" t="e">
        <f t="shared" ca="1" si="3978"/>
        <v>#REF!</v>
      </c>
      <c r="GZ177" s="490" t="e">
        <f t="shared" ca="1" si="3978"/>
        <v>#REF!</v>
      </c>
      <c r="HA177" s="1328" t="e">
        <f t="shared" ca="1" si="3978"/>
        <v>#REF!</v>
      </c>
      <c r="HC177" s="1312" t="s">
        <v>145</v>
      </c>
      <c r="HD177" s="477"/>
      <c r="HE177" s="595"/>
      <c r="HF177" s="477"/>
      <c r="HG177" s="477"/>
    </row>
    <row r="178" spans="2:215" s="478" customFormat="1" ht="28.5" x14ac:dyDescent="0.25">
      <c r="B178" s="516"/>
      <c r="C178" s="463"/>
      <c r="F178" s="1379"/>
      <c r="G178" s="1379"/>
      <c r="H178" s="1379"/>
      <c r="I178" s="1565"/>
      <c r="J178" s="554"/>
      <c r="R178" s="583"/>
      <c r="S178" s="443" t="s">
        <v>146</v>
      </c>
      <c r="T178" s="491" t="e">
        <f t="shared" ref="T178:AY178" ca="1" si="3979">SUMIFS(T$5:T$126,$HC$5:$HC$126,$S178,$HE$5:$HE$126,$I177)</f>
        <v>#REF!</v>
      </c>
      <c r="U178" s="492" t="e">
        <f t="shared" ca="1" si="3979"/>
        <v>#REF!</v>
      </c>
      <c r="V178" s="492" t="e">
        <f t="shared" ca="1" si="3979"/>
        <v>#REF!</v>
      </c>
      <c r="W178" s="493" t="e">
        <f t="shared" ca="1" si="3979"/>
        <v>#REF!</v>
      </c>
      <c r="X178" s="492" t="e">
        <f t="shared" ca="1" si="3979"/>
        <v>#REF!</v>
      </c>
      <c r="Y178" s="492" t="e">
        <f t="shared" ca="1" si="3979"/>
        <v>#REF!</v>
      </c>
      <c r="Z178" s="494" t="e">
        <f t="shared" ca="1" si="3979"/>
        <v>#REF!</v>
      </c>
      <c r="AA178" s="492" t="e">
        <f t="shared" ca="1" si="3979"/>
        <v>#REF!</v>
      </c>
      <c r="AB178" s="1329" t="e">
        <f t="shared" ca="1" si="3979"/>
        <v>#REF!</v>
      </c>
      <c r="AC178" s="492" t="e">
        <f t="shared" ca="1" si="3979"/>
        <v>#REF!</v>
      </c>
      <c r="AD178" s="491" t="e">
        <f t="shared" ca="1" si="3979"/>
        <v>#REF!</v>
      </c>
      <c r="AE178" s="492" t="e">
        <f t="shared" ca="1" si="3979"/>
        <v>#REF!</v>
      </c>
      <c r="AF178" s="492" t="e">
        <f t="shared" ca="1" si="3979"/>
        <v>#REF!</v>
      </c>
      <c r="AG178" s="493" t="e">
        <f t="shared" ca="1" si="3979"/>
        <v>#REF!</v>
      </c>
      <c r="AH178" s="492" t="e">
        <f t="shared" ca="1" si="3979"/>
        <v>#REF!</v>
      </c>
      <c r="AI178" s="492" t="e">
        <f t="shared" ca="1" si="3979"/>
        <v>#REF!</v>
      </c>
      <c r="AJ178" s="494" t="e">
        <f t="shared" ca="1" si="3979"/>
        <v>#REF!</v>
      </c>
      <c r="AK178" s="492" t="e">
        <f t="shared" ca="1" si="3979"/>
        <v>#REF!</v>
      </c>
      <c r="AL178" s="1329" t="e">
        <f t="shared" ca="1" si="3979"/>
        <v>#REF!</v>
      </c>
      <c r="AM178" s="492" t="e">
        <f t="shared" ca="1" si="3979"/>
        <v>#REF!</v>
      </c>
      <c r="AN178" s="491" t="e">
        <f t="shared" ca="1" si="3979"/>
        <v>#REF!</v>
      </c>
      <c r="AO178" s="492" t="e">
        <f t="shared" ca="1" si="3979"/>
        <v>#REF!</v>
      </c>
      <c r="AP178" s="492" t="e">
        <f t="shared" ca="1" si="3979"/>
        <v>#REF!</v>
      </c>
      <c r="AQ178" s="493" t="e">
        <f t="shared" ca="1" si="3979"/>
        <v>#REF!</v>
      </c>
      <c r="AR178" s="492" t="e">
        <f t="shared" ca="1" si="3979"/>
        <v>#REF!</v>
      </c>
      <c r="AS178" s="492" t="e">
        <f t="shared" ca="1" si="3979"/>
        <v>#REF!</v>
      </c>
      <c r="AT178" s="494" t="e">
        <f t="shared" ca="1" si="3979"/>
        <v>#REF!</v>
      </c>
      <c r="AU178" s="492" t="e">
        <f t="shared" ca="1" si="3979"/>
        <v>#REF!</v>
      </c>
      <c r="AV178" s="1329" t="e">
        <f t="shared" ca="1" si="3979"/>
        <v>#REF!</v>
      </c>
      <c r="AW178" s="492" t="e">
        <f t="shared" ca="1" si="3979"/>
        <v>#REF!</v>
      </c>
      <c r="AX178" s="645" t="e">
        <f t="shared" ca="1" si="3979"/>
        <v>#REF!</v>
      </c>
      <c r="AY178" s="522" t="e">
        <f t="shared" ca="1" si="3979"/>
        <v>#REF!</v>
      </c>
      <c r="AZ178" s="1330" t="e">
        <f t="shared" ref="AZ178:CE178" ca="1" si="3980">SUMIFS(AZ$5:AZ$126,$HC$5:$HC$126,$S178,$HE$5:$HE$126,$I177)</f>
        <v>#REF!</v>
      </c>
      <c r="BA178" s="656" t="e">
        <f t="shared" ca="1" si="3980"/>
        <v>#REF!</v>
      </c>
      <c r="BB178" s="544" t="e">
        <f t="shared" ca="1" si="3980"/>
        <v>#REF!</v>
      </c>
      <c r="BC178" s="1331" t="e">
        <f t="shared" ca="1" si="3980"/>
        <v>#REF!</v>
      </c>
      <c r="BD178" s="667" t="e">
        <f t="shared" ca="1" si="3980"/>
        <v>#REF!</v>
      </c>
      <c r="BE178" s="495" t="e">
        <f t="shared" ca="1" si="3980"/>
        <v>#REF!</v>
      </c>
      <c r="BF178" s="1329" t="e">
        <f t="shared" ca="1" si="3980"/>
        <v>#REF!</v>
      </c>
      <c r="BG178" s="1332" t="e">
        <f t="shared" ca="1" si="3980"/>
        <v>#REF!</v>
      </c>
      <c r="BH178" s="496" t="e">
        <f t="shared" ca="1" si="3980"/>
        <v>#REF!</v>
      </c>
      <c r="BI178" s="492" t="e">
        <f t="shared" ca="1" si="3980"/>
        <v>#REF!</v>
      </c>
      <c r="BJ178" s="492" t="e">
        <f t="shared" ca="1" si="3980"/>
        <v>#REF!</v>
      </c>
      <c r="BK178" s="493" t="e">
        <f t="shared" ca="1" si="3980"/>
        <v>#REF!</v>
      </c>
      <c r="BL178" s="492" t="e">
        <f t="shared" ca="1" si="3980"/>
        <v>#REF!</v>
      </c>
      <c r="BM178" s="492" t="e">
        <f t="shared" ca="1" si="3980"/>
        <v>#REF!</v>
      </c>
      <c r="BN178" s="494" t="e">
        <f t="shared" ca="1" si="3980"/>
        <v>#REF!</v>
      </c>
      <c r="BO178" s="492" t="e">
        <f t="shared" ca="1" si="3980"/>
        <v>#REF!</v>
      </c>
      <c r="BP178" s="1329" t="e">
        <f t="shared" ca="1" si="3980"/>
        <v>#REF!</v>
      </c>
      <c r="BQ178" s="492" t="e">
        <f t="shared" ca="1" si="3980"/>
        <v>#REF!</v>
      </c>
      <c r="BR178" s="491" t="e">
        <f t="shared" ca="1" si="3980"/>
        <v>#REF!</v>
      </c>
      <c r="BS178" s="492" t="e">
        <f t="shared" ca="1" si="3980"/>
        <v>#REF!</v>
      </c>
      <c r="BT178" s="492" t="e">
        <f t="shared" ca="1" si="3980"/>
        <v>#REF!</v>
      </c>
      <c r="BU178" s="493" t="e">
        <f t="shared" ca="1" si="3980"/>
        <v>#REF!</v>
      </c>
      <c r="BV178" s="492" t="e">
        <f t="shared" ca="1" si="3980"/>
        <v>#REF!</v>
      </c>
      <c r="BW178" s="492" t="e">
        <f t="shared" ca="1" si="3980"/>
        <v>#REF!</v>
      </c>
      <c r="BX178" s="494" t="e">
        <f t="shared" ca="1" si="3980"/>
        <v>#REF!</v>
      </c>
      <c r="BY178" s="492" t="e">
        <f t="shared" ca="1" si="3980"/>
        <v>#REF!</v>
      </c>
      <c r="BZ178" s="1329" t="e">
        <f t="shared" ca="1" si="3980"/>
        <v>#REF!</v>
      </c>
      <c r="CA178" s="492" t="e">
        <f t="shared" ca="1" si="3980"/>
        <v>#REF!</v>
      </c>
      <c r="CB178" s="491" t="e">
        <f t="shared" ca="1" si="3980"/>
        <v>#REF!</v>
      </c>
      <c r="CC178" s="492" t="e">
        <f t="shared" ca="1" si="3980"/>
        <v>#REF!</v>
      </c>
      <c r="CD178" s="492" t="e">
        <f t="shared" ca="1" si="3980"/>
        <v>#REF!</v>
      </c>
      <c r="CE178" s="493" t="e">
        <f t="shared" ca="1" si="3980"/>
        <v>#REF!</v>
      </c>
      <c r="CF178" s="492" t="e">
        <f t="shared" ref="CF178:DK178" ca="1" si="3981">SUMIFS(CF$5:CF$126,$HC$5:$HC$126,$S178,$HE$5:$HE$126,$I177)</f>
        <v>#REF!</v>
      </c>
      <c r="CG178" s="492" t="e">
        <f t="shared" ca="1" si="3981"/>
        <v>#REF!</v>
      </c>
      <c r="CH178" s="494" t="e">
        <f t="shared" ca="1" si="3981"/>
        <v>#REF!</v>
      </c>
      <c r="CI178" s="492" t="e">
        <f t="shared" ca="1" si="3981"/>
        <v>#REF!</v>
      </c>
      <c r="CJ178" s="1329" t="e">
        <f t="shared" ca="1" si="3981"/>
        <v>#REF!</v>
      </c>
      <c r="CK178" s="492" t="e">
        <f t="shared" ca="1" si="3981"/>
        <v>#REF!</v>
      </c>
      <c r="CL178" s="645" t="e">
        <f t="shared" ca="1" si="3981"/>
        <v>#REF!</v>
      </c>
      <c r="CM178" s="522" t="e">
        <f t="shared" ca="1" si="3981"/>
        <v>#REF!</v>
      </c>
      <c r="CN178" s="1330" t="e">
        <f t="shared" ca="1" si="3981"/>
        <v>#REF!</v>
      </c>
      <c r="CO178" s="656" t="e">
        <f t="shared" ca="1" si="3981"/>
        <v>#REF!</v>
      </c>
      <c r="CP178" s="544" t="e">
        <f t="shared" ca="1" si="3981"/>
        <v>#REF!</v>
      </c>
      <c r="CQ178" s="1331" t="e">
        <f t="shared" ca="1" si="3981"/>
        <v>#REF!</v>
      </c>
      <c r="CR178" s="667" t="e">
        <f t="shared" ca="1" si="3981"/>
        <v>#REF!</v>
      </c>
      <c r="CS178" s="495" t="e">
        <f t="shared" ca="1" si="3981"/>
        <v>#REF!</v>
      </c>
      <c r="CT178" s="1329" t="e">
        <f t="shared" ca="1" si="3981"/>
        <v>#REF!</v>
      </c>
      <c r="CU178" s="1332" t="e">
        <f t="shared" ca="1" si="3981"/>
        <v>#REF!</v>
      </c>
      <c r="CV178" s="678" t="e">
        <f t="shared" ca="1" si="3981"/>
        <v>#REF!</v>
      </c>
      <c r="CW178" s="541" t="e">
        <f t="shared" ca="1" si="3981"/>
        <v>#REF!</v>
      </c>
      <c r="CX178" s="1333" t="e">
        <f t="shared" ca="1" si="3981"/>
        <v>#REF!</v>
      </c>
      <c r="CY178" s="689" t="e">
        <f t="shared" ca="1" si="3981"/>
        <v>#REF!</v>
      </c>
      <c r="CZ178" s="519" t="e">
        <f t="shared" ca="1" si="3981"/>
        <v>#REF!</v>
      </c>
      <c r="DA178" s="1334" t="e">
        <f t="shared" ca="1" si="3981"/>
        <v>#REF!</v>
      </c>
      <c r="DB178" s="698" t="e">
        <f t="shared" ca="1" si="3981"/>
        <v>#REF!</v>
      </c>
      <c r="DC178" s="497" t="e">
        <f t="shared" ca="1" si="3981"/>
        <v>#REF!</v>
      </c>
      <c r="DD178" s="1329" t="e">
        <f t="shared" ca="1" si="3981"/>
        <v>#REF!</v>
      </c>
      <c r="DE178" s="1335" t="e">
        <f t="shared" ca="1" si="3981"/>
        <v>#REF!</v>
      </c>
      <c r="DF178" s="496" t="e">
        <f t="shared" ca="1" si="3981"/>
        <v>#REF!</v>
      </c>
      <c r="DG178" s="492" t="e">
        <f t="shared" ca="1" si="3981"/>
        <v>#REF!</v>
      </c>
      <c r="DH178" s="492" t="e">
        <f t="shared" ca="1" si="3981"/>
        <v>#REF!</v>
      </c>
      <c r="DI178" s="493" t="e">
        <f t="shared" ca="1" si="3981"/>
        <v>#REF!</v>
      </c>
      <c r="DJ178" s="492" t="e">
        <f t="shared" ca="1" si="3981"/>
        <v>#REF!</v>
      </c>
      <c r="DK178" s="492" t="e">
        <f t="shared" ca="1" si="3981"/>
        <v>#REF!</v>
      </c>
      <c r="DL178" s="494" t="e">
        <f t="shared" ref="DL178:EQ178" ca="1" si="3982">SUMIFS(DL$5:DL$126,$HC$5:$HC$126,$S178,$HE$5:$HE$126,$I177)</f>
        <v>#REF!</v>
      </c>
      <c r="DM178" s="492" t="e">
        <f t="shared" ca="1" si="3982"/>
        <v>#REF!</v>
      </c>
      <c r="DN178" s="1329" t="e">
        <f t="shared" ca="1" si="3982"/>
        <v>#REF!</v>
      </c>
      <c r="DO178" s="492" t="e">
        <f t="shared" ca="1" si="3982"/>
        <v>#REF!</v>
      </c>
      <c r="DP178" s="491" t="e">
        <f t="shared" ca="1" si="3982"/>
        <v>#REF!</v>
      </c>
      <c r="DQ178" s="492" t="e">
        <f t="shared" ca="1" si="3982"/>
        <v>#REF!</v>
      </c>
      <c r="DR178" s="492" t="e">
        <f t="shared" ca="1" si="3982"/>
        <v>#REF!</v>
      </c>
      <c r="DS178" s="493" t="e">
        <f t="shared" ca="1" si="3982"/>
        <v>#REF!</v>
      </c>
      <c r="DT178" s="492" t="e">
        <f t="shared" ca="1" si="3982"/>
        <v>#REF!</v>
      </c>
      <c r="DU178" s="492" t="e">
        <f t="shared" ca="1" si="3982"/>
        <v>#REF!</v>
      </c>
      <c r="DV178" s="494" t="e">
        <f t="shared" ca="1" si="3982"/>
        <v>#REF!</v>
      </c>
      <c r="DW178" s="492" t="e">
        <f t="shared" ca="1" si="3982"/>
        <v>#REF!</v>
      </c>
      <c r="DX178" s="1329" t="e">
        <f t="shared" ca="1" si="3982"/>
        <v>#REF!</v>
      </c>
      <c r="DY178" s="492" t="e">
        <f t="shared" ca="1" si="3982"/>
        <v>#REF!</v>
      </c>
      <c r="DZ178" s="491" t="e">
        <f t="shared" ca="1" si="3982"/>
        <v>#REF!</v>
      </c>
      <c r="EA178" s="492" t="e">
        <f t="shared" ca="1" si="3982"/>
        <v>#REF!</v>
      </c>
      <c r="EB178" s="492" t="e">
        <f t="shared" ca="1" si="3982"/>
        <v>#REF!</v>
      </c>
      <c r="EC178" s="493" t="e">
        <f t="shared" ca="1" si="3982"/>
        <v>#REF!</v>
      </c>
      <c r="ED178" s="492" t="e">
        <f t="shared" ca="1" si="3982"/>
        <v>#REF!</v>
      </c>
      <c r="EE178" s="492" t="e">
        <f t="shared" ca="1" si="3982"/>
        <v>#REF!</v>
      </c>
      <c r="EF178" s="494" t="e">
        <f t="shared" ca="1" si="3982"/>
        <v>#REF!</v>
      </c>
      <c r="EG178" s="492" t="e">
        <f t="shared" ca="1" si="3982"/>
        <v>#REF!</v>
      </c>
      <c r="EH178" s="1329" t="e">
        <f t="shared" ca="1" si="3982"/>
        <v>#REF!</v>
      </c>
      <c r="EI178" s="492" t="e">
        <f t="shared" ca="1" si="3982"/>
        <v>#REF!</v>
      </c>
      <c r="EJ178" s="645" t="e">
        <f t="shared" ca="1" si="3982"/>
        <v>#REF!</v>
      </c>
      <c r="EK178" s="522" t="e">
        <f t="shared" ca="1" si="3982"/>
        <v>#REF!</v>
      </c>
      <c r="EL178" s="1330" t="e">
        <f t="shared" ca="1" si="3982"/>
        <v>#REF!</v>
      </c>
      <c r="EM178" s="656" t="e">
        <f t="shared" ca="1" si="3982"/>
        <v>#REF!</v>
      </c>
      <c r="EN178" s="544" t="e">
        <f t="shared" ca="1" si="3982"/>
        <v>#REF!</v>
      </c>
      <c r="EO178" s="1331" t="e">
        <f t="shared" ca="1" si="3982"/>
        <v>#REF!</v>
      </c>
      <c r="EP178" s="667" t="e">
        <f t="shared" ca="1" si="3982"/>
        <v>#REF!</v>
      </c>
      <c r="EQ178" s="495" t="e">
        <f t="shared" ca="1" si="3982"/>
        <v>#REF!</v>
      </c>
      <c r="ER178" s="1329" t="e">
        <f t="shared" ref="ER178:FW178" ca="1" si="3983">SUMIFS(ER$5:ER$126,$HC$5:$HC$126,$S178,$HE$5:$HE$126,$I177)</f>
        <v>#REF!</v>
      </c>
      <c r="ES178" s="1332" t="e">
        <f t="shared" ca="1" si="3983"/>
        <v>#REF!</v>
      </c>
      <c r="ET178" s="496" t="e">
        <f t="shared" ca="1" si="3983"/>
        <v>#REF!</v>
      </c>
      <c r="EU178" s="492" t="e">
        <f t="shared" ca="1" si="3983"/>
        <v>#REF!</v>
      </c>
      <c r="EV178" s="492" t="e">
        <f t="shared" ca="1" si="3983"/>
        <v>#REF!</v>
      </c>
      <c r="EW178" s="493" t="e">
        <f t="shared" ca="1" si="3983"/>
        <v>#REF!</v>
      </c>
      <c r="EX178" s="492" t="e">
        <f t="shared" ca="1" si="3983"/>
        <v>#REF!</v>
      </c>
      <c r="EY178" s="492" t="e">
        <f t="shared" ca="1" si="3983"/>
        <v>#REF!</v>
      </c>
      <c r="EZ178" s="494" t="e">
        <f t="shared" ca="1" si="3983"/>
        <v>#REF!</v>
      </c>
      <c r="FA178" s="492" t="e">
        <f t="shared" ca="1" si="3983"/>
        <v>#REF!</v>
      </c>
      <c r="FB178" s="1329" t="e">
        <f t="shared" ca="1" si="3983"/>
        <v>#REF!</v>
      </c>
      <c r="FC178" s="492" t="e">
        <f t="shared" ca="1" si="3983"/>
        <v>#REF!</v>
      </c>
      <c r="FD178" s="491" t="e">
        <f t="shared" ca="1" si="3983"/>
        <v>#REF!</v>
      </c>
      <c r="FE178" s="492" t="e">
        <f t="shared" ca="1" si="3983"/>
        <v>#REF!</v>
      </c>
      <c r="FF178" s="492" t="e">
        <f t="shared" ca="1" si="3983"/>
        <v>#REF!</v>
      </c>
      <c r="FG178" s="493" t="e">
        <f t="shared" ca="1" si="3983"/>
        <v>#REF!</v>
      </c>
      <c r="FH178" s="492" t="e">
        <f t="shared" ca="1" si="3983"/>
        <v>#REF!</v>
      </c>
      <c r="FI178" s="492" t="e">
        <f t="shared" ca="1" si="3983"/>
        <v>#REF!</v>
      </c>
      <c r="FJ178" s="494" t="e">
        <f t="shared" ca="1" si="3983"/>
        <v>#REF!</v>
      </c>
      <c r="FK178" s="492" t="e">
        <f t="shared" ca="1" si="3983"/>
        <v>#REF!</v>
      </c>
      <c r="FL178" s="1329" t="e">
        <f t="shared" ca="1" si="3983"/>
        <v>#REF!</v>
      </c>
      <c r="FM178" s="492" t="e">
        <f t="shared" ca="1" si="3983"/>
        <v>#REF!</v>
      </c>
      <c r="FN178" s="491" t="e">
        <f t="shared" ca="1" si="3983"/>
        <v>#REF!</v>
      </c>
      <c r="FO178" s="492" t="e">
        <f t="shared" ca="1" si="3983"/>
        <v>#REF!</v>
      </c>
      <c r="FP178" s="492" t="e">
        <f t="shared" ca="1" si="3983"/>
        <v>#REF!</v>
      </c>
      <c r="FQ178" s="493" t="e">
        <f t="shared" ca="1" si="3983"/>
        <v>#REF!</v>
      </c>
      <c r="FR178" s="492" t="e">
        <f t="shared" ca="1" si="3983"/>
        <v>#REF!</v>
      </c>
      <c r="FS178" s="492" t="e">
        <f t="shared" ca="1" si="3983"/>
        <v>#REF!</v>
      </c>
      <c r="FT178" s="494" t="e">
        <f t="shared" ca="1" si="3983"/>
        <v>#REF!</v>
      </c>
      <c r="FU178" s="492" t="e">
        <f t="shared" ca="1" si="3983"/>
        <v>#REF!</v>
      </c>
      <c r="FV178" s="1329" t="e">
        <f t="shared" ca="1" si="3983"/>
        <v>#REF!</v>
      </c>
      <c r="FW178" s="492" t="e">
        <f t="shared" ca="1" si="3983"/>
        <v>#REF!</v>
      </c>
      <c r="FX178" s="645" t="e">
        <f t="shared" ref="FX178:HA178" ca="1" si="3984">SUMIFS(FX$5:FX$126,$HC$5:$HC$126,$S178,$HE$5:$HE$126,$I177)</f>
        <v>#REF!</v>
      </c>
      <c r="FY178" s="522" t="e">
        <f t="shared" ca="1" si="3984"/>
        <v>#REF!</v>
      </c>
      <c r="FZ178" s="1330" t="e">
        <f t="shared" ca="1" si="3984"/>
        <v>#REF!</v>
      </c>
      <c r="GA178" s="656" t="e">
        <f t="shared" ca="1" si="3984"/>
        <v>#REF!</v>
      </c>
      <c r="GB178" s="544" t="e">
        <f t="shared" ca="1" si="3984"/>
        <v>#REF!</v>
      </c>
      <c r="GC178" s="1331" t="e">
        <f t="shared" ca="1" si="3984"/>
        <v>#REF!</v>
      </c>
      <c r="GD178" s="667" t="e">
        <f t="shared" ca="1" si="3984"/>
        <v>#REF!</v>
      </c>
      <c r="GE178" s="495" t="e">
        <f t="shared" ca="1" si="3984"/>
        <v>#REF!</v>
      </c>
      <c r="GF178" s="1329" t="e">
        <f t="shared" ca="1" si="3984"/>
        <v>#REF!</v>
      </c>
      <c r="GG178" s="1332" t="e">
        <f t="shared" ca="1" si="3984"/>
        <v>#REF!</v>
      </c>
      <c r="GH178" s="678" t="e">
        <f t="shared" ca="1" si="3984"/>
        <v>#REF!</v>
      </c>
      <c r="GI178" s="541" t="e">
        <f t="shared" ca="1" si="3984"/>
        <v>#REF!</v>
      </c>
      <c r="GJ178" s="1333" t="e">
        <f t="shared" ca="1" si="3984"/>
        <v>#REF!</v>
      </c>
      <c r="GK178" s="689" t="e">
        <f t="shared" ca="1" si="3984"/>
        <v>#REF!</v>
      </c>
      <c r="GL178" s="519" t="e">
        <f t="shared" ca="1" si="3984"/>
        <v>#REF!</v>
      </c>
      <c r="GM178" s="1334" t="e">
        <f t="shared" ca="1" si="3984"/>
        <v>#REF!</v>
      </c>
      <c r="GN178" s="698" t="e">
        <f t="shared" ca="1" si="3984"/>
        <v>#REF!</v>
      </c>
      <c r="GO178" s="497" t="e">
        <f t="shared" ca="1" si="3984"/>
        <v>#REF!</v>
      </c>
      <c r="GP178" s="1329" t="e">
        <f t="shared" ca="1" si="3984"/>
        <v>#REF!</v>
      </c>
      <c r="GQ178" s="1335" t="e">
        <f t="shared" ca="1" si="3984"/>
        <v>#REF!</v>
      </c>
      <c r="GR178" s="708" t="e">
        <f t="shared" ca="1" si="3984"/>
        <v>#REF!</v>
      </c>
      <c r="GS178" s="498" t="e">
        <f t="shared" ca="1" si="3984"/>
        <v>#REF!</v>
      </c>
      <c r="GT178" s="1336" t="e">
        <f t="shared" ca="1" si="3984"/>
        <v>#REF!</v>
      </c>
      <c r="GU178" s="708" t="e">
        <f t="shared" ca="1" si="3984"/>
        <v>#REF!</v>
      </c>
      <c r="GV178" s="498" t="e">
        <f t="shared" ca="1" si="3984"/>
        <v>#REF!</v>
      </c>
      <c r="GW178" s="1336" t="e">
        <f t="shared" ca="1" si="3984"/>
        <v>#REF!</v>
      </c>
      <c r="GX178" s="708" t="e">
        <f t="shared" ca="1" si="3984"/>
        <v>#REF!</v>
      </c>
      <c r="GY178" s="498" t="e">
        <f t="shared" ca="1" si="3984"/>
        <v>#REF!</v>
      </c>
      <c r="GZ178" s="1329" t="e">
        <f t="shared" ca="1" si="3984"/>
        <v>#REF!</v>
      </c>
      <c r="HA178" s="1336" t="e">
        <f t="shared" ca="1" si="3984"/>
        <v>#REF!</v>
      </c>
      <c r="HC178" s="1312" t="s">
        <v>146</v>
      </c>
      <c r="HD178" s="477"/>
      <c r="HE178" s="595"/>
      <c r="HF178" s="477"/>
      <c r="HG178" s="477"/>
    </row>
    <row r="179" spans="2:215" s="478" customFormat="1" ht="29.25" thickBot="1" x14ac:dyDescent="0.3">
      <c r="B179" s="516"/>
      <c r="C179" s="463"/>
      <c r="F179" s="1379"/>
      <c r="G179" s="1379"/>
      <c r="H179" s="1379"/>
      <c r="I179" s="1565"/>
      <c r="J179" s="554"/>
      <c r="R179" s="583"/>
      <c r="S179" s="444" t="s">
        <v>143</v>
      </c>
      <c r="T179" s="1337" t="e">
        <f t="shared" ref="T179:AA179" ca="1" si="3985">IF(AND(T177&gt;0,T178&gt;0),ROUNDDOWN(T178/T177,4),"")</f>
        <v>#REF!</v>
      </c>
      <c r="U179" s="1338" t="e">
        <f t="shared" ca="1" si="3985"/>
        <v>#REF!</v>
      </c>
      <c r="V179" s="1338" t="e">
        <f t="shared" ca="1" si="3985"/>
        <v>#REF!</v>
      </c>
      <c r="W179" s="1339" t="e">
        <f t="shared" ca="1" si="3985"/>
        <v>#REF!</v>
      </c>
      <c r="X179" s="1338" t="e">
        <f t="shared" ca="1" si="3985"/>
        <v>#REF!</v>
      </c>
      <c r="Y179" s="1338" t="e">
        <f t="shared" ca="1" si="3985"/>
        <v>#REF!</v>
      </c>
      <c r="Z179" s="1340" t="e">
        <f t="shared" ca="1" si="3985"/>
        <v>#REF!</v>
      </c>
      <c r="AA179" s="1338" t="e">
        <f t="shared" ca="1" si="3985"/>
        <v>#REF!</v>
      </c>
      <c r="AB179" s="1341" t="e">
        <f ca="1">IF(AB178&gt;0,AB178/AB177,0)</f>
        <v>#REF!</v>
      </c>
      <c r="AC179" s="1338" t="e">
        <f t="shared" ref="AC179:AK179" ca="1" si="3986">IF(AND(AC177&gt;0,AC178&gt;0),ROUNDDOWN(AC178/AC177,4),"")</f>
        <v>#REF!</v>
      </c>
      <c r="AD179" s="1337" t="e">
        <f t="shared" ca="1" si="3986"/>
        <v>#REF!</v>
      </c>
      <c r="AE179" s="1338" t="e">
        <f t="shared" ca="1" si="3986"/>
        <v>#REF!</v>
      </c>
      <c r="AF179" s="1338" t="e">
        <f t="shared" ca="1" si="3986"/>
        <v>#REF!</v>
      </c>
      <c r="AG179" s="1339" t="e">
        <f t="shared" ca="1" si="3986"/>
        <v>#REF!</v>
      </c>
      <c r="AH179" s="1338" t="e">
        <f t="shared" ca="1" si="3986"/>
        <v>#REF!</v>
      </c>
      <c r="AI179" s="1338" t="e">
        <f t="shared" ca="1" si="3986"/>
        <v>#REF!</v>
      </c>
      <c r="AJ179" s="1340" t="e">
        <f t="shared" ca="1" si="3986"/>
        <v>#REF!</v>
      </c>
      <c r="AK179" s="1338" t="e">
        <f t="shared" ca="1" si="3986"/>
        <v>#REF!</v>
      </c>
      <c r="AL179" s="1341" t="e">
        <f ca="1">IF(AL178&gt;0,AL178/AL177,0)</f>
        <v>#REF!</v>
      </c>
      <c r="AM179" s="1338" t="e">
        <f t="shared" ref="AM179:AU179" ca="1" si="3987">IF(AND(AM177&gt;0,AM178&gt;0),ROUNDDOWN(AM178/AM177,4),"")</f>
        <v>#REF!</v>
      </c>
      <c r="AN179" s="1337" t="e">
        <f t="shared" ca="1" si="3987"/>
        <v>#REF!</v>
      </c>
      <c r="AO179" s="1338" t="e">
        <f t="shared" ca="1" si="3987"/>
        <v>#REF!</v>
      </c>
      <c r="AP179" s="1338" t="e">
        <f t="shared" ca="1" si="3987"/>
        <v>#REF!</v>
      </c>
      <c r="AQ179" s="1339" t="e">
        <f t="shared" ca="1" si="3987"/>
        <v>#REF!</v>
      </c>
      <c r="AR179" s="1338" t="e">
        <f t="shared" ca="1" si="3987"/>
        <v>#REF!</v>
      </c>
      <c r="AS179" s="1338" t="e">
        <f t="shared" ca="1" si="3987"/>
        <v>#REF!</v>
      </c>
      <c r="AT179" s="1340" t="e">
        <f t="shared" ca="1" si="3987"/>
        <v>#REF!</v>
      </c>
      <c r="AU179" s="1338" t="e">
        <f t="shared" ca="1" si="3987"/>
        <v>#REF!</v>
      </c>
      <c r="AV179" s="1341" t="e">
        <f ca="1">IF(AV178&gt;0,AV178/AV177,0)</f>
        <v>#REF!</v>
      </c>
      <c r="AW179" s="1338" t="e">
        <f t="shared" ref="AW179" ca="1" si="3988">IF(AND(AW177&gt;0,AW178&gt;0),ROUNDDOWN(AW178/AW177,4),"")</f>
        <v>#REF!</v>
      </c>
      <c r="AX179" s="1343" t="e">
        <f t="shared" ref="AX179:BE179" ca="1" si="3989">IF(AND(AX177&gt;0,AX178&gt;0),ROUNDDOWN(AX178/AX177,4),"")</f>
        <v>#REF!</v>
      </c>
      <c r="AY179" s="1344" t="e">
        <f t="shared" ca="1" si="3989"/>
        <v>#REF!</v>
      </c>
      <c r="AZ179" s="1345" t="e">
        <f t="shared" ca="1" si="3989"/>
        <v>#REF!</v>
      </c>
      <c r="BA179" s="1346" t="e">
        <f t="shared" ca="1" si="3989"/>
        <v>#REF!</v>
      </c>
      <c r="BB179" s="1347" t="e">
        <f t="shared" ca="1" si="3989"/>
        <v>#REF!</v>
      </c>
      <c r="BC179" s="1348" t="e">
        <f t="shared" ca="1" si="3989"/>
        <v>#REF!</v>
      </c>
      <c r="BD179" s="1349" t="e">
        <f t="shared" ca="1" si="3989"/>
        <v>#REF!</v>
      </c>
      <c r="BE179" s="1350" t="e">
        <f t="shared" ca="1" si="3989"/>
        <v>#REF!</v>
      </c>
      <c r="BF179" s="1351"/>
      <c r="BG179" s="1352" t="e">
        <f ca="1">IF(AND(BG177&gt;0,BG178&gt;0),ROUNDDOWN(BG178/BG177,4),"")</f>
        <v>#REF!</v>
      </c>
      <c r="BH179" s="1353" t="e">
        <f t="shared" ref="BH179:BO179" ca="1" si="3990">IF(AND(BH177&gt;0,BH178&gt;0),ROUNDDOWN(BH178/BH177,4),"")</f>
        <v>#REF!</v>
      </c>
      <c r="BI179" s="1338" t="e">
        <f t="shared" ca="1" si="3990"/>
        <v>#REF!</v>
      </c>
      <c r="BJ179" s="1338" t="e">
        <f t="shared" ca="1" si="3990"/>
        <v>#REF!</v>
      </c>
      <c r="BK179" s="1339" t="e">
        <f t="shared" ca="1" si="3990"/>
        <v>#REF!</v>
      </c>
      <c r="BL179" s="1338" t="e">
        <f t="shared" ca="1" si="3990"/>
        <v>#REF!</v>
      </c>
      <c r="BM179" s="1338" t="e">
        <f t="shared" ca="1" si="3990"/>
        <v>#REF!</v>
      </c>
      <c r="BN179" s="1340" t="e">
        <f t="shared" ca="1" si="3990"/>
        <v>#REF!</v>
      </c>
      <c r="BO179" s="1338" t="e">
        <f t="shared" ca="1" si="3990"/>
        <v>#REF!</v>
      </c>
      <c r="BP179" s="1341" t="e">
        <f ca="1">IF(BP178&gt;0,BP178/BP177,0)</f>
        <v>#REF!</v>
      </c>
      <c r="BQ179" s="1338" t="e">
        <f t="shared" ref="BQ179:BY179" ca="1" si="3991">IF(AND(BQ177&gt;0,BQ178&gt;0),ROUNDDOWN(BQ178/BQ177,4),"")</f>
        <v>#REF!</v>
      </c>
      <c r="BR179" s="1337" t="e">
        <f t="shared" ca="1" si="3991"/>
        <v>#REF!</v>
      </c>
      <c r="BS179" s="1338" t="e">
        <f t="shared" ca="1" si="3991"/>
        <v>#REF!</v>
      </c>
      <c r="BT179" s="1338" t="e">
        <f t="shared" ca="1" si="3991"/>
        <v>#REF!</v>
      </c>
      <c r="BU179" s="1339" t="e">
        <f t="shared" ca="1" si="3991"/>
        <v>#REF!</v>
      </c>
      <c r="BV179" s="1338" t="e">
        <f t="shared" ca="1" si="3991"/>
        <v>#REF!</v>
      </c>
      <c r="BW179" s="1338" t="e">
        <f t="shared" ca="1" si="3991"/>
        <v>#REF!</v>
      </c>
      <c r="BX179" s="1340" t="e">
        <f t="shared" ca="1" si="3991"/>
        <v>#REF!</v>
      </c>
      <c r="BY179" s="1338" t="e">
        <f t="shared" ca="1" si="3991"/>
        <v>#REF!</v>
      </c>
      <c r="BZ179" s="1341" t="e">
        <f ca="1">IF(BZ178&gt;0,BZ178/BZ177,0)</f>
        <v>#REF!</v>
      </c>
      <c r="CA179" s="1338" t="e">
        <f t="shared" ref="CA179:CI179" ca="1" si="3992">IF(AND(CA177&gt;0,CA178&gt;0),ROUNDDOWN(CA178/CA177,4),"")</f>
        <v>#REF!</v>
      </c>
      <c r="CB179" s="1337" t="e">
        <f t="shared" ca="1" si="3992"/>
        <v>#REF!</v>
      </c>
      <c r="CC179" s="1338" t="e">
        <f t="shared" ca="1" si="3992"/>
        <v>#REF!</v>
      </c>
      <c r="CD179" s="1338" t="e">
        <f t="shared" ca="1" si="3992"/>
        <v>#REF!</v>
      </c>
      <c r="CE179" s="1339" t="e">
        <f t="shared" ca="1" si="3992"/>
        <v>#REF!</v>
      </c>
      <c r="CF179" s="1338" t="e">
        <f t="shared" ca="1" si="3992"/>
        <v>#REF!</v>
      </c>
      <c r="CG179" s="1338" t="e">
        <f t="shared" ca="1" si="3992"/>
        <v>#REF!</v>
      </c>
      <c r="CH179" s="1340" t="e">
        <f t="shared" ca="1" si="3992"/>
        <v>#REF!</v>
      </c>
      <c r="CI179" s="1338" t="e">
        <f t="shared" ca="1" si="3992"/>
        <v>#REF!</v>
      </c>
      <c r="CJ179" s="1341" t="e">
        <f ca="1">IF(CJ178&gt;0,CJ178/CJ177,0)</f>
        <v>#REF!</v>
      </c>
      <c r="CK179" s="1338" t="e">
        <f t="shared" ref="CK179" ca="1" si="3993">IF(AND(CK177&gt;0,CK178&gt;0),ROUNDDOWN(CK178/CK177,4),"")</f>
        <v>#REF!</v>
      </c>
      <c r="CL179" s="1343" t="e">
        <f t="shared" ref="CL179:CS179" ca="1" si="3994">IF(AND(CL177&gt;0,CL178&gt;0),ROUNDDOWN(CL178/CL177,4),"")</f>
        <v>#REF!</v>
      </c>
      <c r="CM179" s="1344" t="e">
        <f t="shared" ca="1" si="3994"/>
        <v>#REF!</v>
      </c>
      <c r="CN179" s="1345" t="e">
        <f t="shared" ca="1" si="3994"/>
        <v>#REF!</v>
      </c>
      <c r="CO179" s="1346" t="e">
        <f t="shared" ca="1" si="3994"/>
        <v>#REF!</v>
      </c>
      <c r="CP179" s="1347" t="e">
        <f t="shared" ca="1" si="3994"/>
        <v>#REF!</v>
      </c>
      <c r="CQ179" s="1348" t="e">
        <f t="shared" ca="1" si="3994"/>
        <v>#REF!</v>
      </c>
      <c r="CR179" s="1349" t="e">
        <f t="shared" ca="1" si="3994"/>
        <v>#REF!</v>
      </c>
      <c r="CS179" s="1350" t="e">
        <f t="shared" ca="1" si="3994"/>
        <v>#REF!</v>
      </c>
      <c r="CT179" s="1351"/>
      <c r="CU179" s="1352" t="e">
        <f t="shared" ref="CU179:DC179" ca="1" si="3995">IF(AND(CU177&gt;0,CU178&gt;0),ROUNDDOWN(CU178/CU177,4),"")</f>
        <v>#REF!</v>
      </c>
      <c r="CV179" s="1354" t="e">
        <f t="shared" ca="1" si="3995"/>
        <v>#REF!</v>
      </c>
      <c r="CW179" s="1355" t="e">
        <f t="shared" ca="1" si="3995"/>
        <v>#REF!</v>
      </c>
      <c r="CX179" s="1356" t="e">
        <f t="shared" ca="1" si="3995"/>
        <v>#REF!</v>
      </c>
      <c r="CY179" s="1357" t="e">
        <f t="shared" ca="1" si="3995"/>
        <v>#REF!</v>
      </c>
      <c r="CZ179" s="1358" t="e">
        <f t="shared" ca="1" si="3995"/>
        <v>#REF!</v>
      </c>
      <c r="DA179" s="1359" t="e">
        <f t="shared" ca="1" si="3995"/>
        <v>#REF!</v>
      </c>
      <c r="DB179" s="1360" t="e">
        <f t="shared" ca="1" si="3995"/>
        <v>#REF!</v>
      </c>
      <c r="DC179" s="1361" t="e">
        <f t="shared" ca="1" si="3995"/>
        <v>#REF!</v>
      </c>
      <c r="DD179" s="1362"/>
      <c r="DE179" s="1363" t="e">
        <f ca="1">IF(AND(DE177&gt;0,DE178&gt;0),ROUNDDOWN(DE178/DE177,4),"")</f>
        <v>#REF!</v>
      </c>
      <c r="DF179" s="1353" t="e">
        <f t="shared" ref="DF179:DM179" ca="1" si="3996">IF(AND(DF177&gt;0,DF178&gt;0),ROUNDDOWN(DF178/DF177,4),"")</f>
        <v>#REF!</v>
      </c>
      <c r="DG179" s="1338" t="e">
        <f t="shared" ca="1" si="3996"/>
        <v>#REF!</v>
      </c>
      <c r="DH179" s="1338" t="e">
        <f t="shared" ca="1" si="3996"/>
        <v>#REF!</v>
      </c>
      <c r="DI179" s="1339" t="e">
        <f t="shared" ca="1" si="3996"/>
        <v>#REF!</v>
      </c>
      <c r="DJ179" s="1338" t="e">
        <f t="shared" ca="1" si="3996"/>
        <v>#REF!</v>
      </c>
      <c r="DK179" s="1338" t="e">
        <f t="shared" ca="1" si="3996"/>
        <v>#REF!</v>
      </c>
      <c r="DL179" s="1340" t="e">
        <f t="shared" ca="1" si="3996"/>
        <v>#REF!</v>
      </c>
      <c r="DM179" s="1338" t="e">
        <f t="shared" ca="1" si="3996"/>
        <v>#REF!</v>
      </c>
      <c r="DN179" s="1341" t="e">
        <f ca="1">IF(DN178&gt;0,DN178/DN177,0)</f>
        <v>#REF!</v>
      </c>
      <c r="DO179" s="1338" t="e">
        <f t="shared" ref="DO179:DW179" ca="1" si="3997">IF(AND(DO177&gt;0,DO178&gt;0),ROUNDDOWN(DO178/DO177,4),"")</f>
        <v>#REF!</v>
      </c>
      <c r="DP179" s="1337" t="e">
        <f t="shared" ca="1" si="3997"/>
        <v>#REF!</v>
      </c>
      <c r="DQ179" s="1338" t="e">
        <f t="shared" ca="1" si="3997"/>
        <v>#REF!</v>
      </c>
      <c r="DR179" s="1338" t="e">
        <f t="shared" ca="1" si="3997"/>
        <v>#REF!</v>
      </c>
      <c r="DS179" s="1339" t="e">
        <f t="shared" ca="1" si="3997"/>
        <v>#REF!</v>
      </c>
      <c r="DT179" s="1338" t="e">
        <f t="shared" ca="1" si="3997"/>
        <v>#REF!</v>
      </c>
      <c r="DU179" s="1338" t="e">
        <f t="shared" ca="1" si="3997"/>
        <v>#REF!</v>
      </c>
      <c r="DV179" s="1340" t="e">
        <f t="shared" ca="1" si="3997"/>
        <v>#REF!</v>
      </c>
      <c r="DW179" s="1338" t="e">
        <f t="shared" ca="1" si="3997"/>
        <v>#REF!</v>
      </c>
      <c r="DX179" s="1341" t="e">
        <f ca="1">IF(DX178&gt;0,DX178/DX177,0)</f>
        <v>#REF!</v>
      </c>
      <c r="DY179" s="1338" t="e">
        <f t="shared" ref="DY179:EG179" ca="1" si="3998">IF(AND(DY177&gt;0,DY178&gt;0),ROUNDDOWN(DY178/DY177,4),"")</f>
        <v>#REF!</v>
      </c>
      <c r="DZ179" s="1337" t="e">
        <f t="shared" ca="1" si="3998"/>
        <v>#REF!</v>
      </c>
      <c r="EA179" s="1338" t="e">
        <f t="shared" ca="1" si="3998"/>
        <v>#REF!</v>
      </c>
      <c r="EB179" s="1338" t="e">
        <f t="shared" ca="1" si="3998"/>
        <v>#REF!</v>
      </c>
      <c r="EC179" s="1339" t="e">
        <f t="shared" ca="1" si="3998"/>
        <v>#REF!</v>
      </c>
      <c r="ED179" s="1338" t="e">
        <f t="shared" ca="1" si="3998"/>
        <v>#REF!</v>
      </c>
      <c r="EE179" s="1338" t="e">
        <f t="shared" ca="1" si="3998"/>
        <v>#REF!</v>
      </c>
      <c r="EF179" s="1340" t="e">
        <f t="shared" ca="1" si="3998"/>
        <v>#REF!</v>
      </c>
      <c r="EG179" s="1338" t="e">
        <f t="shared" ca="1" si="3998"/>
        <v>#REF!</v>
      </c>
      <c r="EH179" s="1341" t="e">
        <f ca="1">IF(EH178&gt;0,EH178/EH177,0)</f>
        <v>#REF!</v>
      </c>
      <c r="EI179" s="1338" t="e">
        <f t="shared" ref="EI179" ca="1" si="3999">IF(AND(EI177&gt;0,EI178&gt;0),ROUNDDOWN(EI178/EI177,4),"")</f>
        <v>#REF!</v>
      </c>
      <c r="EJ179" s="1343" t="e">
        <f t="shared" ref="EJ179:EQ179" ca="1" si="4000">IF(AND(EJ177&gt;0,EJ178&gt;0),ROUNDDOWN(EJ178/EJ177,4),"")</f>
        <v>#REF!</v>
      </c>
      <c r="EK179" s="1344" t="e">
        <f t="shared" ca="1" si="4000"/>
        <v>#REF!</v>
      </c>
      <c r="EL179" s="1345" t="e">
        <f t="shared" ca="1" si="4000"/>
        <v>#REF!</v>
      </c>
      <c r="EM179" s="1346" t="e">
        <f t="shared" ca="1" si="4000"/>
        <v>#REF!</v>
      </c>
      <c r="EN179" s="1347" t="e">
        <f t="shared" ca="1" si="4000"/>
        <v>#REF!</v>
      </c>
      <c r="EO179" s="1348" t="e">
        <f t="shared" ca="1" si="4000"/>
        <v>#REF!</v>
      </c>
      <c r="EP179" s="1349" t="e">
        <f t="shared" ca="1" si="4000"/>
        <v>#REF!</v>
      </c>
      <c r="EQ179" s="1350" t="e">
        <f t="shared" ca="1" si="4000"/>
        <v>#REF!</v>
      </c>
      <c r="ER179" s="1351"/>
      <c r="ES179" s="1352" t="e">
        <f ca="1">IF(AND(ES177&gt;0,ES178&gt;0),ROUNDDOWN(ES178/ES177,4),"")</f>
        <v>#REF!</v>
      </c>
      <c r="ET179" s="1353" t="e">
        <f t="shared" ref="ET179:FA179" ca="1" si="4001">IF(AND(ET177&gt;0,ET178&gt;0),ROUNDDOWN(ET178/ET177,4),"")</f>
        <v>#REF!</v>
      </c>
      <c r="EU179" s="1338" t="e">
        <f t="shared" ca="1" si="4001"/>
        <v>#REF!</v>
      </c>
      <c r="EV179" s="1338" t="e">
        <f t="shared" ca="1" si="4001"/>
        <v>#REF!</v>
      </c>
      <c r="EW179" s="1339" t="e">
        <f t="shared" ca="1" si="4001"/>
        <v>#REF!</v>
      </c>
      <c r="EX179" s="1338" t="e">
        <f t="shared" ca="1" si="4001"/>
        <v>#REF!</v>
      </c>
      <c r="EY179" s="1338" t="e">
        <f t="shared" ca="1" si="4001"/>
        <v>#REF!</v>
      </c>
      <c r="EZ179" s="1340" t="e">
        <f t="shared" ca="1" si="4001"/>
        <v>#REF!</v>
      </c>
      <c r="FA179" s="1338" t="e">
        <f t="shared" ca="1" si="4001"/>
        <v>#REF!</v>
      </c>
      <c r="FB179" s="1341" t="e">
        <f ca="1">IF(FB178&gt;0,FB178/FB177,0)</f>
        <v>#REF!</v>
      </c>
      <c r="FC179" s="1338" t="e">
        <f t="shared" ref="FC179:FK179" ca="1" si="4002">IF(AND(FC177&gt;0,FC178&gt;0),ROUNDDOWN(FC178/FC177,4),"")</f>
        <v>#REF!</v>
      </c>
      <c r="FD179" s="1337" t="e">
        <f t="shared" ca="1" si="4002"/>
        <v>#REF!</v>
      </c>
      <c r="FE179" s="1338" t="e">
        <f t="shared" ca="1" si="4002"/>
        <v>#REF!</v>
      </c>
      <c r="FF179" s="1338" t="e">
        <f t="shared" ca="1" si="4002"/>
        <v>#REF!</v>
      </c>
      <c r="FG179" s="1339" t="e">
        <f t="shared" ca="1" si="4002"/>
        <v>#REF!</v>
      </c>
      <c r="FH179" s="1338" t="e">
        <f t="shared" ca="1" si="4002"/>
        <v>#REF!</v>
      </c>
      <c r="FI179" s="1338" t="e">
        <f t="shared" ca="1" si="4002"/>
        <v>#REF!</v>
      </c>
      <c r="FJ179" s="1340" t="e">
        <f t="shared" ca="1" si="4002"/>
        <v>#REF!</v>
      </c>
      <c r="FK179" s="1338" t="e">
        <f t="shared" ca="1" si="4002"/>
        <v>#REF!</v>
      </c>
      <c r="FL179" s="1341" t="e">
        <f ca="1">IF(FL178&gt;0,FL178/FL177,0)</f>
        <v>#REF!</v>
      </c>
      <c r="FM179" s="1338" t="e">
        <f t="shared" ref="FM179:FU179" ca="1" si="4003">IF(AND(FM177&gt;0,FM178&gt;0),ROUNDDOWN(FM178/FM177,4),"")</f>
        <v>#REF!</v>
      </c>
      <c r="FN179" s="1337" t="e">
        <f t="shared" ca="1" si="4003"/>
        <v>#REF!</v>
      </c>
      <c r="FO179" s="1338" t="e">
        <f t="shared" ca="1" si="4003"/>
        <v>#REF!</v>
      </c>
      <c r="FP179" s="1338" t="e">
        <f t="shared" ca="1" si="4003"/>
        <v>#REF!</v>
      </c>
      <c r="FQ179" s="1339" t="e">
        <f t="shared" ca="1" si="4003"/>
        <v>#REF!</v>
      </c>
      <c r="FR179" s="1338" t="e">
        <f t="shared" ca="1" si="4003"/>
        <v>#REF!</v>
      </c>
      <c r="FS179" s="1338" t="e">
        <f t="shared" ca="1" si="4003"/>
        <v>#REF!</v>
      </c>
      <c r="FT179" s="1340" t="e">
        <f t="shared" ca="1" si="4003"/>
        <v>#REF!</v>
      </c>
      <c r="FU179" s="1338" t="e">
        <f t="shared" ca="1" si="4003"/>
        <v>#REF!</v>
      </c>
      <c r="FV179" s="1341" t="e">
        <f ca="1">IF(FV178&gt;0,FV178/FV177,0)</f>
        <v>#REF!</v>
      </c>
      <c r="FW179" s="1338" t="e">
        <f t="shared" ref="FW179" ca="1" si="4004">IF(AND(FW177&gt;0,FW178&gt;0),ROUNDDOWN(FW178/FW177,4),"")</f>
        <v>#REF!</v>
      </c>
      <c r="FX179" s="1343" t="e">
        <f t="shared" ref="FX179:GE179" ca="1" si="4005">IF(AND(FX177&gt;0,FX178&gt;0),ROUNDDOWN(FX178/FX177,4),"")</f>
        <v>#REF!</v>
      </c>
      <c r="FY179" s="1344" t="e">
        <f t="shared" ca="1" si="4005"/>
        <v>#REF!</v>
      </c>
      <c r="FZ179" s="1345" t="e">
        <f t="shared" ca="1" si="4005"/>
        <v>#REF!</v>
      </c>
      <c r="GA179" s="1346" t="e">
        <f t="shared" ca="1" si="4005"/>
        <v>#REF!</v>
      </c>
      <c r="GB179" s="1347" t="e">
        <f t="shared" ca="1" si="4005"/>
        <v>#REF!</v>
      </c>
      <c r="GC179" s="1348" t="e">
        <f t="shared" ca="1" si="4005"/>
        <v>#REF!</v>
      </c>
      <c r="GD179" s="1349" t="e">
        <f t="shared" ca="1" si="4005"/>
        <v>#REF!</v>
      </c>
      <c r="GE179" s="1350" t="e">
        <f t="shared" ca="1" si="4005"/>
        <v>#REF!</v>
      </c>
      <c r="GF179" s="1351"/>
      <c r="GG179" s="1352" t="e">
        <f t="shared" ref="GG179:GO179" ca="1" si="4006">IF(AND(GG177&gt;0,GG178&gt;0),ROUNDDOWN(GG178/GG177,4),"")</f>
        <v>#REF!</v>
      </c>
      <c r="GH179" s="1354" t="e">
        <f t="shared" ca="1" si="4006"/>
        <v>#REF!</v>
      </c>
      <c r="GI179" s="1355" t="e">
        <f t="shared" ca="1" si="4006"/>
        <v>#REF!</v>
      </c>
      <c r="GJ179" s="1356" t="e">
        <f t="shared" ca="1" si="4006"/>
        <v>#REF!</v>
      </c>
      <c r="GK179" s="1357" t="e">
        <f t="shared" ca="1" si="4006"/>
        <v>#REF!</v>
      </c>
      <c r="GL179" s="1358" t="e">
        <f t="shared" ca="1" si="4006"/>
        <v>#REF!</v>
      </c>
      <c r="GM179" s="1359" t="e">
        <f t="shared" ca="1" si="4006"/>
        <v>#REF!</v>
      </c>
      <c r="GN179" s="1360" t="e">
        <f t="shared" ca="1" si="4006"/>
        <v>#REF!</v>
      </c>
      <c r="GO179" s="1361" t="e">
        <f t="shared" ca="1" si="4006"/>
        <v>#REF!</v>
      </c>
      <c r="GP179" s="1362"/>
      <c r="GQ179" s="1363" t="e">
        <f t="shared" ref="GQ179:GY179" ca="1" si="4007">IF(AND(GQ177&gt;0,GQ178&gt;0),ROUNDDOWN(GQ178/GQ177,4),"")</f>
        <v>#REF!</v>
      </c>
      <c r="GR179" s="1364" t="e">
        <f t="shared" ca="1" si="4007"/>
        <v>#REF!</v>
      </c>
      <c r="GS179" s="1365" t="e">
        <f t="shared" ca="1" si="4007"/>
        <v>#REF!</v>
      </c>
      <c r="GT179" s="1366" t="e">
        <f t="shared" ca="1" si="4007"/>
        <v>#REF!</v>
      </c>
      <c r="GU179" s="1364" t="e">
        <f t="shared" ca="1" si="4007"/>
        <v>#REF!</v>
      </c>
      <c r="GV179" s="1365" t="e">
        <f t="shared" ca="1" si="4007"/>
        <v>#REF!</v>
      </c>
      <c r="GW179" s="1366" t="e">
        <f t="shared" ca="1" si="4007"/>
        <v>#REF!</v>
      </c>
      <c r="GX179" s="1364" t="e">
        <f t="shared" ca="1" si="4007"/>
        <v>#REF!</v>
      </c>
      <c r="GY179" s="1365" t="e">
        <f t="shared" ca="1" si="4007"/>
        <v>#REF!</v>
      </c>
      <c r="GZ179" s="1367"/>
      <c r="HA179" s="1366" t="e">
        <f ca="1">IF(AND(HA177&gt;0,HA178&gt;0),ROUNDDOWN(HA178/HA177,4),"")</f>
        <v>#REF!</v>
      </c>
      <c r="HC179" s="477"/>
      <c r="HD179" s="477"/>
      <c r="HE179" s="595"/>
      <c r="HF179" s="477"/>
      <c r="HG179" s="477"/>
    </row>
    <row r="180" spans="2:215" s="478" customFormat="1" ht="29.25" thickBot="1" x14ac:dyDescent="0.3">
      <c r="B180" s="516"/>
      <c r="C180" s="463"/>
      <c r="F180" s="1379"/>
      <c r="G180" s="1379"/>
      <c r="H180" s="1379"/>
      <c r="I180" s="1379"/>
      <c r="J180" s="554"/>
      <c r="R180" s="583"/>
      <c r="T180" s="1368"/>
      <c r="W180" s="1368"/>
      <c r="Z180" s="1368"/>
      <c r="AD180" s="1368"/>
      <c r="AG180" s="1368"/>
      <c r="AJ180" s="1368"/>
      <c r="AN180" s="1368"/>
      <c r="AQ180" s="1368"/>
      <c r="AT180" s="1368"/>
      <c r="AX180" s="1369"/>
      <c r="AY180" s="1370"/>
      <c r="AZ180" s="1330"/>
      <c r="BA180" s="1371"/>
      <c r="BB180" s="1372"/>
      <c r="BC180" s="1331"/>
      <c r="BD180" s="1373"/>
      <c r="BG180" s="1374"/>
      <c r="BK180" s="1368"/>
      <c r="BN180" s="1368"/>
      <c r="BR180" s="1368"/>
      <c r="BU180" s="1368"/>
      <c r="BX180" s="1368"/>
      <c r="CB180" s="1368"/>
      <c r="CE180" s="1368"/>
      <c r="CH180" s="1368"/>
      <c r="CL180" s="1369"/>
      <c r="CM180" s="1370"/>
      <c r="CN180" s="1330"/>
      <c r="CO180" s="1371"/>
      <c r="CP180" s="1372"/>
      <c r="CQ180" s="1331"/>
      <c r="CR180" s="1373"/>
      <c r="CU180" s="1374"/>
      <c r="CV180" s="1375"/>
      <c r="CW180" s="1376"/>
      <c r="CX180" s="1333"/>
      <c r="CY180" s="1377"/>
      <c r="CZ180" s="1378"/>
      <c r="DA180" s="1334"/>
      <c r="DB180" s="1373"/>
      <c r="DE180" s="1374"/>
      <c r="DI180" s="1368"/>
      <c r="DL180" s="1368"/>
      <c r="DP180" s="1368"/>
      <c r="DS180" s="1368"/>
      <c r="DV180" s="1368"/>
      <c r="DZ180" s="1368"/>
      <c r="EC180" s="1368"/>
      <c r="EF180" s="1368"/>
      <c r="EJ180" s="1369"/>
      <c r="EK180" s="1370"/>
      <c r="EL180" s="1330"/>
      <c r="EM180" s="1371"/>
      <c r="EN180" s="1372"/>
      <c r="EO180" s="1331"/>
      <c r="EP180" s="1373"/>
      <c r="ES180" s="1374"/>
      <c r="EW180" s="1368"/>
      <c r="EZ180" s="1368"/>
      <c r="FD180" s="1368"/>
      <c r="FG180" s="1368"/>
      <c r="FJ180" s="1368"/>
      <c r="FN180" s="1368"/>
      <c r="FQ180" s="1368"/>
      <c r="FT180" s="1368"/>
      <c r="FX180" s="1369"/>
      <c r="FY180" s="1370"/>
      <c r="FZ180" s="1330"/>
      <c r="GA180" s="1371"/>
      <c r="GB180" s="1372"/>
      <c r="GC180" s="1331"/>
      <c r="GD180" s="1373"/>
      <c r="GG180" s="1374"/>
      <c r="GH180" s="1375"/>
      <c r="GI180" s="1376"/>
      <c r="GJ180" s="1333"/>
      <c r="GK180" s="1377"/>
      <c r="GL180" s="1378"/>
      <c r="GM180" s="1334"/>
      <c r="GN180" s="1373"/>
      <c r="GQ180" s="1374"/>
      <c r="GR180" s="1373"/>
      <c r="GT180" s="1374"/>
      <c r="GU180" s="1373"/>
      <c r="GW180" s="1374"/>
      <c r="GX180" s="1373"/>
      <c r="HA180" s="1374"/>
      <c r="HC180" s="477"/>
      <c r="HD180" s="477"/>
      <c r="HE180" s="595"/>
      <c r="HF180" s="477"/>
      <c r="HG180" s="477"/>
    </row>
    <row r="181" spans="2:215" s="478" customFormat="1" ht="28.5" x14ac:dyDescent="0.25">
      <c r="B181" s="516"/>
      <c r="C181" s="463"/>
      <c r="F181" s="1379"/>
      <c r="G181" s="1379"/>
      <c r="H181" s="1379"/>
      <c r="I181" s="1379"/>
      <c r="J181" s="554"/>
      <c r="R181" s="583"/>
      <c r="S181" s="464"/>
      <c r="T181" s="465" t="s">
        <v>215</v>
      </c>
      <c r="U181" s="466" t="s">
        <v>213</v>
      </c>
      <c r="V181" s="466" t="s">
        <v>214</v>
      </c>
      <c r="W181" s="467" t="s">
        <v>215</v>
      </c>
      <c r="X181" s="466" t="s">
        <v>213</v>
      </c>
      <c r="Y181" s="466" t="s">
        <v>214</v>
      </c>
      <c r="Z181" s="468" t="s">
        <v>215</v>
      </c>
      <c r="AA181" s="466" t="s">
        <v>213</v>
      </c>
      <c r="AB181" s="469" t="s">
        <v>231</v>
      </c>
      <c r="AC181" s="466" t="s">
        <v>214</v>
      </c>
      <c r="AD181" s="465" t="s">
        <v>215</v>
      </c>
      <c r="AE181" s="466" t="s">
        <v>213</v>
      </c>
      <c r="AF181" s="466" t="s">
        <v>214</v>
      </c>
      <c r="AG181" s="467" t="s">
        <v>215</v>
      </c>
      <c r="AH181" s="466" t="s">
        <v>213</v>
      </c>
      <c r="AI181" s="466" t="s">
        <v>214</v>
      </c>
      <c r="AJ181" s="468" t="s">
        <v>215</v>
      </c>
      <c r="AK181" s="466" t="s">
        <v>213</v>
      </c>
      <c r="AL181" s="469" t="s">
        <v>231</v>
      </c>
      <c r="AM181" s="466" t="s">
        <v>214</v>
      </c>
      <c r="AN181" s="465" t="s">
        <v>215</v>
      </c>
      <c r="AO181" s="466" t="s">
        <v>213</v>
      </c>
      <c r="AP181" s="466" t="s">
        <v>214</v>
      </c>
      <c r="AQ181" s="467" t="s">
        <v>215</v>
      </c>
      <c r="AR181" s="466" t="s">
        <v>213</v>
      </c>
      <c r="AS181" s="466" t="s">
        <v>214</v>
      </c>
      <c r="AT181" s="468" t="s">
        <v>215</v>
      </c>
      <c r="AU181" s="466" t="s">
        <v>213</v>
      </c>
      <c r="AV181" s="469" t="s">
        <v>231</v>
      </c>
      <c r="AW181" s="466" t="s">
        <v>214</v>
      </c>
      <c r="AX181" s="643" t="s">
        <v>215</v>
      </c>
      <c r="AY181" s="520" t="s">
        <v>213</v>
      </c>
      <c r="AZ181" s="1313" t="s">
        <v>232</v>
      </c>
      <c r="BA181" s="654" t="s">
        <v>215</v>
      </c>
      <c r="BB181" s="542" t="s">
        <v>213</v>
      </c>
      <c r="BC181" s="1314" t="s">
        <v>232</v>
      </c>
      <c r="BD181" s="665" t="s">
        <v>215</v>
      </c>
      <c r="BE181" s="470" t="s">
        <v>213</v>
      </c>
      <c r="BF181" s="471" t="s">
        <v>231</v>
      </c>
      <c r="BG181" s="1315" t="s">
        <v>232</v>
      </c>
      <c r="BH181" s="472" t="s">
        <v>215</v>
      </c>
      <c r="BI181" s="466" t="s">
        <v>213</v>
      </c>
      <c r="BJ181" s="466" t="s">
        <v>214</v>
      </c>
      <c r="BK181" s="467" t="s">
        <v>215</v>
      </c>
      <c r="BL181" s="466" t="s">
        <v>213</v>
      </c>
      <c r="BM181" s="466" t="s">
        <v>214</v>
      </c>
      <c r="BN181" s="468" t="s">
        <v>215</v>
      </c>
      <c r="BO181" s="466" t="s">
        <v>213</v>
      </c>
      <c r="BP181" s="469" t="s">
        <v>231</v>
      </c>
      <c r="BQ181" s="466" t="s">
        <v>214</v>
      </c>
      <c r="BR181" s="465" t="s">
        <v>215</v>
      </c>
      <c r="BS181" s="466" t="s">
        <v>213</v>
      </c>
      <c r="BT181" s="466" t="s">
        <v>214</v>
      </c>
      <c r="BU181" s="467" t="s">
        <v>215</v>
      </c>
      <c r="BV181" s="466" t="s">
        <v>213</v>
      </c>
      <c r="BW181" s="466" t="s">
        <v>214</v>
      </c>
      <c r="BX181" s="468" t="s">
        <v>215</v>
      </c>
      <c r="BY181" s="466" t="s">
        <v>213</v>
      </c>
      <c r="BZ181" s="469" t="s">
        <v>231</v>
      </c>
      <c r="CA181" s="466" t="s">
        <v>214</v>
      </c>
      <c r="CB181" s="465" t="s">
        <v>215</v>
      </c>
      <c r="CC181" s="466" t="s">
        <v>213</v>
      </c>
      <c r="CD181" s="466" t="s">
        <v>214</v>
      </c>
      <c r="CE181" s="467" t="s">
        <v>215</v>
      </c>
      <c r="CF181" s="466" t="s">
        <v>213</v>
      </c>
      <c r="CG181" s="466" t="s">
        <v>214</v>
      </c>
      <c r="CH181" s="468" t="s">
        <v>215</v>
      </c>
      <c r="CI181" s="466" t="s">
        <v>213</v>
      </c>
      <c r="CJ181" s="469" t="s">
        <v>231</v>
      </c>
      <c r="CK181" s="466" t="s">
        <v>214</v>
      </c>
      <c r="CL181" s="643" t="s">
        <v>215</v>
      </c>
      <c r="CM181" s="520" t="s">
        <v>213</v>
      </c>
      <c r="CN181" s="1313" t="s">
        <v>232</v>
      </c>
      <c r="CO181" s="654" t="s">
        <v>215</v>
      </c>
      <c r="CP181" s="542" t="s">
        <v>213</v>
      </c>
      <c r="CQ181" s="1314" t="s">
        <v>232</v>
      </c>
      <c r="CR181" s="665" t="s">
        <v>215</v>
      </c>
      <c r="CS181" s="470" t="s">
        <v>213</v>
      </c>
      <c r="CT181" s="471" t="s">
        <v>231</v>
      </c>
      <c r="CU181" s="1315" t="s">
        <v>232</v>
      </c>
      <c r="CV181" s="676" t="s">
        <v>237</v>
      </c>
      <c r="CW181" s="539" t="s">
        <v>238</v>
      </c>
      <c r="CX181" s="1316" t="s">
        <v>232</v>
      </c>
      <c r="CY181" s="687" t="s">
        <v>237</v>
      </c>
      <c r="CZ181" s="517" t="s">
        <v>238</v>
      </c>
      <c r="DA181" s="1317" t="s">
        <v>232</v>
      </c>
      <c r="DB181" s="696" t="s">
        <v>237</v>
      </c>
      <c r="DC181" s="473" t="s">
        <v>238</v>
      </c>
      <c r="DD181" s="474" t="s">
        <v>239</v>
      </c>
      <c r="DE181" s="1318" t="s">
        <v>232</v>
      </c>
      <c r="DF181" s="472" t="s">
        <v>215</v>
      </c>
      <c r="DG181" s="466" t="s">
        <v>213</v>
      </c>
      <c r="DH181" s="466" t="s">
        <v>214</v>
      </c>
      <c r="DI181" s="467" t="s">
        <v>215</v>
      </c>
      <c r="DJ181" s="466" t="s">
        <v>213</v>
      </c>
      <c r="DK181" s="466" t="s">
        <v>214</v>
      </c>
      <c r="DL181" s="468" t="s">
        <v>215</v>
      </c>
      <c r="DM181" s="466" t="s">
        <v>213</v>
      </c>
      <c r="DN181" s="469" t="s">
        <v>231</v>
      </c>
      <c r="DO181" s="466" t="s">
        <v>214</v>
      </c>
      <c r="DP181" s="465" t="s">
        <v>215</v>
      </c>
      <c r="DQ181" s="466" t="s">
        <v>213</v>
      </c>
      <c r="DR181" s="466" t="s">
        <v>214</v>
      </c>
      <c r="DS181" s="467" t="s">
        <v>215</v>
      </c>
      <c r="DT181" s="466" t="s">
        <v>213</v>
      </c>
      <c r="DU181" s="466" t="s">
        <v>214</v>
      </c>
      <c r="DV181" s="468" t="s">
        <v>215</v>
      </c>
      <c r="DW181" s="466" t="s">
        <v>213</v>
      </c>
      <c r="DX181" s="469" t="s">
        <v>231</v>
      </c>
      <c r="DY181" s="466" t="s">
        <v>214</v>
      </c>
      <c r="DZ181" s="465" t="s">
        <v>215</v>
      </c>
      <c r="EA181" s="466" t="s">
        <v>213</v>
      </c>
      <c r="EB181" s="466" t="s">
        <v>214</v>
      </c>
      <c r="EC181" s="467" t="s">
        <v>215</v>
      </c>
      <c r="ED181" s="466" t="s">
        <v>213</v>
      </c>
      <c r="EE181" s="466" t="s">
        <v>214</v>
      </c>
      <c r="EF181" s="468" t="s">
        <v>215</v>
      </c>
      <c r="EG181" s="466" t="s">
        <v>213</v>
      </c>
      <c r="EH181" s="469" t="s">
        <v>231</v>
      </c>
      <c r="EI181" s="466" t="s">
        <v>214</v>
      </c>
      <c r="EJ181" s="643" t="s">
        <v>215</v>
      </c>
      <c r="EK181" s="520" t="s">
        <v>213</v>
      </c>
      <c r="EL181" s="1313" t="s">
        <v>232</v>
      </c>
      <c r="EM181" s="654" t="s">
        <v>215</v>
      </c>
      <c r="EN181" s="542" t="s">
        <v>213</v>
      </c>
      <c r="EO181" s="1314" t="s">
        <v>232</v>
      </c>
      <c r="EP181" s="665" t="s">
        <v>215</v>
      </c>
      <c r="EQ181" s="470" t="s">
        <v>213</v>
      </c>
      <c r="ER181" s="471" t="s">
        <v>231</v>
      </c>
      <c r="ES181" s="1315" t="s">
        <v>232</v>
      </c>
      <c r="ET181" s="472" t="s">
        <v>215</v>
      </c>
      <c r="EU181" s="466" t="s">
        <v>213</v>
      </c>
      <c r="EV181" s="466" t="s">
        <v>214</v>
      </c>
      <c r="EW181" s="467" t="s">
        <v>215</v>
      </c>
      <c r="EX181" s="466" t="s">
        <v>213</v>
      </c>
      <c r="EY181" s="466" t="s">
        <v>214</v>
      </c>
      <c r="EZ181" s="468" t="s">
        <v>215</v>
      </c>
      <c r="FA181" s="466" t="s">
        <v>213</v>
      </c>
      <c r="FB181" s="469" t="s">
        <v>231</v>
      </c>
      <c r="FC181" s="466" t="s">
        <v>214</v>
      </c>
      <c r="FD181" s="465" t="s">
        <v>215</v>
      </c>
      <c r="FE181" s="466" t="s">
        <v>213</v>
      </c>
      <c r="FF181" s="466" t="s">
        <v>214</v>
      </c>
      <c r="FG181" s="467" t="s">
        <v>215</v>
      </c>
      <c r="FH181" s="466" t="s">
        <v>213</v>
      </c>
      <c r="FI181" s="466" t="s">
        <v>214</v>
      </c>
      <c r="FJ181" s="468" t="s">
        <v>215</v>
      </c>
      <c r="FK181" s="466" t="s">
        <v>213</v>
      </c>
      <c r="FL181" s="469" t="s">
        <v>231</v>
      </c>
      <c r="FM181" s="466" t="s">
        <v>214</v>
      </c>
      <c r="FN181" s="465" t="s">
        <v>215</v>
      </c>
      <c r="FO181" s="466" t="s">
        <v>213</v>
      </c>
      <c r="FP181" s="466" t="s">
        <v>214</v>
      </c>
      <c r="FQ181" s="467" t="s">
        <v>215</v>
      </c>
      <c r="FR181" s="466" t="s">
        <v>213</v>
      </c>
      <c r="FS181" s="466" t="s">
        <v>214</v>
      </c>
      <c r="FT181" s="468" t="s">
        <v>215</v>
      </c>
      <c r="FU181" s="466" t="s">
        <v>213</v>
      </c>
      <c r="FV181" s="469" t="s">
        <v>231</v>
      </c>
      <c r="FW181" s="466" t="s">
        <v>214</v>
      </c>
      <c r="FX181" s="643" t="s">
        <v>215</v>
      </c>
      <c r="FY181" s="520" t="s">
        <v>213</v>
      </c>
      <c r="FZ181" s="1313" t="s">
        <v>232</v>
      </c>
      <c r="GA181" s="654" t="s">
        <v>215</v>
      </c>
      <c r="GB181" s="542" t="s">
        <v>213</v>
      </c>
      <c r="GC181" s="1314" t="s">
        <v>232</v>
      </c>
      <c r="GD181" s="665" t="s">
        <v>215</v>
      </c>
      <c r="GE181" s="470" t="s">
        <v>213</v>
      </c>
      <c r="GF181" s="471" t="s">
        <v>231</v>
      </c>
      <c r="GG181" s="1315" t="s">
        <v>232</v>
      </c>
      <c r="GH181" s="676" t="s">
        <v>237</v>
      </c>
      <c r="GI181" s="539" t="s">
        <v>238</v>
      </c>
      <c r="GJ181" s="1316" t="s">
        <v>232</v>
      </c>
      <c r="GK181" s="687" t="s">
        <v>237</v>
      </c>
      <c r="GL181" s="517" t="s">
        <v>238</v>
      </c>
      <c r="GM181" s="1317" t="s">
        <v>232</v>
      </c>
      <c r="GN181" s="696" t="s">
        <v>215</v>
      </c>
      <c r="GO181" s="473" t="s">
        <v>213</v>
      </c>
      <c r="GP181" s="474" t="s">
        <v>231</v>
      </c>
      <c r="GQ181" s="1318" t="s">
        <v>232</v>
      </c>
      <c r="GR181" s="706" t="s">
        <v>215</v>
      </c>
      <c r="GS181" s="475" t="s">
        <v>213</v>
      </c>
      <c r="GT181" s="1319" t="s">
        <v>232</v>
      </c>
      <c r="GU181" s="706" t="s">
        <v>215</v>
      </c>
      <c r="GV181" s="475" t="s">
        <v>213</v>
      </c>
      <c r="GW181" s="1319" t="s">
        <v>232</v>
      </c>
      <c r="GX181" s="706" t="s">
        <v>215</v>
      </c>
      <c r="GY181" s="475" t="s">
        <v>213</v>
      </c>
      <c r="GZ181" s="476" t="s">
        <v>231</v>
      </c>
      <c r="HA181" s="1319" t="s">
        <v>232</v>
      </c>
      <c r="HC181" s="477"/>
      <c r="HD181" s="477"/>
      <c r="HE181" s="595"/>
      <c r="HF181" s="477"/>
      <c r="HG181" s="477"/>
    </row>
    <row r="182" spans="2:215" s="478" customFormat="1" ht="28.5" x14ac:dyDescent="0.25">
      <c r="B182" s="516"/>
      <c r="C182" s="463"/>
      <c r="F182" s="1379"/>
      <c r="G182" s="1379"/>
      <c r="H182" s="1379"/>
      <c r="I182" s="1565" t="s">
        <v>251</v>
      </c>
      <c r="J182" s="554"/>
      <c r="R182" s="583"/>
      <c r="S182" s="450" t="s">
        <v>145</v>
      </c>
      <c r="T182" s="479" t="e">
        <f t="shared" ref="T182:AY182" ca="1" si="4008">SUMIFS(T$5:T$126,$HC$5:$HC$126,$S182,$HE$5:$HE$126,$I182)</f>
        <v>#REF!</v>
      </c>
      <c r="U182" s="480" t="e">
        <f t="shared" ca="1" si="4008"/>
        <v>#REF!</v>
      </c>
      <c r="V182" s="480" t="e">
        <f t="shared" ca="1" si="4008"/>
        <v>#REF!</v>
      </c>
      <c r="W182" s="481" t="e">
        <f t="shared" ca="1" si="4008"/>
        <v>#REF!</v>
      </c>
      <c r="X182" s="480" t="e">
        <f t="shared" ca="1" si="4008"/>
        <v>#REF!</v>
      </c>
      <c r="Y182" s="480" t="e">
        <f t="shared" ca="1" si="4008"/>
        <v>#REF!</v>
      </c>
      <c r="Z182" s="482" t="e">
        <f t="shared" ca="1" si="4008"/>
        <v>#REF!</v>
      </c>
      <c r="AA182" s="480" t="e">
        <f t="shared" ca="1" si="4008"/>
        <v>#REF!</v>
      </c>
      <c r="AB182" s="483" t="e">
        <f t="shared" ca="1" si="4008"/>
        <v>#REF!</v>
      </c>
      <c r="AC182" s="480" t="e">
        <f t="shared" ca="1" si="4008"/>
        <v>#REF!</v>
      </c>
      <c r="AD182" s="479" t="e">
        <f t="shared" ca="1" si="4008"/>
        <v>#REF!</v>
      </c>
      <c r="AE182" s="480" t="e">
        <f t="shared" ca="1" si="4008"/>
        <v>#REF!</v>
      </c>
      <c r="AF182" s="480" t="e">
        <f t="shared" ca="1" si="4008"/>
        <v>#REF!</v>
      </c>
      <c r="AG182" s="481" t="e">
        <f t="shared" ca="1" si="4008"/>
        <v>#REF!</v>
      </c>
      <c r="AH182" s="480" t="e">
        <f t="shared" ca="1" si="4008"/>
        <v>#REF!</v>
      </c>
      <c r="AI182" s="480" t="e">
        <f t="shared" ca="1" si="4008"/>
        <v>#REF!</v>
      </c>
      <c r="AJ182" s="482" t="e">
        <f t="shared" ca="1" si="4008"/>
        <v>#REF!</v>
      </c>
      <c r="AK182" s="480" t="e">
        <f t="shared" ca="1" si="4008"/>
        <v>#REF!</v>
      </c>
      <c r="AL182" s="483" t="e">
        <f t="shared" ca="1" si="4008"/>
        <v>#REF!</v>
      </c>
      <c r="AM182" s="480" t="e">
        <f t="shared" ca="1" si="4008"/>
        <v>#REF!</v>
      </c>
      <c r="AN182" s="479" t="e">
        <f t="shared" ca="1" si="4008"/>
        <v>#REF!</v>
      </c>
      <c r="AO182" s="480" t="e">
        <f t="shared" ca="1" si="4008"/>
        <v>#REF!</v>
      </c>
      <c r="AP182" s="480" t="e">
        <f t="shared" ca="1" si="4008"/>
        <v>#REF!</v>
      </c>
      <c r="AQ182" s="481" t="e">
        <f t="shared" ca="1" si="4008"/>
        <v>#REF!</v>
      </c>
      <c r="AR182" s="480" t="e">
        <f t="shared" ca="1" si="4008"/>
        <v>#REF!</v>
      </c>
      <c r="AS182" s="480" t="e">
        <f t="shared" ca="1" si="4008"/>
        <v>#REF!</v>
      </c>
      <c r="AT182" s="482" t="e">
        <f t="shared" ca="1" si="4008"/>
        <v>#REF!</v>
      </c>
      <c r="AU182" s="480" t="e">
        <f t="shared" ca="1" si="4008"/>
        <v>#REF!</v>
      </c>
      <c r="AV182" s="483" t="e">
        <f t="shared" ca="1" si="4008"/>
        <v>#REF!</v>
      </c>
      <c r="AW182" s="480" t="e">
        <f t="shared" ca="1" si="4008"/>
        <v>#REF!</v>
      </c>
      <c r="AX182" s="644" t="e">
        <f t="shared" ca="1" si="4008"/>
        <v>#REF!</v>
      </c>
      <c r="AY182" s="521" t="e">
        <f t="shared" ca="1" si="4008"/>
        <v>#REF!</v>
      </c>
      <c r="AZ182" s="1322" t="e">
        <f t="shared" ref="AZ182:CE182" ca="1" si="4009">SUMIFS(AZ$5:AZ$126,$HC$5:$HC$126,$S182,$HE$5:$HE$126,$I182)</f>
        <v>#REF!</v>
      </c>
      <c r="BA182" s="655" t="e">
        <f t="shared" ca="1" si="4009"/>
        <v>#REF!</v>
      </c>
      <c r="BB182" s="543" t="e">
        <f t="shared" ca="1" si="4009"/>
        <v>#REF!</v>
      </c>
      <c r="BC182" s="1323" t="e">
        <f t="shared" ca="1" si="4009"/>
        <v>#REF!</v>
      </c>
      <c r="BD182" s="666" t="e">
        <f t="shared" ca="1" si="4009"/>
        <v>#REF!</v>
      </c>
      <c r="BE182" s="484" t="e">
        <f t="shared" ca="1" si="4009"/>
        <v>#REF!</v>
      </c>
      <c r="BF182" s="485" t="e">
        <f t="shared" ca="1" si="4009"/>
        <v>#REF!</v>
      </c>
      <c r="BG182" s="1324" t="e">
        <f t="shared" ca="1" si="4009"/>
        <v>#REF!</v>
      </c>
      <c r="BH182" s="486" t="e">
        <f t="shared" ca="1" si="4009"/>
        <v>#REF!</v>
      </c>
      <c r="BI182" s="480" t="e">
        <f t="shared" ca="1" si="4009"/>
        <v>#REF!</v>
      </c>
      <c r="BJ182" s="480" t="e">
        <f t="shared" ca="1" si="4009"/>
        <v>#REF!</v>
      </c>
      <c r="BK182" s="481" t="e">
        <f t="shared" ca="1" si="4009"/>
        <v>#REF!</v>
      </c>
      <c r="BL182" s="480" t="e">
        <f t="shared" ca="1" si="4009"/>
        <v>#REF!</v>
      </c>
      <c r="BM182" s="480" t="e">
        <f t="shared" ca="1" si="4009"/>
        <v>#REF!</v>
      </c>
      <c r="BN182" s="482" t="e">
        <f t="shared" ca="1" si="4009"/>
        <v>#REF!</v>
      </c>
      <c r="BO182" s="480" t="e">
        <f t="shared" ca="1" si="4009"/>
        <v>#REF!</v>
      </c>
      <c r="BP182" s="483" t="e">
        <f t="shared" ca="1" si="4009"/>
        <v>#REF!</v>
      </c>
      <c r="BQ182" s="480" t="e">
        <f t="shared" ca="1" si="4009"/>
        <v>#REF!</v>
      </c>
      <c r="BR182" s="479" t="e">
        <f t="shared" ca="1" si="4009"/>
        <v>#REF!</v>
      </c>
      <c r="BS182" s="480" t="e">
        <f t="shared" ca="1" si="4009"/>
        <v>#REF!</v>
      </c>
      <c r="BT182" s="480" t="e">
        <f t="shared" ca="1" si="4009"/>
        <v>#REF!</v>
      </c>
      <c r="BU182" s="481" t="e">
        <f t="shared" ca="1" si="4009"/>
        <v>#REF!</v>
      </c>
      <c r="BV182" s="480" t="e">
        <f t="shared" ca="1" si="4009"/>
        <v>#REF!</v>
      </c>
      <c r="BW182" s="480" t="e">
        <f t="shared" ca="1" si="4009"/>
        <v>#REF!</v>
      </c>
      <c r="BX182" s="482" t="e">
        <f t="shared" ca="1" si="4009"/>
        <v>#REF!</v>
      </c>
      <c r="BY182" s="480" t="e">
        <f t="shared" ca="1" si="4009"/>
        <v>#REF!</v>
      </c>
      <c r="BZ182" s="483" t="e">
        <f t="shared" ca="1" si="4009"/>
        <v>#REF!</v>
      </c>
      <c r="CA182" s="480" t="e">
        <f t="shared" ca="1" si="4009"/>
        <v>#REF!</v>
      </c>
      <c r="CB182" s="479" t="e">
        <f t="shared" ca="1" si="4009"/>
        <v>#REF!</v>
      </c>
      <c r="CC182" s="480" t="e">
        <f t="shared" ca="1" si="4009"/>
        <v>#REF!</v>
      </c>
      <c r="CD182" s="480" t="e">
        <f t="shared" ca="1" si="4009"/>
        <v>#REF!</v>
      </c>
      <c r="CE182" s="481" t="e">
        <f t="shared" ca="1" si="4009"/>
        <v>#REF!</v>
      </c>
      <c r="CF182" s="480" t="e">
        <f t="shared" ref="CF182:DK182" ca="1" si="4010">SUMIFS(CF$5:CF$126,$HC$5:$HC$126,$S182,$HE$5:$HE$126,$I182)</f>
        <v>#REF!</v>
      </c>
      <c r="CG182" s="480" t="e">
        <f t="shared" ca="1" si="4010"/>
        <v>#REF!</v>
      </c>
      <c r="CH182" s="482" t="e">
        <f t="shared" ca="1" si="4010"/>
        <v>#REF!</v>
      </c>
      <c r="CI182" s="480" t="e">
        <f t="shared" ca="1" si="4010"/>
        <v>#REF!</v>
      </c>
      <c r="CJ182" s="483" t="e">
        <f t="shared" ca="1" si="4010"/>
        <v>#REF!</v>
      </c>
      <c r="CK182" s="480" t="e">
        <f t="shared" ca="1" si="4010"/>
        <v>#REF!</v>
      </c>
      <c r="CL182" s="644" t="e">
        <f t="shared" ca="1" si="4010"/>
        <v>#REF!</v>
      </c>
      <c r="CM182" s="521" t="e">
        <f t="shared" ca="1" si="4010"/>
        <v>#REF!</v>
      </c>
      <c r="CN182" s="1322" t="e">
        <f t="shared" ca="1" si="4010"/>
        <v>#REF!</v>
      </c>
      <c r="CO182" s="655" t="e">
        <f t="shared" ca="1" si="4010"/>
        <v>#REF!</v>
      </c>
      <c r="CP182" s="543" t="e">
        <f t="shared" ca="1" si="4010"/>
        <v>#REF!</v>
      </c>
      <c r="CQ182" s="1323" t="e">
        <f t="shared" ca="1" si="4010"/>
        <v>#REF!</v>
      </c>
      <c r="CR182" s="666" t="e">
        <f t="shared" ca="1" si="4010"/>
        <v>#REF!</v>
      </c>
      <c r="CS182" s="484" t="e">
        <f t="shared" ca="1" si="4010"/>
        <v>#REF!</v>
      </c>
      <c r="CT182" s="485" t="e">
        <f t="shared" ca="1" si="4010"/>
        <v>#REF!</v>
      </c>
      <c r="CU182" s="1324" t="e">
        <f t="shared" ca="1" si="4010"/>
        <v>#REF!</v>
      </c>
      <c r="CV182" s="677" t="e">
        <f t="shared" ca="1" si="4010"/>
        <v>#REF!</v>
      </c>
      <c r="CW182" s="540" t="e">
        <f t="shared" ca="1" si="4010"/>
        <v>#REF!</v>
      </c>
      <c r="CX182" s="1325" t="e">
        <f t="shared" ca="1" si="4010"/>
        <v>#REF!</v>
      </c>
      <c r="CY182" s="688" t="e">
        <f t="shared" ca="1" si="4010"/>
        <v>#REF!</v>
      </c>
      <c r="CZ182" s="518" t="e">
        <f t="shared" ca="1" si="4010"/>
        <v>#REF!</v>
      </c>
      <c r="DA182" s="1326" t="e">
        <f t="shared" ca="1" si="4010"/>
        <v>#REF!</v>
      </c>
      <c r="DB182" s="697" t="e">
        <f t="shared" ca="1" si="4010"/>
        <v>#REF!</v>
      </c>
      <c r="DC182" s="487" t="e">
        <f t="shared" ca="1" si="4010"/>
        <v>#REF!</v>
      </c>
      <c r="DD182" s="488" t="e">
        <f t="shared" ca="1" si="4010"/>
        <v>#REF!</v>
      </c>
      <c r="DE182" s="1327" t="e">
        <f t="shared" ca="1" si="4010"/>
        <v>#REF!</v>
      </c>
      <c r="DF182" s="486" t="e">
        <f t="shared" ca="1" si="4010"/>
        <v>#REF!</v>
      </c>
      <c r="DG182" s="480" t="e">
        <f t="shared" ca="1" si="4010"/>
        <v>#REF!</v>
      </c>
      <c r="DH182" s="480" t="e">
        <f t="shared" ca="1" si="4010"/>
        <v>#REF!</v>
      </c>
      <c r="DI182" s="481" t="e">
        <f t="shared" ca="1" si="4010"/>
        <v>#REF!</v>
      </c>
      <c r="DJ182" s="480" t="e">
        <f t="shared" ca="1" si="4010"/>
        <v>#REF!</v>
      </c>
      <c r="DK182" s="480" t="e">
        <f t="shared" ca="1" si="4010"/>
        <v>#REF!</v>
      </c>
      <c r="DL182" s="482" t="e">
        <f t="shared" ref="DL182:EQ182" ca="1" si="4011">SUMIFS(DL$5:DL$126,$HC$5:$HC$126,$S182,$HE$5:$HE$126,$I182)</f>
        <v>#REF!</v>
      </c>
      <c r="DM182" s="480" t="e">
        <f t="shared" ca="1" si="4011"/>
        <v>#REF!</v>
      </c>
      <c r="DN182" s="483" t="e">
        <f t="shared" ca="1" si="4011"/>
        <v>#REF!</v>
      </c>
      <c r="DO182" s="480" t="e">
        <f t="shared" ca="1" si="4011"/>
        <v>#REF!</v>
      </c>
      <c r="DP182" s="479" t="e">
        <f t="shared" ca="1" si="4011"/>
        <v>#REF!</v>
      </c>
      <c r="DQ182" s="480" t="e">
        <f t="shared" ca="1" si="4011"/>
        <v>#REF!</v>
      </c>
      <c r="DR182" s="480" t="e">
        <f t="shared" ca="1" si="4011"/>
        <v>#REF!</v>
      </c>
      <c r="DS182" s="481" t="e">
        <f t="shared" ca="1" si="4011"/>
        <v>#REF!</v>
      </c>
      <c r="DT182" s="480" t="e">
        <f t="shared" ca="1" si="4011"/>
        <v>#REF!</v>
      </c>
      <c r="DU182" s="480" t="e">
        <f t="shared" ca="1" si="4011"/>
        <v>#REF!</v>
      </c>
      <c r="DV182" s="482" t="e">
        <f t="shared" ca="1" si="4011"/>
        <v>#REF!</v>
      </c>
      <c r="DW182" s="480" t="e">
        <f t="shared" ca="1" si="4011"/>
        <v>#REF!</v>
      </c>
      <c r="DX182" s="483" t="e">
        <f t="shared" ca="1" si="4011"/>
        <v>#REF!</v>
      </c>
      <c r="DY182" s="480" t="e">
        <f t="shared" ca="1" si="4011"/>
        <v>#REF!</v>
      </c>
      <c r="DZ182" s="479" t="e">
        <f t="shared" ca="1" si="4011"/>
        <v>#REF!</v>
      </c>
      <c r="EA182" s="480" t="e">
        <f t="shared" ca="1" si="4011"/>
        <v>#REF!</v>
      </c>
      <c r="EB182" s="480" t="e">
        <f t="shared" ca="1" si="4011"/>
        <v>#REF!</v>
      </c>
      <c r="EC182" s="481" t="e">
        <f t="shared" ca="1" si="4011"/>
        <v>#REF!</v>
      </c>
      <c r="ED182" s="480" t="e">
        <f t="shared" ca="1" si="4011"/>
        <v>#REF!</v>
      </c>
      <c r="EE182" s="480" t="e">
        <f t="shared" ca="1" si="4011"/>
        <v>#REF!</v>
      </c>
      <c r="EF182" s="482" t="e">
        <f t="shared" ca="1" si="4011"/>
        <v>#REF!</v>
      </c>
      <c r="EG182" s="480" t="e">
        <f t="shared" ca="1" si="4011"/>
        <v>#REF!</v>
      </c>
      <c r="EH182" s="483" t="e">
        <f t="shared" ca="1" si="4011"/>
        <v>#REF!</v>
      </c>
      <c r="EI182" s="480" t="e">
        <f t="shared" ca="1" si="4011"/>
        <v>#REF!</v>
      </c>
      <c r="EJ182" s="644" t="e">
        <f t="shared" ca="1" si="4011"/>
        <v>#REF!</v>
      </c>
      <c r="EK182" s="521" t="e">
        <f t="shared" ca="1" si="4011"/>
        <v>#REF!</v>
      </c>
      <c r="EL182" s="1322" t="e">
        <f t="shared" ca="1" si="4011"/>
        <v>#REF!</v>
      </c>
      <c r="EM182" s="655" t="e">
        <f t="shared" ca="1" si="4011"/>
        <v>#REF!</v>
      </c>
      <c r="EN182" s="543" t="e">
        <f t="shared" ca="1" si="4011"/>
        <v>#REF!</v>
      </c>
      <c r="EO182" s="1323" t="e">
        <f t="shared" ca="1" si="4011"/>
        <v>#REF!</v>
      </c>
      <c r="EP182" s="666" t="e">
        <f t="shared" ca="1" si="4011"/>
        <v>#REF!</v>
      </c>
      <c r="EQ182" s="484" t="e">
        <f t="shared" ca="1" si="4011"/>
        <v>#REF!</v>
      </c>
      <c r="ER182" s="485" t="e">
        <f t="shared" ref="ER182:FW182" ca="1" si="4012">SUMIFS(ER$5:ER$126,$HC$5:$HC$126,$S182,$HE$5:$HE$126,$I182)</f>
        <v>#REF!</v>
      </c>
      <c r="ES182" s="1324" t="e">
        <f t="shared" ca="1" si="4012"/>
        <v>#REF!</v>
      </c>
      <c r="ET182" s="486" t="e">
        <f t="shared" ca="1" si="4012"/>
        <v>#REF!</v>
      </c>
      <c r="EU182" s="480" t="e">
        <f t="shared" ca="1" si="4012"/>
        <v>#REF!</v>
      </c>
      <c r="EV182" s="480" t="e">
        <f t="shared" ca="1" si="4012"/>
        <v>#REF!</v>
      </c>
      <c r="EW182" s="481" t="e">
        <f t="shared" ca="1" si="4012"/>
        <v>#REF!</v>
      </c>
      <c r="EX182" s="480" t="e">
        <f t="shared" ca="1" si="4012"/>
        <v>#REF!</v>
      </c>
      <c r="EY182" s="480" t="e">
        <f t="shared" ca="1" si="4012"/>
        <v>#REF!</v>
      </c>
      <c r="EZ182" s="482" t="e">
        <f t="shared" ca="1" si="4012"/>
        <v>#REF!</v>
      </c>
      <c r="FA182" s="480" t="e">
        <f t="shared" ca="1" si="4012"/>
        <v>#REF!</v>
      </c>
      <c r="FB182" s="483" t="e">
        <f t="shared" ca="1" si="4012"/>
        <v>#REF!</v>
      </c>
      <c r="FC182" s="480" t="e">
        <f t="shared" ca="1" si="4012"/>
        <v>#REF!</v>
      </c>
      <c r="FD182" s="479" t="e">
        <f t="shared" ca="1" si="4012"/>
        <v>#REF!</v>
      </c>
      <c r="FE182" s="480" t="e">
        <f t="shared" ca="1" si="4012"/>
        <v>#REF!</v>
      </c>
      <c r="FF182" s="480" t="e">
        <f t="shared" ca="1" si="4012"/>
        <v>#REF!</v>
      </c>
      <c r="FG182" s="481" t="e">
        <f t="shared" ca="1" si="4012"/>
        <v>#REF!</v>
      </c>
      <c r="FH182" s="480" t="e">
        <f t="shared" ca="1" si="4012"/>
        <v>#REF!</v>
      </c>
      <c r="FI182" s="480" t="e">
        <f t="shared" ca="1" si="4012"/>
        <v>#REF!</v>
      </c>
      <c r="FJ182" s="482" t="e">
        <f t="shared" ca="1" si="4012"/>
        <v>#REF!</v>
      </c>
      <c r="FK182" s="480" t="e">
        <f t="shared" ca="1" si="4012"/>
        <v>#REF!</v>
      </c>
      <c r="FL182" s="483" t="e">
        <f t="shared" ca="1" si="4012"/>
        <v>#REF!</v>
      </c>
      <c r="FM182" s="480" t="e">
        <f t="shared" ca="1" si="4012"/>
        <v>#REF!</v>
      </c>
      <c r="FN182" s="479" t="e">
        <f t="shared" ca="1" si="4012"/>
        <v>#REF!</v>
      </c>
      <c r="FO182" s="480" t="e">
        <f t="shared" ca="1" si="4012"/>
        <v>#REF!</v>
      </c>
      <c r="FP182" s="480" t="e">
        <f t="shared" ca="1" si="4012"/>
        <v>#REF!</v>
      </c>
      <c r="FQ182" s="481" t="e">
        <f t="shared" ca="1" si="4012"/>
        <v>#REF!</v>
      </c>
      <c r="FR182" s="480" t="e">
        <f t="shared" ca="1" si="4012"/>
        <v>#REF!</v>
      </c>
      <c r="FS182" s="480" t="e">
        <f t="shared" ca="1" si="4012"/>
        <v>#REF!</v>
      </c>
      <c r="FT182" s="482" t="e">
        <f t="shared" ca="1" si="4012"/>
        <v>#REF!</v>
      </c>
      <c r="FU182" s="480" t="e">
        <f t="shared" ca="1" si="4012"/>
        <v>#REF!</v>
      </c>
      <c r="FV182" s="483" t="e">
        <f t="shared" ca="1" si="4012"/>
        <v>#REF!</v>
      </c>
      <c r="FW182" s="480" t="e">
        <f t="shared" ca="1" si="4012"/>
        <v>#REF!</v>
      </c>
      <c r="FX182" s="644" t="e">
        <f t="shared" ref="FX182:HA182" ca="1" si="4013">SUMIFS(FX$5:FX$126,$HC$5:$HC$126,$S182,$HE$5:$HE$126,$I182)</f>
        <v>#REF!</v>
      </c>
      <c r="FY182" s="521" t="e">
        <f t="shared" ca="1" si="4013"/>
        <v>#REF!</v>
      </c>
      <c r="FZ182" s="1322" t="e">
        <f t="shared" ca="1" si="4013"/>
        <v>#REF!</v>
      </c>
      <c r="GA182" s="655" t="e">
        <f t="shared" ca="1" si="4013"/>
        <v>#REF!</v>
      </c>
      <c r="GB182" s="543" t="e">
        <f t="shared" ca="1" si="4013"/>
        <v>#REF!</v>
      </c>
      <c r="GC182" s="1323" t="e">
        <f t="shared" ca="1" si="4013"/>
        <v>#REF!</v>
      </c>
      <c r="GD182" s="666" t="e">
        <f t="shared" ca="1" si="4013"/>
        <v>#REF!</v>
      </c>
      <c r="GE182" s="484" t="e">
        <f t="shared" ca="1" si="4013"/>
        <v>#REF!</v>
      </c>
      <c r="GF182" s="485" t="e">
        <f t="shared" ca="1" si="4013"/>
        <v>#REF!</v>
      </c>
      <c r="GG182" s="1324" t="e">
        <f t="shared" ca="1" si="4013"/>
        <v>#REF!</v>
      </c>
      <c r="GH182" s="677" t="e">
        <f t="shared" ca="1" si="4013"/>
        <v>#REF!</v>
      </c>
      <c r="GI182" s="540" t="e">
        <f t="shared" ca="1" si="4013"/>
        <v>#REF!</v>
      </c>
      <c r="GJ182" s="1325" t="e">
        <f t="shared" ca="1" si="4013"/>
        <v>#REF!</v>
      </c>
      <c r="GK182" s="688" t="e">
        <f t="shared" ca="1" si="4013"/>
        <v>#REF!</v>
      </c>
      <c r="GL182" s="518" t="e">
        <f t="shared" ca="1" si="4013"/>
        <v>#REF!</v>
      </c>
      <c r="GM182" s="1326" t="e">
        <f t="shared" ca="1" si="4013"/>
        <v>#REF!</v>
      </c>
      <c r="GN182" s="697" t="e">
        <f t="shared" ca="1" si="4013"/>
        <v>#REF!</v>
      </c>
      <c r="GO182" s="487" t="e">
        <f t="shared" ca="1" si="4013"/>
        <v>#REF!</v>
      </c>
      <c r="GP182" s="488" t="e">
        <f t="shared" ca="1" si="4013"/>
        <v>#REF!</v>
      </c>
      <c r="GQ182" s="1327" t="e">
        <f t="shared" ca="1" si="4013"/>
        <v>#REF!</v>
      </c>
      <c r="GR182" s="707" t="e">
        <f t="shared" ca="1" si="4013"/>
        <v>#REF!</v>
      </c>
      <c r="GS182" s="489" t="e">
        <f t="shared" ca="1" si="4013"/>
        <v>#REF!</v>
      </c>
      <c r="GT182" s="1328" t="e">
        <f t="shared" ca="1" si="4013"/>
        <v>#REF!</v>
      </c>
      <c r="GU182" s="707" t="e">
        <f t="shared" ca="1" si="4013"/>
        <v>#REF!</v>
      </c>
      <c r="GV182" s="489" t="e">
        <f t="shared" ca="1" si="4013"/>
        <v>#REF!</v>
      </c>
      <c r="GW182" s="1328" t="e">
        <f t="shared" ca="1" si="4013"/>
        <v>#REF!</v>
      </c>
      <c r="GX182" s="707" t="e">
        <f t="shared" ca="1" si="4013"/>
        <v>#REF!</v>
      </c>
      <c r="GY182" s="489" t="e">
        <f t="shared" ca="1" si="4013"/>
        <v>#REF!</v>
      </c>
      <c r="GZ182" s="490" t="e">
        <f t="shared" ca="1" si="4013"/>
        <v>#REF!</v>
      </c>
      <c r="HA182" s="1328" t="e">
        <f t="shared" ca="1" si="4013"/>
        <v>#REF!</v>
      </c>
      <c r="HC182" s="1312" t="s">
        <v>145</v>
      </c>
      <c r="HD182" s="477"/>
      <c r="HE182" s="595"/>
      <c r="HF182" s="477"/>
      <c r="HG182" s="477"/>
    </row>
    <row r="183" spans="2:215" s="478" customFormat="1" ht="28.5" x14ac:dyDescent="0.25">
      <c r="B183" s="516"/>
      <c r="C183" s="463"/>
      <c r="F183" s="1379"/>
      <c r="G183" s="1379"/>
      <c r="H183" s="1379"/>
      <c r="I183" s="1565"/>
      <c r="J183" s="554"/>
      <c r="R183" s="583"/>
      <c r="S183" s="443" t="s">
        <v>146</v>
      </c>
      <c r="T183" s="491" t="e">
        <f t="shared" ref="T183:AY183" ca="1" si="4014">SUMIFS(T$5:T$126,$HC$5:$HC$126,$S183,$HE$5:$HE$126,$I182)</f>
        <v>#REF!</v>
      </c>
      <c r="U183" s="492" t="e">
        <f t="shared" ca="1" si="4014"/>
        <v>#REF!</v>
      </c>
      <c r="V183" s="492" t="e">
        <f t="shared" ca="1" si="4014"/>
        <v>#REF!</v>
      </c>
      <c r="W183" s="493" t="e">
        <f t="shared" ca="1" si="4014"/>
        <v>#REF!</v>
      </c>
      <c r="X183" s="492" t="e">
        <f t="shared" ca="1" si="4014"/>
        <v>#REF!</v>
      </c>
      <c r="Y183" s="492" t="e">
        <f t="shared" ca="1" si="4014"/>
        <v>#REF!</v>
      </c>
      <c r="Z183" s="494" t="e">
        <f t="shared" ca="1" si="4014"/>
        <v>#REF!</v>
      </c>
      <c r="AA183" s="492" t="e">
        <f t="shared" ca="1" si="4014"/>
        <v>#REF!</v>
      </c>
      <c r="AB183" s="1329" t="e">
        <f t="shared" ca="1" si="4014"/>
        <v>#REF!</v>
      </c>
      <c r="AC183" s="492" t="e">
        <f t="shared" ca="1" si="4014"/>
        <v>#REF!</v>
      </c>
      <c r="AD183" s="491" t="e">
        <f t="shared" ca="1" si="4014"/>
        <v>#REF!</v>
      </c>
      <c r="AE183" s="492" t="e">
        <f t="shared" ca="1" si="4014"/>
        <v>#REF!</v>
      </c>
      <c r="AF183" s="492" t="e">
        <f t="shared" ca="1" si="4014"/>
        <v>#REF!</v>
      </c>
      <c r="AG183" s="493" t="e">
        <f t="shared" ca="1" si="4014"/>
        <v>#REF!</v>
      </c>
      <c r="AH183" s="492" t="e">
        <f t="shared" ca="1" si="4014"/>
        <v>#REF!</v>
      </c>
      <c r="AI183" s="492" t="e">
        <f t="shared" ca="1" si="4014"/>
        <v>#REF!</v>
      </c>
      <c r="AJ183" s="494" t="e">
        <f t="shared" ca="1" si="4014"/>
        <v>#REF!</v>
      </c>
      <c r="AK183" s="492" t="e">
        <f t="shared" ca="1" si="4014"/>
        <v>#REF!</v>
      </c>
      <c r="AL183" s="1329" t="e">
        <f t="shared" ca="1" si="4014"/>
        <v>#REF!</v>
      </c>
      <c r="AM183" s="492" t="e">
        <f t="shared" ca="1" si="4014"/>
        <v>#REF!</v>
      </c>
      <c r="AN183" s="491" t="e">
        <f t="shared" ca="1" si="4014"/>
        <v>#REF!</v>
      </c>
      <c r="AO183" s="492" t="e">
        <f t="shared" ca="1" si="4014"/>
        <v>#REF!</v>
      </c>
      <c r="AP183" s="492" t="e">
        <f t="shared" ca="1" si="4014"/>
        <v>#REF!</v>
      </c>
      <c r="AQ183" s="493" t="e">
        <f t="shared" ca="1" si="4014"/>
        <v>#REF!</v>
      </c>
      <c r="AR183" s="492" t="e">
        <f t="shared" ca="1" si="4014"/>
        <v>#REF!</v>
      </c>
      <c r="AS183" s="492" t="e">
        <f t="shared" ca="1" si="4014"/>
        <v>#REF!</v>
      </c>
      <c r="AT183" s="494" t="e">
        <f t="shared" ca="1" si="4014"/>
        <v>#REF!</v>
      </c>
      <c r="AU183" s="492" t="e">
        <f t="shared" ca="1" si="4014"/>
        <v>#REF!</v>
      </c>
      <c r="AV183" s="1329" t="e">
        <f t="shared" ca="1" si="4014"/>
        <v>#REF!</v>
      </c>
      <c r="AW183" s="492" t="e">
        <f t="shared" ca="1" si="4014"/>
        <v>#REF!</v>
      </c>
      <c r="AX183" s="645" t="e">
        <f t="shared" ca="1" si="4014"/>
        <v>#REF!</v>
      </c>
      <c r="AY183" s="522" t="e">
        <f t="shared" ca="1" si="4014"/>
        <v>#REF!</v>
      </c>
      <c r="AZ183" s="1330" t="e">
        <f t="shared" ref="AZ183:CE183" ca="1" si="4015">SUMIFS(AZ$5:AZ$126,$HC$5:$HC$126,$S183,$HE$5:$HE$126,$I182)</f>
        <v>#REF!</v>
      </c>
      <c r="BA183" s="656" t="e">
        <f t="shared" ca="1" si="4015"/>
        <v>#REF!</v>
      </c>
      <c r="BB183" s="544" t="e">
        <f t="shared" ca="1" si="4015"/>
        <v>#REF!</v>
      </c>
      <c r="BC183" s="1331" t="e">
        <f t="shared" ca="1" si="4015"/>
        <v>#REF!</v>
      </c>
      <c r="BD183" s="667" t="e">
        <f t="shared" ca="1" si="4015"/>
        <v>#REF!</v>
      </c>
      <c r="BE183" s="495" t="e">
        <f t="shared" ca="1" si="4015"/>
        <v>#REF!</v>
      </c>
      <c r="BF183" s="1329" t="e">
        <f t="shared" ca="1" si="4015"/>
        <v>#REF!</v>
      </c>
      <c r="BG183" s="1332" t="e">
        <f t="shared" ca="1" si="4015"/>
        <v>#REF!</v>
      </c>
      <c r="BH183" s="496" t="e">
        <f t="shared" ca="1" si="4015"/>
        <v>#REF!</v>
      </c>
      <c r="BI183" s="492" t="e">
        <f t="shared" ca="1" si="4015"/>
        <v>#REF!</v>
      </c>
      <c r="BJ183" s="492" t="e">
        <f t="shared" ca="1" si="4015"/>
        <v>#REF!</v>
      </c>
      <c r="BK183" s="493" t="e">
        <f t="shared" ca="1" si="4015"/>
        <v>#REF!</v>
      </c>
      <c r="BL183" s="492" t="e">
        <f t="shared" ca="1" si="4015"/>
        <v>#REF!</v>
      </c>
      <c r="BM183" s="492" t="e">
        <f t="shared" ca="1" si="4015"/>
        <v>#REF!</v>
      </c>
      <c r="BN183" s="494" t="e">
        <f t="shared" ca="1" si="4015"/>
        <v>#REF!</v>
      </c>
      <c r="BO183" s="492" t="e">
        <f t="shared" ca="1" si="4015"/>
        <v>#REF!</v>
      </c>
      <c r="BP183" s="1329" t="e">
        <f t="shared" ca="1" si="4015"/>
        <v>#REF!</v>
      </c>
      <c r="BQ183" s="492" t="e">
        <f t="shared" ca="1" si="4015"/>
        <v>#REF!</v>
      </c>
      <c r="BR183" s="491" t="e">
        <f t="shared" ca="1" si="4015"/>
        <v>#REF!</v>
      </c>
      <c r="BS183" s="492" t="e">
        <f t="shared" ca="1" si="4015"/>
        <v>#REF!</v>
      </c>
      <c r="BT183" s="492" t="e">
        <f t="shared" ca="1" si="4015"/>
        <v>#REF!</v>
      </c>
      <c r="BU183" s="493" t="e">
        <f t="shared" ca="1" si="4015"/>
        <v>#REF!</v>
      </c>
      <c r="BV183" s="492" t="e">
        <f t="shared" ca="1" si="4015"/>
        <v>#REF!</v>
      </c>
      <c r="BW183" s="492" t="e">
        <f t="shared" ca="1" si="4015"/>
        <v>#REF!</v>
      </c>
      <c r="BX183" s="494" t="e">
        <f t="shared" ca="1" si="4015"/>
        <v>#REF!</v>
      </c>
      <c r="BY183" s="492" t="e">
        <f t="shared" ca="1" si="4015"/>
        <v>#REF!</v>
      </c>
      <c r="BZ183" s="1329" t="e">
        <f t="shared" ca="1" si="4015"/>
        <v>#REF!</v>
      </c>
      <c r="CA183" s="492" t="e">
        <f t="shared" ca="1" si="4015"/>
        <v>#REF!</v>
      </c>
      <c r="CB183" s="491" t="e">
        <f t="shared" ca="1" si="4015"/>
        <v>#REF!</v>
      </c>
      <c r="CC183" s="492" t="e">
        <f t="shared" ca="1" si="4015"/>
        <v>#REF!</v>
      </c>
      <c r="CD183" s="492" t="e">
        <f t="shared" ca="1" si="4015"/>
        <v>#REF!</v>
      </c>
      <c r="CE183" s="493" t="e">
        <f t="shared" ca="1" si="4015"/>
        <v>#REF!</v>
      </c>
      <c r="CF183" s="492" t="e">
        <f t="shared" ref="CF183:DK183" ca="1" si="4016">SUMIFS(CF$5:CF$126,$HC$5:$HC$126,$S183,$HE$5:$HE$126,$I182)</f>
        <v>#REF!</v>
      </c>
      <c r="CG183" s="492" t="e">
        <f t="shared" ca="1" si="4016"/>
        <v>#REF!</v>
      </c>
      <c r="CH183" s="494" t="e">
        <f t="shared" ca="1" si="4016"/>
        <v>#REF!</v>
      </c>
      <c r="CI183" s="492" t="e">
        <f t="shared" ca="1" si="4016"/>
        <v>#REF!</v>
      </c>
      <c r="CJ183" s="1329" t="e">
        <f t="shared" ca="1" si="4016"/>
        <v>#REF!</v>
      </c>
      <c r="CK183" s="492" t="e">
        <f t="shared" ca="1" si="4016"/>
        <v>#REF!</v>
      </c>
      <c r="CL183" s="645" t="e">
        <f t="shared" ca="1" si="4016"/>
        <v>#REF!</v>
      </c>
      <c r="CM183" s="522" t="e">
        <f t="shared" ca="1" si="4016"/>
        <v>#REF!</v>
      </c>
      <c r="CN183" s="1330" t="e">
        <f t="shared" ca="1" si="4016"/>
        <v>#REF!</v>
      </c>
      <c r="CO183" s="656" t="e">
        <f t="shared" ca="1" si="4016"/>
        <v>#REF!</v>
      </c>
      <c r="CP183" s="544" t="e">
        <f t="shared" ca="1" si="4016"/>
        <v>#REF!</v>
      </c>
      <c r="CQ183" s="1331" t="e">
        <f t="shared" ca="1" si="4016"/>
        <v>#REF!</v>
      </c>
      <c r="CR183" s="667" t="e">
        <f t="shared" ca="1" si="4016"/>
        <v>#REF!</v>
      </c>
      <c r="CS183" s="495" t="e">
        <f t="shared" ca="1" si="4016"/>
        <v>#REF!</v>
      </c>
      <c r="CT183" s="1329" t="e">
        <f t="shared" ca="1" si="4016"/>
        <v>#REF!</v>
      </c>
      <c r="CU183" s="1332" t="e">
        <f t="shared" ca="1" si="4016"/>
        <v>#REF!</v>
      </c>
      <c r="CV183" s="678" t="e">
        <f t="shared" ca="1" si="4016"/>
        <v>#REF!</v>
      </c>
      <c r="CW183" s="541" t="e">
        <f t="shared" ca="1" si="4016"/>
        <v>#REF!</v>
      </c>
      <c r="CX183" s="1333" t="e">
        <f t="shared" ca="1" si="4016"/>
        <v>#REF!</v>
      </c>
      <c r="CY183" s="689" t="e">
        <f t="shared" ca="1" si="4016"/>
        <v>#REF!</v>
      </c>
      <c r="CZ183" s="519" t="e">
        <f t="shared" ca="1" si="4016"/>
        <v>#REF!</v>
      </c>
      <c r="DA183" s="1334" t="e">
        <f t="shared" ca="1" si="4016"/>
        <v>#REF!</v>
      </c>
      <c r="DB183" s="698" t="e">
        <f t="shared" ca="1" si="4016"/>
        <v>#REF!</v>
      </c>
      <c r="DC183" s="497" t="e">
        <f t="shared" ca="1" si="4016"/>
        <v>#REF!</v>
      </c>
      <c r="DD183" s="1329" t="e">
        <f t="shared" ca="1" si="4016"/>
        <v>#REF!</v>
      </c>
      <c r="DE183" s="1335" t="e">
        <f t="shared" ca="1" si="4016"/>
        <v>#REF!</v>
      </c>
      <c r="DF183" s="496" t="e">
        <f t="shared" ca="1" si="4016"/>
        <v>#REF!</v>
      </c>
      <c r="DG183" s="492" t="e">
        <f t="shared" ca="1" si="4016"/>
        <v>#REF!</v>
      </c>
      <c r="DH183" s="492" t="e">
        <f t="shared" ca="1" si="4016"/>
        <v>#REF!</v>
      </c>
      <c r="DI183" s="493" t="e">
        <f t="shared" ca="1" si="4016"/>
        <v>#REF!</v>
      </c>
      <c r="DJ183" s="492" t="e">
        <f t="shared" ca="1" si="4016"/>
        <v>#REF!</v>
      </c>
      <c r="DK183" s="492" t="e">
        <f t="shared" ca="1" si="4016"/>
        <v>#REF!</v>
      </c>
      <c r="DL183" s="494" t="e">
        <f t="shared" ref="DL183:EQ183" ca="1" si="4017">SUMIFS(DL$5:DL$126,$HC$5:$HC$126,$S183,$HE$5:$HE$126,$I182)</f>
        <v>#REF!</v>
      </c>
      <c r="DM183" s="492" t="e">
        <f t="shared" ca="1" si="4017"/>
        <v>#REF!</v>
      </c>
      <c r="DN183" s="1329" t="e">
        <f t="shared" ca="1" si="4017"/>
        <v>#REF!</v>
      </c>
      <c r="DO183" s="492" t="e">
        <f t="shared" ca="1" si="4017"/>
        <v>#REF!</v>
      </c>
      <c r="DP183" s="491" t="e">
        <f t="shared" ca="1" si="4017"/>
        <v>#REF!</v>
      </c>
      <c r="DQ183" s="492" t="e">
        <f t="shared" ca="1" si="4017"/>
        <v>#REF!</v>
      </c>
      <c r="DR183" s="492" t="e">
        <f t="shared" ca="1" si="4017"/>
        <v>#REF!</v>
      </c>
      <c r="DS183" s="493" t="e">
        <f t="shared" ca="1" si="4017"/>
        <v>#REF!</v>
      </c>
      <c r="DT183" s="492" t="e">
        <f t="shared" ca="1" si="4017"/>
        <v>#REF!</v>
      </c>
      <c r="DU183" s="492" t="e">
        <f t="shared" ca="1" si="4017"/>
        <v>#REF!</v>
      </c>
      <c r="DV183" s="494" t="e">
        <f t="shared" ca="1" si="4017"/>
        <v>#REF!</v>
      </c>
      <c r="DW183" s="492" t="e">
        <f t="shared" ca="1" si="4017"/>
        <v>#REF!</v>
      </c>
      <c r="DX183" s="1329" t="e">
        <f t="shared" ca="1" si="4017"/>
        <v>#REF!</v>
      </c>
      <c r="DY183" s="492" t="e">
        <f t="shared" ca="1" si="4017"/>
        <v>#REF!</v>
      </c>
      <c r="DZ183" s="491" t="e">
        <f t="shared" ca="1" si="4017"/>
        <v>#REF!</v>
      </c>
      <c r="EA183" s="492" t="e">
        <f t="shared" ca="1" si="4017"/>
        <v>#REF!</v>
      </c>
      <c r="EB183" s="492" t="e">
        <f t="shared" ca="1" si="4017"/>
        <v>#REF!</v>
      </c>
      <c r="EC183" s="493" t="e">
        <f t="shared" ca="1" si="4017"/>
        <v>#REF!</v>
      </c>
      <c r="ED183" s="492" t="e">
        <f t="shared" ca="1" si="4017"/>
        <v>#REF!</v>
      </c>
      <c r="EE183" s="492" t="e">
        <f t="shared" ca="1" si="4017"/>
        <v>#REF!</v>
      </c>
      <c r="EF183" s="494" t="e">
        <f t="shared" ca="1" si="4017"/>
        <v>#REF!</v>
      </c>
      <c r="EG183" s="492" t="e">
        <f t="shared" ca="1" si="4017"/>
        <v>#REF!</v>
      </c>
      <c r="EH183" s="1329" t="e">
        <f t="shared" ca="1" si="4017"/>
        <v>#REF!</v>
      </c>
      <c r="EI183" s="492" t="e">
        <f t="shared" ca="1" si="4017"/>
        <v>#REF!</v>
      </c>
      <c r="EJ183" s="645" t="e">
        <f t="shared" ca="1" si="4017"/>
        <v>#REF!</v>
      </c>
      <c r="EK183" s="522" t="e">
        <f t="shared" ca="1" si="4017"/>
        <v>#REF!</v>
      </c>
      <c r="EL183" s="1330" t="e">
        <f t="shared" ca="1" si="4017"/>
        <v>#REF!</v>
      </c>
      <c r="EM183" s="656" t="e">
        <f t="shared" ca="1" si="4017"/>
        <v>#REF!</v>
      </c>
      <c r="EN183" s="544" t="e">
        <f t="shared" ca="1" si="4017"/>
        <v>#REF!</v>
      </c>
      <c r="EO183" s="1331" t="e">
        <f t="shared" ca="1" si="4017"/>
        <v>#REF!</v>
      </c>
      <c r="EP183" s="667" t="e">
        <f t="shared" ca="1" si="4017"/>
        <v>#REF!</v>
      </c>
      <c r="EQ183" s="495" t="e">
        <f t="shared" ca="1" si="4017"/>
        <v>#REF!</v>
      </c>
      <c r="ER183" s="1329" t="e">
        <f t="shared" ref="ER183:FW183" ca="1" si="4018">SUMIFS(ER$5:ER$126,$HC$5:$HC$126,$S183,$HE$5:$HE$126,$I182)</f>
        <v>#REF!</v>
      </c>
      <c r="ES183" s="1332" t="e">
        <f t="shared" ca="1" si="4018"/>
        <v>#REF!</v>
      </c>
      <c r="ET183" s="496" t="e">
        <f t="shared" ca="1" si="4018"/>
        <v>#REF!</v>
      </c>
      <c r="EU183" s="492" t="e">
        <f t="shared" ca="1" si="4018"/>
        <v>#REF!</v>
      </c>
      <c r="EV183" s="492" t="e">
        <f t="shared" ca="1" si="4018"/>
        <v>#REF!</v>
      </c>
      <c r="EW183" s="493" t="e">
        <f t="shared" ca="1" si="4018"/>
        <v>#REF!</v>
      </c>
      <c r="EX183" s="492" t="e">
        <f t="shared" ca="1" si="4018"/>
        <v>#REF!</v>
      </c>
      <c r="EY183" s="492" t="e">
        <f t="shared" ca="1" si="4018"/>
        <v>#REF!</v>
      </c>
      <c r="EZ183" s="494" t="e">
        <f t="shared" ca="1" si="4018"/>
        <v>#REF!</v>
      </c>
      <c r="FA183" s="492" t="e">
        <f t="shared" ca="1" si="4018"/>
        <v>#REF!</v>
      </c>
      <c r="FB183" s="1329" t="e">
        <f t="shared" ca="1" si="4018"/>
        <v>#REF!</v>
      </c>
      <c r="FC183" s="492" t="e">
        <f t="shared" ca="1" si="4018"/>
        <v>#REF!</v>
      </c>
      <c r="FD183" s="491" t="e">
        <f t="shared" ca="1" si="4018"/>
        <v>#REF!</v>
      </c>
      <c r="FE183" s="492" t="e">
        <f t="shared" ca="1" si="4018"/>
        <v>#REF!</v>
      </c>
      <c r="FF183" s="492" t="e">
        <f t="shared" ca="1" si="4018"/>
        <v>#REF!</v>
      </c>
      <c r="FG183" s="493" t="e">
        <f t="shared" ca="1" si="4018"/>
        <v>#REF!</v>
      </c>
      <c r="FH183" s="492" t="e">
        <f t="shared" ca="1" si="4018"/>
        <v>#REF!</v>
      </c>
      <c r="FI183" s="492" t="e">
        <f t="shared" ca="1" si="4018"/>
        <v>#REF!</v>
      </c>
      <c r="FJ183" s="494" t="e">
        <f t="shared" ca="1" si="4018"/>
        <v>#REF!</v>
      </c>
      <c r="FK183" s="492" t="e">
        <f t="shared" ca="1" si="4018"/>
        <v>#REF!</v>
      </c>
      <c r="FL183" s="1329" t="e">
        <f t="shared" ca="1" si="4018"/>
        <v>#REF!</v>
      </c>
      <c r="FM183" s="492" t="e">
        <f t="shared" ca="1" si="4018"/>
        <v>#REF!</v>
      </c>
      <c r="FN183" s="491" t="e">
        <f t="shared" ca="1" si="4018"/>
        <v>#REF!</v>
      </c>
      <c r="FO183" s="492" t="e">
        <f t="shared" ca="1" si="4018"/>
        <v>#REF!</v>
      </c>
      <c r="FP183" s="492" t="e">
        <f t="shared" ca="1" si="4018"/>
        <v>#REF!</v>
      </c>
      <c r="FQ183" s="493" t="e">
        <f t="shared" ca="1" si="4018"/>
        <v>#REF!</v>
      </c>
      <c r="FR183" s="492" t="e">
        <f t="shared" ca="1" si="4018"/>
        <v>#REF!</v>
      </c>
      <c r="FS183" s="492" t="e">
        <f t="shared" ca="1" si="4018"/>
        <v>#REF!</v>
      </c>
      <c r="FT183" s="494" t="e">
        <f t="shared" ca="1" si="4018"/>
        <v>#REF!</v>
      </c>
      <c r="FU183" s="492" t="e">
        <f t="shared" ca="1" si="4018"/>
        <v>#REF!</v>
      </c>
      <c r="FV183" s="1329" t="e">
        <f t="shared" ca="1" si="4018"/>
        <v>#REF!</v>
      </c>
      <c r="FW183" s="492" t="e">
        <f t="shared" ca="1" si="4018"/>
        <v>#REF!</v>
      </c>
      <c r="FX183" s="645" t="e">
        <f t="shared" ref="FX183:HA183" ca="1" si="4019">SUMIFS(FX$5:FX$126,$HC$5:$HC$126,$S183,$HE$5:$HE$126,$I182)</f>
        <v>#REF!</v>
      </c>
      <c r="FY183" s="522" t="e">
        <f t="shared" ca="1" si="4019"/>
        <v>#REF!</v>
      </c>
      <c r="FZ183" s="1330" t="e">
        <f t="shared" ca="1" si="4019"/>
        <v>#REF!</v>
      </c>
      <c r="GA183" s="656" t="e">
        <f t="shared" ca="1" si="4019"/>
        <v>#REF!</v>
      </c>
      <c r="GB183" s="544" t="e">
        <f t="shared" ca="1" si="4019"/>
        <v>#REF!</v>
      </c>
      <c r="GC183" s="1331" t="e">
        <f t="shared" ca="1" si="4019"/>
        <v>#REF!</v>
      </c>
      <c r="GD183" s="667" t="e">
        <f t="shared" ca="1" si="4019"/>
        <v>#REF!</v>
      </c>
      <c r="GE183" s="495" t="e">
        <f t="shared" ca="1" si="4019"/>
        <v>#REF!</v>
      </c>
      <c r="GF183" s="1329" t="e">
        <f t="shared" ca="1" si="4019"/>
        <v>#REF!</v>
      </c>
      <c r="GG183" s="1332" t="e">
        <f t="shared" ca="1" si="4019"/>
        <v>#REF!</v>
      </c>
      <c r="GH183" s="678" t="e">
        <f t="shared" ca="1" si="4019"/>
        <v>#REF!</v>
      </c>
      <c r="GI183" s="541" t="e">
        <f t="shared" ca="1" si="4019"/>
        <v>#REF!</v>
      </c>
      <c r="GJ183" s="1333" t="e">
        <f t="shared" ca="1" si="4019"/>
        <v>#REF!</v>
      </c>
      <c r="GK183" s="689" t="e">
        <f t="shared" ca="1" si="4019"/>
        <v>#REF!</v>
      </c>
      <c r="GL183" s="519" t="e">
        <f t="shared" ca="1" si="4019"/>
        <v>#REF!</v>
      </c>
      <c r="GM183" s="1334" t="e">
        <f t="shared" ca="1" si="4019"/>
        <v>#REF!</v>
      </c>
      <c r="GN183" s="698" t="e">
        <f t="shared" ca="1" si="4019"/>
        <v>#REF!</v>
      </c>
      <c r="GO183" s="497" t="e">
        <f t="shared" ca="1" si="4019"/>
        <v>#REF!</v>
      </c>
      <c r="GP183" s="1329" t="e">
        <f t="shared" ca="1" si="4019"/>
        <v>#REF!</v>
      </c>
      <c r="GQ183" s="1335" t="e">
        <f t="shared" ca="1" si="4019"/>
        <v>#REF!</v>
      </c>
      <c r="GR183" s="708" t="e">
        <f t="shared" ca="1" si="4019"/>
        <v>#REF!</v>
      </c>
      <c r="GS183" s="498" t="e">
        <f t="shared" ca="1" si="4019"/>
        <v>#REF!</v>
      </c>
      <c r="GT183" s="1336" t="e">
        <f t="shared" ca="1" si="4019"/>
        <v>#REF!</v>
      </c>
      <c r="GU183" s="708" t="e">
        <f t="shared" ca="1" si="4019"/>
        <v>#REF!</v>
      </c>
      <c r="GV183" s="498" t="e">
        <f t="shared" ca="1" si="4019"/>
        <v>#REF!</v>
      </c>
      <c r="GW183" s="1336" t="e">
        <f t="shared" ca="1" si="4019"/>
        <v>#REF!</v>
      </c>
      <c r="GX183" s="708" t="e">
        <f t="shared" ca="1" si="4019"/>
        <v>#REF!</v>
      </c>
      <c r="GY183" s="498" t="e">
        <f t="shared" ca="1" si="4019"/>
        <v>#REF!</v>
      </c>
      <c r="GZ183" s="1329" t="e">
        <f t="shared" ca="1" si="4019"/>
        <v>#REF!</v>
      </c>
      <c r="HA183" s="1336" t="e">
        <f t="shared" ca="1" si="4019"/>
        <v>#REF!</v>
      </c>
      <c r="HC183" s="1312" t="s">
        <v>146</v>
      </c>
      <c r="HD183" s="477"/>
      <c r="HE183" s="595"/>
      <c r="HF183" s="477"/>
      <c r="HG183" s="477"/>
    </row>
    <row r="184" spans="2:215" s="478" customFormat="1" ht="29.25" thickBot="1" x14ac:dyDescent="0.3">
      <c r="B184" s="516"/>
      <c r="C184" s="463"/>
      <c r="F184" s="1379"/>
      <c r="G184" s="1379"/>
      <c r="H184" s="1379"/>
      <c r="I184" s="1565"/>
      <c r="J184" s="554"/>
      <c r="R184" s="583"/>
      <c r="S184" s="444" t="s">
        <v>143</v>
      </c>
      <c r="T184" s="1337" t="e">
        <f t="shared" ref="T184:AA184" ca="1" si="4020">IF(AND(T182&gt;0,T183&gt;0),ROUNDDOWN(T183/T182,4),"")</f>
        <v>#REF!</v>
      </c>
      <c r="U184" s="1338" t="e">
        <f t="shared" ca="1" si="4020"/>
        <v>#REF!</v>
      </c>
      <c r="V184" s="1338" t="e">
        <f t="shared" ca="1" si="4020"/>
        <v>#REF!</v>
      </c>
      <c r="W184" s="1339" t="e">
        <f t="shared" ca="1" si="4020"/>
        <v>#REF!</v>
      </c>
      <c r="X184" s="1338" t="e">
        <f t="shared" ca="1" si="4020"/>
        <v>#REF!</v>
      </c>
      <c r="Y184" s="1338" t="e">
        <f t="shared" ca="1" si="4020"/>
        <v>#REF!</v>
      </c>
      <c r="Z184" s="1340" t="e">
        <f t="shared" ca="1" si="4020"/>
        <v>#REF!</v>
      </c>
      <c r="AA184" s="1338" t="e">
        <f t="shared" ca="1" si="4020"/>
        <v>#REF!</v>
      </c>
      <c r="AB184" s="1341" t="e">
        <f ca="1">IF(AB183&gt;0,AB183/AB182,0)</f>
        <v>#REF!</v>
      </c>
      <c r="AC184" s="1338" t="e">
        <f t="shared" ref="AC184:AK184" ca="1" si="4021">IF(AND(AC182&gt;0,AC183&gt;0),ROUNDDOWN(AC183/AC182,4),"")</f>
        <v>#REF!</v>
      </c>
      <c r="AD184" s="1337" t="e">
        <f t="shared" ca="1" si="4021"/>
        <v>#REF!</v>
      </c>
      <c r="AE184" s="1338" t="e">
        <f t="shared" ca="1" si="4021"/>
        <v>#REF!</v>
      </c>
      <c r="AF184" s="1338" t="e">
        <f t="shared" ca="1" si="4021"/>
        <v>#REF!</v>
      </c>
      <c r="AG184" s="1339" t="e">
        <f t="shared" ca="1" si="4021"/>
        <v>#REF!</v>
      </c>
      <c r="AH184" s="1338" t="e">
        <f t="shared" ca="1" si="4021"/>
        <v>#REF!</v>
      </c>
      <c r="AI184" s="1338" t="e">
        <f t="shared" ca="1" si="4021"/>
        <v>#REF!</v>
      </c>
      <c r="AJ184" s="1340" t="e">
        <f t="shared" ca="1" si="4021"/>
        <v>#REF!</v>
      </c>
      <c r="AK184" s="1338" t="e">
        <f t="shared" ca="1" si="4021"/>
        <v>#REF!</v>
      </c>
      <c r="AL184" s="1341" t="e">
        <f ca="1">IF(AL183&gt;0,AL183/AL182,0)</f>
        <v>#REF!</v>
      </c>
      <c r="AM184" s="1338" t="e">
        <f t="shared" ref="AM184:AU184" ca="1" si="4022">IF(AND(AM182&gt;0,AM183&gt;0),ROUNDDOWN(AM183/AM182,4),"")</f>
        <v>#REF!</v>
      </c>
      <c r="AN184" s="1337" t="e">
        <f t="shared" ca="1" si="4022"/>
        <v>#REF!</v>
      </c>
      <c r="AO184" s="1338" t="e">
        <f t="shared" ca="1" si="4022"/>
        <v>#REF!</v>
      </c>
      <c r="AP184" s="1338" t="e">
        <f t="shared" ca="1" si="4022"/>
        <v>#REF!</v>
      </c>
      <c r="AQ184" s="1339" t="e">
        <f t="shared" ca="1" si="4022"/>
        <v>#REF!</v>
      </c>
      <c r="AR184" s="1338" t="e">
        <f t="shared" ca="1" si="4022"/>
        <v>#REF!</v>
      </c>
      <c r="AS184" s="1338" t="e">
        <f t="shared" ca="1" si="4022"/>
        <v>#REF!</v>
      </c>
      <c r="AT184" s="1340" t="e">
        <f t="shared" ca="1" si="4022"/>
        <v>#REF!</v>
      </c>
      <c r="AU184" s="1338" t="e">
        <f t="shared" ca="1" si="4022"/>
        <v>#REF!</v>
      </c>
      <c r="AV184" s="1341" t="e">
        <f ca="1">IF(AV183&gt;0,AV183/AV182,0)</f>
        <v>#REF!</v>
      </c>
      <c r="AW184" s="1338" t="e">
        <f t="shared" ref="AW184" ca="1" si="4023">IF(AND(AW182&gt;0,AW183&gt;0),ROUNDDOWN(AW183/AW182,4),"")</f>
        <v>#REF!</v>
      </c>
      <c r="AX184" s="1343" t="e">
        <f t="shared" ref="AX184:BE184" ca="1" si="4024">IF(AND(AX182&gt;0,AX183&gt;0),ROUNDDOWN(AX183/AX182,4),"")</f>
        <v>#REF!</v>
      </c>
      <c r="AY184" s="1344" t="e">
        <f t="shared" ca="1" si="4024"/>
        <v>#REF!</v>
      </c>
      <c r="AZ184" s="1345" t="e">
        <f t="shared" ca="1" si="4024"/>
        <v>#REF!</v>
      </c>
      <c r="BA184" s="1346" t="e">
        <f t="shared" ca="1" si="4024"/>
        <v>#REF!</v>
      </c>
      <c r="BB184" s="1347" t="e">
        <f t="shared" ca="1" si="4024"/>
        <v>#REF!</v>
      </c>
      <c r="BC184" s="1348" t="e">
        <f t="shared" ca="1" si="4024"/>
        <v>#REF!</v>
      </c>
      <c r="BD184" s="1349" t="e">
        <f t="shared" ca="1" si="4024"/>
        <v>#REF!</v>
      </c>
      <c r="BE184" s="1350" t="e">
        <f t="shared" ca="1" si="4024"/>
        <v>#REF!</v>
      </c>
      <c r="BF184" s="1351"/>
      <c r="BG184" s="1352" t="e">
        <f ca="1">IF(AND(BG182&gt;0,BG183&gt;0),ROUNDDOWN(BG183/BG182,4),"")</f>
        <v>#REF!</v>
      </c>
      <c r="BH184" s="1353" t="e">
        <f t="shared" ref="BH184:BO184" ca="1" si="4025">IF(AND(BH182&gt;0,BH183&gt;0),ROUNDDOWN(BH183/BH182,4),"")</f>
        <v>#REF!</v>
      </c>
      <c r="BI184" s="1338" t="e">
        <f t="shared" ca="1" si="4025"/>
        <v>#REF!</v>
      </c>
      <c r="BJ184" s="1338" t="e">
        <f t="shared" ca="1" si="4025"/>
        <v>#REF!</v>
      </c>
      <c r="BK184" s="1339" t="e">
        <f t="shared" ca="1" si="4025"/>
        <v>#REF!</v>
      </c>
      <c r="BL184" s="1338" t="e">
        <f t="shared" ca="1" si="4025"/>
        <v>#REF!</v>
      </c>
      <c r="BM184" s="1338" t="e">
        <f t="shared" ca="1" si="4025"/>
        <v>#REF!</v>
      </c>
      <c r="BN184" s="1340" t="e">
        <f t="shared" ca="1" si="4025"/>
        <v>#REF!</v>
      </c>
      <c r="BO184" s="1338" t="e">
        <f t="shared" ca="1" si="4025"/>
        <v>#REF!</v>
      </c>
      <c r="BP184" s="1341" t="e">
        <f ca="1">IF(BP183&gt;0,BP183/BP182,0)</f>
        <v>#REF!</v>
      </c>
      <c r="BQ184" s="1338" t="e">
        <f t="shared" ref="BQ184:BY184" ca="1" si="4026">IF(AND(BQ182&gt;0,BQ183&gt;0),ROUNDDOWN(BQ183/BQ182,4),"")</f>
        <v>#REF!</v>
      </c>
      <c r="BR184" s="1337" t="e">
        <f t="shared" ca="1" si="4026"/>
        <v>#REF!</v>
      </c>
      <c r="BS184" s="1338" t="e">
        <f t="shared" ca="1" si="4026"/>
        <v>#REF!</v>
      </c>
      <c r="BT184" s="1338" t="e">
        <f t="shared" ca="1" si="4026"/>
        <v>#REF!</v>
      </c>
      <c r="BU184" s="1339" t="e">
        <f t="shared" ca="1" si="4026"/>
        <v>#REF!</v>
      </c>
      <c r="BV184" s="1338" t="e">
        <f t="shared" ca="1" si="4026"/>
        <v>#REF!</v>
      </c>
      <c r="BW184" s="1338" t="e">
        <f t="shared" ca="1" si="4026"/>
        <v>#REF!</v>
      </c>
      <c r="BX184" s="1340" t="e">
        <f t="shared" ca="1" si="4026"/>
        <v>#REF!</v>
      </c>
      <c r="BY184" s="1338" t="e">
        <f t="shared" ca="1" si="4026"/>
        <v>#REF!</v>
      </c>
      <c r="BZ184" s="1341" t="e">
        <f ca="1">IF(BZ183&gt;0,BZ183/BZ182,0)</f>
        <v>#REF!</v>
      </c>
      <c r="CA184" s="1338" t="e">
        <f t="shared" ref="CA184:CI184" ca="1" si="4027">IF(AND(CA182&gt;0,CA183&gt;0),ROUNDDOWN(CA183/CA182,4),"")</f>
        <v>#REF!</v>
      </c>
      <c r="CB184" s="1337" t="e">
        <f t="shared" ca="1" si="4027"/>
        <v>#REF!</v>
      </c>
      <c r="CC184" s="1338" t="e">
        <f t="shared" ca="1" si="4027"/>
        <v>#REF!</v>
      </c>
      <c r="CD184" s="1338" t="e">
        <f t="shared" ca="1" si="4027"/>
        <v>#REF!</v>
      </c>
      <c r="CE184" s="1339" t="e">
        <f t="shared" ca="1" si="4027"/>
        <v>#REF!</v>
      </c>
      <c r="CF184" s="1338" t="e">
        <f t="shared" ca="1" si="4027"/>
        <v>#REF!</v>
      </c>
      <c r="CG184" s="1338" t="e">
        <f t="shared" ca="1" si="4027"/>
        <v>#REF!</v>
      </c>
      <c r="CH184" s="1340" t="e">
        <f t="shared" ca="1" si="4027"/>
        <v>#REF!</v>
      </c>
      <c r="CI184" s="1338" t="e">
        <f t="shared" ca="1" si="4027"/>
        <v>#REF!</v>
      </c>
      <c r="CJ184" s="1341" t="e">
        <f ca="1">IF(CJ183&gt;0,CJ183/CJ182,0)</f>
        <v>#REF!</v>
      </c>
      <c r="CK184" s="1338" t="e">
        <f t="shared" ref="CK184" ca="1" si="4028">IF(AND(CK182&gt;0,CK183&gt;0),ROUNDDOWN(CK183/CK182,4),"")</f>
        <v>#REF!</v>
      </c>
      <c r="CL184" s="1343" t="e">
        <f t="shared" ref="CL184:CS184" ca="1" si="4029">IF(AND(CL182&gt;0,CL183&gt;0),ROUNDDOWN(CL183/CL182,4),"")</f>
        <v>#REF!</v>
      </c>
      <c r="CM184" s="1344" t="e">
        <f t="shared" ca="1" si="4029"/>
        <v>#REF!</v>
      </c>
      <c r="CN184" s="1345" t="e">
        <f t="shared" ca="1" si="4029"/>
        <v>#REF!</v>
      </c>
      <c r="CO184" s="1346" t="e">
        <f t="shared" ca="1" si="4029"/>
        <v>#REF!</v>
      </c>
      <c r="CP184" s="1347" t="e">
        <f t="shared" ca="1" si="4029"/>
        <v>#REF!</v>
      </c>
      <c r="CQ184" s="1348" t="e">
        <f t="shared" ca="1" si="4029"/>
        <v>#REF!</v>
      </c>
      <c r="CR184" s="1349" t="e">
        <f t="shared" ca="1" si="4029"/>
        <v>#REF!</v>
      </c>
      <c r="CS184" s="1350" t="e">
        <f t="shared" ca="1" si="4029"/>
        <v>#REF!</v>
      </c>
      <c r="CT184" s="1351"/>
      <c r="CU184" s="1352" t="e">
        <f t="shared" ref="CU184:DC184" ca="1" si="4030">IF(AND(CU182&gt;0,CU183&gt;0),ROUNDDOWN(CU183/CU182,4),"")</f>
        <v>#REF!</v>
      </c>
      <c r="CV184" s="1354" t="e">
        <f t="shared" ca="1" si="4030"/>
        <v>#REF!</v>
      </c>
      <c r="CW184" s="1355" t="e">
        <f t="shared" ca="1" si="4030"/>
        <v>#REF!</v>
      </c>
      <c r="CX184" s="1356" t="e">
        <f t="shared" ca="1" si="4030"/>
        <v>#REF!</v>
      </c>
      <c r="CY184" s="1357" t="e">
        <f t="shared" ca="1" si="4030"/>
        <v>#REF!</v>
      </c>
      <c r="CZ184" s="1358" t="e">
        <f t="shared" ca="1" si="4030"/>
        <v>#REF!</v>
      </c>
      <c r="DA184" s="1359" t="e">
        <f t="shared" ca="1" si="4030"/>
        <v>#REF!</v>
      </c>
      <c r="DB184" s="1360" t="e">
        <f t="shared" ca="1" si="4030"/>
        <v>#REF!</v>
      </c>
      <c r="DC184" s="1361" t="e">
        <f t="shared" ca="1" si="4030"/>
        <v>#REF!</v>
      </c>
      <c r="DD184" s="1362"/>
      <c r="DE184" s="1363" t="e">
        <f ca="1">IF(AND(DE182&gt;0,DE183&gt;0),ROUNDDOWN(DE183/DE182,4),"")</f>
        <v>#REF!</v>
      </c>
      <c r="DF184" s="1353" t="e">
        <f t="shared" ref="DF184:DM184" ca="1" si="4031">IF(AND(DF182&gt;0,DF183&gt;0),ROUNDDOWN(DF183/DF182,4),"")</f>
        <v>#REF!</v>
      </c>
      <c r="DG184" s="1338" t="e">
        <f t="shared" ca="1" si="4031"/>
        <v>#REF!</v>
      </c>
      <c r="DH184" s="1338" t="e">
        <f t="shared" ca="1" si="4031"/>
        <v>#REF!</v>
      </c>
      <c r="DI184" s="1339" t="e">
        <f t="shared" ca="1" si="4031"/>
        <v>#REF!</v>
      </c>
      <c r="DJ184" s="1338" t="e">
        <f t="shared" ca="1" si="4031"/>
        <v>#REF!</v>
      </c>
      <c r="DK184" s="1338" t="e">
        <f t="shared" ca="1" si="4031"/>
        <v>#REF!</v>
      </c>
      <c r="DL184" s="1340" t="e">
        <f t="shared" ca="1" si="4031"/>
        <v>#REF!</v>
      </c>
      <c r="DM184" s="1338" t="e">
        <f t="shared" ca="1" si="4031"/>
        <v>#REF!</v>
      </c>
      <c r="DN184" s="1341" t="e">
        <f ca="1">IF(DN183&gt;0,DN183/DN182,0)</f>
        <v>#REF!</v>
      </c>
      <c r="DO184" s="1338" t="e">
        <f t="shared" ref="DO184:DW184" ca="1" si="4032">IF(AND(DO182&gt;0,DO183&gt;0),ROUNDDOWN(DO183/DO182,4),"")</f>
        <v>#REF!</v>
      </c>
      <c r="DP184" s="1337" t="e">
        <f t="shared" ca="1" si="4032"/>
        <v>#REF!</v>
      </c>
      <c r="DQ184" s="1338" t="e">
        <f t="shared" ca="1" si="4032"/>
        <v>#REF!</v>
      </c>
      <c r="DR184" s="1338" t="e">
        <f t="shared" ca="1" si="4032"/>
        <v>#REF!</v>
      </c>
      <c r="DS184" s="1339" t="e">
        <f t="shared" ca="1" si="4032"/>
        <v>#REF!</v>
      </c>
      <c r="DT184" s="1338" t="e">
        <f t="shared" ca="1" si="4032"/>
        <v>#REF!</v>
      </c>
      <c r="DU184" s="1338" t="e">
        <f t="shared" ca="1" si="4032"/>
        <v>#REF!</v>
      </c>
      <c r="DV184" s="1340" t="e">
        <f t="shared" ca="1" si="4032"/>
        <v>#REF!</v>
      </c>
      <c r="DW184" s="1338" t="e">
        <f t="shared" ca="1" si="4032"/>
        <v>#REF!</v>
      </c>
      <c r="DX184" s="1341" t="e">
        <f ca="1">IF(DX183&gt;0,DX183/DX182,0)</f>
        <v>#REF!</v>
      </c>
      <c r="DY184" s="1338" t="e">
        <f t="shared" ref="DY184:EG184" ca="1" si="4033">IF(AND(DY182&gt;0,DY183&gt;0),ROUNDDOWN(DY183/DY182,4),"")</f>
        <v>#REF!</v>
      </c>
      <c r="DZ184" s="1337" t="e">
        <f t="shared" ca="1" si="4033"/>
        <v>#REF!</v>
      </c>
      <c r="EA184" s="1338" t="e">
        <f t="shared" ca="1" si="4033"/>
        <v>#REF!</v>
      </c>
      <c r="EB184" s="1338" t="e">
        <f t="shared" ca="1" si="4033"/>
        <v>#REF!</v>
      </c>
      <c r="EC184" s="1339" t="e">
        <f t="shared" ca="1" si="4033"/>
        <v>#REF!</v>
      </c>
      <c r="ED184" s="1338" t="e">
        <f t="shared" ca="1" si="4033"/>
        <v>#REF!</v>
      </c>
      <c r="EE184" s="1338" t="e">
        <f t="shared" ca="1" si="4033"/>
        <v>#REF!</v>
      </c>
      <c r="EF184" s="1340" t="e">
        <f t="shared" ca="1" si="4033"/>
        <v>#REF!</v>
      </c>
      <c r="EG184" s="1338" t="e">
        <f t="shared" ca="1" si="4033"/>
        <v>#REF!</v>
      </c>
      <c r="EH184" s="1341" t="e">
        <f ca="1">IF(EH183&gt;0,EH183/EH182,0)</f>
        <v>#REF!</v>
      </c>
      <c r="EI184" s="1338" t="e">
        <f t="shared" ref="EI184" ca="1" si="4034">IF(AND(EI182&gt;0,EI183&gt;0),ROUNDDOWN(EI183/EI182,4),"")</f>
        <v>#REF!</v>
      </c>
      <c r="EJ184" s="1343" t="e">
        <f t="shared" ref="EJ184:EQ184" ca="1" si="4035">IF(AND(EJ182&gt;0,EJ183&gt;0),ROUNDDOWN(EJ183/EJ182,4),"")</f>
        <v>#REF!</v>
      </c>
      <c r="EK184" s="1344" t="e">
        <f t="shared" ca="1" si="4035"/>
        <v>#REF!</v>
      </c>
      <c r="EL184" s="1345" t="e">
        <f t="shared" ca="1" si="4035"/>
        <v>#REF!</v>
      </c>
      <c r="EM184" s="1346" t="e">
        <f t="shared" ca="1" si="4035"/>
        <v>#REF!</v>
      </c>
      <c r="EN184" s="1347" t="e">
        <f t="shared" ca="1" si="4035"/>
        <v>#REF!</v>
      </c>
      <c r="EO184" s="1348" t="e">
        <f t="shared" ca="1" si="4035"/>
        <v>#REF!</v>
      </c>
      <c r="EP184" s="1349" t="e">
        <f t="shared" ca="1" si="4035"/>
        <v>#REF!</v>
      </c>
      <c r="EQ184" s="1350" t="e">
        <f t="shared" ca="1" si="4035"/>
        <v>#REF!</v>
      </c>
      <c r="ER184" s="1351"/>
      <c r="ES184" s="1352" t="e">
        <f ca="1">IF(AND(ES182&gt;0,ES183&gt;0),ROUNDDOWN(ES183/ES182,4),"")</f>
        <v>#REF!</v>
      </c>
      <c r="ET184" s="1353" t="e">
        <f t="shared" ref="ET184:FA184" ca="1" si="4036">IF(AND(ET182&gt;0,ET183&gt;0),ROUNDDOWN(ET183/ET182,4),"")</f>
        <v>#REF!</v>
      </c>
      <c r="EU184" s="1338" t="e">
        <f t="shared" ca="1" si="4036"/>
        <v>#REF!</v>
      </c>
      <c r="EV184" s="1338" t="e">
        <f t="shared" ca="1" si="4036"/>
        <v>#REF!</v>
      </c>
      <c r="EW184" s="1339" t="e">
        <f t="shared" ca="1" si="4036"/>
        <v>#REF!</v>
      </c>
      <c r="EX184" s="1338" t="e">
        <f t="shared" ca="1" si="4036"/>
        <v>#REF!</v>
      </c>
      <c r="EY184" s="1338" t="e">
        <f t="shared" ca="1" si="4036"/>
        <v>#REF!</v>
      </c>
      <c r="EZ184" s="1340" t="e">
        <f t="shared" ca="1" si="4036"/>
        <v>#REF!</v>
      </c>
      <c r="FA184" s="1338" t="e">
        <f t="shared" ca="1" si="4036"/>
        <v>#REF!</v>
      </c>
      <c r="FB184" s="1341" t="e">
        <f ca="1">IF(FB183&gt;0,FB183/FB182,0)</f>
        <v>#REF!</v>
      </c>
      <c r="FC184" s="1338" t="e">
        <f t="shared" ref="FC184:FK184" ca="1" si="4037">IF(AND(FC182&gt;0,FC183&gt;0),ROUNDDOWN(FC183/FC182,4),"")</f>
        <v>#REF!</v>
      </c>
      <c r="FD184" s="1337" t="e">
        <f t="shared" ca="1" si="4037"/>
        <v>#REF!</v>
      </c>
      <c r="FE184" s="1338" t="e">
        <f t="shared" ca="1" si="4037"/>
        <v>#REF!</v>
      </c>
      <c r="FF184" s="1338" t="e">
        <f t="shared" ca="1" si="4037"/>
        <v>#REF!</v>
      </c>
      <c r="FG184" s="1339" t="e">
        <f t="shared" ca="1" si="4037"/>
        <v>#REF!</v>
      </c>
      <c r="FH184" s="1338" t="e">
        <f t="shared" ca="1" si="4037"/>
        <v>#REF!</v>
      </c>
      <c r="FI184" s="1338" t="e">
        <f t="shared" ca="1" si="4037"/>
        <v>#REF!</v>
      </c>
      <c r="FJ184" s="1340" t="e">
        <f t="shared" ca="1" si="4037"/>
        <v>#REF!</v>
      </c>
      <c r="FK184" s="1338" t="e">
        <f t="shared" ca="1" si="4037"/>
        <v>#REF!</v>
      </c>
      <c r="FL184" s="1341" t="e">
        <f ca="1">IF(FL183&gt;0,FL183/FL182,0)</f>
        <v>#REF!</v>
      </c>
      <c r="FM184" s="1338" t="e">
        <f t="shared" ref="FM184:FU184" ca="1" si="4038">IF(AND(FM182&gt;0,FM183&gt;0),ROUNDDOWN(FM183/FM182,4),"")</f>
        <v>#REF!</v>
      </c>
      <c r="FN184" s="1337" t="e">
        <f t="shared" ca="1" si="4038"/>
        <v>#REF!</v>
      </c>
      <c r="FO184" s="1338" t="e">
        <f t="shared" ca="1" si="4038"/>
        <v>#REF!</v>
      </c>
      <c r="FP184" s="1338" t="e">
        <f t="shared" ca="1" si="4038"/>
        <v>#REF!</v>
      </c>
      <c r="FQ184" s="1339" t="e">
        <f t="shared" ca="1" si="4038"/>
        <v>#REF!</v>
      </c>
      <c r="FR184" s="1338" t="e">
        <f t="shared" ca="1" si="4038"/>
        <v>#REF!</v>
      </c>
      <c r="FS184" s="1338" t="e">
        <f t="shared" ca="1" si="4038"/>
        <v>#REF!</v>
      </c>
      <c r="FT184" s="1340" t="e">
        <f t="shared" ca="1" si="4038"/>
        <v>#REF!</v>
      </c>
      <c r="FU184" s="1338" t="e">
        <f t="shared" ca="1" si="4038"/>
        <v>#REF!</v>
      </c>
      <c r="FV184" s="1341" t="e">
        <f ca="1">IF(FV183&gt;0,FV183/FV182,0)</f>
        <v>#REF!</v>
      </c>
      <c r="FW184" s="1338" t="e">
        <f t="shared" ref="FW184" ca="1" si="4039">IF(AND(FW182&gt;0,FW183&gt;0),ROUNDDOWN(FW183/FW182,4),"")</f>
        <v>#REF!</v>
      </c>
      <c r="FX184" s="1343" t="e">
        <f t="shared" ref="FX184:GE184" ca="1" si="4040">IF(AND(FX182&gt;0,FX183&gt;0),ROUNDDOWN(FX183/FX182,4),"")</f>
        <v>#REF!</v>
      </c>
      <c r="FY184" s="1344" t="e">
        <f t="shared" ca="1" si="4040"/>
        <v>#REF!</v>
      </c>
      <c r="FZ184" s="1345" t="e">
        <f t="shared" ca="1" si="4040"/>
        <v>#REF!</v>
      </c>
      <c r="GA184" s="1346" t="e">
        <f t="shared" ca="1" si="4040"/>
        <v>#REF!</v>
      </c>
      <c r="GB184" s="1347" t="e">
        <f t="shared" ca="1" si="4040"/>
        <v>#REF!</v>
      </c>
      <c r="GC184" s="1348" t="e">
        <f t="shared" ca="1" si="4040"/>
        <v>#REF!</v>
      </c>
      <c r="GD184" s="1349" t="e">
        <f t="shared" ca="1" si="4040"/>
        <v>#REF!</v>
      </c>
      <c r="GE184" s="1350" t="e">
        <f t="shared" ca="1" si="4040"/>
        <v>#REF!</v>
      </c>
      <c r="GF184" s="1351"/>
      <c r="GG184" s="1352" t="e">
        <f t="shared" ref="GG184:GO184" ca="1" si="4041">IF(AND(GG182&gt;0,GG183&gt;0),ROUNDDOWN(GG183/GG182,4),"")</f>
        <v>#REF!</v>
      </c>
      <c r="GH184" s="1354" t="e">
        <f t="shared" ca="1" si="4041"/>
        <v>#REF!</v>
      </c>
      <c r="GI184" s="1355" t="e">
        <f t="shared" ca="1" si="4041"/>
        <v>#REF!</v>
      </c>
      <c r="GJ184" s="1356" t="e">
        <f t="shared" ca="1" si="4041"/>
        <v>#REF!</v>
      </c>
      <c r="GK184" s="1357" t="e">
        <f t="shared" ca="1" si="4041"/>
        <v>#REF!</v>
      </c>
      <c r="GL184" s="1358" t="e">
        <f t="shared" ca="1" si="4041"/>
        <v>#REF!</v>
      </c>
      <c r="GM184" s="1359" t="e">
        <f t="shared" ca="1" si="4041"/>
        <v>#REF!</v>
      </c>
      <c r="GN184" s="1360" t="e">
        <f t="shared" ca="1" si="4041"/>
        <v>#REF!</v>
      </c>
      <c r="GO184" s="1361" t="e">
        <f t="shared" ca="1" si="4041"/>
        <v>#REF!</v>
      </c>
      <c r="GP184" s="1362"/>
      <c r="GQ184" s="1363" t="e">
        <f t="shared" ref="GQ184:GY184" ca="1" si="4042">IF(AND(GQ182&gt;0,GQ183&gt;0),ROUNDDOWN(GQ183/GQ182,4),"")</f>
        <v>#REF!</v>
      </c>
      <c r="GR184" s="1364" t="e">
        <f t="shared" ca="1" si="4042"/>
        <v>#REF!</v>
      </c>
      <c r="GS184" s="1365" t="e">
        <f t="shared" ca="1" si="4042"/>
        <v>#REF!</v>
      </c>
      <c r="GT184" s="1366" t="e">
        <f t="shared" ca="1" si="4042"/>
        <v>#REF!</v>
      </c>
      <c r="GU184" s="1364" t="e">
        <f t="shared" ca="1" si="4042"/>
        <v>#REF!</v>
      </c>
      <c r="GV184" s="1365" t="e">
        <f t="shared" ca="1" si="4042"/>
        <v>#REF!</v>
      </c>
      <c r="GW184" s="1366" t="e">
        <f t="shared" ca="1" si="4042"/>
        <v>#REF!</v>
      </c>
      <c r="GX184" s="1364" t="e">
        <f t="shared" ca="1" si="4042"/>
        <v>#REF!</v>
      </c>
      <c r="GY184" s="1365" t="e">
        <f t="shared" ca="1" si="4042"/>
        <v>#REF!</v>
      </c>
      <c r="GZ184" s="1367"/>
      <c r="HA184" s="1366" t="e">
        <f ca="1">IF(AND(HA182&gt;0,HA183&gt;0),ROUNDDOWN(HA183/HA182,4),"")</f>
        <v>#REF!</v>
      </c>
      <c r="HC184" s="477"/>
      <c r="HD184" s="477"/>
      <c r="HE184" s="595"/>
      <c r="HF184" s="477"/>
      <c r="HG184" s="477"/>
    </row>
    <row r="185" spans="2:215" s="478" customFormat="1" ht="29.25" thickBot="1" x14ac:dyDescent="0.3">
      <c r="B185" s="516"/>
      <c r="C185" s="463"/>
      <c r="F185" s="1379"/>
      <c r="G185" s="1379"/>
      <c r="H185" s="1379"/>
      <c r="I185" s="1379"/>
      <c r="J185" s="554"/>
      <c r="R185" s="583"/>
      <c r="T185" s="1368"/>
      <c r="W185" s="1368"/>
      <c r="Z185" s="1368"/>
      <c r="AD185" s="1368"/>
      <c r="AG185" s="1368"/>
      <c r="AJ185" s="1368"/>
      <c r="AN185" s="1368"/>
      <c r="AQ185" s="1368"/>
      <c r="AT185" s="1368"/>
      <c r="AX185" s="1369"/>
      <c r="AY185" s="1370"/>
      <c r="AZ185" s="1330"/>
      <c r="BA185" s="1371"/>
      <c r="BB185" s="1372"/>
      <c r="BC185" s="1331"/>
      <c r="BD185" s="1373"/>
      <c r="BG185" s="1374"/>
      <c r="BK185" s="1368"/>
      <c r="BN185" s="1368"/>
      <c r="BR185" s="1368"/>
      <c r="BU185" s="1368"/>
      <c r="BX185" s="1368"/>
      <c r="CB185" s="1368"/>
      <c r="CE185" s="1368"/>
      <c r="CH185" s="1368"/>
      <c r="CL185" s="1369"/>
      <c r="CM185" s="1370"/>
      <c r="CN185" s="1330"/>
      <c r="CO185" s="1371"/>
      <c r="CP185" s="1372"/>
      <c r="CQ185" s="1331"/>
      <c r="CR185" s="1373"/>
      <c r="CU185" s="1374"/>
      <c r="CV185" s="1375"/>
      <c r="CW185" s="1376"/>
      <c r="CX185" s="1333"/>
      <c r="CY185" s="1377"/>
      <c r="CZ185" s="1378"/>
      <c r="DA185" s="1334"/>
      <c r="DB185" s="1373"/>
      <c r="DE185" s="1374"/>
      <c r="DI185" s="1368"/>
      <c r="DL185" s="1368"/>
      <c r="DP185" s="1368"/>
      <c r="DS185" s="1368"/>
      <c r="DV185" s="1368"/>
      <c r="DZ185" s="1368"/>
      <c r="EC185" s="1368"/>
      <c r="EF185" s="1368"/>
      <c r="EJ185" s="1369"/>
      <c r="EK185" s="1370"/>
      <c r="EL185" s="1330"/>
      <c r="EM185" s="1371"/>
      <c r="EN185" s="1372"/>
      <c r="EO185" s="1331"/>
      <c r="EP185" s="1373"/>
      <c r="ES185" s="1374"/>
      <c r="EW185" s="1368"/>
      <c r="EZ185" s="1368"/>
      <c r="FD185" s="1368"/>
      <c r="FG185" s="1368"/>
      <c r="FJ185" s="1368"/>
      <c r="FN185" s="1368"/>
      <c r="FQ185" s="1368"/>
      <c r="FT185" s="1368"/>
      <c r="FX185" s="1369"/>
      <c r="FY185" s="1370"/>
      <c r="FZ185" s="1330"/>
      <c r="GA185" s="1371"/>
      <c r="GB185" s="1372"/>
      <c r="GC185" s="1331"/>
      <c r="GD185" s="1373"/>
      <c r="GG185" s="1374"/>
      <c r="GH185" s="1375"/>
      <c r="GI185" s="1376"/>
      <c r="GJ185" s="1333"/>
      <c r="GK185" s="1377"/>
      <c r="GL185" s="1378"/>
      <c r="GM185" s="1334"/>
      <c r="GN185" s="1373"/>
      <c r="GQ185" s="1374"/>
      <c r="GR185" s="1373"/>
      <c r="GT185" s="1374"/>
      <c r="GU185" s="1373"/>
      <c r="GW185" s="1374"/>
      <c r="GX185" s="1373"/>
      <c r="HA185" s="1374"/>
      <c r="HC185" s="477"/>
      <c r="HD185" s="477"/>
      <c r="HE185" s="595"/>
      <c r="HF185" s="477"/>
      <c r="HG185" s="477"/>
    </row>
    <row r="186" spans="2:215" s="478" customFormat="1" ht="28.5" x14ac:dyDescent="0.25">
      <c r="B186" s="516"/>
      <c r="C186" s="463"/>
      <c r="F186" s="1379"/>
      <c r="G186" s="1379"/>
      <c r="H186" s="1379"/>
      <c r="I186" s="1379"/>
      <c r="J186" s="554"/>
      <c r="R186" s="583"/>
      <c r="S186" s="464"/>
      <c r="T186" s="465" t="s">
        <v>215</v>
      </c>
      <c r="U186" s="466" t="s">
        <v>213</v>
      </c>
      <c r="V186" s="466" t="s">
        <v>214</v>
      </c>
      <c r="W186" s="467" t="s">
        <v>215</v>
      </c>
      <c r="X186" s="466" t="s">
        <v>213</v>
      </c>
      <c r="Y186" s="466" t="s">
        <v>214</v>
      </c>
      <c r="Z186" s="468" t="s">
        <v>215</v>
      </c>
      <c r="AA186" s="466" t="s">
        <v>213</v>
      </c>
      <c r="AB186" s="469" t="s">
        <v>231</v>
      </c>
      <c r="AC186" s="466" t="s">
        <v>214</v>
      </c>
      <c r="AD186" s="465" t="s">
        <v>215</v>
      </c>
      <c r="AE186" s="466" t="s">
        <v>213</v>
      </c>
      <c r="AF186" s="466" t="s">
        <v>214</v>
      </c>
      <c r="AG186" s="467" t="s">
        <v>215</v>
      </c>
      <c r="AH186" s="466" t="s">
        <v>213</v>
      </c>
      <c r="AI186" s="466" t="s">
        <v>214</v>
      </c>
      <c r="AJ186" s="468" t="s">
        <v>215</v>
      </c>
      <c r="AK186" s="466" t="s">
        <v>213</v>
      </c>
      <c r="AL186" s="469" t="s">
        <v>231</v>
      </c>
      <c r="AM186" s="466" t="s">
        <v>214</v>
      </c>
      <c r="AN186" s="465" t="s">
        <v>215</v>
      </c>
      <c r="AO186" s="466" t="s">
        <v>213</v>
      </c>
      <c r="AP186" s="466" t="s">
        <v>214</v>
      </c>
      <c r="AQ186" s="467" t="s">
        <v>215</v>
      </c>
      <c r="AR186" s="466" t="s">
        <v>213</v>
      </c>
      <c r="AS186" s="466" t="s">
        <v>214</v>
      </c>
      <c r="AT186" s="468" t="s">
        <v>215</v>
      </c>
      <c r="AU186" s="466" t="s">
        <v>213</v>
      </c>
      <c r="AV186" s="469" t="s">
        <v>231</v>
      </c>
      <c r="AW186" s="466" t="s">
        <v>214</v>
      </c>
      <c r="AX186" s="643" t="s">
        <v>215</v>
      </c>
      <c r="AY186" s="520" t="s">
        <v>213</v>
      </c>
      <c r="AZ186" s="1313" t="s">
        <v>232</v>
      </c>
      <c r="BA186" s="654" t="s">
        <v>215</v>
      </c>
      <c r="BB186" s="542" t="s">
        <v>213</v>
      </c>
      <c r="BC186" s="1314" t="s">
        <v>232</v>
      </c>
      <c r="BD186" s="665" t="s">
        <v>215</v>
      </c>
      <c r="BE186" s="470" t="s">
        <v>213</v>
      </c>
      <c r="BF186" s="471" t="s">
        <v>231</v>
      </c>
      <c r="BG186" s="1315" t="s">
        <v>232</v>
      </c>
      <c r="BH186" s="472" t="s">
        <v>215</v>
      </c>
      <c r="BI186" s="466" t="s">
        <v>213</v>
      </c>
      <c r="BJ186" s="466" t="s">
        <v>214</v>
      </c>
      <c r="BK186" s="467" t="s">
        <v>215</v>
      </c>
      <c r="BL186" s="466" t="s">
        <v>213</v>
      </c>
      <c r="BM186" s="466" t="s">
        <v>214</v>
      </c>
      <c r="BN186" s="468" t="s">
        <v>215</v>
      </c>
      <c r="BO186" s="466" t="s">
        <v>213</v>
      </c>
      <c r="BP186" s="469" t="s">
        <v>231</v>
      </c>
      <c r="BQ186" s="466" t="s">
        <v>214</v>
      </c>
      <c r="BR186" s="465" t="s">
        <v>215</v>
      </c>
      <c r="BS186" s="466" t="s">
        <v>213</v>
      </c>
      <c r="BT186" s="466" t="s">
        <v>214</v>
      </c>
      <c r="BU186" s="467" t="s">
        <v>215</v>
      </c>
      <c r="BV186" s="466" t="s">
        <v>213</v>
      </c>
      <c r="BW186" s="466" t="s">
        <v>214</v>
      </c>
      <c r="BX186" s="468" t="s">
        <v>215</v>
      </c>
      <c r="BY186" s="466" t="s">
        <v>213</v>
      </c>
      <c r="BZ186" s="469" t="s">
        <v>231</v>
      </c>
      <c r="CA186" s="466" t="s">
        <v>214</v>
      </c>
      <c r="CB186" s="465" t="s">
        <v>215</v>
      </c>
      <c r="CC186" s="466" t="s">
        <v>213</v>
      </c>
      <c r="CD186" s="466" t="s">
        <v>214</v>
      </c>
      <c r="CE186" s="467" t="s">
        <v>215</v>
      </c>
      <c r="CF186" s="466" t="s">
        <v>213</v>
      </c>
      <c r="CG186" s="466" t="s">
        <v>214</v>
      </c>
      <c r="CH186" s="468" t="s">
        <v>215</v>
      </c>
      <c r="CI186" s="466" t="s">
        <v>213</v>
      </c>
      <c r="CJ186" s="469" t="s">
        <v>231</v>
      </c>
      <c r="CK186" s="466" t="s">
        <v>214</v>
      </c>
      <c r="CL186" s="643" t="s">
        <v>215</v>
      </c>
      <c r="CM186" s="520" t="s">
        <v>213</v>
      </c>
      <c r="CN186" s="1313" t="s">
        <v>232</v>
      </c>
      <c r="CO186" s="654" t="s">
        <v>215</v>
      </c>
      <c r="CP186" s="542" t="s">
        <v>213</v>
      </c>
      <c r="CQ186" s="1314" t="s">
        <v>232</v>
      </c>
      <c r="CR186" s="665" t="s">
        <v>215</v>
      </c>
      <c r="CS186" s="470" t="s">
        <v>213</v>
      </c>
      <c r="CT186" s="471" t="s">
        <v>231</v>
      </c>
      <c r="CU186" s="1315" t="s">
        <v>232</v>
      </c>
      <c r="CV186" s="676" t="s">
        <v>237</v>
      </c>
      <c r="CW186" s="539" t="s">
        <v>238</v>
      </c>
      <c r="CX186" s="1316" t="s">
        <v>232</v>
      </c>
      <c r="CY186" s="687" t="s">
        <v>237</v>
      </c>
      <c r="CZ186" s="517" t="s">
        <v>238</v>
      </c>
      <c r="DA186" s="1317" t="s">
        <v>232</v>
      </c>
      <c r="DB186" s="696" t="s">
        <v>237</v>
      </c>
      <c r="DC186" s="473" t="s">
        <v>238</v>
      </c>
      <c r="DD186" s="474" t="s">
        <v>239</v>
      </c>
      <c r="DE186" s="1318" t="s">
        <v>232</v>
      </c>
      <c r="DF186" s="472" t="s">
        <v>215</v>
      </c>
      <c r="DG186" s="466" t="s">
        <v>213</v>
      </c>
      <c r="DH186" s="466" t="s">
        <v>214</v>
      </c>
      <c r="DI186" s="467" t="s">
        <v>215</v>
      </c>
      <c r="DJ186" s="466" t="s">
        <v>213</v>
      </c>
      <c r="DK186" s="466" t="s">
        <v>214</v>
      </c>
      <c r="DL186" s="468" t="s">
        <v>215</v>
      </c>
      <c r="DM186" s="466" t="s">
        <v>213</v>
      </c>
      <c r="DN186" s="469" t="s">
        <v>231</v>
      </c>
      <c r="DO186" s="466" t="s">
        <v>214</v>
      </c>
      <c r="DP186" s="465" t="s">
        <v>215</v>
      </c>
      <c r="DQ186" s="466" t="s">
        <v>213</v>
      </c>
      <c r="DR186" s="466" t="s">
        <v>214</v>
      </c>
      <c r="DS186" s="467" t="s">
        <v>215</v>
      </c>
      <c r="DT186" s="466" t="s">
        <v>213</v>
      </c>
      <c r="DU186" s="466" t="s">
        <v>214</v>
      </c>
      <c r="DV186" s="468" t="s">
        <v>215</v>
      </c>
      <c r="DW186" s="466" t="s">
        <v>213</v>
      </c>
      <c r="DX186" s="469" t="s">
        <v>231</v>
      </c>
      <c r="DY186" s="466" t="s">
        <v>214</v>
      </c>
      <c r="DZ186" s="465" t="s">
        <v>215</v>
      </c>
      <c r="EA186" s="466" t="s">
        <v>213</v>
      </c>
      <c r="EB186" s="466" t="s">
        <v>214</v>
      </c>
      <c r="EC186" s="467" t="s">
        <v>215</v>
      </c>
      <c r="ED186" s="466" t="s">
        <v>213</v>
      </c>
      <c r="EE186" s="466" t="s">
        <v>214</v>
      </c>
      <c r="EF186" s="468" t="s">
        <v>215</v>
      </c>
      <c r="EG186" s="466" t="s">
        <v>213</v>
      </c>
      <c r="EH186" s="469" t="s">
        <v>231</v>
      </c>
      <c r="EI186" s="466" t="s">
        <v>214</v>
      </c>
      <c r="EJ186" s="643" t="s">
        <v>215</v>
      </c>
      <c r="EK186" s="520" t="s">
        <v>213</v>
      </c>
      <c r="EL186" s="1313" t="s">
        <v>232</v>
      </c>
      <c r="EM186" s="654" t="s">
        <v>215</v>
      </c>
      <c r="EN186" s="542" t="s">
        <v>213</v>
      </c>
      <c r="EO186" s="1314" t="s">
        <v>232</v>
      </c>
      <c r="EP186" s="665" t="s">
        <v>215</v>
      </c>
      <c r="EQ186" s="470" t="s">
        <v>213</v>
      </c>
      <c r="ER186" s="471" t="s">
        <v>231</v>
      </c>
      <c r="ES186" s="1315" t="s">
        <v>232</v>
      </c>
      <c r="ET186" s="472" t="s">
        <v>215</v>
      </c>
      <c r="EU186" s="466" t="s">
        <v>213</v>
      </c>
      <c r="EV186" s="466" t="s">
        <v>214</v>
      </c>
      <c r="EW186" s="467" t="s">
        <v>215</v>
      </c>
      <c r="EX186" s="466" t="s">
        <v>213</v>
      </c>
      <c r="EY186" s="466" t="s">
        <v>214</v>
      </c>
      <c r="EZ186" s="468" t="s">
        <v>215</v>
      </c>
      <c r="FA186" s="466" t="s">
        <v>213</v>
      </c>
      <c r="FB186" s="469" t="s">
        <v>231</v>
      </c>
      <c r="FC186" s="466" t="s">
        <v>214</v>
      </c>
      <c r="FD186" s="465" t="s">
        <v>215</v>
      </c>
      <c r="FE186" s="466" t="s">
        <v>213</v>
      </c>
      <c r="FF186" s="466" t="s">
        <v>214</v>
      </c>
      <c r="FG186" s="467" t="s">
        <v>215</v>
      </c>
      <c r="FH186" s="466" t="s">
        <v>213</v>
      </c>
      <c r="FI186" s="466" t="s">
        <v>214</v>
      </c>
      <c r="FJ186" s="468" t="s">
        <v>215</v>
      </c>
      <c r="FK186" s="466" t="s">
        <v>213</v>
      </c>
      <c r="FL186" s="469" t="s">
        <v>231</v>
      </c>
      <c r="FM186" s="466" t="s">
        <v>214</v>
      </c>
      <c r="FN186" s="465" t="s">
        <v>215</v>
      </c>
      <c r="FO186" s="466" t="s">
        <v>213</v>
      </c>
      <c r="FP186" s="466" t="s">
        <v>214</v>
      </c>
      <c r="FQ186" s="467" t="s">
        <v>215</v>
      </c>
      <c r="FR186" s="466" t="s">
        <v>213</v>
      </c>
      <c r="FS186" s="466" t="s">
        <v>214</v>
      </c>
      <c r="FT186" s="468" t="s">
        <v>215</v>
      </c>
      <c r="FU186" s="466" t="s">
        <v>213</v>
      </c>
      <c r="FV186" s="469" t="s">
        <v>231</v>
      </c>
      <c r="FW186" s="466" t="s">
        <v>214</v>
      </c>
      <c r="FX186" s="643" t="s">
        <v>215</v>
      </c>
      <c r="FY186" s="520" t="s">
        <v>213</v>
      </c>
      <c r="FZ186" s="1313" t="s">
        <v>232</v>
      </c>
      <c r="GA186" s="654" t="s">
        <v>215</v>
      </c>
      <c r="GB186" s="542" t="s">
        <v>213</v>
      </c>
      <c r="GC186" s="1314" t="s">
        <v>232</v>
      </c>
      <c r="GD186" s="665" t="s">
        <v>215</v>
      </c>
      <c r="GE186" s="470" t="s">
        <v>213</v>
      </c>
      <c r="GF186" s="471" t="s">
        <v>231</v>
      </c>
      <c r="GG186" s="1315" t="s">
        <v>232</v>
      </c>
      <c r="GH186" s="676" t="s">
        <v>237</v>
      </c>
      <c r="GI186" s="539" t="s">
        <v>238</v>
      </c>
      <c r="GJ186" s="1316" t="s">
        <v>232</v>
      </c>
      <c r="GK186" s="687" t="s">
        <v>237</v>
      </c>
      <c r="GL186" s="517" t="s">
        <v>238</v>
      </c>
      <c r="GM186" s="1317" t="s">
        <v>232</v>
      </c>
      <c r="GN186" s="696" t="s">
        <v>215</v>
      </c>
      <c r="GO186" s="473" t="s">
        <v>213</v>
      </c>
      <c r="GP186" s="474" t="s">
        <v>231</v>
      </c>
      <c r="GQ186" s="1318" t="s">
        <v>232</v>
      </c>
      <c r="GR186" s="706" t="s">
        <v>215</v>
      </c>
      <c r="GS186" s="475" t="s">
        <v>213</v>
      </c>
      <c r="GT186" s="1319" t="s">
        <v>232</v>
      </c>
      <c r="GU186" s="706" t="s">
        <v>215</v>
      </c>
      <c r="GV186" s="475" t="s">
        <v>213</v>
      </c>
      <c r="GW186" s="1319" t="s">
        <v>232</v>
      </c>
      <c r="GX186" s="706" t="s">
        <v>215</v>
      </c>
      <c r="GY186" s="475" t="s">
        <v>213</v>
      </c>
      <c r="GZ186" s="476" t="s">
        <v>231</v>
      </c>
      <c r="HA186" s="1319" t="s">
        <v>232</v>
      </c>
      <c r="HC186" s="477"/>
      <c r="HD186" s="477"/>
      <c r="HE186" s="595"/>
      <c r="HF186" s="477"/>
      <c r="HG186" s="477"/>
    </row>
    <row r="187" spans="2:215" s="478" customFormat="1" ht="28.5" x14ac:dyDescent="0.25">
      <c r="B187" s="516"/>
      <c r="C187" s="463"/>
      <c r="F187" s="1379"/>
      <c r="G187" s="1379"/>
      <c r="H187" s="1379"/>
      <c r="I187" s="1565" t="s">
        <v>339</v>
      </c>
      <c r="J187" s="554"/>
      <c r="R187" s="583"/>
      <c r="S187" s="450" t="s">
        <v>145</v>
      </c>
      <c r="T187" s="479">
        <f t="shared" ref="T187:AY187" si="4043">SUMIFS(T$5:T$126,$HC$5:$HC$126,$S187,$HE$5:$HE$126,$I187)</f>
        <v>0</v>
      </c>
      <c r="U187" s="480">
        <f t="shared" si="4043"/>
        <v>0</v>
      </c>
      <c r="V187" s="480">
        <f t="shared" si="4043"/>
        <v>0</v>
      </c>
      <c r="W187" s="481">
        <f t="shared" si="4043"/>
        <v>0</v>
      </c>
      <c r="X187" s="480">
        <f t="shared" si="4043"/>
        <v>0</v>
      </c>
      <c r="Y187" s="480">
        <f t="shared" si="4043"/>
        <v>0</v>
      </c>
      <c r="Z187" s="482">
        <f t="shared" si="4043"/>
        <v>0</v>
      </c>
      <c r="AA187" s="480">
        <f t="shared" si="4043"/>
        <v>0</v>
      </c>
      <c r="AB187" s="483">
        <f t="shared" si="4043"/>
        <v>0</v>
      </c>
      <c r="AC187" s="480">
        <f t="shared" si="4043"/>
        <v>0</v>
      </c>
      <c r="AD187" s="479">
        <f t="shared" si="4043"/>
        <v>0</v>
      </c>
      <c r="AE187" s="480">
        <f t="shared" si="4043"/>
        <v>0</v>
      </c>
      <c r="AF187" s="480">
        <f t="shared" si="4043"/>
        <v>0</v>
      </c>
      <c r="AG187" s="481">
        <f t="shared" si="4043"/>
        <v>0</v>
      </c>
      <c r="AH187" s="480">
        <f t="shared" si="4043"/>
        <v>0</v>
      </c>
      <c r="AI187" s="480">
        <f t="shared" si="4043"/>
        <v>0</v>
      </c>
      <c r="AJ187" s="482">
        <f t="shared" si="4043"/>
        <v>0</v>
      </c>
      <c r="AK187" s="480">
        <f t="shared" si="4043"/>
        <v>0</v>
      </c>
      <c r="AL187" s="483">
        <f t="shared" si="4043"/>
        <v>0</v>
      </c>
      <c r="AM187" s="480">
        <f t="shared" si="4043"/>
        <v>0</v>
      </c>
      <c r="AN187" s="479">
        <f t="shared" si="4043"/>
        <v>0</v>
      </c>
      <c r="AO187" s="480">
        <f t="shared" si="4043"/>
        <v>0</v>
      </c>
      <c r="AP187" s="480">
        <f t="shared" si="4043"/>
        <v>0</v>
      </c>
      <c r="AQ187" s="481">
        <f t="shared" si="4043"/>
        <v>0</v>
      </c>
      <c r="AR187" s="480">
        <f t="shared" si="4043"/>
        <v>0</v>
      </c>
      <c r="AS187" s="480">
        <f t="shared" si="4043"/>
        <v>0</v>
      </c>
      <c r="AT187" s="482">
        <f t="shared" si="4043"/>
        <v>0</v>
      </c>
      <c r="AU187" s="480">
        <f t="shared" si="4043"/>
        <v>0</v>
      </c>
      <c r="AV187" s="483">
        <f t="shared" si="4043"/>
        <v>0</v>
      </c>
      <c r="AW187" s="480">
        <f t="shared" si="4043"/>
        <v>0</v>
      </c>
      <c r="AX187" s="644">
        <f t="shared" si="4043"/>
        <v>0</v>
      </c>
      <c r="AY187" s="521">
        <f t="shared" si="4043"/>
        <v>0</v>
      </c>
      <c r="AZ187" s="1322">
        <f t="shared" ref="AZ187:CE187" si="4044">SUMIFS(AZ$5:AZ$126,$HC$5:$HC$126,$S187,$HE$5:$HE$126,$I187)</f>
        <v>0</v>
      </c>
      <c r="BA187" s="655">
        <f t="shared" si="4044"/>
        <v>0</v>
      </c>
      <c r="BB187" s="543">
        <f t="shared" si="4044"/>
        <v>0</v>
      </c>
      <c r="BC187" s="1323">
        <f t="shared" si="4044"/>
        <v>0</v>
      </c>
      <c r="BD187" s="666">
        <f t="shared" si="4044"/>
        <v>0</v>
      </c>
      <c r="BE187" s="484">
        <f t="shared" si="4044"/>
        <v>0</v>
      </c>
      <c r="BF187" s="485">
        <f t="shared" si="4044"/>
        <v>0</v>
      </c>
      <c r="BG187" s="1324">
        <f t="shared" si="4044"/>
        <v>0</v>
      </c>
      <c r="BH187" s="486">
        <f t="shared" si="4044"/>
        <v>0</v>
      </c>
      <c r="BI187" s="480">
        <f t="shared" si="4044"/>
        <v>0</v>
      </c>
      <c r="BJ187" s="480">
        <f t="shared" si="4044"/>
        <v>0</v>
      </c>
      <c r="BK187" s="481">
        <f t="shared" si="4044"/>
        <v>0</v>
      </c>
      <c r="BL187" s="480">
        <f t="shared" si="4044"/>
        <v>0</v>
      </c>
      <c r="BM187" s="480">
        <f t="shared" si="4044"/>
        <v>0</v>
      </c>
      <c r="BN187" s="482">
        <f t="shared" si="4044"/>
        <v>0</v>
      </c>
      <c r="BO187" s="480">
        <f t="shared" si="4044"/>
        <v>0</v>
      </c>
      <c r="BP187" s="483">
        <f t="shared" si="4044"/>
        <v>0</v>
      </c>
      <c r="BQ187" s="480">
        <f t="shared" si="4044"/>
        <v>0</v>
      </c>
      <c r="BR187" s="479">
        <f t="shared" si="4044"/>
        <v>0</v>
      </c>
      <c r="BS187" s="480">
        <f t="shared" si="4044"/>
        <v>0</v>
      </c>
      <c r="BT187" s="480">
        <f t="shared" si="4044"/>
        <v>0</v>
      </c>
      <c r="BU187" s="481">
        <f t="shared" si="4044"/>
        <v>0</v>
      </c>
      <c r="BV187" s="480">
        <f t="shared" si="4044"/>
        <v>0</v>
      </c>
      <c r="BW187" s="480">
        <f t="shared" si="4044"/>
        <v>0</v>
      </c>
      <c r="BX187" s="482">
        <f t="shared" si="4044"/>
        <v>0</v>
      </c>
      <c r="BY187" s="480">
        <f t="shared" si="4044"/>
        <v>0</v>
      </c>
      <c r="BZ187" s="483">
        <f t="shared" si="4044"/>
        <v>0</v>
      </c>
      <c r="CA187" s="480">
        <f t="shared" si="4044"/>
        <v>0</v>
      </c>
      <c r="CB187" s="479">
        <f t="shared" si="4044"/>
        <v>0</v>
      </c>
      <c r="CC187" s="480">
        <f t="shared" si="4044"/>
        <v>0</v>
      </c>
      <c r="CD187" s="480">
        <f t="shared" si="4044"/>
        <v>0</v>
      </c>
      <c r="CE187" s="481">
        <f t="shared" si="4044"/>
        <v>0</v>
      </c>
      <c r="CF187" s="480">
        <f t="shared" ref="CF187:DK187" si="4045">SUMIFS(CF$5:CF$126,$HC$5:$HC$126,$S187,$HE$5:$HE$126,$I187)</f>
        <v>0</v>
      </c>
      <c r="CG187" s="480">
        <f t="shared" si="4045"/>
        <v>0</v>
      </c>
      <c r="CH187" s="482">
        <f t="shared" si="4045"/>
        <v>0</v>
      </c>
      <c r="CI187" s="480">
        <f t="shared" si="4045"/>
        <v>0</v>
      </c>
      <c r="CJ187" s="483">
        <f t="shared" si="4045"/>
        <v>0</v>
      </c>
      <c r="CK187" s="480">
        <f t="shared" si="4045"/>
        <v>0</v>
      </c>
      <c r="CL187" s="644">
        <f t="shared" si="4045"/>
        <v>0</v>
      </c>
      <c r="CM187" s="521">
        <f t="shared" si="4045"/>
        <v>0</v>
      </c>
      <c r="CN187" s="1322">
        <f t="shared" si="4045"/>
        <v>0</v>
      </c>
      <c r="CO187" s="655">
        <f t="shared" si="4045"/>
        <v>0</v>
      </c>
      <c r="CP187" s="543">
        <f t="shared" si="4045"/>
        <v>0</v>
      </c>
      <c r="CQ187" s="1323">
        <f t="shared" si="4045"/>
        <v>0</v>
      </c>
      <c r="CR187" s="666">
        <f t="shared" si="4045"/>
        <v>0</v>
      </c>
      <c r="CS187" s="484">
        <f t="shared" si="4045"/>
        <v>0</v>
      </c>
      <c r="CT187" s="485">
        <f t="shared" si="4045"/>
        <v>0</v>
      </c>
      <c r="CU187" s="1324">
        <f t="shared" si="4045"/>
        <v>0</v>
      </c>
      <c r="CV187" s="677">
        <f t="shared" si="4045"/>
        <v>0</v>
      </c>
      <c r="CW187" s="540">
        <f t="shared" si="4045"/>
        <v>0</v>
      </c>
      <c r="CX187" s="1325">
        <f t="shared" si="4045"/>
        <v>0</v>
      </c>
      <c r="CY187" s="688">
        <f t="shared" si="4045"/>
        <v>0</v>
      </c>
      <c r="CZ187" s="518">
        <f t="shared" si="4045"/>
        <v>0</v>
      </c>
      <c r="DA187" s="1326">
        <f t="shared" si="4045"/>
        <v>0</v>
      </c>
      <c r="DB187" s="697">
        <f t="shared" si="4045"/>
        <v>0</v>
      </c>
      <c r="DC187" s="487">
        <f t="shared" si="4045"/>
        <v>0</v>
      </c>
      <c r="DD187" s="488">
        <f t="shared" si="4045"/>
        <v>0</v>
      </c>
      <c r="DE187" s="1327">
        <f t="shared" si="4045"/>
        <v>0</v>
      </c>
      <c r="DF187" s="486">
        <f t="shared" si="4045"/>
        <v>0</v>
      </c>
      <c r="DG187" s="480">
        <f t="shared" si="4045"/>
        <v>0</v>
      </c>
      <c r="DH187" s="480">
        <f t="shared" si="4045"/>
        <v>0</v>
      </c>
      <c r="DI187" s="481">
        <f t="shared" si="4045"/>
        <v>0</v>
      </c>
      <c r="DJ187" s="480">
        <f t="shared" si="4045"/>
        <v>0</v>
      </c>
      <c r="DK187" s="480">
        <f t="shared" si="4045"/>
        <v>0</v>
      </c>
      <c r="DL187" s="482">
        <f t="shared" ref="DL187:EQ187" si="4046">SUMIFS(DL$5:DL$126,$HC$5:$HC$126,$S187,$HE$5:$HE$126,$I187)</f>
        <v>0</v>
      </c>
      <c r="DM187" s="480">
        <f t="shared" si="4046"/>
        <v>0</v>
      </c>
      <c r="DN187" s="483">
        <f t="shared" si="4046"/>
        <v>0</v>
      </c>
      <c r="DO187" s="480">
        <f t="shared" si="4046"/>
        <v>0</v>
      </c>
      <c r="DP187" s="479">
        <f t="shared" si="4046"/>
        <v>0</v>
      </c>
      <c r="DQ187" s="480">
        <f t="shared" si="4046"/>
        <v>0</v>
      </c>
      <c r="DR187" s="480">
        <f t="shared" si="4046"/>
        <v>0</v>
      </c>
      <c r="DS187" s="481">
        <f t="shared" si="4046"/>
        <v>0</v>
      </c>
      <c r="DT187" s="480">
        <f t="shared" si="4046"/>
        <v>0</v>
      </c>
      <c r="DU187" s="480">
        <f t="shared" si="4046"/>
        <v>0</v>
      </c>
      <c r="DV187" s="482">
        <f t="shared" si="4046"/>
        <v>0</v>
      </c>
      <c r="DW187" s="480">
        <f t="shared" si="4046"/>
        <v>0</v>
      </c>
      <c r="DX187" s="483">
        <f t="shared" si="4046"/>
        <v>0</v>
      </c>
      <c r="DY187" s="480">
        <f t="shared" si="4046"/>
        <v>0</v>
      </c>
      <c r="DZ187" s="479">
        <f t="shared" si="4046"/>
        <v>0</v>
      </c>
      <c r="EA187" s="480">
        <f t="shared" si="4046"/>
        <v>0</v>
      </c>
      <c r="EB187" s="480">
        <f t="shared" si="4046"/>
        <v>0</v>
      </c>
      <c r="EC187" s="481">
        <f t="shared" si="4046"/>
        <v>0</v>
      </c>
      <c r="ED187" s="480">
        <f t="shared" si="4046"/>
        <v>0</v>
      </c>
      <c r="EE187" s="480">
        <f t="shared" si="4046"/>
        <v>0</v>
      </c>
      <c r="EF187" s="482">
        <f t="shared" si="4046"/>
        <v>0</v>
      </c>
      <c r="EG187" s="480">
        <f t="shared" si="4046"/>
        <v>0</v>
      </c>
      <c r="EH187" s="483">
        <f t="shared" si="4046"/>
        <v>0</v>
      </c>
      <c r="EI187" s="480">
        <f t="shared" si="4046"/>
        <v>0</v>
      </c>
      <c r="EJ187" s="644">
        <f t="shared" si="4046"/>
        <v>0</v>
      </c>
      <c r="EK187" s="521">
        <f t="shared" si="4046"/>
        <v>0</v>
      </c>
      <c r="EL187" s="1322">
        <f t="shared" si="4046"/>
        <v>0</v>
      </c>
      <c r="EM187" s="655">
        <f t="shared" si="4046"/>
        <v>0</v>
      </c>
      <c r="EN187" s="543">
        <f t="shared" si="4046"/>
        <v>0</v>
      </c>
      <c r="EO187" s="1323">
        <f t="shared" si="4046"/>
        <v>0</v>
      </c>
      <c r="EP187" s="666">
        <f t="shared" si="4046"/>
        <v>0</v>
      </c>
      <c r="EQ187" s="484">
        <f t="shared" si="4046"/>
        <v>0</v>
      </c>
      <c r="ER187" s="485">
        <f t="shared" ref="ER187:FW187" si="4047">SUMIFS(ER$5:ER$126,$HC$5:$HC$126,$S187,$HE$5:$HE$126,$I187)</f>
        <v>0</v>
      </c>
      <c r="ES187" s="1324">
        <f t="shared" si="4047"/>
        <v>0</v>
      </c>
      <c r="ET187" s="486">
        <f t="shared" si="4047"/>
        <v>0</v>
      </c>
      <c r="EU187" s="480">
        <f t="shared" si="4047"/>
        <v>0</v>
      </c>
      <c r="EV187" s="480">
        <f t="shared" si="4047"/>
        <v>0</v>
      </c>
      <c r="EW187" s="481">
        <f t="shared" si="4047"/>
        <v>0</v>
      </c>
      <c r="EX187" s="480">
        <f t="shared" si="4047"/>
        <v>0</v>
      </c>
      <c r="EY187" s="480">
        <f t="shared" si="4047"/>
        <v>0</v>
      </c>
      <c r="EZ187" s="482">
        <f t="shared" si="4047"/>
        <v>0</v>
      </c>
      <c r="FA187" s="480">
        <f t="shared" si="4047"/>
        <v>0</v>
      </c>
      <c r="FB187" s="483">
        <f t="shared" si="4047"/>
        <v>0</v>
      </c>
      <c r="FC187" s="480">
        <f t="shared" si="4047"/>
        <v>0</v>
      </c>
      <c r="FD187" s="479">
        <f t="shared" si="4047"/>
        <v>0</v>
      </c>
      <c r="FE187" s="480">
        <f t="shared" si="4047"/>
        <v>0</v>
      </c>
      <c r="FF187" s="480">
        <f t="shared" si="4047"/>
        <v>0</v>
      </c>
      <c r="FG187" s="481">
        <f t="shared" si="4047"/>
        <v>0</v>
      </c>
      <c r="FH187" s="480">
        <f t="shared" si="4047"/>
        <v>0</v>
      </c>
      <c r="FI187" s="480">
        <f t="shared" si="4047"/>
        <v>0</v>
      </c>
      <c r="FJ187" s="482">
        <f t="shared" si="4047"/>
        <v>0</v>
      </c>
      <c r="FK187" s="480">
        <f t="shared" si="4047"/>
        <v>0</v>
      </c>
      <c r="FL187" s="483">
        <f t="shared" si="4047"/>
        <v>0</v>
      </c>
      <c r="FM187" s="480">
        <f t="shared" si="4047"/>
        <v>0</v>
      </c>
      <c r="FN187" s="479">
        <f t="shared" si="4047"/>
        <v>0</v>
      </c>
      <c r="FO187" s="480">
        <f t="shared" si="4047"/>
        <v>0</v>
      </c>
      <c r="FP187" s="480">
        <f t="shared" si="4047"/>
        <v>0</v>
      </c>
      <c r="FQ187" s="481">
        <f t="shared" si="4047"/>
        <v>0</v>
      </c>
      <c r="FR187" s="480">
        <f t="shared" si="4047"/>
        <v>0</v>
      </c>
      <c r="FS187" s="480">
        <f t="shared" si="4047"/>
        <v>0</v>
      </c>
      <c r="FT187" s="482">
        <f t="shared" si="4047"/>
        <v>0</v>
      </c>
      <c r="FU187" s="480">
        <f t="shared" si="4047"/>
        <v>0</v>
      </c>
      <c r="FV187" s="483">
        <f t="shared" si="4047"/>
        <v>0</v>
      </c>
      <c r="FW187" s="480">
        <f t="shared" si="4047"/>
        <v>0</v>
      </c>
      <c r="FX187" s="644">
        <f t="shared" ref="FX187:HA187" si="4048">SUMIFS(FX$5:FX$126,$HC$5:$HC$126,$S187,$HE$5:$HE$126,$I187)</f>
        <v>0</v>
      </c>
      <c r="FY187" s="521">
        <f t="shared" si="4048"/>
        <v>0</v>
      </c>
      <c r="FZ187" s="1322">
        <f t="shared" si="4048"/>
        <v>0</v>
      </c>
      <c r="GA187" s="655">
        <f t="shared" si="4048"/>
        <v>0</v>
      </c>
      <c r="GB187" s="543">
        <f t="shared" si="4048"/>
        <v>0</v>
      </c>
      <c r="GC187" s="1323">
        <f t="shared" si="4048"/>
        <v>0</v>
      </c>
      <c r="GD187" s="666">
        <f t="shared" si="4048"/>
        <v>0</v>
      </c>
      <c r="GE187" s="484">
        <f t="shared" si="4048"/>
        <v>0</v>
      </c>
      <c r="GF187" s="485">
        <f t="shared" si="4048"/>
        <v>0</v>
      </c>
      <c r="GG187" s="1324">
        <f t="shared" si="4048"/>
        <v>0</v>
      </c>
      <c r="GH187" s="677">
        <f t="shared" si="4048"/>
        <v>0</v>
      </c>
      <c r="GI187" s="540">
        <f t="shared" si="4048"/>
        <v>0</v>
      </c>
      <c r="GJ187" s="1325">
        <f t="shared" si="4048"/>
        <v>0</v>
      </c>
      <c r="GK187" s="688">
        <f t="shared" si="4048"/>
        <v>0</v>
      </c>
      <c r="GL187" s="518">
        <f t="shared" si="4048"/>
        <v>0</v>
      </c>
      <c r="GM187" s="1326">
        <f t="shared" si="4048"/>
        <v>0</v>
      </c>
      <c r="GN187" s="697">
        <f t="shared" si="4048"/>
        <v>0</v>
      </c>
      <c r="GO187" s="487">
        <f t="shared" si="4048"/>
        <v>0</v>
      </c>
      <c r="GP187" s="488">
        <f t="shared" si="4048"/>
        <v>0</v>
      </c>
      <c r="GQ187" s="1327">
        <f t="shared" si="4048"/>
        <v>0</v>
      </c>
      <c r="GR187" s="707">
        <f t="shared" si="4048"/>
        <v>0</v>
      </c>
      <c r="GS187" s="489">
        <f t="shared" si="4048"/>
        <v>0</v>
      </c>
      <c r="GT187" s="1328">
        <f t="shared" si="4048"/>
        <v>0</v>
      </c>
      <c r="GU187" s="707">
        <f t="shared" si="4048"/>
        <v>0</v>
      </c>
      <c r="GV187" s="489">
        <f t="shared" si="4048"/>
        <v>0</v>
      </c>
      <c r="GW187" s="1328">
        <f t="shared" si="4048"/>
        <v>0</v>
      </c>
      <c r="GX187" s="707">
        <f t="shared" si="4048"/>
        <v>0</v>
      </c>
      <c r="GY187" s="489">
        <f t="shared" si="4048"/>
        <v>0</v>
      </c>
      <c r="GZ187" s="490">
        <f t="shared" si="4048"/>
        <v>0</v>
      </c>
      <c r="HA187" s="1328">
        <f t="shared" si="4048"/>
        <v>0</v>
      </c>
      <c r="HC187" s="1312" t="s">
        <v>145</v>
      </c>
      <c r="HD187" s="477"/>
      <c r="HE187" s="595"/>
      <c r="HF187" s="477"/>
      <c r="HG187" s="477"/>
    </row>
    <row r="188" spans="2:215" s="478" customFormat="1" ht="28.5" x14ac:dyDescent="0.25">
      <c r="B188" s="516"/>
      <c r="C188" s="463"/>
      <c r="F188" s="1379"/>
      <c r="G188" s="1379"/>
      <c r="H188" s="1379"/>
      <c r="I188" s="1565"/>
      <c r="J188" s="554"/>
      <c r="R188" s="583"/>
      <c r="S188" s="443" t="s">
        <v>146</v>
      </c>
      <c r="T188" s="491">
        <f t="shared" ref="T188:AY188" si="4049">SUMIFS(T$5:T$126,$HC$5:$HC$126,$S188,$HE$5:$HE$126,$I187)</f>
        <v>0</v>
      </c>
      <c r="U188" s="492">
        <f t="shared" si="4049"/>
        <v>0</v>
      </c>
      <c r="V188" s="492">
        <f t="shared" si="4049"/>
        <v>0</v>
      </c>
      <c r="W188" s="493">
        <f t="shared" si="4049"/>
        <v>0</v>
      </c>
      <c r="X188" s="492">
        <f t="shared" si="4049"/>
        <v>0</v>
      </c>
      <c r="Y188" s="492">
        <f t="shared" si="4049"/>
        <v>0</v>
      </c>
      <c r="Z188" s="494">
        <f t="shared" si="4049"/>
        <v>0</v>
      </c>
      <c r="AA188" s="492">
        <f t="shared" si="4049"/>
        <v>0</v>
      </c>
      <c r="AB188" s="1329">
        <f t="shared" si="4049"/>
        <v>0</v>
      </c>
      <c r="AC188" s="492">
        <f t="shared" si="4049"/>
        <v>0</v>
      </c>
      <c r="AD188" s="491">
        <f t="shared" si="4049"/>
        <v>0</v>
      </c>
      <c r="AE188" s="492">
        <f t="shared" si="4049"/>
        <v>0</v>
      </c>
      <c r="AF188" s="492">
        <f t="shared" si="4049"/>
        <v>0</v>
      </c>
      <c r="AG188" s="493">
        <f t="shared" si="4049"/>
        <v>0</v>
      </c>
      <c r="AH188" s="492">
        <f t="shared" si="4049"/>
        <v>0</v>
      </c>
      <c r="AI188" s="492">
        <f t="shared" si="4049"/>
        <v>0</v>
      </c>
      <c r="AJ188" s="494">
        <f t="shared" si="4049"/>
        <v>0</v>
      </c>
      <c r="AK188" s="492">
        <f t="shared" si="4049"/>
        <v>0</v>
      </c>
      <c r="AL188" s="1329">
        <f t="shared" si="4049"/>
        <v>0</v>
      </c>
      <c r="AM188" s="492">
        <f t="shared" si="4049"/>
        <v>0</v>
      </c>
      <c r="AN188" s="491">
        <f t="shared" si="4049"/>
        <v>0</v>
      </c>
      <c r="AO188" s="492">
        <f t="shared" si="4049"/>
        <v>0</v>
      </c>
      <c r="AP188" s="492">
        <f t="shared" si="4049"/>
        <v>0</v>
      </c>
      <c r="AQ188" s="493">
        <f t="shared" si="4049"/>
        <v>0</v>
      </c>
      <c r="AR188" s="492">
        <f t="shared" si="4049"/>
        <v>0</v>
      </c>
      <c r="AS188" s="492">
        <f t="shared" si="4049"/>
        <v>0</v>
      </c>
      <c r="AT188" s="494">
        <f t="shared" si="4049"/>
        <v>0</v>
      </c>
      <c r="AU188" s="492">
        <f t="shared" si="4049"/>
        <v>0</v>
      </c>
      <c r="AV188" s="1329">
        <f t="shared" si="4049"/>
        <v>0</v>
      </c>
      <c r="AW188" s="492">
        <f t="shared" si="4049"/>
        <v>0</v>
      </c>
      <c r="AX188" s="645">
        <f t="shared" si="4049"/>
        <v>0</v>
      </c>
      <c r="AY188" s="522">
        <f t="shared" si="4049"/>
        <v>0</v>
      </c>
      <c r="AZ188" s="1330">
        <f t="shared" ref="AZ188:CE188" si="4050">SUMIFS(AZ$5:AZ$126,$HC$5:$HC$126,$S188,$HE$5:$HE$126,$I187)</f>
        <v>0</v>
      </c>
      <c r="BA188" s="656">
        <f t="shared" si="4050"/>
        <v>0</v>
      </c>
      <c r="BB188" s="544">
        <f t="shared" si="4050"/>
        <v>0</v>
      </c>
      <c r="BC188" s="1331">
        <f t="shared" si="4050"/>
        <v>0</v>
      </c>
      <c r="BD188" s="667">
        <f t="shared" si="4050"/>
        <v>0</v>
      </c>
      <c r="BE188" s="495">
        <f t="shared" si="4050"/>
        <v>0</v>
      </c>
      <c r="BF188" s="1329">
        <f t="shared" si="4050"/>
        <v>0</v>
      </c>
      <c r="BG188" s="1332">
        <f t="shared" si="4050"/>
        <v>0</v>
      </c>
      <c r="BH188" s="496">
        <f t="shared" si="4050"/>
        <v>0</v>
      </c>
      <c r="BI188" s="492">
        <f t="shared" si="4050"/>
        <v>0</v>
      </c>
      <c r="BJ188" s="492">
        <f t="shared" si="4050"/>
        <v>0</v>
      </c>
      <c r="BK188" s="493">
        <f t="shared" si="4050"/>
        <v>0</v>
      </c>
      <c r="BL188" s="492">
        <f t="shared" si="4050"/>
        <v>0</v>
      </c>
      <c r="BM188" s="492">
        <f t="shared" si="4050"/>
        <v>0</v>
      </c>
      <c r="BN188" s="494">
        <f t="shared" si="4050"/>
        <v>0</v>
      </c>
      <c r="BO188" s="492">
        <f t="shared" si="4050"/>
        <v>0</v>
      </c>
      <c r="BP188" s="1329">
        <f t="shared" si="4050"/>
        <v>0</v>
      </c>
      <c r="BQ188" s="492">
        <f t="shared" si="4050"/>
        <v>0</v>
      </c>
      <c r="BR188" s="491">
        <f t="shared" si="4050"/>
        <v>0</v>
      </c>
      <c r="BS188" s="492">
        <f t="shared" si="4050"/>
        <v>0</v>
      </c>
      <c r="BT188" s="492">
        <f t="shared" si="4050"/>
        <v>0</v>
      </c>
      <c r="BU188" s="493">
        <f t="shared" si="4050"/>
        <v>0</v>
      </c>
      <c r="BV188" s="492">
        <f t="shared" si="4050"/>
        <v>0</v>
      </c>
      <c r="BW188" s="492">
        <f t="shared" si="4050"/>
        <v>0</v>
      </c>
      <c r="BX188" s="494">
        <f t="shared" si="4050"/>
        <v>0</v>
      </c>
      <c r="BY188" s="492">
        <f t="shared" si="4050"/>
        <v>0</v>
      </c>
      <c r="BZ188" s="1329">
        <f t="shared" si="4050"/>
        <v>0</v>
      </c>
      <c r="CA188" s="492">
        <f t="shared" si="4050"/>
        <v>0</v>
      </c>
      <c r="CB188" s="491">
        <f t="shared" si="4050"/>
        <v>0</v>
      </c>
      <c r="CC188" s="492">
        <f t="shared" si="4050"/>
        <v>0</v>
      </c>
      <c r="CD188" s="492">
        <f t="shared" si="4050"/>
        <v>0</v>
      </c>
      <c r="CE188" s="493">
        <f t="shared" si="4050"/>
        <v>0</v>
      </c>
      <c r="CF188" s="492">
        <f t="shared" ref="CF188:DK188" si="4051">SUMIFS(CF$5:CF$126,$HC$5:$HC$126,$S188,$HE$5:$HE$126,$I187)</f>
        <v>0</v>
      </c>
      <c r="CG188" s="492">
        <f t="shared" si="4051"/>
        <v>0</v>
      </c>
      <c r="CH188" s="494">
        <f t="shared" si="4051"/>
        <v>0</v>
      </c>
      <c r="CI188" s="492">
        <f t="shared" si="4051"/>
        <v>0</v>
      </c>
      <c r="CJ188" s="1329">
        <f t="shared" si="4051"/>
        <v>0</v>
      </c>
      <c r="CK188" s="492">
        <f t="shared" si="4051"/>
        <v>0</v>
      </c>
      <c r="CL188" s="645">
        <f t="shared" si="4051"/>
        <v>0</v>
      </c>
      <c r="CM188" s="522">
        <f t="shared" si="4051"/>
        <v>0</v>
      </c>
      <c r="CN188" s="1330">
        <f t="shared" si="4051"/>
        <v>0</v>
      </c>
      <c r="CO188" s="656">
        <f t="shared" si="4051"/>
        <v>0</v>
      </c>
      <c r="CP188" s="544">
        <f t="shared" si="4051"/>
        <v>0</v>
      </c>
      <c r="CQ188" s="1331">
        <f t="shared" si="4051"/>
        <v>0</v>
      </c>
      <c r="CR188" s="667">
        <f t="shared" si="4051"/>
        <v>0</v>
      </c>
      <c r="CS188" s="495">
        <f t="shared" si="4051"/>
        <v>0</v>
      </c>
      <c r="CT188" s="1329">
        <f t="shared" si="4051"/>
        <v>0</v>
      </c>
      <c r="CU188" s="1332">
        <f t="shared" si="4051"/>
        <v>0</v>
      </c>
      <c r="CV188" s="678">
        <f t="shared" si="4051"/>
        <v>0</v>
      </c>
      <c r="CW188" s="541">
        <f t="shared" si="4051"/>
        <v>0</v>
      </c>
      <c r="CX188" s="1333">
        <f t="shared" si="4051"/>
        <v>0</v>
      </c>
      <c r="CY188" s="689">
        <f t="shared" si="4051"/>
        <v>0</v>
      </c>
      <c r="CZ188" s="519">
        <f t="shared" si="4051"/>
        <v>0</v>
      </c>
      <c r="DA188" s="1334">
        <f t="shared" si="4051"/>
        <v>0</v>
      </c>
      <c r="DB188" s="698">
        <f t="shared" si="4051"/>
        <v>0</v>
      </c>
      <c r="DC188" s="497">
        <f t="shared" si="4051"/>
        <v>0</v>
      </c>
      <c r="DD188" s="1329">
        <f t="shared" si="4051"/>
        <v>0</v>
      </c>
      <c r="DE188" s="1335">
        <f t="shared" si="4051"/>
        <v>0</v>
      </c>
      <c r="DF188" s="496">
        <f t="shared" si="4051"/>
        <v>0</v>
      </c>
      <c r="DG188" s="492">
        <f t="shared" si="4051"/>
        <v>0</v>
      </c>
      <c r="DH188" s="492">
        <f t="shared" si="4051"/>
        <v>0</v>
      </c>
      <c r="DI188" s="493">
        <f t="shared" si="4051"/>
        <v>0</v>
      </c>
      <c r="DJ188" s="492">
        <f t="shared" si="4051"/>
        <v>0</v>
      </c>
      <c r="DK188" s="492">
        <f t="shared" si="4051"/>
        <v>0</v>
      </c>
      <c r="DL188" s="494">
        <f t="shared" ref="DL188:EQ188" si="4052">SUMIFS(DL$5:DL$126,$HC$5:$HC$126,$S188,$HE$5:$HE$126,$I187)</f>
        <v>0</v>
      </c>
      <c r="DM188" s="492">
        <f t="shared" si="4052"/>
        <v>0</v>
      </c>
      <c r="DN188" s="1329">
        <f t="shared" si="4052"/>
        <v>0</v>
      </c>
      <c r="DO188" s="492">
        <f t="shared" si="4052"/>
        <v>0</v>
      </c>
      <c r="DP188" s="491">
        <f t="shared" si="4052"/>
        <v>0</v>
      </c>
      <c r="DQ188" s="492">
        <f t="shared" si="4052"/>
        <v>0</v>
      </c>
      <c r="DR188" s="492">
        <f t="shared" si="4052"/>
        <v>0</v>
      </c>
      <c r="DS188" s="493">
        <f t="shared" si="4052"/>
        <v>0</v>
      </c>
      <c r="DT188" s="492">
        <f t="shared" si="4052"/>
        <v>0</v>
      </c>
      <c r="DU188" s="492">
        <f t="shared" si="4052"/>
        <v>0</v>
      </c>
      <c r="DV188" s="494">
        <f t="shared" si="4052"/>
        <v>0</v>
      </c>
      <c r="DW188" s="492">
        <f t="shared" si="4052"/>
        <v>0</v>
      </c>
      <c r="DX188" s="1329">
        <f t="shared" si="4052"/>
        <v>0</v>
      </c>
      <c r="DY188" s="492">
        <f t="shared" si="4052"/>
        <v>0</v>
      </c>
      <c r="DZ188" s="491">
        <f t="shared" si="4052"/>
        <v>0</v>
      </c>
      <c r="EA188" s="492">
        <f t="shared" si="4052"/>
        <v>0</v>
      </c>
      <c r="EB188" s="492">
        <f t="shared" si="4052"/>
        <v>0</v>
      </c>
      <c r="EC188" s="493">
        <f t="shared" si="4052"/>
        <v>0</v>
      </c>
      <c r="ED188" s="492">
        <f t="shared" si="4052"/>
        <v>0</v>
      </c>
      <c r="EE188" s="492">
        <f t="shared" si="4052"/>
        <v>0</v>
      </c>
      <c r="EF188" s="494">
        <f t="shared" si="4052"/>
        <v>0</v>
      </c>
      <c r="EG188" s="492">
        <f t="shared" si="4052"/>
        <v>0</v>
      </c>
      <c r="EH188" s="1329">
        <f t="shared" si="4052"/>
        <v>0</v>
      </c>
      <c r="EI188" s="492">
        <f t="shared" si="4052"/>
        <v>0</v>
      </c>
      <c r="EJ188" s="645">
        <f t="shared" si="4052"/>
        <v>0</v>
      </c>
      <c r="EK188" s="522">
        <f t="shared" si="4052"/>
        <v>0</v>
      </c>
      <c r="EL188" s="1330">
        <f t="shared" si="4052"/>
        <v>0</v>
      </c>
      <c r="EM188" s="656">
        <f t="shared" si="4052"/>
        <v>0</v>
      </c>
      <c r="EN188" s="544">
        <f t="shared" si="4052"/>
        <v>0</v>
      </c>
      <c r="EO188" s="1331">
        <f t="shared" si="4052"/>
        <v>0</v>
      </c>
      <c r="EP188" s="667">
        <f t="shared" si="4052"/>
        <v>0</v>
      </c>
      <c r="EQ188" s="495">
        <f t="shared" si="4052"/>
        <v>0</v>
      </c>
      <c r="ER188" s="1329">
        <f t="shared" ref="ER188:FW188" si="4053">SUMIFS(ER$5:ER$126,$HC$5:$HC$126,$S188,$HE$5:$HE$126,$I187)</f>
        <v>0</v>
      </c>
      <c r="ES188" s="1332">
        <f t="shared" si="4053"/>
        <v>0</v>
      </c>
      <c r="ET188" s="496">
        <f t="shared" si="4053"/>
        <v>0</v>
      </c>
      <c r="EU188" s="492">
        <f t="shared" si="4053"/>
        <v>0</v>
      </c>
      <c r="EV188" s="492">
        <f t="shared" si="4053"/>
        <v>0</v>
      </c>
      <c r="EW188" s="493">
        <f t="shared" si="4053"/>
        <v>0</v>
      </c>
      <c r="EX188" s="492">
        <f t="shared" si="4053"/>
        <v>0</v>
      </c>
      <c r="EY188" s="492">
        <f t="shared" si="4053"/>
        <v>0</v>
      </c>
      <c r="EZ188" s="494">
        <f t="shared" si="4053"/>
        <v>0</v>
      </c>
      <c r="FA188" s="492">
        <f t="shared" si="4053"/>
        <v>0</v>
      </c>
      <c r="FB188" s="1329">
        <f t="shared" si="4053"/>
        <v>0</v>
      </c>
      <c r="FC188" s="492">
        <f t="shared" si="4053"/>
        <v>0</v>
      </c>
      <c r="FD188" s="491">
        <f t="shared" si="4053"/>
        <v>0</v>
      </c>
      <c r="FE188" s="492">
        <f t="shared" si="4053"/>
        <v>0</v>
      </c>
      <c r="FF188" s="492">
        <f t="shared" si="4053"/>
        <v>0</v>
      </c>
      <c r="FG188" s="493">
        <f t="shared" si="4053"/>
        <v>0</v>
      </c>
      <c r="FH188" s="492">
        <f t="shared" si="4053"/>
        <v>0</v>
      </c>
      <c r="FI188" s="492">
        <f t="shared" si="4053"/>
        <v>0</v>
      </c>
      <c r="FJ188" s="494">
        <f t="shared" si="4053"/>
        <v>0</v>
      </c>
      <c r="FK188" s="492">
        <f t="shared" si="4053"/>
        <v>0</v>
      </c>
      <c r="FL188" s="1329">
        <f t="shared" si="4053"/>
        <v>0</v>
      </c>
      <c r="FM188" s="492">
        <f t="shared" si="4053"/>
        <v>0</v>
      </c>
      <c r="FN188" s="491">
        <f t="shared" si="4053"/>
        <v>0</v>
      </c>
      <c r="FO188" s="492">
        <f t="shared" si="4053"/>
        <v>0</v>
      </c>
      <c r="FP188" s="492">
        <f t="shared" si="4053"/>
        <v>0</v>
      </c>
      <c r="FQ188" s="493">
        <f t="shared" si="4053"/>
        <v>0</v>
      </c>
      <c r="FR188" s="492">
        <f t="shared" si="4053"/>
        <v>0</v>
      </c>
      <c r="FS188" s="492">
        <f t="shared" si="4053"/>
        <v>0</v>
      </c>
      <c r="FT188" s="494">
        <f t="shared" si="4053"/>
        <v>0</v>
      </c>
      <c r="FU188" s="492">
        <f t="shared" si="4053"/>
        <v>0</v>
      </c>
      <c r="FV188" s="1329">
        <f t="shared" si="4053"/>
        <v>0</v>
      </c>
      <c r="FW188" s="492">
        <f t="shared" si="4053"/>
        <v>0</v>
      </c>
      <c r="FX188" s="645">
        <f t="shared" ref="FX188:HA188" si="4054">SUMIFS(FX$5:FX$126,$HC$5:$HC$126,$S188,$HE$5:$HE$126,$I187)</f>
        <v>0</v>
      </c>
      <c r="FY188" s="522">
        <f t="shared" si="4054"/>
        <v>0</v>
      </c>
      <c r="FZ188" s="1330">
        <f t="shared" si="4054"/>
        <v>0</v>
      </c>
      <c r="GA188" s="656">
        <f t="shared" si="4054"/>
        <v>0</v>
      </c>
      <c r="GB188" s="544">
        <f t="shared" si="4054"/>
        <v>0</v>
      </c>
      <c r="GC188" s="1331">
        <f t="shared" si="4054"/>
        <v>0</v>
      </c>
      <c r="GD188" s="667">
        <f t="shared" si="4054"/>
        <v>0</v>
      </c>
      <c r="GE188" s="495">
        <f t="shared" si="4054"/>
        <v>0</v>
      </c>
      <c r="GF188" s="1329">
        <f t="shared" si="4054"/>
        <v>0</v>
      </c>
      <c r="GG188" s="1332">
        <f t="shared" si="4054"/>
        <v>0</v>
      </c>
      <c r="GH188" s="678">
        <f t="shared" si="4054"/>
        <v>0</v>
      </c>
      <c r="GI188" s="541">
        <f t="shared" si="4054"/>
        <v>0</v>
      </c>
      <c r="GJ188" s="1333">
        <f t="shared" si="4054"/>
        <v>0</v>
      </c>
      <c r="GK188" s="689">
        <f t="shared" si="4054"/>
        <v>0</v>
      </c>
      <c r="GL188" s="519">
        <f t="shared" si="4054"/>
        <v>0</v>
      </c>
      <c r="GM188" s="1334">
        <f t="shared" si="4054"/>
        <v>0</v>
      </c>
      <c r="GN188" s="698">
        <f t="shared" si="4054"/>
        <v>0</v>
      </c>
      <c r="GO188" s="497">
        <f t="shared" si="4054"/>
        <v>0</v>
      </c>
      <c r="GP188" s="1329">
        <f t="shared" si="4054"/>
        <v>0</v>
      </c>
      <c r="GQ188" s="1335">
        <f t="shared" si="4054"/>
        <v>0</v>
      </c>
      <c r="GR188" s="708">
        <f t="shared" si="4054"/>
        <v>0</v>
      </c>
      <c r="GS188" s="498">
        <f t="shared" si="4054"/>
        <v>0</v>
      </c>
      <c r="GT188" s="1336">
        <f t="shared" si="4054"/>
        <v>0</v>
      </c>
      <c r="GU188" s="708">
        <f t="shared" si="4054"/>
        <v>0</v>
      </c>
      <c r="GV188" s="498">
        <f t="shared" si="4054"/>
        <v>0</v>
      </c>
      <c r="GW188" s="1336">
        <f t="shared" si="4054"/>
        <v>0</v>
      </c>
      <c r="GX188" s="708">
        <f t="shared" si="4054"/>
        <v>0</v>
      </c>
      <c r="GY188" s="498">
        <f t="shared" si="4054"/>
        <v>0</v>
      </c>
      <c r="GZ188" s="1329">
        <f t="shared" si="4054"/>
        <v>0</v>
      </c>
      <c r="HA188" s="1336">
        <f t="shared" si="4054"/>
        <v>0</v>
      </c>
      <c r="HC188" s="1312" t="s">
        <v>146</v>
      </c>
      <c r="HD188" s="477"/>
      <c r="HE188" s="595"/>
      <c r="HF188" s="477"/>
      <c r="HG188" s="477"/>
    </row>
    <row r="189" spans="2:215" s="478" customFormat="1" ht="29.25" thickBot="1" x14ac:dyDescent="0.3">
      <c r="B189" s="516"/>
      <c r="C189" s="463"/>
      <c r="F189" s="1379"/>
      <c r="G189" s="1379"/>
      <c r="H189" s="1379"/>
      <c r="I189" s="1565"/>
      <c r="J189" s="554"/>
      <c r="R189" s="583"/>
      <c r="S189" s="444" t="s">
        <v>143</v>
      </c>
      <c r="T189" s="1337" t="str">
        <f t="shared" ref="T189:AA189" si="4055">IF(AND(T187&gt;0,T188&gt;0),ROUNDDOWN(T188/T187,4),"")</f>
        <v/>
      </c>
      <c r="U189" s="1338" t="str">
        <f t="shared" si="4055"/>
        <v/>
      </c>
      <c r="V189" s="1338" t="str">
        <f t="shared" si="4055"/>
        <v/>
      </c>
      <c r="W189" s="1339" t="str">
        <f t="shared" si="4055"/>
        <v/>
      </c>
      <c r="X189" s="1338" t="str">
        <f t="shared" si="4055"/>
        <v/>
      </c>
      <c r="Y189" s="1338" t="str">
        <f t="shared" si="4055"/>
        <v/>
      </c>
      <c r="Z189" s="1340" t="str">
        <f t="shared" si="4055"/>
        <v/>
      </c>
      <c r="AA189" s="1338" t="str">
        <f t="shared" si="4055"/>
        <v/>
      </c>
      <c r="AB189" s="1341">
        <f>IF(AB188&gt;0,AB188/AB187,0)</f>
        <v>0</v>
      </c>
      <c r="AC189" s="1338" t="str">
        <f t="shared" ref="AC189:AK189" si="4056">IF(AND(AC187&gt;0,AC188&gt;0),ROUNDDOWN(AC188/AC187,4),"")</f>
        <v/>
      </c>
      <c r="AD189" s="1337" t="str">
        <f t="shared" si="4056"/>
        <v/>
      </c>
      <c r="AE189" s="1338" t="str">
        <f t="shared" si="4056"/>
        <v/>
      </c>
      <c r="AF189" s="1338" t="str">
        <f t="shared" si="4056"/>
        <v/>
      </c>
      <c r="AG189" s="1339" t="str">
        <f t="shared" si="4056"/>
        <v/>
      </c>
      <c r="AH189" s="1338" t="str">
        <f t="shared" si="4056"/>
        <v/>
      </c>
      <c r="AI189" s="1338" t="str">
        <f t="shared" si="4056"/>
        <v/>
      </c>
      <c r="AJ189" s="1340" t="str">
        <f t="shared" si="4056"/>
        <v/>
      </c>
      <c r="AK189" s="1338" t="str">
        <f t="shared" si="4056"/>
        <v/>
      </c>
      <c r="AL189" s="1341">
        <f>IF(AL188&gt;0,AL188/AL187,0)</f>
        <v>0</v>
      </c>
      <c r="AM189" s="1338" t="str">
        <f t="shared" ref="AM189:AU189" si="4057">IF(AND(AM187&gt;0,AM188&gt;0),ROUNDDOWN(AM188/AM187,4),"")</f>
        <v/>
      </c>
      <c r="AN189" s="1337" t="str">
        <f t="shared" si="4057"/>
        <v/>
      </c>
      <c r="AO189" s="1338" t="str">
        <f t="shared" si="4057"/>
        <v/>
      </c>
      <c r="AP189" s="1338" t="str">
        <f t="shared" si="4057"/>
        <v/>
      </c>
      <c r="AQ189" s="1339" t="str">
        <f t="shared" si="4057"/>
        <v/>
      </c>
      <c r="AR189" s="1338" t="str">
        <f t="shared" si="4057"/>
        <v/>
      </c>
      <c r="AS189" s="1338" t="str">
        <f t="shared" si="4057"/>
        <v/>
      </c>
      <c r="AT189" s="1340" t="str">
        <f t="shared" si="4057"/>
        <v/>
      </c>
      <c r="AU189" s="1338" t="str">
        <f t="shared" si="4057"/>
        <v/>
      </c>
      <c r="AV189" s="1341">
        <f>IF(AV188&gt;0,AV188/AV187,0)</f>
        <v>0</v>
      </c>
      <c r="AW189" s="1338" t="str">
        <f t="shared" ref="AW189" si="4058">IF(AND(AW187&gt;0,AW188&gt;0),ROUNDDOWN(AW188/AW187,4),"")</f>
        <v/>
      </c>
      <c r="AX189" s="1343" t="str">
        <f t="shared" ref="AX189:BE189" si="4059">IF(AND(AX187&gt;0,AX188&gt;0),ROUNDDOWN(AX188/AX187,4),"")</f>
        <v/>
      </c>
      <c r="AY189" s="1344" t="str">
        <f t="shared" si="4059"/>
        <v/>
      </c>
      <c r="AZ189" s="1345" t="str">
        <f t="shared" si="4059"/>
        <v/>
      </c>
      <c r="BA189" s="1346" t="str">
        <f t="shared" si="4059"/>
        <v/>
      </c>
      <c r="BB189" s="1347" t="str">
        <f t="shared" si="4059"/>
        <v/>
      </c>
      <c r="BC189" s="1348" t="str">
        <f t="shared" si="4059"/>
        <v/>
      </c>
      <c r="BD189" s="1349" t="str">
        <f t="shared" si="4059"/>
        <v/>
      </c>
      <c r="BE189" s="1350" t="str">
        <f t="shared" si="4059"/>
        <v/>
      </c>
      <c r="BF189" s="1351"/>
      <c r="BG189" s="1352" t="str">
        <f>IF(AND(BG187&gt;0,BG188&gt;0),ROUNDDOWN(BG188/BG187,4),"")</f>
        <v/>
      </c>
      <c r="BH189" s="1353" t="str">
        <f t="shared" ref="BH189:BO189" si="4060">IF(AND(BH187&gt;0,BH188&gt;0),ROUNDDOWN(BH188/BH187,4),"")</f>
        <v/>
      </c>
      <c r="BI189" s="1338" t="str">
        <f t="shared" si="4060"/>
        <v/>
      </c>
      <c r="BJ189" s="1338" t="str">
        <f t="shared" si="4060"/>
        <v/>
      </c>
      <c r="BK189" s="1339" t="str">
        <f t="shared" si="4060"/>
        <v/>
      </c>
      <c r="BL189" s="1338" t="str">
        <f t="shared" si="4060"/>
        <v/>
      </c>
      <c r="BM189" s="1338" t="str">
        <f t="shared" si="4060"/>
        <v/>
      </c>
      <c r="BN189" s="1340" t="str">
        <f t="shared" si="4060"/>
        <v/>
      </c>
      <c r="BO189" s="1338" t="str">
        <f t="shared" si="4060"/>
        <v/>
      </c>
      <c r="BP189" s="1341">
        <f>IF(BP188&gt;0,BP188/BP187,0)</f>
        <v>0</v>
      </c>
      <c r="BQ189" s="1338" t="str">
        <f t="shared" ref="BQ189:BY189" si="4061">IF(AND(BQ187&gt;0,BQ188&gt;0),ROUNDDOWN(BQ188/BQ187,4),"")</f>
        <v/>
      </c>
      <c r="BR189" s="1337" t="str">
        <f t="shared" si="4061"/>
        <v/>
      </c>
      <c r="BS189" s="1338" t="str">
        <f t="shared" si="4061"/>
        <v/>
      </c>
      <c r="BT189" s="1338" t="str">
        <f t="shared" si="4061"/>
        <v/>
      </c>
      <c r="BU189" s="1339" t="str">
        <f t="shared" si="4061"/>
        <v/>
      </c>
      <c r="BV189" s="1338" t="str">
        <f t="shared" si="4061"/>
        <v/>
      </c>
      <c r="BW189" s="1338" t="str">
        <f t="shared" si="4061"/>
        <v/>
      </c>
      <c r="BX189" s="1340" t="str">
        <f t="shared" si="4061"/>
        <v/>
      </c>
      <c r="BY189" s="1338" t="str">
        <f t="shared" si="4061"/>
        <v/>
      </c>
      <c r="BZ189" s="1341">
        <f>IF(BZ188&gt;0,BZ188/BZ187,0)</f>
        <v>0</v>
      </c>
      <c r="CA189" s="1338" t="str">
        <f t="shared" ref="CA189:CI189" si="4062">IF(AND(CA187&gt;0,CA188&gt;0),ROUNDDOWN(CA188/CA187,4),"")</f>
        <v/>
      </c>
      <c r="CB189" s="1337" t="str">
        <f t="shared" si="4062"/>
        <v/>
      </c>
      <c r="CC189" s="1338" t="str">
        <f t="shared" si="4062"/>
        <v/>
      </c>
      <c r="CD189" s="1338" t="str">
        <f t="shared" si="4062"/>
        <v/>
      </c>
      <c r="CE189" s="1339" t="str">
        <f t="shared" si="4062"/>
        <v/>
      </c>
      <c r="CF189" s="1338" t="str">
        <f t="shared" si="4062"/>
        <v/>
      </c>
      <c r="CG189" s="1338" t="str">
        <f t="shared" si="4062"/>
        <v/>
      </c>
      <c r="CH189" s="1340" t="str">
        <f t="shared" si="4062"/>
        <v/>
      </c>
      <c r="CI189" s="1338" t="str">
        <f t="shared" si="4062"/>
        <v/>
      </c>
      <c r="CJ189" s="1341">
        <f>IF(CJ188&gt;0,CJ188/CJ187,0)</f>
        <v>0</v>
      </c>
      <c r="CK189" s="1338" t="str">
        <f t="shared" ref="CK189" si="4063">IF(AND(CK187&gt;0,CK188&gt;0),ROUNDDOWN(CK188/CK187,4),"")</f>
        <v/>
      </c>
      <c r="CL189" s="1343" t="str">
        <f t="shared" ref="CL189:CS189" si="4064">IF(AND(CL187&gt;0,CL188&gt;0),ROUNDDOWN(CL188/CL187,4),"")</f>
        <v/>
      </c>
      <c r="CM189" s="1344" t="str">
        <f t="shared" si="4064"/>
        <v/>
      </c>
      <c r="CN189" s="1345" t="str">
        <f t="shared" si="4064"/>
        <v/>
      </c>
      <c r="CO189" s="1346" t="str">
        <f t="shared" si="4064"/>
        <v/>
      </c>
      <c r="CP189" s="1347" t="str">
        <f t="shared" si="4064"/>
        <v/>
      </c>
      <c r="CQ189" s="1348" t="str">
        <f t="shared" si="4064"/>
        <v/>
      </c>
      <c r="CR189" s="1349" t="str">
        <f t="shared" si="4064"/>
        <v/>
      </c>
      <c r="CS189" s="1350" t="str">
        <f t="shared" si="4064"/>
        <v/>
      </c>
      <c r="CT189" s="1351"/>
      <c r="CU189" s="1352" t="str">
        <f t="shared" ref="CU189:DC189" si="4065">IF(AND(CU187&gt;0,CU188&gt;0),ROUNDDOWN(CU188/CU187,4),"")</f>
        <v/>
      </c>
      <c r="CV189" s="1354" t="str">
        <f t="shared" si="4065"/>
        <v/>
      </c>
      <c r="CW189" s="1355" t="str">
        <f t="shared" si="4065"/>
        <v/>
      </c>
      <c r="CX189" s="1356" t="str">
        <f t="shared" si="4065"/>
        <v/>
      </c>
      <c r="CY189" s="1357" t="str">
        <f t="shared" si="4065"/>
        <v/>
      </c>
      <c r="CZ189" s="1358" t="str">
        <f t="shared" si="4065"/>
        <v/>
      </c>
      <c r="DA189" s="1359" t="str">
        <f t="shared" si="4065"/>
        <v/>
      </c>
      <c r="DB189" s="1360" t="str">
        <f t="shared" si="4065"/>
        <v/>
      </c>
      <c r="DC189" s="1361" t="str">
        <f t="shared" si="4065"/>
        <v/>
      </c>
      <c r="DD189" s="1362"/>
      <c r="DE189" s="1363" t="str">
        <f>IF(AND(DE187&gt;0,DE188&gt;0),ROUNDDOWN(DE188/DE187,4),"")</f>
        <v/>
      </c>
      <c r="DF189" s="1353" t="str">
        <f t="shared" ref="DF189:DM189" si="4066">IF(AND(DF187&gt;0,DF188&gt;0),ROUNDDOWN(DF188/DF187,4),"")</f>
        <v/>
      </c>
      <c r="DG189" s="1338" t="str">
        <f t="shared" si="4066"/>
        <v/>
      </c>
      <c r="DH189" s="1338" t="str">
        <f t="shared" si="4066"/>
        <v/>
      </c>
      <c r="DI189" s="1339" t="str">
        <f t="shared" si="4066"/>
        <v/>
      </c>
      <c r="DJ189" s="1338" t="str">
        <f t="shared" si="4066"/>
        <v/>
      </c>
      <c r="DK189" s="1338" t="str">
        <f t="shared" si="4066"/>
        <v/>
      </c>
      <c r="DL189" s="1340" t="str">
        <f t="shared" si="4066"/>
        <v/>
      </c>
      <c r="DM189" s="1338" t="str">
        <f t="shared" si="4066"/>
        <v/>
      </c>
      <c r="DN189" s="1341">
        <f>IF(DN188&gt;0,DN188/DN187,0)</f>
        <v>0</v>
      </c>
      <c r="DO189" s="1338" t="str">
        <f t="shared" ref="DO189:DW189" si="4067">IF(AND(DO187&gt;0,DO188&gt;0),ROUNDDOWN(DO188/DO187,4),"")</f>
        <v/>
      </c>
      <c r="DP189" s="1337" t="str">
        <f t="shared" si="4067"/>
        <v/>
      </c>
      <c r="DQ189" s="1338" t="str">
        <f t="shared" si="4067"/>
        <v/>
      </c>
      <c r="DR189" s="1338" t="str">
        <f t="shared" si="4067"/>
        <v/>
      </c>
      <c r="DS189" s="1339" t="str">
        <f t="shared" si="4067"/>
        <v/>
      </c>
      <c r="DT189" s="1338" t="str">
        <f t="shared" si="4067"/>
        <v/>
      </c>
      <c r="DU189" s="1338" t="str">
        <f t="shared" si="4067"/>
        <v/>
      </c>
      <c r="DV189" s="1340" t="str">
        <f t="shared" si="4067"/>
        <v/>
      </c>
      <c r="DW189" s="1338" t="str">
        <f t="shared" si="4067"/>
        <v/>
      </c>
      <c r="DX189" s="1341">
        <f>IF(DX188&gt;0,DX188/DX187,0)</f>
        <v>0</v>
      </c>
      <c r="DY189" s="1338" t="str">
        <f t="shared" ref="DY189:EG189" si="4068">IF(AND(DY187&gt;0,DY188&gt;0),ROUNDDOWN(DY188/DY187,4),"")</f>
        <v/>
      </c>
      <c r="DZ189" s="1337" t="str">
        <f t="shared" si="4068"/>
        <v/>
      </c>
      <c r="EA189" s="1338" t="str">
        <f t="shared" si="4068"/>
        <v/>
      </c>
      <c r="EB189" s="1338" t="str">
        <f t="shared" si="4068"/>
        <v/>
      </c>
      <c r="EC189" s="1339" t="str">
        <f t="shared" si="4068"/>
        <v/>
      </c>
      <c r="ED189" s="1338" t="str">
        <f t="shared" si="4068"/>
        <v/>
      </c>
      <c r="EE189" s="1338" t="str">
        <f t="shared" si="4068"/>
        <v/>
      </c>
      <c r="EF189" s="1340" t="str">
        <f t="shared" si="4068"/>
        <v/>
      </c>
      <c r="EG189" s="1338" t="str">
        <f t="shared" si="4068"/>
        <v/>
      </c>
      <c r="EH189" s="1341">
        <f>IF(EH188&gt;0,EH188/EH187,0)</f>
        <v>0</v>
      </c>
      <c r="EI189" s="1338" t="str">
        <f t="shared" ref="EI189" si="4069">IF(AND(EI187&gt;0,EI188&gt;0),ROUNDDOWN(EI188/EI187,4),"")</f>
        <v/>
      </c>
      <c r="EJ189" s="1343" t="str">
        <f t="shared" ref="EJ189:EQ189" si="4070">IF(AND(EJ187&gt;0,EJ188&gt;0),ROUNDDOWN(EJ188/EJ187,4),"")</f>
        <v/>
      </c>
      <c r="EK189" s="1344" t="str">
        <f t="shared" si="4070"/>
        <v/>
      </c>
      <c r="EL189" s="1345" t="str">
        <f t="shared" si="4070"/>
        <v/>
      </c>
      <c r="EM189" s="1346" t="str">
        <f t="shared" si="4070"/>
        <v/>
      </c>
      <c r="EN189" s="1347" t="str">
        <f t="shared" si="4070"/>
        <v/>
      </c>
      <c r="EO189" s="1348" t="str">
        <f t="shared" si="4070"/>
        <v/>
      </c>
      <c r="EP189" s="1349" t="str">
        <f t="shared" si="4070"/>
        <v/>
      </c>
      <c r="EQ189" s="1350" t="str">
        <f t="shared" si="4070"/>
        <v/>
      </c>
      <c r="ER189" s="1351"/>
      <c r="ES189" s="1352" t="str">
        <f>IF(AND(ES187&gt;0,ES188&gt;0),ROUNDDOWN(ES188/ES187,4),"")</f>
        <v/>
      </c>
      <c r="ET189" s="1353" t="str">
        <f t="shared" ref="ET189:FA189" si="4071">IF(AND(ET187&gt;0,ET188&gt;0),ROUNDDOWN(ET188/ET187,4),"")</f>
        <v/>
      </c>
      <c r="EU189" s="1338" t="str">
        <f t="shared" si="4071"/>
        <v/>
      </c>
      <c r="EV189" s="1338" t="str">
        <f t="shared" si="4071"/>
        <v/>
      </c>
      <c r="EW189" s="1339" t="str">
        <f t="shared" si="4071"/>
        <v/>
      </c>
      <c r="EX189" s="1338" t="str">
        <f t="shared" si="4071"/>
        <v/>
      </c>
      <c r="EY189" s="1338" t="str">
        <f t="shared" si="4071"/>
        <v/>
      </c>
      <c r="EZ189" s="1340" t="str">
        <f t="shared" si="4071"/>
        <v/>
      </c>
      <c r="FA189" s="1338" t="str">
        <f t="shared" si="4071"/>
        <v/>
      </c>
      <c r="FB189" s="1341">
        <f>IF(FB188&gt;0,FB188/FB187,0)</f>
        <v>0</v>
      </c>
      <c r="FC189" s="1338" t="str">
        <f t="shared" ref="FC189:FK189" si="4072">IF(AND(FC187&gt;0,FC188&gt;0),ROUNDDOWN(FC188/FC187,4),"")</f>
        <v/>
      </c>
      <c r="FD189" s="1337" t="str">
        <f t="shared" si="4072"/>
        <v/>
      </c>
      <c r="FE189" s="1338" t="str">
        <f t="shared" si="4072"/>
        <v/>
      </c>
      <c r="FF189" s="1338" t="str">
        <f t="shared" si="4072"/>
        <v/>
      </c>
      <c r="FG189" s="1339" t="str">
        <f t="shared" si="4072"/>
        <v/>
      </c>
      <c r="FH189" s="1338" t="str">
        <f t="shared" si="4072"/>
        <v/>
      </c>
      <c r="FI189" s="1338" t="str">
        <f t="shared" si="4072"/>
        <v/>
      </c>
      <c r="FJ189" s="1340" t="str">
        <f t="shared" si="4072"/>
        <v/>
      </c>
      <c r="FK189" s="1338" t="str">
        <f t="shared" si="4072"/>
        <v/>
      </c>
      <c r="FL189" s="1341">
        <f>IF(FL188&gt;0,FL188/FL187,0)</f>
        <v>0</v>
      </c>
      <c r="FM189" s="1338" t="str">
        <f t="shared" ref="FM189:FU189" si="4073">IF(AND(FM187&gt;0,FM188&gt;0),ROUNDDOWN(FM188/FM187,4),"")</f>
        <v/>
      </c>
      <c r="FN189" s="1337" t="str">
        <f t="shared" si="4073"/>
        <v/>
      </c>
      <c r="FO189" s="1338" t="str">
        <f t="shared" si="4073"/>
        <v/>
      </c>
      <c r="FP189" s="1338" t="str">
        <f t="shared" si="4073"/>
        <v/>
      </c>
      <c r="FQ189" s="1339" t="str">
        <f t="shared" si="4073"/>
        <v/>
      </c>
      <c r="FR189" s="1338" t="str">
        <f t="shared" si="4073"/>
        <v/>
      </c>
      <c r="FS189" s="1338" t="str">
        <f t="shared" si="4073"/>
        <v/>
      </c>
      <c r="FT189" s="1340" t="str">
        <f t="shared" si="4073"/>
        <v/>
      </c>
      <c r="FU189" s="1338" t="str">
        <f t="shared" si="4073"/>
        <v/>
      </c>
      <c r="FV189" s="1341">
        <f>IF(FV188&gt;0,FV188/FV187,0)</f>
        <v>0</v>
      </c>
      <c r="FW189" s="1338" t="str">
        <f t="shared" ref="FW189" si="4074">IF(AND(FW187&gt;0,FW188&gt;0),ROUNDDOWN(FW188/FW187,4),"")</f>
        <v/>
      </c>
      <c r="FX189" s="1343" t="str">
        <f t="shared" ref="FX189:GE189" si="4075">IF(AND(FX187&gt;0,FX188&gt;0),ROUNDDOWN(FX188/FX187,4),"")</f>
        <v/>
      </c>
      <c r="FY189" s="1344" t="str">
        <f t="shared" si="4075"/>
        <v/>
      </c>
      <c r="FZ189" s="1345" t="str">
        <f t="shared" si="4075"/>
        <v/>
      </c>
      <c r="GA189" s="1346" t="str">
        <f t="shared" si="4075"/>
        <v/>
      </c>
      <c r="GB189" s="1347" t="str">
        <f t="shared" si="4075"/>
        <v/>
      </c>
      <c r="GC189" s="1348" t="str">
        <f t="shared" si="4075"/>
        <v/>
      </c>
      <c r="GD189" s="1349" t="str">
        <f t="shared" si="4075"/>
        <v/>
      </c>
      <c r="GE189" s="1350" t="str">
        <f t="shared" si="4075"/>
        <v/>
      </c>
      <c r="GF189" s="1351"/>
      <c r="GG189" s="1352" t="str">
        <f t="shared" ref="GG189:GO189" si="4076">IF(AND(GG187&gt;0,GG188&gt;0),ROUNDDOWN(GG188/GG187,4),"")</f>
        <v/>
      </c>
      <c r="GH189" s="1354" t="str">
        <f t="shared" si="4076"/>
        <v/>
      </c>
      <c r="GI189" s="1355" t="str">
        <f t="shared" si="4076"/>
        <v/>
      </c>
      <c r="GJ189" s="1356" t="str">
        <f t="shared" si="4076"/>
        <v/>
      </c>
      <c r="GK189" s="1357" t="str">
        <f t="shared" si="4076"/>
        <v/>
      </c>
      <c r="GL189" s="1358" t="str">
        <f t="shared" si="4076"/>
        <v/>
      </c>
      <c r="GM189" s="1359" t="str">
        <f t="shared" si="4076"/>
        <v/>
      </c>
      <c r="GN189" s="1360" t="str">
        <f t="shared" si="4076"/>
        <v/>
      </c>
      <c r="GO189" s="1361" t="str">
        <f t="shared" si="4076"/>
        <v/>
      </c>
      <c r="GP189" s="1362"/>
      <c r="GQ189" s="1363" t="str">
        <f t="shared" ref="GQ189:GY189" si="4077">IF(AND(GQ187&gt;0,GQ188&gt;0),ROUNDDOWN(GQ188/GQ187,4),"")</f>
        <v/>
      </c>
      <c r="GR189" s="1364" t="str">
        <f t="shared" si="4077"/>
        <v/>
      </c>
      <c r="GS189" s="1365" t="str">
        <f t="shared" si="4077"/>
        <v/>
      </c>
      <c r="GT189" s="1366" t="str">
        <f t="shared" si="4077"/>
        <v/>
      </c>
      <c r="GU189" s="1364" t="str">
        <f t="shared" si="4077"/>
        <v/>
      </c>
      <c r="GV189" s="1365" t="str">
        <f t="shared" si="4077"/>
        <v/>
      </c>
      <c r="GW189" s="1366" t="str">
        <f t="shared" si="4077"/>
        <v/>
      </c>
      <c r="GX189" s="1364" t="str">
        <f t="shared" si="4077"/>
        <v/>
      </c>
      <c r="GY189" s="1365" t="str">
        <f t="shared" si="4077"/>
        <v/>
      </c>
      <c r="GZ189" s="1367"/>
      <c r="HA189" s="1366" t="str">
        <f>IF(AND(HA187&gt;0,HA188&gt;0),ROUNDDOWN(HA188/HA187,4),"")</f>
        <v/>
      </c>
      <c r="HC189" s="477"/>
      <c r="HD189" s="477"/>
      <c r="HE189" s="595"/>
      <c r="HF189" s="477"/>
      <c r="HG189" s="477"/>
    </row>
    <row r="190" spans="2:215" s="478" customFormat="1" ht="29.25" thickBot="1" x14ac:dyDescent="0.3">
      <c r="B190" s="516"/>
      <c r="C190" s="463"/>
      <c r="F190" s="1379"/>
      <c r="G190" s="1379"/>
      <c r="H190" s="1379"/>
      <c r="I190" s="1379"/>
      <c r="J190" s="554"/>
      <c r="R190" s="583"/>
      <c r="T190" s="1368"/>
      <c r="W190" s="1368"/>
      <c r="Z190" s="1368"/>
      <c r="AD190" s="1368"/>
      <c r="AG190" s="1368"/>
      <c r="AJ190" s="1368"/>
      <c r="AN190" s="1368"/>
      <c r="AQ190" s="1368"/>
      <c r="AT190" s="1368"/>
      <c r="AX190" s="1369"/>
      <c r="AY190" s="1370"/>
      <c r="AZ190" s="1330"/>
      <c r="BA190" s="1371"/>
      <c r="BB190" s="1372"/>
      <c r="BC190" s="1331"/>
      <c r="BD190" s="1373"/>
      <c r="BG190" s="1374"/>
      <c r="BK190" s="1368"/>
      <c r="BN190" s="1368"/>
      <c r="BR190" s="1368"/>
      <c r="BU190" s="1368"/>
      <c r="BX190" s="1368"/>
      <c r="CB190" s="1368"/>
      <c r="CE190" s="1368"/>
      <c r="CH190" s="1368"/>
      <c r="CL190" s="1369"/>
      <c r="CM190" s="1370"/>
      <c r="CN190" s="1330"/>
      <c r="CO190" s="1371"/>
      <c r="CP190" s="1372"/>
      <c r="CQ190" s="1331"/>
      <c r="CR190" s="1373"/>
      <c r="CU190" s="1374"/>
      <c r="CV190" s="1375"/>
      <c r="CW190" s="1376"/>
      <c r="CX190" s="1333"/>
      <c r="CY190" s="1377"/>
      <c r="CZ190" s="1378"/>
      <c r="DA190" s="1334"/>
      <c r="DB190" s="1373"/>
      <c r="DE190" s="1374"/>
      <c r="DI190" s="1368"/>
      <c r="DL190" s="1368"/>
      <c r="DP190" s="1368"/>
      <c r="DS190" s="1368"/>
      <c r="DV190" s="1368"/>
      <c r="DZ190" s="1368"/>
      <c r="EC190" s="1368"/>
      <c r="EF190" s="1368"/>
      <c r="EJ190" s="1369"/>
      <c r="EK190" s="1370"/>
      <c r="EL190" s="1330"/>
      <c r="EM190" s="1371"/>
      <c r="EN190" s="1372"/>
      <c r="EO190" s="1331"/>
      <c r="EP190" s="1373"/>
      <c r="ES190" s="1374"/>
      <c r="EW190" s="1368"/>
      <c r="EZ190" s="1368"/>
      <c r="FD190" s="1368"/>
      <c r="FG190" s="1368"/>
      <c r="FJ190" s="1368"/>
      <c r="FN190" s="1368"/>
      <c r="FQ190" s="1368"/>
      <c r="FT190" s="1368"/>
      <c r="FX190" s="1369"/>
      <c r="FY190" s="1370"/>
      <c r="FZ190" s="1330"/>
      <c r="GA190" s="1371"/>
      <c r="GB190" s="1372"/>
      <c r="GC190" s="1331"/>
      <c r="GD190" s="1373"/>
      <c r="GG190" s="1374"/>
      <c r="GH190" s="1375"/>
      <c r="GI190" s="1376"/>
      <c r="GJ190" s="1333"/>
      <c r="GK190" s="1377"/>
      <c r="GL190" s="1378"/>
      <c r="GM190" s="1334"/>
      <c r="GN190" s="1373"/>
      <c r="GQ190" s="1374"/>
      <c r="GR190" s="1373"/>
      <c r="GT190" s="1374"/>
      <c r="GU190" s="1373"/>
      <c r="GW190" s="1374"/>
      <c r="GX190" s="1373"/>
      <c r="HA190" s="1374"/>
      <c r="HC190" s="477"/>
      <c r="HD190" s="477"/>
      <c r="HE190" s="595"/>
      <c r="HF190" s="477"/>
      <c r="HG190" s="477"/>
    </row>
    <row r="191" spans="2:215" s="478" customFormat="1" ht="28.5" x14ac:dyDescent="0.25">
      <c r="B191" s="516"/>
      <c r="C191" s="463"/>
      <c r="F191" s="1379"/>
      <c r="G191" s="1379"/>
      <c r="H191" s="1379"/>
      <c r="I191" s="1379"/>
      <c r="J191" s="554"/>
      <c r="R191" s="583"/>
      <c r="S191" s="464"/>
      <c r="T191" s="465" t="s">
        <v>215</v>
      </c>
      <c r="U191" s="466" t="s">
        <v>213</v>
      </c>
      <c r="V191" s="466" t="s">
        <v>214</v>
      </c>
      <c r="W191" s="467" t="s">
        <v>215</v>
      </c>
      <c r="X191" s="466" t="s">
        <v>213</v>
      </c>
      <c r="Y191" s="466" t="s">
        <v>214</v>
      </c>
      <c r="Z191" s="468" t="s">
        <v>215</v>
      </c>
      <c r="AA191" s="466" t="s">
        <v>213</v>
      </c>
      <c r="AB191" s="469" t="s">
        <v>231</v>
      </c>
      <c r="AC191" s="466" t="s">
        <v>214</v>
      </c>
      <c r="AD191" s="465" t="s">
        <v>215</v>
      </c>
      <c r="AE191" s="466" t="s">
        <v>213</v>
      </c>
      <c r="AF191" s="466" t="s">
        <v>214</v>
      </c>
      <c r="AG191" s="467" t="s">
        <v>215</v>
      </c>
      <c r="AH191" s="466" t="s">
        <v>213</v>
      </c>
      <c r="AI191" s="466" t="s">
        <v>214</v>
      </c>
      <c r="AJ191" s="468" t="s">
        <v>215</v>
      </c>
      <c r="AK191" s="466" t="s">
        <v>213</v>
      </c>
      <c r="AL191" s="469" t="s">
        <v>231</v>
      </c>
      <c r="AM191" s="466" t="s">
        <v>214</v>
      </c>
      <c r="AN191" s="465" t="s">
        <v>215</v>
      </c>
      <c r="AO191" s="466" t="s">
        <v>213</v>
      </c>
      <c r="AP191" s="466" t="s">
        <v>214</v>
      </c>
      <c r="AQ191" s="467" t="s">
        <v>215</v>
      </c>
      <c r="AR191" s="466" t="s">
        <v>213</v>
      </c>
      <c r="AS191" s="466" t="s">
        <v>214</v>
      </c>
      <c r="AT191" s="468" t="s">
        <v>215</v>
      </c>
      <c r="AU191" s="466" t="s">
        <v>213</v>
      </c>
      <c r="AV191" s="469" t="s">
        <v>231</v>
      </c>
      <c r="AW191" s="466" t="s">
        <v>214</v>
      </c>
      <c r="AX191" s="643" t="s">
        <v>215</v>
      </c>
      <c r="AY191" s="520" t="s">
        <v>213</v>
      </c>
      <c r="AZ191" s="1313" t="s">
        <v>232</v>
      </c>
      <c r="BA191" s="654" t="s">
        <v>215</v>
      </c>
      <c r="BB191" s="542" t="s">
        <v>213</v>
      </c>
      <c r="BC191" s="1314" t="s">
        <v>232</v>
      </c>
      <c r="BD191" s="665" t="s">
        <v>215</v>
      </c>
      <c r="BE191" s="470" t="s">
        <v>213</v>
      </c>
      <c r="BF191" s="471" t="s">
        <v>231</v>
      </c>
      <c r="BG191" s="1315" t="s">
        <v>232</v>
      </c>
      <c r="BH191" s="472" t="s">
        <v>215</v>
      </c>
      <c r="BI191" s="466" t="s">
        <v>213</v>
      </c>
      <c r="BJ191" s="466" t="s">
        <v>214</v>
      </c>
      <c r="BK191" s="467" t="s">
        <v>215</v>
      </c>
      <c r="BL191" s="466" t="s">
        <v>213</v>
      </c>
      <c r="BM191" s="466" t="s">
        <v>214</v>
      </c>
      <c r="BN191" s="468" t="s">
        <v>215</v>
      </c>
      <c r="BO191" s="466" t="s">
        <v>213</v>
      </c>
      <c r="BP191" s="469" t="s">
        <v>231</v>
      </c>
      <c r="BQ191" s="466" t="s">
        <v>214</v>
      </c>
      <c r="BR191" s="465" t="s">
        <v>215</v>
      </c>
      <c r="BS191" s="466" t="s">
        <v>213</v>
      </c>
      <c r="BT191" s="466" t="s">
        <v>214</v>
      </c>
      <c r="BU191" s="467" t="s">
        <v>215</v>
      </c>
      <c r="BV191" s="466" t="s">
        <v>213</v>
      </c>
      <c r="BW191" s="466" t="s">
        <v>214</v>
      </c>
      <c r="BX191" s="468" t="s">
        <v>215</v>
      </c>
      <c r="BY191" s="466" t="s">
        <v>213</v>
      </c>
      <c r="BZ191" s="469" t="s">
        <v>231</v>
      </c>
      <c r="CA191" s="466" t="s">
        <v>214</v>
      </c>
      <c r="CB191" s="465" t="s">
        <v>215</v>
      </c>
      <c r="CC191" s="466" t="s">
        <v>213</v>
      </c>
      <c r="CD191" s="466" t="s">
        <v>214</v>
      </c>
      <c r="CE191" s="467" t="s">
        <v>215</v>
      </c>
      <c r="CF191" s="466" t="s">
        <v>213</v>
      </c>
      <c r="CG191" s="466" t="s">
        <v>214</v>
      </c>
      <c r="CH191" s="468" t="s">
        <v>215</v>
      </c>
      <c r="CI191" s="466" t="s">
        <v>213</v>
      </c>
      <c r="CJ191" s="469" t="s">
        <v>231</v>
      </c>
      <c r="CK191" s="466" t="s">
        <v>214</v>
      </c>
      <c r="CL191" s="643" t="s">
        <v>215</v>
      </c>
      <c r="CM191" s="520" t="s">
        <v>213</v>
      </c>
      <c r="CN191" s="1313" t="s">
        <v>232</v>
      </c>
      <c r="CO191" s="654" t="s">
        <v>215</v>
      </c>
      <c r="CP191" s="542" t="s">
        <v>213</v>
      </c>
      <c r="CQ191" s="1314" t="s">
        <v>232</v>
      </c>
      <c r="CR191" s="665" t="s">
        <v>215</v>
      </c>
      <c r="CS191" s="470" t="s">
        <v>213</v>
      </c>
      <c r="CT191" s="471" t="s">
        <v>231</v>
      </c>
      <c r="CU191" s="1315" t="s">
        <v>232</v>
      </c>
      <c r="CV191" s="676" t="s">
        <v>237</v>
      </c>
      <c r="CW191" s="539" t="s">
        <v>238</v>
      </c>
      <c r="CX191" s="1316" t="s">
        <v>232</v>
      </c>
      <c r="CY191" s="687" t="s">
        <v>237</v>
      </c>
      <c r="CZ191" s="517" t="s">
        <v>238</v>
      </c>
      <c r="DA191" s="1317" t="s">
        <v>232</v>
      </c>
      <c r="DB191" s="696" t="s">
        <v>237</v>
      </c>
      <c r="DC191" s="473" t="s">
        <v>238</v>
      </c>
      <c r="DD191" s="474" t="s">
        <v>239</v>
      </c>
      <c r="DE191" s="1318" t="s">
        <v>232</v>
      </c>
      <c r="DF191" s="472" t="s">
        <v>215</v>
      </c>
      <c r="DG191" s="466" t="s">
        <v>213</v>
      </c>
      <c r="DH191" s="466" t="s">
        <v>214</v>
      </c>
      <c r="DI191" s="467" t="s">
        <v>215</v>
      </c>
      <c r="DJ191" s="466" t="s">
        <v>213</v>
      </c>
      <c r="DK191" s="466" t="s">
        <v>214</v>
      </c>
      <c r="DL191" s="468" t="s">
        <v>215</v>
      </c>
      <c r="DM191" s="466" t="s">
        <v>213</v>
      </c>
      <c r="DN191" s="469" t="s">
        <v>231</v>
      </c>
      <c r="DO191" s="466" t="s">
        <v>214</v>
      </c>
      <c r="DP191" s="465" t="s">
        <v>215</v>
      </c>
      <c r="DQ191" s="466" t="s">
        <v>213</v>
      </c>
      <c r="DR191" s="466" t="s">
        <v>214</v>
      </c>
      <c r="DS191" s="467" t="s">
        <v>215</v>
      </c>
      <c r="DT191" s="466" t="s">
        <v>213</v>
      </c>
      <c r="DU191" s="466" t="s">
        <v>214</v>
      </c>
      <c r="DV191" s="468" t="s">
        <v>215</v>
      </c>
      <c r="DW191" s="466" t="s">
        <v>213</v>
      </c>
      <c r="DX191" s="469" t="s">
        <v>231</v>
      </c>
      <c r="DY191" s="466" t="s">
        <v>214</v>
      </c>
      <c r="DZ191" s="465" t="s">
        <v>215</v>
      </c>
      <c r="EA191" s="466" t="s">
        <v>213</v>
      </c>
      <c r="EB191" s="466" t="s">
        <v>214</v>
      </c>
      <c r="EC191" s="467" t="s">
        <v>215</v>
      </c>
      <c r="ED191" s="466" t="s">
        <v>213</v>
      </c>
      <c r="EE191" s="466" t="s">
        <v>214</v>
      </c>
      <c r="EF191" s="468" t="s">
        <v>215</v>
      </c>
      <c r="EG191" s="466" t="s">
        <v>213</v>
      </c>
      <c r="EH191" s="469" t="s">
        <v>231</v>
      </c>
      <c r="EI191" s="466" t="s">
        <v>214</v>
      </c>
      <c r="EJ191" s="643" t="s">
        <v>215</v>
      </c>
      <c r="EK191" s="520" t="s">
        <v>213</v>
      </c>
      <c r="EL191" s="1313" t="s">
        <v>232</v>
      </c>
      <c r="EM191" s="654" t="s">
        <v>215</v>
      </c>
      <c r="EN191" s="542" t="s">
        <v>213</v>
      </c>
      <c r="EO191" s="1314" t="s">
        <v>232</v>
      </c>
      <c r="EP191" s="665" t="s">
        <v>215</v>
      </c>
      <c r="EQ191" s="470" t="s">
        <v>213</v>
      </c>
      <c r="ER191" s="471" t="s">
        <v>231</v>
      </c>
      <c r="ES191" s="1315" t="s">
        <v>232</v>
      </c>
      <c r="ET191" s="472" t="s">
        <v>215</v>
      </c>
      <c r="EU191" s="466" t="s">
        <v>213</v>
      </c>
      <c r="EV191" s="466" t="s">
        <v>214</v>
      </c>
      <c r="EW191" s="467" t="s">
        <v>215</v>
      </c>
      <c r="EX191" s="466" t="s">
        <v>213</v>
      </c>
      <c r="EY191" s="466" t="s">
        <v>214</v>
      </c>
      <c r="EZ191" s="468" t="s">
        <v>215</v>
      </c>
      <c r="FA191" s="466" t="s">
        <v>213</v>
      </c>
      <c r="FB191" s="469" t="s">
        <v>231</v>
      </c>
      <c r="FC191" s="466" t="s">
        <v>214</v>
      </c>
      <c r="FD191" s="465" t="s">
        <v>215</v>
      </c>
      <c r="FE191" s="466" t="s">
        <v>213</v>
      </c>
      <c r="FF191" s="466" t="s">
        <v>214</v>
      </c>
      <c r="FG191" s="467" t="s">
        <v>215</v>
      </c>
      <c r="FH191" s="466" t="s">
        <v>213</v>
      </c>
      <c r="FI191" s="466" t="s">
        <v>214</v>
      </c>
      <c r="FJ191" s="468" t="s">
        <v>215</v>
      </c>
      <c r="FK191" s="466" t="s">
        <v>213</v>
      </c>
      <c r="FL191" s="469" t="s">
        <v>231</v>
      </c>
      <c r="FM191" s="466" t="s">
        <v>214</v>
      </c>
      <c r="FN191" s="465" t="s">
        <v>215</v>
      </c>
      <c r="FO191" s="466" t="s">
        <v>213</v>
      </c>
      <c r="FP191" s="466" t="s">
        <v>214</v>
      </c>
      <c r="FQ191" s="467" t="s">
        <v>215</v>
      </c>
      <c r="FR191" s="466" t="s">
        <v>213</v>
      </c>
      <c r="FS191" s="466" t="s">
        <v>214</v>
      </c>
      <c r="FT191" s="468" t="s">
        <v>215</v>
      </c>
      <c r="FU191" s="466" t="s">
        <v>213</v>
      </c>
      <c r="FV191" s="469" t="s">
        <v>231</v>
      </c>
      <c r="FW191" s="466" t="s">
        <v>214</v>
      </c>
      <c r="FX191" s="643" t="s">
        <v>215</v>
      </c>
      <c r="FY191" s="520" t="s">
        <v>213</v>
      </c>
      <c r="FZ191" s="1313" t="s">
        <v>232</v>
      </c>
      <c r="GA191" s="654" t="s">
        <v>215</v>
      </c>
      <c r="GB191" s="542" t="s">
        <v>213</v>
      </c>
      <c r="GC191" s="1314" t="s">
        <v>232</v>
      </c>
      <c r="GD191" s="665" t="s">
        <v>215</v>
      </c>
      <c r="GE191" s="470" t="s">
        <v>213</v>
      </c>
      <c r="GF191" s="471" t="s">
        <v>231</v>
      </c>
      <c r="GG191" s="1315" t="s">
        <v>232</v>
      </c>
      <c r="GH191" s="676" t="s">
        <v>237</v>
      </c>
      <c r="GI191" s="539" t="s">
        <v>238</v>
      </c>
      <c r="GJ191" s="1316" t="s">
        <v>232</v>
      </c>
      <c r="GK191" s="687" t="s">
        <v>237</v>
      </c>
      <c r="GL191" s="517" t="s">
        <v>238</v>
      </c>
      <c r="GM191" s="1317" t="s">
        <v>232</v>
      </c>
      <c r="GN191" s="696" t="s">
        <v>215</v>
      </c>
      <c r="GO191" s="473" t="s">
        <v>213</v>
      </c>
      <c r="GP191" s="474" t="s">
        <v>231</v>
      </c>
      <c r="GQ191" s="1318" t="s">
        <v>232</v>
      </c>
      <c r="GR191" s="706" t="s">
        <v>215</v>
      </c>
      <c r="GS191" s="475" t="s">
        <v>213</v>
      </c>
      <c r="GT191" s="1319" t="s">
        <v>232</v>
      </c>
      <c r="GU191" s="706" t="s">
        <v>215</v>
      </c>
      <c r="GV191" s="475" t="s">
        <v>213</v>
      </c>
      <c r="GW191" s="1319" t="s">
        <v>232</v>
      </c>
      <c r="GX191" s="706" t="s">
        <v>215</v>
      </c>
      <c r="GY191" s="475" t="s">
        <v>213</v>
      </c>
      <c r="GZ191" s="476" t="s">
        <v>231</v>
      </c>
      <c r="HA191" s="1319" t="s">
        <v>232</v>
      </c>
      <c r="HC191" s="477"/>
      <c r="HD191" s="477"/>
      <c r="HE191" s="595"/>
      <c r="HF191" s="477"/>
      <c r="HG191" s="477"/>
    </row>
    <row r="192" spans="2:215" s="478" customFormat="1" ht="28.5" x14ac:dyDescent="0.25">
      <c r="B192" s="516"/>
      <c r="C192" s="463"/>
      <c r="F192" s="1379"/>
      <c r="G192" s="1379"/>
      <c r="H192" s="1379"/>
      <c r="I192" s="1565" t="s">
        <v>245</v>
      </c>
      <c r="J192" s="554"/>
      <c r="R192" s="583"/>
      <c r="S192" s="450" t="s">
        <v>145</v>
      </c>
      <c r="T192" s="479" t="e">
        <f t="shared" ref="T192:AY192" ca="1" si="4078">SUMIFS(T$5:T$126,$HC$5:$HC$126,$S192,$HE$5:$HE$126,$I192)</f>
        <v>#REF!</v>
      </c>
      <c r="U192" s="480" t="e">
        <f t="shared" ca="1" si="4078"/>
        <v>#REF!</v>
      </c>
      <c r="V192" s="480" t="e">
        <f t="shared" ca="1" si="4078"/>
        <v>#REF!</v>
      </c>
      <c r="W192" s="481" t="e">
        <f t="shared" ca="1" si="4078"/>
        <v>#REF!</v>
      </c>
      <c r="X192" s="480" t="e">
        <f t="shared" ca="1" si="4078"/>
        <v>#REF!</v>
      </c>
      <c r="Y192" s="480" t="e">
        <f t="shared" ca="1" si="4078"/>
        <v>#REF!</v>
      </c>
      <c r="Z192" s="482" t="e">
        <f t="shared" ca="1" si="4078"/>
        <v>#REF!</v>
      </c>
      <c r="AA192" s="480" t="e">
        <f t="shared" ca="1" si="4078"/>
        <v>#REF!</v>
      </c>
      <c r="AB192" s="483" t="e">
        <f t="shared" ca="1" si="4078"/>
        <v>#REF!</v>
      </c>
      <c r="AC192" s="480" t="e">
        <f t="shared" ca="1" si="4078"/>
        <v>#REF!</v>
      </c>
      <c r="AD192" s="479" t="e">
        <f t="shared" ca="1" si="4078"/>
        <v>#REF!</v>
      </c>
      <c r="AE192" s="480" t="e">
        <f t="shared" ca="1" si="4078"/>
        <v>#REF!</v>
      </c>
      <c r="AF192" s="480" t="e">
        <f t="shared" ca="1" si="4078"/>
        <v>#REF!</v>
      </c>
      <c r="AG192" s="481" t="e">
        <f t="shared" ca="1" si="4078"/>
        <v>#REF!</v>
      </c>
      <c r="AH192" s="480" t="e">
        <f t="shared" ca="1" si="4078"/>
        <v>#REF!</v>
      </c>
      <c r="AI192" s="480" t="e">
        <f t="shared" ca="1" si="4078"/>
        <v>#REF!</v>
      </c>
      <c r="AJ192" s="482" t="e">
        <f t="shared" ca="1" si="4078"/>
        <v>#REF!</v>
      </c>
      <c r="AK192" s="480" t="e">
        <f t="shared" ca="1" si="4078"/>
        <v>#REF!</v>
      </c>
      <c r="AL192" s="483" t="e">
        <f t="shared" ca="1" si="4078"/>
        <v>#REF!</v>
      </c>
      <c r="AM192" s="480" t="e">
        <f t="shared" ca="1" si="4078"/>
        <v>#REF!</v>
      </c>
      <c r="AN192" s="479" t="e">
        <f t="shared" ca="1" si="4078"/>
        <v>#REF!</v>
      </c>
      <c r="AO192" s="480" t="e">
        <f t="shared" ca="1" si="4078"/>
        <v>#REF!</v>
      </c>
      <c r="AP192" s="480" t="e">
        <f t="shared" ca="1" si="4078"/>
        <v>#REF!</v>
      </c>
      <c r="AQ192" s="481" t="e">
        <f t="shared" ca="1" si="4078"/>
        <v>#REF!</v>
      </c>
      <c r="AR192" s="480" t="e">
        <f t="shared" ca="1" si="4078"/>
        <v>#REF!</v>
      </c>
      <c r="AS192" s="480" t="e">
        <f t="shared" ca="1" si="4078"/>
        <v>#REF!</v>
      </c>
      <c r="AT192" s="482" t="e">
        <f t="shared" ca="1" si="4078"/>
        <v>#REF!</v>
      </c>
      <c r="AU192" s="480" t="e">
        <f t="shared" ca="1" si="4078"/>
        <v>#REF!</v>
      </c>
      <c r="AV192" s="483" t="e">
        <f t="shared" ca="1" si="4078"/>
        <v>#REF!</v>
      </c>
      <c r="AW192" s="480" t="e">
        <f t="shared" ca="1" si="4078"/>
        <v>#REF!</v>
      </c>
      <c r="AX192" s="644" t="e">
        <f t="shared" ca="1" si="4078"/>
        <v>#REF!</v>
      </c>
      <c r="AY192" s="521" t="e">
        <f t="shared" ca="1" si="4078"/>
        <v>#REF!</v>
      </c>
      <c r="AZ192" s="1322" t="e">
        <f t="shared" ref="AZ192:CE192" ca="1" si="4079">SUMIFS(AZ$5:AZ$126,$HC$5:$HC$126,$S192,$HE$5:$HE$126,$I192)</f>
        <v>#REF!</v>
      </c>
      <c r="BA192" s="655" t="e">
        <f t="shared" ca="1" si="4079"/>
        <v>#REF!</v>
      </c>
      <c r="BB192" s="543" t="e">
        <f t="shared" ca="1" si="4079"/>
        <v>#REF!</v>
      </c>
      <c r="BC192" s="1323" t="e">
        <f t="shared" ca="1" si="4079"/>
        <v>#REF!</v>
      </c>
      <c r="BD192" s="666" t="e">
        <f t="shared" ca="1" si="4079"/>
        <v>#REF!</v>
      </c>
      <c r="BE192" s="484" t="e">
        <f t="shared" ca="1" si="4079"/>
        <v>#REF!</v>
      </c>
      <c r="BF192" s="485" t="e">
        <f t="shared" ca="1" si="4079"/>
        <v>#REF!</v>
      </c>
      <c r="BG192" s="1324" t="e">
        <f t="shared" ca="1" si="4079"/>
        <v>#REF!</v>
      </c>
      <c r="BH192" s="486" t="e">
        <f t="shared" ca="1" si="4079"/>
        <v>#REF!</v>
      </c>
      <c r="BI192" s="480" t="e">
        <f t="shared" ca="1" si="4079"/>
        <v>#REF!</v>
      </c>
      <c r="BJ192" s="480" t="e">
        <f t="shared" ca="1" si="4079"/>
        <v>#REF!</v>
      </c>
      <c r="BK192" s="481" t="e">
        <f t="shared" ca="1" si="4079"/>
        <v>#REF!</v>
      </c>
      <c r="BL192" s="480" t="e">
        <f t="shared" ca="1" si="4079"/>
        <v>#REF!</v>
      </c>
      <c r="BM192" s="480" t="e">
        <f t="shared" ca="1" si="4079"/>
        <v>#REF!</v>
      </c>
      <c r="BN192" s="482" t="e">
        <f t="shared" ca="1" si="4079"/>
        <v>#REF!</v>
      </c>
      <c r="BO192" s="480" t="e">
        <f t="shared" ca="1" si="4079"/>
        <v>#REF!</v>
      </c>
      <c r="BP192" s="483" t="e">
        <f t="shared" ca="1" si="4079"/>
        <v>#REF!</v>
      </c>
      <c r="BQ192" s="480" t="e">
        <f t="shared" ca="1" si="4079"/>
        <v>#REF!</v>
      </c>
      <c r="BR192" s="479" t="e">
        <f t="shared" ca="1" si="4079"/>
        <v>#REF!</v>
      </c>
      <c r="BS192" s="480" t="e">
        <f t="shared" ca="1" si="4079"/>
        <v>#REF!</v>
      </c>
      <c r="BT192" s="480" t="e">
        <f t="shared" ca="1" si="4079"/>
        <v>#REF!</v>
      </c>
      <c r="BU192" s="481" t="e">
        <f t="shared" ca="1" si="4079"/>
        <v>#REF!</v>
      </c>
      <c r="BV192" s="480" t="e">
        <f t="shared" ca="1" si="4079"/>
        <v>#REF!</v>
      </c>
      <c r="BW192" s="480" t="e">
        <f t="shared" ca="1" si="4079"/>
        <v>#REF!</v>
      </c>
      <c r="BX192" s="482" t="e">
        <f t="shared" ca="1" si="4079"/>
        <v>#REF!</v>
      </c>
      <c r="BY192" s="480" t="e">
        <f t="shared" ca="1" si="4079"/>
        <v>#REF!</v>
      </c>
      <c r="BZ192" s="483" t="e">
        <f t="shared" ca="1" si="4079"/>
        <v>#REF!</v>
      </c>
      <c r="CA192" s="480" t="e">
        <f t="shared" ca="1" si="4079"/>
        <v>#REF!</v>
      </c>
      <c r="CB192" s="479" t="e">
        <f t="shared" ca="1" si="4079"/>
        <v>#REF!</v>
      </c>
      <c r="CC192" s="480" t="e">
        <f t="shared" ca="1" si="4079"/>
        <v>#REF!</v>
      </c>
      <c r="CD192" s="480" t="e">
        <f t="shared" ca="1" si="4079"/>
        <v>#REF!</v>
      </c>
      <c r="CE192" s="481" t="e">
        <f t="shared" ca="1" si="4079"/>
        <v>#REF!</v>
      </c>
      <c r="CF192" s="480" t="e">
        <f t="shared" ref="CF192:DK192" ca="1" si="4080">SUMIFS(CF$5:CF$126,$HC$5:$HC$126,$S192,$HE$5:$HE$126,$I192)</f>
        <v>#REF!</v>
      </c>
      <c r="CG192" s="480" t="e">
        <f t="shared" ca="1" si="4080"/>
        <v>#REF!</v>
      </c>
      <c r="CH192" s="482" t="e">
        <f t="shared" ca="1" si="4080"/>
        <v>#REF!</v>
      </c>
      <c r="CI192" s="480" t="e">
        <f t="shared" ca="1" si="4080"/>
        <v>#REF!</v>
      </c>
      <c r="CJ192" s="483" t="e">
        <f t="shared" ca="1" si="4080"/>
        <v>#REF!</v>
      </c>
      <c r="CK192" s="480" t="e">
        <f t="shared" ca="1" si="4080"/>
        <v>#REF!</v>
      </c>
      <c r="CL192" s="644" t="e">
        <f t="shared" ca="1" si="4080"/>
        <v>#REF!</v>
      </c>
      <c r="CM192" s="521" t="e">
        <f t="shared" ca="1" si="4080"/>
        <v>#REF!</v>
      </c>
      <c r="CN192" s="1322" t="e">
        <f t="shared" ca="1" si="4080"/>
        <v>#REF!</v>
      </c>
      <c r="CO192" s="655" t="e">
        <f t="shared" ca="1" si="4080"/>
        <v>#REF!</v>
      </c>
      <c r="CP192" s="543" t="e">
        <f t="shared" ca="1" si="4080"/>
        <v>#REF!</v>
      </c>
      <c r="CQ192" s="1323" t="e">
        <f t="shared" ca="1" si="4080"/>
        <v>#REF!</v>
      </c>
      <c r="CR192" s="666" t="e">
        <f t="shared" ca="1" si="4080"/>
        <v>#REF!</v>
      </c>
      <c r="CS192" s="484" t="e">
        <f t="shared" ca="1" si="4080"/>
        <v>#REF!</v>
      </c>
      <c r="CT192" s="485" t="e">
        <f t="shared" ca="1" si="4080"/>
        <v>#REF!</v>
      </c>
      <c r="CU192" s="1324" t="e">
        <f t="shared" ca="1" si="4080"/>
        <v>#REF!</v>
      </c>
      <c r="CV192" s="677" t="e">
        <f t="shared" ca="1" si="4080"/>
        <v>#REF!</v>
      </c>
      <c r="CW192" s="540" t="e">
        <f t="shared" ca="1" si="4080"/>
        <v>#REF!</v>
      </c>
      <c r="CX192" s="1325" t="e">
        <f t="shared" ca="1" si="4080"/>
        <v>#REF!</v>
      </c>
      <c r="CY192" s="688" t="e">
        <f t="shared" ca="1" si="4080"/>
        <v>#REF!</v>
      </c>
      <c r="CZ192" s="518" t="e">
        <f t="shared" ca="1" si="4080"/>
        <v>#REF!</v>
      </c>
      <c r="DA192" s="1326" t="e">
        <f t="shared" ca="1" si="4080"/>
        <v>#REF!</v>
      </c>
      <c r="DB192" s="697" t="e">
        <f t="shared" ca="1" si="4080"/>
        <v>#REF!</v>
      </c>
      <c r="DC192" s="487" t="e">
        <f t="shared" ca="1" si="4080"/>
        <v>#REF!</v>
      </c>
      <c r="DD192" s="488" t="e">
        <f t="shared" ca="1" si="4080"/>
        <v>#REF!</v>
      </c>
      <c r="DE192" s="1327" t="e">
        <f t="shared" ca="1" si="4080"/>
        <v>#REF!</v>
      </c>
      <c r="DF192" s="486" t="e">
        <f t="shared" ca="1" si="4080"/>
        <v>#REF!</v>
      </c>
      <c r="DG192" s="480" t="e">
        <f t="shared" ca="1" si="4080"/>
        <v>#REF!</v>
      </c>
      <c r="DH192" s="480" t="e">
        <f t="shared" ca="1" si="4080"/>
        <v>#REF!</v>
      </c>
      <c r="DI192" s="481" t="e">
        <f t="shared" ca="1" si="4080"/>
        <v>#REF!</v>
      </c>
      <c r="DJ192" s="480" t="e">
        <f t="shared" ca="1" si="4080"/>
        <v>#REF!</v>
      </c>
      <c r="DK192" s="480" t="e">
        <f t="shared" ca="1" si="4080"/>
        <v>#REF!</v>
      </c>
      <c r="DL192" s="482" t="e">
        <f t="shared" ref="DL192:EQ192" ca="1" si="4081">SUMIFS(DL$5:DL$126,$HC$5:$HC$126,$S192,$HE$5:$HE$126,$I192)</f>
        <v>#REF!</v>
      </c>
      <c r="DM192" s="480" t="e">
        <f t="shared" ca="1" si="4081"/>
        <v>#REF!</v>
      </c>
      <c r="DN192" s="483" t="e">
        <f t="shared" ca="1" si="4081"/>
        <v>#REF!</v>
      </c>
      <c r="DO192" s="480" t="e">
        <f t="shared" ca="1" si="4081"/>
        <v>#REF!</v>
      </c>
      <c r="DP192" s="479" t="e">
        <f t="shared" ca="1" si="4081"/>
        <v>#REF!</v>
      </c>
      <c r="DQ192" s="480" t="e">
        <f t="shared" ca="1" si="4081"/>
        <v>#REF!</v>
      </c>
      <c r="DR192" s="480" t="e">
        <f t="shared" ca="1" si="4081"/>
        <v>#REF!</v>
      </c>
      <c r="DS192" s="481" t="e">
        <f t="shared" ca="1" si="4081"/>
        <v>#REF!</v>
      </c>
      <c r="DT192" s="480" t="e">
        <f t="shared" ca="1" si="4081"/>
        <v>#REF!</v>
      </c>
      <c r="DU192" s="480" t="e">
        <f t="shared" ca="1" si="4081"/>
        <v>#REF!</v>
      </c>
      <c r="DV192" s="482" t="e">
        <f t="shared" ca="1" si="4081"/>
        <v>#REF!</v>
      </c>
      <c r="DW192" s="480" t="e">
        <f t="shared" ca="1" si="4081"/>
        <v>#REF!</v>
      </c>
      <c r="DX192" s="483" t="e">
        <f t="shared" ca="1" si="4081"/>
        <v>#REF!</v>
      </c>
      <c r="DY192" s="480" t="e">
        <f t="shared" ca="1" si="4081"/>
        <v>#REF!</v>
      </c>
      <c r="DZ192" s="479" t="e">
        <f t="shared" ca="1" si="4081"/>
        <v>#REF!</v>
      </c>
      <c r="EA192" s="480" t="e">
        <f t="shared" ca="1" si="4081"/>
        <v>#REF!</v>
      </c>
      <c r="EB192" s="480" t="e">
        <f t="shared" ca="1" si="4081"/>
        <v>#REF!</v>
      </c>
      <c r="EC192" s="481" t="e">
        <f t="shared" ca="1" si="4081"/>
        <v>#REF!</v>
      </c>
      <c r="ED192" s="480" t="e">
        <f t="shared" ca="1" si="4081"/>
        <v>#REF!</v>
      </c>
      <c r="EE192" s="480" t="e">
        <f t="shared" ca="1" si="4081"/>
        <v>#REF!</v>
      </c>
      <c r="EF192" s="482" t="e">
        <f t="shared" ca="1" si="4081"/>
        <v>#REF!</v>
      </c>
      <c r="EG192" s="480" t="e">
        <f t="shared" ca="1" si="4081"/>
        <v>#REF!</v>
      </c>
      <c r="EH192" s="483" t="e">
        <f t="shared" ca="1" si="4081"/>
        <v>#REF!</v>
      </c>
      <c r="EI192" s="480" t="e">
        <f t="shared" ca="1" si="4081"/>
        <v>#REF!</v>
      </c>
      <c r="EJ192" s="644" t="e">
        <f t="shared" ca="1" si="4081"/>
        <v>#REF!</v>
      </c>
      <c r="EK192" s="521" t="e">
        <f t="shared" ca="1" si="4081"/>
        <v>#REF!</v>
      </c>
      <c r="EL192" s="1322" t="e">
        <f t="shared" ca="1" si="4081"/>
        <v>#REF!</v>
      </c>
      <c r="EM192" s="655" t="e">
        <f t="shared" ca="1" si="4081"/>
        <v>#REF!</v>
      </c>
      <c r="EN192" s="543" t="e">
        <f t="shared" ca="1" si="4081"/>
        <v>#REF!</v>
      </c>
      <c r="EO192" s="1323" t="e">
        <f t="shared" ca="1" si="4081"/>
        <v>#REF!</v>
      </c>
      <c r="EP192" s="666" t="e">
        <f t="shared" ca="1" si="4081"/>
        <v>#REF!</v>
      </c>
      <c r="EQ192" s="484" t="e">
        <f t="shared" ca="1" si="4081"/>
        <v>#REF!</v>
      </c>
      <c r="ER192" s="485" t="e">
        <f t="shared" ref="ER192:FW192" ca="1" si="4082">SUMIFS(ER$5:ER$126,$HC$5:$HC$126,$S192,$HE$5:$HE$126,$I192)</f>
        <v>#REF!</v>
      </c>
      <c r="ES192" s="1324" t="e">
        <f t="shared" ca="1" si="4082"/>
        <v>#REF!</v>
      </c>
      <c r="ET192" s="486" t="e">
        <f t="shared" ca="1" si="4082"/>
        <v>#REF!</v>
      </c>
      <c r="EU192" s="480" t="e">
        <f t="shared" ca="1" si="4082"/>
        <v>#REF!</v>
      </c>
      <c r="EV192" s="480" t="e">
        <f t="shared" ca="1" si="4082"/>
        <v>#REF!</v>
      </c>
      <c r="EW192" s="481" t="e">
        <f t="shared" ca="1" si="4082"/>
        <v>#REF!</v>
      </c>
      <c r="EX192" s="480" t="e">
        <f t="shared" ca="1" si="4082"/>
        <v>#REF!</v>
      </c>
      <c r="EY192" s="480" t="e">
        <f t="shared" ca="1" si="4082"/>
        <v>#REF!</v>
      </c>
      <c r="EZ192" s="482" t="e">
        <f t="shared" ca="1" si="4082"/>
        <v>#REF!</v>
      </c>
      <c r="FA192" s="480" t="e">
        <f t="shared" ca="1" si="4082"/>
        <v>#REF!</v>
      </c>
      <c r="FB192" s="483" t="e">
        <f t="shared" ca="1" si="4082"/>
        <v>#REF!</v>
      </c>
      <c r="FC192" s="480" t="e">
        <f t="shared" ca="1" si="4082"/>
        <v>#REF!</v>
      </c>
      <c r="FD192" s="479" t="e">
        <f t="shared" ca="1" si="4082"/>
        <v>#REF!</v>
      </c>
      <c r="FE192" s="480" t="e">
        <f t="shared" ca="1" si="4082"/>
        <v>#REF!</v>
      </c>
      <c r="FF192" s="480" t="e">
        <f t="shared" ca="1" si="4082"/>
        <v>#REF!</v>
      </c>
      <c r="FG192" s="481" t="e">
        <f t="shared" ca="1" si="4082"/>
        <v>#REF!</v>
      </c>
      <c r="FH192" s="480" t="e">
        <f t="shared" ca="1" si="4082"/>
        <v>#REF!</v>
      </c>
      <c r="FI192" s="480" t="e">
        <f t="shared" ca="1" si="4082"/>
        <v>#REF!</v>
      </c>
      <c r="FJ192" s="482" t="e">
        <f t="shared" ca="1" si="4082"/>
        <v>#REF!</v>
      </c>
      <c r="FK192" s="480" t="e">
        <f t="shared" ca="1" si="4082"/>
        <v>#REF!</v>
      </c>
      <c r="FL192" s="483" t="e">
        <f t="shared" ca="1" si="4082"/>
        <v>#REF!</v>
      </c>
      <c r="FM192" s="480" t="e">
        <f t="shared" ca="1" si="4082"/>
        <v>#REF!</v>
      </c>
      <c r="FN192" s="479" t="e">
        <f t="shared" ca="1" si="4082"/>
        <v>#REF!</v>
      </c>
      <c r="FO192" s="480" t="e">
        <f t="shared" ca="1" si="4082"/>
        <v>#REF!</v>
      </c>
      <c r="FP192" s="480" t="e">
        <f t="shared" ca="1" si="4082"/>
        <v>#REF!</v>
      </c>
      <c r="FQ192" s="481" t="e">
        <f t="shared" ca="1" si="4082"/>
        <v>#REF!</v>
      </c>
      <c r="FR192" s="480" t="e">
        <f t="shared" ca="1" si="4082"/>
        <v>#REF!</v>
      </c>
      <c r="FS192" s="480" t="e">
        <f t="shared" ca="1" si="4082"/>
        <v>#REF!</v>
      </c>
      <c r="FT192" s="482" t="e">
        <f t="shared" ca="1" si="4082"/>
        <v>#REF!</v>
      </c>
      <c r="FU192" s="480" t="e">
        <f t="shared" ca="1" si="4082"/>
        <v>#REF!</v>
      </c>
      <c r="FV192" s="483" t="e">
        <f t="shared" ca="1" si="4082"/>
        <v>#REF!</v>
      </c>
      <c r="FW192" s="480" t="e">
        <f t="shared" ca="1" si="4082"/>
        <v>#REF!</v>
      </c>
      <c r="FX192" s="644" t="e">
        <f t="shared" ref="FX192:HA192" ca="1" si="4083">SUMIFS(FX$5:FX$126,$HC$5:$HC$126,$S192,$HE$5:$HE$126,$I192)</f>
        <v>#REF!</v>
      </c>
      <c r="FY192" s="521" t="e">
        <f t="shared" ca="1" si="4083"/>
        <v>#REF!</v>
      </c>
      <c r="FZ192" s="1322" t="e">
        <f t="shared" ca="1" si="4083"/>
        <v>#REF!</v>
      </c>
      <c r="GA192" s="655" t="e">
        <f t="shared" ca="1" si="4083"/>
        <v>#REF!</v>
      </c>
      <c r="GB192" s="543" t="e">
        <f t="shared" ca="1" si="4083"/>
        <v>#REF!</v>
      </c>
      <c r="GC192" s="1323" t="e">
        <f t="shared" ca="1" si="4083"/>
        <v>#REF!</v>
      </c>
      <c r="GD192" s="666" t="e">
        <f t="shared" ca="1" si="4083"/>
        <v>#REF!</v>
      </c>
      <c r="GE192" s="484" t="e">
        <f t="shared" ca="1" si="4083"/>
        <v>#REF!</v>
      </c>
      <c r="GF192" s="485" t="e">
        <f t="shared" ca="1" si="4083"/>
        <v>#REF!</v>
      </c>
      <c r="GG192" s="1324" t="e">
        <f t="shared" ca="1" si="4083"/>
        <v>#REF!</v>
      </c>
      <c r="GH192" s="677" t="e">
        <f t="shared" ca="1" si="4083"/>
        <v>#REF!</v>
      </c>
      <c r="GI192" s="540" t="e">
        <f t="shared" ca="1" si="4083"/>
        <v>#REF!</v>
      </c>
      <c r="GJ192" s="1325" t="e">
        <f t="shared" ca="1" si="4083"/>
        <v>#REF!</v>
      </c>
      <c r="GK192" s="688" t="e">
        <f t="shared" ca="1" si="4083"/>
        <v>#REF!</v>
      </c>
      <c r="GL192" s="518" t="e">
        <f t="shared" ca="1" si="4083"/>
        <v>#REF!</v>
      </c>
      <c r="GM192" s="1326" t="e">
        <f t="shared" ca="1" si="4083"/>
        <v>#REF!</v>
      </c>
      <c r="GN192" s="697" t="e">
        <f t="shared" ca="1" si="4083"/>
        <v>#REF!</v>
      </c>
      <c r="GO192" s="487" t="e">
        <f t="shared" ca="1" si="4083"/>
        <v>#REF!</v>
      </c>
      <c r="GP192" s="488" t="e">
        <f t="shared" ca="1" si="4083"/>
        <v>#REF!</v>
      </c>
      <c r="GQ192" s="1327" t="e">
        <f t="shared" ca="1" si="4083"/>
        <v>#REF!</v>
      </c>
      <c r="GR192" s="707" t="e">
        <f t="shared" ca="1" si="4083"/>
        <v>#REF!</v>
      </c>
      <c r="GS192" s="489" t="e">
        <f t="shared" ca="1" si="4083"/>
        <v>#REF!</v>
      </c>
      <c r="GT192" s="1328" t="e">
        <f t="shared" ca="1" si="4083"/>
        <v>#REF!</v>
      </c>
      <c r="GU192" s="707" t="e">
        <f t="shared" ca="1" si="4083"/>
        <v>#REF!</v>
      </c>
      <c r="GV192" s="489" t="e">
        <f t="shared" ca="1" si="4083"/>
        <v>#REF!</v>
      </c>
      <c r="GW192" s="1328" t="e">
        <f t="shared" ca="1" si="4083"/>
        <v>#REF!</v>
      </c>
      <c r="GX192" s="707" t="e">
        <f t="shared" ca="1" si="4083"/>
        <v>#REF!</v>
      </c>
      <c r="GY192" s="489" t="e">
        <f t="shared" ca="1" si="4083"/>
        <v>#REF!</v>
      </c>
      <c r="GZ192" s="490" t="e">
        <f t="shared" ca="1" si="4083"/>
        <v>#REF!</v>
      </c>
      <c r="HA192" s="1328" t="e">
        <f t="shared" ca="1" si="4083"/>
        <v>#REF!</v>
      </c>
      <c r="HC192" s="1312" t="s">
        <v>145</v>
      </c>
      <c r="HD192" s="477"/>
      <c r="HE192" s="595"/>
      <c r="HF192" s="477"/>
      <c r="HG192" s="477"/>
    </row>
    <row r="193" spans="2:215" s="478" customFormat="1" ht="28.5" x14ac:dyDescent="0.25">
      <c r="B193" s="516"/>
      <c r="C193" s="463"/>
      <c r="F193" s="1379"/>
      <c r="G193" s="1379"/>
      <c r="H193" s="1379"/>
      <c r="I193" s="1565"/>
      <c r="J193" s="554"/>
      <c r="R193" s="583"/>
      <c r="S193" s="443" t="s">
        <v>146</v>
      </c>
      <c r="T193" s="491" t="e">
        <f t="shared" ref="T193:AY193" ca="1" si="4084">SUMIFS(T$5:T$126,$HC$5:$HC$126,$S193,$HE$5:$HE$126,$I192)</f>
        <v>#REF!</v>
      </c>
      <c r="U193" s="492" t="e">
        <f t="shared" ca="1" si="4084"/>
        <v>#REF!</v>
      </c>
      <c r="V193" s="492" t="e">
        <f t="shared" ca="1" si="4084"/>
        <v>#REF!</v>
      </c>
      <c r="W193" s="493" t="e">
        <f t="shared" ca="1" si="4084"/>
        <v>#REF!</v>
      </c>
      <c r="X193" s="492" t="e">
        <f t="shared" ca="1" si="4084"/>
        <v>#REF!</v>
      </c>
      <c r="Y193" s="492" t="e">
        <f t="shared" ca="1" si="4084"/>
        <v>#REF!</v>
      </c>
      <c r="Z193" s="494" t="e">
        <f t="shared" ca="1" si="4084"/>
        <v>#REF!</v>
      </c>
      <c r="AA193" s="492" t="e">
        <f t="shared" ca="1" si="4084"/>
        <v>#REF!</v>
      </c>
      <c r="AB193" s="1329" t="e">
        <f t="shared" ca="1" si="4084"/>
        <v>#REF!</v>
      </c>
      <c r="AC193" s="492" t="e">
        <f t="shared" ca="1" si="4084"/>
        <v>#REF!</v>
      </c>
      <c r="AD193" s="491" t="e">
        <f t="shared" ca="1" si="4084"/>
        <v>#REF!</v>
      </c>
      <c r="AE193" s="492" t="e">
        <f t="shared" ca="1" si="4084"/>
        <v>#REF!</v>
      </c>
      <c r="AF193" s="492" t="e">
        <f t="shared" ca="1" si="4084"/>
        <v>#REF!</v>
      </c>
      <c r="AG193" s="493" t="e">
        <f t="shared" ca="1" si="4084"/>
        <v>#REF!</v>
      </c>
      <c r="AH193" s="492" t="e">
        <f t="shared" ca="1" si="4084"/>
        <v>#REF!</v>
      </c>
      <c r="AI193" s="492" t="e">
        <f t="shared" ca="1" si="4084"/>
        <v>#REF!</v>
      </c>
      <c r="AJ193" s="494" t="e">
        <f t="shared" ca="1" si="4084"/>
        <v>#REF!</v>
      </c>
      <c r="AK193" s="492" t="e">
        <f t="shared" ca="1" si="4084"/>
        <v>#REF!</v>
      </c>
      <c r="AL193" s="1329" t="e">
        <f t="shared" ca="1" si="4084"/>
        <v>#REF!</v>
      </c>
      <c r="AM193" s="492" t="e">
        <f t="shared" ca="1" si="4084"/>
        <v>#REF!</v>
      </c>
      <c r="AN193" s="491" t="e">
        <f t="shared" ca="1" si="4084"/>
        <v>#REF!</v>
      </c>
      <c r="AO193" s="492" t="e">
        <f t="shared" ca="1" si="4084"/>
        <v>#REF!</v>
      </c>
      <c r="AP193" s="492" t="e">
        <f t="shared" ca="1" si="4084"/>
        <v>#REF!</v>
      </c>
      <c r="AQ193" s="493" t="e">
        <f t="shared" ca="1" si="4084"/>
        <v>#REF!</v>
      </c>
      <c r="AR193" s="492" t="e">
        <f t="shared" ca="1" si="4084"/>
        <v>#REF!</v>
      </c>
      <c r="AS193" s="492" t="e">
        <f t="shared" ca="1" si="4084"/>
        <v>#REF!</v>
      </c>
      <c r="AT193" s="494" t="e">
        <f t="shared" ca="1" si="4084"/>
        <v>#REF!</v>
      </c>
      <c r="AU193" s="492" t="e">
        <f t="shared" ca="1" si="4084"/>
        <v>#REF!</v>
      </c>
      <c r="AV193" s="1329" t="e">
        <f t="shared" ca="1" si="4084"/>
        <v>#REF!</v>
      </c>
      <c r="AW193" s="492" t="e">
        <f t="shared" ca="1" si="4084"/>
        <v>#REF!</v>
      </c>
      <c r="AX193" s="645" t="e">
        <f t="shared" ca="1" si="4084"/>
        <v>#REF!</v>
      </c>
      <c r="AY193" s="522" t="e">
        <f t="shared" ca="1" si="4084"/>
        <v>#REF!</v>
      </c>
      <c r="AZ193" s="1330" t="e">
        <f t="shared" ref="AZ193:CE193" ca="1" si="4085">SUMIFS(AZ$5:AZ$126,$HC$5:$HC$126,$S193,$HE$5:$HE$126,$I192)</f>
        <v>#REF!</v>
      </c>
      <c r="BA193" s="656" t="e">
        <f t="shared" ca="1" si="4085"/>
        <v>#REF!</v>
      </c>
      <c r="BB193" s="544" t="e">
        <f t="shared" ca="1" si="4085"/>
        <v>#REF!</v>
      </c>
      <c r="BC193" s="1331" t="e">
        <f t="shared" ca="1" si="4085"/>
        <v>#REF!</v>
      </c>
      <c r="BD193" s="667" t="e">
        <f t="shared" ca="1" si="4085"/>
        <v>#REF!</v>
      </c>
      <c r="BE193" s="495" t="e">
        <f t="shared" ca="1" si="4085"/>
        <v>#REF!</v>
      </c>
      <c r="BF193" s="1329" t="e">
        <f t="shared" ca="1" si="4085"/>
        <v>#REF!</v>
      </c>
      <c r="BG193" s="1332" t="e">
        <f t="shared" ca="1" si="4085"/>
        <v>#REF!</v>
      </c>
      <c r="BH193" s="496" t="e">
        <f t="shared" ca="1" si="4085"/>
        <v>#REF!</v>
      </c>
      <c r="BI193" s="492" t="e">
        <f t="shared" ca="1" si="4085"/>
        <v>#REF!</v>
      </c>
      <c r="BJ193" s="492" t="e">
        <f t="shared" ca="1" si="4085"/>
        <v>#REF!</v>
      </c>
      <c r="BK193" s="493" t="e">
        <f t="shared" ca="1" si="4085"/>
        <v>#REF!</v>
      </c>
      <c r="BL193" s="492" t="e">
        <f t="shared" ca="1" si="4085"/>
        <v>#REF!</v>
      </c>
      <c r="BM193" s="492" t="e">
        <f t="shared" ca="1" si="4085"/>
        <v>#REF!</v>
      </c>
      <c r="BN193" s="494" t="e">
        <f t="shared" ca="1" si="4085"/>
        <v>#REF!</v>
      </c>
      <c r="BO193" s="492" t="e">
        <f t="shared" ca="1" si="4085"/>
        <v>#REF!</v>
      </c>
      <c r="BP193" s="1329" t="e">
        <f t="shared" ca="1" si="4085"/>
        <v>#REF!</v>
      </c>
      <c r="BQ193" s="492" t="e">
        <f t="shared" ca="1" si="4085"/>
        <v>#REF!</v>
      </c>
      <c r="BR193" s="491" t="e">
        <f t="shared" ca="1" si="4085"/>
        <v>#REF!</v>
      </c>
      <c r="BS193" s="492" t="e">
        <f t="shared" ca="1" si="4085"/>
        <v>#REF!</v>
      </c>
      <c r="BT193" s="492" t="e">
        <f t="shared" ca="1" si="4085"/>
        <v>#REF!</v>
      </c>
      <c r="BU193" s="493" t="e">
        <f t="shared" ca="1" si="4085"/>
        <v>#REF!</v>
      </c>
      <c r="BV193" s="492" t="e">
        <f t="shared" ca="1" si="4085"/>
        <v>#REF!</v>
      </c>
      <c r="BW193" s="492" t="e">
        <f t="shared" ca="1" si="4085"/>
        <v>#REF!</v>
      </c>
      <c r="BX193" s="494" t="e">
        <f t="shared" ca="1" si="4085"/>
        <v>#REF!</v>
      </c>
      <c r="BY193" s="492" t="e">
        <f t="shared" ca="1" si="4085"/>
        <v>#REF!</v>
      </c>
      <c r="BZ193" s="1329" t="e">
        <f t="shared" ca="1" si="4085"/>
        <v>#REF!</v>
      </c>
      <c r="CA193" s="492" t="e">
        <f t="shared" ca="1" si="4085"/>
        <v>#REF!</v>
      </c>
      <c r="CB193" s="491" t="e">
        <f t="shared" ca="1" si="4085"/>
        <v>#REF!</v>
      </c>
      <c r="CC193" s="492" t="e">
        <f t="shared" ca="1" si="4085"/>
        <v>#REF!</v>
      </c>
      <c r="CD193" s="492" t="e">
        <f t="shared" ca="1" si="4085"/>
        <v>#REF!</v>
      </c>
      <c r="CE193" s="493" t="e">
        <f t="shared" ca="1" si="4085"/>
        <v>#REF!</v>
      </c>
      <c r="CF193" s="492" t="e">
        <f t="shared" ref="CF193:DK193" ca="1" si="4086">SUMIFS(CF$5:CF$126,$HC$5:$HC$126,$S193,$HE$5:$HE$126,$I192)</f>
        <v>#REF!</v>
      </c>
      <c r="CG193" s="492" t="e">
        <f t="shared" ca="1" si="4086"/>
        <v>#REF!</v>
      </c>
      <c r="CH193" s="494" t="e">
        <f t="shared" ca="1" si="4086"/>
        <v>#REF!</v>
      </c>
      <c r="CI193" s="492" t="e">
        <f t="shared" ca="1" si="4086"/>
        <v>#REF!</v>
      </c>
      <c r="CJ193" s="1329" t="e">
        <f t="shared" ca="1" si="4086"/>
        <v>#REF!</v>
      </c>
      <c r="CK193" s="492" t="e">
        <f t="shared" ca="1" si="4086"/>
        <v>#REF!</v>
      </c>
      <c r="CL193" s="645" t="e">
        <f t="shared" ca="1" si="4086"/>
        <v>#REF!</v>
      </c>
      <c r="CM193" s="522" t="e">
        <f t="shared" ca="1" si="4086"/>
        <v>#REF!</v>
      </c>
      <c r="CN193" s="1330" t="e">
        <f t="shared" ca="1" si="4086"/>
        <v>#REF!</v>
      </c>
      <c r="CO193" s="656" t="e">
        <f t="shared" ca="1" si="4086"/>
        <v>#REF!</v>
      </c>
      <c r="CP193" s="544" t="e">
        <f t="shared" ca="1" si="4086"/>
        <v>#REF!</v>
      </c>
      <c r="CQ193" s="1331" t="e">
        <f t="shared" ca="1" si="4086"/>
        <v>#REF!</v>
      </c>
      <c r="CR193" s="667" t="e">
        <f t="shared" ca="1" si="4086"/>
        <v>#REF!</v>
      </c>
      <c r="CS193" s="495" t="e">
        <f t="shared" ca="1" si="4086"/>
        <v>#REF!</v>
      </c>
      <c r="CT193" s="1329" t="e">
        <f t="shared" ca="1" si="4086"/>
        <v>#REF!</v>
      </c>
      <c r="CU193" s="1332" t="e">
        <f t="shared" ca="1" si="4086"/>
        <v>#REF!</v>
      </c>
      <c r="CV193" s="678" t="e">
        <f t="shared" ca="1" si="4086"/>
        <v>#REF!</v>
      </c>
      <c r="CW193" s="541" t="e">
        <f t="shared" ca="1" si="4086"/>
        <v>#REF!</v>
      </c>
      <c r="CX193" s="1333" t="e">
        <f t="shared" ca="1" si="4086"/>
        <v>#REF!</v>
      </c>
      <c r="CY193" s="689" t="e">
        <f t="shared" ca="1" si="4086"/>
        <v>#REF!</v>
      </c>
      <c r="CZ193" s="519" t="e">
        <f t="shared" ca="1" si="4086"/>
        <v>#REF!</v>
      </c>
      <c r="DA193" s="1334" t="e">
        <f t="shared" ca="1" si="4086"/>
        <v>#REF!</v>
      </c>
      <c r="DB193" s="698" t="e">
        <f t="shared" ca="1" si="4086"/>
        <v>#REF!</v>
      </c>
      <c r="DC193" s="497" t="e">
        <f t="shared" ca="1" si="4086"/>
        <v>#REF!</v>
      </c>
      <c r="DD193" s="1329" t="e">
        <f t="shared" ca="1" si="4086"/>
        <v>#REF!</v>
      </c>
      <c r="DE193" s="1335" t="e">
        <f t="shared" ca="1" si="4086"/>
        <v>#REF!</v>
      </c>
      <c r="DF193" s="496" t="e">
        <f t="shared" ca="1" si="4086"/>
        <v>#REF!</v>
      </c>
      <c r="DG193" s="492" t="e">
        <f t="shared" ca="1" si="4086"/>
        <v>#REF!</v>
      </c>
      <c r="DH193" s="492" t="e">
        <f t="shared" ca="1" si="4086"/>
        <v>#REF!</v>
      </c>
      <c r="DI193" s="493" t="e">
        <f t="shared" ca="1" si="4086"/>
        <v>#REF!</v>
      </c>
      <c r="DJ193" s="492" t="e">
        <f t="shared" ca="1" si="4086"/>
        <v>#REF!</v>
      </c>
      <c r="DK193" s="492" t="e">
        <f t="shared" ca="1" si="4086"/>
        <v>#REF!</v>
      </c>
      <c r="DL193" s="494" t="e">
        <f t="shared" ref="DL193:EQ193" ca="1" si="4087">SUMIFS(DL$5:DL$126,$HC$5:$HC$126,$S193,$HE$5:$HE$126,$I192)</f>
        <v>#REF!</v>
      </c>
      <c r="DM193" s="492" t="e">
        <f t="shared" ca="1" si="4087"/>
        <v>#REF!</v>
      </c>
      <c r="DN193" s="1329" t="e">
        <f t="shared" ca="1" si="4087"/>
        <v>#REF!</v>
      </c>
      <c r="DO193" s="492" t="e">
        <f t="shared" ca="1" si="4087"/>
        <v>#REF!</v>
      </c>
      <c r="DP193" s="491" t="e">
        <f t="shared" ca="1" si="4087"/>
        <v>#REF!</v>
      </c>
      <c r="DQ193" s="492" t="e">
        <f t="shared" ca="1" si="4087"/>
        <v>#REF!</v>
      </c>
      <c r="DR193" s="492" t="e">
        <f t="shared" ca="1" si="4087"/>
        <v>#REF!</v>
      </c>
      <c r="DS193" s="493" t="e">
        <f t="shared" ca="1" si="4087"/>
        <v>#REF!</v>
      </c>
      <c r="DT193" s="492" t="e">
        <f t="shared" ca="1" si="4087"/>
        <v>#REF!</v>
      </c>
      <c r="DU193" s="492" t="e">
        <f t="shared" ca="1" si="4087"/>
        <v>#REF!</v>
      </c>
      <c r="DV193" s="494" t="e">
        <f t="shared" ca="1" si="4087"/>
        <v>#REF!</v>
      </c>
      <c r="DW193" s="492" t="e">
        <f t="shared" ca="1" si="4087"/>
        <v>#REF!</v>
      </c>
      <c r="DX193" s="1329" t="e">
        <f t="shared" ca="1" si="4087"/>
        <v>#REF!</v>
      </c>
      <c r="DY193" s="492" t="e">
        <f t="shared" ca="1" si="4087"/>
        <v>#REF!</v>
      </c>
      <c r="DZ193" s="491" t="e">
        <f t="shared" ca="1" si="4087"/>
        <v>#REF!</v>
      </c>
      <c r="EA193" s="492" t="e">
        <f t="shared" ca="1" si="4087"/>
        <v>#REF!</v>
      </c>
      <c r="EB193" s="492" t="e">
        <f t="shared" ca="1" si="4087"/>
        <v>#REF!</v>
      </c>
      <c r="EC193" s="493" t="e">
        <f t="shared" ca="1" si="4087"/>
        <v>#REF!</v>
      </c>
      <c r="ED193" s="492" t="e">
        <f t="shared" ca="1" si="4087"/>
        <v>#REF!</v>
      </c>
      <c r="EE193" s="492" t="e">
        <f t="shared" ca="1" si="4087"/>
        <v>#REF!</v>
      </c>
      <c r="EF193" s="494" t="e">
        <f t="shared" ca="1" si="4087"/>
        <v>#REF!</v>
      </c>
      <c r="EG193" s="492" t="e">
        <f t="shared" ca="1" si="4087"/>
        <v>#REF!</v>
      </c>
      <c r="EH193" s="1329" t="e">
        <f t="shared" ca="1" si="4087"/>
        <v>#REF!</v>
      </c>
      <c r="EI193" s="492" t="e">
        <f t="shared" ca="1" si="4087"/>
        <v>#REF!</v>
      </c>
      <c r="EJ193" s="645" t="e">
        <f t="shared" ca="1" si="4087"/>
        <v>#REF!</v>
      </c>
      <c r="EK193" s="522" t="e">
        <f t="shared" ca="1" si="4087"/>
        <v>#REF!</v>
      </c>
      <c r="EL193" s="1330" t="e">
        <f t="shared" ca="1" si="4087"/>
        <v>#REF!</v>
      </c>
      <c r="EM193" s="656" t="e">
        <f t="shared" ca="1" si="4087"/>
        <v>#REF!</v>
      </c>
      <c r="EN193" s="544" t="e">
        <f t="shared" ca="1" si="4087"/>
        <v>#REF!</v>
      </c>
      <c r="EO193" s="1331" t="e">
        <f t="shared" ca="1" si="4087"/>
        <v>#REF!</v>
      </c>
      <c r="EP193" s="667" t="e">
        <f t="shared" ca="1" si="4087"/>
        <v>#REF!</v>
      </c>
      <c r="EQ193" s="495" t="e">
        <f t="shared" ca="1" si="4087"/>
        <v>#REF!</v>
      </c>
      <c r="ER193" s="1329" t="e">
        <f t="shared" ref="ER193:FW193" ca="1" si="4088">SUMIFS(ER$5:ER$126,$HC$5:$HC$126,$S193,$HE$5:$HE$126,$I192)</f>
        <v>#REF!</v>
      </c>
      <c r="ES193" s="1332" t="e">
        <f t="shared" ca="1" si="4088"/>
        <v>#REF!</v>
      </c>
      <c r="ET193" s="496" t="e">
        <f t="shared" ca="1" si="4088"/>
        <v>#REF!</v>
      </c>
      <c r="EU193" s="492" t="e">
        <f t="shared" ca="1" si="4088"/>
        <v>#REF!</v>
      </c>
      <c r="EV193" s="492" t="e">
        <f t="shared" ca="1" si="4088"/>
        <v>#REF!</v>
      </c>
      <c r="EW193" s="493" t="e">
        <f t="shared" ca="1" si="4088"/>
        <v>#REF!</v>
      </c>
      <c r="EX193" s="492" t="e">
        <f t="shared" ca="1" si="4088"/>
        <v>#REF!</v>
      </c>
      <c r="EY193" s="492" t="e">
        <f t="shared" ca="1" si="4088"/>
        <v>#REF!</v>
      </c>
      <c r="EZ193" s="494" t="e">
        <f t="shared" ca="1" si="4088"/>
        <v>#REF!</v>
      </c>
      <c r="FA193" s="492" t="e">
        <f t="shared" ca="1" si="4088"/>
        <v>#REF!</v>
      </c>
      <c r="FB193" s="1329" t="e">
        <f t="shared" ca="1" si="4088"/>
        <v>#REF!</v>
      </c>
      <c r="FC193" s="492" t="e">
        <f t="shared" ca="1" si="4088"/>
        <v>#REF!</v>
      </c>
      <c r="FD193" s="491" t="e">
        <f t="shared" ca="1" si="4088"/>
        <v>#REF!</v>
      </c>
      <c r="FE193" s="492" t="e">
        <f t="shared" ca="1" si="4088"/>
        <v>#REF!</v>
      </c>
      <c r="FF193" s="492" t="e">
        <f t="shared" ca="1" si="4088"/>
        <v>#REF!</v>
      </c>
      <c r="FG193" s="493" t="e">
        <f t="shared" ca="1" si="4088"/>
        <v>#REF!</v>
      </c>
      <c r="FH193" s="492" t="e">
        <f t="shared" ca="1" si="4088"/>
        <v>#REF!</v>
      </c>
      <c r="FI193" s="492" t="e">
        <f t="shared" ca="1" si="4088"/>
        <v>#REF!</v>
      </c>
      <c r="FJ193" s="494" t="e">
        <f t="shared" ca="1" si="4088"/>
        <v>#REF!</v>
      </c>
      <c r="FK193" s="492" t="e">
        <f t="shared" ca="1" si="4088"/>
        <v>#REF!</v>
      </c>
      <c r="FL193" s="1329" t="e">
        <f t="shared" ca="1" si="4088"/>
        <v>#REF!</v>
      </c>
      <c r="FM193" s="492" t="e">
        <f t="shared" ca="1" si="4088"/>
        <v>#REF!</v>
      </c>
      <c r="FN193" s="491" t="e">
        <f t="shared" ca="1" si="4088"/>
        <v>#REF!</v>
      </c>
      <c r="FO193" s="492" t="e">
        <f t="shared" ca="1" si="4088"/>
        <v>#REF!</v>
      </c>
      <c r="FP193" s="492" t="e">
        <f t="shared" ca="1" si="4088"/>
        <v>#REF!</v>
      </c>
      <c r="FQ193" s="493" t="e">
        <f t="shared" ca="1" si="4088"/>
        <v>#REF!</v>
      </c>
      <c r="FR193" s="492" t="e">
        <f t="shared" ca="1" si="4088"/>
        <v>#REF!</v>
      </c>
      <c r="FS193" s="492" t="e">
        <f t="shared" ca="1" si="4088"/>
        <v>#REF!</v>
      </c>
      <c r="FT193" s="494" t="e">
        <f t="shared" ca="1" si="4088"/>
        <v>#REF!</v>
      </c>
      <c r="FU193" s="492" t="e">
        <f t="shared" ca="1" si="4088"/>
        <v>#REF!</v>
      </c>
      <c r="FV193" s="1329" t="e">
        <f t="shared" ca="1" si="4088"/>
        <v>#REF!</v>
      </c>
      <c r="FW193" s="492" t="e">
        <f t="shared" ca="1" si="4088"/>
        <v>#REF!</v>
      </c>
      <c r="FX193" s="645" t="e">
        <f t="shared" ref="FX193:HA193" ca="1" si="4089">SUMIFS(FX$5:FX$126,$HC$5:$HC$126,$S193,$HE$5:$HE$126,$I192)</f>
        <v>#REF!</v>
      </c>
      <c r="FY193" s="522" t="e">
        <f t="shared" ca="1" si="4089"/>
        <v>#REF!</v>
      </c>
      <c r="FZ193" s="1330" t="e">
        <f t="shared" ca="1" si="4089"/>
        <v>#REF!</v>
      </c>
      <c r="GA193" s="656" t="e">
        <f t="shared" ca="1" si="4089"/>
        <v>#REF!</v>
      </c>
      <c r="GB193" s="544" t="e">
        <f t="shared" ca="1" si="4089"/>
        <v>#REF!</v>
      </c>
      <c r="GC193" s="1331" t="e">
        <f t="shared" ca="1" si="4089"/>
        <v>#REF!</v>
      </c>
      <c r="GD193" s="667" t="e">
        <f t="shared" ca="1" si="4089"/>
        <v>#REF!</v>
      </c>
      <c r="GE193" s="495" t="e">
        <f t="shared" ca="1" si="4089"/>
        <v>#REF!</v>
      </c>
      <c r="GF193" s="1329" t="e">
        <f t="shared" ca="1" si="4089"/>
        <v>#REF!</v>
      </c>
      <c r="GG193" s="1332" t="e">
        <f t="shared" ca="1" si="4089"/>
        <v>#REF!</v>
      </c>
      <c r="GH193" s="678" t="e">
        <f t="shared" ca="1" si="4089"/>
        <v>#REF!</v>
      </c>
      <c r="GI193" s="541" t="e">
        <f t="shared" ca="1" si="4089"/>
        <v>#REF!</v>
      </c>
      <c r="GJ193" s="1333" t="e">
        <f t="shared" ca="1" si="4089"/>
        <v>#REF!</v>
      </c>
      <c r="GK193" s="689" t="e">
        <f t="shared" ca="1" si="4089"/>
        <v>#REF!</v>
      </c>
      <c r="GL193" s="519" t="e">
        <f t="shared" ca="1" si="4089"/>
        <v>#REF!</v>
      </c>
      <c r="GM193" s="1334" t="e">
        <f t="shared" ca="1" si="4089"/>
        <v>#REF!</v>
      </c>
      <c r="GN193" s="698" t="e">
        <f t="shared" ca="1" si="4089"/>
        <v>#REF!</v>
      </c>
      <c r="GO193" s="497" t="e">
        <f t="shared" ca="1" si="4089"/>
        <v>#REF!</v>
      </c>
      <c r="GP193" s="1329" t="e">
        <f t="shared" ca="1" si="4089"/>
        <v>#REF!</v>
      </c>
      <c r="GQ193" s="1335" t="e">
        <f t="shared" ca="1" si="4089"/>
        <v>#REF!</v>
      </c>
      <c r="GR193" s="708" t="e">
        <f t="shared" ca="1" si="4089"/>
        <v>#REF!</v>
      </c>
      <c r="GS193" s="498" t="e">
        <f t="shared" ca="1" si="4089"/>
        <v>#REF!</v>
      </c>
      <c r="GT193" s="1336" t="e">
        <f t="shared" ca="1" si="4089"/>
        <v>#REF!</v>
      </c>
      <c r="GU193" s="708" t="e">
        <f t="shared" ca="1" si="4089"/>
        <v>#REF!</v>
      </c>
      <c r="GV193" s="498" t="e">
        <f t="shared" ca="1" si="4089"/>
        <v>#REF!</v>
      </c>
      <c r="GW193" s="1336" t="e">
        <f t="shared" ca="1" si="4089"/>
        <v>#REF!</v>
      </c>
      <c r="GX193" s="708" t="e">
        <f t="shared" ca="1" si="4089"/>
        <v>#REF!</v>
      </c>
      <c r="GY193" s="498" t="e">
        <f t="shared" ca="1" si="4089"/>
        <v>#REF!</v>
      </c>
      <c r="GZ193" s="1329" t="e">
        <f t="shared" ca="1" si="4089"/>
        <v>#REF!</v>
      </c>
      <c r="HA193" s="1336" t="e">
        <f t="shared" ca="1" si="4089"/>
        <v>#REF!</v>
      </c>
      <c r="HC193" s="1312" t="s">
        <v>146</v>
      </c>
      <c r="HD193" s="477"/>
      <c r="HE193" s="595"/>
      <c r="HF193" s="477"/>
      <c r="HG193" s="477"/>
    </row>
    <row r="194" spans="2:215" s="478" customFormat="1" ht="29.25" thickBot="1" x14ac:dyDescent="0.3">
      <c r="B194" s="516"/>
      <c r="C194" s="463"/>
      <c r="F194" s="1379"/>
      <c r="G194" s="1379"/>
      <c r="H194" s="1379"/>
      <c r="I194" s="1565"/>
      <c r="J194" s="554"/>
      <c r="R194" s="583"/>
      <c r="S194" s="444" t="s">
        <v>143</v>
      </c>
      <c r="T194" s="1337" t="e">
        <f t="shared" ref="T194:AA194" ca="1" si="4090">IF(AND(T192&gt;0,T193&gt;0),ROUNDDOWN(T193/T192,4),"")</f>
        <v>#REF!</v>
      </c>
      <c r="U194" s="1338" t="e">
        <f t="shared" ca="1" si="4090"/>
        <v>#REF!</v>
      </c>
      <c r="V194" s="1338" t="e">
        <f t="shared" ca="1" si="4090"/>
        <v>#REF!</v>
      </c>
      <c r="W194" s="1339" t="e">
        <f t="shared" ca="1" si="4090"/>
        <v>#REF!</v>
      </c>
      <c r="X194" s="1338" t="e">
        <f t="shared" ca="1" si="4090"/>
        <v>#REF!</v>
      </c>
      <c r="Y194" s="1338" t="e">
        <f t="shared" ca="1" si="4090"/>
        <v>#REF!</v>
      </c>
      <c r="Z194" s="1340" t="e">
        <f t="shared" ca="1" si="4090"/>
        <v>#REF!</v>
      </c>
      <c r="AA194" s="1338" t="e">
        <f t="shared" ca="1" si="4090"/>
        <v>#REF!</v>
      </c>
      <c r="AB194" s="1341" t="e">
        <f ca="1">IF(AB193&gt;0,AB193/AB192,0)</f>
        <v>#REF!</v>
      </c>
      <c r="AC194" s="1338" t="e">
        <f t="shared" ref="AC194:AK194" ca="1" si="4091">IF(AND(AC192&gt;0,AC193&gt;0),ROUNDDOWN(AC193/AC192,4),"")</f>
        <v>#REF!</v>
      </c>
      <c r="AD194" s="1337" t="e">
        <f t="shared" ca="1" si="4091"/>
        <v>#REF!</v>
      </c>
      <c r="AE194" s="1338" t="e">
        <f t="shared" ca="1" si="4091"/>
        <v>#REF!</v>
      </c>
      <c r="AF194" s="1338" t="e">
        <f t="shared" ca="1" si="4091"/>
        <v>#REF!</v>
      </c>
      <c r="AG194" s="1339" t="e">
        <f t="shared" ca="1" si="4091"/>
        <v>#REF!</v>
      </c>
      <c r="AH194" s="1338" t="e">
        <f t="shared" ca="1" si="4091"/>
        <v>#REF!</v>
      </c>
      <c r="AI194" s="1338" t="e">
        <f t="shared" ca="1" si="4091"/>
        <v>#REF!</v>
      </c>
      <c r="AJ194" s="1340" t="e">
        <f t="shared" ca="1" si="4091"/>
        <v>#REF!</v>
      </c>
      <c r="AK194" s="1338" t="e">
        <f t="shared" ca="1" si="4091"/>
        <v>#REF!</v>
      </c>
      <c r="AL194" s="1341" t="e">
        <f ca="1">IF(AL193&gt;0,AL193/AL192,0)</f>
        <v>#REF!</v>
      </c>
      <c r="AM194" s="1338" t="e">
        <f t="shared" ref="AM194:AU194" ca="1" si="4092">IF(AND(AM192&gt;0,AM193&gt;0),ROUNDDOWN(AM193/AM192,4),"")</f>
        <v>#REF!</v>
      </c>
      <c r="AN194" s="1337" t="e">
        <f t="shared" ca="1" si="4092"/>
        <v>#REF!</v>
      </c>
      <c r="AO194" s="1338" t="e">
        <f t="shared" ca="1" si="4092"/>
        <v>#REF!</v>
      </c>
      <c r="AP194" s="1338" t="e">
        <f t="shared" ca="1" si="4092"/>
        <v>#REF!</v>
      </c>
      <c r="AQ194" s="1339" t="e">
        <f t="shared" ca="1" si="4092"/>
        <v>#REF!</v>
      </c>
      <c r="AR194" s="1338" t="e">
        <f t="shared" ca="1" si="4092"/>
        <v>#REF!</v>
      </c>
      <c r="AS194" s="1338" t="e">
        <f t="shared" ca="1" si="4092"/>
        <v>#REF!</v>
      </c>
      <c r="AT194" s="1340" t="e">
        <f t="shared" ca="1" si="4092"/>
        <v>#REF!</v>
      </c>
      <c r="AU194" s="1338" t="e">
        <f t="shared" ca="1" si="4092"/>
        <v>#REF!</v>
      </c>
      <c r="AV194" s="1341" t="e">
        <f ca="1">IF(AV193&gt;0,AV193/AV192,0)</f>
        <v>#REF!</v>
      </c>
      <c r="AW194" s="1338" t="e">
        <f t="shared" ref="AW194" ca="1" si="4093">IF(AND(AW192&gt;0,AW193&gt;0),ROUNDDOWN(AW193/AW192,4),"")</f>
        <v>#REF!</v>
      </c>
      <c r="AX194" s="1343" t="e">
        <f t="shared" ref="AX194:BE194" ca="1" si="4094">IF(AND(AX192&gt;0,AX193&gt;0),ROUNDDOWN(AX193/AX192,4),"")</f>
        <v>#REF!</v>
      </c>
      <c r="AY194" s="1344" t="e">
        <f t="shared" ca="1" si="4094"/>
        <v>#REF!</v>
      </c>
      <c r="AZ194" s="1345" t="e">
        <f t="shared" ca="1" si="4094"/>
        <v>#REF!</v>
      </c>
      <c r="BA194" s="1346" t="e">
        <f t="shared" ca="1" si="4094"/>
        <v>#REF!</v>
      </c>
      <c r="BB194" s="1347" t="e">
        <f t="shared" ca="1" si="4094"/>
        <v>#REF!</v>
      </c>
      <c r="BC194" s="1348" t="e">
        <f t="shared" ca="1" si="4094"/>
        <v>#REF!</v>
      </c>
      <c r="BD194" s="1349" t="e">
        <f t="shared" ca="1" si="4094"/>
        <v>#REF!</v>
      </c>
      <c r="BE194" s="1350" t="e">
        <f t="shared" ca="1" si="4094"/>
        <v>#REF!</v>
      </c>
      <c r="BF194" s="1351"/>
      <c r="BG194" s="1352" t="e">
        <f ca="1">IF(AND(BG192&gt;0,BG193&gt;0),ROUNDDOWN(BG193/BG192,4),"")</f>
        <v>#REF!</v>
      </c>
      <c r="BH194" s="1353" t="e">
        <f t="shared" ref="BH194:BO194" ca="1" si="4095">IF(AND(BH192&gt;0,BH193&gt;0),ROUNDDOWN(BH193/BH192,4),"")</f>
        <v>#REF!</v>
      </c>
      <c r="BI194" s="1338" t="e">
        <f t="shared" ca="1" si="4095"/>
        <v>#REF!</v>
      </c>
      <c r="BJ194" s="1338" t="e">
        <f t="shared" ca="1" si="4095"/>
        <v>#REF!</v>
      </c>
      <c r="BK194" s="1339" t="e">
        <f t="shared" ca="1" si="4095"/>
        <v>#REF!</v>
      </c>
      <c r="BL194" s="1338" t="e">
        <f t="shared" ca="1" si="4095"/>
        <v>#REF!</v>
      </c>
      <c r="BM194" s="1338" t="e">
        <f t="shared" ca="1" si="4095"/>
        <v>#REF!</v>
      </c>
      <c r="BN194" s="1340" t="e">
        <f t="shared" ca="1" si="4095"/>
        <v>#REF!</v>
      </c>
      <c r="BO194" s="1338" t="e">
        <f t="shared" ca="1" si="4095"/>
        <v>#REF!</v>
      </c>
      <c r="BP194" s="1341" t="e">
        <f ca="1">IF(BP193&gt;0,BP193/BP192,0)</f>
        <v>#REF!</v>
      </c>
      <c r="BQ194" s="1338" t="e">
        <f t="shared" ref="BQ194:BY194" ca="1" si="4096">IF(AND(BQ192&gt;0,BQ193&gt;0),ROUNDDOWN(BQ193/BQ192,4),"")</f>
        <v>#REF!</v>
      </c>
      <c r="BR194" s="1337" t="e">
        <f t="shared" ca="1" si="4096"/>
        <v>#REF!</v>
      </c>
      <c r="BS194" s="1338" t="e">
        <f t="shared" ca="1" si="4096"/>
        <v>#REF!</v>
      </c>
      <c r="BT194" s="1338" t="e">
        <f t="shared" ca="1" si="4096"/>
        <v>#REF!</v>
      </c>
      <c r="BU194" s="1339" t="e">
        <f t="shared" ca="1" si="4096"/>
        <v>#REF!</v>
      </c>
      <c r="BV194" s="1338" t="e">
        <f t="shared" ca="1" si="4096"/>
        <v>#REF!</v>
      </c>
      <c r="BW194" s="1338" t="e">
        <f t="shared" ca="1" si="4096"/>
        <v>#REF!</v>
      </c>
      <c r="BX194" s="1340" t="e">
        <f t="shared" ca="1" si="4096"/>
        <v>#REF!</v>
      </c>
      <c r="BY194" s="1338" t="e">
        <f t="shared" ca="1" si="4096"/>
        <v>#REF!</v>
      </c>
      <c r="BZ194" s="1341" t="e">
        <f ca="1">IF(BZ193&gt;0,BZ193/BZ192,0)</f>
        <v>#REF!</v>
      </c>
      <c r="CA194" s="1338" t="e">
        <f t="shared" ref="CA194:CI194" ca="1" si="4097">IF(AND(CA192&gt;0,CA193&gt;0),ROUNDDOWN(CA193/CA192,4),"")</f>
        <v>#REF!</v>
      </c>
      <c r="CB194" s="1337" t="e">
        <f t="shared" ca="1" si="4097"/>
        <v>#REF!</v>
      </c>
      <c r="CC194" s="1338" t="e">
        <f t="shared" ca="1" si="4097"/>
        <v>#REF!</v>
      </c>
      <c r="CD194" s="1338" t="e">
        <f t="shared" ca="1" si="4097"/>
        <v>#REF!</v>
      </c>
      <c r="CE194" s="1339" t="e">
        <f t="shared" ca="1" si="4097"/>
        <v>#REF!</v>
      </c>
      <c r="CF194" s="1338" t="e">
        <f t="shared" ca="1" si="4097"/>
        <v>#REF!</v>
      </c>
      <c r="CG194" s="1338" t="e">
        <f t="shared" ca="1" si="4097"/>
        <v>#REF!</v>
      </c>
      <c r="CH194" s="1340" t="e">
        <f t="shared" ca="1" si="4097"/>
        <v>#REF!</v>
      </c>
      <c r="CI194" s="1338" t="e">
        <f t="shared" ca="1" si="4097"/>
        <v>#REF!</v>
      </c>
      <c r="CJ194" s="1341" t="e">
        <f ca="1">IF(CJ193&gt;0,CJ193/CJ192,0)</f>
        <v>#REF!</v>
      </c>
      <c r="CK194" s="1338" t="e">
        <f t="shared" ref="CK194" ca="1" si="4098">IF(AND(CK192&gt;0,CK193&gt;0),ROUNDDOWN(CK193/CK192,4),"")</f>
        <v>#REF!</v>
      </c>
      <c r="CL194" s="1343" t="e">
        <f t="shared" ref="CL194:CS194" ca="1" si="4099">IF(AND(CL192&gt;0,CL193&gt;0),ROUNDDOWN(CL193/CL192,4),"")</f>
        <v>#REF!</v>
      </c>
      <c r="CM194" s="1344" t="e">
        <f t="shared" ca="1" si="4099"/>
        <v>#REF!</v>
      </c>
      <c r="CN194" s="1345" t="e">
        <f t="shared" ca="1" si="4099"/>
        <v>#REF!</v>
      </c>
      <c r="CO194" s="1346" t="e">
        <f t="shared" ca="1" si="4099"/>
        <v>#REF!</v>
      </c>
      <c r="CP194" s="1347" t="e">
        <f t="shared" ca="1" si="4099"/>
        <v>#REF!</v>
      </c>
      <c r="CQ194" s="1348" t="e">
        <f t="shared" ca="1" si="4099"/>
        <v>#REF!</v>
      </c>
      <c r="CR194" s="1349" t="e">
        <f t="shared" ca="1" si="4099"/>
        <v>#REF!</v>
      </c>
      <c r="CS194" s="1350" t="e">
        <f t="shared" ca="1" si="4099"/>
        <v>#REF!</v>
      </c>
      <c r="CT194" s="1351"/>
      <c r="CU194" s="1352" t="e">
        <f t="shared" ref="CU194:DC194" ca="1" si="4100">IF(AND(CU192&gt;0,CU193&gt;0),ROUNDDOWN(CU193/CU192,4),"")</f>
        <v>#REF!</v>
      </c>
      <c r="CV194" s="1354" t="e">
        <f t="shared" ca="1" si="4100"/>
        <v>#REF!</v>
      </c>
      <c r="CW194" s="1355" t="e">
        <f t="shared" ca="1" si="4100"/>
        <v>#REF!</v>
      </c>
      <c r="CX194" s="1356" t="e">
        <f t="shared" ca="1" si="4100"/>
        <v>#REF!</v>
      </c>
      <c r="CY194" s="1357" t="e">
        <f t="shared" ca="1" si="4100"/>
        <v>#REF!</v>
      </c>
      <c r="CZ194" s="1358" t="e">
        <f t="shared" ca="1" si="4100"/>
        <v>#REF!</v>
      </c>
      <c r="DA194" s="1359" t="e">
        <f t="shared" ca="1" si="4100"/>
        <v>#REF!</v>
      </c>
      <c r="DB194" s="1360" t="e">
        <f t="shared" ca="1" si="4100"/>
        <v>#REF!</v>
      </c>
      <c r="DC194" s="1361" t="e">
        <f t="shared" ca="1" si="4100"/>
        <v>#REF!</v>
      </c>
      <c r="DD194" s="1362"/>
      <c r="DE194" s="1363" t="e">
        <f ca="1">IF(AND(DE192&gt;0,DE193&gt;0),ROUNDDOWN(DE193/DE192,4),"")</f>
        <v>#REF!</v>
      </c>
      <c r="DF194" s="1353" t="e">
        <f t="shared" ref="DF194:DM194" ca="1" si="4101">IF(AND(DF192&gt;0,DF193&gt;0),ROUNDDOWN(DF193/DF192,4),"")</f>
        <v>#REF!</v>
      </c>
      <c r="DG194" s="1338" t="e">
        <f t="shared" ca="1" si="4101"/>
        <v>#REF!</v>
      </c>
      <c r="DH194" s="1338" t="e">
        <f t="shared" ca="1" si="4101"/>
        <v>#REF!</v>
      </c>
      <c r="DI194" s="1339" t="e">
        <f t="shared" ca="1" si="4101"/>
        <v>#REF!</v>
      </c>
      <c r="DJ194" s="1338" t="e">
        <f t="shared" ca="1" si="4101"/>
        <v>#REF!</v>
      </c>
      <c r="DK194" s="1338" t="e">
        <f t="shared" ca="1" si="4101"/>
        <v>#REF!</v>
      </c>
      <c r="DL194" s="1340" t="e">
        <f t="shared" ca="1" si="4101"/>
        <v>#REF!</v>
      </c>
      <c r="DM194" s="1338" t="e">
        <f t="shared" ca="1" si="4101"/>
        <v>#REF!</v>
      </c>
      <c r="DN194" s="1341" t="e">
        <f ca="1">IF(DN193&gt;0,DN193/DN192,0)</f>
        <v>#REF!</v>
      </c>
      <c r="DO194" s="1338" t="e">
        <f t="shared" ref="DO194:DW194" ca="1" si="4102">IF(AND(DO192&gt;0,DO193&gt;0),ROUNDDOWN(DO193/DO192,4),"")</f>
        <v>#REF!</v>
      </c>
      <c r="DP194" s="1337" t="e">
        <f t="shared" ca="1" si="4102"/>
        <v>#REF!</v>
      </c>
      <c r="DQ194" s="1338" t="e">
        <f t="shared" ca="1" si="4102"/>
        <v>#REF!</v>
      </c>
      <c r="DR194" s="1338" t="e">
        <f t="shared" ca="1" si="4102"/>
        <v>#REF!</v>
      </c>
      <c r="DS194" s="1339" t="e">
        <f t="shared" ca="1" si="4102"/>
        <v>#REF!</v>
      </c>
      <c r="DT194" s="1338" t="e">
        <f t="shared" ca="1" si="4102"/>
        <v>#REF!</v>
      </c>
      <c r="DU194" s="1338" t="e">
        <f t="shared" ca="1" si="4102"/>
        <v>#REF!</v>
      </c>
      <c r="DV194" s="1340" t="e">
        <f t="shared" ca="1" si="4102"/>
        <v>#REF!</v>
      </c>
      <c r="DW194" s="1338" t="e">
        <f t="shared" ca="1" si="4102"/>
        <v>#REF!</v>
      </c>
      <c r="DX194" s="1341" t="e">
        <f ca="1">IF(DX193&gt;0,DX193/DX192,0)</f>
        <v>#REF!</v>
      </c>
      <c r="DY194" s="1338" t="e">
        <f t="shared" ref="DY194:EG194" ca="1" si="4103">IF(AND(DY192&gt;0,DY193&gt;0),ROUNDDOWN(DY193/DY192,4),"")</f>
        <v>#REF!</v>
      </c>
      <c r="DZ194" s="1337" t="e">
        <f t="shared" ca="1" si="4103"/>
        <v>#REF!</v>
      </c>
      <c r="EA194" s="1338" t="e">
        <f t="shared" ca="1" si="4103"/>
        <v>#REF!</v>
      </c>
      <c r="EB194" s="1338" t="e">
        <f t="shared" ca="1" si="4103"/>
        <v>#REF!</v>
      </c>
      <c r="EC194" s="1339" t="e">
        <f t="shared" ca="1" si="4103"/>
        <v>#REF!</v>
      </c>
      <c r="ED194" s="1338" t="e">
        <f t="shared" ca="1" si="4103"/>
        <v>#REF!</v>
      </c>
      <c r="EE194" s="1338" t="e">
        <f t="shared" ca="1" si="4103"/>
        <v>#REF!</v>
      </c>
      <c r="EF194" s="1340" t="e">
        <f t="shared" ca="1" si="4103"/>
        <v>#REF!</v>
      </c>
      <c r="EG194" s="1338" t="e">
        <f t="shared" ca="1" si="4103"/>
        <v>#REF!</v>
      </c>
      <c r="EH194" s="1341" t="e">
        <f ca="1">IF(EH193&gt;0,EH193/EH192,0)</f>
        <v>#REF!</v>
      </c>
      <c r="EI194" s="1338" t="e">
        <f t="shared" ref="EI194" ca="1" si="4104">IF(AND(EI192&gt;0,EI193&gt;0),ROUNDDOWN(EI193/EI192,4),"")</f>
        <v>#REF!</v>
      </c>
      <c r="EJ194" s="1343" t="e">
        <f t="shared" ref="EJ194:EQ194" ca="1" si="4105">IF(AND(EJ192&gt;0,EJ193&gt;0),ROUNDDOWN(EJ193/EJ192,4),"")</f>
        <v>#REF!</v>
      </c>
      <c r="EK194" s="1344" t="e">
        <f t="shared" ca="1" si="4105"/>
        <v>#REF!</v>
      </c>
      <c r="EL194" s="1345" t="e">
        <f t="shared" ca="1" si="4105"/>
        <v>#REF!</v>
      </c>
      <c r="EM194" s="1346" t="e">
        <f t="shared" ca="1" si="4105"/>
        <v>#REF!</v>
      </c>
      <c r="EN194" s="1347" t="e">
        <f t="shared" ca="1" si="4105"/>
        <v>#REF!</v>
      </c>
      <c r="EO194" s="1348" t="e">
        <f t="shared" ca="1" si="4105"/>
        <v>#REF!</v>
      </c>
      <c r="EP194" s="1349" t="e">
        <f t="shared" ca="1" si="4105"/>
        <v>#REF!</v>
      </c>
      <c r="EQ194" s="1350" t="e">
        <f t="shared" ca="1" si="4105"/>
        <v>#REF!</v>
      </c>
      <c r="ER194" s="1351"/>
      <c r="ES194" s="1352" t="e">
        <f ca="1">IF(AND(ES192&gt;0,ES193&gt;0),ROUNDDOWN(ES193/ES192,4),"")</f>
        <v>#REF!</v>
      </c>
      <c r="ET194" s="1353" t="e">
        <f t="shared" ref="ET194:FA194" ca="1" si="4106">IF(AND(ET192&gt;0,ET193&gt;0),ROUNDDOWN(ET193/ET192,4),"")</f>
        <v>#REF!</v>
      </c>
      <c r="EU194" s="1338" t="e">
        <f t="shared" ca="1" si="4106"/>
        <v>#REF!</v>
      </c>
      <c r="EV194" s="1338" t="e">
        <f t="shared" ca="1" si="4106"/>
        <v>#REF!</v>
      </c>
      <c r="EW194" s="1339" t="e">
        <f t="shared" ca="1" si="4106"/>
        <v>#REF!</v>
      </c>
      <c r="EX194" s="1338" t="e">
        <f t="shared" ca="1" si="4106"/>
        <v>#REF!</v>
      </c>
      <c r="EY194" s="1338" t="e">
        <f t="shared" ca="1" si="4106"/>
        <v>#REF!</v>
      </c>
      <c r="EZ194" s="1340" t="e">
        <f t="shared" ca="1" si="4106"/>
        <v>#REF!</v>
      </c>
      <c r="FA194" s="1338" t="e">
        <f t="shared" ca="1" si="4106"/>
        <v>#REF!</v>
      </c>
      <c r="FB194" s="1341" t="e">
        <f ca="1">IF(FB193&gt;0,FB193/FB192,0)</f>
        <v>#REF!</v>
      </c>
      <c r="FC194" s="1338" t="e">
        <f t="shared" ref="FC194:FK194" ca="1" si="4107">IF(AND(FC192&gt;0,FC193&gt;0),ROUNDDOWN(FC193/FC192,4),"")</f>
        <v>#REF!</v>
      </c>
      <c r="FD194" s="1337" t="e">
        <f t="shared" ca="1" si="4107"/>
        <v>#REF!</v>
      </c>
      <c r="FE194" s="1338" t="e">
        <f t="shared" ca="1" si="4107"/>
        <v>#REF!</v>
      </c>
      <c r="FF194" s="1338" t="e">
        <f t="shared" ca="1" si="4107"/>
        <v>#REF!</v>
      </c>
      <c r="FG194" s="1339" t="e">
        <f t="shared" ca="1" si="4107"/>
        <v>#REF!</v>
      </c>
      <c r="FH194" s="1338" t="e">
        <f t="shared" ca="1" si="4107"/>
        <v>#REF!</v>
      </c>
      <c r="FI194" s="1338" t="e">
        <f t="shared" ca="1" si="4107"/>
        <v>#REF!</v>
      </c>
      <c r="FJ194" s="1340" t="e">
        <f t="shared" ca="1" si="4107"/>
        <v>#REF!</v>
      </c>
      <c r="FK194" s="1338" t="e">
        <f t="shared" ca="1" si="4107"/>
        <v>#REF!</v>
      </c>
      <c r="FL194" s="1341" t="e">
        <f ca="1">IF(FL193&gt;0,FL193/FL192,0)</f>
        <v>#REF!</v>
      </c>
      <c r="FM194" s="1338" t="e">
        <f t="shared" ref="FM194:FU194" ca="1" si="4108">IF(AND(FM192&gt;0,FM193&gt;0),ROUNDDOWN(FM193/FM192,4),"")</f>
        <v>#REF!</v>
      </c>
      <c r="FN194" s="1337" t="e">
        <f t="shared" ca="1" si="4108"/>
        <v>#REF!</v>
      </c>
      <c r="FO194" s="1338" t="e">
        <f t="shared" ca="1" si="4108"/>
        <v>#REF!</v>
      </c>
      <c r="FP194" s="1338" t="e">
        <f t="shared" ca="1" si="4108"/>
        <v>#REF!</v>
      </c>
      <c r="FQ194" s="1339" t="e">
        <f t="shared" ca="1" si="4108"/>
        <v>#REF!</v>
      </c>
      <c r="FR194" s="1338" t="e">
        <f t="shared" ca="1" si="4108"/>
        <v>#REF!</v>
      </c>
      <c r="FS194" s="1338" t="e">
        <f t="shared" ca="1" si="4108"/>
        <v>#REF!</v>
      </c>
      <c r="FT194" s="1340" t="e">
        <f t="shared" ca="1" si="4108"/>
        <v>#REF!</v>
      </c>
      <c r="FU194" s="1338" t="e">
        <f t="shared" ca="1" si="4108"/>
        <v>#REF!</v>
      </c>
      <c r="FV194" s="1341" t="e">
        <f ca="1">IF(FV193&gt;0,FV193/FV192,0)</f>
        <v>#REF!</v>
      </c>
      <c r="FW194" s="1338" t="e">
        <f t="shared" ref="FW194" ca="1" si="4109">IF(AND(FW192&gt;0,FW193&gt;0),ROUNDDOWN(FW193/FW192,4),"")</f>
        <v>#REF!</v>
      </c>
      <c r="FX194" s="1343" t="e">
        <f t="shared" ref="FX194:GE194" ca="1" si="4110">IF(AND(FX192&gt;0,FX193&gt;0),ROUNDDOWN(FX193/FX192,4),"")</f>
        <v>#REF!</v>
      </c>
      <c r="FY194" s="1344" t="e">
        <f t="shared" ca="1" si="4110"/>
        <v>#REF!</v>
      </c>
      <c r="FZ194" s="1345" t="e">
        <f t="shared" ca="1" si="4110"/>
        <v>#REF!</v>
      </c>
      <c r="GA194" s="1346" t="e">
        <f t="shared" ca="1" si="4110"/>
        <v>#REF!</v>
      </c>
      <c r="GB194" s="1347" t="e">
        <f t="shared" ca="1" si="4110"/>
        <v>#REF!</v>
      </c>
      <c r="GC194" s="1348" t="e">
        <f t="shared" ca="1" si="4110"/>
        <v>#REF!</v>
      </c>
      <c r="GD194" s="1349" t="e">
        <f t="shared" ca="1" si="4110"/>
        <v>#REF!</v>
      </c>
      <c r="GE194" s="1350" t="e">
        <f t="shared" ca="1" si="4110"/>
        <v>#REF!</v>
      </c>
      <c r="GF194" s="1351"/>
      <c r="GG194" s="1352" t="e">
        <f t="shared" ref="GG194:GO194" ca="1" si="4111">IF(AND(GG192&gt;0,GG193&gt;0),ROUNDDOWN(GG193/GG192,4),"")</f>
        <v>#REF!</v>
      </c>
      <c r="GH194" s="1354" t="e">
        <f t="shared" ca="1" si="4111"/>
        <v>#REF!</v>
      </c>
      <c r="GI194" s="1355" t="e">
        <f t="shared" ca="1" si="4111"/>
        <v>#REF!</v>
      </c>
      <c r="GJ194" s="1356" t="e">
        <f t="shared" ca="1" si="4111"/>
        <v>#REF!</v>
      </c>
      <c r="GK194" s="1357" t="e">
        <f t="shared" ca="1" si="4111"/>
        <v>#REF!</v>
      </c>
      <c r="GL194" s="1358" t="e">
        <f t="shared" ca="1" si="4111"/>
        <v>#REF!</v>
      </c>
      <c r="GM194" s="1359" t="e">
        <f t="shared" ca="1" si="4111"/>
        <v>#REF!</v>
      </c>
      <c r="GN194" s="1360" t="e">
        <f t="shared" ca="1" si="4111"/>
        <v>#REF!</v>
      </c>
      <c r="GO194" s="1361" t="e">
        <f t="shared" ca="1" si="4111"/>
        <v>#REF!</v>
      </c>
      <c r="GP194" s="1362"/>
      <c r="GQ194" s="1363" t="e">
        <f t="shared" ref="GQ194:GY194" ca="1" si="4112">IF(AND(GQ192&gt;0,GQ193&gt;0),ROUNDDOWN(GQ193/GQ192,4),"")</f>
        <v>#REF!</v>
      </c>
      <c r="GR194" s="1364" t="e">
        <f t="shared" ca="1" si="4112"/>
        <v>#REF!</v>
      </c>
      <c r="GS194" s="1365" t="e">
        <f t="shared" ca="1" si="4112"/>
        <v>#REF!</v>
      </c>
      <c r="GT194" s="1366" t="e">
        <f t="shared" ca="1" si="4112"/>
        <v>#REF!</v>
      </c>
      <c r="GU194" s="1364" t="e">
        <f t="shared" ca="1" si="4112"/>
        <v>#REF!</v>
      </c>
      <c r="GV194" s="1365" t="e">
        <f t="shared" ca="1" si="4112"/>
        <v>#REF!</v>
      </c>
      <c r="GW194" s="1366" t="e">
        <f t="shared" ca="1" si="4112"/>
        <v>#REF!</v>
      </c>
      <c r="GX194" s="1364" t="e">
        <f t="shared" ca="1" si="4112"/>
        <v>#REF!</v>
      </c>
      <c r="GY194" s="1365" t="e">
        <f t="shared" ca="1" si="4112"/>
        <v>#REF!</v>
      </c>
      <c r="GZ194" s="1367"/>
      <c r="HA194" s="1366" t="e">
        <f ca="1">IF(AND(HA192&gt;0,HA193&gt;0),ROUNDDOWN(HA193/HA192,4),"")</f>
        <v>#REF!</v>
      </c>
      <c r="HC194" s="477"/>
      <c r="HD194" s="477"/>
      <c r="HE194" s="595"/>
      <c r="HF194" s="477"/>
      <c r="HG194" s="477"/>
    </row>
    <row r="195" spans="2:215" s="478" customFormat="1" ht="29.25" thickBot="1" x14ac:dyDescent="0.3">
      <c r="B195" s="516"/>
      <c r="C195" s="463"/>
      <c r="F195" s="1379"/>
      <c r="G195" s="1379"/>
      <c r="H195" s="1379"/>
      <c r="I195" s="1379"/>
      <c r="J195" s="554"/>
      <c r="R195" s="583"/>
      <c r="T195" s="1368"/>
      <c r="W195" s="1368"/>
      <c r="Z195" s="1368"/>
      <c r="AD195" s="1368"/>
      <c r="AG195" s="1368"/>
      <c r="AJ195" s="1368"/>
      <c r="AN195" s="1368"/>
      <c r="AQ195" s="1368"/>
      <c r="AT195" s="1368"/>
      <c r="AX195" s="1369"/>
      <c r="AY195" s="1370"/>
      <c r="AZ195" s="1330"/>
      <c r="BA195" s="1371"/>
      <c r="BB195" s="1372"/>
      <c r="BC195" s="1331"/>
      <c r="BD195" s="1373"/>
      <c r="BG195" s="1374"/>
      <c r="BK195" s="1368"/>
      <c r="BN195" s="1368"/>
      <c r="BR195" s="1368"/>
      <c r="BU195" s="1368"/>
      <c r="BX195" s="1368"/>
      <c r="CB195" s="1368"/>
      <c r="CE195" s="1368"/>
      <c r="CH195" s="1368"/>
      <c r="CL195" s="1369"/>
      <c r="CM195" s="1370"/>
      <c r="CN195" s="1330"/>
      <c r="CO195" s="1371"/>
      <c r="CP195" s="1372"/>
      <c r="CQ195" s="1331"/>
      <c r="CR195" s="1373"/>
      <c r="CU195" s="1374"/>
      <c r="CV195" s="1375"/>
      <c r="CW195" s="1376"/>
      <c r="CX195" s="1333"/>
      <c r="CY195" s="1377"/>
      <c r="CZ195" s="1378"/>
      <c r="DA195" s="1334"/>
      <c r="DB195" s="1373"/>
      <c r="DE195" s="1374"/>
      <c r="DI195" s="1368"/>
      <c r="DL195" s="1368"/>
      <c r="DP195" s="1368"/>
      <c r="DS195" s="1368"/>
      <c r="DV195" s="1368"/>
      <c r="DZ195" s="1368"/>
      <c r="EC195" s="1368"/>
      <c r="EF195" s="1368"/>
      <c r="EJ195" s="1369"/>
      <c r="EK195" s="1370"/>
      <c r="EL195" s="1330"/>
      <c r="EM195" s="1371"/>
      <c r="EN195" s="1372"/>
      <c r="EO195" s="1331"/>
      <c r="EP195" s="1373"/>
      <c r="ES195" s="1374"/>
      <c r="EW195" s="1368"/>
      <c r="EZ195" s="1368"/>
      <c r="FD195" s="1368"/>
      <c r="FG195" s="1368"/>
      <c r="FJ195" s="1368"/>
      <c r="FN195" s="1368"/>
      <c r="FQ195" s="1368"/>
      <c r="FT195" s="1368"/>
      <c r="FX195" s="1369"/>
      <c r="FY195" s="1370"/>
      <c r="FZ195" s="1330"/>
      <c r="GA195" s="1371"/>
      <c r="GB195" s="1372"/>
      <c r="GC195" s="1331"/>
      <c r="GD195" s="1373"/>
      <c r="GG195" s="1374"/>
      <c r="GH195" s="1375"/>
      <c r="GI195" s="1376"/>
      <c r="GJ195" s="1333"/>
      <c r="GK195" s="1377"/>
      <c r="GL195" s="1378"/>
      <c r="GM195" s="1334"/>
      <c r="GN195" s="1373"/>
      <c r="GQ195" s="1374"/>
      <c r="GR195" s="1373"/>
      <c r="GT195" s="1374"/>
      <c r="GU195" s="1373"/>
      <c r="GW195" s="1374"/>
      <c r="GX195" s="1373"/>
      <c r="HA195" s="1374"/>
      <c r="HC195" s="477"/>
      <c r="HD195" s="477"/>
      <c r="HE195" s="595"/>
      <c r="HF195" s="477"/>
      <c r="HG195" s="477"/>
    </row>
    <row r="196" spans="2:215" s="478" customFormat="1" ht="28.5" x14ac:dyDescent="0.25">
      <c r="B196" s="516"/>
      <c r="C196" s="463"/>
      <c r="F196" s="1379"/>
      <c r="G196" s="1379"/>
      <c r="H196" s="1379"/>
      <c r="I196" s="1379"/>
      <c r="J196" s="554"/>
      <c r="R196" s="583"/>
      <c r="S196" s="464"/>
      <c r="T196" s="465" t="s">
        <v>215</v>
      </c>
      <c r="U196" s="466" t="s">
        <v>213</v>
      </c>
      <c r="V196" s="466" t="s">
        <v>214</v>
      </c>
      <c r="W196" s="467" t="s">
        <v>215</v>
      </c>
      <c r="X196" s="466" t="s">
        <v>213</v>
      </c>
      <c r="Y196" s="466" t="s">
        <v>214</v>
      </c>
      <c r="Z196" s="468" t="s">
        <v>215</v>
      </c>
      <c r="AA196" s="466" t="s">
        <v>213</v>
      </c>
      <c r="AB196" s="469" t="s">
        <v>231</v>
      </c>
      <c r="AC196" s="466" t="s">
        <v>214</v>
      </c>
      <c r="AD196" s="465" t="s">
        <v>215</v>
      </c>
      <c r="AE196" s="466" t="s">
        <v>213</v>
      </c>
      <c r="AF196" s="466" t="s">
        <v>214</v>
      </c>
      <c r="AG196" s="467" t="s">
        <v>215</v>
      </c>
      <c r="AH196" s="466" t="s">
        <v>213</v>
      </c>
      <c r="AI196" s="466" t="s">
        <v>214</v>
      </c>
      <c r="AJ196" s="468" t="s">
        <v>215</v>
      </c>
      <c r="AK196" s="466" t="s">
        <v>213</v>
      </c>
      <c r="AL196" s="469" t="s">
        <v>231</v>
      </c>
      <c r="AM196" s="466" t="s">
        <v>214</v>
      </c>
      <c r="AN196" s="465" t="s">
        <v>215</v>
      </c>
      <c r="AO196" s="466" t="s">
        <v>213</v>
      </c>
      <c r="AP196" s="466" t="s">
        <v>214</v>
      </c>
      <c r="AQ196" s="467" t="s">
        <v>215</v>
      </c>
      <c r="AR196" s="466" t="s">
        <v>213</v>
      </c>
      <c r="AS196" s="466" t="s">
        <v>214</v>
      </c>
      <c r="AT196" s="468" t="s">
        <v>215</v>
      </c>
      <c r="AU196" s="466" t="s">
        <v>213</v>
      </c>
      <c r="AV196" s="469" t="s">
        <v>231</v>
      </c>
      <c r="AW196" s="466" t="s">
        <v>214</v>
      </c>
      <c r="AX196" s="643" t="s">
        <v>215</v>
      </c>
      <c r="AY196" s="520" t="s">
        <v>213</v>
      </c>
      <c r="AZ196" s="1313" t="s">
        <v>232</v>
      </c>
      <c r="BA196" s="654" t="s">
        <v>215</v>
      </c>
      <c r="BB196" s="542" t="s">
        <v>213</v>
      </c>
      <c r="BC196" s="1314" t="s">
        <v>232</v>
      </c>
      <c r="BD196" s="665" t="s">
        <v>215</v>
      </c>
      <c r="BE196" s="470" t="s">
        <v>213</v>
      </c>
      <c r="BF196" s="471" t="s">
        <v>231</v>
      </c>
      <c r="BG196" s="1315" t="s">
        <v>232</v>
      </c>
      <c r="BH196" s="472" t="s">
        <v>215</v>
      </c>
      <c r="BI196" s="466" t="s">
        <v>213</v>
      </c>
      <c r="BJ196" s="466" t="s">
        <v>214</v>
      </c>
      <c r="BK196" s="467" t="s">
        <v>215</v>
      </c>
      <c r="BL196" s="466" t="s">
        <v>213</v>
      </c>
      <c r="BM196" s="466" t="s">
        <v>214</v>
      </c>
      <c r="BN196" s="468" t="s">
        <v>215</v>
      </c>
      <c r="BO196" s="466" t="s">
        <v>213</v>
      </c>
      <c r="BP196" s="469" t="s">
        <v>231</v>
      </c>
      <c r="BQ196" s="466" t="s">
        <v>214</v>
      </c>
      <c r="BR196" s="465" t="s">
        <v>215</v>
      </c>
      <c r="BS196" s="466" t="s">
        <v>213</v>
      </c>
      <c r="BT196" s="466" t="s">
        <v>214</v>
      </c>
      <c r="BU196" s="467" t="s">
        <v>215</v>
      </c>
      <c r="BV196" s="466" t="s">
        <v>213</v>
      </c>
      <c r="BW196" s="466" t="s">
        <v>214</v>
      </c>
      <c r="BX196" s="468" t="s">
        <v>215</v>
      </c>
      <c r="BY196" s="466" t="s">
        <v>213</v>
      </c>
      <c r="BZ196" s="469" t="s">
        <v>231</v>
      </c>
      <c r="CA196" s="466" t="s">
        <v>214</v>
      </c>
      <c r="CB196" s="465" t="s">
        <v>215</v>
      </c>
      <c r="CC196" s="466" t="s">
        <v>213</v>
      </c>
      <c r="CD196" s="466" t="s">
        <v>214</v>
      </c>
      <c r="CE196" s="467" t="s">
        <v>215</v>
      </c>
      <c r="CF196" s="466" t="s">
        <v>213</v>
      </c>
      <c r="CG196" s="466" t="s">
        <v>214</v>
      </c>
      <c r="CH196" s="468" t="s">
        <v>215</v>
      </c>
      <c r="CI196" s="466" t="s">
        <v>213</v>
      </c>
      <c r="CJ196" s="469" t="s">
        <v>231</v>
      </c>
      <c r="CK196" s="466" t="s">
        <v>214</v>
      </c>
      <c r="CL196" s="643" t="s">
        <v>215</v>
      </c>
      <c r="CM196" s="520" t="s">
        <v>213</v>
      </c>
      <c r="CN196" s="1313" t="s">
        <v>232</v>
      </c>
      <c r="CO196" s="654" t="s">
        <v>215</v>
      </c>
      <c r="CP196" s="542" t="s">
        <v>213</v>
      </c>
      <c r="CQ196" s="1314" t="s">
        <v>232</v>
      </c>
      <c r="CR196" s="665" t="s">
        <v>215</v>
      </c>
      <c r="CS196" s="470" t="s">
        <v>213</v>
      </c>
      <c r="CT196" s="471" t="s">
        <v>231</v>
      </c>
      <c r="CU196" s="1315" t="s">
        <v>232</v>
      </c>
      <c r="CV196" s="676" t="s">
        <v>237</v>
      </c>
      <c r="CW196" s="539" t="s">
        <v>238</v>
      </c>
      <c r="CX196" s="1316" t="s">
        <v>232</v>
      </c>
      <c r="CY196" s="687" t="s">
        <v>237</v>
      </c>
      <c r="CZ196" s="517" t="s">
        <v>238</v>
      </c>
      <c r="DA196" s="1317" t="s">
        <v>232</v>
      </c>
      <c r="DB196" s="696" t="s">
        <v>237</v>
      </c>
      <c r="DC196" s="473" t="s">
        <v>238</v>
      </c>
      <c r="DD196" s="474" t="s">
        <v>239</v>
      </c>
      <c r="DE196" s="1318" t="s">
        <v>232</v>
      </c>
      <c r="DF196" s="472" t="s">
        <v>215</v>
      </c>
      <c r="DG196" s="466" t="s">
        <v>213</v>
      </c>
      <c r="DH196" s="466" t="s">
        <v>214</v>
      </c>
      <c r="DI196" s="467" t="s">
        <v>215</v>
      </c>
      <c r="DJ196" s="466" t="s">
        <v>213</v>
      </c>
      <c r="DK196" s="466" t="s">
        <v>214</v>
      </c>
      <c r="DL196" s="468" t="s">
        <v>215</v>
      </c>
      <c r="DM196" s="466" t="s">
        <v>213</v>
      </c>
      <c r="DN196" s="469" t="s">
        <v>231</v>
      </c>
      <c r="DO196" s="466" t="s">
        <v>214</v>
      </c>
      <c r="DP196" s="465" t="s">
        <v>215</v>
      </c>
      <c r="DQ196" s="466" t="s">
        <v>213</v>
      </c>
      <c r="DR196" s="466" t="s">
        <v>214</v>
      </c>
      <c r="DS196" s="467" t="s">
        <v>215</v>
      </c>
      <c r="DT196" s="466" t="s">
        <v>213</v>
      </c>
      <c r="DU196" s="466" t="s">
        <v>214</v>
      </c>
      <c r="DV196" s="468" t="s">
        <v>215</v>
      </c>
      <c r="DW196" s="466" t="s">
        <v>213</v>
      </c>
      <c r="DX196" s="469" t="s">
        <v>231</v>
      </c>
      <c r="DY196" s="466" t="s">
        <v>214</v>
      </c>
      <c r="DZ196" s="465" t="s">
        <v>215</v>
      </c>
      <c r="EA196" s="466" t="s">
        <v>213</v>
      </c>
      <c r="EB196" s="466" t="s">
        <v>214</v>
      </c>
      <c r="EC196" s="467" t="s">
        <v>215</v>
      </c>
      <c r="ED196" s="466" t="s">
        <v>213</v>
      </c>
      <c r="EE196" s="466" t="s">
        <v>214</v>
      </c>
      <c r="EF196" s="468" t="s">
        <v>215</v>
      </c>
      <c r="EG196" s="466" t="s">
        <v>213</v>
      </c>
      <c r="EH196" s="469" t="s">
        <v>231</v>
      </c>
      <c r="EI196" s="466" t="s">
        <v>214</v>
      </c>
      <c r="EJ196" s="643" t="s">
        <v>215</v>
      </c>
      <c r="EK196" s="520" t="s">
        <v>213</v>
      </c>
      <c r="EL196" s="1313" t="s">
        <v>232</v>
      </c>
      <c r="EM196" s="654" t="s">
        <v>215</v>
      </c>
      <c r="EN196" s="542" t="s">
        <v>213</v>
      </c>
      <c r="EO196" s="1314" t="s">
        <v>232</v>
      </c>
      <c r="EP196" s="665" t="s">
        <v>215</v>
      </c>
      <c r="EQ196" s="470" t="s">
        <v>213</v>
      </c>
      <c r="ER196" s="471" t="s">
        <v>231</v>
      </c>
      <c r="ES196" s="1315" t="s">
        <v>232</v>
      </c>
      <c r="ET196" s="472" t="s">
        <v>215</v>
      </c>
      <c r="EU196" s="466" t="s">
        <v>213</v>
      </c>
      <c r="EV196" s="466" t="s">
        <v>214</v>
      </c>
      <c r="EW196" s="467" t="s">
        <v>215</v>
      </c>
      <c r="EX196" s="466" t="s">
        <v>213</v>
      </c>
      <c r="EY196" s="466" t="s">
        <v>214</v>
      </c>
      <c r="EZ196" s="468" t="s">
        <v>215</v>
      </c>
      <c r="FA196" s="466" t="s">
        <v>213</v>
      </c>
      <c r="FB196" s="469" t="s">
        <v>231</v>
      </c>
      <c r="FC196" s="466" t="s">
        <v>214</v>
      </c>
      <c r="FD196" s="465" t="s">
        <v>215</v>
      </c>
      <c r="FE196" s="466" t="s">
        <v>213</v>
      </c>
      <c r="FF196" s="466" t="s">
        <v>214</v>
      </c>
      <c r="FG196" s="467" t="s">
        <v>215</v>
      </c>
      <c r="FH196" s="466" t="s">
        <v>213</v>
      </c>
      <c r="FI196" s="466" t="s">
        <v>214</v>
      </c>
      <c r="FJ196" s="468" t="s">
        <v>215</v>
      </c>
      <c r="FK196" s="466" t="s">
        <v>213</v>
      </c>
      <c r="FL196" s="469" t="s">
        <v>231</v>
      </c>
      <c r="FM196" s="466" t="s">
        <v>214</v>
      </c>
      <c r="FN196" s="465" t="s">
        <v>215</v>
      </c>
      <c r="FO196" s="466" t="s">
        <v>213</v>
      </c>
      <c r="FP196" s="466" t="s">
        <v>214</v>
      </c>
      <c r="FQ196" s="467" t="s">
        <v>215</v>
      </c>
      <c r="FR196" s="466" t="s">
        <v>213</v>
      </c>
      <c r="FS196" s="466" t="s">
        <v>214</v>
      </c>
      <c r="FT196" s="468" t="s">
        <v>215</v>
      </c>
      <c r="FU196" s="466" t="s">
        <v>213</v>
      </c>
      <c r="FV196" s="469" t="s">
        <v>231</v>
      </c>
      <c r="FW196" s="466" t="s">
        <v>214</v>
      </c>
      <c r="FX196" s="643" t="s">
        <v>215</v>
      </c>
      <c r="FY196" s="520" t="s">
        <v>213</v>
      </c>
      <c r="FZ196" s="1313" t="s">
        <v>232</v>
      </c>
      <c r="GA196" s="654" t="s">
        <v>215</v>
      </c>
      <c r="GB196" s="542" t="s">
        <v>213</v>
      </c>
      <c r="GC196" s="1314" t="s">
        <v>232</v>
      </c>
      <c r="GD196" s="665" t="s">
        <v>215</v>
      </c>
      <c r="GE196" s="470" t="s">
        <v>213</v>
      </c>
      <c r="GF196" s="471" t="s">
        <v>231</v>
      </c>
      <c r="GG196" s="1315" t="s">
        <v>232</v>
      </c>
      <c r="GH196" s="676" t="s">
        <v>237</v>
      </c>
      <c r="GI196" s="539" t="s">
        <v>238</v>
      </c>
      <c r="GJ196" s="1316" t="s">
        <v>232</v>
      </c>
      <c r="GK196" s="687" t="s">
        <v>237</v>
      </c>
      <c r="GL196" s="517" t="s">
        <v>238</v>
      </c>
      <c r="GM196" s="1317" t="s">
        <v>232</v>
      </c>
      <c r="GN196" s="696" t="s">
        <v>215</v>
      </c>
      <c r="GO196" s="473" t="s">
        <v>213</v>
      </c>
      <c r="GP196" s="474" t="s">
        <v>231</v>
      </c>
      <c r="GQ196" s="1318" t="s">
        <v>232</v>
      </c>
      <c r="GR196" s="706" t="s">
        <v>215</v>
      </c>
      <c r="GS196" s="475" t="s">
        <v>213</v>
      </c>
      <c r="GT196" s="1319" t="s">
        <v>232</v>
      </c>
      <c r="GU196" s="706" t="s">
        <v>215</v>
      </c>
      <c r="GV196" s="475" t="s">
        <v>213</v>
      </c>
      <c r="GW196" s="1319" t="s">
        <v>232</v>
      </c>
      <c r="GX196" s="706" t="s">
        <v>215</v>
      </c>
      <c r="GY196" s="475" t="s">
        <v>213</v>
      </c>
      <c r="GZ196" s="476" t="s">
        <v>231</v>
      </c>
      <c r="HA196" s="1319" t="s">
        <v>232</v>
      </c>
      <c r="HC196" s="477"/>
      <c r="HD196" s="477"/>
      <c r="HE196" s="595"/>
      <c r="HF196" s="477"/>
      <c r="HG196" s="477"/>
    </row>
    <row r="197" spans="2:215" s="478" customFormat="1" ht="28.5" x14ac:dyDescent="0.25">
      <c r="B197" s="516"/>
      <c r="C197" s="463"/>
      <c r="F197" s="1379"/>
      <c r="G197" s="1379"/>
      <c r="H197" s="1379"/>
      <c r="I197" s="1565"/>
      <c r="J197" s="554"/>
      <c r="R197" s="583"/>
      <c r="S197" s="450" t="s">
        <v>145</v>
      </c>
      <c r="T197" s="479">
        <f t="shared" ref="T197:AY197" si="4113">SUMIFS(T$5:T$126,$HC$5:$HC$126,$S197,$HE$5:$HE$126,$I197)</f>
        <v>0</v>
      </c>
      <c r="U197" s="480">
        <f t="shared" si="4113"/>
        <v>0</v>
      </c>
      <c r="V197" s="480">
        <f t="shared" si="4113"/>
        <v>0</v>
      </c>
      <c r="W197" s="481">
        <f t="shared" si="4113"/>
        <v>0</v>
      </c>
      <c r="X197" s="480">
        <f t="shared" si="4113"/>
        <v>0</v>
      </c>
      <c r="Y197" s="480">
        <f t="shared" si="4113"/>
        <v>0</v>
      </c>
      <c r="Z197" s="482">
        <f t="shared" si="4113"/>
        <v>0</v>
      </c>
      <c r="AA197" s="480">
        <f t="shared" si="4113"/>
        <v>0</v>
      </c>
      <c r="AB197" s="483">
        <f t="shared" si="4113"/>
        <v>0</v>
      </c>
      <c r="AC197" s="480">
        <f t="shared" si="4113"/>
        <v>0</v>
      </c>
      <c r="AD197" s="479">
        <f t="shared" si="4113"/>
        <v>0</v>
      </c>
      <c r="AE197" s="480">
        <f t="shared" si="4113"/>
        <v>0</v>
      </c>
      <c r="AF197" s="480">
        <f t="shared" si="4113"/>
        <v>0</v>
      </c>
      <c r="AG197" s="481">
        <f t="shared" si="4113"/>
        <v>0</v>
      </c>
      <c r="AH197" s="480">
        <f t="shared" si="4113"/>
        <v>0</v>
      </c>
      <c r="AI197" s="480">
        <f t="shared" si="4113"/>
        <v>0</v>
      </c>
      <c r="AJ197" s="482">
        <f t="shared" si="4113"/>
        <v>0</v>
      </c>
      <c r="AK197" s="480">
        <f t="shared" si="4113"/>
        <v>0</v>
      </c>
      <c r="AL197" s="483">
        <f t="shared" si="4113"/>
        <v>0</v>
      </c>
      <c r="AM197" s="480">
        <f t="shared" si="4113"/>
        <v>0</v>
      </c>
      <c r="AN197" s="479">
        <f t="shared" si="4113"/>
        <v>0</v>
      </c>
      <c r="AO197" s="480">
        <f t="shared" si="4113"/>
        <v>0</v>
      </c>
      <c r="AP197" s="480">
        <f t="shared" si="4113"/>
        <v>0</v>
      </c>
      <c r="AQ197" s="481">
        <f t="shared" si="4113"/>
        <v>0</v>
      </c>
      <c r="AR197" s="480">
        <f t="shared" si="4113"/>
        <v>0</v>
      </c>
      <c r="AS197" s="480">
        <f t="shared" si="4113"/>
        <v>0</v>
      </c>
      <c r="AT197" s="482">
        <f t="shared" si="4113"/>
        <v>0</v>
      </c>
      <c r="AU197" s="480">
        <f t="shared" si="4113"/>
        <v>0</v>
      </c>
      <c r="AV197" s="483">
        <f t="shared" si="4113"/>
        <v>0</v>
      </c>
      <c r="AW197" s="480">
        <f t="shared" si="4113"/>
        <v>0</v>
      </c>
      <c r="AX197" s="644">
        <f t="shared" si="4113"/>
        <v>0</v>
      </c>
      <c r="AY197" s="521">
        <f t="shared" si="4113"/>
        <v>0</v>
      </c>
      <c r="AZ197" s="1322">
        <f t="shared" ref="AZ197:CE197" si="4114">SUMIFS(AZ$5:AZ$126,$HC$5:$HC$126,$S197,$HE$5:$HE$126,$I197)</f>
        <v>0</v>
      </c>
      <c r="BA197" s="655">
        <f t="shared" si="4114"/>
        <v>0</v>
      </c>
      <c r="BB197" s="543">
        <f t="shared" si="4114"/>
        <v>0</v>
      </c>
      <c r="BC197" s="1323">
        <f t="shared" si="4114"/>
        <v>0</v>
      </c>
      <c r="BD197" s="666">
        <f t="shared" si="4114"/>
        <v>0</v>
      </c>
      <c r="BE197" s="484">
        <f t="shared" si="4114"/>
        <v>0</v>
      </c>
      <c r="BF197" s="485">
        <f t="shared" si="4114"/>
        <v>0</v>
      </c>
      <c r="BG197" s="1324">
        <f t="shared" si="4114"/>
        <v>0</v>
      </c>
      <c r="BH197" s="486">
        <f t="shared" si="4114"/>
        <v>0</v>
      </c>
      <c r="BI197" s="480">
        <f t="shared" si="4114"/>
        <v>0</v>
      </c>
      <c r="BJ197" s="480">
        <f t="shared" si="4114"/>
        <v>0</v>
      </c>
      <c r="BK197" s="481">
        <f t="shared" si="4114"/>
        <v>0</v>
      </c>
      <c r="BL197" s="480">
        <f t="shared" si="4114"/>
        <v>0</v>
      </c>
      <c r="BM197" s="480">
        <f t="shared" si="4114"/>
        <v>0</v>
      </c>
      <c r="BN197" s="482">
        <f t="shared" si="4114"/>
        <v>0</v>
      </c>
      <c r="BO197" s="480">
        <f t="shared" si="4114"/>
        <v>0</v>
      </c>
      <c r="BP197" s="483">
        <f t="shared" si="4114"/>
        <v>0</v>
      </c>
      <c r="BQ197" s="480">
        <f t="shared" si="4114"/>
        <v>0</v>
      </c>
      <c r="BR197" s="479">
        <f t="shared" si="4114"/>
        <v>0</v>
      </c>
      <c r="BS197" s="480">
        <f t="shared" si="4114"/>
        <v>0</v>
      </c>
      <c r="BT197" s="480">
        <f t="shared" si="4114"/>
        <v>0</v>
      </c>
      <c r="BU197" s="481">
        <f t="shared" si="4114"/>
        <v>0</v>
      </c>
      <c r="BV197" s="480">
        <f t="shared" si="4114"/>
        <v>0</v>
      </c>
      <c r="BW197" s="480">
        <f t="shared" si="4114"/>
        <v>0</v>
      </c>
      <c r="BX197" s="482">
        <f t="shared" si="4114"/>
        <v>0</v>
      </c>
      <c r="BY197" s="480">
        <f t="shared" si="4114"/>
        <v>0</v>
      </c>
      <c r="BZ197" s="483">
        <f t="shared" si="4114"/>
        <v>0</v>
      </c>
      <c r="CA197" s="480">
        <f t="shared" si="4114"/>
        <v>0</v>
      </c>
      <c r="CB197" s="479">
        <f t="shared" si="4114"/>
        <v>0</v>
      </c>
      <c r="CC197" s="480">
        <f t="shared" si="4114"/>
        <v>0</v>
      </c>
      <c r="CD197" s="480">
        <f t="shared" si="4114"/>
        <v>0</v>
      </c>
      <c r="CE197" s="481">
        <f t="shared" si="4114"/>
        <v>0</v>
      </c>
      <c r="CF197" s="480">
        <f t="shared" ref="CF197:DK197" si="4115">SUMIFS(CF$5:CF$126,$HC$5:$HC$126,$S197,$HE$5:$HE$126,$I197)</f>
        <v>0</v>
      </c>
      <c r="CG197" s="480">
        <f t="shared" si="4115"/>
        <v>0</v>
      </c>
      <c r="CH197" s="482">
        <f t="shared" si="4115"/>
        <v>0</v>
      </c>
      <c r="CI197" s="480">
        <f t="shared" si="4115"/>
        <v>0</v>
      </c>
      <c r="CJ197" s="483">
        <f t="shared" si="4115"/>
        <v>0</v>
      </c>
      <c r="CK197" s="480">
        <f t="shared" si="4115"/>
        <v>0</v>
      </c>
      <c r="CL197" s="644">
        <f t="shared" si="4115"/>
        <v>0</v>
      </c>
      <c r="CM197" s="521">
        <f t="shared" si="4115"/>
        <v>0</v>
      </c>
      <c r="CN197" s="1322">
        <f t="shared" si="4115"/>
        <v>0</v>
      </c>
      <c r="CO197" s="655">
        <f t="shared" si="4115"/>
        <v>0</v>
      </c>
      <c r="CP197" s="543">
        <f t="shared" si="4115"/>
        <v>0</v>
      </c>
      <c r="CQ197" s="1323">
        <f t="shared" si="4115"/>
        <v>0</v>
      </c>
      <c r="CR197" s="666">
        <f t="shared" si="4115"/>
        <v>0</v>
      </c>
      <c r="CS197" s="484">
        <f t="shared" si="4115"/>
        <v>0</v>
      </c>
      <c r="CT197" s="485">
        <f t="shared" si="4115"/>
        <v>0</v>
      </c>
      <c r="CU197" s="1324">
        <f t="shared" si="4115"/>
        <v>0</v>
      </c>
      <c r="CV197" s="677">
        <f t="shared" si="4115"/>
        <v>0</v>
      </c>
      <c r="CW197" s="540">
        <f t="shared" si="4115"/>
        <v>0</v>
      </c>
      <c r="CX197" s="1325">
        <f t="shared" si="4115"/>
        <v>0</v>
      </c>
      <c r="CY197" s="688">
        <f t="shared" si="4115"/>
        <v>0</v>
      </c>
      <c r="CZ197" s="518">
        <f t="shared" si="4115"/>
        <v>0</v>
      </c>
      <c r="DA197" s="1326">
        <f t="shared" si="4115"/>
        <v>0</v>
      </c>
      <c r="DB197" s="697">
        <f t="shared" si="4115"/>
        <v>0</v>
      </c>
      <c r="DC197" s="487">
        <f t="shared" si="4115"/>
        <v>0</v>
      </c>
      <c r="DD197" s="488">
        <f t="shared" si="4115"/>
        <v>0</v>
      </c>
      <c r="DE197" s="1327">
        <f t="shared" si="4115"/>
        <v>0</v>
      </c>
      <c r="DF197" s="486">
        <f t="shared" si="4115"/>
        <v>0</v>
      </c>
      <c r="DG197" s="480">
        <f t="shared" si="4115"/>
        <v>0</v>
      </c>
      <c r="DH197" s="480">
        <f t="shared" si="4115"/>
        <v>0</v>
      </c>
      <c r="DI197" s="481">
        <f t="shared" si="4115"/>
        <v>0</v>
      </c>
      <c r="DJ197" s="480">
        <f t="shared" si="4115"/>
        <v>0</v>
      </c>
      <c r="DK197" s="480">
        <f t="shared" si="4115"/>
        <v>0</v>
      </c>
      <c r="DL197" s="482">
        <f t="shared" ref="DL197:EQ197" si="4116">SUMIFS(DL$5:DL$126,$HC$5:$HC$126,$S197,$HE$5:$HE$126,$I197)</f>
        <v>0</v>
      </c>
      <c r="DM197" s="480">
        <f t="shared" si="4116"/>
        <v>0</v>
      </c>
      <c r="DN197" s="483">
        <f t="shared" si="4116"/>
        <v>0</v>
      </c>
      <c r="DO197" s="480">
        <f t="shared" si="4116"/>
        <v>0</v>
      </c>
      <c r="DP197" s="479">
        <f t="shared" si="4116"/>
        <v>0</v>
      </c>
      <c r="DQ197" s="480">
        <f t="shared" si="4116"/>
        <v>0</v>
      </c>
      <c r="DR197" s="480">
        <f t="shared" si="4116"/>
        <v>0</v>
      </c>
      <c r="DS197" s="481">
        <f t="shared" si="4116"/>
        <v>0</v>
      </c>
      <c r="DT197" s="480">
        <f t="shared" si="4116"/>
        <v>0</v>
      </c>
      <c r="DU197" s="480">
        <f t="shared" si="4116"/>
        <v>0</v>
      </c>
      <c r="DV197" s="482">
        <f t="shared" si="4116"/>
        <v>0</v>
      </c>
      <c r="DW197" s="480">
        <f t="shared" si="4116"/>
        <v>0</v>
      </c>
      <c r="DX197" s="483">
        <f t="shared" si="4116"/>
        <v>0</v>
      </c>
      <c r="DY197" s="480">
        <f t="shared" si="4116"/>
        <v>0</v>
      </c>
      <c r="DZ197" s="479">
        <f t="shared" si="4116"/>
        <v>0</v>
      </c>
      <c r="EA197" s="480">
        <f t="shared" si="4116"/>
        <v>0</v>
      </c>
      <c r="EB197" s="480">
        <f t="shared" si="4116"/>
        <v>0</v>
      </c>
      <c r="EC197" s="481">
        <f t="shared" si="4116"/>
        <v>0</v>
      </c>
      <c r="ED197" s="480">
        <f t="shared" si="4116"/>
        <v>0</v>
      </c>
      <c r="EE197" s="480">
        <f t="shared" si="4116"/>
        <v>0</v>
      </c>
      <c r="EF197" s="482">
        <f t="shared" si="4116"/>
        <v>0</v>
      </c>
      <c r="EG197" s="480">
        <f t="shared" si="4116"/>
        <v>0</v>
      </c>
      <c r="EH197" s="483">
        <f t="shared" si="4116"/>
        <v>0</v>
      </c>
      <c r="EI197" s="480">
        <f t="shared" si="4116"/>
        <v>0</v>
      </c>
      <c r="EJ197" s="644">
        <f t="shared" si="4116"/>
        <v>0</v>
      </c>
      <c r="EK197" s="521">
        <f t="shared" si="4116"/>
        <v>0</v>
      </c>
      <c r="EL197" s="1322">
        <f t="shared" si="4116"/>
        <v>0</v>
      </c>
      <c r="EM197" s="655">
        <f t="shared" si="4116"/>
        <v>0</v>
      </c>
      <c r="EN197" s="543">
        <f t="shared" si="4116"/>
        <v>0</v>
      </c>
      <c r="EO197" s="1323">
        <f t="shared" si="4116"/>
        <v>0</v>
      </c>
      <c r="EP197" s="666">
        <f t="shared" si="4116"/>
        <v>0</v>
      </c>
      <c r="EQ197" s="484">
        <f t="shared" si="4116"/>
        <v>0</v>
      </c>
      <c r="ER197" s="485">
        <f t="shared" ref="ER197:FW197" si="4117">SUMIFS(ER$5:ER$126,$HC$5:$HC$126,$S197,$HE$5:$HE$126,$I197)</f>
        <v>0</v>
      </c>
      <c r="ES197" s="1324">
        <f t="shared" si="4117"/>
        <v>0</v>
      </c>
      <c r="ET197" s="486">
        <f t="shared" si="4117"/>
        <v>0</v>
      </c>
      <c r="EU197" s="480">
        <f t="shared" si="4117"/>
        <v>0</v>
      </c>
      <c r="EV197" s="480">
        <f t="shared" si="4117"/>
        <v>0</v>
      </c>
      <c r="EW197" s="481">
        <f t="shared" si="4117"/>
        <v>0</v>
      </c>
      <c r="EX197" s="480">
        <f t="shared" si="4117"/>
        <v>0</v>
      </c>
      <c r="EY197" s="480">
        <f t="shared" si="4117"/>
        <v>0</v>
      </c>
      <c r="EZ197" s="482">
        <f t="shared" si="4117"/>
        <v>0</v>
      </c>
      <c r="FA197" s="480">
        <f t="shared" si="4117"/>
        <v>0</v>
      </c>
      <c r="FB197" s="483">
        <f t="shared" si="4117"/>
        <v>0</v>
      </c>
      <c r="FC197" s="480">
        <f t="shared" si="4117"/>
        <v>0</v>
      </c>
      <c r="FD197" s="479">
        <f t="shared" si="4117"/>
        <v>0</v>
      </c>
      <c r="FE197" s="480">
        <f t="shared" si="4117"/>
        <v>0</v>
      </c>
      <c r="FF197" s="480">
        <f t="shared" si="4117"/>
        <v>0</v>
      </c>
      <c r="FG197" s="481">
        <f t="shared" si="4117"/>
        <v>0</v>
      </c>
      <c r="FH197" s="480">
        <f t="shared" si="4117"/>
        <v>0</v>
      </c>
      <c r="FI197" s="480">
        <f t="shared" si="4117"/>
        <v>0</v>
      </c>
      <c r="FJ197" s="482">
        <f t="shared" si="4117"/>
        <v>0</v>
      </c>
      <c r="FK197" s="480">
        <f t="shared" si="4117"/>
        <v>0</v>
      </c>
      <c r="FL197" s="483">
        <f t="shared" si="4117"/>
        <v>0</v>
      </c>
      <c r="FM197" s="480">
        <f t="shared" si="4117"/>
        <v>0</v>
      </c>
      <c r="FN197" s="479">
        <f t="shared" si="4117"/>
        <v>0</v>
      </c>
      <c r="FO197" s="480">
        <f t="shared" si="4117"/>
        <v>0</v>
      </c>
      <c r="FP197" s="480">
        <f t="shared" si="4117"/>
        <v>0</v>
      </c>
      <c r="FQ197" s="481">
        <f t="shared" si="4117"/>
        <v>0</v>
      </c>
      <c r="FR197" s="480">
        <f t="shared" si="4117"/>
        <v>0</v>
      </c>
      <c r="FS197" s="480">
        <f t="shared" si="4117"/>
        <v>0</v>
      </c>
      <c r="FT197" s="482">
        <f t="shared" si="4117"/>
        <v>0</v>
      </c>
      <c r="FU197" s="480">
        <f t="shared" si="4117"/>
        <v>0</v>
      </c>
      <c r="FV197" s="483">
        <f t="shared" si="4117"/>
        <v>0</v>
      </c>
      <c r="FW197" s="480">
        <f t="shared" si="4117"/>
        <v>0</v>
      </c>
      <c r="FX197" s="644">
        <f t="shared" ref="FX197:HA197" si="4118">SUMIFS(FX$5:FX$126,$HC$5:$HC$126,$S197,$HE$5:$HE$126,$I197)</f>
        <v>0</v>
      </c>
      <c r="FY197" s="521">
        <f t="shared" si="4118"/>
        <v>0</v>
      </c>
      <c r="FZ197" s="1322">
        <f t="shared" si="4118"/>
        <v>0</v>
      </c>
      <c r="GA197" s="655">
        <f t="shared" si="4118"/>
        <v>0</v>
      </c>
      <c r="GB197" s="543">
        <f t="shared" si="4118"/>
        <v>0</v>
      </c>
      <c r="GC197" s="1323">
        <f t="shared" si="4118"/>
        <v>0</v>
      </c>
      <c r="GD197" s="666">
        <f t="shared" si="4118"/>
        <v>0</v>
      </c>
      <c r="GE197" s="484">
        <f t="shared" si="4118"/>
        <v>0</v>
      </c>
      <c r="GF197" s="485">
        <f t="shared" si="4118"/>
        <v>0</v>
      </c>
      <c r="GG197" s="1324">
        <f t="shared" si="4118"/>
        <v>0</v>
      </c>
      <c r="GH197" s="677">
        <f t="shared" si="4118"/>
        <v>0</v>
      </c>
      <c r="GI197" s="540">
        <f t="shared" si="4118"/>
        <v>0</v>
      </c>
      <c r="GJ197" s="1325">
        <f t="shared" si="4118"/>
        <v>0</v>
      </c>
      <c r="GK197" s="688">
        <f t="shared" si="4118"/>
        <v>0</v>
      </c>
      <c r="GL197" s="518">
        <f t="shared" si="4118"/>
        <v>0</v>
      </c>
      <c r="GM197" s="1326">
        <f t="shared" si="4118"/>
        <v>0</v>
      </c>
      <c r="GN197" s="697">
        <f t="shared" si="4118"/>
        <v>0</v>
      </c>
      <c r="GO197" s="487">
        <f t="shared" si="4118"/>
        <v>0</v>
      </c>
      <c r="GP197" s="488">
        <f t="shared" si="4118"/>
        <v>0</v>
      </c>
      <c r="GQ197" s="1327">
        <f t="shared" si="4118"/>
        <v>0</v>
      </c>
      <c r="GR197" s="707">
        <f t="shared" si="4118"/>
        <v>0</v>
      </c>
      <c r="GS197" s="489">
        <f t="shared" si="4118"/>
        <v>0</v>
      </c>
      <c r="GT197" s="1328">
        <f t="shared" si="4118"/>
        <v>0</v>
      </c>
      <c r="GU197" s="707">
        <f t="shared" si="4118"/>
        <v>0</v>
      </c>
      <c r="GV197" s="489">
        <f t="shared" si="4118"/>
        <v>0</v>
      </c>
      <c r="GW197" s="1328">
        <f t="shared" si="4118"/>
        <v>0</v>
      </c>
      <c r="GX197" s="707">
        <f t="shared" si="4118"/>
        <v>0</v>
      </c>
      <c r="GY197" s="489">
        <f t="shared" si="4118"/>
        <v>0</v>
      </c>
      <c r="GZ197" s="490">
        <f t="shared" si="4118"/>
        <v>0</v>
      </c>
      <c r="HA197" s="1328">
        <f t="shared" si="4118"/>
        <v>0</v>
      </c>
      <c r="HC197" s="1312" t="s">
        <v>145</v>
      </c>
      <c r="HD197" s="477"/>
      <c r="HE197" s="595"/>
      <c r="HF197" s="477"/>
      <c r="HG197" s="477"/>
    </row>
    <row r="198" spans="2:215" s="478" customFormat="1" ht="28.5" x14ac:dyDescent="0.25">
      <c r="B198" s="516"/>
      <c r="C198" s="463"/>
      <c r="F198" s="1379"/>
      <c r="G198" s="1379"/>
      <c r="H198" s="1379"/>
      <c r="I198" s="1565"/>
      <c r="J198" s="554"/>
      <c r="R198" s="583"/>
      <c r="S198" s="443" t="s">
        <v>146</v>
      </c>
      <c r="T198" s="491">
        <f t="shared" ref="T198:AY198" si="4119">SUMIFS(T$5:T$126,$HC$5:$HC$126,$S198,$HE$5:$HE$126,$I197)</f>
        <v>0</v>
      </c>
      <c r="U198" s="492">
        <f t="shared" si="4119"/>
        <v>0</v>
      </c>
      <c r="V198" s="492">
        <f t="shared" si="4119"/>
        <v>0</v>
      </c>
      <c r="W198" s="493">
        <f t="shared" si="4119"/>
        <v>0</v>
      </c>
      <c r="X198" s="492">
        <f t="shared" si="4119"/>
        <v>0</v>
      </c>
      <c r="Y198" s="492">
        <f t="shared" si="4119"/>
        <v>0</v>
      </c>
      <c r="Z198" s="494">
        <f t="shared" si="4119"/>
        <v>0</v>
      </c>
      <c r="AA198" s="492">
        <f t="shared" si="4119"/>
        <v>0</v>
      </c>
      <c r="AB198" s="1329">
        <f t="shared" si="4119"/>
        <v>0</v>
      </c>
      <c r="AC198" s="492">
        <f t="shared" si="4119"/>
        <v>0</v>
      </c>
      <c r="AD198" s="491">
        <f t="shared" si="4119"/>
        <v>0</v>
      </c>
      <c r="AE198" s="492">
        <f t="shared" si="4119"/>
        <v>0</v>
      </c>
      <c r="AF198" s="492">
        <f t="shared" si="4119"/>
        <v>0</v>
      </c>
      <c r="AG198" s="493">
        <f t="shared" si="4119"/>
        <v>0</v>
      </c>
      <c r="AH198" s="492">
        <f t="shared" si="4119"/>
        <v>0</v>
      </c>
      <c r="AI198" s="492">
        <f t="shared" si="4119"/>
        <v>0</v>
      </c>
      <c r="AJ198" s="494">
        <f t="shared" si="4119"/>
        <v>0</v>
      </c>
      <c r="AK198" s="492">
        <f t="shared" si="4119"/>
        <v>0</v>
      </c>
      <c r="AL198" s="1329">
        <f t="shared" si="4119"/>
        <v>0</v>
      </c>
      <c r="AM198" s="492">
        <f t="shared" si="4119"/>
        <v>0</v>
      </c>
      <c r="AN198" s="491">
        <f t="shared" si="4119"/>
        <v>0</v>
      </c>
      <c r="AO198" s="492">
        <f t="shared" si="4119"/>
        <v>0</v>
      </c>
      <c r="AP198" s="492">
        <f t="shared" si="4119"/>
        <v>0</v>
      </c>
      <c r="AQ198" s="493">
        <f t="shared" si="4119"/>
        <v>0</v>
      </c>
      <c r="AR198" s="492">
        <f t="shared" si="4119"/>
        <v>0</v>
      </c>
      <c r="AS198" s="492">
        <f t="shared" si="4119"/>
        <v>0</v>
      </c>
      <c r="AT198" s="494">
        <f t="shared" si="4119"/>
        <v>0</v>
      </c>
      <c r="AU198" s="492">
        <f t="shared" si="4119"/>
        <v>0</v>
      </c>
      <c r="AV198" s="1329">
        <f t="shared" si="4119"/>
        <v>0</v>
      </c>
      <c r="AW198" s="492">
        <f t="shared" si="4119"/>
        <v>0</v>
      </c>
      <c r="AX198" s="645">
        <f t="shared" si="4119"/>
        <v>0</v>
      </c>
      <c r="AY198" s="522">
        <f t="shared" si="4119"/>
        <v>0</v>
      </c>
      <c r="AZ198" s="1330">
        <f t="shared" ref="AZ198:CE198" si="4120">SUMIFS(AZ$5:AZ$126,$HC$5:$HC$126,$S198,$HE$5:$HE$126,$I197)</f>
        <v>0</v>
      </c>
      <c r="BA198" s="656">
        <f t="shared" si="4120"/>
        <v>0</v>
      </c>
      <c r="BB198" s="544">
        <f t="shared" si="4120"/>
        <v>0</v>
      </c>
      <c r="BC198" s="1331">
        <f t="shared" si="4120"/>
        <v>0</v>
      </c>
      <c r="BD198" s="667">
        <f t="shared" si="4120"/>
        <v>0</v>
      </c>
      <c r="BE198" s="495">
        <f t="shared" si="4120"/>
        <v>0</v>
      </c>
      <c r="BF198" s="1329">
        <f t="shared" si="4120"/>
        <v>0</v>
      </c>
      <c r="BG198" s="1332">
        <f t="shared" si="4120"/>
        <v>0</v>
      </c>
      <c r="BH198" s="496">
        <f t="shared" si="4120"/>
        <v>0</v>
      </c>
      <c r="BI198" s="492">
        <f t="shared" si="4120"/>
        <v>0</v>
      </c>
      <c r="BJ198" s="492">
        <f t="shared" si="4120"/>
        <v>0</v>
      </c>
      <c r="BK198" s="493">
        <f t="shared" si="4120"/>
        <v>0</v>
      </c>
      <c r="BL198" s="492">
        <f t="shared" si="4120"/>
        <v>0</v>
      </c>
      <c r="BM198" s="492">
        <f t="shared" si="4120"/>
        <v>0</v>
      </c>
      <c r="BN198" s="494">
        <f t="shared" si="4120"/>
        <v>0</v>
      </c>
      <c r="BO198" s="492">
        <f t="shared" si="4120"/>
        <v>0</v>
      </c>
      <c r="BP198" s="1329">
        <f t="shared" si="4120"/>
        <v>0</v>
      </c>
      <c r="BQ198" s="492">
        <f t="shared" si="4120"/>
        <v>0</v>
      </c>
      <c r="BR198" s="491">
        <f t="shared" si="4120"/>
        <v>0</v>
      </c>
      <c r="BS198" s="492">
        <f t="shared" si="4120"/>
        <v>0</v>
      </c>
      <c r="BT198" s="492">
        <f t="shared" si="4120"/>
        <v>0</v>
      </c>
      <c r="BU198" s="493">
        <f t="shared" si="4120"/>
        <v>0</v>
      </c>
      <c r="BV198" s="492">
        <f t="shared" si="4120"/>
        <v>0</v>
      </c>
      <c r="BW198" s="492">
        <f t="shared" si="4120"/>
        <v>0</v>
      </c>
      <c r="BX198" s="494">
        <f t="shared" si="4120"/>
        <v>0</v>
      </c>
      <c r="BY198" s="492">
        <f t="shared" si="4120"/>
        <v>0</v>
      </c>
      <c r="BZ198" s="1329">
        <f t="shared" si="4120"/>
        <v>0</v>
      </c>
      <c r="CA198" s="492">
        <f t="shared" si="4120"/>
        <v>0</v>
      </c>
      <c r="CB198" s="491">
        <f t="shared" si="4120"/>
        <v>0</v>
      </c>
      <c r="CC198" s="492">
        <f t="shared" si="4120"/>
        <v>0</v>
      </c>
      <c r="CD198" s="492">
        <f t="shared" si="4120"/>
        <v>0</v>
      </c>
      <c r="CE198" s="493">
        <f t="shared" si="4120"/>
        <v>0</v>
      </c>
      <c r="CF198" s="492">
        <f t="shared" ref="CF198:DK198" si="4121">SUMIFS(CF$5:CF$126,$HC$5:$HC$126,$S198,$HE$5:$HE$126,$I197)</f>
        <v>0</v>
      </c>
      <c r="CG198" s="492">
        <f t="shared" si="4121"/>
        <v>0</v>
      </c>
      <c r="CH198" s="494">
        <f t="shared" si="4121"/>
        <v>0</v>
      </c>
      <c r="CI198" s="492">
        <f t="shared" si="4121"/>
        <v>0</v>
      </c>
      <c r="CJ198" s="1329">
        <f t="shared" si="4121"/>
        <v>0</v>
      </c>
      <c r="CK198" s="492">
        <f t="shared" si="4121"/>
        <v>0</v>
      </c>
      <c r="CL198" s="645">
        <f t="shared" si="4121"/>
        <v>0</v>
      </c>
      <c r="CM198" s="522">
        <f t="shared" si="4121"/>
        <v>0</v>
      </c>
      <c r="CN198" s="1330">
        <f t="shared" si="4121"/>
        <v>0</v>
      </c>
      <c r="CO198" s="656">
        <f t="shared" si="4121"/>
        <v>0</v>
      </c>
      <c r="CP198" s="544">
        <f t="shared" si="4121"/>
        <v>0</v>
      </c>
      <c r="CQ198" s="1331">
        <f t="shared" si="4121"/>
        <v>0</v>
      </c>
      <c r="CR198" s="667">
        <f t="shared" si="4121"/>
        <v>0</v>
      </c>
      <c r="CS198" s="495">
        <f t="shared" si="4121"/>
        <v>0</v>
      </c>
      <c r="CT198" s="1329">
        <f t="shared" si="4121"/>
        <v>0</v>
      </c>
      <c r="CU198" s="1332">
        <f t="shared" si="4121"/>
        <v>0</v>
      </c>
      <c r="CV198" s="678">
        <f t="shared" si="4121"/>
        <v>0</v>
      </c>
      <c r="CW198" s="541">
        <f t="shared" si="4121"/>
        <v>0</v>
      </c>
      <c r="CX198" s="1333">
        <f t="shared" si="4121"/>
        <v>0</v>
      </c>
      <c r="CY198" s="689">
        <f t="shared" si="4121"/>
        <v>0</v>
      </c>
      <c r="CZ198" s="519">
        <f t="shared" si="4121"/>
        <v>0</v>
      </c>
      <c r="DA198" s="1334">
        <f t="shared" si="4121"/>
        <v>0</v>
      </c>
      <c r="DB198" s="698">
        <f t="shared" si="4121"/>
        <v>0</v>
      </c>
      <c r="DC198" s="497">
        <f t="shared" si="4121"/>
        <v>0</v>
      </c>
      <c r="DD198" s="1329">
        <f t="shared" si="4121"/>
        <v>0</v>
      </c>
      <c r="DE198" s="1335">
        <f t="shared" si="4121"/>
        <v>0</v>
      </c>
      <c r="DF198" s="496">
        <f t="shared" si="4121"/>
        <v>0</v>
      </c>
      <c r="DG198" s="492">
        <f t="shared" si="4121"/>
        <v>0</v>
      </c>
      <c r="DH198" s="492">
        <f t="shared" si="4121"/>
        <v>0</v>
      </c>
      <c r="DI198" s="493">
        <f t="shared" si="4121"/>
        <v>0</v>
      </c>
      <c r="DJ198" s="492">
        <f t="shared" si="4121"/>
        <v>0</v>
      </c>
      <c r="DK198" s="492">
        <f t="shared" si="4121"/>
        <v>0</v>
      </c>
      <c r="DL198" s="494">
        <f t="shared" ref="DL198:EQ198" si="4122">SUMIFS(DL$5:DL$126,$HC$5:$HC$126,$S198,$HE$5:$HE$126,$I197)</f>
        <v>0</v>
      </c>
      <c r="DM198" s="492">
        <f t="shared" si="4122"/>
        <v>0</v>
      </c>
      <c r="DN198" s="1329">
        <f t="shared" si="4122"/>
        <v>0</v>
      </c>
      <c r="DO198" s="492">
        <f t="shared" si="4122"/>
        <v>0</v>
      </c>
      <c r="DP198" s="491">
        <f t="shared" si="4122"/>
        <v>0</v>
      </c>
      <c r="DQ198" s="492">
        <f t="shared" si="4122"/>
        <v>0</v>
      </c>
      <c r="DR198" s="492">
        <f t="shared" si="4122"/>
        <v>0</v>
      </c>
      <c r="DS198" s="493">
        <f t="shared" si="4122"/>
        <v>0</v>
      </c>
      <c r="DT198" s="492">
        <f t="shared" si="4122"/>
        <v>0</v>
      </c>
      <c r="DU198" s="492">
        <f t="shared" si="4122"/>
        <v>0</v>
      </c>
      <c r="DV198" s="494">
        <f t="shared" si="4122"/>
        <v>0</v>
      </c>
      <c r="DW198" s="492">
        <f t="shared" si="4122"/>
        <v>0</v>
      </c>
      <c r="DX198" s="1329">
        <f t="shared" si="4122"/>
        <v>0</v>
      </c>
      <c r="DY198" s="492">
        <f t="shared" si="4122"/>
        <v>0</v>
      </c>
      <c r="DZ198" s="491">
        <f t="shared" si="4122"/>
        <v>0</v>
      </c>
      <c r="EA198" s="492">
        <f t="shared" si="4122"/>
        <v>0</v>
      </c>
      <c r="EB198" s="492">
        <f t="shared" si="4122"/>
        <v>0</v>
      </c>
      <c r="EC198" s="493">
        <f t="shared" si="4122"/>
        <v>0</v>
      </c>
      <c r="ED198" s="492">
        <f t="shared" si="4122"/>
        <v>0</v>
      </c>
      <c r="EE198" s="492">
        <f t="shared" si="4122"/>
        <v>0</v>
      </c>
      <c r="EF198" s="494">
        <f t="shared" si="4122"/>
        <v>0</v>
      </c>
      <c r="EG198" s="492">
        <f t="shared" si="4122"/>
        <v>0</v>
      </c>
      <c r="EH198" s="1329">
        <f t="shared" si="4122"/>
        <v>0</v>
      </c>
      <c r="EI198" s="492">
        <f t="shared" si="4122"/>
        <v>0</v>
      </c>
      <c r="EJ198" s="645">
        <f t="shared" si="4122"/>
        <v>0</v>
      </c>
      <c r="EK198" s="522">
        <f t="shared" si="4122"/>
        <v>0</v>
      </c>
      <c r="EL198" s="1330">
        <f t="shared" si="4122"/>
        <v>0</v>
      </c>
      <c r="EM198" s="656">
        <f t="shared" si="4122"/>
        <v>0</v>
      </c>
      <c r="EN198" s="544">
        <f t="shared" si="4122"/>
        <v>0</v>
      </c>
      <c r="EO198" s="1331">
        <f t="shared" si="4122"/>
        <v>0</v>
      </c>
      <c r="EP198" s="667">
        <f t="shared" si="4122"/>
        <v>0</v>
      </c>
      <c r="EQ198" s="495">
        <f t="shared" si="4122"/>
        <v>0</v>
      </c>
      <c r="ER198" s="1329">
        <f t="shared" ref="ER198:FW198" si="4123">SUMIFS(ER$5:ER$126,$HC$5:$HC$126,$S198,$HE$5:$HE$126,$I197)</f>
        <v>0</v>
      </c>
      <c r="ES198" s="1332">
        <f t="shared" si="4123"/>
        <v>0</v>
      </c>
      <c r="ET198" s="496">
        <f t="shared" si="4123"/>
        <v>0</v>
      </c>
      <c r="EU198" s="492">
        <f t="shared" si="4123"/>
        <v>0</v>
      </c>
      <c r="EV198" s="492">
        <f t="shared" si="4123"/>
        <v>0</v>
      </c>
      <c r="EW198" s="493">
        <f t="shared" si="4123"/>
        <v>0</v>
      </c>
      <c r="EX198" s="492">
        <f t="shared" si="4123"/>
        <v>0</v>
      </c>
      <c r="EY198" s="492">
        <f t="shared" si="4123"/>
        <v>0</v>
      </c>
      <c r="EZ198" s="494">
        <f t="shared" si="4123"/>
        <v>0</v>
      </c>
      <c r="FA198" s="492">
        <f t="shared" si="4123"/>
        <v>0</v>
      </c>
      <c r="FB198" s="1329">
        <f t="shared" si="4123"/>
        <v>0</v>
      </c>
      <c r="FC198" s="492">
        <f t="shared" si="4123"/>
        <v>0</v>
      </c>
      <c r="FD198" s="491">
        <f t="shared" si="4123"/>
        <v>0</v>
      </c>
      <c r="FE198" s="492">
        <f t="shared" si="4123"/>
        <v>0</v>
      </c>
      <c r="FF198" s="492">
        <f t="shared" si="4123"/>
        <v>0</v>
      </c>
      <c r="FG198" s="493">
        <f t="shared" si="4123"/>
        <v>0</v>
      </c>
      <c r="FH198" s="492">
        <f t="shared" si="4123"/>
        <v>0</v>
      </c>
      <c r="FI198" s="492">
        <f t="shared" si="4123"/>
        <v>0</v>
      </c>
      <c r="FJ198" s="494">
        <f t="shared" si="4123"/>
        <v>0</v>
      </c>
      <c r="FK198" s="492">
        <f t="shared" si="4123"/>
        <v>0</v>
      </c>
      <c r="FL198" s="1329">
        <f t="shared" si="4123"/>
        <v>0</v>
      </c>
      <c r="FM198" s="492">
        <f t="shared" si="4123"/>
        <v>0</v>
      </c>
      <c r="FN198" s="491">
        <f t="shared" si="4123"/>
        <v>0</v>
      </c>
      <c r="FO198" s="492">
        <f t="shared" si="4123"/>
        <v>0</v>
      </c>
      <c r="FP198" s="492">
        <f t="shared" si="4123"/>
        <v>0</v>
      </c>
      <c r="FQ198" s="493">
        <f t="shared" si="4123"/>
        <v>0</v>
      </c>
      <c r="FR198" s="492">
        <f t="shared" si="4123"/>
        <v>0</v>
      </c>
      <c r="FS198" s="492">
        <f t="shared" si="4123"/>
        <v>0</v>
      </c>
      <c r="FT198" s="494">
        <f t="shared" si="4123"/>
        <v>0</v>
      </c>
      <c r="FU198" s="492">
        <f t="shared" si="4123"/>
        <v>0</v>
      </c>
      <c r="FV198" s="1329">
        <f t="shared" si="4123"/>
        <v>0</v>
      </c>
      <c r="FW198" s="492">
        <f t="shared" si="4123"/>
        <v>0</v>
      </c>
      <c r="FX198" s="645">
        <f t="shared" ref="FX198:HA198" si="4124">SUMIFS(FX$5:FX$126,$HC$5:$HC$126,$S198,$HE$5:$HE$126,$I197)</f>
        <v>0</v>
      </c>
      <c r="FY198" s="522">
        <f t="shared" si="4124"/>
        <v>0</v>
      </c>
      <c r="FZ198" s="1330">
        <f t="shared" si="4124"/>
        <v>0</v>
      </c>
      <c r="GA198" s="656">
        <f t="shared" si="4124"/>
        <v>0</v>
      </c>
      <c r="GB198" s="544">
        <f t="shared" si="4124"/>
        <v>0</v>
      </c>
      <c r="GC198" s="1331">
        <f t="shared" si="4124"/>
        <v>0</v>
      </c>
      <c r="GD198" s="667">
        <f t="shared" si="4124"/>
        <v>0</v>
      </c>
      <c r="GE198" s="495">
        <f t="shared" si="4124"/>
        <v>0</v>
      </c>
      <c r="GF198" s="1329">
        <f t="shared" si="4124"/>
        <v>0</v>
      </c>
      <c r="GG198" s="1332">
        <f t="shared" si="4124"/>
        <v>0</v>
      </c>
      <c r="GH198" s="678">
        <f t="shared" si="4124"/>
        <v>0</v>
      </c>
      <c r="GI198" s="541">
        <f t="shared" si="4124"/>
        <v>0</v>
      </c>
      <c r="GJ198" s="1333">
        <f t="shared" si="4124"/>
        <v>0</v>
      </c>
      <c r="GK198" s="689">
        <f t="shared" si="4124"/>
        <v>0</v>
      </c>
      <c r="GL198" s="519">
        <f t="shared" si="4124"/>
        <v>0</v>
      </c>
      <c r="GM198" s="1334">
        <f t="shared" si="4124"/>
        <v>0</v>
      </c>
      <c r="GN198" s="698">
        <f t="shared" si="4124"/>
        <v>0</v>
      </c>
      <c r="GO198" s="497">
        <f t="shared" si="4124"/>
        <v>0</v>
      </c>
      <c r="GP198" s="1329">
        <f t="shared" si="4124"/>
        <v>0</v>
      </c>
      <c r="GQ198" s="1335">
        <f t="shared" si="4124"/>
        <v>0</v>
      </c>
      <c r="GR198" s="708">
        <f t="shared" si="4124"/>
        <v>0</v>
      </c>
      <c r="GS198" s="498">
        <f t="shared" si="4124"/>
        <v>0</v>
      </c>
      <c r="GT198" s="1336">
        <f t="shared" si="4124"/>
        <v>0</v>
      </c>
      <c r="GU198" s="708">
        <f t="shared" si="4124"/>
        <v>0</v>
      </c>
      <c r="GV198" s="498">
        <f t="shared" si="4124"/>
        <v>0</v>
      </c>
      <c r="GW198" s="1336">
        <f t="shared" si="4124"/>
        <v>0</v>
      </c>
      <c r="GX198" s="708">
        <f t="shared" si="4124"/>
        <v>0</v>
      </c>
      <c r="GY198" s="498">
        <f t="shared" si="4124"/>
        <v>0</v>
      </c>
      <c r="GZ198" s="1329">
        <f t="shared" si="4124"/>
        <v>0</v>
      </c>
      <c r="HA198" s="1336">
        <f t="shared" si="4124"/>
        <v>0</v>
      </c>
      <c r="HC198" s="1312" t="s">
        <v>146</v>
      </c>
      <c r="HD198" s="477"/>
      <c r="HE198" s="595"/>
      <c r="HF198" s="477"/>
      <c r="HG198" s="477"/>
    </row>
    <row r="199" spans="2:215" s="478" customFormat="1" ht="29.25" thickBot="1" x14ac:dyDescent="0.3">
      <c r="B199" s="516"/>
      <c r="C199" s="463"/>
      <c r="F199" s="1379"/>
      <c r="G199" s="1379"/>
      <c r="H199" s="1379"/>
      <c r="I199" s="1565"/>
      <c r="J199" s="554"/>
      <c r="R199" s="583"/>
      <c r="S199" s="444" t="s">
        <v>143</v>
      </c>
      <c r="T199" s="1337" t="str">
        <f t="shared" ref="T199:AA199" si="4125">IF(AND(T197&gt;0,T198&gt;0),ROUNDDOWN(T198/T197,4),"")</f>
        <v/>
      </c>
      <c r="U199" s="1338" t="str">
        <f t="shared" si="4125"/>
        <v/>
      </c>
      <c r="V199" s="1338" t="str">
        <f t="shared" si="4125"/>
        <v/>
      </c>
      <c r="W199" s="1339" t="str">
        <f t="shared" si="4125"/>
        <v/>
      </c>
      <c r="X199" s="1338" t="str">
        <f t="shared" si="4125"/>
        <v/>
      </c>
      <c r="Y199" s="1338" t="str">
        <f t="shared" si="4125"/>
        <v/>
      </c>
      <c r="Z199" s="1340" t="str">
        <f t="shared" si="4125"/>
        <v/>
      </c>
      <c r="AA199" s="1338" t="str">
        <f t="shared" si="4125"/>
        <v/>
      </c>
      <c r="AB199" s="1341">
        <f>IF(AB198&gt;0,AB198/AB197,0)</f>
        <v>0</v>
      </c>
      <c r="AC199" s="1338" t="str">
        <f t="shared" ref="AC199:AK199" si="4126">IF(AND(AC197&gt;0,AC198&gt;0),ROUNDDOWN(AC198/AC197,4),"")</f>
        <v/>
      </c>
      <c r="AD199" s="1337" t="str">
        <f t="shared" si="4126"/>
        <v/>
      </c>
      <c r="AE199" s="1338" t="str">
        <f t="shared" si="4126"/>
        <v/>
      </c>
      <c r="AF199" s="1338" t="str">
        <f t="shared" si="4126"/>
        <v/>
      </c>
      <c r="AG199" s="1339" t="str">
        <f t="shared" si="4126"/>
        <v/>
      </c>
      <c r="AH199" s="1338" t="str">
        <f t="shared" si="4126"/>
        <v/>
      </c>
      <c r="AI199" s="1338" t="str">
        <f t="shared" si="4126"/>
        <v/>
      </c>
      <c r="AJ199" s="1340" t="str">
        <f t="shared" si="4126"/>
        <v/>
      </c>
      <c r="AK199" s="1338" t="str">
        <f t="shared" si="4126"/>
        <v/>
      </c>
      <c r="AL199" s="1341">
        <f>IF(AL198&gt;0,AL198/AL197,0)</f>
        <v>0</v>
      </c>
      <c r="AM199" s="1338" t="str">
        <f t="shared" ref="AM199:AU199" si="4127">IF(AND(AM197&gt;0,AM198&gt;0),ROUNDDOWN(AM198/AM197,4),"")</f>
        <v/>
      </c>
      <c r="AN199" s="1337" t="str">
        <f t="shared" si="4127"/>
        <v/>
      </c>
      <c r="AO199" s="1338" t="str">
        <f t="shared" si="4127"/>
        <v/>
      </c>
      <c r="AP199" s="1338" t="str">
        <f t="shared" si="4127"/>
        <v/>
      </c>
      <c r="AQ199" s="1339" t="str">
        <f t="shared" si="4127"/>
        <v/>
      </c>
      <c r="AR199" s="1338" t="str">
        <f t="shared" si="4127"/>
        <v/>
      </c>
      <c r="AS199" s="1338" t="str">
        <f t="shared" si="4127"/>
        <v/>
      </c>
      <c r="AT199" s="1340" t="str">
        <f t="shared" si="4127"/>
        <v/>
      </c>
      <c r="AU199" s="1338" t="str">
        <f t="shared" si="4127"/>
        <v/>
      </c>
      <c r="AV199" s="1341">
        <f>IF(AV198&gt;0,AV198/AV197,0)</f>
        <v>0</v>
      </c>
      <c r="AW199" s="1338" t="str">
        <f t="shared" ref="AW199" si="4128">IF(AND(AW197&gt;0,AW198&gt;0),ROUNDDOWN(AW198/AW197,4),"")</f>
        <v/>
      </c>
      <c r="AX199" s="1343" t="str">
        <f t="shared" ref="AX199:BE199" si="4129">IF(AND(AX197&gt;0,AX198&gt;0),ROUNDDOWN(AX198/AX197,4),"")</f>
        <v/>
      </c>
      <c r="AY199" s="1344" t="str">
        <f t="shared" si="4129"/>
        <v/>
      </c>
      <c r="AZ199" s="1345" t="str">
        <f t="shared" si="4129"/>
        <v/>
      </c>
      <c r="BA199" s="1346" t="str">
        <f t="shared" si="4129"/>
        <v/>
      </c>
      <c r="BB199" s="1347" t="str">
        <f t="shared" si="4129"/>
        <v/>
      </c>
      <c r="BC199" s="1348" t="str">
        <f t="shared" si="4129"/>
        <v/>
      </c>
      <c r="BD199" s="1349" t="str">
        <f t="shared" si="4129"/>
        <v/>
      </c>
      <c r="BE199" s="1350" t="str">
        <f t="shared" si="4129"/>
        <v/>
      </c>
      <c r="BF199" s="1351"/>
      <c r="BG199" s="1352" t="str">
        <f>IF(AND(BG197&gt;0,BG198&gt;0),ROUNDDOWN(BG198/BG197,4),"")</f>
        <v/>
      </c>
      <c r="BH199" s="1353" t="str">
        <f t="shared" ref="BH199:BO199" si="4130">IF(AND(BH197&gt;0,BH198&gt;0),ROUNDDOWN(BH198/BH197,4),"")</f>
        <v/>
      </c>
      <c r="BI199" s="1338" t="str">
        <f t="shared" si="4130"/>
        <v/>
      </c>
      <c r="BJ199" s="1338" t="str">
        <f t="shared" si="4130"/>
        <v/>
      </c>
      <c r="BK199" s="1339" t="str">
        <f t="shared" si="4130"/>
        <v/>
      </c>
      <c r="BL199" s="1338" t="str">
        <f t="shared" si="4130"/>
        <v/>
      </c>
      <c r="BM199" s="1338" t="str">
        <f t="shared" si="4130"/>
        <v/>
      </c>
      <c r="BN199" s="1340" t="str">
        <f t="shared" si="4130"/>
        <v/>
      </c>
      <c r="BO199" s="1338" t="str">
        <f t="shared" si="4130"/>
        <v/>
      </c>
      <c r="BP199" s="1341">
        <f>IF(BP198&gt;0,BP198/BP197,0)</f>
        <v>0</v>
      </c>
      <c r="BQ199" s="1338" t="str">
        <f t="shared" ref="BQ199:BY199" si="4131">IF(AND(BQ197&gt;0,BQ198&gt;0),ROUNDDOWN(BQ198/BQ197,4),"")</f>
        <v/>
      </c>
      <c r="BR199" s="1337" t="str">
        <f t="shared" si="4131"/>
        <v/>
      </c>
      <c r="BS199" s="1338" t="str">
        <f t="shared" si="4131"/>
        <v/>
      </c>
      <c r="BT199" s="1338" t="str">
        <f t="shared" si="4131"/>
        <v/>
      </c>
      <c r="BU199" s="1339" t="str">
        <f t="shared" si="4131"/>
        <v/>
      </c>
      <c r="BV199" s="1338" t="str">
        <f t="shared" si="4131"/>
        <v/>
      </c>
      <c r="BW199" s="1338" t="str">
        <f t="shared" si="4131"/>
        <v/>
      </c>
      <c r="BX199" s="1340" t="str">
        <f t="shared" si="4131"/>
        <v/>
      </c>
      <c r="BY199" s="1338" t="str">
        <f t="shared" si="4131"/>
        <v/>
      </c>
      <c r="BZ199" s="1341">
        <f>IF(BZ198&gt;0,BZ198/BZ197,0)</f>
        <v>0</v>
      </c>
      <c r="CA199" s="1338" t="str">
        <f t="shared" ref="CA199:CI199" si="4132">IF(AND(CA197&gt;0,CA198&gt;0),ROUNDDOWN(CA198/CA197,4),"")</f>
        <v/>
      </c>
      <c r="CB199" s="1337" t="str">
        <f t="shared" si="4132"/>
        <v/>
      </c>
      <c r="CC199" s="1338" t="str">
        <f t="shared" si="4132"/>
        <v/>
      </c>
      <c r="CD199" s="1338" t="str">
        <f t="shared" si="4132"/>
        <v/>
      </c>
      <c r="CE199" s="1339" t="str">
        <f t="shared" si="4132"/>
        <v/>
      </c>
      <c r="CF199" s="1338" t="str">
        <f t="shared" si="4132"/>
        <v/>
      </c>
      <c r="CG199" s="1338" t="str">
        <f t="shared" si="4132"/>
        <v/>
      </c>
      <c r="CH199" s="1340" t="str">
        <f t="shared" si="4132"/>
        <v/>
      </c>
      <c r="CI199" s="1338" t="str">
        <f t="shared" si="4132"/>
        <v/>
      </c>
      <c r="CJ199" s="1341">
        <f>IF(CJ198&gt;0,CJ198/CJ197,0)</f>
        <v>0</v>
      </c>
      <c r="CK199" s="1338" t="str">
        <f t="shared" ref="CK199" si="4133">IF(AND(CK197&gt;0,CK198&gt;0),ROUNDDOWN(CK198/CK197,4),"")</f>
        <v/>
      </c>
      <c r="CL199" s="1343" t="str">
        <f t="shared" ref="CL199:CS199" si="4134">IF(AND(CL197&gt;0,CL198&gt;0),ROUNDDOWN(CL198/CL197,4),"")</f>
        <v/>
      </c>
      <c r="CM199" s="1344" t="str">
        <f t="shared" si="4134"/>
        <v/>
      </c>
      <c r="CN199" s="1345" t="str">
        <f t="shared" si="4134"/>
        <v/>
      </c>
      <c r="CO199" s="1346" t="str">
        <f t="shared" si="4134"/>
        <v/>
      </c>
      <c r="CP199" s="1347" t="str">
        <f t="shared" si="4134"/>
        <v/>
      </c>
      <c r="CQ199" s="1348" t="str">
        <f t="shared" si="4134"/>
        <v/>
      </c>
      <c r="CR199" s="1349" t="str">
        <f t="shared" si="4134"/>
        <v/>
      </c>
      <c r="CS199" s="1350" t="str">
        <f t="shared" si="4134"/>
        <v/>
      </c>
      <c r="CT199" s="1351"/>
      <c r="CU199" s="1352" t="str">
        <f t="shared" ref="CU199:DC199" si="4135">IF(AND(CU197&gt;0,CU198&gt;0),ROUNDDOWN(CU198/CU197,4),"")</f>
        <v/>
      </c>
      <c r="CV199" s="1354" t="str">
        <f t="shared" si="4135"/>
        <v/>
      </c>
      <c r="CW199" s="1355" t="str">
        <f t="shared" si="4135"/>
        <v/>
      </c>
      <c r="CX199" s="1356" t="str">
        <f t="shared" si="4135"/>
        <v/>
      </c>
      <c r="CY199" s="1357" t="str">
        <f t="shared" si="4135"/>
        <v/>
      </c>
      <c r="CZ199" s="1358" t="str">
        <f t="shared" si="4135"/>
        <v/>
      </c>
      <c r="DA199" s="1359" t="str">
        <f t="shared" si="4135"/>
        <v/>
      </c>
      <c r="DB199" s="1360" t="str">
        <f t="shared" si="4135"/>
        <v/>
      </c>
      <c r="DC199" s="1361" t="str">
        <f t="shared" si="4135"/>
        <v/>
      </c>
      <c r="DD199" s="1362"/>
      <c r="DE199" s="1363" t="str">
        <f>IF(AND(DE197&gt;0,DE198&gt;0),ROUNDDOWN(DE198/DE197,4),"")</f>
        <v/>
      </c>
      <c r="DF199" s="1353" t="str">
        <f t="shared" ref="DF199:DM199" si="4136">IF(AND(DF197&gt;0,DF198&gt;0),ROUNDDOWN(DF198/DF197,4),"")</f>
        <v/>
      </c>
      <c r="DG199" s="1338" t="str">
        <f t="shared" si="4136"/>
        <v/>
      </c>
      <c r="DH199" s="1338" t="str">
        <f t="shared" si="4136"/>
        <v/>
      </c>
      <c r="DI199" s="1339" t="str">
        <f t="shared" si="4136"/>
        <v/>
      </c>
      <c r="DJ199" s="1338" t="str">
        <f t="shared" si="4136"/>
        <v/>
      </c>
      <c r="DK199" s="1338" t="str">
        <f t="shared" si="4136"/>
        <v/>
      </c>
      <c r="DL199" s="1340" t="str">
        <f t="shared" si="4136"/>
        <v/>
      </c>
      <c r="DM199" s="1338" t="str">
        <f t="shared" si="4136"/>
        <v/>
      </c>
      <c r="DN199" s="1341">
        <f>IF(DN198&gt;0,DN198/DN197,0)</f>
        <v>0</v>
      </c>
      <c r="DO199" s="1338" t="str">
        <f t="shared" ref="DO199:DW199" si="4137">IF(AND(DO197&gt;0,DO198&gt;0),ROUNDDOWN(DO198/DO197,4),"")</f>
        <v/>
      </c>
      <c r="DP199" s="1337" t="str">
        <f t="shared" si="4137"/>
        <v/>
      </c>
      <c r="DQ199" s="1338" t="str">
        <f t="shared" si="4137"/>
        <v/>
      </c>
      <c r="DR199" s="1338" t="str">
        <f t="shared" si="4137"/>
        <v/>
      </c>
      <c r="DS199" s="1339" t="str">
        <f t="shared" si="4137"/>
        <v/>
      </c>
      <c r="DT199" s="1338" t="str">
        <f t="shared" si="4137"/>
        <v/>
      </c>
      <c r="DU199" s="1338" t="str">
        <f t="shared" si="4137"/>
        <v/>
      </c>
      <c r="DV199" s="1340" t="str">
        <f t="shared" si="4137"/>
        <v/>
      </c>
      <c r="DW199" s="1338" t="str">
        <f t="shared" si="4137"/>
        <v/>
      </c>
      <c r="DX199" s="1341">
        <f>IF(DX198&gt;0,DX198/DX197,0)</f>
        <v>0</v>
      </c>
      <c r="DY199" s="1338" t="str">
        <f t="shared" ref="DY199:EG199" si="4138">IF(AND(DY197&gt;0,DY198&gt;0),ROUNDDOWN(DY198/DY197,4),"")</f>
        <v/>
      </c>
      <c r="DZ199" s="1337" t="str">
        <f t="shared" si="4138"/>
        <v/>
      </c>
      <c r="EA199" s="1338" t="str">
        <f t="shared" si="4138"/>
        <v/>
      </c>
      <c r="EB199" s="1338" t="str">
        <f t="shared" si="4138"/>
        <v/>
      </c>
      <c r="EC199" s="1339" t="str">
        <f t="shared" si="4138"/>
        <v/>
      </c>
      <c r="ED199" s="1338" t="str">
        <f t="shared" si="4138"/>
        <v/>
      </c>
      <c r="EE199" s="1338" t="str">
        <f t="shared" si="4138"/>
        <v/>
      </c>
      <c r="EF199" s="1340" t="str">
        <f t="shared" si="4138"/>
        <v/>
      </c>
      <c r="EG199" s="1338" t="str">
        <f t="shared" si="4138"/>
        <v/>
      </c>
      <c r="EH199" s="1341">
        <f>IF(EH198&gt;0,EH198/EH197,0)</f>
        <v>0</v>
      </c>
      <c r="EI199" s="1338" t="str">
        <f t="shared" ref="EI199" si="4139">IF(AND(EI197&gt;0,EI198&gt;0),ROUNDDOWN(EI198/EI197,4),"")</f>
        <v/>
      </c>
      <c r="EJ199" s="1343" t="str">
        <f t="shared" ref="EJ199:EQ199" si="4140">IF(AND(EJ197&gt;0,EJ198&gt;0),ROUNDDOWN(EJ198/EJ197,4),"")</f>
        <v/>
      </c>
      <c r="EK199" s="1344" t="str">
        <f t="shared" si="4140"/>
        <v/>
      </c>
      <c r="EL199" s="1345" t="str">
        <f t="shared" si="4140"/>
        <v/>
      </c>
      <c r="EM199" s="1346" t="str">
        <f t="shared" si="4140"/>
        <v/>
      </c>
      <c r="EN199" s="1347" t="str">
        <f t="shared" si="4140"/>
        <v/>
      </c>
      <c r="EO199" s="1348" t="str">
        <f t="shared" si="4140"/>
        <v/>
      </c>
      <c r="EP199" s="1349" t="str">
        <f t="shared" si="4140"/>
        <v/>
      </c>
      <c r="EQ199" s="1350" t="str">
        <f t="shared" si="4140"/>
        <v/>
      </c>
      <c r="ER199" s="1351"/>
      <c r="ES199" s="1352" t="str">
        <f>IF(AND(ES197&gt;0,ES198&gt;0),ROUNDDOWN(ES198/ES197,4),"")</f>
        <v/>
      </c>
      <c r="ET199" s="1353" t="str">
        <f t="shared" ref="ET199:FA199" si="4141">IF(AND(ET197&gt;0,ET198&gt;0),ROUNDDOWN(ET198/ET197,4),"")</f>
        <v/>
      </c>
      <c r="EU199" s="1338" t="str">
        <f t="shared" si="4141"/>
        <v/>
      </c>
      <c r="EV199" s="1338" t="str">
        <f t="shared" si="4141"/>
        <v/>
      </c>
      <c r="EW199" s="1339" t="str">
        <f t="shared" si="4141"/>
        <v/>
      </c>
      <c r="EX199" s="1338" t="str">
        <f t="shared" si="4141"/>
        <v/>
      </c>
      <c r="EY199" s="1338" t="str">
        <f t="shared" si="4141"/>
        <v/>
      </c>
      <c r="EZ199" s="1340" t="str">
        <f t="shared" si="4141"/>
        <v/>
      </c>
      <c r="FA199" s="1338" t="str">
        <f t="shared" si="4141"/>
        <v/>
      </c>
      <c r="FB199" s="1341">
        <f>IF(FB198&gt;0,FB198/FB197,0)</f>
        <v>0</v>
      </c>
      <c r="FC199" s="1338" t="str">
        <f t="shared" ref="FC199:FK199" si="4142">IF(AND(FC197&gt;0,FC198&gt;0),ROUNDDOWN(FC198/FC197,4),"")</f>
        <v/>
      </c>
      <c r="FD199" s="1337" t="str">
        <f t="shared" si="4142"/>
        <v/>
      </c>
      <c r="FE199" s="1338" t="str">
        <f t="shared" si="4142"/>
        <v/>
      </c>
      <c r="FF199" s="1338" t="str">
        <f t="shared" si="4142"/>
        <v/>
      </c>
      <c r="FG199" s="1339" t="str">
        <f t="shared" si="4142"/>
        <v/>
      </c>
      <c r="FH199" s="1338" t="str">
        <f t="shared" si="4142"/>
        <v/>
      </c>
      <c r="FI199" s="1338" t="str">
        <f t="shared" si="4142"/>
        <v/>
      </c>
      <c r="FJ199" s="1340" t="str">
        <f t="shared" si="4142"/>
        <v/>
      </c>
      <c r="FK199" s="1338" t="str">
        <f t="shared" si="4142"/>
        <v/>
      </c>
      <c r="FL199" s="1341">
        <f>IF(FL198&gt;0,FL198/FL197,0)</f>
        <v>0</v>
      </c>
      <c r="FM199" s="1338" t="str">
        <f t="shared" ref="FM199:FU199" si="4143">IF(AND(FM197&gt;0,FM198&gt;0),ROUNDDOWN(FM198/FM197,4),"")</f>
        <v/>
      </c>
      <c r="FN199" s="1337" t="str">
        <f t="shared" si="4143"/>
        <v/>
      </c>
      <c r="FO199" s="1338" t="str">
        <f t="shared" si="4143"/>
        <v/>
      </c>
      <c r="FP199" s="1338" t="str">
        <f t="shared" si="4143"/>
        <v/>
      </c>
      <c r="FQ199" s="1339" t="str">
        <f t="shared" si="4143"/>
        <v/>
      </c>
      <c r="FR199" s="1338" t="str">
        <f t="shared" si="4143"/>
        <v/>
      </c>
      <c r="FS199" s="1338" t="str">
        <f t="shared" si="4143"/>
        <v/>
      </c>
      <c r="FT199" s="1340" t="str">
        <f t="shared" si="4143"/>
        <v/>
      </c>
      <c r="FU199" s="1338" t="str">
        <f t="shared" si="4143"/>
        <v/>
      </c>
      <c r="FV199" s="1341">
        <f>IF(FV198&gt;0,FV198/FV197,0)</f>
        <v>0</v>
      </c>
      <c r="FW199" s="1338" t="str">
        <f t="shared" ref="FW199" si="4144">IF(AND(FW197&gt;0,FW198&gt;0),ROUNDDOWN(FW198/FW197,4),"")</f>
        <v/>
      </c>
      <c r="FX199" s="1343" t="str">
        <f t="shared" ref="FX199:GE199" si="4145">IF(AND(FX197&gt;0,FX198&gt;0),ROUNDDOWN(FX198/FX197,4),"")</f>
        <v/>
      </c>
      <c r="FY199" s="1344" t="str">
        <f t="shared" si="4145"/>
        <v/>
      </c>
      <c r="FZ199" s="1345" t="str">
        <f t="shared" si="4145"/>
        <v/>
      </c>
      <c r="GA199" s="1346" t="str">
        <f t="shared" si="4145"/>
        <v/>
      </c>
      <c r="GB199" s="1347" t="str">
        <f t="shared" si="4145"/>
        <v/>
      </c>
      <c r="GC199" s="1348" t="str">
        <f t="shared" si="4145"/>
        <v/>
      </c>
      <c r="GD199" s="1349" t="str">
        <f t="shared" si="4145"/>
        <v/>
      </c>
      <c r="GE199" s="1350" t="str">
        <f t="shared" si="4145"/>
        <v/>
      </c>
      <c r="GF199" s="1351"/>
      <c r="GG199" s="1352" t="str">
        <f t="shared" ref="GG199:GO199" si="4146">IF(AND(GG197&gt;0,GG198&gt;0),ROUNDDOWN(GG198/GG197,4),"")</f>
        <v/>
      </c>
      <c r="GH199" s="1354" t="str">
        <f t="shared" si="4146"/>
        <v/>
      </c>
      <c r="GI199" s="1355" t="str">
        <f t="shared" si="4146"/>
        <v/>
      </c>
      <c r="GJ199" s="1356" t="str">
        <f t="shared" si="4146"/>
        <v/>
      </c>
      <c r="GK199" s="1357" t="str">
        <f t="shared" si="4146"/>
        <v/>
      </c>
      <c r="GL199" s="1358" t="str">
        <f t="shared" si="4146"/>
        <v/>
      </c>
      <c r="GM199" s="1359" t="str">
        <f t="shared" si="4146"/>
        <v/>
      </c>
      <c r="GN199" s="1360" t="str">
        <f t="shared" si="4146"/>
        <v/>
      </c>
      <c r="GO199" s="1361" t="str">
        <f t="shared" si="4146"/>
        <v/>
      </c>
      <c r="GP199" s="1362"/>
      <c r="GQ199" s="1363" t="str">
        <f t="shared" ref="GQ199:GY199" si="4147">IF(AND(GQ197&gt;0,GQ198&gt;0),ROUNDDOWN(GQ198/GQ197,4),"")</f>
        <v/>
      </c>
      <c r="GR199" s="1364" t="str">
        <f t="shared" si="4147"/>
        <v/>
      </c>
      <c r="GS199" s="1365" t="str">
        <f t="shared" si="4147"/>
        <v/>
      </c>
      <c r="GT199" s="1366" t="str">
        <f t="shared" si="4147"/>
        <v/>
      </c>
      <c r="GU199" s="1364" t="str">
        <f t="shared" si="4147"/>
        <v/>
      </c>
      <c r="GV199" s="1365" t="str">
        <f t="shared" si="4147"/>
        <v/>
      </c>
      <c r="GW199" s="1366" t="str">
        <f t="shared" si="4147"/>
        <v/>
      </c>
      <c r="GX199" s="1364" t="str">
        <f t="shared" si="4147"/>
        <v/>
      </c>
      <c r="GY199" s="1365" t="str">
        <f t="shared" si="4147"/>
        <v/>
      </c>
      <c r="GZ199" s="1367"/>
      <c r="HA199" s="1366" t="str">
        <f>IF(AND(HA197&gt;0,HA198&gt;0),ROUNDDOWN(HA198/HA197,4),"")</f>
        <v/>
      </c>
      <c r="HC199" s="477"/>
      <c r="HD199" s="477"/>
      <c r="HE199" s="595"/>
      <c r="HF199" s="477"/>
      <c r="HG199" s="477"/>
    </row>
  </sheetData>
  <autoFilter ref="A4:HE199" xr:uid="{FEE0DED9-F162-4694-8082-A21B1B83249B}"/>
  <mergeCells count="70">
    <mergeCell ref="I144:I146"/>
    <mergeCell ref="I152:I154"/>
    <mergeCell ref="I182:I184"/>
    <mergeCell ref="I187:I189"/>
    <mergeCell ref="I192:I194"/>
    <mergeCell ref="I148:I150"/>
    <mergeCell ref="I197:I199"/>
    <mergeCell ref="I157:I159"/>
    <mergeCell ref="I162:I164"/>
    <mergeCell ref="I167:I169"/>
    <mergeCell ref="I172:I174"/>
    <mergeCell ref="I177:I179"/>
    <mergeCell ref="GX2:HA3"/>
    <mergeCell ref="GD2:GG3"/>
    <mergeCell ref="AB3:AB4"/>
    <mergeCell ref="AL3:AL4"/>
    <mergeCell ref="BD2:BG3"/>
    <mergeCell ref="CR2:CU3"/>
    <mergeCell ref="EP2:ES3"/>
    <mergeCell ref="DB2:DE3"/>
    <mergeCell ref="AV3:AV4"/>
    <mergeCell ref="BP3:BP4"/>
    <mergeCell ref="BZ3:BZ4"/>
    <mergeCell ref="CJ3:CJ4"/>
    <mergeCell ref="FL3:FL4"/>
    <mergeCell ref="FV3:FV4"/>
    <mergeCell ref="GN2:GQ3"/>
    <mergeCell ref="FX2:FZ3"/>
    <mergeCell ref="H2:I2"/>
    <mergeCell ref="FB3:FB4"/>
    <mergeCell ref="I129:I131"/>
    <mergeCell ref="I134:I136"/>
    <mergeCell ref="I139:I141"/>
    <mergeCell ref="DN3:DN4"/>
    <mergeCell ref="DX3:DX4"/>
    <mergeCell ref="EH3:EH4"/>
    <mergeCell ref="BA2:BC3"/>
    <mergeCell ref="AX2:AZ3"/>
    <mergeCell ref="CL2:CN3"/>
    <mergeCell ref="CO2:CQ3"/>
    <mergeCell ref="EJ2:EL3"/>
    <mergeCell ref="EM2:EO3"/>
    <mergeCell ref="GA2:GC3"/>
    <mergeCell ref="CY2:DA3"/>
    <mergeCell ref="CV2:CX3"/>
    <mergeCell ref="GH2:GJ3"/>
    <mergeCell ref="GK2:GM3"/>
    <mergeCell ref="GU2:GW3"/>
    <mergeCell ref="GR2:GT3"/>
    <mergeCell ref="CY1:DA1"/>
    <mergeCell ref="DB1:DE1"/>
    <mergeCell ref="AX1:AZ1"/>
    <mergeCell ref="BA1:BC1"/>
    <mergeCell ref="BD1:BG1"/>
    <mergeCell ref="CL1:CN1"/>
    <mergeCell ref="CO1:CQ1"/>
    <mergeCell ref="CR1:CU1"/>
    <mergeCell ref="CV1:CX1"/>
    <mergeCell ref="EJ1:EL1"/>
    <mergeCell ref="EM1:EO1"/>
    <mergeCell ref="EP1:ES1"/>
    <mergeCell ref="FX1:FZ1"/>
    <mergeCell ref="GA1:GC1"/>
    <mergeCell ref="GU1:GW1"/>
    <mergeCell ref="GX1:HA1"/>
    <mergeCell ref="GD1:GG1"/>
    <mergeCell ref="GH1:GJ1"/>
    <mergeCell ref="GK1:GM1"/>
    <mergeCell ref="GN1:GQ1"/>
    <mergeCell ref="GR1:GT1"/>
  </mergeCells>
  <phoneticPr fontId="4"/>
  <conditionalFormatting sqref="S5:HA126">
    <cfRule type="expression" dxfId="240" priority="180">
      <formula>$S5="実績"</formula>
    </cfRule>
  </conditionalFormatting>
  <conditionalFormatting sqref="T5:HA200">
    <cfRule type="cellIs" dxfId="239" priority="177" operator="lessThan">
      <formula>1</formula>
    </cfRule>
    <cfRule type="cellIs" dxfId="238" priority="178" operator="between">
      <formula>1</formula>
      <formula>100</formula>
    </cfRule>
  </conditionalFormatting>
  <conditionalFormatting sqref="BF7">
    <cfRule type="cellIs" dxfId="237" priority="176" operator="greaterThanOrEqual">
      <formula>0</formula>
    </cfRule>
  </conditionalFormatting>
  <conditionalFormatting sqref="BF10">
    <cfRule type="cellIs" dxfId="236" priority="175" operator="greaterThanOrEqual">
      <formula>0</formula>
    </cfRule>
  </conditionalFormatting>
  <conditionalFormatting sqref="BF13 BF16">
    <cfRule type="cellIs" dxfId="235" priority="174" operator="greaterThanOrEqual">
      <formula>0</formula>
    </cfRule>
  </conditionalFormatting>
  <conditionalFormatting sqref="BF25">
    <cfRule type="cellIs" dxfId="234" priority="172" operator="greaterThanOrEqual">
      <formula>0</formula>
    </cfRule>
  </conditionalFormatting>
  <conditionalFormatting sqref="BF28">
    <cfRule type="cellIs" dxfId="233" priority="171" operator="greaterThanOrEqual">
      <formula>0</formula>
    </cfRule>
  </conditionalFormatting>
  <conditionalFormatting sqref="BF31">
    <cfRule type="cellIs" dxfId="232" priority="170" operator="greaterThanOrEqual">
      <formula>0</formula>
    </cfRule>
  </conditionalFormatting>
  <conditionalFormatting sqref="BF34">
    <cfRule type="cellIs" dxfId="231" priority="169" operator="greaterThanOrEqual">
      <formula>0</formula>
    </cfRule>
  </conditionalFormatting>
  <conditionalFormatting sqref="BF37">
    <cfRule type="cellIs" dxfId="230" priority="168" operator="greaterThanOrEqual">
      <formula>0</formula>
    </cfRule>
  </conditionalFormatting>
  <conditionalFormatting sqref="BF44">
    <cfRule type="cellIs" dxfId="229" priority="166" operator="greaterThanOrEqual">
      <formula>0</formula>
    </cfRule>
  </conditionalFormatting>
  <conditionalFormatting sqref="BF47">
    <cfRule type="cellIs" dxfId="228" priority="164" operator="greaterThanOrEqual">
      <formula>0</formula>
    </cfRule>
  </conditionalFormatting>
  <conditionalFormatting sqref="BF53">
    <cfRule type="cellIs" dxfId="227" priority="162" operator="greaterThanOrEqual">
      <formula>0</formula>
    </cfRule>
  </conditionalFormatting>
  <conditionalFormatting sqref="BF59">
    <cfRule type="cellIs" dxfId="226" priority="161" operator="greaterThanOrEqual">
      <formula>0</formula>
    </cfRule>
  </conditionalFormatting>
  <conditionalFormatting sqref="BF62">
    <cfRule type="cellIs" dxfId="225" priority="160" operator="greaterThanOrEqual">
      <formula>0</formula>
    </cfRule>
  </conditionalFormatting>
  <conditionalFormatting sqref="BF65">
    <cfRule type="cellIs" dxfId="224" priority="158" operator="greaterThanOrEqual">
      <formula>0</formula>
    </cfRule>
  </conditionalFormatting>
  <conditionalFormatting sqref="BF69:BF71">
    <cfRule type="cellIs" dxfId="223" priority="157" operator="greaterThanOrEqual">
      <formula>0</formula>
    </cfRule>
  </conditionalFormatting>
  <conditionalFormatting sqref="BF74:BF77">
    <cfRule type="cellIs" dxfId="222" priority="156" operator="greaterThanOrEqual">
      <formula>0</formula>
    </cfRule>
  </conditionalFormatting>
  <conditionalFormatting sqref="BF77">
    <cfRule type="cellIs" dxfId="221" priority="155" operator="greaterThanOrEqual">
      <formula>0</formula>
    </cfRule>
  </conditionalFormatting>
  <conditionalFormatting sqref="BF83">
    <cfRule type="cellIs" dxfId="220" priority="153" operator="greaterThanOrEqual">
      <formula>0</formula>
    </cfRule>
  </conditionalFormatting>
  <conditionalFormatting sqref="BF87">
    <cfRule type="cellIs" dxfId="219" priority="152" operator="greaterThanOrEqual">
      <formula>0</formula>
    </cfRule>
  </conditionalFormatting>
  <conditionalFormatting sqref="BF90">
    <cfRule type="cellIs" dxfId="218" priority="151" operator="greaterThanOrEqual">
      <formula>0</formula>
    </cfRule>
  </conditionalFormatting>
  <conditionalFormatting sqref="BF93">
    <cfRule type="cellIs" dxfId="217" priority="149" operator="greaterThanOrEqual">
      <formula>0</formula>
    </cfRule>
  </conditionalFormatting>
  <conditionalFormatting sqref="BF99">
    <cfRule type="cellIs" dxfId="216" priority="148" operator="greaterThanOrEqual">
      <formula>0</formula>
    </cfRule>
  </conditionalFormatting>
  <conditionalFormatting sqref="BF102">
    <cfRule type="cellIs" dxfId="215" priority="147" operator="greaterThanOrEqual">
      <formula>0</formula>
    </cfRule>
  </conditionalFormatting>
  <conditionalFormatting sqref="BF108">
    <cfRule type="cellIs" dxfId="214" priority="145" operator="greaterThanOrEqual">
      <formula>0</formula>
    </cfRule>
  </conditionalFormatting>
  <conditionalFormatting sqref="BF111">
    <cfRule type="cellIs" dxfId="213" priority="144" operator="greaterThanOrEqual">
      <formula>0</formula>
    </cfRule>
  </conditionalFormatting>
  <conditionalFormatting sqref="BF114">
    <cfRule type="cellIs" dxfId="212" priority="143" operator="greaterThanOrEqual">
      <formula>0</formula>
    </cfRule>
  </conditionalFormatting>
  <conditionalFormatting sqref="BF120">
    <cfRule type="cellIs" dxfId="211" priority="142" operator="greaterThanOrEqual">
      <formula>0</formula>
    </cfRule>
  </conditionalFormatting>
  <conditionalFormatting sqref="BF123">
    <cfRule type="cellIs" dxfId="210" priority="141" operator="greaterThanOrEqual">
      <formula>0</formula>
    </cfRule>
  </conditionalFormatting>
  <conditionalFormatting sqref="BF126">
    <cfRule type="cellIs" dxfId="209" priority="140" operator="greaterThanOrEqual">
      <formula>0</formula>
    </cfRule>
  </conditionalFormatting>
  <conditionalFormatting sqref="CT7">
    <cfRule type="cellIs" dxfId="208" priority="139" operator="greaterThanOrEqual">
      <formula>0</formula>
    </cfRule>
  </conditionalFormatting>
  <conditionalFormatting sqref="CT10">
    <cfRule type="cellIs" dxfId="207" priority="138" operator="greaterThanOrEqual">
      <formula>0</formula>
    </cfRule>
  </conditionalFormatting>
  <conditionalFormatting sqref="CT13 CT16">
    <cfRule type="cellIs" dxfId="206" priority="137" operator="greaterThanOrEqual">
      <formula>0</formula>
    </cfRule>
  </conditionalFormatting>
  <conditionalFormatting sqref="CT25">
    <cfRule type="cellIs" dxfId="205" priority="135" operator="greaterThanOrEqual">
      <formula>0</formula>
    </cfRule>
  </conditionalFormatting>
  <conditionalFormatting sqref="CT28">
    <cfRule type="cellIs" dxfId="204" priority="134" operator="greaterThanOrEqual">
      <formula>0</formula>
    </cfRule>
  </conditionalFormatting>
  <conditionalFormatting sqref="CT31">
    <cfRule type="cellIs" dxfId="203" priority="133" operator="greaterThanOrEqual">
      <formula>0</formula>
    </cfRule>
  </conditionalFormatting>
  <conditionalFormatting sqref="CT34">
    <cfRule type="cellIs" dxfId="202" priority="132" operator="greaterThanOrEqual">
      <formula>0</formula>
    </cfRule>
  </conditionalFormatting>
  <conditionalFormatting sqref="CT37">
    <cfRule type="cellIs" dxfId="201" priority="131" operator="greaterThanOrEqual">
      <formula>0</formula>
    </cfRule>
  </conditionalFormatting>
  <conditionalFormatting sqref="CT44">
    <cfRule type="cellIs" dxfId="200" priority="129" operator="greaterThanOrEqual">
      <formula>0</formula>
    </cfRule>
  </conditionalFormatting>
  <conditionalFormatting sqref="CT47">
    <cfRule type="cellIs" dxfId="199" priority="127" operator="greaterThanOrEqual">
      <formula>0</formula>
    </cfRule>
  </conditionalFormatting>
  <conditionalFormatting sqref="CT53">
    <cfRule type="cellIs" dxfId="198" priority="125" operator="greaterThanOrEqual">
      <formula>0</formula>
    </cfRule>
  </conditionalFormatting>
  <conditionalFormatting sqref="CT59">
    <cfRule type="cellIs" dxfId="197" priority="124" operator="greaterThanOrEqual">
      <formula>0</formula>
    </cfRule>
  </conditionalFormatting>
  <conditionalFormatting sqref="CT62">
    <cfRule type="cellIs" dxfId="196" priority="123" operator="greaterThanOrEqual">
      <formula>0</formula>
    </cfRule>
  </conditionalFormatting>
  <conditionalFormatting sqref="CT65">
    <cfRule type="cellIs" dxfId="195" priority="121" operator="greaterThanOrEqual">
      <formula>0</formula>
    </cfRule>
  </conditionalFormatting>
  <conditionalFormatting sqref="CT69:CT71">
    <cfRule type="cellIs" dxfId="194" priority="120" operator="greaterThanOrEqual">
      <formula>0</formula>
    </cfRule>
  </conditionalFormatting>
  <conditionalFormatting sqref="CT74:CT77">
    <cfRule type="cellIs" dxfId="193" priority="119" operator="greaterThanOrEqual">
      <formula>0</formula>
    </cfRule>
  </conditionalFormatting>
  <conditionalFormatting sqref="CT77">
    <cfRule type="cellIs" dxfId="192" priority="118" operator="greaterThanOrEqual">
      <formula>0</formula>
    </cfRule>
  </conditionalFormatting>
  <conditionalFormatting sqref="CT83">
    <cfRule type="cellIs" dxfId="191" priority="116" operator="greaterThanOrEqual">
      <formula>0</formula>
    </cfRule>
  </conditionalFormatting>
  <conditionalFormatting sqref="CT87">
    <cfRule type="cellIs" dxfId="190" priority="115" operator="greaterThanOrEqual">
      <formula>0</formula>
    </cfRule>
  </conditionalFormatting>
  <conditionalFormatting sqref="CT90">
    <cfRule type="cellIs" dxfId="189" priority="114" operator="greaterThanOrEqual">
      <formula>0</formula>
    </cfRule>
  </conditionalFormatting>
  <conditionalFormatting sqref="CT93">
    <cfRule type="cellIs" dxfId="188" priority="112" operator="greaterThanOrEqual">
      <formula>0</formula>
    </cfRule>
  </conditionalFormatting>
  <conditionalFormatting sqref="CT99">
    <cfRule type="cellIs" dxfId="187" priority="111" operator="greaterThanOrEqual">
      <formula>0</formula>
    </cfRule>
  </conditionalFormatting>
  <conditionalFormatting sqref="CT102">
    <cfRule type="cellIs" dxfId="186" priority="110" operator="greaterThanOrEqual">
      <formula>0</formula>
    </cfRule>
  </conditionalFormatting>
  <conditionalFormatting sqref="CT108">
    <cfRule type="cellIs" dxfId="185" priority="108" operator="greaterThanOrEqual">
      <formula>0</formula>
    </cfRule>
  </conditionalFormatting>
  <conditionalFormatting sqref="CT111">
    <cfRule type="cellIs" dxfId="184" priority="107" operator="greaterThanOrEqual">
      <formula>0</formula>
    </cfRule>
  </conditionalFormatting>
  <conditionalFormatting sqref="CT114">
    <cfRule type="cellIs" dxfId="183" priority="106" operator="greaterThanOrEqual">
      <formula>0</formula>
    </cfRule>
  </conditionalFormatting>
  <conditionalFormatting sqref="CT120">
    <cfRule type="cellIs" dxfId="182" priority="105" operator="greaterThanOrEqual">
      <formula>0</formula>
    </cfRule>
  </conditionalFormatting>
  <conditionalFormatting sqref="CT123">
    <cfRule type="cellIs" dxfId="181" priority="104" operator="greaterThanOrEqual">
      <formula>0</formula>
    </cfRule>
  </conditionalFormatting>
  <conditionalFormatting sqref="CT126">
    <cfRule type="cellIs" dxfId="180" priority="103" operator="greaterThanOrEqual">
      <formula>0</formula>
    </cfRule>
  </conditionalFormatting>
  <conditionalFormatting sqref="ER7">
    <cfRule type="cellIs" dxfId="179" priority="102" operator="greaterThanOrEqual">
      <formula>0</formula>
    </cfRule>
  </conditionalFormatting>
  <conditionalFormatting sqref="ER10">
    <cfRule type="cellIs" dxfId="178" priority="101" operator="greaterThanOrEqual">
      <formula>0</formula>
    </cfRule>
  </conditionalFormatting>
  <conditionalFormatting sqref="ER13 ER16">
    <cfRule type="cellIs" dxfId="177" priority="100" operator="greaterThanOrEqual">
      <formula>0</formula>
    </cfRule>
  </conditionalFormatting>
  <conditionalFormatting sqref="ER25">
    <cfRule type="cellIs" dxfId="176" priority="98" operator="greaterThanOrEqual">
      <formula>0</formula>
    </cfRule>
  </conditionalFormatting>
  <conditionalFormatting sqref="ER28">
    <cfRule type="cellIs" dxfId="175" priority="97" operator="greaterThanOrEqual">
      <formula>0</formula>
    </cfRule>
  </conditionalFormatting>
  <conditionalFormatting sqref="ER31">
    <cfRule type="cellIs" dxfId="174" priority="96" operator="greaterThanOrEqual">
      <formula>0</formula>
    </cfRule>
  </conditionalFormatting>
  <conditionalFormatting sqref="ER34">
    <cfRule type="cellIs" dxfId="173" priority="95" operator="greaterThanOrEqual">
      <formula>0</formula>
    </cfRule>
  </conditionalFormatting>
  <conditionalFormatting sqref="ER37">
    <cfRule type="cellIs" dxfId="172" priority="94" operator="greaterThanOrEqual">
      <formula>0</formula>
    </cfRule>
  </conditionalFormatting>
  <conditionalFormatting sqref="ER44">
    <cfRule type="cellIs" dxfId="171" priority="92" operator="greaterThanOrEqual">
      <formula>0</formula>
    </cfRule>
  </conditionalFormatting>
  <conditionalFormatting sqref="ER47">
    <cfRule type="cellIs" dxfId="170" priority="90" operator="greaterThanOrEqual">
      <formula>0</formula>
    </cfRule>
  </conditionalFormatting>
  <conditionalFormatting sqref="ER53">
    <cfRule type="cellIs" dxfId="169" priority="88" operator="greaterThanOrEqual">
      <formula>0</formula>
    </cfRule>
  </conditionalFormatting>
  <conditionalFormatting sqref="ER59">
    <cfRule type="cellIs" dxfId="168" priority="87" operator="greaterThanOrEqual">
      <formula>0</formula>
    </cfRule>
  </conditionalFormatting>
  <conditionalFormatting sqref="ER62">
    <cfRule type="cellIs" dxfId="167" priority="86" operator="greaterThanOrEqual">
      <formula>0</formula>
    </cfRule>
  </conditionalFormatting>
  <conditionalFormatting sqref="ER65">
    <cfRule type="cellIs" dxfId="166" priority="84" operator="greaterThanOrEqual">
      <formula>0</formula>
    </cfRule>
  </conditionalFormatting>
  <conditionalFormatting sqref="ER69:ER71">
    <cfRule type="cellIs" dxfId="165" priority="83" operator="greaterThanOrEqual">
      <formula>0</formula>
    </cfRule>
  </conditionalFormatting>
  <conditionalFormatting sqref="ER74:ER77">
    <cfRule type="cellIs" dxfId="164" priority="82" operator="greaterThanOrEqual">
      <formula>0</formula>
    </cfRule>
  </conditionalFormatting>
  <conditionalFormatting sqref="ER77">
    <cfRule type="cellIs" dxfId="163" priority="81" operator="greaterThanOrEqual">
      <formula>0</formula>
    </cfRule>
  </conditionalFormatting>
  <conditionalFormatting sqref="ER83">
    <cfRule type="cellIs" dxfId="162" priority="79" operator="greaterThanOrEqual">
      <formula>0</formula>
    </cfRule>
  </conditionalFormatting>
  <conditionalFormatting sqref="ER87">
    <cfRule type="cellIs" dxfId="161" priority="78" operator="greaterThanOrEqual">
      <formula>0</formula>
    </cfRule>
  </conditionalFormatting>
  <conditionalFormatting sqref="ER90">
    <cfRule type="cellIs" dxfId="160" priority="77" operator="greaterThanOrEqual">
      <formula>0</formula>
    </cfRule>
  </conditionalFormatting>
  <conditionalFormatting sqref="ER93">
    <cfRule type="cellIs" dxfId="159" priority="75" operator="greaterThanOrEqual">
      <formula>0</formula>
    </cfRule>
  </conditionalFormatting>
  <conditionalFormatting sqref="ER99">
    <cfRule type="cellIs" dxfId="158" priority="74" operator="greaterThanOrEqual">
      <formula>0</formula>
    </cfRule>
  </conditionalFormatting>
  <conditionalFormatting sqref="ER102">
    <cfRule type="cellIs" dxfId="157" priority="73" operator="greaterThanOrEqual">
      <formula>0</formula>
    </cfRule>
  </conditionalFormatting>
  <conditionalFormatting sqref="ER108">
    <cfRule type="cellIs" dxfId="156" priority="71" operator="greaterThanOrEqual">
      <formula>0</formula>
    </cfRule>
  </conditionalFormatting>
  <conditionalFormatting sqref="ER111">
    <cfRule type="cellIs" dxfId="155" priority="70" operator="greaterThanOrEqual">
      <formula>0</formula>
    </cfRule>
  </conditionalFormatting>
  <conditionalFormatting sqref="ER114">
    <cfRule type="cellIs" dxfId="154" priority="69" operator="greaterThanOrEqual">
      <formula>0</formula>
    </cfRule>
  </conditionalFormatting>
  <conditionalFormatting sqref="ER120">
    <cfRule type="cellIs" dxfId="153" priority="68" operator="greaterThanOrEqual">
      <formula>0</formula>
    </cfRule>
  </conditionalFormatting>
  <conditionalFormatting sqref="ER123">
    <cfRule type="cellIs" dxfId="152" priority="67" operator="greaterThanOrEqual">
      <formula>0</formula>
    </cfRule>
  </conditionalFormatting>
  <conditionalFormatting sqref="ER126">
    <cfRule type="cellIs" dxfId="151" priority="66" operator="greaterThanOrEqual">
      <formula>0</formula>
    </cfRule>
  </conditionalFormatting>
  <conditionalFormatting sqref="GF7">
    <cfRule type="cellIs" dxfId="150" priority="65" operator="greaterThanOrEqual">
      <formula>0</formula>
    </cfRule>
  </conditionalFormatting>
  <conditionalFormatting sqref="GF10">
    <cfRule type="cellIs" dxfId="149" priority="64" operator="greaterThanOrEqual">
      <formula>0</formula>
    </cfRule>
  </conditionalFormatting>
  <conditionalFormatting sqref="GF13 GF16">
    <cfRule type="cellIs" dxfId="148" priority="63" operator="greaterThanOrEqual">
      <formula>0</formula>
    </cfRule>
  </conditionalFormatting>
  <conditionalFormatting sqref="GF25">
    <cfRule type="cellIs" dxfId="147" priority="61" operator="greaterThanOrEqual">
      <formula>0</formula>
    </cfRule>
  </conditionalFormatting>
  <conditionalFormatting sqref="GF28">
    <cfRule type="cellIs" dxfId="146" priority="60" operator="greaterThanOrEqual">
      <formula>0</formula>
    </cfRule>
  </conditionalFormatting>
  <conditionalFormatting sqref="GF31">
    <cfRule type="cellIs" dxfId="145" priority="59" operator="greaterThanOrEqual">
      <formula>0</formula>
    </cfRule>
  </conditionalFormatting>
  <conditionalFormatting sqref="GF34">
    <cfRule type="cellIs" dxfId="144" priority="58" operator="greaterThanOrEqual">
      <formula>0</formula>
    </cfRule>
  </conditionalFormatting>
  <conditionalFormatting sqref="GF37">
    <cfRule type="cellIs" dxfId="143" priority="57" operator="greaterThanOrEqual">
      <formula>0</formula>
    </cfRule>
  </conditionalFormatting>
  <conditionalFormatting sqref="GF44">
    <cfRule type="cellIs" dxfId="142" priority="55" operator="greaterThanOrEqual">
      <formula>0</formula>
    </cfRule>
  </conditionalFormatting>
  <conditionalFormatting sqref="GF47">
    <cfRule type="cellIs" dxfId="141" priority="53" operator="greaterThanOrEqual">
      <formula>0</formula>
    </cfRule>
  </conditionalFormatting>
  <conditionalFormatting sqref="GF53">
    <cfRule type="cellIs" dxfId="140" priority="51" operator="greaterThanOrEqual">
      <formula>0</formula>
    </cfRule>
  </conditionalFormatting>
  <conditionalFormatting sqref="GF59">
    <cfRule type="cellIs" dxfId="139" priority="50" operator="greaterThanOrEqual">
      <formula>0</formula>
    </cfRule>
  </conditionalFormatting>
  <conditionalFormatting sqref="GF62">
    <cfRule type="cellIs" dxfId="138" priority="49" operator="greaterThanOrEqual">
      <formula>0</formula>
    </cfRule>
  </conditionalFormatting>
  <conditionalFormatting sqref="GF65">
    <cfRule type="cellIs" dxfId="137" priority="47" operator="greaterThanOrEqual">
      <formula>0</formula>
    </cfRule>
  </conditionalFormatting>
  <conditionalFormatting sqref="GF69:GF71">
    <cfRule type="cellIs" dxfId="136" priority="46" operator="greaterThanOrEqual">
      <formula>0</formula>
    </cfRule>
  </conditionalFormatting>
  <conditionalFormatting sqref="GF74:GF77">
    <cfRule type="cellIs" dxfId="135" priority="45" operator="greaterThanOrEqual">
      <formula>0</formula>
    </cfRule>
  </conditionalFormatting>
  <conditionalFormatting sqref="GF77">
    <cfRule type="cellIs" dxfId="134" priority="44" operator="greaterThanOrEqual">
      <formula>0</formula>
    </cfRule>
  </conditionalFormatting>
  <conditionalFormatting sqref="GF83">
    <cfRule type="cellIs" dxfId="133" priority="42" operator="greaterThanOrEqual">
      <formula>0</formula>
    </cfRule>
  </conditionalFormatting>
  <conditionalFormatting sqref="GF87">
    <cfRule type="cellIs" dxfId="132" priority="41" operator="greaterThanOrEqual">
      <formula>0</formula>
    </cfRule>
  </conditionalFormatting>
  <conditionalFormatting sqref="GF90">
    <cfRule type="cellIs" dxfId="131" priority="40" operator="greaterThanOrEqual">
      <formula>0</formula>
    </cfRule>
  </conditionalFormatting>
  <conditionalFormatting sqref="GF93">
    <cfRule type="cellIs" dxfId="130" priority="38" operator="greaterThanOrEqual">
      <formula>0</formula>
    </cfRule>
  </conditionalFormatting>
  <conditionalFormatting sqref="GF99">
    <cfRule type="cellIs" dxfId="129" priority="37" operator="greaterThanOrEqual">
      <formula>0</formula>
    </cfRule>
  </conditionalFormatting>
  <conditionalFormatting sqref="GF102">
    <cfRule type="cellIs" dxfId="128" priority="36" operator="greaterThanOrEqual">
      <formula>0</formula>
    </cfRule>
  </conditionalFormatting>
  <conditionalFormatting sqref="GF108">
    <cfRule type="cellIs" dxfId="127" priority="34" operator="greaterThanOrEqual">
      <formula>0</formula>
    </cfRule>
  </conditionalFormatting>
  <conditionalFormatting sqref="GF111">
    <cfRule type="cellIs" dxfId="126" priority="33" operator="greaterThanOrEqual">
      <formula>0</formula>
    </cfRule>
  </conditionalFormatting>
  <conditionalFormatting sqref="GF114">
    <cfRule type="cellIs" dxfId="125" priority="32" operator="greaterThanOrEqual">
      <formula>0</formula>
    </cfRule>
  </conditionalFormatting>
  <conditionalFormatting sqref="GF120">
    <cfRule type="cellIs" dxfId="124" priority="31" operator="greaterThanOrEqual">
      <formula>0</formula>
    </cfRule>
  </conditionalFormatting>
  <conditionalFormatting sqref="GF123">
    <cfRule type="cellIs" dxfId="123" priority="30" operator="greaterThanOrEqual">
      <formula>0</formula>
    </cfRule>
  </conditionalFormatting>
  <conditionalFormatting sqref="GF126">
    <cfRule type="cellIs" dxfId="122" priority="29" operator="greaterThanOrEqual">
      <formula>0</formula>
    </cfRule>
  </conditionalFormatting>
  <conditionalFormatting sqref="BF19">
    <cfRule type="cellIs" dxfId="121" priority="28" operator="greaterThanOrEqual">
      <formula>0</formula>
    </cfRule>
  </conditionalFormatting>
  <conditionalFormatting sqref="CT19">
    <cfRule type="cellIs" dxfId="120" priority="27" operator="greaterThanOrEqual">
      <formula>0</formula>
    </cfRule>
  </conditionalFormatting>
  <conditionalFormatting sqref="ER19">
    <cfRule type="cellIs" dxfId="119" priority="26" operator="greaterThanOrEqual">
      <formula>0</formula>
    </cfRule>
  </conditionalFormatting>
  <conditionalFormatting sqref="GF19">
    <cfRule type="cellIs" dxfId="118" priority="25" operator="greaterThanOrEqual">
      <formula>0</formula>
    </cfRule>
  </conditionalFormatting>
  <conditionalFormatting sqref="BF56">
    <cfRule type="cellIs" dxfId="117" priority="12" operator="greaterThanOrEqual">
      <formula>0</formula>
    </cfRule>
  </conditionalFormatting>
  <conditionalFormatting sqref="CT56">
    <cfRule type="cellIs" dxfId="116" priority="11" operator="greaterThanOrEqual">
      <formula>0</formula>
    </cfRule>
  </conditionalFormatting>
  <conditionalFormatting sqref="ER56">
    <cfRule type="cellIs" dxfId="115" priority="10" operator="greaterThanOrEqual">
      <formula>0</formula>
    </cfRule>
  </conditionalFormatting>
  <conditionalFormatting sqref="GF56">
    <cfRule type="cellIs" dxfId="114" priority="9" operator="greaterThanOrEqual">
      <formula>0</formula>
    </cfRule>
  </conditionalFormatting>
  <conditionalFormatting sqref="BF71">
    <cfRule type="cellIs" dxfId="113" priority="8" operator="greaterThanOrEqual">
      <formula>0</formula>
    </cfRule>
  </conditionalFormatting>
  <conditionalFormatting sqref="CT71">
    <cfRule type="cellIs" dxfId="112" priority="7" operator="greaterThanOrEqual">
      <formula>0</formula>
    </cfRule>
  </conditionalFormatting>
  <conditionalFormatting sqref="ER71">
    <cfRule type="cellIs" dxfId="111" priority="6" operator="greaterThanOrEqual">
      <formula>0</formula>
    </cfRule>
  </conditionalFormatting>
  <conditionalFormatting sqref="GF71">
    <cfRule type="cellIs" dxfId="110" priority="5" operator="greaterThanOrEqual">
      <formula>0</formula>
    </cfRule>
  </conditionalFormatting>
  <conditionalFormatting sqref="BF80">
    <cfRule type="cellIs" dxfId="109" priority="4" operator="greaterThanOrEqual">
      <formula>0</formula>
    </cfRule>
  </conditionalFormatting>
  <conditionalFormatting sqref="CT80">
    <cfRule type="cellIs" dxfId="108" priority="3" operator="greaterThanOrEqual">
      <formula>0</formula>
    </cfRule>
  </conditionalFormatting>
  <conditionalFormatting sqref="ER80">
    <cfRule type="cellIs" dxfId="107" priority="2" operator="greaterThanOrEqual">
      <formula>0</formula>
    </cfRule>
  </conditionalFormatting>
  <conditionalFormatting sqref="GF80">
    <cfRule type="cellIs" dxfId="106" priority="1" operator="greaterThanOrEqual">
      <formula>0</formula>
    </cfRule>
  </conditionalFormatting>
  <printOptions horizontalCentered="1" verticalCentered="1"/>
  <pageMargins left="0.19685039370078741" right="0.19685039370078741" top="0.19685039370078741" bottom="0.19685039370078741" header="0" footer="0"/>
  <pageSetup paperSize="8" scale="35" fitToWidth="4" orientation="portrait" r:id="rId1"/>
  <headerFooter>
    <oddFooter>&amp;P / &amp;N ページ</oddFooter>
  </headerFooter>
  <colBreaks count="3" manualBreakCount="3">
    <brk id="65" max="125" man="1"/>
    <brk id="115" max="125" man="1"/>
    <brk id="155" max="125" man="1"/>
  </colBreaks>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getJigyoKeikaku">
                <anchor moveWithCells="1" sizeWithCells="1">
                  <from>
                    <xdr:col>2</xdr:col>
                    <xdr:colOff>76200</xdr:colOff>
                    <xdr:row>0</xdr:row>
                    <xdr:rowOff>57150</xdr:rowOff>
                  </from>
                  <to>
                    <xdr:col>3</xdr:col>
                    <xdr:colOff>1495425</xdr:colOff>
                    <xdr:row>0</xdr:row>
                    <xdr:rowOff>419100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A9EEB-B340-4316-80A2-C9C9E99D459A}">
  <sheetPr codeName="Sheet331">
    <tabColor rgb="FFFFFF00"/>
    <pageSetUpPr fitToPage="1"/>
  </sheetPr>
  <dimension ref="B2:L41"/>
  <sheetViews>
    <sheetView view="pageBreakPreview" zoomScale="40" zoomScaleNormal="40" zoomScaleSheetLayoutView="40" workbookViewId="0">
      <selection sqref="A1:XFD1048576"/>
    </sheetView>
  </sheetViews>
  <sheetFormatPr defaultColWidth="9.109375" defaultRowHeight="42.75" x14ac:dyDescent="0.85"/>
  <cols>
    <col min="1" max="1" width="9.109375" style="1380"/>
    <col min="2" max="2" width="46.44140625" style="1380" customWidth="1"/>
    <col min="3" max="3" width="11.77734375" style="1402" customWidth="1"/>
    <col min="4" max="4" width="9.109375" style="1381"/>
    <col min="5" max="5" width="38.33203125" style="1402" customWidth="1"/>
    <col min="6" max="6" width="9.109375" style="1381"/>
    <col min="7" max="7" width="11.77734375" style="1380" customWidth="1"/>
    <col min="8" max="8" width="9.109375" style="1382"/>
    <col min="9" max="9" width="38.33203125" style="1380" customWidth="1"/>
    <col min="10" max="10" width="9.109375" style="1381"/>
    <col min="11" max="16384" width="9.109375" style="1380"/>
  </cols>
  <sheetData>
    <row r="2" spans="2:12" ht="58.5" x14ac:dyDescent="1.1499999999999999">
      <c r="B2" s="1383" t="str">
        <f>年度&amp;"年度"</f>
        <v>2025年度</v>
      </c>
      <c r="C2" s="1614" t="s">
        <v>337</v>
      </c>
      <c r="D2" s="1614"/>
      <c r="E2" s="1614"/>
      <c r="F2" s="1614"/>
      <c r="G2" s="1614"/>
      <c r="H2" s="1614"/>
      <c r="I2" s="1613" t="s">
        <v>329</v>
      </c>
      <c r="J2" s="1613"/>
    </row>
    <row r="3" spans="2:12" s="1382" customFormat="1" ht="59.25" thickBot="1" x14ac:dyDescent="1.2">
      <c r="C3" s="1627" t="s">
        <v>340</v>
      </c>
      <c r="D3" s="1627"/>
      <c r="E3" s="1627"/>
      <c r="F3" s="1627"/>
      <c r="G3" s="1627"/>
      <c r="H3" s="1627"/>
      <c r="J3" s="1381"/>
    </row>
    <row r="4" spans="2:12" ht="78" thickBot="1" x14ac:dyDescent="1.55">
      <c r="B4" s="1611" t="s">
        <v>336</v>
      </c>
      <c r="C4" s="1610"/>
      <c r="D4" s="1612"/>
      <c r="E4" s="1609" t="e">
        <f ca="1">'グループ(経常利益)計画'!D5</f>
        <v>#REF!</v>
      </c>
      <c r="F4" s="1610"/>
      <c r="G4" s="1610"/>
      <c r="H4" s="1610"/>
      <c r="I4" s="1610"/>
      <c r="J4" s="1412" t="s">
        <v>325</v>
      </c>
    </row>
    <row r="5" spans="2:12" s="1382" customFormat="1" ht="33.75" thickBot="1" x14ac:dyDescent="0.7">
      <c r="C5" s="1401"/>
      <c r="D5" s="1381"/>
      <c r="E5" s="1401"/>
      <c r="F5" s="1381"/>
      <c r="J5" s="1381"/>
    </row>
    <row r="6" spans="2:12" x14ac:dyDescent="0.85">
      <c r="B6" s="1607"/>
      <c r="C6" s="1624" t="s">
        <v>334</v>
      </c>
      <c r="D6" s="1625"/>
      <c r="E6" s="1625"/>
      <c r="F6" s="1626"/>
      <c r="G6" s="1624" t="s">
        <v>335</v>
      </c>
      <c r="H6" s="1625"/>
      <c r="I6" s="1625"/>
      <c r="J6" s="1626"/>
    </row>
    <row r="7" spans="2:12" s="1382" customFormat="1" ht="26.25" thickBot="1" x14ac:dyDescent="0.55000000000000004">
      <c r="B7" s="1608"/>
      <c r="C7" s="1621" t="s">
        <v>148</v>
      </c>
      <c r="D7" s="1622"/>
      <c r="E7" s="1622" t="s">
        <v>332</v>
      </c>
      <c r="F7" s="1623"/>
      <c r="G7" s="1621" t="s">
        <v>148</v>
      </c>
      <c r="H7" s="1622"/>
      <c r="I7" s="1622" t="s">
        <v>332</v>
      </c>
      <c r="J7" s="1623"/>
    </row>
    <row r="8" spans="2:12" ht="75" customHeight="1" thickBot="1" x14ac:dyDescent="0.9">
      <c r="B8" s="1407" t="s">
        <v>331</v>
      </c>
      <c r="C8" s="1408" t="e">
        <f ca="1">SUM(C9:C22)</f>
        <v>#REF!</v>
      </c>
      <c r="D8" s="1411" t="s">
        <v>333</v>
      </c>
      <c r="E8" s="1429" t="e">
        <f ca="1">SUM(E9:E22)</f>
        <v>#REF!</v>
      </c>
      <c r="F8" s="1412" t="s">
        <v>325</v>
      </c>
      <c r="G8" s="1408" t="e">
        <f ca="1">SUM(G9:G22)</f>
        <v>#REF!</v>
      </c>
      <c r="H8" s="1409" t="s">
        <v>333</v>
      </c>
      <c r="I8" s="1429" t="e">
        <f ca="1">SUM(I9:I22)</f>
        <v>#REF!</v>
      </c>
      <c r="J8" s="1412" t="s">
        <v>325</v>
      </c>
    </row>
    <row r="9" spans="2:12" ht="51.75" x14ac:dyDescent="1">
      <c r="B9" s="1410" t="str">
        <f>集計グループ1</f>
        <v>アクティエ</v>
      </c>
      <c r="C9" s="1615" t="e">
        <f ca="1">SUMIFS(実行度合表集計!$HA:$HA,実行度合表集計!$I:$I,B9,実行度合表集計!$HC:$HC,$C$3,実行度合表集計!$D:$D,"&lt;&gt;")*集計フラグ1</f>
        <v>#REF!</v>
      </c>
      <c r="D9" s="1616" t="e">
        <f ca="1">IF(C9&gt;0,"棟","")</f>
        <v>#REF!</v>
      </c>
      <c r="E9" s="1617" t="e">
        <f ca="1">SUMIFS(実行度合表集計!$GX:$GX,実行度合表集計!$I:$I,B9,実行度合表集計!$HC:$HC,$C$3,実行度合表集計!$D:$D,"&lt;&gt;")</f>
        <v>#REF!</v>
      </c>
      <c r="F9" s="1618" t="s">
        <v>325</v>
      </c>
      <c r="G9" s="1619" t="e">
        <f ca="1">SUMIFS(実行度合表集計!$GT:$GT,実行度合表集計!$I:$I,B9,実行度合表集計!$HC:$HC,$C$3,実行度合表集計!$D:$D,"&lt;&gt;")</f>
        <v>#REF!</v>
      </c>
      <c r="H9" s="1616" t="e">
        <f ca="1">IF(G9&gt;0,"棟","")</f>
        <v>#REF!</v>
      </c>
      <c r="I9" s="1617" t="e">
        <f ca="1">SUMIFS(実行度合表集計!$GR:$GR,実行度合表集計!$I:$I,B9,実行度合表集計!$HC:$HC,$C$3,実行度合表集計!$D:$D,"&lt;&gt;")</f>
        <v>#REF!</v>
      </c>
      <c r="J9" s="1618" t="s">
        <v>325</v>
      </c>
      <c r="L9" s="1480"/>
    </row>
    <row r="10" spans="2:12" s="1382" customFormat="1" ht="25.5" customHeight="1" x14ac:dyDescent="0.5">
      <c r="B10" s="1404" t="s">
        <v>375</v>
      </c>
      <c r="C10" s="1593"/>
      <c r="D10" s="1594"/>
      <c r="E10" s="1595"/>
      <c r="F10" s="1596"/>
      <c r="G10" s="1620"/>
      <c r="H10" s="1594"/>
      <c r="I10" s="1595"/>
      <c r="J10" s="1596"/>
    </row>
    <row r="11" spans="2:12" ht="51.75" x14ac:dyDescent="1">
      <c r="B11" s="1403" t="str">
        <f>集計グループ2</f>
        <v>ネクストハウス</v>
      </c>
      <c r="C11" s="1592" t="e">
        <f ca="1">SUMIFS(実行度合表集計!$HA:$HA,実行度合表集計!$I:$I,B11,実行度合表集計!$HC:$HC,$C$3,実行度合表集計!$D:$D,"&lt;&gt;")*集計フラグ2</f>
        <v>#REF!</v>
      </c>
      <c r="D11" s="1594" t="e">
        <f t="shared" ref="D11" ca="1" si="0">IF(C11&gt;0,"棟","")</f>
        <v>#REF!</v>
      </c>
      <c r="E11" s="1595" t="e">
        <f ca="1">SUMIFS(実行度合表集計!$GX:$GX,実行度合表集計!$I:$I,B11,実行度合表集計!$HC:$HC,$C$3,実行度合表集計!$D:$D,"&lt;&gt;")</f>
        <v>#REF!</v>
      </c>
      <c r="F11" s="1596" t="s">
        <v>325</v>
      </c>
      <c r="G11" s="1597" t="e">
        <f ca="1">SUMIFS(実行度合表集計!$GT:$GT,実行度合表集計!$I:$I,B11,実行度合表集計!$HC:$HC,$C$3,実行度合表集計!$D:$D,"&lt;&gt;")*集計フラグ2</f>
        <v>#REF!</v>
      </c>
      <c r="H11" s="1594" t="e">
        <f t="shared" ref="H11" ca="1" si="1">IF(G11&gt;0,"棟","")</f>
        <v>#REF!</v>
      </c>
      <c r="I11" s="1595" t="e">
        <f ca="1">SUMIFS(実行度合表集計!$GR:$GR,実行度合表集計!$I:$I,B11,実行度合表集計!$HC:$HC,$C$3,実行度合表集計!$D:$D,"&lt;&gt;")</f>
        <v>#REF!</v>
      </c>
      <c r="J11" s="1596" t="s">
        <v>325</v>
      </c>
      <c r="L11" s="1480"/>
    </row>
    <row r="12" spans="2:12" s="1382" customFormat="1" ht="25.5" x14ac:dyDescent="0.5">
      <c r="B12" s="1404" t="s">
        <v>398</v>
      </c>
      <c r="C12" s="1593"/>
      <c r="D12" s="1594"/>
      <c r="E12" s="1595"/>
      <c r="F12" s="1596"/>
      <c r="G12" s="1597"/>
      <c r="H12" s="1594"/>
      <c r="I12" s="1595"/>
      <c r="J12" s="1596"/>
    </row>
    <row r="13" spans="2:12" ht="51.75" x14ac:dyDescent="1">
      <c r="B13" s="1403" t="str">
        <f>集計グループ3</f>
        <v>アクティブハウス</v>
      </c>
      <c r="C13" s="1592" t="e">
        <f ca="1">SUMIFS(実行度合表集計!$HA:$HA,実行度合表集計!$I:$I,B13,実行度合表集計!$HC:$HC,$C$3,実行度合表集計!$D:$D,"&lt;&gt;")*集計フラグ3</f>
        <v>#REF!</v>
      </c>
      <c r="D13" s="1594" t="e">
        <f t="shared" ref="D13" ca="1" si="2">IF(C13&gt;0,"棟","")</f>
        <v>#REF!</v>
      </c>
      <c r="E13" s="1595" t="e">
        <f ca="1">SUMIFS(実行度合表集計!$GX:$GX,実行度合表集計!$I:$I,B13,実行度合表集計!$HC:$HC,$C$3,実行度合表集計!$D:$D,"&lt;&gt;")</f>
        <v>#REF!</v>
      </c>
      <c r="F13" s="1596" t="s">
        <v>325</v>
      </c>
      <c r="G13" s="1597" t="e">
        <f ca="1">SUMIFS(実行度合表集計!$GT:$GT,実行度合表集計!$I:$I,B13,実行度合表集計!$HC:$HC,$C$3,実行度合表集計!$D:$D,"&lt;&gt;")*集計フラグ3</f>
        <v>#REF!</v>
      </c>
      <c r="H13" s="1594" t="e">
        <f t="shared" ref="H13" ca="1" si="3">IF(G13&gt;0,"棟","")</f>
        <v>#REF!</v>
      </c>
      <c r="I13" s="1595" t="e">
        <f ca="1">SUMIFS(実行度合表集計!$GR:$GR,実行度合表集計!$I:$I,B13,実行度合表集計!$HC:$HC,$C$3,実行度合表集計!$D:$D,"&lt;&gt;")</f>
        <v>#REF!</v>
      </c>
      <c r="J13" s="1596" t="s">
        <v>325</v>
      </c>
      <c r="L13" s="1480"/>
    </row>
    <row r="14" spans="2:12" s="1382" customFormat="1" ht="25.5" x14ac:dyDescent="0.5">
      <c r="B14" s="1404" t="s">
        <v>457</v>
      </c>
      <c r="C14" s="1593"/>
      <c r="D14" s="1594"/>
      <c r="E14" s="1595"/>
      <c r="F14" s="1596"/>
      <c r="G14" s="1597"/>
      <c r="H14" s="1594"/>
      <c r="I14" s="1595"/>
      <c r="J14" s="1596"/>
    </row>
    <row r="15" spans="2:12" ht="51.75" x14ac:dyDescent="1">
      <c r="B15" s="1403" t="str">
        <f>集計グループ4</f>
        <v>君津住宅</v>
      </c>
      <c r="C15" s="1592" t="e">
        <f ca="1">SUMIFS(実行度合表集計!$HA:$HA,実行度合表集計!$I:$I,B15,実行度合表集計!$HC:$HC,$C$3,実行度合表集計!$D:$D,"&lt;&gt;")*集計フラグ4</f>
        <v>#REF!</v>
      </c>
      <c r="D15" s="1594" t="e">
        <f t="shared" ref="D15" ca="1" si="4">IF(C15&gt;0,"棟","")</f>
        <v>#REF!</v>
      </c>
      <c r="E15" s="1595" t="e">
        <f ca="1">SUMIFS(実行度合表集計!$GX:$GX,実行度合表集計!$I:$I,B15,実行度合表集計!$HC:$HC,$C$3,実行度合表集計!$D:$D,"&lt;&gt;")</f>
        <v>#REF!</v>
      </c>
      <c r="F15" s="1596" t="s">
        <v>325</v>
      </c>
      <c r="G15" s="1597" t="e">
        <f ca="1">SUMIFS(実行度合表集計!$GT:$GT,実行度合表集計!$I:$I,B15,実行度合表集計!$HC:$HC,$C$3,実行度合表集計!$D:$D,"&lt;&gt;")*集計フラグ4</f>
        <v>#REF!</v>
      </c>
      <c r="H15" s="1594" t="e">
        <f t="shared" ref="H15" ca="1" si="5">IF(G15&gt;0,"棟","")</f>
        <v>#REF!</v>
      </c>
      <c r="I15" s="1595" t="e">
        <f ca="1">SUMIFS(実行度合表集計!$GR:$GR,実行度合表集計!$I:$I,B15,実行度合表集計!$HC:$HC,$C$3,実行度合表集計!$D:$D,"&lt;&gt;")</f>
        <v>#REF!</v>
      </c>
      <c r="J15" s="1596" t="s">
        <v>325</v>
      </c>
      <c r="L15" s="1480"/>
    </row>
    <row r="16" spans="2:12" s="1382" customFormat="1" ht="72" x14ac:dyDescent="0.5">
      <c r="B16" s="1509" t="s">
        <v>456</v>
      </c>
      <c r="C16" s="1593"/>
      <c r="D16" s="1594"/>
      <c r="E16" s="1595"/>
      <c r="F16" s="1596"/>
      <c r="G16" s="1597"/>
      <c r="H16" s="1594"/>
      <c r="I16" s="1595"/>
      <c r="J16" s="1596"/>
    </row>
    <row r="17" spans="2:12" ht="51.75" x14ac:dyDescent="1">
      <c r="B17" s="1403" t="str">
        <f>集計グループ5</f>
        <v>Graph熊本</v>
      </c>
      <c r="C17" s="1592" t="e">
        <f ca="1">SUMIFS(実行度合表集計!$HA:$HA,実行度合表集計!$I:$I,B17,実行度合表集計!$HC:$HC,$C$3,実行度合表集計!$D:$D,"&lt;&gt;")*集計フラグ5</f>
        <v>#REF!</v>
      </c>
      <c r="D17" s="1594" t="e">
        <f t="shared" ref="D17" ca="1" si="6">IF(C17&gt;0,"棟","")</f>
        <v>#REF!</v>
      </c>
      <c r="E17" s="1595" t="e">
        <f ca="1">SUMIFS(実行度合表集計!$GX:$GX,実行度合表集計!$I:$I,B17,実行度合表集計!$HC:$HC,$C$3,実行度合表集計!$D:$D,"&lt;&gt;")</f>
        <v>#REF!</v>
      </c>
      <c r="F17" s="1596" t="s">
        <v>325</v>
      </c>
      <c r="G17" s="1597" t="e">
        <f ca="1">SUMIFS(実行度合表集計!$GT:$GT,実行度合表集計!$I:$I,B17,実行度合表集計!$HC:$HC,$C$3,実行度合表集計!$D:$D,"&lt;&gt;")*集計フラグ5</f>
        <v>#REF!</v>
      </c>
      <c r="H17" s="1594" t="e">
        <f t="shared" ref="H17" ca="1" si="7">IF(G17&gt;0,"棟","")</f>
        <v>#REF!</v>
      </c>
      <c r="I17" s="1595" t="e">
        <f ca="1">SUMIFS(実行度合表集計!$GR:$GR,実行度合表集計!$I:$I,B17,実行度合表集計!$HC:$HC,$C$3,実行度合表集計!$D:$D,"&lt;&gt;")</f>
        <v>#REF!</v>
      </c>
      <c r="J17" s="1596" t="s">
        <v>325</v>
      </c>
      <c r="L17" s="1480"/>
    </row>
    <row r="18" spans="2:12" s="1382" customFormat="1" ht="25.5" x14ac:dyDescent="0.5">
      <c r="B18" s="1404"/>
      <c r="C18" s="1593"/>
      <c r="D18" s="1594"/>
      <c r="E18" s="1595"/>
      <c r="F18" s="1596"/>
      <c r="G18" s="1597"/>
      <c r="H18" s="1594"/>
      <c r="I18" s="1595"/>
      <c r="J18" s="1596"/>
    </row>
    <row r="19" spans="2:12" ht="51.75" x14ac:dyDescent="1">
      <c r="B19" s="1403" t="str">
        <f>集計グループ6</f>
        <v>クレバリーホーム静岡</v>
      </c>
      <c r="C19" s="1592" t="e">
        <f ca="1">SUMIFS(実行度合表集計!$HA:$HA,実行度合表集計!$I:$I,B19,実行度合表集計!$HC:$HC,$C$3,実行度合表集計!$D:$D,"&lt;&gt;")*集計フラグ6</f>
        <v>#REF!</v>
      </c>
      <c r="D19" s="1594" t="e">
        <f t="shared" ref="D19" ca="1" si="8">IF(C19&gt;0,"棟","")</f>
        <v>#REF!</v>
      </c>
      <c r="E19" s="1595" t="e">
        <f ca="1">SUMIFS(実行度合表集計!$GX:$GX,実行度合表集計!$I:$I,B19,実行度合表集計!$HC:$HC,$C$3,実行度合表集計!$D:$D,"&lt;&gt;")</f>
        <v>#REF!</v>
      </c>
      <c r="F19" s="1596" t="s">
        <v>325</v>
      </c>
      <c r="G19" s="1597" t="e">
        <f ca="1">SUMIFS(実行度合表集計!$GT:$GT,実行度合表集計!$I:$I,B19,実行度合表集計!$HC:$HC,$C$3,実行度合表集計!$D:$D,"&lt;&gt;")*集計フラグ6</f>
        <v>#REF!</v>
      </c>
      <c r="H19" s="1594" t="e">
        <f t="shared" ref="H19" ca="1" si="9">IF(G19&gt;0,"棟","")</f>
        <v>#REF!</v>
      </c>
      <c r="I19" s="1595" t="e">
        <f ca="1">SUMIFS(実行度合表集計!$GR:$GR,実行度合表集計!$I:$I,B19,実行度合表集計!$HC:$HC,$C$3,実行度合表集計!$D:$D,"&lt;&gt;")</f>
        <v>#REF!</v>
      </c>
      <c r="J19" s="1596" t="s">
        <v>325</v>
      </c>
      <c r="L19" s="1480"/>
    </row>
    <row r="20" spans="2:12" s="1382" customFormat="1" ht="26.25" thickBot="1" x14ac:dyDescent="0.55000000000000004">
      <c r="B20" s="1405" t="s">
        <v>399</v>
      </c>
      <c r="C20" s="1599"/>
      <c r="D20" s="1601"/>
      <c r="E20" s="1603"/>
      <c r="F20" s="1605"/>
      <c r="G20" s="1606"/>
      <c r="H20" s="1601"/>
      <c r="I20" s="1603"/>
      <c r="J20" s="1605"/>
    </row>
    <row r="21" spans="2:12" ht="51.75" hidden="1" x14ac:dyDescent="1">
      <c r="B21" s="1406">
        <f>集計グループ7</f>
        <v>0</v>
      </c>
      <c r="C21" s="1598">
        <f>SUMIFS(実行度合表集計!$HA:$HA,実行度合表集計!$I:$I,B21,実行度合表集計!$HC:$HC,$C$3,実行度合表集計!$D:$D,"&lt;&gt;")*集計フラグ7</f>
        <v>0</v>
      </c>
      <c r="D21" s="1600" t="str">
        <f t="shared" ref="D21" si="10">IF(C21&gt;0,"棟","")</f>
        <v/>
      </c>
      <c r="E21" s="1602">
        <f>SUMIFS(実行度合表集計!$GX:$GX,実行度合表集計!$I:$I,B21,実行度合表集計!$HC:$HC,$C$3,実行度合表集計!$D:$D,"&lt;&gt;")</f>
        <v>0</v>
      </c>
      <c r="F21" s="1604" t="s">
        <v>325</v>
      </c>
      <c r="G21" s="1593">
        <f>SUMIFS(実行度合表集計!$GT:$GT,実行度合表集計!$I:$I,B21,実行度合表集計!$HC:$HC,$C$3,実行度合表集計!$D:$D,"&lt;&gt;")*集計フラグ7</f>
        <v>0</v>
      </c>
      <c r="H21" s="1600" t="str">
        <f t="shared" ref="H21" si="11">IF(G21&gt;0,"棟","")</f>
        <v/>
      </c>
      <c r="I21" s="1602">
        <f>SUMIFS(実行度合表集計!$GR:$GR,実行度合表集計!$I:$I,B21,実行度合表集計!$HC:$HC,$C$3,実行度合表集計!$D:$D,"&lt;&gt;")</f>
        <v>0</v>
      </c>
      <c r="J21" s="1604" t="s">
        <v>325</v>
      </c>
      <c r="L21" s="1480"/>
    </row>
    <row r="22" spans="2:12" s="1382" customFormat="1" ht="26.25" hidden="1" thickBot="1" x14ac:dyDescent="0.55000000000000004">
      <c r="B22" s="1405" t="s">
        <v>400</v>
      </c>
      <c r="C22" s="1599"/>
      <c r="D22" s="1601"/>
      <c r="E22" s="1603"/>
      <c r="F22" s="1605"/>
      <c r="G22" s="1606"/>
      <c r="H22" s="1601"/>
      <c r="I22" s="1603"/>
      <c r="J22" s="1605"/>
    </row>
    <row r="23" spans="2:12" ht="51.75" x14ac:dyDescent="1">
      <c r="B23" s="1406" t="str">
        <f>集計グループ8</f>
        <v>東京・リフォーム課</v>
      </c>
      <c r="C23" s="1615" t="e">
        <f ca="1">SUMIFS(実行度合表集計!$HA:$HA,実行度合表集計!$I:$I,B23,実行度合表集計!$HC:$HC,$C$3,実行度合表集計!$D:$D,"&lt;&gt;")*集計フラグ8</f>
        <v>#REF!</v>
      </c>
      <c r="D23" s="1600" t="e">
        <f t="shared" ref="D23" ca="1" si="12">IF(C23&gt;0,"棟","")</f>
        <v>#REF!</v>
      </c>
      <c r="E23" s="1602" t="e">
        <f ca="1">SUMIFS(実行度合表集計!$GX:$GX,実行度合表集計!$I:$I,B23,実行度合表集計!$HC:$HC,$C$3,実行度合表集計!$D:$D,"&lt;&gt;")</f>
        <v>#REF!</v>
      </c>
      <c r="F23" s="1604" t="s">
        <v>325</v>
      </c>
      <c r="G23" s="1593" t="e">
        <f ca="1">SUMIFS(実行度合表集計!$GT:$GT,実行度合表集計!$I:$I,B23,実行度合表集計!$HC:$HC,$C$3,実行度合表集計!$D:$D,"&lt;&gt;")*集計フラグ8</f>
        <v>#REF!</v>
      </c>
      <c r="H23" s="1600" t="e">
        <f t="shared" ref="H23" ca="1" si="13">IF(G23&gt;0,"棟","")</f>
        <v>#REF!</v>
      </c>
      <c r="I23" s="1602" t="e">
        <f ca="1">SUMIFS(実行度合表集計!$GR:$GR,実行度合表集計!$I:$I,B23,実行度合表集計!$HC:$HC,$C$3,実行度合表集計!$D:$D,"&lt;&gt;")</f>
        <v>#REF!</v>
      </c>
      <c r="J23" s="1604" t="s">
        <v>325</v>
      </c>
      <c r="L23" s="1480"/>
    </row>
    <row r="24" spans="2:12" s="1382" customFormat="1" ht="25.5" x14ac:dyDescent="0.5">
      <c r="B24" s="1404"/>
      <c r="C24" s="1593"/>
      <c r="D24" s="1594"/>
      <c r="E24" s="1595"/>
      <c r="F24" s="1596"/>
      <c r="G24" s="1597"/>
      <c r="H24" s="1594"/>
      <c r="I24" s="1595"/>
      <c r="J24" s="1596"/>
    </row>
    <row r="25" spans="2:12" ht="51.75" hidden="1" x14ac:dyDescent="1">
      <c r="B25" s="1403">
        <f>集計グループ9</f>
        <v>0</v>
      </c>
      <c r="C25" s="1592">
        <f>SUMIFS(実行度合表集計!$HA:$HA,実行度合表集計!$I:$I,B25,実行度合表集計!$HC:$HC,$C$3,実行度合表集計!$D:$D,"&lt;&gt;")*集計フラグ9</f>
        <v>0</v>
      </c>
      <c r="D25" s="1594" t="str">
        <f t="shared" ref="D25" si="14">IF(C25&gt;0,"棟","")</f>
        <v/>
      </c>
      <c r="E25" s="1595">
        <f>SUMIFS(実行度合表集計!$GX:$GX,実行度合表集計!$I:$I,B25,実行度合表集計!$HC:$HC,$C$3,実行度合表集計!$D:$D,"&lt;&gt;")</f>
        <v>0</v>
      </c>
      <c r="F25" s="1596" t="s">
        <v>325</v>
      </c>
      <c r="G25" s="1597">
        <f>SUMIFS(実行度合表集計!$GT:$GT,実行度合表集計!$I:$I,B25,実行度合表集計!$HC:$HC,$C$3,実行度合表集計!$D:$D,"&lt;&gt;")*集計フラグ9</f>
        <v>0</v>
      </c>
      <c r="H25" s="1594" t="str">
        <f t="shared" ref="H25" si="15">IF(G25&gt;0,"棟","")</f>
        <v/>
      </c>
      <c r="I25" s="1595">
        <f>SUMIFS(実行度合表集計!$GR:$GR,実行度合表集計!$I:$I,B25,実行度合表集計!$HC:$HC,$C$3,実行度合表集計!$D:$D,"&lt;&gt;")</f>
        <v>0</v>
      </c>
      <c r="J25" s="1596" t="s">
        <v>325</v>
      </c>
      <c r="L25" s="1480"/>
    </row>
    <row r="26" spans="2:12" s="1382" customFormat="1" ht="25.5" hidden="1" x14ac:dyDescent="0.5">
      <c r="B26" s="1404"/>
      <c r="C26" s="1593"/>
      <c r="D26" s="1594"/>
      <c r="E26" s="1595"/>
      <c r="F26" s="1596"/>
      <c r="G26" s="1597"/>
      <c r="H26" s="1594"/>
      <c r="I26" s="1595"/>
      <c r="J26" s="1596"/>
    </row>
    <row r="27" spans="2:12" ht="51.75" x14ac:dyDescent="1">
      <c r="B27" s="1403" t="str">
        <f>集計グループ10</f>
        <v>特建事業部</v>
      </c>
      <c r="C27" s="1592" t="e">
        <f ca="1">SUMIFS(実行度合表集計!$HA:$HA,実行度合表集計!$I:$I,B27,実行度合表集計!$HC:$HC,$C$3,実行度合表集計!$D:$D,"&lt;&gt;")*集計フラグ10</f>
        <v>#REF!</v>
      </c>
      <c r="D27" s="1594" t="e">
        <f t="shared" ref="D27" ca="1" si="16">IF(C27&gt;0,"棟","")</f>
        <v>#REF!</v>
      </c>
      <c r="E27" s="1595" t="e">
        <f ca="1">SUMIFS(実行度合表集計!$GX:$GX,実行度合表集計!$I:$I,B27,実行度合表集計!$HC:$HC,$C$3,実行度合表集計!$D:$D,"&lt;&gt;")</f>
        <v>#REF!</v>
      </c>
      <c r="F27" s="1596" t="s">
        <v>325</v>
      </c>
      <c r="G27" s="1597" t="e">
        <f ca="1">SUMIFS(実行度合表集計!$GT:$GT,実行度合表集計!$I:$I,B27,実行度合表集計!$HC:$HC,$C$3,実行度合表集計!$D:$D,"&lt;&gt;")*集計フラグ10</f>
        <v>#REF!</v>
      </c>
      <c r="H27" s="1594" t="e">
        <f t="shared" ref="H27" ca="1" si="17">IF(G27&gt;0,"棟","")</f>
        <v>#REF!</v>
      </c>
      <c r="I27" s="1595" t="e">
        <f ca="1">SUMIFS(実行度合表集計!$GR:$GR,実行度合表集計!$I:$I,B27,実行度合表集計!$HC:$HC,$C$3,実行度合表集計!$D:$D,"&lt;&gt;")</f>
        <v>#REF!</v>
      </c>
      <c r="J27" s="1596" t="s">
        <v>325</v>
      </c>
      <c r="L27" s="1480"/>
    </row>
    <row r="28" spans="2:12" s="1382" customFormat="1" ht="25.5" x14ac:dyDescent="0.5">
      <c r="B28" s="1404" t="s">
        <v>460</v>
      </c>
      <c r="C28" s="1593"/>
      <c r="D28" s="1594"/>
      <c r="E28" s="1595"/>
      <c r="F28" s="1596"/>
      <c r="G28" s="1597"/>
      <c r="H28" s="1594"/>
      <c r="I28" s="1595"/>
      <c r="J28" s="1596"/>
    </row>
    <row r="29" spans="2:12" ht="51.75" x14ac:dyDescent="1">
      <c r="B29" s="1403" t="str">
        <f>集計グループ11</f>
        <v>東京・不動産事業</v>
      </c>
      <c r="C29" s="1592" t="e">
        <f ca="1">SUMIFS(実行度合表集計!$HA:$HA,実行度合表集計!$I:$I,B29,実行度合表集計!$HC:$HC,$C$3,実行度合表集計!$D:$D,"&lt;&gt;")*集計フラグ11</f>
        <v>#REF!</v>
      </c>
      <c r="D29" s="1594" t="e">
        <f t="shared" ref="D29" ca="1" si="18">IF(C29&gt;0,"棟","")</f>
        <v>#REF!</v>
      </c>
      <c r="E29" s="1595" t="e">
        <f ca="1">SUMIFS(実行度合表集計!$GX:$GX,実行度合表集計!$I:$I,B29,実行度合表集計!$HC:$HC,$C$3,実行度合表集計!$D:$D,"&lt;&gt;")</f>
        <v>#REF!</v>
      </c>
      <c r="F29" s="1596" t="s">
        <v>325</v>
      </c>
      <c r="G29" s="1597" t="e">
        <f ca="1">SUMIFS(実行度合表集計!$GT:$GT,実行度合表集計!$I:$I,B29,実行度合表集計!$HC:$HC,$C$3,実行度合表集計!$D:$D,"&lt;&gt;")*集計フラグ11</f>
        <v>#REF!</v>
      </c>
      <c r="H29" s="1594" t="e">
        <f t="shared" ref="H29" ca="1" si="19">IF(G29&gt;0,"棟","")</f>
        <v>#REF!</v>
      </c>
      <c r="I29" s="1595" t="e">
        <f ca="1">SUMIFS(実行度合表集計!$GR:$GR,実行度合表集計!$I:$I,B29,実行度合表集計!$HC:$HC,$C$3,実行度合表集計!$D:$D,"&lt;&gt;")</f>
        <v>#REF!</v>
      </c>
      <c r="J29" s="1596" t="s">
        <v>325</v>
      </c>
      <c r="L29" s="1480"/>
    </row>
    <row r="30" spans="2:12" s="1382" customFormat="1" ht="51" x14ac:dyDescent="0.5">
      <c r="B30" s="1479" t="s">
        <v>459</v>
      </c>
      <c r="C30" s="1593"/>
      <c r="D30" s="1594"/>
      <c r="E30" s="1595"/>
      <c r="F30" s="1596"/>
      <c r="G30" s="1597"/>
      <c r="H30" s="1594"/>
      <c r="I30" s="1595"/>
      <c r="J30" s="1596"/>
    </row>
    <row r="31" spans="2:12" ht="51.75" x14ac:dyDescent="1">
      <c r="B31" s="1403" t="str">
        <f>集計グループ12</f>
        <v>千葉・不動産事業</v>
      </c>
      <c r="C31" s="1592" t="e">
        <f ca="1">SUMIFS(実行度合表集計!$HA:$HA,実行度合表集計!$I:$I,B31,実行度合表集計!$HC:$HC,$C$3,実行度合表集計!$D:$D,"&lt;&gt;")*集計フラグ12</f>
        <v>#REF!</v>
      </c>
      <c r="D31" s="1594" t="e">
        <f t="shared" ref="D31" ca="1" si="20">IF(C31&gt;0,"棟","")</f>
        <v>#REF!</v>
      </c>
      <c r="E31" s="1595" t="e">
        <f ca="1">SUMIFS(実行度合表集計!$GX:$GX,実行度合表集計!$I:$I,B31,実行度合表集計!$HC:$HC,$C$3,実行度合表集計!$D:$D,"&lt;&gt;")</f>
        <v>#REF!</v>
      </c>
      <c r="F31" s="1596" t="s">
        <v>325</v>
      </c>
      <c r="G31" s="1597" t="e">
        <f ca="1">SUMIFS(実行度合表集計!$GT:$GT,実行度合表集計!$I:$I,B31,実行度合表集計!$HC:$HC,$C$3,実行度合表集計!$D:$D,"&lt;&gt;")*集計フラグ12</f>
        <v>#REF!</v>
      </c>
      <c r="H31" s="1594" t="e">
        <f t="shared" ref="H31" ca="1" si="21">IF(G31&gt;0,"棟","")</f>
        <v>#REF!</v>
      </c>
      <c r="I31" s="1595" t="e">
        <f ca="1">SUMIFS(実行度合表集計!$GR:$GR,実行度合表集計!$I:$I,B31,実行度合表集計!$HC:$HC,$C$3,実行度合表集計!$D:$D,"&lt;&gt;")</f>
        <v>#REF!</v>
      </c>
      <c r="J31" s="1596" t="s">
        <v>325</v>
      </c>
      <c r="L31" s="1480"/>
    </row>
    <row r="32" spans="2:12" s="1382" customFormat="1" ht="51" x14ac:dyDescent="0.5">
      <c r="B32" s="1479" t="s">
        <v>458</v>
      </c>
      <c r="C32" s="1593"/>
      <c r="D32" s="1594"/>
      <c r="E32" s="1595"/>
      <c r="F32" s="1596"/>
      <c r="G32" s="1597"/>
      <c r="H32" s="1594"/>
      <c r="I32" s="1595"/>
      <c r="J32" s="1596"/>
    </row>
    <row r="33" spans="2:12" ht="51.75" x14ac:dyDescent="1">
      <c r="B33" s="1403" t="str">
        <f>集計グループ13</f>
        <v>社会福祉事業</v>
      </c>
      <c r="C33" s="1592" t="e">
        <f ca="1">SUMIFS(実行度合表集計!$HA:$HA,実行度合表集計!$I:$I,B33,実行度合表集計!$HC:$HC,$C$3,実行度合表集計!$D:$D,"&lt;&gt;")*集計フラグ13</f>
        <v>#REF!</v>
      </c>
      <c r="D33" s="1594" t="e">
        <f t="shared" ref="D33" ca="1" si="22">IF(C33&gt;0,"棟","")</f>
        <v>#REF!</v>
      </c>
      <c r="E33" s="1595" t="e">
        <f ca="1">SUMIFS(実行度合表集計!$GX:$GX,実行度合表集計!$I:$I,B33,実行度合表集計!$HC:$HC,$C$3,実行度合表集計!$D:$D,"&lt;&gt;")</f>
        <v>#REF!</v>
      </c>
      <c r="F33" s="1596" t="s">
        <v>325</v>
      </c>
      <c r="G33" s="1597" t="e">
        <f ca="1">SUMIFS(実行度合表集計!$GT:$GT,実行度合表集計!$I:$I,B33,実行度合表集計!$HC:$HC,$C$3,実行度合表集計!$D:$D,"&lt;&gt;")*集計フラグ13</f>
        <v>#REF!</v>
      </c>
      <c r="H33" s="1594" t="e">
        <f t="shared" ref="H33" ca="1" si="23">IF(G33&gt;0,"棟","")</f>
        <v>#REF!</v>
      </c>
      <c r="I33" s="1595" t="e">
        <f ca="1">SUMIFS(実行度合表集計!$GR:$GR,実行度合表集計!$I:$I,B33,実行度合表集計!$HC:$HC,$C$3,実行度合表集計!$D:$D,"&lt;&gt;")</f>
        <v>#REF!</v>
      </c>
      <c r="J33" s="1596" t="s">
        <v>325</v>
      </c>
      <c r="L33" s="1480"/>
    </row>
    <row r="34" spans="2:12" s="1382" customFormat="1" ht="51" x14ac:dyDescent="0.5">
      <c r="B34" s="1479" t="s">
        <v>401</v>
      </c>
      <c r="C34" s="1593"/>
      <c r="D34" s="1594"/>
      <c r="E34" s="1595"/>
      <c r="F34" s="1596"/>
      <c r="G34" s="1597"/>
      <c r="H34" s="1594"/>
      <c r="I34" s="1595"/>
      <c r="J34" s="1596"/>
    </row>
    <row r="35" spans="2:12" ht="51.75" x14ac:dyDescent="1">
      <c r="B35" s="1403" t="str">
        <f>集計グループ14</f>
        <v>第一建材工業</v>
      </c>
      <c r="C35" s="1592" t="e">
        <f ca="1">SUMIFS(実行度合表集計!$HA:$HA,実行度合表集計!$I:$I,B35,実行度合表集計!$HC:$HC,$C$3,実行度合表集計!$D:$D,"&lt;&gt;")*集計フラグ14</f>
        <v>#REF!</v>
      </c>
      <c r="D35" s="1594" t="e">
        <f t="shared" ref="D35" ca="1" si="24">IF(C35&gt;0,"棟","")</f>
        <v>#REF!</v>
      </c>
      <c r="E35" s="1595" t="e">
        <f ca="1">SUMIFS(実行度合表集計!$GX:$GX,実行度合表集計!$I:$I,B35,実行度合表集計!$HC:$HC,$C$3,実行度合表集計!$D:$D,"&lt;&gt;")</f>
        <v>#REF!</v>
      </c>
      <c r="F35" s="1596" t="s">
        <v>325</v>
      </c>
      <c r="G35" s="1597" t="e">
        <f ca="1">SUMIFS(実行度合表集計!$GT:$GT,実行度合表集計!$I:$I,B35,実行度合表集計!$HC:$HC,$C$3,実行度合表集計!$D:$D,"&lt;&gt;")*集計フラグ14</f>
        <v>#REF!</v>
      </c>
      <c r="H35" s="1594" t="e">
        <f t="shared" ref="H35" ca="1" si="25">IF(G35&gt;0,"棟","")</f>
        <v>#REF!</v>
      </c>
      <c r="I35" s="1595" t="e">
        <f ca="1">SUMIFS(実行度合表集計!$GR:$GR,実行度合表集計!$I:$I,B35,実行度合表集計!$HC:$HC,$C$3,実行度合表集計!$D:$D,"&lt;&gt;")</f>
        <v>#REF!</v>
      </c>
      <c r="J35" s="1596" t="s">
        <v>325</v>
      </c>
      <c r="L35" s="1480"/>
    </row>
    <row r="36" spans="2:12" s="1382" customFormat="1" ht="25.5" x14ac:dyDescent="0.5">
      <c r="B36" s="1404"/>
      <c r="C36" s="1593"/>
      <c r="D36" s="1594"/>
      <c r="E36" s="1595"/>
      <c r="F36" s="1596"/>
      <c r="G36" s="1597"/>
      <c r="H36" s="1594"/>
      <c r="I36" s="1595"/>
      <c r="J36" s="1596"/>
    </row>
    <row r="37" spans="2:12" ht="51.75" x14ac:dyDescent="1">
      <c r="B37" s="1403" t="str">
        <f>集計グループ15</f>
        <v>FIT-JPN・PHP</v>
      </c>
      <c r="C37" s="1592" t="e">
        <f ca="1">SUMIFS(実行度合表集計!$HA:$HA,実行度合表集計!$I:$I,B37,実行度合表集計!$HC:$HC,$C$3,実行度合表集計!$D:$D,"&lt;&gt;")*集計フラグ15</f>
        <v>#REF!</v>
      </c>
      <c r="D37" s="1594" t="e">
        <f t="shared" ref="D37" ca="1" si="26">IF(C37&gt;0,"棟","")</f>
        <v>#REF!</v>
      </c>
      <c r="E37" s="1595" t="e">
        <f ca="1">SUMIFS(実行度合表集計!$GX:$GX,実行度合表集計!$I:$I,B37,実行度合表集計!$HC:$HC,$C$3,実行度合表集計!$D:$D,"&lt;&gt;")</f>
        <v>#REF!</v>
      </c>
      <c r="F37" s="1596" t="s">
        <v>325</v>
      </c>
      <c r="G37" s="1597" t="e">
        <f ca="1">SUMIFS(実行度合表集計!$GT:$GT,実行度合表集計!$I:$I,B37,実行度合表集計!$HC:$HC,$C$3,実行度合表集計!$D:$D,"&lt;&gt;")*集計フラグ15</f>
        <v>#REF!</v>
      </c>
      <c r="H37" s="1594" t="e">
        <f t="shared" ref="H37" ca="1" si="27">IF(G37&gt;0,"棟","")</f>
        <v>#REF!</v>
      </c>
      <c r="I37" s="1595" t="e">
        <f ca="1">SUMIFS(実行度合表集計!$GR:$GR,実行度合表集計!$I:$I,B37,実行度合表集計!$HC:$HC,$C$3,実行度合表集計!$D:$D,"&lt;&gt;")</f>
        <v>#REF!</v>
      </c>
      <c r="J37" s="1596" t="s">
        <v>325</v>
      </c>
      <c r="L37" s="1480"/>
    </row>
    <row r="38" spans="2:12" s="1382" customFormat="1" ht="25.5" x14ac:dyDescent="0.5">
      <c r="B38" s="1404"/>
      <c r="C38" s="1593"/>
      <c r="D38" s="1594"/>
      <c r="E38" s="1595"/>
      <c r="F38" s="1596"/>
      <c r="G38" s="1597"/>
      <c r="H38" s="1594"/>
      <c r="I38" s="1595"/>
      <c r="J38" s="1596"/>
    </row>
    <row r="39" spans="2:12" ht="51.75" x14ac:dyDescent="1">
      <c r="B39" s="1403" t="str">
        <f>集計グループ16</f>
        <v>リーガルFP事業部</v>
      </c>
      <c r="C39" s="1592" t="e">
        <f ca="1">SUMIFS(実行度合表集計!$HA:$HA,実行度合表集計!$I:$I,B39,実行度合表集計!$HC:$HC,$C$3,実行度合表集計!$D:$D,"&lt;&gt;")*集計フラグ16</f>
        <v>#REF!</v>
      </c>
      <c r="D39" s="1594" t="e">
        <f t="shared" ref="D39" ca="1" si="28">IF(C39&gt;0,"棟","")</f>
        <v>#REF!</v>
      </c>
      <c r="E39" s="1595" t="e">
        <f ca="1">SUMIFS(実行度合表集計!$GX:$GX,実行度合表集計!$I:$I,B39,実行度合表集計!$HC:$HC,$C$3,実行度合表集計!$D:$D,"&lt;&gt;")</f>
        <v>#REF!</v>
      </c>
      <c r="F39" s="1596" t="s">
        <v>325</v>
      </c>
      <c r="G39" s="1597" t="e">
        <f ca="1">SUMIFS(実行度合表集計!$GT:$GT,実行度合表集計!$I:$I,B39,実行度合表集計!$HC:$HC,$C$3,実行度合表集計!$D:$D,"&lt;&gt;")*集計フラグ16</f>
        <v>#REF!</v>
      </c>
      <c r="H39" s="1594" t="e">
        <f t="shared" ref="H39" ca="1" si="29">IF(G39&gt;0,"棟","")</f>
        <v>#REF!</v>
      </c>
      <c r="I39" s="1595" t="e">
        <f ca="1">SUMIFS(実行度合表集計!$GR:$GR,実行度合表集計!$I:$I,B39,実行度合表集計!$HC:$HC,$C$3,実行度合表集計!$D:$D,"&lt;&gt;")</f>
        <v>#REF!</v>
      </c>
      <c r="J39" s="1596" t="s">
        <v>325</v>
      </c>
      <c r="L39" s="1480"/>
    </row>
    <row r="40" spans="2:12" s="1382" customFormat="1" ht="26.25" thickBot="1" x14ac:dyDescent="0.55000000000000004">
      <c r="B40" s="1405"/>
      <c r="C40" s="1599"/>
      <c r="D40" s="1601"/>
      <c r="E40" s="1603"/>
      <c r="F40" s="1605"/>
      <c r="G40" s="1606"/>
      <c r="H40" s="1601"/>
      <c r="I40" s="1603"/>
      <c r="J40" s="1605"/>
    </row>
    <row r="41" spans="2:12" s="1381" customFormat="1" ht="33" x14ac:dyDescent="0.65">
      <c r="I41" s="1628" t="s">
        <v>330</v>
      </c>
      <c r="J41" s="1628"/>
    </row>
  </sheetData>
  <mergeCells count="141">
    <mergeCell ref="I39:I40"/>
    <mergeCell ref="J39:J40"/>
    <mergeCell ref="I41:J41"/>
    <mergeCell ref="C39:C40"/>
    <mergeCell ref="D39:D40"/>
    <mergeCell ref="E39:E40"/>
    <mergeCell ref="F39:F40"/>
    <mergeCell ref="G39:G40"/>
    <mergeCell ref="H39:H40"/>
    <mergeCell ref="I35:I36"/>
    <mergeCell ref="J35:J36"/>
    <mergeCell ref="C37:C38"/>
    <mergeCell ref="D37:D38"/>
    <mergeCell ref="E37:E38"/>
    <mergeCell ref="F37:F38"/>
    <mergeCell ref="G37:G38"/>
    <mergeCell ref="H37:H38"/>
    <mergeCell ref="I37:I38"/>
    <mergeCell ref="J37:J38"/>
    <mergeCell ref="C35:C36"/>
    <mergeCell ref="D35:D36"/>
    <mergeCell ref="E35:E36"/>
    <mergeCell ref="F35:F36"/>
    <mergeCell ref="G35:G36"/>
    <mergeCell ref="H35:H36"/>
    <mergeCell ref="I31:I32"/>
    <mergeCell ref="J31:J32"/>
    <mergeCell ref="C33:C34"/>
    <mergeCell ref="D33:D34"/>
    <mergeCell ref="E33:E34"/>
    <mergeCell ref="F33:F34"/>
    <mergeCell ref="G33:G34"/>
    <mergeCell ref="H33:H34"/>
    <mergeCell ref="I33:I34"/>
    <mergeCell ref="J33:J34"/>
    <mergeCell ref="C31:C32"/>
    <mergeCell ref="D31:D32"/>
    <mergeCell ref="E31:E32"/>
    <mergeCell ref="F31:F32"/>
    <mergeCell ref="G31:G32"/>
    <mergeCell ref="H31:H32"/>
    <mergeCell ref="I27:I28"/>
    <mergeCell ref="J27:J28"/>
    <mergeCell ref="C29:C30"/>
    <mergeCell ref="D29:D30"/>
    <mergeCell ref="E29:E30"/>
    <mergeCell ref="F29:F30"/>
    <mergeCell ref="G29:G30"/>
    <mergeCell ref="H29:H30"/>
    <mergeCell ref="I29:I30"/>
    <mergeCell ref="J29:J30"/>
    <mergeCell ref="C27:C28"/>
    <mergeCell ref="D27:D28"/>
    <mergeCell ref="E27:E28"/>
    <mergeCell ref="F27:F28"/>
    <mergeCell ref="G27:G28"/>
    <mergeCell ref="H27:H28"/>
    <mergeCell ref="I19:I20"/>
    <mergeCell ref="J19:J20"/>
    <mergeCell ref="C23:C24"/>
    <mergeCell ref="D23:D24"/>
    <mergeCell ref="E23:E24"/>
    <mergeCell ref="F23:F24"/>
    <mergeCell ref="G23:G24"/>
    <mergeCell ref="H23:H24"/>
    <mergeCell ref="I23:I24"/>
    <mergeCell ref="J23:J24"/>
    <mergeCell ref="C19:C20"/>
    <mergeCell ref="D19:D20"/>
    <mergeCell ref="E19:E20"/>
    <mergeCell ref="F19:F20"/>
    <mergeCell ref="G19:G20"/>
    <mergeCell ref="H19:H20"/>
    <mergeCell ref="I15:I16"/>
    <mergeCell ref="J15:J16"/>
    <mergeCell ref="C17:C18"/>
    <mergeCell ref="D17:D18"/>
    <mergeCell ref="E17:E18"/>
    <mergeCell ref="F17:F18"/>
    <mergeCell ref="G17:G18"/>
    <mergeCell ref="H17:H18"/>
    <mergeCell ref="I17:I18"/>
    <mergeCell ref="J17:J18"/>
    <mergeCell ref="C15:C16"/>
    <mergeCell ref="D15:D16"/>
    <mergeCell ref="E15:E16"/>
    <mergeCell ref="F15:F16"/>
    <mergeCell ref="G15:G16"/>
    <mergeCell ref="H15:H16"/>
    <mergeCell ref="J11:J12"/>
    <mergeCell ref="C13:C14"/>
    <mergeCell ref="D13:D14"/>
    <mergeCell ref="E13:E14"/>
    <mergeCell ref="F13:F14"/>
    <mergeCell ref="G13:G14"/>
    <mergeCell ref="H13:H14"/>
    <mergeCell ref="I13:I14"/>
    <mergeCell ref="J13:J14"/>
    <mergeCell ref="C11:C12"/>
    <mergeCell ref="D11:D12"/>
    <mergeCell ref="E11:E12"/>
    <mergeCell ref="F11:F12"/>
    <mergeCell ref="G11:G12"/>
    <mergeCell ref="H11:H12"/>
    <mergeCell ref="I11:I12"/>
    <mergeCell ref="B6:B7"/>
    <mergeCell ref="E4:I4"/>
    <mergeCell ref="B4:D4"/>
    <mergeCell ref="I2:J2"/>
    <mergeCell ref="C2:H2"/>
    <mergeCell ref="C9:C10"/>
    <mergeCell ref="D9:D10"/>
    <mergeCell ref="E9:E10"/>
    <mergeCell ref="F9:F10"/>
    <mergeCell ref="G9:G10"/>
    <mergeCell ref="C7:D7"/>
    <mergeCell ref="E7:F7"/>
    <mergeCell ref="G7:H7"/>
    <mergeCell ref="I7:J7"/>
    <mergeCell ref="C6:F6"/>
    <mergeCell ref="G6:J6"/>
    <mergeCell ref="H9:H10"/>
    <mergeCell ref="I9:I10"/>
    <mergeCell ref="J9:J10"/>
    <mergeCell ref="C3:H3"/>
    <mergeCell ref="C25:C26"/>
    <mergeCell ref="D25:D26"/>
    <mergeCell ref="E25:E26"/>
    <mergeCell ref="F25:F26"/>
    <mergeCell ref="G25:G26"/>
    <mergeCell ref="H25:H26"/>
    <mergeCell ref="I25:I26"/>
    <mergeCell ref="J25:J26"/>
    <mergeCell ref="C21:C22"/>
    <mergeCell ref="D21:D22"/>
    <mergeCell ref="E21:E22"/>
    <mergeCell ref="F21:F22"/>
    <mergeCell ref="G21:G22"/>
    <mergeCell ref="H21:H22"/>
    <mergeCell ref="I21:I22"/>
    <mergeCell ref="J21:J22"/>
  </mergeCells>
  <phoneticPr fontId="4"/>
  <printOptions horizontalCentered="1"/>
  <pageMargins left="0.39370078740157483" right="0.39370078740157483" top="0.39370078740157483" bottom="0.39370078740157483" header="0" footer="0"/>
  <pageSetup paperSize="9" scale="42"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A14EF-862E-41EB-8871-312786028015}">
  <sheetPr codeName="Sheet491">
    <tabColor rgb="FFFF0000"/>
    <pageSetUpPr fitToPage="1"/>
  </sheetPr>
  <dimension ref="B2:L41"/>
  <sheetViews>
    <sheetView view="pageBreakPreview" zoomScale="40" zoomScaleNormal="40" zoomScaleSheetLayoutView="40" workbookViewId="0">
      <selection sqref="A1:XFD1048576"/>
    </sheetView>
  </sheetViews>
  <sheetFormatPr defaultColWidth="9.109375" defaultRowHeight="42.75" x14ac:dyDescent="0.85"/>
  <cols>
    <col min="1" max="1" width="9.109375" style="1380"/>
    <col min="2" max="2" width="46.44140625" style="1380" customWidth="1"/>
    <col min="3" max="3" width="11.77734375" style="1402" customWidth="1"/>
    <col min="4" max="4" width="9.109375" style="1381"/>
    <col min="5" max="5" width="38.33203125" style="1402" customWidth="1"/>
    <col min="6" max="6" width="9.109375" style="1381"/>
    <col min="7" max="7" width="11.77734375" style="1380" customWidth="1"/>
    <col min="8" max="8" width="9.109375" style="1382"/>
    <col min="9" max="9" width="38.33203125" style="1380" customWidth="1"/>
    <col min="10" max="10" width="9.109375" style="1381"/>
    <col min="11" max="16384" width="9.109375" style="1380"/>
  </cols>
  <sheetData>
    <row r="2" spans="2:12" ht="58.5" x14ac:dyDescent="1.1499999999999999">
      <c r="B2" s="1383" t="str">
        <f>年度&amp;"年度"</f>
        <v>2025年度</v>
      </c>
      <c r="C2" s="1614" t="s">
        <v>337</v>
      </c>
      <c r="D2" s="1614"/>
      <c r="E2" s="1614"/>
      <c r="F2" s="1614"/>
      <c r="G2" s="1614"/>
      <c r="H2" s="1614"/>
      <c r="I2" s="1613" t="s">
        <v>329</v>
      </c>
      <c r="J2" s="1613"/>
    </row>
    <row r="3" spans="2:12" s="1382" customFormat="1" ht="59.25" thickBot="1" x14ac:dyDescent="1.2">
      <c r="C3" s="1635" t="s">
        <v>341</v>
      </c>
      <c r="D3" s="1635"/>
      <c r="E3" s="1635"/>
      <c r="F3" s="1635"/>
      <c r="G3" s="1635"/>
      <c r="H3" s="1635"/>
      <c r="J3" s="1381"/>
    </row>
    <row r="4" spans="2:12" ht="78" thickBot="1" x14ac:dyDescent="1.55">
      <c r="B4" s="1611" t="s">
        <v>336</v>
      </c>
      <c r="C4" s="1610"/>
      <c r="D4" s="1612"/>
      <c r="E4" s="1609" t="e">
        <f ca="1">'グループ(経常利益)実績'!D5</f>
        <v>#REF!</v>
      </c>
      <c r="F4" s="1610"/>
      <c r="G4" s="1610"/>
      <c r="H4" s="1610"/>
      <c r="I4" s="1610"/>
      <c r="J4" s="1412" t="s">
        <v>325</v>
      </c>
    </row>
    <row r="5" spans="2:12" s="1382" customFormat="1" ht="33.75" thickBot="1" x14ac:dyDescent="0.7">
      <c r="C5" s="1401"/>
      <c r="D5" s="1381"/>
      <c r="E5" s="1401"/>
      <c r="F5" s="1381"/>
      <c r="J5" s="1381"/>
    </row>
    <row r="6" spans="2:12" x14ac:dyDescent="0.85">
      <c r="B6" s="1607"/>
      <c r="C6" s="1624" t="s">
        <v>334</v>
      </c>
      <c r="D6" s="1625"/>
      <c r="E6" s="1625"/>
      <c r="F6" s="1626"/>
      <c r="G6" s="1624" t="s">
        <v>335</v>
      </c>
      <c r="H6" s="1625"/>
      <c r="I6" s="1625"/>
      <c r="J6" s="1626"/>
    </row>
    <row r="7" spans="2:12" s="1382" customFormat="1" ht="26.25" thickBot="1" x14ac:dyDescent="0.55000000000000004">
      <c r="B7" s="1608"/>
      <c r="C7" s="1621" t="s">
        <v>148</v>
      </c>
      <c r="D7" s="1622"/>
      <c r="E7" s="1622" t="s">
        <v>332</v>
      </c>
      <c r="F7" s="1623"/>
      <c r="G7" s="1621" t="s">
        <v>148</v>
      </c>
      <c r="H7" s="1622"/>
      <c r="I7" s="1622" t="s">
        <v>332</v>
      </c>
      <c r="J7" s="1623"/>
    </row>
    <row r="8" spans="2:12" ht="75" customHeight="1" thickBot="1" x14ac:dyDescent="0.9">
      <c r="B8" s="1407" t="s">
        <v>331</v>
      </c>
      <c r="C8" s="1408" t="e">
        <f ca="1">SUM(C9:C22)</f>
        <v>#REF!</v>
      </c>
      <c r="D8" s="1411" t="s">
        <v>333</v>
      </c>
      <c r="E8" s="1429" t="e">
        <f ca="1">SUM(E9:E22)</f>
        <v>#REF!</v>
      </c>
      <c r="F8" s="1412" t="s">
        <v>325</v>
      </c>
      <c r="G8" s="1408" t="e">
        <f ca="1">SUM(G9:G22)</f>
        <v>#REF!</v>
      </c>
      <c r="H8" s="1409" t="s">
        <v>333</v>
      </c>
      <c r="I8" s="1429" t="e">
        <f ca="1">SUM(I9:I22)</f>
        <v>#REF!</v>
      </c>
      <c r="J8" s="1412" t="s">
        <v>325</v>
      </c>
    </row>
    <row r="9" spans="2:12" ht="51.75" x14ac:dyDescent="1">
      <c r="B9" s="1410" t="str">
        <f>集計グループ1</f>
        <v>アクティエ</v>
      </c>
      <c r="C9" s="1619" t="e">
        <f ca="1">SUMIFS(実行度合表集計!$HA:$HA,実行度合表集計!$I:$I,B9,実行度合表集計!$HC:$HC,$C$3,実行度合表集計!$D:$D,"&lt;&gt;")</f>
        <v>#REF!</v>
      </c>
      <c r="D9" s="1616" t="s">
        <v>333</v>
      </c>
      <c r="E9" s="1617" t="e">
        <f ca="1">SUMIFS(実行度合表集計!$GX:$GX,実行度合表集計!$I:$I,B9,実行度合表集計!$HC:$HC,$C$3,実行度合表集計!$D:$D,"&lt;&gt;")</f>
        <v>#REF!</v>
      </c>
      <c r="F9" s="1618" t="s">
        <v>325</v>
      </c>
      <c r="G9" s="1619" t="e">
        <f ca="1">SUMIFS(実行度合表集計!$GT:$GT,実行度合表集計!$I:$I,B9,実行度合表集計!$HC:$HC,$C$3,実行度合表集計!$D:$D,"&lt;&gt;")</f>
        <v>#REF!</v>
      </c>
      <c r="H9" s="1634" t="s">
        <v>333</v>
      </c>
      <c r="I9" s="1617" t="e">
        <f ca="1">SUMIFS(実行度合表集計!$GR:$GR,実行度合表集計!$I:$I,B9,実行度合表集計!$HC:$HC,$C$3,実行度合表集計!$D:$D,"&lt;&gt;")</f>
        <v>#REF!</v>
      </c>
      <c r="J9" s="1618" t="s">
        <v>325</v>
      </c>
      <c r="L9" s="1480"/>
    </row>
    <row r="10" spans="2:12" s="1382" customFormat="1" ht="25.5" x14ac:dyDescent="0.5">
      <c r="B10" s="1404" t="s">
        <v>375</v>
      </c>
      <c r="C10" s="1620"/>
      <c r="D10" s="1594"/>
      <c r="E10" s="1595"/>
      <c r="F10" s="1596"/>
      <c r="G10" s="1620"/>
      <c r="H10" s="1630"/>
      <c r="I10" s="1595"/>
      <c r="J10" s="1596"/>
    </row>
    <row r="11" spans="2:12" ht="51.75" x14ac:dyDescent="1">
      <c r="B11" s="1403" t="str">
        <f>集計グループ2</f>
        <v>ネクストハウス</v>
      </c>
      <c r="C11" s="1620" t="e">
        <f ca="1">SUMIFS(実行度合表集計!$HA:$HA,実行度合表集計!$I:$I,B11,実行度合表集計!$HC:$HC,$C$3,実行度合表集計!$D:$D,"&lt;&gt;")</f>
        <v>#REF!</v>
      </c>
      <c r="D11" s="1594" t="s">
        <v>333</v>
      </c>
      <c r="E11" s="1595" t="e">
        <f ca="1">SUMIFS(実行度合表集計!$GX:$GX,実行度合表集計!$I:$I,B11,実行度合表集計!$HC:$HC,$C$3,実行度合表集計!$D:$D,"&lt;&gt;")</f>
        <v>#REF!</v>
      </c>
      <c r="F11" s="1596" t="s">
        <v>325</v>
      </c>
      <c r="G11" s="1620" t="e">
        <f ca="1">SUMIFS(実行度合表集計!$GT:$GT,実行度合表集計!$I:$I,B11,実行度合表集計!$HC:$HC,$C$3,実行度合表集計!$D:$D,"&lt;&gt;")</f>
        <v>#REF!</v>
      </c>
      <c r="H11" s="1630" t="s">
        <v>333</v>
      </c>
      <c r="I11" s="1595" t="e">
        <f ca="1">SUMIFS(実行度合表集計!$GR:$GR,実行度合表集計!$I:$I,B11,実行度合表集計!$HC:$HC,$C$3,実行度合表集計!$D:$D,"&lt;&gt;")</f>
        <v>#REF!</v>
      </c>
      <c r="J11" s="1596" t="s">
        <v>325</v>
      </c>
      <c r="L11" s="1480"/>
    </row>
    <row r="12" spans="2:12" s="1382" customFormat="1" ht="25.5" x14ac:dyDescent="0.5">
      <c r="B12" s="1404" t="s">
        <v>398</v>
      </c>
      <c r="C12" s="1620"/>
      <c r="D12" s="1594"/>
      <c r="E12" s="1595"/>
      <c r="F12" s="1596"/>
      <c r="G12" s="1620"/>
      <c r="H12" s="1630"/>
      <c r="I12" s="1595"/>
      <c r="J12" s="1596"/>
    </row>
    <row r="13" spans="2:12" ht="51.75" x14ac:dyDescent="1">
      <c r="B13" s="1403" t="str">
        <f>集計グループ3</f>
        <v>アクティブハウス</v>
      </c>
      <c r="C13" s="1620" t="e">
        <f ca="1">SUMIFS(実行度合表集計!$HA:$HA,実行度合表集計!$I:$I,B13,実行度合表集計!$HC:$HC,$C$3,実行度合表集計!$D:$D,"&lt;&gt;")</f>
        <v>#REF!</v>
      </c>
      <c r="D13" s="1594" t="s">
        <v>333</v>
      </c>
      <c r="E13" s="1595" t="e">
        <f ca="1">SUMIFS(実行度合表集計!$GX:$GX,実行度合表集計!$I:$I,B13,実行度合表集計!$HC:$HC,$C$3,実行度合表集計!$D:$D,"&lt;&gt;")</f>
        <v>#REF!</v>
      </c>
      <c r="F13" s="1596" t="s">
        <v>325</v>
      </c>
      <c r="G13" s="1620" t="e">
        <f ca="1">SUMIFS(実行度合表集計!$GT:$GT,実行度合表集計!$I:$I,B13,実行度合表集計!$HC:$HC,$C$3,実行度合表集計!$D:$D,"&lt;&gt;")</f>
        <v>#REF!</v>
      </c>
      <c r="H13" s="1630" t="s">
        <v>333</v>
      </c>
      <c r="I13" s="1595" t="e">
        <f ca="1">SUMIFS(実行度合表集計!$GR:$GR,実行度合表集計!$I:$I,B13,実行度合表集計!$HC:$HC,$C$3,実行度合表集計!$D:$D,"&lt;&gt;")</f>
        <v>#REF!</v>
      </c>
      <c r="J13" s="1596" t="s">
        <v>325</v>
      </c>
      <c r="L13" s="1480"/>
    </row>
    <row r="14" spans="2:12" s="1382" customFormat="1" ht="25.5" x14ac:dyDescent="0.5">
      <c r="B14" s="1404" t="s">
        <v>457</v>
      </c>
      <c r="C14" s="1620"/>
      <c r="D14" s="1594"/>
      <c r="E14" s="1595"/>
      <c r="F14" s="1596"/>
      <c r="G14" s="1620"/>
      <c r="H14" s="1630"/>
      <c r="I14" s="1595"/>
      <c r="J14" s="1596"/>
    </row>
    <row r="15" spans="2:12" ht="51.75" x14ac:dyDescent="1">
      <c r="B15" s="1403" t="str">
        <f>集計グループ4</f>
        <v>君津住宅</v>
      </c>
      <c r="C15" s="1620" t="e">
        <f ca="1">SUMIFS(実行度合表集計!$HA:$HA,実行度合表集計!$I:$I,B15,実行度合表集計!$HC:$HC,$C$3,実行度合表集計!$D:$D,"&lt;&gt;")</f>
        <v>#REF!</v>
      </c>
      <c r="D15" s="1594" t="s">
        <v>333</v>
      </c>
      <c r="E15" s="1595" t="e">
        <f ca="1">SUMIFS(実行度合表集計!$GX:$GX,実行度合表集計!$I:$I,B15,実行度合表集計!$HC:$HC,$C$3,実行度合表集計!$D:$D,"&lt;&gt;")</f>
        <v>#REF!</v>
      </c>
      <c r="F15" s="1596" t="s">
        <v>325</v>
      </c>
      <c r="G15" s="1620" t="e">
        <f ca="1">SUMIFS(実行度合表集計!$GT:$GT,実行度合表集計!$I:$I,B15,実行度合表集計!$HC:$HC,$C$3,実行度合表集計!$D:$D,"&lt;&gt;")</f>
        <v>#REF!</v>
      </c>
      <c r="H15" s="1630" t="s">
        <v>333</v>
      </c>
      <c r="I15" s="1595" t="e">
        <f ca="1">SUMIFS(実行度合表集計!$GR:$GR,実行度合表集計!$I:$I,B15,実行度合表集計!$HC:$HC,$C$3,実行度合表集計!$D:$D,"&lt;&gt;")</f>
        <v>#REF!</v>
      </c>
      <c r="J15" s="1596" t="s">
        <v>325</v>
      </c>
      <c r="L15" s="1480"/>
    </row>
    <row r="16" spans="2:12" s="1382" customFormat="1" ht="72" x14ac:dyDescent="0.5">
      <c r="B16" s="1509" t="s">
        <v>456</v>
      </c>
      <c r="C16" s="1620"/>
      <c r="D16" s="1594"/>
      <c r="E16" s="1595"/>
      <c r="F16" s="1596"/>
      <c r="G16" s="1620"/>
      <c r="H16" s="1630"/>
      <c r="I16" s="1595"/>
      <c r="J16" s="1596"/>
    </row>
    <row r="17" spans="2:12" ht="51.75" x14ac:dyDescent="1">
      <c r="B17" s="1403" t="str">
        <f>集計グループ5</f>
        <v>Graph熊本</v>
      </c>
      <c r="C17" s="1620" t="e">
        <f ca="1">SUMIFS(実行度合表集計!$HA:$HA,実行度合表集計!$I:$I,B17,実行度合表集計!$HC:$HC,$C$3,実行度合表集計!$D:$D,"&lt;&gt;")</f>
        <v>#REF!</v>
      </c>
      <c r="D17" s="1594" t="s">
        <v>333</v>
      </c>
      <c r="E17" s="1595" t="e">
        <f ca="1">SUMIFS(実行度合表集計!$GX:$GX,実行度合表集計!$I:$I,B17,実行度合表集計!$HC:$HC,$C$3,実行度合表集計!$D:$D,"&lt;&gt;")</f>
        <v>#REF!</v>
      </c>
      <c r="F17" s="1596" t="s">
        <v>325</v>
      </c>
      <c r="G17" s="1620" t="e">
        <f ca="1">SUMIFS(実行度合表集計!$GT:$GT,実行度合表集計!$I:$I,B17,実行度合表集計!$HC:$HC,$C$3,実行度合表集計!$D:$D,"&lt;&gt;")</f>
        <v>#REF!</v>
      </c>
      <c r="H17" s="1630" t="s">
        <v>333</v>
      </c>
      <c r="I17" s="1595" t="e">
        <f ca="1">SUMIFS(実行度合表集計!$GR:$GR,実行度合表集計!$I:$I,B17,実行度合表集計!$HC:$HC,$C$3,実行度合表集計!$D:$D,"&lt;&gt;")</f>
        <v>#REF!</v>
      </c>
      <c r="J17" s="1596" t="s">
        <v>325</v>
      </c>
      <c r="L17" s="1480"/>
    </row>
    <row r="18" spans="2:12" s="1382" customFormat="1" ht="25.5" x14ac:dyDescent="0.5">
      <c r="B18" s="1404"/>
      <c r="C18" s="1620"/>
      <c r="D18" s="1594"/>
      <c r="E18" s="1595"/>
      <c r="F18" s="1596"/>
      <c r="G18" s="1620"/>
      <c r="H18" s="1630"/>
      <c r="I18" s="1595"/>
      <c r="J18" s="1596"/>
    </row>
    <row r="19" spans="2:12" ht="51.75" x14ac:dyDescent="1">
      <c r="B19" s="1403" t="str">
        <f>集計グループ6</f>
        <v>クレバリーホーム静岡</v>
      </c>
      <c r="C19" s="1620" t="e">
        <f ca="1">SUMIFS(実行度合表集計!$HA:$HA,実行度合表集計!$I:$I,B19,実行度合表集計!$HC:$HC,$C$3,実行度合表集計!$D:$D,"&lt;&gt;")</f>
        <v>#REF!</v>
      </c>
      <c r="D19" s="1594" t="s">
        <v>333</v>
      </c>
      <c r="E19" s="1595" t="e">
        <f ca="1">SUMIFS(実行度合表集計!$GX:$GX,実行度合表集計!$I:$I,B19,実行度合表集計!$HC:$HC,$C$3,実行度合表集計!$D:$D,"&lt;&gt;")</f>
        <v>#REF!</v>
      </c>
      <c r="F19" s="1596" t="s">
        <v>325</v>
      </c>
      <c r="G19" s="1620" t="e">
        <f ca="1">SUMIFS(実行度合表集計!$GT:$GT,実行度合表集計!$I:$I,B19,実行度合表集計!$HC:$HC,$C$3,実行度合表集計!$D:$D,"&lt;&gt;")</f>
        <v>#REF!</v>
      </c>
      <c r="H19" s="1630" t="s">
        <v>333</v>
      </c>
      <c r="I19" s="1595" t="e">
        <f ca="1">SUMIFS(実行度合表集計!$GR:$GR,実行度合表集計!$I:$I,B19,実行度合表集計!$HC:$HC,$C$3,実行度合表集計!$D:$D,"&lt;&gt;")</f>
        <v>#REF!</v>
      </c>
      <c r="J19" s="1596" t="s">
        <v>325</v>
      </c>
      <c r="L19" s="1480"/>
    </row>
    <row r="20" spans="2:12" s="1382" customFormat="1" ht="26.25" thickBot="1" x14ac:dyDescent="0.55000000000000004">
      <c r="B20" s="1405" t="s">
        <v>399</v>
      </c>
      <c r="C20" s="1629"/>
      <c r="D20" s="1601"/>
      <c r="E20" s="1603"/>
      <c r="F20" s="1605"/>
      <c r="G20" s="1629"/>
      <c r="H20" s="1631"/>
      <c r="I20" s="1603"/>
      <c r="J20" s="1605"/>
    </row>
    <row r="21" spans="2:12" ht="51.75" hidden="1" x14ac:dyDescent="1">
      <c r="B21" s="1406">
        <f>集計グループ7</f>
        <v>0</v>
      </c>
      <c r="C21" s="1632">
        <f>SUMIFS(実行度合表集計!$HA:$HA,実行度合表集計!$I:$I,B21,実行度合表集計!$HC:$HC,$C$3,実行度合表集計!$D:$D,"&lt;&gt;")</f>
        <v>0</v>
      </c>
      <c r="D21" s="1600" t="s">
        <v>333</v>
      </c>
      <c r="E21" s="1602">
        <f>SUMIFS(実行度合表集計!$GX:$GX,実行度合表集計!$I:$I,B21,実行度合表集計!$HC:$HC,$C$3,実行度合表集計!$D:$D,"&lt;&gt;")</f>
        <v>0</v>
      </c>
      <c r="F21" s="1604" t="s">
        <v>325</v>
      </c>
      <c r="G21" s="1632">
        <f>SUMIFS(実行度合表集計!$GT:$GT,実行度合表集計!$I:$I,B21,実行度合表集計!$HC:$HC,$C$3,実行度合表集計!$D:$D,"&lt;&gt;")</f>
        <v>0</v>
      </c>
      <c r="H21" s="1633" t="s">
        <v>333</v>
      </c>
      <c r="I21" s="1602">
        <f>SUMIFS(実行度合表集計!$GR:$GR,実行度合表集計!$I:$I,B21,実行度合表集計!$HC:$HC,$C$3,実行度合表集計!$D:$D,"&lt;&gt;")</f>
        <v>0</v>
      </c>
      <c r="J21" s="1604" t="s">
        <v>325</v>
      </c>
      <c r="L21" s="1480"/>
    </row>
    <row r="22" spans="2:12" s="1382" customFormat="1" ht="26.25" hidden="1" thickBot="1" x14ac:dyDescent="0.55000000000000004">
      <c r="B22" s="1405" t="s">
        <v>400</v>
      </c>
      <c r="C22" s="1629"/>
      <c r="D22" s="1601"/>
      <c r="E22" s="1603"/>
      <c r="F22" s="1605"/>
      <c r="G22" s="1629"/>
      <c r="H22" s="1631"/>
      <c r="I22" s="1603"/>
      <c r="J22" s="1605"/>
    </row>
    <row r="23" spans="2:12" ht="51.75" x14ac:dyDescent="1">
      <c r="B23" s="1406" t="str">
        <f>集計グループ8</f>
        <v>東京・リフォーム課</v>
      </c>
      <c r="C23" s="1632"/>
      <c r="D23" s="1600"/>
      <c r="E23" s="1602" t="e">
        <f ca="1">SUMIFS(実行度合表集計!$GX:$GX,実行度合表集計!$I:$I,B23,実行度合表集計!$HC:$HC,$C$3,実行度合表集計!$D:$D,"&lt;&gt;")</f>
        <v>#REF!</v>
      </c>
      <c r="F23" s="1604" t="s">
        <v>325</v>
      </c>
      <c r="G23" s="1632"/>
      <c r="H23" s="1633" t="s">
        <v>333</v>
      </c>
      <c r="I23" s="1602" t="e">
        <f ca="1">SUMIFS(実行度合表集計!$GR:$GR,実行度合表集計!$I:$I,B23,実行度合表集計!$HC:$HC,$C$3,実行度合表集計!$D:$D,"&lt;&gt;")</f>
        <v>#REF!</v>
      </c>
      <c r="J23" s="1604" t="s">
        <v>325</v>
      </c>
      <c r="L23" s="1480"/>
    </row>
    <row r="24" spans="2:12" s="1382" customFormat="1" ht="25.5" x14ac:dyDescent="0.5">
      <c r="B24" s="1404"/>
      <c r="C24" s="1620"/>
      <c r="D24" s="1594"/>
      <c r="E24" s="1595"/>
      <c r="F24" s="1596"/>
      <c r="G24" s="1620"/>
      <c r="H24" s="1630"/>
      <c r="I24" s="1595"/>
      <c r="J24" s="1596"/>
    </row>
    <row r="25" spans="2:12" ht="51.75" hidden="1" x14ac:dyDescent="1">
      <c r="B25" s="1403">
        <f>集計グループ9</f>
        <v>0</v>
      </c>
      <c r="C25" s="1620"/>
      <c r="D25" s="1594"/>
      <c r="E25" s="1595">
        <f>SUMIFS(実行度合表集計!$GX:$GX,実行度合表集計!$I:$I,B25,実行度合表集計!$HC:$HC,$C$3,実行度合表集計!$D:$D,"&lt;&gt;")</f>
        <v>0</v>
      </c>
      <c r="F25" s="1596" t="s">
        <v>325</v>
      </c>
      <c r="G25" s="1620"/>
      <c r="H25" s="1630" t="s">
        <v>333</v>
      </c>
      <c r="I25" s="1595">
        <f>SUMIFS(実行度合表集計!$GR:$GR,実行度合表集計!$I:$I,B25,実行度合表集計!$HC:$HC,$C$3,実行度合表集計!$D:$D,"&lt;&gt;")</f>
        <v>0</v>
      </c>
      <c r="J25" s="1596" t="s">
        <v>325</v>
      </c>
      <c r="L25" s="1480"/>
    </row>
    <row r="26" spans="2:12" s="1382" customFormat="1" ht="25.5" hidden="1" x14ac:dyDescent="0.5">
      <c r="B26" s="1404"/>
      <c r="C26" s="1620"/>
      <c r="D26" s="1594"/>
      <c r="E26" s="1595"/>
      <c r="F26" s="1596"/>
      <c r="G26" s="1620"/>
      <c r="H26" s="1630"/>
      <c r="I26" s="1595"/>
      <c r="J26" s="1596"/>
    </row>
    <row r="27" spans="2:12" ht="51.75" x14ac:dyDescent="1">
      <c r="B27" s="1403" t="str">
        <f>集計グループ10</f>
        <v>特建事業部</v>
      </c>
      <c r="C27" s="1620"/>
      <c r="D27" s="1594"/>
      <c r="E27" s="1595" t="e">
        <f ca="1">SUMIFS(実行度合表集計!$GX:$GX,実行度合表集計!$I:$I,B27,実行度合表集計!$HC:$HC,$C$3,実行度合表集計!$D:$D,"&lt;&gt;")</f>
        <v>#REF!</v>
      </c>
      <c r="F27" s="1596" t="s">
        <v>325</v>
      </c>
      <c r="G27" s="1620"/>
      <c r="H27" s="1630" t="s">
        <v>333</v>
      </c>
      <c r="I27" s="1595" t="e">
        <f ca="1">SUMIFS(実行度合表集計!$GR:$GR,実行度合表集計!$I:$I,B27,実行度合表集計!$HC:$HC,$C$3,実行度合表集計!$D:$D,"&lt;&gt;")</f>
        <v>#REF!</v>
      </c>
      <c r="J27" s="1596" t="s">
        <v>325</v>
      </c>
      <c r="L27" s="1480"/>
    </row>
    <row r="28" spans="2:12" s="1382" customFormat="1" ht="25.5" x14ac:dyDescent="0.5">
      <c r="B28" s="1404" t="s">
        <v>460</v>
      </c>
      <c r="C28" s="1620"/>
      <c r="D28" s="1594"/>
      <c r="E28" s="1595"/>
      <c r="F28" s="1596"/>
      <c r="G28" s="1620"/>
      <c r="H28" s="1630"/>
      <c r="I28" s="1595"/>
      <c r="J28" s="1596"/>
    </row>
    <row r="29" spans="2:12" ht="51.75" x14ac:dyDescent="1">
      <c r="B29" s="1403" t="str">
        <f>集計グループ11</f>
        <v>東京・不動産事業</v>
      </c>
      <c r="C29" s="1620"/>
      <c r="D29" s="1594"/>
      <c r="E29" s="1595" t="e">
        <f ca="1">SUMIFS(実行度合表集計!$GX:$GX,実行度合表集計!$I:$I,B29,実行度合表集計!$HC:$HC,$C$3,実行度合表集計!$D:$D,"&lt;&gt;")</f>
        <v>#REF!</v>
      </c>
      <c r="F29" s="1596" t="s">
        <v>325</v>
      </c>
      <c r="G29" s="1620"/>
      <c r="H29" s="1630" t="s">
        <v>333</v>
      </c>
      <c r="I29" s="1595" t="e">
        <f ca="1">SUMIFS(実行度合表集計!$GR:$GR,実行度合表集計!$I:$I,B29,実行度合表集計!$HC:$HC,$C$3,実行度合表集計!$D:$D,"&lt;&gt;")</f>
        <v>#REF!</v>
      </c>
      <c r="J29" s="1596" t="s">
        <v>325</v>
      </c>
      <c r="L29" s="1480"/>
    </row>
    <row r="30" spans="2:12" s="1382" customFormat="1" ht="51" x14ac:dyDescent="0.5">
      <c r="B30" s="1479" t="s">
        <v>459</v>
      </c>
      <c r="C30" s="1620"/>
      <c r="D30" s="1594"/>
      <c r="E30" s="1595"/>
      <c r="F30" s="1596"/>
      <c r="G30" s="1620"/>
      <c r="H30" s="1630"/>
      <c r="I30" s="1595"/>
      <c r="J30" s="1596"/>
    </row>
    <row r="31" spans="2:12" ht="51.75" x14ac:dyDescent="1">
      <c r="B31" s="1403" t="str">
        <f>集計グループ12</f>
        <v>千葉・不動産事業</v>
      </c>
      <c r="C31" s="1620"/>
      <c r="D31" s="1594"/>
      <c r="E31" s="1595" t="e">
        <f ca="1">SUMIFS(実行度合表集計!$GX:$GX,実行度合表集計!$I:$I,B31,実行度合表集計!$HC:$HC,$C$3,実行度合表集計!$D:$D,"&lt;&gt;")</f>
        <v>#REF!</v>
      </c>
      <c r="F31" s="1596" t="s">
        <v>325</v>
      </c>
      <c r="G31" s="1620"/>
      <c r="H31" s="1630" t="s">
        <v>333</v>
      </c>
      <c r="I31" s="1595" t="e">
        <f ca="1">SUMIFS(実行度合表集計!$GR:$GR,実行度合表集計!$I:$I,B31,実行度合表集計!$HC:$HC,$C$3,実行度合表集計!$D:$D,"&lt;&gt;")</f>
        <v>#REF!</v>
      </c>
      <c r="J31" s="1596" t="s">
        <v>325</v>
      </c>
      <c r="L31" s="1480"/>
    </row>
    <row r="32" spans="2:12" s="1382" customFormat="1" ht="51" x14ac:dyDescent="0.5">
      <c r="B32" s="1479" t="s">
        <v>458</v>
      </c>
      <c r="C32" s="1620"/>
      <c r="D32" s="1594"/>
      <c r="E32" s="1595"/>
      <c r="F32" s="1596"/>
      <c r="G32" s="1620"/>
      <c r="H32" s="1630"/>
      <c r="I32" s="1595"/>
      <c r="J32" s="1596"/>
    </row>
    <row r="33" spans="2:12" ht="51.75" x14ac:dyDescent="1">
      <c r="B33" s="1403" t="str">
        <f>集計グループ13</f>
        <v>社会福祉事業</v>
      </c>
      <c r="C33" s="1620"/>
      <c r="D33" s="1594"/>
      <c r="E33" s="1595" t="e">
        <f ca="1">SUMIFS(実行度合表集計!$GX:$GX,実行度合表集計!$I:$I,B33,実行度合表集計!$HC:$HC,$C$3,実行度合表集計!$D:$D,"&lt;&gt;")</f>
        <v>#REF!</v>
      </c>
      <c r="F33" s="1596" t="s">
        <v>325</v>
      </c>
      <c r="G33" s="1620"/>
      <c r="H33" s="1630" t="s">
        <v>333</v>
      </c>
      <c r="I33" s="1595" t="e">
        <f ca="1">SUMIFS(実行度合表集計!$GR:$GR,実行度合表集計!$I:$I,B33,実行度合表集計!$HC:$HC,$C$3,実行度合表集計!$D:$D,"&lt;&gt;")</f>
        <v>#REF!</v>
      </c>
      <c r="J33" s="1596" t="s">
        <v>325</v>
      </c>
      <c r="L33" s="1480"/>
    </row>
    <row r="34" spans="2:12" s="1382" customFormat="1" ht="51" x14ac:dyDescent="0.5">
      <c r="B34" s="1479" t="s">
        <v>401</v>
      </c>
      <c r="C34" s="1620"/>
      <c r="D34" s="1594"/>
      <c r="E34" s="1595"/>
      <c r="F34" s="1596"/>
      <c r="G34" s="1620"/>
      <c r="H34" s="1630"/>
      <c r="I34" s="1595"/>
      <c r="J34" s="1596"/>
    </row>
    <row r="35" spans="2:12" ht="51.75" x14ac:dyDescent="1">
      <c r="B35" s="1403" t="str">
        <f>集計グループ14</f>
        <v>第一建材工業</v>
      </c>
      <c r="C35" s="1620"/>
      <c r="D35" s="1594"/>
      <c r="E35" s="1595" t="e">
        <f ca="1">SUMIFS(実行度合表集計!$GX:$GX,実行度合表集計!$I:$I,B35,実行度合表集計!$HC:$HC,$C$3,実行度合表集計!$D:$D,"&lt;&gt;")</f>
        <v>#REF!</v>
      </c>
      <c r="F35" s="1596" t="s">
        <v>325</v>
      </c>
      <c r="G35" s="1620"/>
      <c r="H35" s="1630" t="s">
        <v>333</v>
      </c>
      <c r="I35" s="1595" t="e">
        <f ca="1">SUMIFS(実行度合表集計!$GR:$GR,実行度合表集計!$I:$I,B35,実行度合表集計!$HC:$HC,$C$3,実行度合表集計!$D:$D,"&lt;&gt;")</f>
        <v>#REF!</v>
      </c>
      <c r="J35" s="1596" t="s">
        <v>325</v>
      </c>
      <c r="L35" s="1480"/>
    </row>
    <row r="36" spans="2:12" s="1382" customFormat="1" ht="25.5" x14ac:dyDescent="0.5">
      <c r="B36" s="1404"/>
      <c r="C36" s="1620"/>
      <c r="D36" s="1594"/>
      <c r="E36" s="1595"/>
      <c r="F36" s="1596"/>
      <c r="G36" s="1620"/>
      <c r="H36" s="1630"/>
      <c r="I36" s="1595"/>
      <c r="J36" s="1596"/>
    </row>
    <row r="37" spans="2:12" ht="51.75" x14ac:dyDescent="1">
      <c r="B37" s="1403" t="str">
        <f>集計グループ15</f>
        <v>FIT-JPN・PHP</v>
      </c>
      <c r="C37" s="1620"/>
      <c r="D37" s="1594"/>
      <c r="E37" s="1595" t="e">
        <f ca="1">SUMIFS(実行度合表集計!$GX:$GX,実行度合表集計!$I:$I,B37,実行度合表集計!$HC:$HC,$C$3,実行度合表集計!$D:$D,"&lt;&gt;")</f>
        <v>#REF!</v>
      </c>
      <c r="F37" s="1596" t="s">
        <v>325</v>
      </c>
      <c r="G37" s="1620"/>
      <c r="H37" s="1630" t="s">
        <v>333</v>
      </c>
      <c r="I37" s="1595" t="e">
        <f ca="1">SUMIFS(実行度合表集計!$GR:$GR,実行度合表集計!$I:$I,B37,実行度合表集計!$HC:$HC,$C$3,実行度合表集計!$D:$D,"&lt;&gt;")</f>
        <v>#REF!</v>
      </c>
      <c r="J37" s="1596" t="s">
        <v>325</v>
      </c>
      <c r="L37" s="1480"/>
    </row>
    <row r="38" spans="2:12" s="1382" customFormat="1" ht="25.5" x14ac:dyDescent="0.5">
      <c r="B38" s="1404"/>
      <c r="C38" s="1620"/>
      <c r="D38" s="1594"/>
      <c r="E38" s="1595"/>
      <c r="F38" s="1596"/>
      <c r="G38" s="1620"/>
      <c r="H38" s="1630"/>
      <c r="I38" s="1595"/>
      <c r="J38" s="1596"/>
    </row>
    <row r="39" spans="2:12" ht="51.75" x14ac:dyDescent="1">
      <c r="B39" s="1403" t="str">
        <f>集計グループ16</f>
        <v>リーガルFP事業部</v>
      </c>
      <c r="C39" s="1620"/>
      <c r="D39" s="1594"/>
      <c r="E39" s="1595" t="e">
        <f ca="1">SUMIFS(実行度合表集計!$GX:$GX,実行度合表集計!$I:$I,B39,実行度合表集計!$HC:$HC,$C$3,実行度合表集計!$D:$D,"&lt;&gt;")</f>
        <v>#REF!</v>
      </c>
      <c r="F39" s="1596" t="s">
        <v>325</v>
      </c>
      <c r="G39" s="1620"/>
      <c r="H39" s="1630" t="s">
        <v>333</v>
      </c>
      <c r="I39" s="1595" t="e">
        <f ca="1">SUMIFS(実行度合表集計!$GR:$GR,実行度合表集計!$I:$I,B39,実行度合表集計!$HC:$HC,$C$3,実行度合表集計!$D:$D,"&lt;&gt;")</f>
        <v>#REF!</v>
      </c>
      <c r="J39" s="1596" t="s">
        <v>325</v>
      </c>
      <c r="L39" s="1480"/>
    </row>
    <row r="40" spans="2:12" s="1382" customFormat="1" ht="26.25" thickBot="1" x14ac:dyDescent="0.55000000000000004">
      <c r="B40" s="1405"/>
      <c r="C40" s="1629"/>
      <c r="D40" s="1601"/>
      <c r="E40" s="1603"/>
      <c r="F40" s="1605"/>
      <c r="G40" s="1629"/>
      <c r="H40" s="1631"/>
      <c r="I40" s="1603"/>
      <c r="J40" s="1605"/>
    </row>
    <row r="41" spans="2:12" s="1381" customFormat="1" ht="33" x14ac:dyDescent="0.65">
      <c r="I41" s="1628" t="s">
        <v>330</v>
      </c>
      <c r="J41" s="1628"/>
    </row>
  </sheetData>
  <mergeCells count="141">
    <mergeCell ref="C2:H2"/>
    <mergeCell ref="I2:J2"/>
    <mergeCell ref="C3:H3"/>
    <mergeCell ref="B4:D4"/>
    <mergeCell ref="E4:I4"/>
    <mergeCell ref="B6:B7"/>
    <mergeCell ref="C6:F6"/>
    <mergeCell ref="G6:J6"/>
    <mergeCell ref="C7:D7"/>
    <mergeCell ref="E7:F7"/>
    <mergeCell ref="G7:H7"/>
    <mergeCell ref="I7:J7"/>
    <mergeCell ref="C9:C10"/>
    <mergeCell ref="D9:D10"/>
    <mergeCell ref="E9:E10"/>
    <mergeCell ref="F9:F10"/>
    <mergeCell ref="G9:G10"/>
    <mergeCell ref="H9:H10"/>
    <mergeCell ref="I9:I10"/>
    <mergeCell ref="J9:J10"/>
    <mergeCell ref="I11:I12"/>
    <mergeCell ref="J11:J12"/>
    <mergeCell ref="C13:C14"/>
    <mergeCell ref="D13:D14"/>
    <mergeCell ref="E13:E14"/>
    <mergeCell ref="F13:F14"/>
    <mergeCell ref="G13:G14"/>
    <mergeCell ref="H13:H14"/>
    <mergeCell ref="I13:I14"/>
    <mergeCell ref="J13:J14"/>
    <mergeCell ref="C11:C12"/>
    <mergeCell ref="D11:D12"/>
    <mergeCell ref="E11:E12"/>
    <mergeCell ref="F11:F12"/>
    <mergeCell ref="G11:G12"/>
    <mergeCell ref="H11:H12"/>
    <mergeCell ref="I15:I16"/>
    <mergeCell ref="J15:J16"/>
    <mergeCell ref="C17:C18"/>
    <mergeCell ref="D17:D18"/>
    <mergeCell ref="E17:E18"/>
    <mergeCell ref="F17:F18"/>
    <mergeCell ref="G17:G18"/>
    <mergeCell ref="H17:H18"/>
    <mergeCell ref="I17:I18"/>
    <mergeCell ref="J17:J18"/>
    <mergeCell ref="C15:C16"/>
    <mergeCell ref="D15:D16"/>
    <mergeCell ref="E15:E16"/>
    <mergeCell ref="F15:F16"/>
    <mergeCell ref="G15:G16"/>
    <mergeCell ref="H15:H16"/>
    <mergeCell ref="I19:I20"/>
    <mergeCell ref="J19:J20"/>
    <mergeCell ref="C21:C22"/>
    <mergeCell ref="D21:D22"/>
    <mergeCell ref="E21:E22"/>
    <mergeCell ref="F21:F22"/>
    <mergeCell ref="G21:G22"/>
    <mergeCell ref="H21:H22"/>
    <mergeCell ref="I21:I22"/>
    <mergeCell ref="J21:J22"/>
    <mergeCell ref="C19:C20"/>
    <mergeCell ref="D19:D20"/>
    <mergeCell ref="E19:E20"/>
    <mergeCell ref="F19:F20"/>
    <mergeCell ref="G19:G20"/>
    <mergeCell ref="H19:H20"/>
    <mergeCell ref="I23:I24"/>
    <mergeCell ref="J23:J24"/>
    <mergeCell ref="C25:C26"/>
    <mergeCell ref="D25:D26"/>
    <mergeCell ref="E25:E26"/>
    <mergeCell ref="F25:F26"/>
    <mergeCell ref="G25:G26"/>
    <mergeCell ref="H25:H26"/>
    <mergeCell ref="I25:I26"/>
    <mergeCell ref="J25:J26"/>
    <mergeCell ref="C23:C24"/>
    <mergeCell ref="D23:D24"/>
    <mergeCell ref="E23:E24"/>
    <mergeCell ref="F23:F24"/>
    <mergeCell ref="G23:G24"/>
    <mergeCell ref="H23:H24"/>
    <mergeCell ref="I27:I28"/>
    <mergeCell ref="J27:J28"/>
    <mergeCell ref="C29:C30"/>
    <mergeCell ref="D29:D30"/>
    <mergeCell ref="E29:E30"/>
    <mergeCell ref="F29:F30"/>
    <mergeCell ref="G29:G30"/>
    <mergeCell ref="H29:H30"/>
    <mergeCell ref="I29:I30"/>
    <mergeCell ref="J29:J30"/>
    <mergeCell ref="C27:C28"/>
    <mergeCell ref="D27:D28"/>
    <mergeCell ref="E27:E28"/>
    <mergeCell ref="F27:F28"/>
    <mergeCell ref="G27:G28"/>
    <mergeCell ref="H27:H28"/>
    <mergeCell ref="I31:I32"/>
    <mergeCell ref="J31:J32"/>
    <mergeCell ref="C33:C34"/>
    <mergeCell ref="D33:D34"/>
    <mergeCell ref="E33:E34"/>
    <mergeCell ref="F33:F34"/>
    <mergeCell ref="G33:G34"/>
    <mergeCell ref="H33:H34"/>
    <mergeCell ref="I33:I34"/>
    <mergeCell ref="J33:J34"/>
    <mergeCell ref="C31:C32"/>
    <mergeCell ref="D31:D32"/>
    <mergeCell ref="E31:E32"/>
    <mergeCell ref="F31:F32"/>
    <mergeCell ref="G31:G32"/>
    <mergeCell ref="H31:H32"/>
    <mergeCell ref="I35:I36"/>
    <mergeCell ref="J35:J36"/>
    <mergeCell ref="C37:C38"/>
    <mergeCell ref="D37:D38"/>
    <mergeCell ref="E37:E38"/>
    <mergeCell ref="F37:F38"/>
    <mergeCell ref="G37:G38"/>
    <mergeCell ref="H37:H38"/>
    <mergeCell ref="I37:I38"/>
    <mergeCell ref="J37:J38"/>
    <mergeCell ref="C35:C36"/>
    <mergeCell ref="D35:D36"/>
    <mergeCell ref="E35:E36"/>
    <mergeCell ref="F35:F36"/>
    <mergeCell ref="G35:G36"/>
    <mergeCell ref="H35:H36"/>
    <mergeCell ref="I39:I40"/>
    <mergeCell ref="J39:J40"/>
    <mergeCell ref="I41:J41"/>
    <mergeCell ref="C39:C40"/>
    <mergeCell ref="D39:D40"/>
    <mergeCell ref="E39:E40"/>
    <mergeCell ref="F39:F40"/>
    <mergeCell ref="G39:G40"/>
    <mergeCell ref="H39:H40"/>
  </mergeCells>
  <phoneticPr fontId="4"/>
  <printOptions horizontalCentered="1" verticalCentered="1"/>
  <pageMargins left="0.39370078740157483" right="0.39370078740157483" top="0.39370078740157483" bottom="0.39370078740157483" header="0" footer="0"/>
  <pageSetup paperSize="9"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800C3-BCAD-4FF3-8FC6-F5F99464503F}">
  <sheetPr codeName="Sheet341">
    <tabColor rgb="FFFFFF00"/>
    <pageSetUpPr fitToPage="1"/>
  </sheetPr>
  <dimension ref="B1:K22"/>
  <sheetViews>
    <sheetView view="pageBreakPreview" zoomScale="40" zoomScaleNormal="40" zoomScaleSheetLayoutView="40" workbookViewId="0">
      <selection sqref="A1:XFD1048576"/>
    </sheetView>
  </sheetViews>
  <sheetFormatPr defaultColWidth="9.109375" defaultRowHeight="58.5" x14ac:dyDescent="1.1499999999999999"/>
  <cols>
    <col min="1" max="1" width="8" style="1380" customWidth="1"/>
    <col min="2" max="2" width="12" style="1380" customWidth="1"/>
    <col min="3" max="3" width="40.6640625" style="1380" customWidth="1"/>
    <col min="4" max="4" width="36.5546875" style="1380" customWidth="1"/>
    <col min="5" max="5" width="12" style="1380" customWidth="1"/>
    <col min="6" max="6" width="36.5546875" style="1380" customWidth="1"/>
    <col min="7" max="7" width="12" style="1380" customWidth="1"/>
    <col min="8" max="8" width="9.109375" style="1380"/>
    <col min="9" max="9" width="16.6640625" style="1381" customWidth="1"/>
    <col min="10" max="10" width="9.109375" style="1380"/>
    <col min="11" max="11" width="8.88671875" style="1383" customWidth="1"/>
    <col min="12" max="16384" width="9.109375" style="1380"/>
  </cols>
  <sheetData>
    <row r="1" spans="2:11" s="1387" customFormat="1" ht="24" x14ac:dyDescent="0.5"/>
    <row r="2" spans="2:11" s="1389" customFormat="1" ht="54" x14ac:dyDescent="0.25">
      <c r="B2" s="1639" t="str">
        <f>年度&amp;"年度"</f>
        <v>2025年度</v>
      </c>
      <c r="C2" s="1639"/>
      <c r="D2" s="1637" t="s">
        <v>328</v>
      </c>
      <c r="E2" s="1637"/>
      <c r="F2" s="1638" t="s">
        <v>329</v>
      </c>
      <c r="G2" s="1638"/>
      <c r="I2" s="1399"/>
    </row>
    <row r="3" spans="2:11" s="1387" customFormat="1" ht="43.5" thickBot="1" x14ac:dyDescent="0.9">
      <c r="D3" s="1636" t="s">
        <v>340</v>
      </c>
      <c r="E3" s="1636"/>
      <c r="I3" s="1381"/>
    </row>
    <row r="4" spans="2:11" ht="59.25" thickBot="1" x14ac:dyDescent="1.2">
      <c r="B4" s="1644" t="s">
        <v>327</v>
      </c>
      <c r="C4" s="1645"/>
      <c r="D4" s="1642" t="s">
        <v>324</v>
      </c>
      <c r="E4" s="1643"/>
      <c r="F4" s="1640" t="s">
        <v>221</v>
      </c>
      <c r="G4" s="1641"/>
    </row>
    <row r="5" spans="2:11" ht="65.25" thickBot="1" x14ac:dyDescent="1.3">
      <c r="B5" s="1646"/>
      <c r="C5" s="1647"/>
      <c r="D5" s="1397" t="e">
        <f ca="1">実行度合表集計!GX129</f>
        <v>#REF!</v>
      </c>
      <c r="E5" s="1398" t="s">
        <v>325</v>
      </c>
      <c r="F5" s="1393" t="e">
        <f ca="1">実行度合表集計!GZ129</f>
        <v>#REF!</v>
      </c>
      <c r="G5" s="1388" t="s">
        <v>325</v>
      </c>
      <c r="I5" s="1400" t="e">
        <f ca="1">F5/D5</f>
        <v>#REF!</v>
      </c>
      <c r="K5" s="1426"/>
    </row>
    <row r="6" spans="2:11" ht="64.5" x14ac:dyDescent="1.25">
      <c r="B6" s="1648" t="s">
        <v>326</v>
      </c>
      <c r="C6" s="1394" t="str">
        <f>集計グループ1</f>
        <v>アクティエ</v>
      </c>
      <c r="D6" s="1390" t="e">
        <f ca="1">SUMIFS(実行度合表集計!$GX:$GX,実行度合表集計!$I:$I,'グループ(経常利益)計画'!C6,実行度合表集計!HC:HC,$D$3,実行度合表集計!$D:$D,"&lt;&gt;")</f>
        <v>#REF!</v>
      </c>
      <c r="E6" s="1384" t="s">
        <v>325</v>
      </c>
      <c r="F6" s="1390" t="e">
        <f ca="1">SUMIFS(実行度合表集計!$GZ:$GZ,実行度合表集計!$I:$I,'グループ(経常利益)計画'!C6,実行度合表集計!HC:HC,$D$3,実行度合表集計!$D:$D,"&lt;&gt;")</f>
        <v>#REF!</v>
      </c>
      <c r="G6" s="1384" t="s">
        <v>325</v>
      </c>
      <c r="I6" s="1400" t="e">
        <f t="shared" ref="I6:I21" ca="1" si="0">F6/D6</f>
        <v>#REF!</v>
      </c>
      <c r="K6" s="1427"/>
    </row>
    <row r="7" spans="2:11" ht="64.5" x14ac:dyDescent="1.25">
      <c r="B7" s="1649"/>
      <c r="C7" s="1395" t="str">
        <f>集計グループ2</f>
        <v>ネクストハウス</v>
      </c>
      <c r="D7" s="1391" t="e">
        <f ca="1">SUMIFS(実行度合表集計!$GX:$GX,実行度合表集計!$I:$I,'グループ(経常利益)計画'!C7,実行度合表集計!HC:HC,$D$3,実行度合表集計!$D:$D,"&lt;&gt;")</f>
        <v>#REF!</v>
      </c>
      <c r="E7" s="1385" t="s">
        <v>325</v>
      </c>
      <c r="F7" s="1391" t="e">
        <f ca="1">SUMIFS(実行度合表集計!$GZ:$GZ,実行度合表集計!$I:$I,'グループ(経常利益)計画'!C7,実行度合表集計!HC:HC,$D$3,実行度合表集計!$D:$D,"&lt;&gt;")</f>
        <v>#REF!</v>
      </c>
      <c r="G7" s="1385" t="s">
        <v>325</v>
      </c>
      <c r="I7" s="1400" t="e">
        <f t="shared" ca="1" si="0"/>
        <v>#REF!</v>
      </c>
      <c r="K7" s="1427"/>
    </row>
    <row r="8" spans="2:11" ht="64.5" x14ac:dyDescent="1.25">
      <c r="B8" s="1649"/>
      <c r="C8" s="1395" t="str">
        <f>集計グループ3</f>
        <v>アクティブハウス</v>
      </c>
      <c r="D8" s="1391" t="e">
        <f ca="1">SUMIFS(実行度合表集計!$GX:$GX,実行度合表集計!$I:$I,'グループ(経常利益)計画'!C8,実行度合表集計!HC:HC,$D$3,実行度合表集計!$D:$D,"&lt;&gt;")</f>
        <v>#REF!</v>
      </c>
      <c r="E8" s="1385" t="s">
        <v>325</v>
      </c>
      <c r="F8" s="1391" t="e">
        <f ca="1">SUMIFS(実行度合表集計!$GZ:$GZ,実行度合表集計!$I:$I,'グループ(経常利益)計画'!C8,実行度合表集計!HC:HC,$D$3,実行度合表集計!$D:$D,"&lt;&gt;")</f>
        <v>#REF!</v>
      </c>
      <c r="G8" s="1385" t="s">
        <v>325</v>
      </c>
      <c r="I8" s="1400" t="e">
        <f t="shared" ca="1" si="0"/>
        <v>#REF!</v>
      </c>
      <c r="K8" s="1427"/>
    </row>
    <row r="9" spans="2:11" ht="64.5" x14ac:dyDescent="1.25">
      <c r="B9" s="1649"/>
      <c r="C9" s="1395" t="str">
        <f>集計グループ4</f>
        <v>君津住宅</v>
      </c>
      <c r="D9" s="1391" t="e">
        <f ca="1">SUMIFS(実行度合表集計!$GX:$GX,実行度合表集計!$I:$I,'グループ(経常利益)計画'!C9,実行度合表集計!HC:HC,$D$3,実行度合表集計!$D:$D,"&lt;&gt;")</f>
        <v>#REF!</v>
      </c>
      <c r="E9" s="1385" t="s">
        <v>325</v>
      </c>
      <c r="F9" s="1391" t="e">
        <f ca="1">SUMIFS(実行度合表集計!$GZ:$GZ,実行度合表集計!$I:$I,'グループ(経常利益)計画'!C9,実行度合表集計!HC:HC,$D$3,実行度合表集計!$D:$D,"&lt;&gt;")</f>
        <v>#REF!</v>
      </c>
      <c r="G9" s="1385" t="s">
        <v>325</v>
      </c>
      <c r="I9" s="1400" t="e">
        <f t="shared" ca="1" si="0"/>
        <v>#REF!</v>
      </c>
      <c r="K9" s="1427"/>
    </row>
    <row r="10" spans="2:11" ht="64.5" x14ac:dyDescent="1.25">
      <c r="B10" s="1649"/>
      <c r="C10" s="1395" t="str">
        <f>集計グループ5</f>
        <v>Graph熊本</v>
      </c>
      <c r="D10" s="1391" t="e">
        <f ca="1">SUMIFS(実行度合表集計!$GX:$GX,実行度合表集計!$I:$I,'グループ(経常利益)計画'!C10,実行度合表集計!HC:HC,$D$3,実行度合表集計!$D:$D,"&lt;&gt;")</f>
        <v>#REF!</v>
      </c>
      <c r="E10" s="1385" t="s">
        <v>325</v>
      </c>
      <c r="F10" s="1391" t="e">
        <f ca="1">SUMIFS(実行度合表集計!$GZ:$GZ,実行度合表集計!$I:$I,'グループ(経常利益)計画'!C10,実行度合表集計!HC:HC,$D$3,実行度合表集計!$D:$D,"&lt;&gt;")</f>
        <v>#REF!</v>
      </c>
      <c r="G10" s="1385" t="s">
        <v>325</v>
      </c>
      <c r="I10" s="1400" t="e">
        <f t="shared" ca="1" si="0"/>
        <v>#REF!</v>
      </c>
      <c r="K10" s="1427"/>
    </row>
    <row r="11" spans="2:11" ht="64.5" x14ac:dyDescent="1.25">
      <c r="B11" s="1649"/>
      <c r="C11" s="1395" t="str">
        <f>集計グループ6</f>
        <v>クレバリーホーム静岡</v>
      </c>
      <c r="D11" s="1391" t="e">
        <f ca="1">SUMIFS(実行度合表集計!$GX:$GX,実行度合表集計!$I:$I,'グループ(経常利益)計画'!C11,実行度合表集計!HC:HC,$D$3,実行度合表集計!$D:$D,"&lt;&gt;")</f>
        <v>#REF!</v>
      </c>
      <c r="E11" s="1385" t="s">
        <v>325</v>
      </c>
      <c r="F11" s="1391" t="e">
        <f ca="1">SUMIFS(実行度合表集計!$GZ:$GZ,実行度合表集計!$I:$I,'グループ(経常利益)計画'!C11,実行度合表集計!HC:HC,$D$3,実行度合表集計!$D:$D,"&lt;&gt;")</f>
        <v>#REF!</v>
      </c>
      <c r="G11" s="1385" t="s">
        <v>325</v>
      </c>
      <c r="I11" s="1400" t="e">
        <f t="shared" ca="1" si="0"/>
        <v>#REF!</v>
      </c>
      <c r="K11" s="1427"/>
    </row>
    <row r="12" spans="2:11" ht="64.5" hidden="1" x14ac:dyDescent="1.25">
      <c r="B12" s="1649"/>
      <c r="C12" s="1395">
        <f>集計グループ7</f>
        <v>0</v>
      </c>
      <c r="D12" s="1391">
        <f>SUMIFS(実行度合表集計!$GX:$GX,実行度合表集計!$I:$I,'グループ(経常利益)計画'!C12,実行度合表集計!HC:HC,$D$3,実行度合表集計!$D:$D,"&lt;&gt;")</f>
        <v>0</v>
      </c>
      <c r="E12" s="1385" t="s">
        <v>325</v>
      </c>
      <c r="F12" s="1391">
        <f>SUMIFS(実行度合表集計!$GZ:$GZ,実行度合表集計!$I:$I,'グループ(経常利益)計画'!C12,実行度合表集計!HC:HC,$D$3,実行度合表集計!$D:$D,"&lt;&gt;")</f>
        <v>0</v>
      </c>
      <c r="G12" s="1385" t="s">
        <v>325</v>
      </c>
      <c r="I12" s="1400" t="e">
        <f t="shared" si="0"/>
        <v>#DIV/0!</v>
      </c>
      <c r="K12" s="1427"/>
    </row>
    <row r="13" spans="2:11" ht="64.5" x14ac:dyDescent="1.25">
      <c r="B13" s="1649"/>
      <c r="C13" s="1395" t="str">
        <f>集計グループ8</f>
        <v>東京・リフォーム課</v>
      </c>
      <c r="D13" s="1391" t="e">
        <f ca="1">SUMIFS(実行度合表集計!$GX:$GX,実行度合表集計!$I:$I,'グループ(経常利益)計画'!C13,実行度合表集計!HC:HC,$D$3,実行度合表集計!$D:$D,"&lt;&gt;")</f>
        <v>#REF!</v>
      </c>
      <c r="E13" s="1385" t="s">
        <v>325</v>
      </c>
      <c r="F13" s="1391" t="e">
        <f ca="1">SUMIFS(実行度合表集計!$GZ:$GZ,実行度合表集計!$I:$I,'グループ(経常利益)計画'!C13,実行度合表集計!HC:HC,$D$3,実行度合表集計!$D:$D,"&lt;&gt;")</f>
        <v>#REF!</v>
      </c>
      <c r="G13" s="1385" t="s">
        <v>325</v>
      </c>
      <c r="I13" s="1400" t="e">
        <f t="shared" ca="1" si="0"/>
        <v>#REF!</v>
      </c>
      <c r="K13" s="1427"/>
    </row>
    <row r="14" spans="2:11" ht="64.5" hidden="1" x14ac:dyDescent="1.25">
      <c r="B14" s="1649"/>
      <c r="C14" s="1395">
        <f>集計グループ9</f>
        <v>0</v>
      </c>
      <c r="D14" s="1391">
        <f>SUMIFS(実行度合表集計!$GX:$GX,実行度合表集計!$I:$I,'グループ(経常利益)計画'!C14,実行度合表集計!HC:HC,$D$3,実行度合表集計!$D:$D,"&lt;&gt;")</f>
        <v>0</v>
      </c>
      <c r="E14" s="1385" t="s">
        <v>325</v>
      </c>
      <c r="F14" s="1391">
        <f>SUMIFS(実行度合表集計!$GZ:$GZ,実行度合表集計!$I:$I,'グループ(経常利益)計画'!C14,実行度合表集計!HC:HC,$D$3,実行度合表集計!$D:$D,"&lt;&gt;")</f>
        <v>0</v>
      </c>
      <c r="G14" s="1385" t="s">
        <v>325</v>
      </c>
      <c r="I14" s="1400" t="e">
        <f t="shared" si="0"/>
        <v>#DIV/0!</v>
      </c>
      <c r="K14" s="1427"/>
    </row>
    <row r="15" spans="2:11" ht="64.5" x14ac:dyDescent="1.25">
      <c r="B15" s="1649"/>
      <c r="C15" s="1395" t="str">
        <f>集計グループ10</f>
        <v>特建事業部</v>
      </c>
      <c r="D15" s="1391" t="e">
        <f ca="1">SUMIFS(実行度合表集計!$GX:$GX,実行度合表集計!$I:$I,'グループ(経常利益)計画'!C15,実行度合表集計!HC:HC,$D$3,実行度合表集計!$D:$D,"&lt;&gt;")</f>
        <v>#REF!</v>
      </c>
      <c r="E15" s="1385" t="s">
        <v>325</v>
      </c>
      <c r="F15" s="1391" t="e">
        <f ca="1">SUMIFS(実行度合表集計!$GZ:$GZ,実行度合表集計!$I:$I,'グループ(経常利益)計画'!C15,実行度合表集計!HC:HC,$D$3,実行度合表集計!$D:$D,"&lt;&gt;")</f>
        <v>#REF!</v>
      </c>
      <c r="G15" s="1385" t="s">
        <v>325</v>
      </c>
      <c r="I15" s="1400" t="e">
        <f t="shared" ca="1" si="0"/>
        <v>#REF!</v>
      </c>
      <c r="K15" s="1427"/>
    </row>
    <row r="16" spans="2:11" ht="64.5" x14ac:dyDescent="1.25">
      <c r="B16" s="1649"/>
      <c r="C16" s="1395" t="str">
        <f>集計グループ11</f>
        <v>東京・不動産事業</v>
      </c>
      <c r="D16" s="1391" t="e">
        <f ca="1">SUMIFS(実行度合表集計!$GX:$GX,実行度合表集計!$I:$I,'グループ(経常利益)計画'!C16,実行度合表集計!HC:HC,$D$3,実行度合表集計!$D:$D,"&lt;&gt;")</f>
        <v>#REF!</v>
      </c>
      <c r="E16" s="1385" t="s">
        <v>325</v>
      </c>
      <c r="F16" s="1391" t="e">
        <f ca="1">SUMIFS(実行度合表集計!$GZ:$GZ,実行度合表集計!$I:$I,'グループ(経常利益)計画'!C16,実行度合表集計!HC:HC,$D$3,実行度合表集計!$D:$D,"&lt;&gt;")</f>
        <v>#REF!</v>
      </c>
      <c r="G16" s="1385" t="s">
        <v>325</v>
      </c>
      <c r="I16" s="1400" t="e">
        <f t="shared" ca="1" si="0"/>
        <v>#REF!</v>
      </c>
      <c r="K16" s="1427"/>
    </row>
    <row r="17" spans="2:11" ht="64.5" x14ac:dyDescent="1.25">
      <c r="B17" s="1649"/>
      <c r="C17" s="1395" t="str">
        <f>集計グループ12</f>
        <v>千葉・不動産事業</v>
      </c>
      <c r="D17" s="1391" t="e">
        <f ca="1">SUMIFS(実行度合表集計!$GX:$GX,実行度合表集計!$I:$I,'グループ(経常利益)計画'!C17,実行度合表集計!HC:HC,$D$3,実行度合表集計!$D:$D,"&lt;&gt;")</f>
        <v>#REF!</v>
      </c>
      <c r="E17" s="1385" t="s">
        <v>325</v>
      </c>
      <c r="F17" s="1391" t="e">
        <f ca="1">SUMIFS(実行度合表集計!$GZ:$GZ,実行度合表集計!$I:$I,'グループ(経常利益)計画'!C17,実行度合表集計!HC:HC,$D$3,実行度合表集計!$D:$D,"&lt;&gt;")</f>
        <v>#REF!</v>
      </c>
      <c r="G17" s="1385" t="s">
        <v>325</v>
      </c>
      <c r="I17" s="1400" t="e">
        <f t="shared" ca="1" si="0"/>
        <v>#REF!</v>
      </c>
      <c r="K17" s="1427"/>
    </row>
    <row r="18" spans="2:11" ht="64.5" x14ac:dyDescent="1.25">
      <c r="B18" s="1649"/>
      <c r="C18" s="1395" t="str">
        <f>集計グループ13</f>
        <v>社会福祉事業</v>
      </c>
      <c r="D18" s="1391" t="e">
        <f ca="1">SUMIFS(実行度合表集計!$GX:$GX,実行度合表集計!$I:$I,'グループ(経常利益)計画'!C18,実行度合表集計!HC:HC,$D$3,実行度合表集計!$D:$D,"&lt;&gt;")</f>
        <v>#REF!</v>
      </c>
      <c r="E18" s="1385" t="s">
        <v>325</v>
      </c>
      <c r="F18" s="1391" t="e">
        <f ca="1">SUMIFS(実行度合表集計!$GZ:$GZ,実行度合表集計!$I:$I,'グループ(経常利益)計画'!C18,実行度合表集計!HC:HC,$D$3,実行度合表集計!$D:$D,"&lt;&gt;")</f>
        <v>#REF!</v>
      </c>
      <c r="G18" s="1385" t="s">
        <v>325</v>
      </c>
      <c r="I18" s="1400" t="e">
        <f t="shared" ca="1" si="0"/>
        <v>#REF!</v>
      </c>
      <c r="K18" s="1427"/>
    </row>
    <row r="19" spans="2:11" ht="64.5" x14ac:dyDescent="1.25">
      <c r="B19" s="1649"/>
      <c r="C19" s="1395" t="str">
        <f>集計グループ14</f>
        <v>第一建材工業</v>
      </c>
      <c r="D19" s="1391" t="e">
        <f ca="1">SUMIFS(実行度合表集計!$GX:$GX,実行度合表集計!$I:$I,'グループ(経常利益)計画'!C19,実行度合表集計!HC:HC,$D$3,実行度合表集計!$D:$D,"&lt;&gt;")</f>
        <v>#REF!</v>
      </c>
      <c r="E19" s="1385" t="s">
        <v>325</v>
      </c>
      <c r="F19" s="1391" t="e">
        <f ca="1">SUMIFS(実行度合表集計!$GZ:$GZ,実行度合表集計!$I:$I,'グループ(経常利益)計画'!C19,実行度合表集計!HC:HC,$D$3,実行度合表集計!$D:$D,"&lt;&gt;")</f>
        <v>#REF!</v>
      </c>
      <c r="G19" s="1385" t="s">
        <v>325</v>
      </c>
      <c r="I19" s="1400" t="e">
        <f t="shared" ca="1" si="0"/>
        <v>#REF!</v>
      </c>
      <c r="K19" s="1427"/>
    </row>
    <row r="20" spans="2:11" ht="64.5" x14ac:dyDescent="1.25">
      <c r="B20" s="1649"/>
      <c r="C20" s="1395" t="str">
        <f>集計グループ15</f>
        <v>FIT-JPN・PHP</v>
      </c>
      <c r="D20" s="1391" t="e">
        <f ca="1">SUMIFS(実行度合表集計!$GX:$GX,実行度合表集計!$I:$I,'グループ(経常利益)計画'!C20,実行度合表集計!HC:HC,$D$3,実行度合表集計!$D:$D,"&lt;&gt;")</f>
        <v>#REF!</v>
      </c>
      <c r="E20" s="1385" t="s">
        <v>325</v>
      </c>
      <c r="F20" s="1391" t="e">
        <f ca="1">SUMIFS(実行度合表集計!$GZ:$GZ,実行度合表集計!$I:$I,'グループ(経常利益)計画'!C20,実行度合表集計!HC:HC,$D$3,実行度合表集計!$D:$D,"&lt;&gt;")</f>
        <v>#REF!</v>
      </c>
      <c r="G20" s="1385" t="s">
        <v>325</v>
      </c>
      <c r="I20" s="1400" t="e">
        <f t="shared" ca="1" si="0"/>
        <v>#REF!</v>
      </c>
      <c r="K20" s="1427"/>
    </row>
    <row r="21" spans="2:11" ht="65.25" thickBot="1" x14ac:dyDescent="1.3">
      <c r="B21" s="1650"/>
      <c r="C21" s="1396" t="str">
        <f>集計グループ16</f>
        <v>リーガルFP事業部</v>
      </c>
      <c r="D21" s="1392" t="e">
        <f ca="1">SUMIFS(実行度合表集計!$GX:$GX,実行度合表集計!$I:$I,'グループ(経常利益)計画'!C21,実行度合表集計!HC:HC,$D$3,実行度合表集計!$D:$D,"&lt;&gt;")</f>
        <v>#REF!</v>
      </c>
      <c r="E21" s="1386" t="s">
        <v>325</v>
      </c>
      <c r="F21" s="1392" t="e">
        <f ca="1">SUMIFS(実行度合表集計!$GZ:$GZ,実行度合表集計!$I:$I,'グループ(経常利益)計画'!C21,実行度合表集計!HC:HC,$D$3,実行度合表集計!$D:$D,"&lt;&gt;")</f>
        <v>#REF!</v>
      </c>
      <c r="G21" s="1386" t="s">
        <v>325</v>
      </c>
      <c r="I21" s="1400" t="e">
        <f t="shared" ca="1" si="0"/>
        <v>#REF!</v>
      </c>
      <c r="K21" s="1428"/>
    </row>
    <row r="22" spans="2:11" s="1381" customFormat="1" ht="33" x14ac:dyDescent="0.65">
      <c r="F22" s="1628" t="s">
        <v>330</v>
      </c>
      <c r="G22" s="1628"/>
    </row>
  </sheetData>
  <mergeCells count="9">
    <mergeCell ref="D3:E3"/>
    <mergeCell ref="D2:E2"/>
    <mergeCell ref="F2:G2"/>
    <mergeCell ref="B2:C2"/>
    <mergeCell ref="F22:G22"/>
    <mergeCell ref="F4:G4"/>
    <mergeCell ref="D4:E4"/>
    <mergeCell ref="B4:C5"/>
    <mergeCell ref="B6:B21"/>
  </mergeCells>
  <phoneticPr fontId="4"/>
  <printOptions horizontalCentered="1"/>
  <pageMargins left="0.39370078740157483" right="0.39370078740157483" top="0.39370078740157483" bottom="0.39370078740157483" header="0" footer="0"/>
  <pageSetup paperSize="9" scale="51"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CA00B-B0C3-44E7-9B09-4B8899CFBB20}">
  <sheetPr codeName="Sheet471">
    <tabColor rgb="FFFF0000"/>
    <pageSetUpPr fitToPage="1"/>
  </sheetPr>
  <dimension ref="B1:K22"/>
  <sheetViews>
    <sheetView view="pageBreakPreview" zoomScale="55" zoomScaleNormal="40" zoomScaleSheetLayoutView="55" workbookViewId="0">
      <selection sqref="A1:XFD1048576"/>
    </sheetView>
  </sheetViews>
  <sheetFormatPr defaultColWidth="9.109375" defaultRowHeight="58.5" x14ac:dyDescent="1.1499999999999999"/>
  <cols>
    <col min="1" max="1" width="8" style="1380" customWidth="1"/>
    <col min="2" max="2" width="12" style="1380" customWidth="1"/>
    <col min="3" max="3" width="40.6640625" style="1380" customWidth="1"/>
    <col min="4" max="4" width="36.5546875" style="1380" customWidth="1"/>
    <col min="5" max="5" width="12" style="1380" customWidth="1"/>
    <col min="6" max="6" width="36.5546875" style="1380" customWidth="1"/>
    <col min="7" max="7" width="12" style="1380" customWidth="1"/>
    <col min="8" max="8" width="9.109375" style="1380"/>
    <col min="9" max="9" width="16.6640625" style="1381" customWidth="1"/>
    <col min="10" max="10" width="9.109375" style="1380"/>
    <col min="11" max="11" width="8.88671875" style="1383" customWidth="1"/>
    <col min="12" max="16384" width="9.109375" style="1380"/>
  </cols>
  <sheetData>
    <row r="1" spans="2:11" s="1387" customFormat="1" ht="24" x14ac:dyDescent="0.5"/>
    <row r="2" spans="2:11" s="1389" customFormat="1" ht="54" x14ac:dyDescent="0.25">
      <c r="B2" s="1639" t="str">
        <f>年度&amp;"年度"</f>
        <v>2025年度</v>
      </c>
      <c r="C2" s="1639"/>
      <c r="D2" s="1637" t="s">
        <v>328</v>
      </c>
      <c r="E2" s="1637"/>
      <c r="F2" s="1638" t="s">
        <v>329</v>
      </c>
      <c r="G2" s="1638"/>
      <c r="I2" s="1399"/>
    </row>
    <row r="3" spans="2:11" s="1387" customFormat="1" ht="43.5" thickBot="1" x14ac:dyDescent="0.9">
      <c r="D3" s="1651" t="s">
        <v>341</v>
      </c>
      <c r="E3" s="1651"/>
      <c r="I3" s="1381"/>
    </row>
    <row r="4" spans="2:11" ht="59.25" thickBot="1" x14ac:dyDescent="1.2">
      <c r="B4" s="1644" t="s">
        <v>327</v>
      </c>
      <c r="C4" s="1645"/>
      <c r="D4" s="1642" t="s">
        <v>324</v>
      </c>
      <c r="E4" s="1643"/>
      <c r="F4" s="1640" t="s">
        <v>221</v>
      </c>
      <c r="G4" s="1641"/>
    </row>
    <row r="5" spans="2:11" ht="65.25" thickBot="1" x14ac:dyDescent="1.3">
      <c r="B5" s="1646"/>
      <c r="C5" s="1647"/>
      <c r="D5" s="1397" t="e">
        <f ca="1">実行度合表集計!GX130</f>
        <v>#REF!</v>
      </c>
      <c r="E5" s="1398" t="s">
        <v>325</v>
      </c>
      <c r="F5" s="1393" t="e">
        <f ca="1">実行度合表集計!GZ130</f>
        <v>#REF!</v>
      </c>
      <c r="G5" s="1388" t="s">
        <v>325</v>
      </c>
      <c r="I5" s="1400" t="e">
        <f ca="1">F5/D5</f>
        <v>#REF!</v>
      </c>
      <c r="K5" s="1426"/>
    </row>
    <row r="6" spans="2:11" ht="64.5" x14ac:dyDescent="1.25">
      <c r="B6" s="1648" t="s">
        <v>326</v>
      </c>
      <c r="C6" s="1394" t="str">
        <f>集計グループ1</f>
        <v>アクティエ</v>
      </c>
      <c r="D6" s="1390" t="e">
        <f ca="1">SUMIFS(実行度合表集計!$GX:$GX,実行度合表集計!$I:$I,'グループ(経常利益)実績'!C6,実行度合表集計!HC:HC,$D$3,実行度合表集計!$D:$D,"&lt;&gt;")</f>
        <v>#REF!</v>
      </c>
      <c r="E6" s="1384" t="s">
        <v>325</v>
      </c>
      <c r="F6" s="1390" t="e">
        <f ca="1">SUMIFS(実行度合表集計!$GZ:$GZ,実行度合表集計!$I:$I,'グループ(経常利益)実績'!C6,実行度合表集計!HC:HC,$D$3,実行度合表集計!$D:$D,"&lt;&gt;")</f>
        <v>#REF!</v>
      </c>
      <c r="G6" s="1384" t="s">
        <v>325</v>
      </c>
      <c r="I6" s="1400" t="e">
        <f t="shared" ref="I6:I21" ca="1" si="0">F6/D6</f>
        <v>#REF!</v>
      </c>
      <c r="K6" s="1427"/>
    </row>
    <row r="7" spans="2:11" ht="64.5" x14ac:dyDescent="1.25">
      <c r="B7" s="1649"/>
      <c r="C7" s="1395" t="str">
        <f>集計グループ2</f>
        <v>ネクストハウス</v>
      </c>
      <c r="D7" s="1391" t="e">
        <f ca="1">SUMIFS(実行度合表集計!$GX:$GX,実行度合表集計!$I:$I,'グループ(経常利益)実績'!C7,実行度合表集計!HC:HC,$D$3,実行度合表集計!$D:$D,"&lt;&gt;")</f>
        <v>#REF!</v>
      </c>
      <c r="E7" s="1385" t="s">
        <v>325</v>
      </c>
      <c r="F7" s="1391" t="e">
        <f ca="1">SUMIFS(実行度合表集計!$GZ:$GZ,実行度合表集計!$I:$I,'グループ(経常利益)実績'!C7,実行度合表集計!HC:HC,$D$3,実行度合表集計!$D:$D,"&lt;&gt;")</f>
        <v>#REF!</v>
      </c>
      <c r="G7" s="1385" t="s">
        <v>325</v>
      </c>
      <c r="I7" s="1400" t="e">
        <f t="shared" ca="1" si="0"/>
        <v>#REF!</v>
      </c>
      <c r="K7" s="1427"/>
    </row>
    <row r="8" spans="2:11" ht="64.5" x14ac:dyDescent="1.25">
      <c r="B8" s="1649"/>
      <c r="C8" s="1395" t="str">
        <f>集計グループ3</f>
        <v>アクティブハウス</v>
      </c>
      <c r="D8" s="1391" t="e">
        <f ca="1">SUMIFS(実行度合表集計!$GX:$GX,実行度合表集計!$I:$I,'グループ(経常利益)実績'!C8,実行度合表集計!HC:HC,$D$3,実行度合表集計!$D:$D,"&lt;&gt;")</f>
        <v>#REF!</v>
      </c>
      <c r="E8" s="1385" t="s">
        <v>325</v>
      </c>
      <c r="F8" s="1391" t="e">
        <f ca="1">SUMIFS(実行度合表集計!$GZ:$GZ,実行度合表集計!$I:$I,'グループ(経常利益)実績'!C8,実行度合表集計!HC:HC,$D$3,実行度合表集計!$D:$D,"&lt;&gt;")</f>
        <v>#REF!</v>
      </c>
      <c r="G8" s="1385" t="s">
        <v>325</v>
      </c>
      <c r="I8" s="1400" t="e">
        <f t="shared" ca="1" si="0"/>
        <v>#REF!</v>
      </c>
      <c r="K8" s="1427"/>
    </row>
    <row r="9" spans="2:11" ht="64.5" x14ac:dyDescent="1.25">
      <c r="B9" s="1649"/>
      <c r="C9" s="1395" t="str">
        <f>集計グループ4</f>
        <v>君津住宅</v>
      </c>
      <c r="D9" s="1391" t="e">
        <f ca="1">SUMIFS(実行度合表集計!$GX:$GX,実行度合表集計!$I:$I,'グループ(経常利益)実績'!C9,実行度合表集計!HC:HC,$D$3,実行度合表集計!$D:$D,"&lt;&gt;")</f>
        <v>#REF!</v>
      </c>
      <c r="E9" s="1385" t="s">
        <v>325</v>
      </c>
      <c r="F9" s="1391" t="e">
        <f ca="1">SUMIFS(実行度合表集計!$GZ:$GZ,実行度合表集計!$I:$I,'グループ(経常利益)実績'!C9,実行度合表集計!HC:HC,$D$3,実行度合表集計!$D:$D,"&lt;&gt;")</f>
        <v>#REF!</v>
      </c>
      <c r="G9" s="1385" t="s">
        <v>325</v>
      </c>
      <c r="I9" s="1400" t="e">
        <f t="shared" ca="1" si="0"/>
        <v>#REF!</v>
      </c>
      <c r="K9" s="1427"/>
    </row>
    <row r="10" spans="2:11" ht="64.5" x14ac:dyDescent="1.25">
      <c r="B10" s="1649"/>
      <c r="C10" s="1395" t="str">
        <f>集計グループ5</f>
        <v>Graph熊本</v>
      </c>
      <c r="D10" s="1391" t="e">
        <f ca="1">SUMIFS(実行度合表集計!$GX:$GX,実行度合表集計!$I:$I,'グループ(経常利益)実績'!C10,実行度合表集計!HC:HC,$D$3,実行度合表集計!$D:$D,"&lt;&gt;")</f>
        <v>#REF!</v>
      </c>
      <c r="E10" s="1385" t="s">
        <v>325</v>
      </c>
      <c r="F10" s="1391" t="e">
        <f ca="1">SUMIFS(実行度合表集計!$GZ:$GZ,実行度合表集計!$I:$I,'グループ(経常利益)実績'!C10,実行度合表集計!HC:HC,$D$3,実行度合表集計!$D:$D,"&lt;&gt;")</f>
        <v>#REF!</v>
      </c>
      <c r="G10" s="1385" t="s">
        <v>325</v>
      </c>
      <c r="I10" s="1400" t="e">
        <f t="shared" ca="1" si="0"/>
        <v>#REF!</v>
      </c>
      <c r="K10" s="1427"/>
    </row>
    <row r="11" spans="2:11" ht="64.5" x14ac:dyDescent="1.25">
      <c r="B11" s="1649"/>
      <c r="C11" s="1395" t="str">
        <f>集計グループ6</f>
        <v>クレバリーホーム静岡</v>
      </c>
      <c r="D11" s="1391" t="e">
        <f ca="1">SUMIFS(実行度合表集計!$GX:$GX,実行度合表集計!$I:$I,'グループ(経常利益)実績'!C11,実行度合表集計!HC:HC,$D$3,実行度合表集計!$D:$D,"&lt;&gt;")</f>
        <v>#REF!</v>
      </c>
      <c r="E11" s="1385" t="s">
        <v>325</v>
      </c>
      <c r="F11" s="1391" t="e">
        <f ca="1">SUMIFS(実行度合表集計!$GZ:$GZ,実行度合表集計!$I:$I,'グループ(経常利益)実績'!C11,実行度合表集計!HC:HC,$D$3,実行度合表集計!$D:$D,"&lt;&gt;")</f>
        <v>#REF!</v>
      </c>
      <c r="G11" s="1385" t="s">
        <v>325</v>
      </c>
      <c r="I11" s="1400" t="e">
        <f t="shared" ca="1" si="0"/>
        <v>#REF!</v>
      </c>
      <c r="K11" s="1427"/>
    </row>
    <row r="12" spans="2:11" ht="64.5" hidden="1" x14ac:dyDescent="1.25">
      <c r="B12" s="1649"/>
      <c r="C12" s="1395">
        <f>集計グループ7</f>
        <v>0</v>
      </c>
      <c r="D12" s="1391">
        <f>SUMIFS(実行度合表集計!$GX:$GX,実行度合表集計!$I:$I,'グループ(経常利益)実績'!C12,実行度合表集計!HC:HC,$D$3,実行度合表集計!$D:$D,"&lt;&gt;")</f>
        <v>0</v>
      </c>
      <c r="E12" s="1385" t="s">
        <v>325</v>
      </c>
      <c r="F12" s="1391">
        <f>SUMIFS(実行度合表集計!$GZ:$GZ,実行度合表集計!$I:$I,'グループ(経常利益)実績'!C12,実行度合表集計!HC:HC,$D$3,実行度合表集計!$D:$D,"&lt;&gt;")</f>
        <v>0</v>
      </c>
      <c r="G12" s="1385" t="s">
        <v>325</v>
      </c>
      <c r="I12" s="1400" t="e">
        <f t="shared" ref="I12" si="1">F12/D12</f>
        <v>#DIV/0!</v>
      </c>
      <c r="K12" s="1427"/>
    </row>
    <row r="13" spans="2:11" ht="64.5" x14ac:dyDescent="1.25">
      <c r="B13" s="1649"/>
      <c r="C13" s="1395" t="str">
        <f>集計グループ8</f>
        <v>東京・リフォーム課</v>
      </c>
      <c r="D13" s="1391" t="e">
        <f ca="1">SUMIFS(実行度合表集計!$GX:$GX,実行度合表集計!$I:$I,'グループ(経常利益)実績'!C13,実行度合表集計!HC:HC,$D$3,実行度合表集計!$D:$D,"&lt;&gt;")</f>
        <v>#REF!</v>
      </c>
      <c r="E13" s="1385" t="s">
        <v>325</v>
      </c>
      <c r="F13" s="1391" t="e">
        <f ca="1">SUMIFS(実行度合表集計!$GZ:$GZ,実行度合表集計!$I:$I,'グループ(経常利益)実績'!C13,実行度合表集計!HC:HC,$D$3,実行度合表集計!$D:$D,"&lt;&gt;")</f>
        <v>#REF!</v>
      </c>
      <c r="G13" s="1385" t="s">
        <v>325</v>
      </c>
      <c r="I13" s="1400" t="e">
        <f t="shared" ca="1" si="0"/>
        <v>#REF!</v>
      </c>
      <c r="K13" s="1427"/>
    </row>
    <row r="14" spans="2:11" ht="64.5" hidden="1" x14ac:dyDescent="1.25">
      <c r="B14" s="1649"/>
      <c r="C14" s="1395">
        <f>集計グループ9</f>
        <v>0</v>
      </c>
      <c r="D14" s="1391">
        <f>SUMIFS(実行度合表集計!$GX:$GX,実行度合表集計!$I:$I,'グループ(経常利益)実績'!C14,実行度合表集計!HC:HC,$D$3,実行度合表集計!$D:$D,"&lt;&gt;")</f>
        <v>0</v>
      </c>
      <c r="E14" s="1385" t="s">
        <v>325</v>
      </c>
      <c r="F14" s="1391">
        <f>SUMIFS(実行度合表集計!$GZ:$GZ,実行度合表集計!$I:$I,'グループ(経常利益)実績'!C14,実行度合表集計!HC:HC,$D$3,実行度合表集計!$D:$D,"&lt;&gt;")</f>
        <v>0</v>
      </c>
      <c r="G14" s="1385" t="s">
        <v>325</v>
      </c>
      <c r="I14" s="1400" t="e">
        <f t="shared" ref="I14" si="2">F14/D14</f>
        <v>#DIV/0!</v>
      </c>
      <c r="K14" s="1427"/>
    </row>
    <row r="15" spans="2:11" ht="64.5" x14ac:dyDescent="1.25">
      <c r="B15" s="1649"/>
      <c r="C15" s="1395" t="str">
        <f>集計グループ10</f>
        <v>特建事業部</v>
      </c>
      <c r="D15" s="1391" t="e">
        <f ca="1">SUMIFS(実行度合表集計!$GX:$GX,実行度合表集計!$I:$I,'グループ(経常利益)実績'!C15,実行度合表集計!HC:HC,$D$3,実行度合表集計!$D:$D,"&lt;&gt;")</f>
        <v>#REF!</v>
      </c>
      <c r="E15" s="1385" t="s">
        <v>325</v>
      </c>
      <c r="F15" s="1391" t="e">
        <f ca="1">SUMIFS(実行度合表集計!$GZ:$GZ,実行度合表集計!$I:$I,'グループ(経常利益)実績'!C15,実行度合表集計!HC:HC,$D$3,実行度合表集計!$D:$D,"&lt;&gt;")</f>
        <v>#REF!</v>
      </c>
      <c r="G15" s="1385" t="s">
        <v>325</v>
      </c>
      <c r="I15" s="1400" t="e">
        <f t="shared" ca="1" si="0"/>
        <v>#REF!</v>
      </c>
      <c r="K15" s="1427"/>
    </row>
    <row r="16" spans="2:11" ht="64.5" x14ac:dyDescent="1.25">
      <c r="B16" s="1649"/>
      <c r="C16" s="1395" t="str">
        <f>集計グループ11</f>
        <v>東京・不動産事業</v>
      </c>
      <c r="D16" s="1391" t="e">
        <f ca="1">SUMIFS(実行度合表集計!$GX:$GX,実行度合表集計!$I:$I,'グループ(経常利益)実績'!C16,実行度合表集計!HC:HC,$D$3,実行度合表集計!$D:$D,"&lt;&gt;")</f>
        <v>#REF!</v>
      </c>
      <c r="E16" s="1385" t="s">
        <v>325</v>
      </c>
      <c r="F16" s="1391" t="e">
        <f ca="1">SUMIFS(実行度合表集計!$GZ:$GZ,実行度合表集計!$I:$I,'グループ(経常利益)実績'!C16,実行度合表集計!HC:HC,$D$3,実行度合表集計!$D:$D,"&lt;&gt;")</f>
        <v>#REF!</v>
      </c>
      <c r="G16" s="1385" t="s">
        <v>325</v>
      </c>
      <c r="I16" s="1400" t="e">
        <f t="shared" ca="1" si="0"/>
        <v>#REF!</v>
      </c>
      <c r="K16" s="1427"/>
    </row>
    <row r="17" spans="2:11" ht="64.5" x14ac:dyDescent="1.25">
      <c r="B17" s="1649"/>
      <c r="C17" s="1395" t="str">
        <f>集計グループ12</f>
        <v>千葉・不動産事業</v>
      </c>
      <c r="D17" s="1391" t="e">
        <f ca="1">SUMIFS(実行度合表集計!$GX:$GX,実行度合表集計!$I:$I,'グループ(経常利益)実績'!C17,実行度合表集計!HC:HC,$D$3,実行度合表集計!$D:$D,"&lt;&gt;")</f>
        <v>#REF!</v>
      </c>
      <c r="E17" s="1385" t="s">
        <v>325</v>
      </c>
      <c r="F17" s="1391" t="e">
        <f ca="1">SUMIFS(実行度合表集計!$GZ:$GZ,実行度合表集計!$I:$I,'グループ(経常利益)実績'!C17,実行度合表集計!HC:HC,$D$3,実行度合表集計!$D:$D,"&lt;&gt;")</f>
        <v>#REF!</v>
      </c>
      <c r="G17" s="1385" t="s">
        <v>325</v>
      </c>
      <c r="I17" s="1400" t="e">
        <f t="shared" ca="1" si="0"/>
        <v>#REF!</v>
      </c>
      <c r="K17" s="1427"/>
    </row>
    <row r="18" spans="2:11" ht="64.5" x14ac:dyDescent="1.25">
      <c r="B18" s="1649"/>
      <c r="C18" s="1395" t="str">
        <f>集計グループ13</f>
        <v>社会福祉事業</v>
      </c>
      <c r="D18" s="1391" t="e">
        <f ca="1">SUMIFS(実行度合表集計!$GX:$GX,実行度合表集計!$I:$I,'グループ(経常利益)実績'!C18,実行度合表集計!HC:HC,$D$3,実行度合表集計!$D:$D,"&lt;&gt;")</f>
        <v>#REF!</v>
      </c>
      <c r="E18" s="1385" t="s">
        <v>325</v>
      </c>
      <c r="F18" s="1391" t="e">
        <f ca="1">SUMIFS(実行度合表集計!$GZ:$GZ,実行度合表集計!$I:$I,'グループ(経常利益)実績'!C18,実行度合表集計!HC:HC,$D$3,実行度合表集計!$D:$D,"&lt;&gt;")</f>
        <v>#REF!</v>
      </c>
      <c r="G18" s="1385" t="s">
        <v>325</v>
      </c>
      <c r="I18" s="1400" t="e">
        <f t="shared" ca="1" si="0"/>
        <v>#REF!</v>
      </c>
      <c r="K18" s="1427"/>
    </row>
    <row r="19" spans="2:11" ht="64.5" x14ac:dyDescent="1.25">
      <c r="B19" s="1649"/>
      <c r="C19" s="1395" t="str">
        <f>集計グループ14</f>
        <v>第一建材工業</v>
      </c>
      <c r="D19" s="1391" t="e">
        <f ca="1">SUMIFS(実行度合表集計!$GX:$GX,実行度合表集計!$I:$I,'グループ(経常利益)実績'!C19,実行度合表集計!HC:HC,$D$3,実行度合表集計!$D:$D,"&lt;&gt;")</f>
        <v>#REF!</v>
      </c>
      <c r="E19" s="1385" t="s">
        <v>325</v>
      </c>
      <c r="F19" s="1391" t="e">
        <f ca="1">SUMIFS(実行度合表集計!$GZ:$GZ,実行度合表集計!$I:$I,'グループ(経常利益)実績'!C19,実行度合表集計!HC:HC,$D$3,実行度合表集計!$D:$D,"&lt;&gt;")</f>
        <v>#REF!</v>
      </c>
      <c r="G19" s="1385" t="s">
        <v>325</v>
      </c>
      <c r="I19" s="1400" t="e">
        <f t="shared" ca="1" si="0"/>
        <v>#REF!</v>
      </c>
      <c r="K19" s="1427"/>
    </row>
    <row r="20" spans="2:11" ht="64.5" x14ac:dyDescent="1.25">
      <c r="B20" s="1649"/>
      <c r="C20" s="1395" t="str">
        <f>集計グループ15</f>
        <v>FIT-JPN・PHP</v>
      </c>
      <c r="D20" s="1391" t="e">
        <f ca="1">SUMIFS(実行度合表集計!$GX:$GX,実行度合表集計!$I:$I,'グループ(経常利益)実績'!C20,実行度合表集計!HC:HC,$D$3,実行度合表集計!$D:$D,"&lt;&gt;")</f>
        <v>#REF!</v>
      </c>
      <c r="E20" s="1385" t="s">
        <v>325</v>
      </c>
      <c r="F20" s="1391" t="e">
        <f ca="1">SUMIFS(実行度合表集計!$GZ:$GZ,実行度合表集計!$I:$I,'グループ(経常利益)実績'!C20,実行度合表集計!HC:HC,$D$3,実行度合表集計!$D:$D,"&lt;&gt;")</f>
        <v>#REF!</v>
      </c>
      <c r="G20" s="1385" t="s">
        <v>325</v>
      </c>
      <c r="I20" s="1400" t="e">
        <f t="shared" ca="1" si="0"/>
        <v>#REF!</v>
      </c>
      <c r="K20" s="1427"/>
    </row>
    <row r="21" spans="2:11" ht="65.25" thickBot="1" x14ac:dyDescent="1.3">
      <c r="B21" s="1650"/>
      <c r="C21" s="1396" t="str">
        <f>集計グループ16</f>
        <v>リーガルFP事業部</v>
      </c>
      <c r="D21" s="1392" t="e">
        <f ca="1">SUMIFS(実行度合表集計!$GX:$GX,実行度合表集計!$I:$I,'グループ(経常利益)実績'!C21,実行度合表集計!HC:HC,$D$3,実行度合表集計!$D:$D,"&lt;&gt;")</f>
        <v>#REF!</v>
      </c>
      <c r="E21" s="1386" t="s">
        <v>325</v>
      </c>
      <c r="F21" s="1392" t="e">
        <f ca="1">SUMIFS(実行度合表集計!$GZ:$GZ,実行度合表集計!$I:$I,'グループ(経常利益)実績'!C21,実行度合表集計!HC:HC,$D$3,実行度合表集計!$D:$D,"&lt;&gt;")</f>
        <v>#REF!</v>
      </c>
      <c r="G21" s="1386" t="s">
        <v>325</v>
      </c>
      <c r="I21" s="1400" t="e">
        <f t="shared" ca="1" si="0"/>
        <v>#REF!</v>
      </c>
      <c r="K21" s="1428"/>
    </row>
    <row r="22" spans="2:11" s="1381" customFormat="1" ht="33" x14ac:dyDescent="0.65">
      <c r="F22" s="1628" t="s">
        <v>330</v>
      </c>
      <c r="G22" s="1628"/>
    </row>
  </sheetData>
  <mergeCells count="9">
    <mergeCell ref="B6:B21"/>
    <mergeCell ref="F22:G22"/>
    <mergeCell ref="D3:E3"/>
    <mergeCell ref="B2:C2"/>
    <mergeCell ref="D2:E2"/>
    <mergeCell ref="F2:G2"/>
    <mergeCell ref="B4:C5"/>
    <mergeCell ref="D4:E4"/>
    <mergeCell ref="F4:G4"/>
  </mergeCells>
  <phoneticPr fontId="4"/>
  <printOptions horizontalCentered="1" verticalCentered="1"/>
  <pageMargins left="0.39370078740157483" right="0.39370078740157483" top="0.39370078740157483" bottom="0.39370078740157483" header="0" footer="0"/>
  <pageSetup paperSize="9" scale="5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4DE26-C08B-459A-A6A1-1DFB803EA3E0}">
  <sheetPr codeName="Sheet481">
    <tabColor rgb="FFFFFF00"/>
    <pageSetUpPr fitToPage="1"/>
  </sheetPr>
  <dimension ref="A1:DT160"/>
  <sheetViews>
    <sheetView view="pageBreakPreview" zoomScaleNormal="160" zoomScaleSheetLayoutView="100" workbookViewId="0">
      <selection sqref="A1:XFD1048576"/>
    </sheetView>
  </sheetViews>
  <sheetFormatPr defaultColWidth="9.109375" defaultRowHeight="9.75" x14ac:dyDescent="0.25"/>
  <cols>
    <col min="1" max="1" width="3.77734375" style="975" customWidth="1"/>
    <col min="2" max="2" width="3.77734375" style="817" customWidth="1"/>
    <col min="3" max="3" width="3.77734375" style="976" customWidth="1"/>
    <col min="4" max="4" width="3.77734375" style="817" customWidth="1"/>
    <col min="5" max="6" width="8.33203125" style="817" customWidth="1"/>
    <col min="7" max="7" width="3.77734375" style="826" customWidth="1"/>
    <col min="8" max="8" width="8.33203125" style="950" hidden="1" customWidth="1"/>
    <col min="9" max="9" width="8.33203125" style="817" customWidth="1"/>
    <col min="10" max="10" width="3.77734375" style="817" customWidth="1"/>
    <col min="11" max="11" width="3.77734375" style="976" customWidth="1"/>
    <col min="12" max="12" width="3.77734375" style="817" customWidth="1"/>
    <col min="13" max="14" width="8.33203125" style="817" customWidth="1"/>
    <col min="15" max="15" width="3.77734375" style="826" customWidth="1"/>
    <col min="16" max="16" width="8.33203125" style="826" hidden="1" customWidth="1"/>
    <col min="17" max="17" width="8.33203125" style="817" customWidth="1"/>
    <col min="18" max="18" width="3.77734375" style="817" customWidth="1"/>
    <col min="19" max="19" width="3.77734375" style="976" customWidth="1"/>
    <col min="20" max="20" width="3.77734375" style="817" customWidth="1"/>
    <col min="21" max="22" width="8.33203125" style="817" customWidth="1"/>
    <col min="23" max="23" width="3.77734375" style="826" customWidth="1"/>
    <col min="24" max="24" width="8.33203125" style="826" hidden="1" customWidth="1"/>
    <col min="25" max="25" width="8.33203125" style="817" customWidth="1"/>
    <col min="26" max="26" width="3.77734375" style="817" customWidth="1"/>
    <col min="27" max="27" width="8.33203125" style="817" customWidth="1"/>
    <col min="28" max="28" width="3.77734375" style="817" customWidth="1"/>
    <col min="29" max="29" width="8.33203125" style="817" customWidth="1"/>
    <col min="30" max="30" width="3.77734375" style="817" customWidth="1"/>
    <col min="31" max="31" width="3.77734375" style="975" customWidth="1"/>
    <col min="32" max="32" width="3.77734375" style="817" customWidth="1"/>
    <col min="33" max="33" width="3.77734375" style="976" customWidth="1"/>
    <col min="34" max="34" width="3.77734375" style="817" customWidth="1"/>
    <col min="35" max="36" width="8.33203125" style="817" customWidth="1"/>
    <col min="37" max="37" width="3.77734375" style="826" customWidth="1"/>
    <col min="38" max="38" width="8.33203125" style="826" hidden="1" customWidth="1"/>
    <col min="39" max="39" width="8.33203125" style="817" customWidth="1"/>
    <col min="40" max="40" width="3.77734375" style="817" customWidth="1"/>
    <col min="41" max="41" width="3.77734375" style="976" customWidth="1"/>
    <col min="42" max="42" width="3.77734375" style="817" customWidth="1"/>
    <col min="43" max="44" width="8.33203125" style="817" customWidth="1"/>
    <col min="45" max="45" width="3.77734375" style="826" customWidth="1"/>
    <col min="46" max="46" width="8.33203125" style="826" hidden="1" customWidth="1"/>
    <col min="47" max="47" width="8.33203125" style="817" customWidth="1"/>
    <col min="48" max="48" width="3.77734375" style="817" customWidth="1"/>
    <col min="49" max="49" width="3.77734375" style="976" customWidth="1"/>
    <col min="50" max="50" width="3.77734375" style="817" customWidth="1"/>
    <col min="51" max="52" width="8.33203125" style="817" customWidth="1"/>
    <col min="53" max="53" width="3.77734375" style="826" customWidth="1"/>
    <col min="54" max="54" width="8.33203125" style="826" hidden="1" customWidth="1"/>
    <col min="55" max="55" width="8.33203125" style="817" customWidth="1"/>
    <col min="56" max="56" width="3.77734375" style="817" customWidth="1"/>
    <col min="57" max="57" width="8.33203125" style="817" customWidth="1"/>
    <col min="58" max="58" width="3.77734375" style="817" customWidth="1"/>
    <col min="59" max="59" width="8.33203125" style="817" customWidth="1"/>
    <col min="60" max="60" width="3.77734375" style="817" customWidth="1"/>
    <col min="61" max="61" width="3.77734375" style="975" customWidth="1"/>
    <col min="62" max="62" width="3.77734375" style="817" customWidth="1"/>
    <col min="63" max="63" width="3.77734375" style="976" customWidth="1"/>
    <col min="64" max="64" width="3.77734375" style="817" customWidth="1"/>
    <col min="65" max="66" width="8.33203125" style="817" customWidth="1"/>
    <col min="67" max="67" width="3.77734375" style="826" customWidth="1"/>
    <col min="68" max="68" width="8.33203125" style="826" hidden="1" customWidth="1"/>
    <col min="69" max="69" width="8.33203125" style="817" customWidth="1"/>
    <col min="70" max="70" width="3.77734375" style="817" customWidth="1"/>
    <col min="71" max="71" width="3.77734375" style="976" customWidth="1"/>
    <col min="72" max="72" width="3.77734375" style="817" customWidth="1"/>
    <col min="73" max="74" width="8.33203125" style="817" customWidth="1"/>
    <col min="75" max="75" width="3.77734375" style="826" customWidth="1"/>
    <col min="76" max="76" width="8.33203125" style="826" hidden="1" customWidth="1"/>
    <col min="77" max="77" width="8.33203125" style="817" customWidth="1"/>
    <col min="78" max="78" width="3.77734375" style="817" customWidth="1"/>
    <col min="79" max="79" width="3.77734375" style="976" customWidth="1"/>
    <col min="80" max="80" width="3.77734375" style="817" customWidth="1"/>
    <col min="81" max="82" width="8.33203125" style="817" customWidth="1"/>
    <col min="83" max="83" width="3.77734375" style="826" customWidth="1"/>
    <col min="84" max="84" width="8.33203125" style="826" hidden="1" customWidth="1"/>
    <col min="85" max="85" width="8.33203125" style="817" customWidth="1"/>
    <col min="86" max="86" width="3.77734375" style="817" customWidth="1"/>
    <col min="87" max="87" width="8.33203125" style="817" customWidth="1"/>
    <col min="88" max="88" width="3.77734375" style="817" customWidth="1"/>
    <col min="89" max="89" width="8.33203125" style="817" customWidth="1"/>
    <col min="90" max="90" width="3.77734375" style="817" customWidth="1"/>
    <col min="91" max="91" width="3.77734375" style="975" customWidth="1"/>
    <col min="92" max="92" width="3.77734375" style="817" customWidth="1"/>
    <col min="93" max="93" width="3.77734375" style="976" customWidth="1"/>
    <col min="94" max="94" width="3.77734375" style="817" customWidth="1"/>
    <col min="95" max="96" width="8.33203125" style="817" customWidth="1"/>
    <col min="97" max="97" width="3.77734375" style="826" customWidth="1"/>
    <col min="98" max="98" width="8.33203125" style="826" hidden="1" customWidth="1"/>
    <col min="99" max="99" width="8.33203125" style="817" customWidth="1"/>
    <col min="100" max="100" width="3.77734375" style="817" customWidth="1"/>
    <col min="101" max="101" width="3.77734375" style="976" customWidth="1"/>
    <col min="102" max="102" width="3.77734375" style="817" customWidth="1"/>
    <col min="103" max="104" width="8.33203125" style="817" customWidth="1"/>
    <col min="105" max="105" width="3.77734375" style="826" customWidth="1"/>
    <col min="106" max="106" width="8.33203125" style="826" hidden="1" customWidth="1"/>
    <col min="107" max="107" width="8.33203125" style="817" customWidth="1"/>
    <col min="108" max="108" width="3.77734375" style="817" customWidth="1"/>
    <col min="109" max="109" width="3.77734375" style="976" customWidth="1"/>
    <col min="110" max="110" width="3.77734375" style="817" customWidth="1"/>
    <col min="111" max="112" width="8.33203125" style="817" customWidth="1"/>
    <col min="113" max="113" width="3.77734375" style="826" customWidth="1"/>
    <col min="114" max="114" width="8.33203125" style="826" hidden="1" customWidth="1"/>
    <col min="115" max="115" width="8.33203125" style="817" customWidth="1"/>
    <col min="116" max="116" width="3.77734375" style="817" customWidth="1"/>
    <col min="117" max="117" width="8.33203125" style="817" customWidth="1"/>
    <col min="118" max="118" width="3.77734375" style="817" customWidth="1"/>
    <col min="119" max="119" width="8.33203125" style="817" customWidth="1"/>
    <col min="120" max="120" width="3.77734375" style="817" customWidth="1"/>
    <col min="121" max="121" width="9.109375" style="817"/>
    <col min="122" max="122" width="6" style="817" customWidth="1"/>
    <col min="123" max="123" width="7.6640625" style="817" customWidth="1"/>
    <col min="124" max="124" width="4.44140625" style="817" customWidth="1"/>
    <col min="125" max="16384" width="9.109375" style="817"/>
  </cols>
  <sheetData>
    <row r="1" spans="1:124" ht="33" customHeight="1" x14ac:dyDescent="0.25">
      <c r="A1" s="1781" t="str">
        <f>年度&amp;"年度"</f>
        <v>2025年度</v>
      </c>
      <c r="B1" s="1781"/>
      <c r="C1" s="1781"/>
      <c r="D1" s="1781"/>
      <c r="E1" s="1781"/>
      <c r="F1" s="1780" t="s">
        <v>282</v>
      </c>
      <c r="G1" s="1780"/>
      <c r="H1" s="1780"/>
      <c r="I1" s="1780"/>
      <c r="J1" s="1780"/>
      <c r="K1" s="1780"/>
      <c r="L1" s="1780"/>
      <c r="M1" s="1780"/>
      <c r="N1" s="1780"/>
      <c r="O1" s="1780"/>
      <c r="P1" s="1780"/>
      <c r="Q1" s="1780"/>
      <c r="R1" s="1780"/>
      <c r="S1" s="1780"/>
      <c r="T1" s="1780"/>
      <c r="U1" s="816"/>
      <c r="W1" s="1780" t="s">
        <v>283</v>
      </c>
      <c r="X1" s="1780"/>
      <c r="Y1" s="1780"/>
      <c r="Z1" s="1780"/>
      <c r="AA1" s="1780"/>
      <c r="AB1" s="1780"/>
      <c r="AC1" s="1780"/>
      <c r="AD1" s="1780"/>
      <c r="AE1" s="1779" t="str">
        <f>年度&amp;"年度"</f>
        <v>2025年度</v>
      </c>
      <c r="AF1" s="1779"/>
      <c r="AG1" s="1779"/>
      <c r="AH1" s="1779"/>
      <c r="AI1" s="1779"/>
      <c r="AJ1" s="1780" t="s">
        <v>282</v>
      </c>
      <c r="AK1" s="1780"/>
      <c r="AL1" s="1780"/>
      <c r="AM1" s="1780"/>
      <c r="AN1" s="1780"/>
      <c r="AO1" s="1780"/>
      <c r="AP1" s="1780"/>
      <c r="AQ1" s="1780"/>
      <c r="AR1" s="1780"/>
      <c r="AS1" s="1780"/>
      <c r="AT1" s="1780"/>
      <c r="AU1" s="1780"/>
      <c r="AV1" s="1780"/>
      <c r="AW1" s="1780"/>
      <c r="AX1" s="1780"/>
      <c r="AY1" s="816"/>
      <c r="BA1" s="1780" t="s">
        <v>283</v>
      </c>
      <c r="BB1" s="1780"/>
      <c r="BC1" s="1780"/>
      <c r="BD1" s="1780"/>
      <c r="BE1" s="1780"/>
      <c r="BF1" s="1780"/>
      <c r="BG1" s="1780"/>
      <c r="BH1" s="1780"/>
      <c r="BI1" s="1779" t="str">
        <f>年度&amp;"年度"</f>
        <v>2025年度</v>
      </c>
      <c r="BJ1" s="1779"/>
      <c r="BK1" s="1779"/>
      <c r="BL1" s="1779"/>
      <c r="BM1" s="1779"/>
      <c r="BN1" s="1780" t="s">
        <v>282</v>
      </c>
      <c r="BO1" s="1780"/>
      <c r="BP1" s="1780"/>
      <c r="BQ1" s="1780"/>
      <c r="BR1" s="1780"/>
      <c r="BS1" s="1780"/>
      <c r="BT1" s="1780"/>
      <c r="BU1" s="1780"/>
      <c r="BV1" s="1780"/>
      <c r="BW1" s="1780"/>
      <c r="BX1" s="1780"/>
      <c r="BY1" s="1780"/>
      <c r="BZ1" s="1780"/>
      <c r="CA1" s="1780"/>
      <c r="CB1" s="1780"/>
      <c r="CC1" s="816"/>
      <c r="CE1" s="1780" t="s">
        <v>283</v>
      </c>
      <c r="CF1" s="1780"/>
      <c r="CG1" s="1780"/>
      <c r="CH1" s="1780"/>
      <c r="CI1" s="1780"/>
      <c r="CJ1" s="1780"/>
      <c r="CK1" s="1780"/>
      <c r="CL1" s="1780"/>
      <c r="CM1" s="1779" t="str">
        <f>年度&amp;"年度"</f>
        <v>2025年度</v>
      </c>
      <c r="CN1" s="1779"/>
      <c r="CO1" s="1779"/>
      <c r="CP1" s="1779"/>
      <c r="CQ1" s="1779"/>
      <c r="CR1" s="1780" t="s">
        <v>282</v>
      </c>
      <c r="CS1" s="1780"/>
      <c r="CT1" s="1780"/>
      <c r="CU1" s="1780"/>
      <c r="CV1" s="1780"/>
      <c r="CW1" s="1780"/>
      <c r="CX1" s="1780"/>
      <c r="CY1" s="1780"/>
      <c r="CZ1" s="1780"/>
      <c r="DA1" s="1780"/>
      <c r="DB1" s="1780"/>
      <c r="DC1" s="1780"/>
      <c r="DD1" s="1780"/>
      <c r="DE1" s="1780"/>
      <c r="DF1" s="1780"/>
      <c r="DG1" s="816"/>
      <c r="DI1" s="1780" t="s">
        <v>283</v>
      </c>
      <c r="DJ1" s="1780"/>
      <c r="DK1" s="1780"/>
      <c r="DL1" s="1780"/>
      <c r="DM1" s="1780"/>
      <c r="DN1" s="1780"/>
      <c r="DO1" s="1780"/>
      <c r="DP1" s="1780"/>
    </row>
    <row r="2" spans="1:124" ht="20.100000000000001" customHeight="1" x14ac:dyDescent="0.25">
      <c r="A2" s="818"/>
      <c r="B2" s="819"/>
      <c r="C2" s="1782" t="s">
        <v>22</v>
      </c>
      <c r="D2" s="1782"/>
      <c r="E2" s="1782"/>
      <c r="F2" s="1782"/>
      <c r="G2" s="1782"/>
      <c r="H2" s="1782"/>
      <c r="I2" s="1782"/>
      <c r="J2" s="1783"/>
      <c r="K2" s="820"/>
      <c r="L2" s="821"/>
      <c r="M2" s="821"/>
      <c r="N2" s="822"/>
      <c r="O2" s="822"/>
      <c r="P2" s="823"/>
      <c r="R2" s="821"/>
      <c r="S2" s="821"/>
      <c r="T2" s="821"/>
      <c r="U2" s="824"/>
      <c r="V2" s="825"/>
      <c r="AA2" s="1725" t="s">
        <v>284</v>
      </c>
      <c r="AB2" s="1726"/>
      <c r="AC2" s="1726"/>
      <c r="AD2" s="1727"/>
      <c r="AE2" s="818"/>
      <c r="AF2" s="819"/>
      <c r="AG2" s="1782" t="s">
        <v>22</v>
      </c>
      <c r="AH2" s="1782"/>
      <c r="AI2" s="1782"/>
      <c r="AJ2" s="1782"/>
      <c r="AK2" s="1782"/>
      <c r="AL2" s="1782"/>
      <c r="AM2" s="1782"/>
      <c r="AN2" s="1783"/>
      <c r="AO2" s="820"/>
      <c r="AP2" s="821"/>
      <c r="AQ2" s="821"/>
      <c r="AR2" s="822"/>
      <c r="AS2" s="822"/>
      <c r="AT2" s="823"/>
      <c r="AV2" s="821"/>
      <c r="AW2" s="821"/>
      <c r="AX2" s="821"/>
      <c r="AY2" s="824"/>
      <c r="AZ2" s="825"/>
      <c r="BE2" s="1725" t="s">
        <v>285</v>
      </c>
      <c r="BF2" s="1726"/>
      <c r="BG2" s="1726"/>
      <c r="BH2" s="1727"/>
      <c r="BI2" s="818"/>
      <c r="BJ2" s="819"/>
      <c r="BK2" s="1782" t="s">
        <v>22</v>
      </c>
      <c r="BL2" s="1782"/>
      <c r="BM2" s="1782"/>
      <c r="BN2" s="1782"/>
      <c r="BO2" s="1782"/>
      <c r="BP2" s="1782"/>
      <c r="BQ2" s="1782"/>
      <c r="BR2" s="1783"/>
      <c r="BS2" s="820"/>
      <c r="BT2" s="821"/>
      <c r="BU2" s="821"/>
      <c r="BV2" s="822"/>
      <c r="BW2" s="822"/>
      <c r="BX2" s="823"/>
      <c r="BZ2" s="821"/>
      <c r="CA2" s="821"/>
      <c r="CB2" s="821"/>
      <c r="CC2" s="824"/>
      <c r="CD2" s="825"/>
      <c r="CI2" s="1725" t="s">
        <v>286</v>
      </c>
      <c r="CJ2" s="1726"/>
      <c r="CK2" s="1726"/>
      <c r="CL2" s="1727"/>
      <c r="CM2" s="818"/>
      <c r="CN2" s="819"/>
      <c r="CO2" s="1782" t="s">
        <v>22</v>
      </c>
      <c r="CP2" s="1782"/>
      <c r="CQ2" s="1782"/>
      <c r="CR2" s="1782"/>
      <c r="CS2" s="1782"/>
      <c r="CT2" s="1782"/>
      <c r="CU2" s="1782"/>
      <c r="CV2" s="1783"/>
      <c r="CW2" s="820"/>
      <c r="CX2" s="821"/>
      <c r="CY2" s="821"/>
      <c r="CZ2" s="822"/>
      <c r="DA2" s="822"/>
      <c r="DB2" s="823"/>
      <c r="DD2" s="821"/>
      <c r="DE2" s="821"/>
      <c r="DF2" s="821"/>
      <c r="DG2" s="824"/>
      <c r="DH2" s="825"/>
      <c r="DM2" s="1725" t="s">
        <v>151</v>
      </c>
      <c r="DN2" s="1726"/>
      <c r="DO2" s="1726"/>
      <c r="DP2" s="1727"/>
      <c r="DR2" s="820"/>
      <c r="DS2" s="820"/>
    </row>
    <row r="3" spans="1:124" ht="14.1" customHeight="1" x14ac:dyDescent="0.25">
      <c r="A3" s="1716"/>
      <c r="B3" s="1718"/>
      <c r="C3" s="1731">
        <v>4</v>
      </c>
      <c r="D3" s="1732"/>
      <c r="E3" s="1733"/>
      <c r="F3" s="1733"/>
      <c r="G3" s="1733"/>
      <c r="H3" s="1733"/>
      <c r="I3" s="1733"/>
      <c r="J3" s="1734"/>
      <c r="K3" s="1720">
        <f>C3+1</f>
        <v>5</v>
      </c>
      <c r="L3" s="1721"/>
      <c r="M3" s="1722"/>
      <c r="N3" s="1722"/>
      <c r="O3" s="1722"/>
      <c r="P3" s="1722"/>
      <c r="Q3" s="1722"/>
      <c r="R3" s="1723"/>
      <c r="S3" s="1720">
        <f>K3+1</f>
        <v>6</v>
      </c>
      <c r="T3" s="1721"/>
      <c r="U3" s="1722"/>
      <c r="V3" s="1722"/>
      <c r="W3" s="1722"/>
      <c r="X3" s="1722"/>
      <c r="Y3" s="1722"/>
      <c r="Z3" s="1722"/>
      <c r="AA3" s="1728"/>
      <c r="AB3" s="1729"/>
      <c r="AC3" s="1729"/>
      <c r="AD3" s="1730"/>
      <c r="AE3" s="1716"/>
      <c r="AF3" s="1718"/>
      <c r="AG3" s="1784">
        <f>S3+1</f>
        <v>7</v>
      </c>
      <c r="AH3" s="1721"/>
      <c r="AI3" s="1722"/>
      <c r="AJ3" s="1722"/>
      <c r="AK3" s="1722"/>
      <c r="AL3" s="1722"/>
      <c r="AM3" s="1722"/>
      <c r="AN3" s="1723"/>
      <c r="AO3" s="1720">
        <f>AG3+1</f>
        <v>8</v>
      </c>
      <c r="AP3" s="1721"/>
      <c r="AQ3" s="1722"/>
      <c r="AR3" s="1722"/>
      <c r="AS3" s="1722"/>
      <c r="AT3" s="1722"/>
      <c r="AU3" s="1722"/>
      <c r="AV3" s="1723"/>
      <c r="AW3" s="1720">
        <f>AO3+1</f>
        <v>9</v>
      </c>
      <c r="AX3" s="1721"/>
      <c r="AY3" s="1722"/>
      <c r="AZ3" s="1722"/>
      <c r="BA3" s="1722"/>
      <c r="BB3" s="1722"/>
      <c r="BC3" s="1722"/>
      <c r="BD3" s="1722"/>
      <c r="BE3" s="1728"/>
      <c r="BF3" s="1729"/>
      <c r="BG3" s="1729"/>
      <c r="BH3" s="1730"/>
      <c r="BI3" s="1716"/>
      <c r="BJ3" s="1718"/>
      <c r="BK3" s="1720">
        <f>AW3+1</f>
        <v>10</v>
      </c>
      <c r="BL3" s="1721"/>
      <c r="BM3" s="1722"/>
      <c r="BN3" s="1722"/>
      <c r="BO3" s="1722"/>
      <c r="BP3" s="1722"/>
      <c r="BQ3" s="1722"/>
      <c r="BR3" s="1723"/>
      <c r="BS3" s="1720">
        <f>BK3+1</f>
        <v>11</v>
      </c>
      <c r="BT3" s="1721"/>
      <c r="BU3" s="1722"/>
      <c r="BV3" s="1722"/>
      <c r="BW3" s="1722"/>
      <c r="BX3" s="1722"/>
      <c r="BY3" s="1722"/>
      <c r="BZ3" s="1723"/>
      <c r="CA3" s="1720">
        <f>BS3+1</f>
        <v>12</v>
      </c>
      <c r="CB3" s="1721"/>
      <c r="CC3" s="1722"/>
      <c r="CD3" s="1722"/>
      <c r="CE3" s="1722"/>
      <c r="CF3" s="1722"/>
      <c r="CG3" s="1722"/>
      <c r="CH3" s="1722"/>
      <c r="CI3" s="1785"/>
      <c r="CJ3" s="1786"/>
      <c r="CK3" s="1786"/>
      <c r="CL3" s="1787"/>
      <c r="CM3" s="1716"/>
      <c r="CN3" s="1718"/>
      <c r="CO3" s="1720">
        <v>1</v>
      </c>
      <c r="CP3" s="1721"/>
      <c r="CQ3" s="1722"/>
      <c r="CR3" s="1722"/>
      <c r="CS3" s="1722"/>
      <c r="CT3" s="1722"/>
      <c r="CU3" s="1722"/>
      <c r="CV3" s="1723"/>
      <c r="CW3" s="1720">
        <f>CO3+1</f>
        <v>2</v>
      </c>
      <c r="CX3" s="1721"/>
      <c r="CY3" s="1722"/>
      <c r="CZ3" s="1722"/>
      <c r="DA3" s="1722"/>
      <c r="DB3" s="1722"/>
      <c r="DC3" s="1722"/>
      <c r="DD3" s="1723"/>
      <c r="DE3" s="1720">
        <f>CW3+1</f>
        <v>3</v>
      </c>
      <c r="DF3" s="1721"/>
      <c r="DG3" s="1722"/>
      <c r="DH3" s="1722"/>
      <c r="DI3" s="1722"/>
      <c r="DJ3" s="1722"/>
      <c r="DK3" s="1722"/>
      <c r="DL3" s="1722"/>
      <c r="DM3" s="1728"/>
      <c r="DN3" s="1729"/>
      <c r="DO3" s="1729"/>
      <c r="DP3" s="1730"/>
      <c r="DR3" s="1778" t="s">
        <v>287</v>
      </c>
      <c r="DS3" s="1778"/>
    </row>
    <row r="4" spans="1:124" s="839" customFormat="1" ht="14.1" customHeight="1" x14ac:dyDescent="0.25">
      <c r="A4" s="1717"/>
      <c r="B4" s="1719"/>
      <c r="C4" s="1713" t="s">
        <v>288</v>
      </c>
      <c r="D4" s="1714"/>
      <c r="E4" s="1715"/>
      <c r="F4" s="828" t="s">
        <v>28</v>
      </c>
      <c r="G4" s="829" t="s">
        <v>29</v>
      </c>
      <c r="H4" s="829" t="s">
        <v>289</v>
      </c>
      <c r="I4" s="828" t="s">
        <v>290</v>
      </c>
      <c r="J4" s="830" t="s">
        <v>291</v>
      </c>
      <c r="K4" s="1713" t="s">
        <v>288</v>
      </c>
      <c r="L4" s="1714"/>
      <c r="M4" s="1715"/>
      <c r="N4" s="828" t="s">
        <v>28</v>
      </c>
      <c r="O4" s="829" t="s">
        <v>29</v>
      </c>
      <c r="P4" s="829" t="s">
        <v>289</v>
      </c>
      <c r="Q4" s="828" t="s">
        <v>290</v>
      </c>
      <c r="R4" s="830" t="s">
        <v>291</v>
      </c>
      <c r="S4" s="1713" t="s">
        <v>288</v>
      </c>
      <c r="T4" s="1714"/>
      <c r="U4" s="1715"/>
      <c r="V4" s="828" t="s">
        <v>28</v>
      </c>
      <c r="W4" s="829" t="s">
        <v>29</v>
      </c>
      <c r="X4" s="829" t="s">
        <v>289</v>
      </c>
      <c r="Y4" s="828" t="s">
        <v>290</v>
      </c>
      <c r="Z4" s="831" t="s">
        <v>291</v>
      </c>
      <c r="AA4" s="832" t="s">
        <v>292</v>
      </c>
      <c r="AB4" s="833" t="s">
        <v>29</v>
      </c>
      <c r="AC4" s="834" t="s">
        <v>293</v>
      </c>
      <c r="AD4" s="835" t="s">
        <v>294</v>
      </c>
      <c r="AE4" s="1717"/>
      <c r="AF4" s="1719"/>
      <c r="AG4" s="1713" t="s">
        <v>288</v>
      </c>
      <c r="AH4" s="1714"/>
      <c r="AI4" s="1715"/>
      <c r="AJ4" s="828" t="s">
        <v>28</v>
      </c>
      <c r="AK4" s="829" t="s">
        <v>29</v>
      </c>
      <c r="AL4" s="829" t="s">
        <v>289</v>
      </c>
      <c r="AM4" s="828" t="s">
        <v>290</v>
      </c>
      <c r="AN4" s="830" t="s">
        <v>291</v>
      </c>
      <c r="AO4" s="1713" t="s">
        <v>288</v>
      </c>
      <c r="AP4" s="1714"/>
      <c r="AQ4" s="1715"/>
      <c r="AR4" s="828" t="s">
        <v>28</v>
      </c>
      <c r="AS4" s="829" t="s">
        <v>29</v>
      </c>
      <c r="AT4" s="829" t="s">
        <v>289</v>
      </c>
      <c r="AU4" s="828" t="s">
        <v>290</v>
      </c>
      <c r="AV4" s="831" t="s">
        <v>291</v>
      </c>
      <c r="AW4" s="1713" t="s">
        <v>288</v>
      </c>
      <c r="AX4" s="1714"/>
      <c r="AY4" s="1715"/>
      <c r="AZ4" s="828" t="s">
        <v>28</v>
      </c>
      <c r="BA4" s="829" t="s">
        <v>29</v>
      </c>
      <c r="BB4" s="829" t="s">
        <v>289</v>
      </c>
      <c r="BC4" s="828" t="s">
        <v>290</v>
      </c>
      <c r="BD4" s="831" t="s">
        <v>291</v>
      </c>
      <c r="BE4" s="832" t="s">
        <v>292</v>
      </c>
      <c r="BF4" s="833" t="s">
        <v>29</v>
      </c>
      <c r="BG4" s="834" t="s">
        <v>293</v>
      </c>
      <c r="BH4" s="835" t="s">
        <v>294</v>
      </c>
      <c r="BI4" s="1717"/>
      <c r="BJ4" s="1719"/>
      <c r="BK4" s="1713" t="s">
        <v>288</v>
      </c>
      <c r="BL4" s="1714"/>
      <c r="BM4" s="1715"/>
      <c r="BN4" s="828" t="s">
        <v>28</v>
      </c>
      <c r="BO4" s="829" t="s">
        <v>29</v>
      </c>
      <c r="BP4" s="829" t="s">
        <v>289</v>
      </c>
      <c r="BQ4" s="828" t="s">
        <v>290</v>
      </c>
      <c r="BR4" s="830" t="s">
        <v>291</v>
      </c>
      <c r="BS4" s="1713" t="s">
        <v>288</v>
      </c>
      <c r="BT4" s="1714"/>
      <c r="BU4" s="1715"/>
      <c r="BV4" s="828" t="s">
        <v>28</v>
      </c>
      <c r="BW4" s="829" t="s">
        <v>29</v>
      </c>
      <c r="BX4" s="829" t="s">
        <v>289</v>
      </c>
      <c r="BY4" s="828" t="s">
        <v>290</v>
      </c>
      <c r="BZ4" s="831" t="s">
        <v>291</v>
      </c>
      <c r="CA4" s="1713" t="s">
        <v>288</v>
      </c>
      <c r="CB4" s="1714"/>
      <c r="CC4" s="1715"/>
      <c r="CD4" s="828" t="s">
        <v>28</v>
      </c>
      <c r="CE4" s="829" t="s">
        <v>29</v>
      </c>
      <c r="CF4" s="829" t="s">
        <v>289</v>
      </c>
      <c r="CG4" s="828" t="s">
        <v>290</v>
      </c>
      <c r="CH4" s="831" t="s">
        <v>291</v>
      </c>
      <c r="CI4" s="836" t="s">
        <v>292</v>
      </c>
      <c r="CJ4" s="837" t="s">
        <v>29</v>
      </c>
      <c r="CK4" s="838" t="s">
        <v>293</v>
      </c>
      <c r="CL4" s="830" t="s">
        <v>294</v>
      </c>
      <c r="CM4" s="1717"/>
      <c r="CN4" s="1719"/>
      <c r="CO4" s="1713" t="s">
        <v>288</v>
      </c>
      <c r="CP4" s="1714"/>
      <c r="CQ4" s="1715"/>
      <c r="CR4" s="828" t="s">
        <v>28</v>
      </c>
      <c r="CS4" s="829" t="s">
        <v>29</v>
      </c>
      <c r="CT4" s="829" t="s">
        <v>289</v>
      </c>
      <c r="CU4" s="828" t="s">
        <v>290</v>
      </c>
      <c r="CV4" s="830" t="s">
        <v>291</v>
      </c>
      <c r="CW4" s="1713" t="s">
        <v>288</v>
      </c>
      <c r="CX4" s="1714"/>
      <c r="CY4" s="1715"/>
      <c r="CZ4" s="828" t="s">
        <v>28</v>
      </c>
      <c r="DA4" s="829" t="s">
        <v>29</v>
      </c>
      <c r="DB4" s="829" t="s">
        <v>289</v>
      </c>
      <c r="DC4" s="828" t="s">
        <v>290</v>
      </c>
      <c r="DD4" s="831" t="s">
        <v>291</v>
      </c>
      <c r="DE4" s="1713" t="s">
        <v>288</v>
      </c>
      <c r="DF4" s="1714"/>
      <c r="DG4" s="1715"/>
      <c r="DH4" s="828" t="s">
        <v>28</v>
      </c>
      <c r="DI4" s="829" t="s">
        <v>29</v>
      </c>
      <c r="DJ4" s="829" t="s">
        <v>289</v>
      </c>
      <c r="DK4" s="828" t="s">
        <v>290</v>
      </c>
      <c r="DL4" s="831" t="s">
        <v>291</v>
      </c>
      <c r="DM4" s="832" t="s">
        <v>292</v>
      </c>
      <c r="DN4" s="833" t="s">
        <v>29</v>
      </c>
      <c r="DO4" s="834" t="s">
        <v>293</v>
      </c>
      <c r="DP4" s="835" t="s">
        <v>294</v>
      </c>
      <c r="DR4" s="840" t="s">
        <v>27</v>
      </c>
      <c r="DS4" s="841" t="s">
        <v>28</v>
      </c>
      <c r="DT4" s="842" t="s">
        <v>295</v>
      </c>
    </row>
    <row r="5" spans="1:124" ht="14.1" customHeight="1" x14ac:dyDescent="0.25">
      <c r="A5" s="1711" t="s">
        <v>32</v>
      </c>
      <c r="B5" s="843" t="s">
        <v>33</v>
      </c>
      <c r="C5" s="1775" t="str">
        <f>集計グループ1</f>
        <v>アクティエ</v>
      </c>
      <c r="D5" s="1776"/>
      <c r="E5" s="1777"/>
      <c r="F5" s="844" t="e">
        <f ca="1">SUMIFS(INDIRECT("実行度合表集計!C"&amp;F52,FALSE),実行度合表集計!$I:$I,C5,実行度合表集計!$S:$S,$A$5,実行度合表集計!$D:$D,"&lt;&gt;")</f>
        <v>#REF!</v>
      </c>
      <c r="G5" s="849" t="e">
        <f ca="1">IF(F5&lt;&gt;0,H5/F5,"")</f>
        <v>#REF!</v>
      </c>
      <c r="H5" s="868" t="e">
        <f ca="1">SUMIFS(INDIRECT("実行度合表集計!C"&amp;H52,FALSE),実行度合表集計!$I:$I,C5,実行度合表集計!$S:$S,$A$5,実行度合表集計!$D:$D,"&lt;&gt;")</f>
        <v>#REF!</v>
      </c>
      <c r="I5" s="844" t="e">
        <f ca="1">H5-SUMIFS(実行度合表集計!$Q:$Q,実行度合表集計!$I:$I,C5,実行度合表集計!$S:$S,$A$5,実行度合表集計!$D:$D,"&lt;&gt;")*1000</f>
        <v>#REF!</v>
      </c>
      <c r="J5" s="847" t="e">
        <f ca="1">SUMIFS(INDIRECT("実行度合表集計!C"&amp;J52,FALSE),実行度合表集計!$I:$I,C5,実行度合表集計!$S:$S,$A$5,実行度合表集計!$D:$D,"&lt;&gt;")*集計フラグ1</f>
        <v>#REF!</v>
      </c>
      <c r="K5" s="1775" t="str">
        <f>集計グループ1</f>
        <v>アクティエ</v>
      </c>
      <c r="L5" s="1776"/>
      <c r="M5" s="1777"/>
      <c r="N5" s="844" t="e">
        <f ca="1">SUMIFS(INDIRECT("実行度合表集計!C"&amp;N52,FALSE),実行度合表集計!$I:$I,K5,実行度合表集計!$S:$S,$A$5,実行度合表集計!$D:$D,"&lt;&gt;")</f>
        <v>#REF!</v>
      </c>
      <c r="O5" s="849" t="e">
        <f ca="1">IF(N5&lt;&gt;0,P5/N5,"")</f>
        <v>#REF!</v>
      </c>
      <c r="P5" s="868" t="e">
        <f ca="1">SUMIFS(INDIRECT("実行度合表集計!C"&amp;P52,FALSE),実行度合表集計!$I:$I,K5,実行度合表集計!$S:$S,$A$5,実行度合表集計!$D:$D,"&lt;&gt;")</f>
        <v>#REF!</v>
      </c>
      <c r="Q5" s="844" t="e">
        <f ca="1">P5-SUMIFS(実行度合表集計!$Q:$Q,実行度合表集計!$I:$I,K5,実行度合表集計!$S:$S,$A$5,実行度合表集計!$D:$D,"&lt;&gt;")*1000</f>
        <v>#REF!</v>
      </c>
      <c r="R5" s="847" t="e">
        <f ca="1">SUMIFS(INDIRECT("実行度合表集計!C"&amp;R52,FALSE),実行度合表集計!$I:$I,K5,実行度合表集計!$S:$S,$A$5,実行度合表集計!$D:$D,"&lt;&gt;")*集計フラグ1</f>
        <v>#REF!</v>
      </c>
      <c r="S5" s="1775" t="str">
        <f>集計グループ1</f>
        <v>アクティエ</v>
      </c>
      <c r="T5" s="1776"/>
      <c r="U5" s="1777"/>
      <c r="V5" s="844" t="e">
        <f ca="1">SUMIFS(INDIRECT("実行度合表集計!C"&amp;V52,FALSE),実行度合表集計!$I:$I,S5,実行度合表集計!$S:$S,$A$5,実行度合表集計!$D:$D,"&lt;&gt;")</f>
        <v>#REF!</v>
      </c>
      <c r="W5" s="849" t="e">
        <f ca="1">IF(V5&lt;&gt;0,X5/V5,"")</f>
        <v>#REF!</v>
      </c>
      <c r="X5" s="868" t="e">
        <f ca="1">SUMIFS(INDIRECT("実行度合表集計!C"&amp;X52,FALSE),実行度合表集計!$I:$I,S5,実行度合表集計!$S:$S,$A$5,実行度合表集計!$D:$D,"&lt;&gt;")</f>
        <v>#REF!</v>
      </c>
      <c r="Y5" s="844" t="e">
        <f ca="1">X5-SUMIFS(実行度合表集計!$Q:$Q,実行度合表集計!$I:$I,S5,実行度合表集計!$S:$S,$A$5,実行度合表集計!$D:$D,"&lt;&gt;")*1000</f>
        <v>#REF!</v>
      </c>
      <c r="Z5" s="847" t="e">
        <f ca="1">SUMIFS(INDIRECT("実行度合表集計!C"&amp;Z52,FALSE),実行度合表集計!$I:$I,S5,実行度合表集計!$S:$S,$A$5,実行度合表集計!$D:$D,"&lt;&gt;")*集計フラグ1</f>
        <v>#REF!</v>
      </c>
      <c r="AA5" s="848" t="e">
        <f t="shared" ref="AA5:AA24" ca="1" si="0">SUMIF($F$4:$Z$4,"請負金額",F5:Z5)</f>
        <v>#REF!</v>
      </c>
      <c r="AB5" s="849" t="e">
        <f ca="1">IF(AA5&lt;&gt;0,SUMIF($F$4:$Z$4,"利益額",F5:Z5)/AA5,"")</f>
        <v>#REF!</v>
      </c>
      <c r="AC5" s="844" t="e">
        <f t="shared" ref="AC5:AC24" ca="1" si="1">SUMIF($F$4:$Z$4,"経常利益",F5:Z5)</f>
        <v>#REF!</v>
      </c>
      <c r="AD5" s="847" t="e">
        <f t="shared" ref="AD5:AD24" ca="1" si="2">SUMIF($F$4:$Z$4,"棟数",F5:Z5)</f>
        <v>#REF!</v>
      </c>
      <c r="AE5" s="1711" t="s">
        <v>32</v>
      </c>
      <c r="AF5" s="843" t="s">
        <v>33</v>
      </c>
      <c r="AG5" s="1775" t="str">
        <f>集計グループ1</f>
        <v>アクティエ</v>
      </c>
      <c r="AH5" s="1776"/>
      <c r="AI5" s="1777"/>
      <c r="AJ5" s="844" t="e">
        <f ca="1">SUMIFS(INDIRECT("実行度合表集計!C"&amp;AJ52,FALSE),実行度合表集計!$I:$I,AG5,実行度合表集計!$S:$S,$A$5,実行度合表集計!$D:$D,"&lt;&gt;")</f>
        <v>#REF!</v>
      </c>
      <c r="AK5" s="849" t="e">
        <f ca="1">IF(AJ5&lt;&gt;0,AL5/AJ5,"")</f>
        <v>#REF!</v>
      </c>
      <c r="AL5" s="868" t="e">
        <f ca="1">SUMIFS(INDIRECT("実行度合表集計!C"&amp;AL52,FALSE),実行度合表集計!$I:$I,AG5,実行度合表集計!$S:$S,$A$5,実行度合表集計!$D:$D,"&lt;&gt;")</f>
        <v>#REF!</v>
      </c>
      <c r="AM5" s="844" t="e">
        <f ca="1">AL5-SUMIFS(実行度合表集計!$Q:$Q,実行度合表集計!$I:$I,AG5,実行度合表集計!$S:$S,$A$5,実行度合表集計!$D:$D,"&lt;&gt;")*1000</f>
        <v>#REF!</v>
      </c>
      <c r="AN5" s="847" t="e">
        <f ca="1">SUMIFS(INDIRECT("実行度合表集計!C"&amp;AN52,FALSE),実行度合表集計!$I:$I,AG5,実行度合表集計!$S:$S,$A$5,実行度合表集計!$D:$D,"&lt;&gt;")*集計フラグ1</f>
        <v>#REF!</v>
      </c>
      <c r="AO5" s="1775" t="str">
        <f>集計グループ1</f>
        <v>アクティエ</v>
      </c>
      <c r="AP5" s="1776"/>
      <c r="AQ5" s="1777"/>
      <c r="AR5" s="844" t="e">
        <f ca="1">SUMIFS(INDIRECT("実行度合表集計!C"&amp;AR52,FALSE),実行度合表集計!$I:$I,AO5,実行度合表集計!$S:$S,$A$5,実行度合表集計!$D:$D,"&lt;&gt;")</f>
        <v>#REF!</v>
      </c>
      <c r="AS5" s="849" t="e">
        <f ca="1">IF(AR5&lt;&gt;0,AT5/AR5,"")</f>
        <v>#REF!</v>
      </c>
      <c r="AT5" s="868" t="e">
        <f ca="1">SUMIFS(INDIRECT("実行度合表集計!C"&amp;AT52,FALSE),実行度合表集計!$I:$I,AO5,実行度合表集計!$S:$S,$A$5,実行度合表集計!$D:$D,"&lt;&gt;")</f>
        <v>#REF!</v>
      </c>
      <c r="AU5" s="844" t="e">
        <f ca="1">AT5-SUMIFS(実行度合表集計!$Q:$Q,実行度合表集計!$I:$I,AO5,実行度合表集計!$S:$S,$A$5,実行度合表集計!$D:$D,"&lt;&gt;")*1000</f>
        <v>#REF!</v>
      </c>
      <c r="AV5" s="847" t="e">
        <f ca="1">SUMIFS(INDIRECT("実行度合表集計!C"&amp;AV52,FALSE),実行度合表集計!$I:$I,AO5,実行度合表集計!$S:$S,$A$5,実行度合表集計!$D:$D,"&lt;&gt;")*集計フラグ1</f>
        <v>#REF!</v>
      </c>
      <c r="AW5" s="1775" t="str">
        <f>集計グループ1</f>
        <v>アクティエ</v>
      </c>
      <c r="AX5" s="1776"/>
      <c r="AY5" s="1777"/>
      <c r="AZ5" s="844" t="e">
        <f ca="1">SUMIFS(INDIRECT("実行度合表集計!C"&amp;AZ52,FALSE),実行度合表集計!$I:$I,AW5,実行度合表集計!$S:$S,$A$5,実行度合表集計!$D:$D,"&lt;&gt;")</f>
        <v>#REF!</v>
      </c>
      <c r="BA5" s="849" t="e">
        <f ca="1">IF(AZ5&lt;&gt;0,BB5/AZ5,"")</f>
        <v>#REF!</v>
      </c>
      <c r="BB5" s="868" t="e">
        <f ca="1">SUMIFS(INDIRECT("実行度合表集計!C"&amp;BB52,FALSE),実行度合表集計!$I:$I,AW5,実行度合表集計!$S:$S,$A$5,実行度合表集計!$D:$D,"&lt;&gt;")</f>
        <v>#REF!</v>
      </c>
      <c r="BC5" s="844" t="e">
        <f ca="1">BB5-SUMIFS(実行度合表集計!$Q:$Q,実行度合表集計!$I:$I,AW5,実行度合表集計!$S:$S,$A$5,実行度合表集計!$D:$D,"&lt;&gt;")*1000</f>
        <v>#REF!</v>
      </c>
      <c r="BD5" s="847" t="e">
        <f ca="1">SUMIFS(INDIRECT("実行度合表集計!C"&amp;BD52,FALSE),実行度合表集計!$I:$I,AW5,実行度合表集計!$S:$S,$A$5,実行度合表集計!$D:$D,"&lt;&gt;")*集計フラグ1</f>
        <v>#REF!</v>
      </c>
      <c r="BE5" s="848" t="e">
        <f t="shared" ref="BE5:BE24" ca="1" si="3">SUMIF($F$4:$BD$4,"請負金額",F5:BD5)</f>
        <v>#REF!</v>
      </c>
      <c r="BF5" s="849" t="e">
        <f ca="1">IF(BE5&lt;&gt;0,SUMIF($F$4:$BD$4,"利益額",F5:BD5)/BE5,"")</f>
        <v>#REF!</v>
      </c>
      <c r="BG5" s="844" t="e">
        <f t="shared" ref="BG5:BG24" ca="1" si="4">SUMIF($F$4:$BD$4,"経常利益",F5:BD5)</f>
        <v>#REF!</v>
      </c>
      <c r="BH5" s="847" t="e">
        <f t="shared" ref="BH5:BH24" ca="1" si="5">SUMIF($F$4:$BD$4,"棟数",F5:BD5)</f>
        <v>#REF!</v>
      </c>
      <c r="BI5" s="1711" t="s">
        <v>32</v>
      </c>
      <c r="BJ5" s="843" t="s">
        <v>33</v>
      </c>
      <c r="BK5" s="1775" t="str">
        <f>集計グループ1</f>
        <v>アクティエ</v>
      </c>
      <c r="BL5" s="1776"/>
      <c r="BM5" s="1777"/>
      <c r="BN5" s="844" t="e">
        <f ca="1">SUMIFS(INDIRECT("実行度合表集計!C"&amp;BN52,FALSE),実行度合表集計!$I:$I,BK5,実行度合表集計!$S:$S,$A$5,実行度合表集計!$D:$D,"&lt;&gt;")</f>
        <v>#REF!</v>
      </c>
      <c r="BO5" s="849" t="e">
        <f ca="1">IF(BN5&lt;&gt;0,BP5/BN5,"")</f>
        <v>#REF!</v>
      </c>
      <c r="BP5" s="868" t="e">
        <f ca="1">SUMIFS(INDIRECT("実行度合表集計!C"&amp;BP52,FALSE),実行度合表集計!$I:$I,BK5,実行度合表集計!$S:$S,$A$5,実行度合表集計!$D:$D,"&lt;&gt;")</f>
        <v>#REF!</v>
      </c>
      <c r="BQ5" s="844" t="e">
        <f ca="1">BP5-SUMIFS(実行度合表集計!$Q:$Q,実行度合表集計!$I:$I,BK5,実行度合表集計!$S:$S,$A$5,実行度合表集計!$D:$D,"&lt;&gt;")*1000</f>
        <v>#REF!</v>
      </c>
      <c r="BR5" s="847" t="e">
        <f ca="1">SUMIFS(INDIRECT("実行度合表集計!C"&amp;BR52,FALSE),実行度合表集計!$I:$I,BK5,実行度合表集計!$S:$S,$A$5,実行度合表集計!$D:$D,"&lt;&gt;")*集計フラグ1</f>
        <v>#REF!</v>
      </c>
      <c r="BS5" s="1775" t="str">
        <f>集計グループ1</f>
        <v>アクティエ</v>
      </c>
      <c r="BT5" s="1776"/>
      <c r="BU5" s="1777"/>
      <c r="BV5" s="844" t="e">
        <f ca="1">SUMIFS(INDIRECT("実行度合表集計!C"&amp;BV52,FALSE),実行度合表集計!$I:$I,BS5,実行度合表集計!$S:$S,$A$5,実行度合表集計!$D:$D,"&lt;&gt;")</f>
        <v>#REF!</v>
      </c>
      <c r="BW5" s="849" t="e">
        <f ca="1">IF(BV5&lt;&gt;0,BX5/BV5,"")</f>
        <v>#REF!</v>
      </c>
      <c r="BX5" s="868" t="e">
        <f ca="1">SUMIFS(INDIRECT("実行度合表集計!C"&amp;BX52,FALSE),実行度合表集計!$I:$I,BS5,実行度合表集計!$S:$S,$A$5,実行度合表集計!$D:$D,"&lt;&gt;")</f>
        <v>#REF!</v>
      </c>
      <c r="BY5" s="844" t="e">
        <f ca="1">BX5-SUMIFS(実行度合表集計!$Q:$Q,実行度合表集計!$I:$I,BS5,実行度合表集計!$S:$S,$A$5,実行度合表集計!$D:$D,"&lt;&gt;")*1000</f>
        <v>#REF!</v>
      </c>
      <c r="BZ5" s="847" t="e">
        <f ca="1">SUMIFS(INDIRECT("実行度合表集計!C"&amp;BZ52,FALSE),実行度合表集計!$I:$I,BS5,実行度合表集計!$S:$S,$A$5,実行度合表集計!$D:$D,"&lt;&gt;")*集計フラグ1</f>
        <v>#REF!</v>
      </c>
      <c r="CA5" s="1775" t="str">
        <f>集計グループ1</f>
        <v>アクティエ</v>
      </c>
      <c r="CB5" s="1776"/>
      <c r="CC5" s="1777"/>
      <c r="CD5" s="844" t="e">
        <f ca="1">SUMIFS(INDIRECT("実行度合表集計!C"&amp;CD52,FALSE),実行度合表集計!$I:$I,CA5,実行度合表集計!$S:$S,$A$5,実行度合表集計!$D:$D,"&lt;&gt;")</f>
        <v>#REF!</v>
      </c>
      <c r="CE5" s="849" t="e">
        <f ca="1">IF(CD5&lt;&gt;0,CF5/CD5,"")</f>
        <v>#REF!</v>
      </c>
      <c r="CF5" s="868" t="e">
        <f ca="1">SUMIFS(INDIRECT("実行度合表集計!C"&amp;CF52,FALSE),実行度合表集計!$I:$I,CA5,実行度合表集計!$S:$S,$A$5,実行度合表集計!$D:$D,"&lt;&gt;")</f>
        <v>#REF!</v>
      </c>
      <c r="CG5" s="844" t="e">
        <f ca="1">CF5-SUMIFS(実行度合表集計!$Q:$Q,実行度合表集計!$I:$I,CA5,実行度合表集計!$S:$S,$A$5,実行度合表集計!$D:$D,"&lt;&gt;")*1000</f>
        <v>#REF!</v>
      </c>
      <c r="CH5" s="847" t="e">
        <f ca="1">SUMIFS(INDIRECT("実行度合表集計!C"&amp;CH52,FALSE),実行度合表集計!$I:$I,CA5,実行度合表集計!$S:$S,$A$5,実行度合表集計!$D:$D,"&lt;&gt;")*集計フラグ1</f>
        <v>#REF!</v>
      </c>
      <c r="CI5" s="848" t="e">
        <f ca="1">SUMIF($BN$4:$CH$4,"請負金額",BN5:CH5)</f>
        <v>#REF!</v>
      </c>
      <c r="CJ5" s="849" t="e">
        <f ca="1">IF(CI5&lt;&gt;0,SUMIF($BN$4:$CH$4,"利益額",BN5:CH5)/CI5,"")</f>
        <v>#REF!</v>
      </c>
      <c r="CK5" s="844" t="e">
        <f ca="1">SUMIF($BN$4:$CH$4,"経常利益",BN5:CH5)</f>
        <v>#REF!</v>
      </c>
      <c r="CL5" s="847" t="e">
        <f ca="1">SUMIF($BN$4:$CH$4,"棟数",BN5:CH5)</f>
        <v>#REF!</v>
      </c>
      <c r="CM5" s="1711" t="s">
        <v>32</v>
      </c>
      <c r="CN5" s="843" t="s">
        <v>33</v>
      </c>
      <c r="CO5" s="1775" t="str">
        <f>集計グループ1</f>
        <v>アクティエ</v>
      </c>
      <c r="CP5" s="1776"/>
      <c r="CQ5" s="1777"/>
      <c r="CR5" s="844" t="e">
        <f ca="1">SUMIFS(INDIRECT("実行度合表集計!C"&amp;CR52,FALSE),実行度合表集計!$I:$I,CO5,実行度合表集計!$S:$S,$A$5,実行度合表集計!$D:$D,"&lt;&gt;")</f>
        <v>#REF!</v>
      </c>
      <c r="CS5" s="849" t="e">
        <f ca="1">IF(CR5&lt;&gt;0,CT5/CR5,"")</f>
        <v>#REF!</v>
      </c>
      <c r="CT5" s="868" t="e">
        <f ca="1">SUMIFS(INDIRECT("実行度合表集計!C"&amp;CT52,FALSE),実行度合表集計!$I:$I,CO5,実行度合表集計!$S:$S,$A$5,実行度合表集計!$D:$D,"&lt;&gt;")</f>
        <v>#REF!</v>
      </c>
      <c r="CU5" s="844" t="e">
        <f ca="1">CT5-SUMIFS(実行度合表集計!$Q:$Q,実行度合表集計!$I:$I,CO5,実行度合表集計!$S:$S,$A$5,実行度合表集計!$D:$D,"&lt;&gt;")*1000</f>
        <v>#REF!</v>
      </c>
      <c r="CV5" s="847" t="e">
        <f ca="1">SUMIFS(INDIRECT("実行度合表集計!C"&amp;CV52,FALSE),実行度合表集計!$I:$I,CO5,実行度合表集計!$S:$S,$A$5,実行度合表集計!$D:$D,"&lt;&gt;")*集計フラグ1</f>
        <v>#REF!</v>
      </c>
      <c r="CW5" s="1775" t="str">
        <f>集計グループ1</f>
        <v>アクティエ</v>
      </c>
      <c r="CX5" s="1776"/>
      <c r="CY5" s="1777"/>
      <c r="CZ5" s="844" t="e">
        <f ca="1">SUMIFS(INDIRECT("実行度合表集計!C"&amp;CZ52,FALSE),実行度合表集計!$I:$I,CW5,実行度合表集計!$S:$S,$A$5,実行度合表集計!$D:$D,"&lt;&gt;")</f>
        <v>#REF!</v>
      </c>
      <c r="DA5" s="849" t="e">
        <f ca="1">IF(CZ5&lt;&gt;0,DB5/CZ5,"")</f>
        <v>#REF!</v>
      </c>
      <c r="DB5" s="868" t="e">
        <f ca="1">SUMIFS(INDIRECT("実行度合表集計!C"&amp;DB52,FALSE),実行度合表集計!$I:$I,CW5,実行度合表集計!$S:$S,$A$5,実行度合表集計!$D:$D,"&lt;&gt;")</f>
        <v>#REF!</v>
      </c>
      <c r="DC5" s="844" t="e">
        <f ca="1">DB5-SUMIFS(実行度合表集計!$Q:$Q,実行度合表集計!$I:$I,CW5,実行度合表集計!$S:$S,$A$5,実行度合表集計!$D:$D,"&lt;&gt;")*1000</f>
        <v>#REF!</v>
      </c>
      <c r="DD5" s="847" t="e">
        <f ca="1">SUMIFS(INDIRECT("実行度合表集計!C"&amp;DD52,FALSE),実行度合表集計!$I:$I,CW5,実行度合表集計!$S:$S,$A$5,実行度合表集計!$D:$D,"&lt;&gt;")*集計フラグ1</f>
        <v>#REF!</v>
      </c>
      <c r="DE5" s="1775" t="str">
        <f>集計グループ1</f>
        <v>アクティエ</v>
      </c>
      <c r="DF5" s="1776"/>
      <c r="DG5" s="1777"/>
      <c r="DH5" s="844" t="e">
        <f ca="1">SUMIFS(INDIRECT("実行度合表集計!C"&amp;DH52,FALSE),実行度合表集計!$I:$I,DE5,実行度合表集計!$S:$S,$A$5,実行度合表集計!$D:$D,"&lt;&gt;")</f>
        <v>#REF!</v>
      </c>
      <c r="DI5" s="849" t="e">
        <f ca="1">IF(DH5&lt;&gt;0,DJ5/DH5,"")</f>
        <v>#REF!</v>
      </c>
      <c r="DJ5" s="868" t="e">
        <f ca="1">SUMIFS(INDIRECT("実行度合表集計!C"&amp;DJ52,FALSE),実行度合表集計!$I:$I,DE5,実行度合表集計!$S:$S,$A$5,実行度合表集計!$D:$D,"&lt;&gt;")</f>
        <v>#REF!</v>
      </c>
      <c r="DK5" s="844" t="e">
        <f ca="1">DJ5-SUMIFS(実行度合表集計!$Q:$Q,実行度合表集計!$I:$I,DE5,実行度合表集計!$S:$S,$A$5,実行度合表集計!$D:$D,"&lt;&gt;")*1000</f>
        <v>#REF!</v>
      </c>
      <c r="DL5" s="847" t="e">
        <f ca="1">SUMIFS(INDIRECT("実行度合表集計!C"&amp;DL52,FALSE),実行度合表集計!$I:$I,DE5,実行度合表集計!$S:$S,$A$5,実行度合表集計!$D:$D,"&lt;&gt;")*集計フラグ1</f>
        <v>#REF!</v>
      </c>
      <c r="DM5" s="848" t="e">
        <f t="shared" ref="DM5:DM24" ca="1" si="6">SUMIF($F$4:$DL$4,"請負金額",F5:DL5)</f>
        <v>#REF!</v>
      </c>
      <c r="DN5" s="849" t="e">
        <f ca="1">IF(DM5&lt;&gt;0,SUMIF($F$4:$DL$4,"利益額",F5:DL5)/DM5,"")</f>
        <v>#REF!</v>
      </c>
      <c r="DO5" s="844" t="e">
        <f t="shared" ref="DO5:DO24" ca="1" si="7">SUMIF($F$4:$DL$4,"経常利益",F5:DL5)</f>
        <v>#REF!</v>
      </c>
      <c r="DP5" s="850" t="e">
        <f t="shared" ref="DP5:DP24" ca="1" si="8">SUMIF($F$4:$DL$4,"棟数",F5:DL5)</f>
        <v>#REF!</v>
      </c>
      <c r="DR5" s="851"/>
      <c r="DS5" s="852"/>
      <c r="DT5" s="853"/>
    </row>
    <row r="6" spans="1:124" ht="14.1" customHeight="1" x14ac:dyDescent="0.25">
      <c r="A6" s="1712"/>
      <c r="B6" s="854" t="s">
        <v>34</v>
      </c>
      <c r="C6" s="1766" t="str">
        <f>集計グループ2</f>
        <v>ネクストハウス</v>
      </c>
      <c r="D6" s="1767"/>
      <c r="E6" s="1768"/>
      <c r="F6" s="855" t="e">
        <f ca="1">SUMIFS(INDIRECT("実行度合表集計!C"&amp;F52,FALSE),実行度合表集計!$I:$I,C6,実行度合表集計!$S:$S,$A$5,実行度合表集計!$D:$D,"&lt;&gt;")</f>
        <v>#REF!</v>
      </c>
      <c r="G6" s="845" t="e">
        <f t="shared" ref="G6:G24" ca="1" si="9">IF(F6&lt;&gt;0,H6/F6,"")</f>
        <v>#REF!</v>
      </c>
      <c r="H6" s="856" t="e">
        <f ca="1">SUMIFS(INDIRECT("実行度合表集計!C"&amp;H52,FALSE),実行度合表集計!$I:$I,C6,実行度合表集計!$S:$S,$A$5,実行度合表集計!$D:$D,"&lt;&gt;")</f>
        <v>#REF!</v>
      </c>
      <c r="I6" s="855" t="e">
        <f ca="1">H6-SUMIFS(実行度合表集計!$Q:$Q,実行度合表集計!$I:$I,C6,実行度合表集計!$S:$S,$A$5,実行度合表集計!$D:$D,"&lt;&gt;")*1000</f>
        <v>#REF!</v>
      </c>
      <c r="J6" s="857" t="e">
        <f ca="1">SUMIFS(INDIRECT("実行度合表集計!C"&amp;J52,FALSE),実行度合表集計!$I:$I,C6,実行度合表集計!$S:$S,$A$5,実行度合表集計!$D:$D,"&lt;&gt;")*集計フラグ2</f>
        <v>#REF!</v>
      </c>
      <c r="K6" s="1766" t="str">
        <f>集計グループ2</f>
        <v>ネクストハウス</v>
      </c>
      <c r="L6" s="1767"/>
      <c r="M6" s="1768"/>
      <c r="N6" s="855" t="e">
        <f ca="1">SUMIFS(INDIRECT("実行度合表集計!C"&amp;N52,FALSE),実行度合表集計!$I:$I,K6,実行度合表集計!$S:$S,$A$5,実行度合表集計!$D:$D,"&lt;&gt;")</f>
        <v>#REF!</v>
      </c>
      <c r="O6" s="845" t="e">
        <f t="shared" ref="O6:O8" ca="1" si="10">IF(N6&lt;&gt;0,P6/N6,"")</f>
        <v>#REF!</v>
      </c>
      <c r="P6" s="856" t="e">
        <f ca="1">SUMIFS(INDIRECT("実行度合表集計!C"&amp;P52,FALSE),実行度合表集計!$I:$I,K6,実行度合表集計!$S:$S,$A$5,実行度合表集計!$D:$D,"&lt;&gt;")</f>
        <v>#REF!</v>
      </c>
      <c r="Q6" s="855" t="e">
        <f ca="1">P6-SUMIFS(実行度合表集計!$Q:$Q,実行度合表集計!$I:$I,K6,実行度合表集計!$S:$S,$A$5,実行度合表集計!$D:$D,"&lt;&gt;")*1000</f>
        <v>#REF!</v>
      </c>
      <c r="R6" s="857" t="e">
        <f ca="1">SUMIFS(INDIRECT("実行度合表集計!C"&amp;R52,FALSE),実行度合表集計!$I:$I,K6,実行度合表集計!$S:$S,$A$5,実行度合表集計!$D:$D,"&lt;&gt;")*集計フラグ2</f>
        <v>#REF!</v>
      </c>
      <c r="S6" s="1766" t="str">
        <f>集計グループ2</f>
        <v>ネクストハウス</v>
      </c>
      <c r="T6" s="1767"/>
      <c r="U6" s="1768"/>
      <c r="V6" s="855" t="e">
        <f ca="1">SUMIFS(INDIRECT("実行度合表集計!C"&amp;V52,FALSE),実行度合表集計!$I:$I,S6,実行度合表集計!$S:$S,$A$5,実行度合表集計!$D:$D,"&lt;&gt;")</f>
        <v>#REF!</v>
      </c>
      <c r="W6" s="845" t="e">
        <f t="shared" ref="W6:W8" ca="1" si="11">IF(V6&lt;&gt;0,X6/V6,"")</f>
        <v>#REF!</v>
      </c>
      <c r="X6" s="856" t="e">
        <f ca="1">SUMIFS(INDIRECT("実行度合表集計!C"&amp;X52,FALSE),実行度合表集計!$I:$I,S6,実行度合表集計!$S:$S,$A$5,実行度合表集計!$D:$D,"&lt;&gt;")</f>
        <v>#REF!</v>
      </c>
      <c r="Y6" s="855" t="e">
        <f ca="1">X6-SUMIFS(実行度合表集計!$Q:$Q,実行度合表集計!$I:$I,S6,実行度合表集計!$S:$S,$A$5,実行度合表集計!$D:$D,"&lt;&gt;")*1000</f>
        <v>#REF!</v>
      </c>
      <c r="Z6" s="857" t="e">
        <f ca="1">SUMIFS(INDIRECT("実行度合表集計!C"&amp;Z52,FALSE),実行度合表集計!$I:$I,S6,実行度合表集計!$S:$S,$A$5,実行度合表集計!$D:$D,"&lt;&gt;")*集計フラグ2</f>
        <v>#REF!</v>
      </c>
      <c r="AA6" s="858" t="e">
        <f t="shared" ca="1" si="0"/>
        <v>#REF!</v>
      </c>
      <c r="AB6" s="845" t="e">
        <f t="shared" ref="AB6:AB24" ca="1" si="12">IF(AA6&lt;&gt;0,SUMIF($F$4:$Z$4,"利益額",F6:Z6)/AA6,"")</f>
        <v>#REF!</v>
      </c>
      <c r="AC6" s="855" t="e">
        <f t="shared" ca="1" si="1"/>
        <v>#REF!</v>
      </c>
      <c r="AD6" s="857" t="e">
        <f t="shared" ca="1" si="2"/>
        <v>#REF!</v>
      </c>
      <c r="AE6" s="1712"/>
      <c r="AF6" s="854" t="s">
        <v>34</v>
      </c>
      <c r="AG6" s="1766" t="str">
        <f>集計グループ2</f>
        <v>ネクストハウス</v>
      </c>
      <c r="AH6" s="1767"/>
      <c r="AI6" s="1768"/>
      <c r="AJ6" s="855" t="e">
        <f ca="1">SUMIFS(INDIRECT("実行度合表集計!C"&amp;AJ52,FALSE),実行度合表集計!$I:$I,AG6,実行度合表集計!$S:$S,$A$5,実行度合表集計!$D:$D,"&lt;&gt;")</f>
        <v>#REF!</v>
      </c>
      <c r="AK6" s="845" t="e">
        <f t="shared" ref="AK6:AK8" ca="1" si="13">IF(AJ6&lt;&gt;0,AL6/AJ6,"")</f>
        <v>#REF!</v>
      </c>
      <c r="AL6" s="856" t="e">
        <f ca="1">SUMIFS(INDIRECT("実行度合表集計!C"&amp;AL52,FALSE),実行度合表集計!$I:$I,AG6,実行度合表集計!$S:$S,$A$5,実行度合表集計!$D:$D,"&lt;&gt;")</f>
        <v>#REF!</v>
      </c>
      <c r="AM6" s="855" t="e">
        <f ca="1">AL6-SUMIFS(実行度合表集計!$Q:$Q,実行度合表集計!$I:$I,AG6,実行度合表集計!$S:$S,$A$5,実行度合表集計!$D:$D,"&lt;&gt;")*1000</f>
        <v>#REF!</v>
      </c>
      <c r="AN6" s="857" t="e">
        <f ca="1">SUMIFS(INDIRECT("実行度合表集計!C"&amp;AN52,FALSE),実行度合表集計!$I:$I,AG6,実行度合表集計!$S:$S,$A$5,実行度合表集計!$D:$D,"&lt;&gt;")*集計フラグ2</f>
        <v>#REF!</v>
      </c>
      <c r="AO6" s="1766" t="str">
        <f>集計グループ2</f>
        <v>ネクストハウス</v>
      </c>
      <c r="AP6" s="1767"/>
      <c r="AQ6" s="1768"/>
      <c r="AR6" s="855" t="e">
        <f ca="1">SUMIFS(INDIRECT("実行度合表集計!C"&amp;AR52,FALSE),実行度合表集計!$I:$I,AO6,実行度合表集計!$S:$S,$A$5,実行度合表集計!$D:$D,"&lt;&gt;")</f>
        <v>#REF!</v>
      </c>
      <c r="AS6" s="845" t="e">
        <f t="shared" ref="AS6:AS8" ca="1" si="14">IF(AR6&lt;&gt;0,AT6/AR6,"")</f>
        <v>#REF!</v>
      </c>
      <c r="AT6" s="856" t="e">
        <f ca="1">SUMIFS(INDIRECT("実行度合表集計!C"&amp;AT52,FALSE),実行度合表集計!$I:$I,AO6,実行度合表集計!$S:$S,$A$5,実行度合表集計!$D:$D,"&lt;&gt;")</f>
        <v>#REF!</v>
      </c>
      <c r="AU6" s="855" t="e">
        <f ca="1">AT6-SUMIFS(実行度合表集計!$Q:$Q,実行度合表集計!$I:$I,AO6,実行度合表集計!$S:$S,$A$5,実行度合表集計!$D:$D,"&lt;&gt;")*1000</f>
        <v>#REF!</v>
      </c>
      <c r="AV6" s="857" t="e">
        <f ca="1">SUMIFS(INDIRECT("実行度合表集計!C"&amp;AV52,FALSE),実行度合表集計!$I:$I,AO6,実行度合表集計!$S:$S,$A$5,実行度合表集計!$D:$D,"&lt;&gt;")*集計フラグ2</f>
        <v>#REF!</v>
      </c>
      <c r="AW6" s="1766" t="str">
        <f>集計グループ2</f>
        <v>ネクストハウス</v>
      </c>
      <c r="AX6" s="1767"/>
      <c r="AY6" s="1768"/>
      <c r="AZ6" s="855" t="e">
        <f ca="1">SUMIFS(INDIRECT("実行度合表集計!C"&amp;AZ52,FALSE),実行度合表集計!$I:$I,AW6,実行度合表集計!$S:$S,$A$5,実行度合表集計!$D:$D,"&lt;&gt;")</f>
        <v>#REF!</v>
      </c>
      <c r="BA6" s="845" t="e">
        <f t="shared" ref="BA6:BA8" ca="1" si="15">IF(AZ6&lt;&gt;0,BB6/AZ6,"")</f>
        <v>#REF!</v>
      </c>
      <c r="BB6" s="856" t="e">
        <f ca="1">SUMIFS(INDIRECT("実行度合表集計!C"&amp;BB52,FALSE),実行度合表集計!$I:$I,AW6,実行度合表集計!$S:$S,$A$5,実行度合表集計!$D:$D,"&lt;&gt;")</f>
        <v>#REF!</v>
      </c>
      <c r="BC6" s="855" t="e">
        <f ca="1">BB6-SUMIFS(実行度合表集計!$Q:$Q,実行度合表集計!$I:$I,AW6,実行度合表集計!$S:$S,$A$5,実行度合表集計!$D:$D,"&lt;&gt;")*1000</f>
        <v>#REF!</v>
      </c>
      <c r="BD6" s="857" t="e">
        <f ca="1">SUMIFS(INDIRECT("実行度合表集計!C"&amp;BD52,FALSE),実行度合表集計!$I:$I,AW6,実行度合表集計!$S:$S,$A$5,実行度合表集計!$D:$D,"&lt;&gt;")*集計フラグ2</f>
        <v>#REF!</v>
      </c>
      <c r="BE6" s="858" t="e">
        <f t="shared" ca="1" si="3"/>
        <v>#REF!</v>
      </c>
      <c r="BF6" s="845" t="e">
        <f t="shared" ref="BF6:BF24" ca="1" si="16">IF(BE6&lt;&gt;0,SUMIF($F$4:$BD$4,"利益額",F6:BD6)/BE6,"")</f>
        <v>#REF!</v>
      </c>
      <c r="BG6" s="855" t="e">
        <f t="shared" ca="1" si="4"/>
        <v>#REF!</v>
      </c>
      <c r="BH6" s="857" t="e">
        <f t="shared" ca="1" si="5"/>
        <v>#REF!</v>
      </c>
      <c r="BI6" s="1712"/>
      <c r="BJ6" s="854" t="s">
        <v>34</v>
      </c>
      <c r="BK6" s="1766" t="str">
        <f>集計グループ2</f>
        <v>ネクストハウス</v>
      </c>
      <c r="BL6" s="1767"/>
      <c r="BM6" s="1768"/>
      <c r="BN6" s="855" t="e">
        <f ca="1">SUMIFS(INDIRECT("実行度合表集計!C"&amp;BN52,FALSE),実行度合表集計!$I:$I,BK6,実行度合表集計!$S:$S,$A$5,実行度合表集計!$D:$D,"&lt;&gt;")</f>
        <v>#REF!</v>
      </c>
      <c r="BO6" s="845" t="e">
        <f t="shared" ref="BO6:BO8" ca="1" si="17">IF(BN6&lt;&gt;0,BP6/BN6,"")</f>
        <v>#REF!</v>
      </c>
      <c r="BP6" s="856" t="e">
        <f ca="1">SUMIFS(INDIRECT("実行度合表集計!C"&amp;BP52,FALSE),実行度合表集計!$I:$I,BK6,実行度合表集計!$S:$S,$A$5,実行度合表集計!$D:$D,"&lt;&gt;")</f>
        <v>#REF!</v>
      </c>
      <c r="BQ6" s="855" t="e">
        <f ca="1">BP6-SUMIFS(実行度合表集計!$Q:$Q,実行度合表集計!$I:$I,BK6,実行度合表集計!$S:$S,$A$5,実行度合表集計!$D:$D,"&lt;&gt;")*1000</f>
        <v>#REF!</v>
      </c>
      <c r="BR6" s="857" t="e">
        <f ca="1">SUMIFS(INDIRECT("実行度合表集計!C"&amp;BR52,FALSE),実行度合表集計!$I:$I,BK6,実行度合表集計!$S:$S,$A$5,実行度合表集計!$D:$D,"&lt;&gt;")*集計フラグ2</f>
        <v>#REF!</v>
      </c>
      <c r="BS6" s="1766" t="str">
        <f>集計グループ2</f>
        <v>ネクストハウス</v>
      </c>
      <c r="BT6" s="1767"/>
      <c r="BU6" s="1768"/>
      <c r="BV6" s="855" t="e">
        <f ca="1">SUMIFS(INDIRECT("実行度合表集計!C"&amp;BV52,FALSE),実行度合表集計!$I:$I,BS6,実行度合表集計!$S:$S,$A$5,実行度合表集計!$D:$D,"&lt;&gt;")</f>
        <v>#REF!</v>
      </c>
      <c r="BW6" s="845" t="e">
        <f t="shared" ref="BW6:BW8" ca="1" si="18">IF(BV6&lt;&gt;0,BX6/BV6,"")</f>
        <v>#REF!</v>
      </c>
      <c r="BX6" s="856" t="e">
        <f ca="1">SUMIFS(INDIRECT("実行度合表集計!C"&amp;BX52,FALSE),実行度合表集計!$I:$I,BS6,実行度合表集計!$S:$S,$A$5,実行度合表集計!$D:$D,"&lt;&gt;")</f>
        <v>#REF!</v>
      </c>
      <c r="BY6" s="855" t="e">
        <f ca="1">BX6-SUMIFS(実行度合表集計!$Q:$Q,実行度合表集計!$I:$I,BS6,実行度合表集計!$S:$S,$A$5,実行度合表集計!$D:$D,"&lt;&gt;")*1000</f>
        <v>#REF!</v>
      </c>
      <c r="BZ6" s="857" t="e">
        <f ca="1">SUMIFS(INDIRECT("実行度合表集計!C"&amp;BZ52,FALSE),実行度合表集計!$I:$I,BS6,実行度合表集計!$S:$S,$A$5,実行度合表集計!$D:$D,"&lt;&gt;")*集計フラグ2</f>
        <v>#REF!</v>
      </c>
      <c r="CA6" s="1766" t="str">
        <f>集計グループ2</f>
        <v>ネクストハウス</v>
      </c>
      <c r="CB6" s="1767"/>
      <c r="CC6" s="1768"/>
      <c r="CD6" s="855" t="e">
        <f ca="1">SUMIFS(INDIRECT("実行度合表集計!C"&amp;CD52,FALSE),実行度合表集計!$I:$I,CA6,実行度合表集計!$S:$S,$A$5,実行度合表集計!$D:$D,"&lt;&gt;")</f>
        <v>#REF!</v>
      </c>
      <c r="CE6" s="845" t="e">
        <f t="shared" ref="CE6:CE8" ca="1" si="19">IF(CD6&lt;&gt;0,CF6/CD6,"")</f>
        <v>#REF!</v>
      </c>
      <c r="CF6" s="856" t="e">
        <f ca="1">SUMIFS(INDIRECT("実行度合表集計!C"&amp;CF52,FALSE),実行度合表集計!$I:$I,CA6,実行度合表集計!$S:$S,$A$5,実行度合表集計!$D:$D,"&lt;&gt;")</f>
        <v>#REF!</v>
      </c>
      <c r="CG6" s="855" t="e">
        <f ca="1">CF6-SUMIFS(実行度合表集計!$Q:$Q,実行度合表集計!$I:$I,CA6,実行度合表集計!$S:$S,$A$5,実行度合表集計!$D:$D,"&lt;&gt;")*1000</f>
        <v>#REF!</v>
      </c>
      <c r="CH6" s="857" t="e">
        <f ca="1">SUMIFS(INDIRECT("実行度合表集計!C"&amp;CH52,FALSE),実行度合表集計!$I:$I,CA6,実行度合表集計!$S:$S,$A$5,実行度合表集計!$D:$D,"&lt;&gt;")*集計フラグ2</f>
        <v>#REF!</v>
      </c>
      <c r="CI6" s="858" t="e">
        <f t="shared" ref="CI6:CI24" ca="1" si="20">SUMIF($BN$4:$CH$4,"請負金額",BN6:CH6)</f>
        <v>#REF!</v>
      </c>
      <c r="CJ6" s="845" t="e">
        <f t="shared" ref="CJ6:CJ24" ca="1" si="21">IF(CI6&lt;&gt;0,SUMIF($BN$4:$CH$4,"利益額",BN6:CH6)/CI6,"")</f>
        <v>#REF!</v>
      </c>
      <c r="CK6" s="855" t="e">
        <f t="shared" ref="CK6:CK24" ca="1" si="22">SUMIF($BN$4:$CH$4,"経常利益",BN6:CH6)</f>
        <v>#REF!</v>
      </c>
      <c r="CL6" s="857" t="e">
        <f t="shared" ref="CL6:CL24" ca="1" si="23">SUMIF($BN$4:$CH$4,"棟数",BN6:CH6)</f>
        <v>#REF!</v>
      </c>
      <c r="CM6" s="1712"/>
      <c r="CN6" s="854" t="s">
        <v>34</v>
      </c>
      <c r="CO6" s="1766" t="str">
        <f>集計グループ2</f>
        <v>ネクストハウス</v>
      </c>
      <c r="CP6" s="1767"/>
      <c r="CQ6" s="1768"/>
      <c r="CR6" s="855" t="e">
        <f ca="1">SUMIFS(INDIRECT("実行度合表集計!C"&amp;CR52,FALSE),実行度合表集計!$I:$I,CO6,実行度合表集計!$S:$S,$A$5,実行度合表集計!$D:$D,"&lt;&gt;")</f>
        <v>#REF!</v>
      </c>
      <c r="CS6" s="845" t="e">
        <f t="shared" ref="CS6:CS8" ca="1" si="24">IF(CR6&lt;&gt;0,CT6/CR6,"")</f>
        <v>#REF!</v>
      </c>
      <c r="CT6" s="856" t="e">
        <f ca="1">SUMIFS(INDIRECT("実行度合表集計!C"&amp;CT52,FALSE),実行度合表集計!$I:$I,CO6,実行度合表集計!$S:$S,$A$5,実行度合表集計!$D:$D,"&lt;&gt;")</f>
        <v>#REF!</v>
      </c>
      <c r="CU6" s="855" t="e">
        <f ca="1">CT6-SUMIFS(実行度合表集計!$Q:$Q,実行度合表集計!$I:$I,CO6,実行度合表集計!$S:$S,$A$5,実行度合表集計!$D:$D,"&lt;&gt;")*1000</f>
        <v>#REF!</v>
      </c>
      <c r="CV6" s="857" t="e">
        <f ca="1">SUMIFS(INDIRECT("実行度合表集計!C"&amp;CV52,FALSE),実行度合表集計!$I:$I,CO6,実行度合表集計!$S:$S,$A$5,実行度合表集計!$D:$D,"&lt;&gt;")*集計フラグ2</f>
        <v>#REF!</v>
      </c>
      <c r="CW6" s="1766" t="str">
        <f>集計グループ2</f>
        <v>ネクストハウス</v>
      </c>
      <c r="CX6" s="1767"/>
      <c r="CY6" s="1768"/>
      <c r="CZ6" s="855" t="e">
        <f ca="1">SUMIFS(INDIRECT("実行度合表集計!C"&amp;CZ52,FALSE),実行度合表集計!$I:$I,CW6,実行度合表集計!$S:$S,$A$5,実行度合表集計!$D:$D,"&lt;&gt;")</f>
        <v>#REF!</v>
      </c>
      <c r="DA6" s="845" t="e">
        <f t="shared" ref="DA6:DA8" ca="1" si="25">IF(CZ6&lt;&gt;0,DB6/CZ6,"")</f>
        <v>#REF!</v>
      </c>
      <c r="DB6" s="856" t="e">
        <f ca="1">SUMIFS(INDIRECT("実行度合表集計!C"&amp;DB52,FALSE),実行度合表集計!$I:$I,CW6,実行度合表集計!$S:$S,$A$5,実行度合表集計!$D:$D,"&lt;&gt;")</f>
        <v>#REF!</v>
      </c>
      <c r="DC6" s="855" t="e">
        <f ca="1">DB6-SUMIFS(実行度合表集計!$Q:$Q,実行度合表集計!$I:$I,CW6,実行度合表集計!$S:$S,$A$5,実行度合表集計!$D:$D,"&lt;&gt;")*1000</f>
        <v>#REF!</v>
      </c>
      <c r="DD6" s="857" t="e">
        <f ca="1">SUMIFS(INDIRECT("実行度合表集計!C"&amp;DD52,FALSE),実行度合表集計!$I:$I,CW6,実行度合表集計!$S:$S,$A$5,実行度合表集計!$D:$D,"&lt;&gt;")*集計フラグ2</f>
        <v>#REF!</v>
      </c>
      <c r="DE6" s="1766" t="str">
        <f>集計グループ2</f>
        <v>ネクストハウス</v>
      </c>
      <c r="DF6" s="1767"/>
      <c r="DG6" s="1768"/>
      <c r="DH6" s="855" t="e">
        <f ca="1">SUMIFS(INDIRECT("実行度合表集計!C"&amp;DH52,FALSE),実行度合表集計!$I:$I,DE6,実行度合表集計!$S:$S,$A$5,実行度合表集計!$D:$D,"&lt;&gt;")</f>
        <v>#REF!</v>
      </c>
      <c r="DI6" s="845" t="e">
        <f t="shared" ref="DI6:DI8" ca="1" si="26">IF(DH6&lt;&gt;0,DJ6/DH6,"")</f>
        <v>#REF!</v>
      </c>
      <c r="DJ6" s="856" t="e">
        <f ca="1">SUMIFS(INDIRECT("実行度合表集計!C"&amp;DJ52,FALSE),実行度合表集計!$I:$I,DE6,実行度合表集計!$S:$S,$A$5,実行度合表集計!$D:$D,"&lt;&gt;")</f>
        <v>#REF!</v>
      </c>
      <c r="DK6" s="855" t="e">
        <f ca="1">DJ6-SUMIFS(実行度合表集計!$Q:$Q,実行度合表集計!$I:$I,DE6,実行度合表集計!$S:$S,$A$5,実行度合表集計!$D:$D,"&lt;&gt;")*1000</f>
        <v>#REF!</v>
      </c>
      <c r="DL6" s="857" t="e">
        <f ca="1">SUMIFS(INDIRECT("実行度合表集計!C"&amp;DL52,FALSE),実行度合表集計!$I:$I,DE6,実行度合表集計!$S:$S,$A$5,実行度合表集計!$D:$D,"&lt;&gt;")*集計フラグ2</f>
        <v>#REF!</v>
      </c>
      <c r="DM6" s="858" t="e">
        <f t="shared" ca="1" si="6"/>
        <v>#REF!</v>
      </c>
      <c r="DN6" s="845" t="e">
        <f t="shared" ref="DN6:DN24" ca="1" si="27">IF(DM6&lt;&gt;0,SUMIF($F$4:$DL$4,"利益額",F6:DL6)/DM6,"")</f>
        <v>#REF!</v>
      </c>
      <c r="DO6" s="855" t="e">
        <f t="shared" ca="1" si="7"/>
        <v>#REF!</v>
      </c>
      <c r="DP6" s="859" t="e">
        <f t="shared" ca="1" si="8"/>
        <v>#REF!</v>
      </c>
      <c r="DR6" s="851"/>
      <c r="DS6" s="852"/>
      <c r="DT6" s="853"/>
    </row>
    <row r="7" spans="1:124" ht="14.1" customHeight="1" x14ac:dyDescent="0.25">
      <c r="A7" s="1712"/>
      <c r="B7" s="854" t="s">
        <v>35</v>
      </c>
      <c r="C7" s="1766" t="str">
        <f>集計グループ3</f>
        <v>アクティブハウス</v>
      </c>
      <c r="D7" s="1767"/>
      <c r="E7" s="1768"/>
      <c r="F7" s="855" t="e">
        <f ca="1">SUMIFS(INDIRECT("実行度合表集計!C"&amp;F52,FALSE),実行度合表集計!$I:$I,C7,実行度合表集計!$S:$S,$A$5,実行度合表集計!$D:$D,"&lt;&gt;")</f>
        <v>#REF!</v>
      </c>
      <c r="G7" s="845" t="e">
        <f t="shared" ca="1" si="9"/>
        <v>#REF!</v>
      </c>
      <c r="H7" s="856" t="e">
        <f ca="1">SUMIFS(INDIRECT("実行度合表集計!C"&amp;H52,FALSE),実行度合表集計!$I:$I,C7,実行度合表集計!$S:$S,$A$5,実行度合表集計!$D:$D,"&lt;&gt;")</f>
        <v>#REF!</v>
      </c>
      <c r="I7" s="855" t="e">
        <f ca="1">H7-SUMIFS(実行度合表集計!$Q:$Q,実行度合表集計!$I:$I,C7,実行度合表集計!$S:$S,$A$5,実行度合表集計!$D:$D,"&lt;&gt;")*1000</f>
        <v>#REF!</v>
      </c>
      <c r="J7" s="857" t="e">
        <f ca="1">SUMIFS(INDIRECT("実行度合表集計!C"&amp;J52,FALSE),実行度合表集計!$I:$I,C7,実行度合表集計!$S:$S,$A$5,実行度合表集計!$D:$D,"&lt;&gt;")*集計フラグ3</f>
        <v>#REF!</v>
      </c>
      <c r="K7" s="1766" t="str">
        <f>集計グループ3</f>
        <v>アクティブハウス</v>
      </c>
      <c r="L7" s="1767"/>
      <c r="M7" s="1768"/>
      <c r="N7" s="855" t="e">
        <f ca="1">SUMIFS(INDIRECT("実行度合表集計!C"&amp;N52,FALSE),実行度合表集計!$I:$I,K7,実行度合表集計!$S:$S,$A$5,実行度合表集計!$D:$D,"&lt;&gt;")</f>
        <v>#REF!</v>
      </c>
      <c r="O7" s="845" t="e">
        <f t="shared" ca="1" si="10"/>
        <v>#REF!</v>
      </c>
      <c r="P7" s="856" t="e">
        <f ca="1">SUMIFS(INDIRECT("実行度合表集計!C"&amp;P52,FALSE),実行度合表集計!$I:$I,K7,実行度合表集計!$S:$S,$A$5,実行度合表集計!$D:$D,"&lt;&gt;")</f>
        <v>#REF!</v>
      </c>
      <c r="Q7" s="855" t="e">
        <f ca="1">P7-SUMIFS(実行度合表集計!$Q:$Q,実行度合表集計!$I:$I,K7,実行度合表集計!$S:$S,$A$5,実行度合表集計!$D:$D,"&lt;&gt;")*1000</f>
        <v>#REF!</v>
      </c>
      <c r="R7" s="857" t="e">
        <f ca="1">SUMIFS(INDIRECT("実行度合表集計!C"&amp;R52,FALSE),実行度合表集計!$I:$I,K7,実行度合表集計!$S:$S,$A$5,実行度合表集計!$D:$D,"&lt;&gt;")*集計フラグ3</f>
        <v>#REF!</v>
      </c>
      <c r="S7" s="1766" t="str">
        <f>集計グループ3</f>
        <v>アクティブハウス</v>
      </c>
      <c r="T7" s="1767"/>
      <c r="U7" s="1768"/>
      <c r="V7" s="855" t="e">
        <f ca="1">SUMIFS(INDIRECT("実行度合表集計!C"&amp;V52,FALSE),実行度合表集計!$I:$I,S7,実行度合表集計!$S:$S,$A$5,実行度合表集計!$D:$D,"&lt;&gt;")</f>
        <v>#REF!</v>
      </c>
      <c r="W7" s="845" t="e">
        <f t="shared" ca="1" si="11"/>
        <v>#REF!</v>
      </c>
      <c r="X7" s="856" t="e">
        <f ca="1">SUMIFS(INDIRECT("実行度合表集計!C"&amp;X52,FALSE),実行度合表集計!$I:$I,S7,実行度合表集計!$S:$S,$A$5,実行度合表集計!$D:$D,"&lt;&gt;")</f>
        <v>#REF!</v>
      </c>
      <c r="Y7" s="855" t="e">
        <f ca="1">X7-SUMIFS(実行度合表集計!$Q:$Q,実行度合表集計!$I:$I,S7,実行度合表集計!$S:$S,$A$5,実行度合表集計!$D:$D,"&lt;&gt;")*1000</f>
        <v>#REF!</v>
      </c>
      <c r="Z7" s="857" t="e">
        <f ca="1">SUMIFS(INDIRECT("実行度合表集計!C"&amp;Z52,FALSE),実行度合表集計!$I:$I,S7,実行度合表集計!$S:$S,$A$5,実行度合表集計!$D:$D,"&lt;&gt;")*集計フラグ3</f>
        <v>#REF!</v>
      </c>
      <c r="AA7" s="858" t="e">
        <f t="shared" ca="1" si="0"/>
        <v>#REF!</v>
      </c>
      <c r="AB7" s="845" t="e">
        <f t="shared" ca="1" si="12"/>
        <v>#REF!</v>
      </c>
      <c r="AC7" s="855" t="e">
        <f t="shared" ca="1" si="1"/>
        <v>#REF!</v>
      </c>
      <c r="AD7" s="857" t="e">
        <f t="shared" ca="1" si="2"/>
        <v>#REF!</v>
      </c>
      <c r="AE7" s="1712"/>
      <c r="AF7" s="854" t="s">
        <v>35</v>
      </c>
      <c r="AG7" s="1766" t="str">
        <f>集計グループ3</f>
        <v>アクティブハウス</v>
      </c>
      <c r="AH7" s="1767"/>
      <c r="AI7" s="1768"/>
      <c r="AJ7" s="855" t="e">
        <f ca="1">SUMIFS(INDIRECT("実行度合表集計!C"&amp;AJ52,FALSE),実行度合表集計!$I:$I,AG7,実行度合表集計!$S:$S,$A$5,実行度合表集計!$D:$D,"&lt;&gt;")</f>
        <v>#REF!</v>
      </c>
      <c r="AK7" s="845" t="e">
        <f t="shared" ca="1" si="13"/>
        <v>#REF!</v>
      </c>
      <c r="AL7" s="856" t="e">
        <f ca="1">SUMIFS(INDIRECT("実行度合表集計!C"&amp;AL52,FALSE),実行度合表集計!$I:$I,AG7,実行度合表集計!$S:$S,$A$5,実行度合表集計!$D:$D,"&lt;&gt;")</f>
        <v>#REF!</v>
      </c>
      <c r="AM7" s="855" t="e">
        <f ca="1">AL7-SUMIFS(実行度合表集計!$Q:$Q,実行度合表集計!$I:$I,AG7,実行度合表集計!$S:$S,$A$5,実行度合表集計!$D:$D,"&lt;&gt;")*1000</f>
        <v>#REF!</v>
      </c>
      <c r="AN7" s="857" t="e">
        <f ca="1">SUMIFS(INDIRECT("実行度合表集計!C"&amp;AN52,FALSE),実行度合表集計!$I:$I,AG7,実行度合表集計!$S:$S,$A$5,実行度合表集計!$D:$D,"&lt;&gt;")*集計フラグ3</f>
        <v>#REF!</v>
      </c>
      <c r="AO7" s="1766" t="str">
        <f>集計グループ3</f>
        <v>アクティブハウス</v>
      </c>
      <c r="AP7" s="1767"/>
      <c r="AQ7" s="1768"/>
      <c r="AR7" s="855" t="e">
        <f ca="1">SUMIFS(INDIRECT("実行度合表集計!C"&amp;AR52,FALSE),実行度合表集計!$I:$I,AO7,実行度合表集計!$S:$S,$A$5,実行度合表集計!$D:$D,"&lt;&gt;")</f>
        <v>#REF!</v>
      </c>
      <c r="AS7" s="845" t="e">
        <f t="shared" ca="1" si="14"/>
        <v>#REF!</v>
      </c>
      <c r="AT7" s="856" t="e">
        <f ca="1">SUMIFS(INDIRECT("実行度合表集計!C"&amp;AT52,FALSE),実行度合表集計!$I:$I,AO7,実行度合表集計!$S:$S,$A$5,実行度合表集計!$D:$D,"&lt;&gt;")</f>
        <v>#REF!</v>
      </c>
      <c r="AU7" s="855" t="e">
        <f ca="1">AT7-SUMIFS(実行度合表集計!$Q:$Q,実行度合表集計!$I:$I,AO7,実行度合表集計!$S:$S,$A$5,実行度合表集計!$D:$D,"&lt;&gt;")*1000</f>
        <v>#REF!</v>
      </c>
      <c r="AV7" s="857" t="e">
        <f ca="1">SUMIFS(INDIRECT("実行度合表集計!C"&amp;AV52,FALSE),実行度合表集計!$I:$I,AO7,実行度合表集計!$S:$S,$A$5,実行度合表集計!$D:$D,"&lt;&gt;")*集計フラグ3</f>
        <v>#REF!</v>
      </c>
      <c r="AW7" s="1766" t="str">
        <f>集計グループ3</f>
        <v>アクティブハウス</v>
      </c>
      <c r="AX7" s="1767"/>
      <c r="AY7" s="1768"/>
      <c r="AZ7" s="855" t="e">
        <f ca="1">SUMIFS(INDIRECT("実行度合表集計!C"&amp;AZ52,FALSE),実行度合表集計!$I:$I,AW7,実行度合表集計!$S:$S,$A$5,実行度合表集計!$D:$D,"&lt;&gt;")</f>
        <v>#REF!</v>
      </c>
      <c r="BA7" s="845" t="e">
        <f t="shared" ca="1" si="15"/>
        <v>#REF!</v>
      </c>
      <c r="BB7" s="856" t="e">
        <f ca="1">SUMIFS(INDIRECT("実行度合表集計!C"&amp;BB52,FALSE),実行度合表集計!$I:$I,AW7,実行度合表集計!$S:$S,$A$5,実行度合表集計!$D:$D,"&lt;&gt;")</f>
        <v>#REF!</v>
      </c>
      <c r="BC7" s="855" t="e">
        <f ca="1">BB7-SUMIFS(実行度合表集計!$Q:$Q,実行度合表集計!$I:$I,AW7,実行度合表集計!$S:$S,$A$5,実行度合表集計!$D:$D,"&lt;&gt;")*1000</f>
        <v>#REF!</v>
      </c>
      <c r="BD7" s="857" t="e">
        <f ca="1">SUMIFS(INDIRECT("実行度合表集計!C"&amp;BD52,FALSE),実行度合表集計!$I:$I,AW7,実行度合表集計!$S:$S,$A$5,実行度合表集計!$D:$D,"&lt;&gt;")*集計フラグ3</f>
        <v>#REF!</v>
      </c>
      <c r="BE7" s="858" t="e">
        <f t="shared" ca="1" si="3"/>
        <v>#REF!</v>
      </c>
      <c r="BF7" s="845" t="e">
        <f t="shared" ca="1" si="16"/>
        <v>#REF!</v>
      </c>
      <c r="BG7" s="855" t="e">
        <f t="shared" ca="1" si="4"/>
        <v>#REF!</v>
      </c>
      <c r="BH7" s="857" t="e">
        <f t="shared" ca="1" si="5"/>
        <v>#REF!</v>
      </c>
      <c r="BI7" s="1712"/>
      <c r="BJ7" s="854" t="s">
        <v>35</v>
      </c>
      <c r="BK7" s="1766" t="str">
        <f>集計グループ3</f>
        <v>アクティブハウス</v>
      </c>
      <c r="BL7" s="1767"/>
      <c r="BM7" s="1768"/>
      <c r="BN7" s="855" t="e">
        <f ca="1">SUMIFS(INDIRECT("実行度合表集計!C"&amp;BN52,FALSE),実行度合表集計!$I:$I,BK7,実行度合表集計!$S:$S,$A$5,実行度合表集計!$D:$D,"&lt;&gt;")</f>
        <v>#REF!</v>
      </c>
      <c r="BO7" s="845" t="e">
        <f t="shared" ca="1" si="17"/>
        <v>#REF!</v>
      </c>
      <c r="BP7" s="856" t="e">
        <f ca="1">SUMIFS(INDIRECT("実行度合表集計!C"&amp;BP52,FALSE),実行度合表集計!$I:$I,BK7,実行度合表集計!$S:$S,$A$5,実行度合表集計!$D:$D,"&lt;&gt;")</f>
        <v>#REF!</v>
      </c>
      <c r="BQ7" s="855" t="e">
        <f ca="1">BP7-SUMIFS(実行度合表集計!$Q:$Q,実行度合表集計!$I:$I,BK7,実行度合表集計!$S:$S,$A$5,実行度合表集計!$D:$D,"&lt;&gt;")*1000</f>
        <v>#REF!</v>
      </c>
      <c r="BR7" s="857" t="e">
        <f ca="1">SUMIFS(INDIRECT("実行度合表集計!C"&amp;BR52,FALSE),実行度合表集計!$I:$I,BK7,実行度合表集計!$S:$S,$A$5,実行度合表集計!$D:$D,"&lt;&gt;")*集計フラグ3</f>
        <v>#REF!</v>
      </c>
      <c r="BS7" s="1766" t="str">
        <f>集計グループ3</f>
        <v>アクティブハウス</v>
      </c>
      <c r="BT7" s="1767"/>
      <c r="BU7" s="1768"/>
      <c r="BV7" s="855" t="e">
        <f ca="1">SUMIFS(INDIRECT("実行度合表集計!C"&amp;BV52,FALSE),実行度合表集計!$I:$I,BS7,実行度合表集計!$S:$S,$A$5,実行度合表集計!$D:$D,"&lt;&gt;")</f>
        <v>#REF!</v>
      </c>
      <c r="BW7" s="845" t="e">
        <f t="shared" ca="1" si="18"/>
        <v>#REF!</v>
      </c>
      <c r="BX7" s="856" t="e">
        <f ca="1">SUMIFS(INDIRECT("実行度合表集計!C"&amp;BX52,FALSE),実行度合表集計!$I:$I,BS7,実行度合表集計!$S:$S,$A$5,実行度合表集計!$D:$D,"&lt;&gt;")</f>
        <v>#REF!</v>
      </c>
      <c r="BY7" s="855" t="e">
        <f ca="1">BX7-SUMIFS(実行度合表集計!$Q:$Q,実行度合表集計!$I:$I,BS7,実行度合表集計!$S:$S,$A$5,実行度合表集計!$D:$D,"&lt;&gt;")*1000</f>
        <v>#REF!</v>
      </c>
      <c r="BZ7" s="857" t="e">
        <f ca="1">SUMIFS(INDIRECT("実行度合表集計!C"&amp;BZ52,FALSE),実行度合表集計!$I:$I,BS7,実行度合表集計!$S:$S,$A$5,実行度合表集計!$D:$D,"&lt;&gt;")*集計フラグ3</f>
        <v>#REF!</v>
      </c>
      <c r="CA7" s="1766" t="str">
        <f>集計グループ3</f>
        <v>アクティブハウス</v>
      </c>
      <c r="CB7" s="1767"/>
      <c r="CC7" s="1768"/>
      <c r="CD7" s="855" t="e">
        <f ca="1">SUMIFS(INDIRECT("実行度合表集計!C"&amp;CD52,FALSE),実行度合表集計!$I:$I,CA7,実行度合表集計!$S:$S,$A$5,実行度合表集計!$D:$D,"&lt;&gt;")</f>
        <v>#REF!</v>
      </c>
      <c r="CE7" s="845" t="e">
        <f t="shared" ca="1" si="19"/>
        <v>#REF!</v>
      </c>
      <c r="CF7" s="856" t="e">
        <f ca="1">SUMIFS(INDIRECT("実行度合表集計!C"&amp;CF52,FALSE),実行度合表集計!$I:$I,CA7,実行度合表集計!$S:$S,$A$5,実行度合表集計!$D:$D,"&lt;&gt;")</f>
        <v>#REF!</v>
      </c>
      <c r="CG7" s="855" t="e">
        <f ca="1">CF7-SUMIFS(実行度合表集計!$Q:$Q,実行度合表集計!$I:$I,CA7,実行度合表集計!$S:$S,$A$5,実行度合表集計!$D:$D,"&lt;&gt;")*1000</f>
        <v>#REF!</v>
      </c>
      <c r="CH7" s="857" t="e">
        <f ca="1">SUMIFS(INDIRECT("実行度合表集計!C"&amp;CH52,FALSE),実行度合表集計!$I:$I,CA7,実行度合表集計!$S:$S,$A$5,実行度合表集計!$D:$D,"&lt;&gt;")*集計フラグ3</f>
        <v>#REF!</v>
      </c>
      <c r="CI7" s="858" t="e">
        <f t="shared" ca="1" si="20"/>
        <v>#REF!</v>
      </c>
      <c r="CJ7" s="845" t="e">
        <f t="shared" ca="1" si="21"/>
        <v>#REF!</v>
      </c>
      <c r="CK7" s="855" t="e">
        <f t="shared" ca="1" si="22"/>
        <v>#REF!</v>
      </c>
      <c r="CL7" s="857" t="e">
        <f t="shared" ca="1" si="23"/>
        <v>#REF!</v>
      </c>
      <c r="CM7" s="1712"/>
      <c r="CN7" s="854" t="s">
        <v>35</v>
      </c>
      <c r="CO7" s="1766" t="str">
        <f>集計グループ3</f>
        <v>アクティブハウス</v>
      </c>
      <c r="CP7" s="1767"/>
      <c r="CQ7" s="1768"/>
      <c r="CR7" s="855" t="e">
        <f ca="1">SUMIFS(INDIRECT("実行度合表集計!C"&amp;CR52,FALSE),実行度合表集計!$I:$I,CO7,実行度合表集計!$S:$S,$A$5,実行度合表集計!$D:$D,"&lt;&gt;")</f>
        <v>#REF!</v>
      </c>
      <c r="CS7" s="845" t="e">
        <f t="shared" ca="1" si="24"/>
        <v>#REF!</v>
      </c>
      <c r="CT7" s="856" t="e">
        <f ca="1">SUMIFS(INDIRECT("実行度合表集計!C"&amp;CT52,FALSE),実行度合表集計!$I:$I,CO7,実行度合表集計!$S:$S,$A$5,実行度合表集計!$D:$D,"&lt;&gt;")</f>
        <v>#REF!</v>
      </c>
      <c r="CU7" s="855" t="e">
        <f ca="1">CT7-SUMIFS(実行度合表集計!$Q:$Q,実行度合表集計!$I:$I,CO7,実行度合表集計!$S:$S,$A$5,実行度合表集計!$D:$D,"&lt;&gt;")*1000</f>
        <v>#REF!</v>
      </c>
      <c r="CV7" s="857" t="e">
        <f ca="1">SUMIFS(INDIRECT("実行度合表集計!C"&amp;CV52,FALSE),実行度合表集計!$I:$I,CO7,実行度合表集計!$S:$S,$A$5,実行度合表集計!$D:$D,"&lt;&gt;")*集計フラグ3</f>
        <v>#REF!</v>
      </c>
      <c r="CW7" s="1766" t="str">
        <f>集計グループ3</f>
        <v>アクティブハウス</v>
      </c>
      <c r="CX7" s="1767"/>
      <c r="CY7" s="1768"/>
      <c r="CZ7" s="855" t="e">
        <f ca="1">SUMIFS(INDIRECT("実行度合表集計!C"&amp;CZ52,FALSE),実行度合表集計!$I:$I,CW7,実行度合表集計!$S:$S,$A$5,実行度合表集計!$D:$D,"&lt;&gt;")</f>
        <v>#REF!</v>
      </c>
      <c r="DA7" s="845" t="e">
        <f t="shared" ca="1" si="25"/>
        <v>#REF!</v>
      </c>
      <c r="DB7" s="856" t="e">
        <f ca="1">SUMIFS(INDIRECT("実行度合表集計!C"&amp;DB52,FALSE),実行度合表集計!$I:$I,CW7,実行度合表集計!$S:$S,$A$5,実行度合表集計!$D:$D,"&lt;&gt;")</f>
        <v>#REF!</v>
      </c>
      <c r="DC7" s="855" t="e">
        <f ca="1">DB7-SUMIFS(実行度合表集計!$Q:$Q,実行度合表集計!$I:$I,CW7,実行度合表集計!$S:$S,$A$5,実行度合表集計!$D:$D,"&lt;&gt;")*1000</f>
        <v>#REF!</v>
      </c>
      <c r="DD7" s="857" t="e">
        <f ca="1">SUMIFS(INDIRECT("実行度合表集計!C"&amp;DD52,FALSE),実行度合表集計!$I:$I,CW7,実行度合表集計!$S:$S,$A$5,実行度合表集計!$D:$D,"&lt;&gt;")*集計フラグ3</f>
        <v>#REF!</v>
      </c>
      <c r="DE7" s="1766" t="str">
        <f>集計グループ3</f>
        <v>アクティブハウス</v>
      </c>
      <c r="DF7" s="1767"/>
      <c r="DG7" s="1768"/>
      <c r="DH7" s="855" t="e">
        <f ca="1">SUMIFS(INDIRECT("実行度合表集計!C"&amp;DH52,FALSE),実行度合表集計!$I:$I,DE7,実行度合表集計!$S:$S,$A$5,実行度合表集計!$D:$D,"&lt;&gt;")</f>
        <v>#REF!</v>
      </c>
      <c r="DI7" s="845" t="e">
        <f t="shared" ca="1" si="26"/>
        <v>#REF!</v>
      </c>
      <c r="DJ7" s="856" t="e">
        <f ca="1">SUMIFS(INDIRECT("実行度合表集計!C"&amp;DJ52,FALSE),実行度合表集計!$I:$I,DE7,実行度合表集計!$S:$S,$A$5,実行度合表集計!$D:$D,"&lt;&gt;")</f>
        <v>#REF!</v>
      </c>
      <c r="DK7" s="855" t="e">
        <f ca="1">DJ7-SUMIFS(実行度合表集計!$Q:$Q,実行度合表集計!$I:$I,DE7,実行度合表集計!$S:$S,$A$5,実行度合表集計!$D:$D,"&lt;&gt;")*1000</f>
        <v>#REF!</v>
      </c>
      <c r="DL7" s="857" t="e">
        <f ca="1">SUMIFS(INDIRECT("実行度合表集計!C"&amp;DL52,FALSE),実行度合表集計!$I:$I,DE7,実行度合表集計!$S:$S,$A$5,実行度合表集計!$D:$D,"&lt;&gt;")*集計フラグ3</f>
        <v>#REF!</v>
      </c>
      <c r="DM7" s="858" t="e">
        <f t="shared" ca="1" si="6"/>
        <v>#REF!</v>
      </c>
      <c r="DN7" s="845" t="e">
        <f t="shared" ca="1" si="27"/>
        <v>#REF!</v>
      </c>
      <c r="DO7" s="855" t="e">
        <f t="shared" ca="1" si="7"/>
        <v>#REF!</v>
      </c>
      <c r="DP7" s="859" t="e">
        <f t="shared" ca="1" si="8"/>
        <v>#REF!</v>
      </c>
      <c r="DR7" s="851"/>
      <c r="DS7" s="852"/>
      <c r="DT7" s="853"/>
    </row>
    <row r="8" spans="1:124" ht="14.1" customHeight="1" x14ac:dyDescent="0.25">
      <c r="A8" s="1712"/>
      <c r="B8" s="854" t="s">
        <v>36</v>
      </c>
      <c r="C8" s="1766" t="str">
        <f>集計グループ4</f>
        <v>君津住宅</v>
      </c>
      <c r="D8" s="1767"/>
      <c r="E8" s="1768"/>
      <c r="F8" s="855" t="e">
        <f ca="1">SUMIFS(INDIRECT("実行度合表集計!C"&amp;F52,FALSE),実行度合表集計!$I:$I,C8,実行度合表集計!$S:$S,$A$5,実行度合表集計!$D:$D,"&lt;&gt;")</f>
        <v>#REF!</v>
      </c>
      <c r="G8" s="845" t="e">
        <f t="shared" ca="1" si="9"/>
        <v>#REF!</v>
      </c>
      <c r="H8" s="856" t="e">
        <f ca="1">SUMIFS(INDIRECT("実行度合表集計!C"&amp;H52,FALSE),実行度合表集計!$I:$I,C8,実行度合表集計!$S:$S,$A$5,実行度合表集計!$D:$D,"&lt;&gt;")</f>
        <v>#REF!</v>
      </c>
      <c r="I8" s="855" t="e">
        <f ca="1">H8-SUMIFS(実行度合表集計!$Q:$Q,実行度合表集計!$I:$I,C8,実行度合表集計!$S:$S,$A$5,実行度合表集計!$D:$D,"&lt;&gt;")*1000</f>
        <v>#REF!</v>
      </c>
      <c r="J8" s="857" t="e">
        <f ca="1">SUMIFS(INDIRECT("実行度合表集計!C"&amp;J52,FALSE),実行度合表集計!$I:$I,C8,実行度合表集計!$S:$S,$A$5,実行度合表集計!$D:$D,"&lt;&gt;")*集計フラグ4</f>
        <v>#REF!</v>
      </c>
      <c r="K8" s="1766" t="str">
        <f>集計グループ4</f>
        <v>君津住宅</v>
      </c>
      <c r="L8" s="1767"/>
      <c r="M8" s="1768"/>
      <c r="N8" s="855" t="e">
        <f ca="1">SUMIFS(INDIRECT("実行度合表集計!C"&amp;N52,FALSE),実行度合表集計!$I:$I,K8,実行度合表集計!$S:$S,$A$5,実行度合表集計!$D:$D,"&lt;&gt;")</f>
        <v>#REF!</v>
      </c>
      <c r="O8" s="845" t="e">
        <f t="shared" ca="1" si="10"/>
        <v>#REF!</v>
      </c>
      <c r="P8" s="856" t="e">
        <f ca="1">SUMIFS(INDIRECT("実行度合表集計!C"&amp;P52,FALSE),実行度合表集計!$I:$I,K8,実行度合表集計!$S:$S,$A$5,実行度合表集計!$D:$D,"&lt;&gt;")</f>
        <v>#REF!</v>
      </c>
      <c r="Q8" s="855" t="e">
        <f ca="1">P8-SUMIFS(実行度合表集計!$Q:$Q,実行度合表集計!$I:$I,K8,実行度合表集計!$S:$S,$A$5,実行度合表集計!$D:$D,"&lt;&gt;")*1000</f>
        <v>#REF!</v>
      </c>
      <c r="R8" s="857" t="e">
        <f ca="1">SUMIFS(INDIRECT("実行度合表集計!C"&amp;R52,FALSE),実行度合表集計!$I:$I,K8,実行度合表集計!$S:$S,$A$5,実行度合表集計!$D:$D,"&lt;&gt;")*集計フラグ4</f>
        <v>#REF!</v>
      </c>
      <c r="S8" s="1766" t="str">
        <f>集計グループ4</f>
        <v>君津住宅</v>
      </c>
      <c r="T8" s="1767"/>
      <c r="U8" s="1768"/>
      <c r="V8" s="855" t="e">
        <f ca="1">SUMIFS(INDIRECT("実行度合表集計!C"&amp;V52,FALSE),実行度合表集計!$I:$I,S8,実行度合表集計!$S:$S,$A$5,実行度合表集計!$D:$D,"&lt;&gt;")</f>
        <v>#REF!</v>
      </c>
      <c r="W8" s="845" t="e">
        <f t="shared" ca="1" si="11"/>
        <v>#REF!</v>
      </c>
      <c r="X8" s="856" t="e">
        <f ca="1">SUMIFS(INDIRECT("実行度合表集計!C"&amp;X52,FALSE),実行度合表集計!$I:$I,S8,実行度合表集計!$S:$S,$A$5,実行度合表集計!$D:$D,"&lt;&gt;")</f>
        <v>#REF!</v>
      </c>
      <c r="Y8" s="855" t="e">
        <f ca="1">X8-SUMIFS(実行度合表集計!$Q:$Q,実行度合表集計!$I:$I,S8,実行度合表集計!$S:$S,$A$5,実行度合表集計!$D:$D,"&lt;&gt;")*1000</f>
        <v>#REF!</v>
      </c>
      <c r="Z8" s="857" t="e">
        <f ca="1">SUMIFS(INDIRECT("実行度合表集計!C"&amp;Z52,FALSE),実行度合表集計!$I:$I,S8,実行度合表集計!$S:$S,$A$5,実行度合表集計!$D:$D,"&lt;&gt;")*集計フラグ4</f>
        <v>#REF!</v>
      </c>
      <c r="AA8" s="858" t="e">
        <f t="shared" ca="1" si="0"/>
        <v>#REF!</v>
      </c>
      <c r="AB8" s="845" t="e">
        <f t="shared" ca="1" si="12"/>
        <v>#REF!</v>
      </c>
      <c r="AC8" s="855" t="e">
        <f t="shared" ca="1" si="1"/>
        <v>#REF!</v>
      </c>
      <c r="AD8" s="857" t="e">
        <f t="shared" ca="1" si="2"/>
        <v>#REF!</v>
      </c>
      <c r="AE8" s="1712"/>
      <c r="AF8" s="854" t="s">
        <v>36</v>
      </c>
      <c r="AG8" s="1766" t="str">
        <f>集計グループ4</f>
        <v>君津住宅</v>
      </c>
      <c r="AH8" s="1767"/>
      <c r="AI8" s="1768"/>
      <c r="AJ8" s="855" t="e">
        <f ca="1">SUMIFS(INDIRECT("実行度合表集計!C"&amp;AJ52,FALSE),実行度合表集計!$I:$I,AG8,実行度合表集計!$S:$S,$A$5,実行度合表集計!$D:$D,"&lt;&gt;")</f>
        <v>#REF!</v>
      </c>
      <c r="AK8" s="845" t="e">
        <f t="shared" ca="1" si="13"/>
        <v>#REF!</v>
      </c>
      <c r="AL8" s="856" t="e">
        <f ca="1">SUMIFS(INDIRECT("実行度合表集計!C"&amp;AL52,FALSE),実行度合表集計!$I:$I,AG8,実行度合表集計!$S:$S,$A$5,実行度合表集計!$D:$D,"&lt;&gt;")</f>
        <v>#REF!</v>
      </c>
      <c r="AM8" s="855" t="e">
        <f ca="1">AL8-SUMIFS(実行度合表集計!$Q:$Q,実行度合表集計!$I:$I,AG8,実行度合表集計!$S:$S,$A$5,実行度合表集計!$D:$D,"&lt;&gt;")*1000</f>
        <v>#REF!</v>
      </c>
      <c r="AN8" s="857" t="e">
        <f ca="1">SUMIFS(INDIRECT("実行度合表集計!C"&amp;AN52,FALSE),実行度合表集計!$I:$I,AG8,実行度合表集計!$S:$S,$A$5,実行度合表集計!$D:$D,"&lt;&gt;")*集計フラグ4</f>
        <v>#REF!</v>
      </c>
      <c r="AO8" s="1766" t="str">
        <f>集計グループ4</f>
        <v>君津住宅</v>
      </c>
      <c r="AP8" s="1767"/>
      <c r="AQ8" s="1768"/>
      <c r="AR8" s="855" t="e">
        <f ca="1">SUMIFS(INDIRECT("実行度合表集計!C"&amp;AR52,FALSE),実行度合表集計!$I:$I,AO8,実行度合表集計!$S:$S,$A$5,実行度合表集計!$D:$D,"&lt;&gt;")</f>
        <v>#REF!</v>
      </c>
      <c r="AS8" s="845" t="e">
        <f t="shared" ca="1" si="14"/>
        <v>#REF!</v>
      </c>
      <c r="AT8" s="856" t="e">
        <f ca="1">SUMIFS(INDIRECT("実行度合表集計!C"&amp;AT52,FALSE),実行度合表集計!$I:$I,AO8,実行度合表集計!$S:$S,$A$5,実行度合表集計!$D:$D,"&lt;&gt;")</f>
        <v>#REF!</v>
      </c>
      <c r="AU8" s="855" t="e">
        <f ca="1">AT8-SUMIFS(実行度合表集計!$Q:$Q,実行度合表集計!$I:$I,AO8,実行度合表集計!$S:$S,$A$5,実行度合表集計!$D:$D,"&lt;&gt;")*1000</f>
        <v>#REF!</v>
      </c>
      <c r="AV8" s="857" t="e">
        <f ca="1">SUMIFS(INDIRECT("実行度合表集計!C"&amp;AV52,FALSE),実行度合表集計!$I:$I,AO8,実行度合表集計!$S:$S,$A$5,実行度合表集計!$D:$D,"&lt;&gt;")*集計フラグ4</f>
        <v>#REF!</v>
      </c>
      <c r="AW8" s="1766" t="str">
        <f>集計グループ4</f>
        <v>君津住宅</v>
      </c>
      <c r="AX8" s="1767"/>
      <c r="AY8" s="1768"/>
      <c r="AZ8" s="855" t="e">
        <f ca="1">SUMIFS(INDIRECT("実行度合表集計!C"&amp;AZ52,FALSE),実行度合表集計!$I:$I,AW8,実行度合表集計!$S:$S,$A$5,実行度合表集計!$D:$D,"&lt;&gt;")</f>
        <v>#REF!</v>
      </c>
      <c r="BA8" s="845" t="e">
        <f t="shared" ca="1" si="15"/>
        <v>#REF!</v>
      </c>
      <c r="BB8" s="856" t="e">
        <f ca="1">SUMIFS(INDIRECT("実行度合表集計!C"&amp;BB52,FALSE),実行度合表集計!$I:$I,AW8,実行度合表集計!$S:$S,$A$5,実行度合表集計!$D:$D,"&lt;&gt;")</f>
        <v>#REF!</v>
      </c>
      <c r="BC8" s="855" t="e">
        <f ca="1">BB8-SUMIFS(実行度合表集計!$Q:$Q,実行度合表集計!$I:$I,AW8,実行度合表集計!$S:$S,$A$5,実行度合表集計!$D:$D,"&lt;&gt;")*1000</f>
        <v>#REF!</v>
      </c>
      <c r="BD8" s="857" t="e">
        <f ca="1">SUMIFS(INDIRECT("実行度合表集計!C"&amp;BD52,FALSE),実行度合表集計!$I:$I,AW8,実行度合表集計!$S:$S,$A$5,実行度合表集計!$D:$D,"&lt;&gt;")*集計フラグ4</f>
        <v>#REF!</v>
      </c>
      <c r="BE8" s="858" t="e">
        <f t="shared" ca="1" si="3"/>
        <v>#REF!</v>
      </c>
      <c r="BF8" s="845" t="e">
        <f t="shared" ca="1" si="16"/>
        <v>#REF!</v>
      </c>
      <c r="BG8" s="855" t="e">
        <f t="shared" ca="1" si="4"/>
        <v>#REF!</v>
      </c>
      <c r="BH8" s="857" t="e">
        <f t="shared" ca="1" si="5"/>
        <v>#REF!</v>
      </c>
      <c r="BI8" s="1712"/>
      <c r="BJ8" s="854" t="s">
        <v>36</v>
      </c>
      <c r="BK8" s="1766" t="str">
        <f>集計グループ4</f>
        <v>君津住宅</v>
      </c>
      <c r="BL8" s="1767"/>
      <c r="BM8" s="1768"/>
      <c r="BN8" s="855" t="e">
        <f ca="1">SUMIFS(INDIRECT("実行度合表集計!C"&amp;BN52,FALSE),実行度合表集計!$I:$I,BK8,実行度合表集計!$S:$S,$A$5,実行度合表集計!$D:$D,"&lt;&gt;")</f>
        <v>#REF!</v>
      </c>
      <c r="BO8" s="845" t="e">
        <f t="shared" ca="1" si="17"/>
        <v>#REF!</v>
      </c>
      <c r="BP8" s="856" t="e">
        <f ca="1">SUMIFS(INDIRECT("実行度合表集計!C"&amp;BP52,FALSE),実行度合表集計!$I:$I,BK8,実行度合表集計!$S:$S,$A$5,実行度合表集計!$D:$D,"&lt;&gt;")</f>
        <v>#REF!</v>
      </c>
      <c r="BQ8" s="855" t="e">
        <f ca="1">BP8-SUMIFS(実行度合表集計!$Q:$Q,実行度合表集計!$I:$I,BK8,実行度合表集計!$S:$S,$A$5,実行度合表集計!$D:$D,"&lt;&gt;")*1000</f>
        <v>#REF!</v>
      </c>
      <c r="BR8" s="857" t="e">
        <f ca="1">SUMIFS(INDIRECT("実行度合表集計!C"&amp;BR52,FALSE),実行度合表集計!$I:$I,BK8,実行度合表集計!$S:$S,$A$5,実行度合表集計!$D:$D,"&lt;&gt;")*集計フラグ4</f>
        <v>#REF!</v>
      </c>
      <c r="BS8" s="1766" t="str">
        <f>集計グループ4</f>
        <v>君津住宅</v>
      </c>
      <c r="BT8" s="1767"/>
      <c r="BU8" s="1768"/>
      <c r="BV8" s="855" t="e">
        <f ca="1">SUMIFS(INDIRECT("実行度合表集計!C"&amp;BV52,FALSE),実行度合表集計!$I:$I,BS8,実行度合表集計!$S:$S,$A$5,実行度合表集計!$D:$D,"&lt;&gt;")</f>
        <v>#REF!</v>
      </c>
      <c r="BW8" s="845" t="e">
        <f t="shared" ca="1" si="18"/>
        <v>#REF!</v>
      </c>
      <c r="BX8" s="856" t="e">
        <f ca="1">SUMIFS(INDIRECT("実行度合表集計!C"&amp;BX52,FALSE),実行度合表集計!$I:$I,BS8,実行度合表集計!$S:$S,$A$5,実行度合表集計!$D:$D,"&lt;&gt;")</f>
        <v>#REF!</v>
      </c>
      <c r="BY8" s="855" t="e">
        <f ca="1">BX8-SUMIFS(実行度合表集計!$Q:$Q,実行度合表集計!$I:$I,BS8,実行度合表集計!$S:$S,$A$5,実行度合表集計!$D:$D,"&lt;&gt;")*1000</f>
        <v>#REF!</v>
      </c>
      <c r="BZ8" s="857" t="e">
        <f ca="1">SUMIFS(INDIRECT("実行度合表集計!C"&amp;BZ52,FALSE),実行度合表集計!$I:$I,BS8,実行度合表集計!$S:$S,$A$5,実行度合表集計!$D:$D,"&lt;&gt;")*集計フラグ4</f>
        <v>#REF!</v>
      </c>
      <c r="CA8" s="1766" t="str">
        <f>集計グループ4</f>
        <v>君津住宅</v>
      </c>
      <c r="CB8" s="1767"/>
      <c r="CC8" s="1768"/>
      <c r="CD8" s="855" t="e">
        <f ca="1">SUMIFS(INDIRECT("実行度合表集計!C"&amp;CD52,FALSE),実行度合表集計!$I:$I,CA8,実行度合表集計!$S:$S,$A$5,実行度合表集計!$D:$D,"&lt;&gt;")</f>
        <v>#REF!</v>
      </c>
      <c r="CE8" s="845" t="e">
        <f t="shared" ca="1" si="19"/>
        <v>#REF!</v>
      </c>
      <c r="CF8" s="856" t="e">
        <f ca="1">SUMIFS(INDIRECT("実行度合表集計!C"&amp;CF52,FALSE),実行度合表集計!$I:$I,CA8,実行度合表集計!$S:$S,$A$5,実行度合表集計!$D:$D,"&lt;&gt;")</f>
        <v>#REF!</v>
      </c>
      <c r="CG8" s="855" t="e">
        <f ca="1">CF8-SUMIFS(実行度合表集計!$Q:$Q,実行度合表集計!$I:$I,CA8,実行度合表集計!$S:$S,$A$5,実行度合表集計!$D:$D,"&lt;&gt;")*1000</f>
        <v>#REF!</v>
      </c>
      <c r="CH8" s="857" t="e">
        <f ca="1">SUMIFS(INDIRECT("実行度合表集計!C"&amp;CH52,FALSE),実行度合表集計!$I:$I,CA8,実行度合表集計!$S:$S,$A$5,実行度合表集計!$D:$D,"&lt;&gt;")*集計フラグ4</f>
        <v>#REF!</v>
      </c>
      <c r="CI8" s="858" t="e">
        <f t="shared" ca="1" si="20"/>
        <v>#REF!</v>
      </c>
      <c r="CJ8" s="845" t="e">
        <f t="shared" ca="1" si="21"/>
        <v>#REF!</v>
      </c>
      <c r="CK8" s="855" t="e">
        <f t="shared" ca="1" si="22"/>
        <v>#REF!</v>
      </c>
      <c r="CL8" s="857" t="e">
        <f t="shared" ca="1" si="23"/>
        <v>#REF!</v>
      </c>
      <c r="CM8" s="1712"/>
      <c r="CN8" s="854" t="s">
        <v>36</v>
      </c>
      <c r="CO8" s="1766" t="str">
        <f>集計グループ4</f>
        <v>君津住宅</v>
      </c>
      <c r="CP8" s="1767"/>
      <c r="CQ8" s="1768"/>
      <c r="CR8" s="855" t="e">
        <f ca="1">SUMIFS(INDIRECT("実行度合表集計!C"&amp;CR52,FALSE),実行度合表集計!$I:$I,CO8,実行度合表集計!$S:$S,$A$5,実行度合表集計!$D:$D,"&lt;&gt;")</f>
        <v>#REF!</v>
      </c>
      <c r="CS8" s="845" t="e">
        <f t="shared" ca="1" si="24"/>
        <v>#REF!</v>
      </c>
      <c r="CT8" s="856" t="e">
        <f ca="1">SUMIFS(INDIRECT("実行度合表集計!C"&amp;CT52,FALSE),実行度合表集計!$I:$I,CO8,実行度合表集計!$S:$S,$A$5,実行度合表集計!$D:$D,"&lt;&gt;")</f>
        <v>#REF!</v>
      </c>
      <c r="CU8" s="855" t="e">
        <f ca="1">CT8-SUMIFS(実行度合表集計!$Q:$Q,実行度合表集計!$I:$I,CO8,実行度合表集計!$S:$S,$A$5,実行度合表集計!$D:$D,"&lt;&gt;")*1000</f>
        <v>#REF!</v>
      </c>
      <c r="CV8" s="857" t="e">
        <f ca="1">SUMIFS(INDIRECT("実行度合表集計!C"&amp;CV52,FALSE),実行度合表集計!$I:$I,CO8,実行度合表集計!$S:$S,$A$5,実行度合表集計!$D:$D,"&lt;&gt;")*集計フラグ4</f>
        <v>#REF!</v>
      </c>
      <c r="CW8" s="1766" t="str">
        <f>集計グループ4</f>
        <v>君津住宅</v>
      </c>
      <c r="CX8" s="1767"/>
      <c r="CY8" s="1768"/>
      <c r="CZ8" s="855" t="e">
        <f ca="1">SUMIFS(INDIRECT("実行度合表集計!C"&amp;CZ52,FALSE),実行度合表集計!$I:$I,CW8,実行度合表集計!$S:$S,$A$5,実行度合表集計!$D:$D,"&lt;&gt;")</f>
        <v>#REF!</v>
      </c>
      <c r="DA8" s="845" t="e">
        <f t="shared" ca="1" si="25"/>
        <v>#REF!</v>
      </c>
      <c r="DB8" s="856" t="e">
        <f ca="1">SUMIFS(INDIRECT("実行度合表集計!C"&amp;DB52,FALSE),実行度合表集計!$I:$I,CW8,実行度合表集計!$S:$S,$A$5,実行度合表集計!$D:$D,"&lt;&gt;")</f>
        <v>#REF!</v>
      </c>
      <c r="DC8" s="855" t="e">
        <f ca="1">DB8-SUMIFS(実行度合表集計!$Q:$Q,実行度合表集計!$I:$I,CW8,実行度合表集計!$S:$S,$A$5,実行度合表集計!$D:$D,"&lt;&gt;")*1000</f>
        <v>#REF!</v>
      </c>
      <c r="DD8" s="857" t="e">
        <f ca="1">SUMIFS(INDIRECT("実行度合表集計!C"&amp;DD52,FALSE),実行度合表集計!$I:$I,CW8,実行度合表集計!$S:$S,$A$5,実行度合表集計!$D:$D,"&lt;&gt;")*集計フラグ4</f>
        <v>#REF!</v>
      </c>
      <c r="DE8" s="1766" t="str">
        <f>集計グループ4</f>
        <v>君津住宅</v>
      </c>
      <c r="DF8" s="1767"/>
      <c r="DG8" s="1768"/>
      <c r="DH8" s="855" t="e">
        <f ca="1">SUMIFS(INDIRECT("実行度合表集計!C"&amp;DH52,FALSE),実行度合表集計!$I:$I,DE8,実行度合表集計!$S:$S,$A$5,実行度合表集計!$D:$D,"&lt;&gt;")</f>
        <v>#REF!</v>
      </c>
      <c r="DI8" s="845" t="e">
        <f t="shared" ca="1" si="26"/>
        <v>#REF!</v>
      </c>
      <c r="DJ8" s="856" t="e">
        <f ca="1">SUMIFS(INDIRECT("実行度合表集計!C"&amp;DJ52,FALSE),実行度合表集計!$I:$I,DE8,実行度合表集計!$S:$S,$A$5,実行度合表集計!$D:$D,"&lt;&gt;")</f>
        <v>#REF!</v>
      </c>
      <c r="DK8" s="855" t="e">
        <f ca="1">DJ8-SUMIFS(実行度合表集計!$Q:$Q,実行度合表集計!$I:$I,DE8,実行度合表集計!$S:$S,$A$5,実行度合表集計!$D:$D,"&lt;&gt;")*1000</f>
        <v>#REF!</v>
      </c>
      <c r="DL8" s="857" t="e">
        <f ca="1">SUMIFS(INDIRECT("実行度合表集計!C"&amp;DL52,FALSE),実行度合表集計!$I:$I,DE8,実行度合表集計!$S:$S,$A$5,実行度合表集計!$D:$D,"&lt;&gt;")*集計フラグ4</f>
        <v>#REF!</v>
      </c>
      <c r="DM8" s="858" t="e">
        <f t="shared" ca="1" si="6"/>
        <v>#REF!</v>
      </c>
      <c r="DN8" s="845" t="e">
        <f t="shared" ca="1" si="27"/>
        <v>#REF!</v>
      </c>
      <c r="DO8" s="855" t="e">
        <f t="shared" ca="1" si="7"/>
        <v>#REF!</v>
      </c>
      <c r="DP8" s="859" t="e">
        <f t="shared" ca="1" si="8"/>
        <v>#REF!</v>
      </c>
      <c r="DR8" s="851"/>
      <c r="DS8" s="852"/>
      <c r="DT8" s="853"/>
    </row>
    <row r="9" spans="1:124" ht="14.1" customHeight="1" x14ac:dyDescent="0.25">
      <c r="A9" s="1712"/>
      <c r="B9" s="854" t="s">
        <v>37</v>
      </c>
      <c r="C9" s="1766" t="str">
        <f>集計グループ5</f>
        <v>Graph熊本</v>
      </c>
      <c r="D9" s="1767"/>
      <c r="E9" s="1768"/>
      <c r="F9" s="855" t="e">
        <f ca="1">SUMIFS(INDIRECT("実行度合表集計!C"&amp;F52,FALSE),実行度合表集計!$I:$I,C9,実行度合表集計!$S:$S,$A$5,実行度合表集計!$D:$D,"&lt;&gt;")</f>
        <v>#REF!</v>
      </c>
      <c r="G9" s="845" t="e">
        <f ca="1">IF(F9&lt;&gt;0,H9/F9,"")</f>
        <v>#REF!</v>
      </c>
      <c r="H9" s="856" t="e">
        <f ca="1">SUMIFS(INDIRECT("実行度合表集計!C"&amp;H52,FALSE),実行度合表集計!$I:$I,C9,実行度合表集計!$S:$S,$A$5,実行度合表集計!$D:$D,"&lt;&gt;")</f>
        <v>#REF!</v>
      </c>
      <c r="I9" s="855" t="e">
        <f ca="1">H9-SUMIFS(実行度合表集計!$Q:$Q,実行度合表集計!$I:$I,C9,実行度合表集計!$S:$S,$A$5,実行度合表集計!$D:$D,"&lt;&gt;")*1000</f>
        <v>#REF!</v>
      </c>
      <c r="J9" s="857" t="e">
        <f ca="1">SUMIFS(INDIRECT("実行度合表集計!C"&amp;J52,FALSE),実行度合表集計!$I:$I,C9,実行度合表集計!$S:$S,$A$5,実行度合表集計!$D:$D,"&lt;&gt;")*集計フラグ5</f>
        <v>#REF!</v>
      </c>
      <c r="K9" s="1766" t="str">
        <f>集計グループ5</f>
        <v>Graph熊本</v>
      </c>
      <c r="L9" s="1767"/>
      <c r="M9" s="1768"/>
      <c r="N9" s="855" t="e">
        <f ca="1">SUMIFS(INDIRECT("実行度合表集計!C"&amp;N52,FALSE),実行度合表集計!$I:$I,K9,実行度合表集計!$S:$S,$A$5,実行度合表集計!$D:$D,"&lt;&gt;")</f>
        <v>#REF!</v>
      </c>
      <c r="O9" s="845" t="e">
        <f ca="1">IF(N9&lt;&gt;0,P9/N9,"")</f>
        <v>#REF!</v>
      </c>
      <c r="P9" s="856" t="e">
        <f ca="1">SUMIFS(INDIRECT("実行度合表集計!C"&amp;P52,FALSE),実行度合表集計!$I:$I,K9,実行度合表集計!$S:$S,$A$5,実行度合表集計!$D:$D,"&lt;&gt;")</f>
        <v>#REF!</v>
      </c>
      <c r="Q9" s="855" t="e">
        <f ca="1">P9-SUMIFS(実行度合表集計!$Q:$Q,実行度合表集計!$I:$I,K9,実行度合表集計!$S:$S,$A$5,実行度合表集計!$D:$D,"&lt;&gt;")*1000</f>
        <v>#REF!</v>
      </c>
      <c r="R9" s="857" t="e">
        <f ca="1">SUMIFS(INDIRECT("実行度合表集計!C"&amp;R52,FALSE),実行度合表集計!$I:$I,K9,実行度合表集計!$S:$S,$A$5,実行度合表集計!$D:$D,"&lt;&gt;")*集計フラグ5</f>
        <v>#REF!</v>
      </c>
      <c r="S9" s="1766" t="str">
        <f>集計グループ5</f>
        <v>Graph熊本</v>
      </c>
      <c r="T9" s="1767"/>
      <c r="U9" s="1768"/>
      <c r="V9" s="855" t="e">
        <f ca="1">SUMIFS(INDIRECT("実行度合表集計!C"&amp;V52,FALSE),実行度合表集計!$I:$I,S9,実行度合表集計!$S:$S,$A$5,実行度合表集計!$D:$D,"&lt;&gt;")</f>
        <v>#REF!</v>
      </c>
      <c r="W9" s="845" t="e">
        <f ca="1">IF(V9&lt;&gt;0,X9/V9,"")</f>
        <v>#REF!</v>
      </c>
      <c r="X9" s="856" t="e">
        <f ca="1">SUMIFS(INDIRECT("実行度合表集計!C"&amp;X52,FALSE),実行度合表集計!$I:$I,S9,実行度合表集計!$S:$S,$A$5,実行度合表集計!$D:$D,"&lt;&gt;")</f>
        <v>#REF!</v>
      </c>
      <c r="Y9" s="855" t="e">
        <f ca="1">X9-SUMIFS(実行度合表集計!$Q:$Q,実行度合表集計!$I:$I,S9,実行度合表集計!$S:$S,$A$5,実行度合表集計!$D:$D,"&lt;&gt;")*1000</f>
        <v>#REF!</v>
      </c>
      <c r="Z9" s="857" t="e">
        <f ca="1">SUMIFS(INDIRECT("実行度合表集計!C"&amp;Z52,FALSE),実行度合表集計!$I:$I,S9,実行度合表集計!$S:$S,$A$5,実行度合表集計!$D:$D,"&lt;&gt;")*集計フラグ5</f>
        <v>#REF!</v>
      </c>
      <c r="AA9" s="858" t="e">
        <f t="shared" ca="1" si="0"/>
        <v>#REF!</v>
      </c>
      <c r="AB9" s="845" t="e">
        <f t="shared" ca="1" si="12"/>
        <v>#REF!</v>
      </c>
      <c r="AC9" s="855" t="e">
        <f t="shared" ca="1" si="1"/>
        <v>#REF!</v>
      </c>
      <c r="AD9" s="857" t="e">
        <f t="shared" ca="1" si="2"/>
        <v>#REF!</v>
      </c>
      <c r="AE9" s="1712"/>
      <c r="AF9" s="854" t="s">
        <v>37</v>
      </c>
      <c r="AG9" s="1766" t="str">
        <f>集計グループ5</f>
        <v>Graph熊本</v>
      </c>
      <c r="AH9" s="1767"/>
      <c r="AI9" s="1768"/>
      <c r="AJ9" s="855" t="e">
        <f ca="1">SUMIFS(INDIRECT("実行度合表集計!C"&amp;AJ52,FALSE),実行度合表集計!$I:$I,AG9,実行度合表集計!$S:$S,$A$5,実行度合表集計!$D:$D,"&lt;&gt;")</f>
        <v>#REF!</v>
      </c>
      <c r="AK9" s="845" t="e">
        <f ca="1">IF(AJ9&lt;&gt;0,AL9/AJ9,"")</f>
        <v>#REF!</v>
      </c>
      <c r="AL9" s="856" t="e">
        <f ca="1">SUMIFS(INDIRECT("実行度合表集計!C"&amp;AL52,FALSE),実行度合表集計!$I:$I,AG9,実行度合表集計!$S:$S,$A$5,実行度合表集計!$D:$D,"&lt;&gt;")</f>
        <v>#REF!</v>
      </c>
      <c r="AM9" s="855" t="e">
        <f ca="1">AL9-SUMIFS(実行度合表集計!$Q:$Q,実行度合表集計!$I:$I,AG9,実行度合表集計!$S:$S,$A$5,実行度合表集計!$D:$D,"&lt;&gt;")*1000</f>
        <v>#REF!</v>
      </c>
      <c r="AN9" s="857" t="e">
        <f ca="1">SUMIFS(INDIRECT("実行度合表集計!C"&amp;AN52,FALSE),実行度合表集計!$I:$I,AG9,実行度合表集計!$S:$S,$A$5,実行度合表集計!$D:$D,"&lt;&gt;")*集計フラグ5</f>
        <v>#REF!</v>
      </c>
      <c r="AO9" s="1766" t="str">
        <f>集計グループ5</f>
        <v>Graph熊本</v>
      </c>
      <c r="AP9" s="1767"/>
      <c r="AQ9" s="1768"/>
      <c r="AR9" s="855" t="e">
        <f ca="1">SUMIFS(INDIRECT("実行度合表集計!C"&amp;AR52,FALSE),実行度合表集計!$I:$I,AO9,実行度合表集計!$S:$S,$A$5,実行度合表集計!$D:$D,"&lt;&gt;")</f>
        <v>#REF!</v>
      </c>
      <c r="AS9" s="845" t="e">
        <f ca="1">IF(AR9&lt;&gt;0,AT9/AR9,"")</f>
        <v>#REF!</v>
      </c>
      <c r="AT9" s="856" t="e">
        <f ca="1">SUMIFS(INDIRECT("実行度合表集計!C"&amp;AT52,FALSE),実行度合表集計!$I:$I,AO9,実行度合表集計!$S:$S,$A$5,実行度合表集計!$D:$D,"&lt;&gt;")</f>
        <v>#REF!</v>
      </c>
      <c r="AU9" s="855" t="e">
        <f ca="1">AT9-SUMIFS(実行度合表集計!$Q:$Q,実行度合表集計!$I:$I,AO9,実行度合表集計!$S:$S,$A$5,実行度合表集計!$D:$D,"&lt;&gt;")*1000</f>
        <v>#REF!</v>
      </c>
      <c r="AV9" s="857" t="e">
        <f ca="1">SUMIFS(INDIRECT("実行度合表集計!C"&amp;AV52,FALSE),実行度合表集計!$I:$I,AO9,実行度合表集計!$S:$S,$A$5,実行度合表集計!$D:$D,"&lt;&gt;")*集計フラグ5</f>
        <v>#REF!</v>
      </c>
      <c r="AW9" s="1766" t="str">
        <f>集計グループ5</f>
        <v>Graph熊本</v>
      </c>
      <c r="AX9" s="1767"/>
      <c r="AY9" s="1768"/>
      <c r="AZ9" s="855" t="e">
        <f ca="1">SUMIFS(INDIRECT("実行度合表集計!C"&amp;AZ52,FALSE),実行度合表集計!$I:$I,AW9,実行度合表集計!$S:$S,$A$5,実行度合表集計!$D:$D,"&lt;&gt;")</f>
        <v>#REF!</v>
      </c>
      <c r="BA9" s="845" t="e">
        <f ca="1">IF(AZ9&lt;&gt;0,BB9/AZ9,"")</f>
        <v>#REF!</v>
      </c>
      <c r="BB9" s="856" t="e">
        <f ca="1">SUMIFS(INDIRECT("実行度合表集計!C"&amp;BB52,FALSE),実行度合表集計!$I:$I,AW9,実行度合表集計!$S:$S,$A$5,実行度合表集計!$D:$D,"&lt;&gt;")</f>
        <v>#REF!</v>
      </c>
      <c r="BC9" s="855" t="e">
        <f ca="1">BB9-SUMIFS(実行度合表集計!$Q:$Q,実行度合表集計!$I:$I,AW9,実行度合表集計!$S:$S,$A$5,実行度合表集計!$D:$D,"&lt;&gt;")*1000</f>
        <v>#REF!</v>
      </c>
      <c r="BD9" s="857" t="e">
        <f ca="1">SUMIFS(INDIRECT("実行度合表集計!C"&amp;BD52,FALSE),実行度合表集計!$I:$I,AW9,実行度合表集計!$S:$S,$A$5,実行度合表集計!$D:$D,"&lt;&gt;")*集計フラグ5</f>
        <v>#REF!</v>
      </c>
      <c r="BE9" s="858" t="e">
        <f t="shared" ca="1" si="3"/>
        <v>#REF!</v>
      </c>
      <c r="BF9" s="845" t="e">
        <f t="shared" ca="1" si="16"/>
        <v>#REF!</v>
      </c>
      <c r="BG9" s="855" t="e">
        <f t="shared" ca="1" si="4"/>
        <v>#REF!</v>
      </c>
      <c r="BH9" s="857" t="e">
        <f t="shared" ca="1" si="5"/>
        <v>#REF!</v>
      </c>
      <c r="BI9" s="1712"/>
      <c r="BJ9" s="854" t="s">
        <v>37</v>
      </c>
      <c r="BK9" s="1766" t="str">
        <f>集計グループ5</f>
        <v>Graph熊本</v>
      </c>
      <c r="BL9" s="1767"/>
      <c r="BM9" s="1768"/>
      <c r="BN9" s="855" t="e">
        <f ca="1">SUMIFS(INDIRECT("実行度合表集計!C"&amp;BN52,FALSE),実行度合表集計!$I:$I,BK9,実行度合表集計!$S:$S,$A$5,実行度合表集計!$D:$D,"&lt;&gt;")</f>
        <v>#REF!</v>
      </c>
      <c r="BO9" s="845" t="e">
        <f ca="1">IF(BN9&lt;&gt;0,BP9/BN9,"")</f>
        <v>#REF!</v>
      </c>
      <c r="BP9" s="856" t="e">
        <f ca="1">SUMIFS(INDIRECT("実行度合表集計!C"&amp;BP52,FALSE),実行度合表集計!$I:$I,BK9,実行度合表集計!$S:$S,$A$5,実行度合表集計!$D:$D,"&lt;&gt;")</f>
        <v>#REF!</v>
      </c>
      <c r="BQ9" s="855" t="e">
        <f ca="1">BP9-SUMIFS(実行度合表集計!$Q:$Q,実行度合表集計!$I:$I,BK9,実行度合表集計!$S:$S,$A$5,実行度合表集計!$D:$D,"&lt;&gt;")*1000</f>
        <v>#REF!</v>
      </c>
      <c r="BR9" s="857" t="e">
        <f ca="1">SUMIFS(INDIRECT("実行度合表集計!C"&amp;BR52,FALSE),実行度合表集計!$I:$I,BK9,実行度合表集計!$S:$S,$A$5,実行度合表集計!$D:$D,"&lt;&gt;")*集計フラグ5</f>
        <v>#REF!</v>
      </c>
      <c r="BS9" s="1766" t="str">
        <f>集計グループ5</f>
        <v>Graph熊本</v>
      </c>
      <c r="BT9" s="1767"/>
      <c r="BU9" s="1768"/>
      <c r="BV9" s="855" t="e">
        <f ca="1">SUMIFS(INDIRECT("実行度合表集計!C"&amp;BV52,FALSE),実行度合表集計!$I:$I,BS9,実行度合表集計!$S:$S,$A$5,実行度合表集計!$D:$D,"&lt;&gt;")</f>
        <v>#REF!</v>
      </c>
      <c r="BW9" s="845" t="e">
        <f ca="1">IF(BV9&lt;&gt;0,BX9/BV9,"")</f>
        <v>#REF!</v>
      </c>
      <c r="BX9" s="856" t="e">
        <f ca="1">SUMIFS(INDIRECT("実行度合表集計!C"&amp;BX52,FALSE),実行度合表集計!$I:$I,BS9,実行度合表集計!$S:$S,$A$5,実行度合表集計!$D:$D,"&lt;&gt;")</f>
        <v>#REF!</v>
      </c>
      <c r="BY9" s="855" t="e">
        <f ca="1">BX9-SUMIFS(実行度合表集計!$Q:$Q,実行度合表集計!$I:$I,BS9,実行度合表集計!$S:$S,$A$5,実行度合表集計!$D:$D,"&lt;&gt;")*1000</f>
        <v>#REF!</v>
      </c>
      <c r="BZ9" s="857" t="e">
        <f ca="1">SUMIFS(INDIRECT("実行度合表集計!C"&amp;BZ52,FALSE),実行度合表集計!$I:$I,BS9,実行度合表集計!$S:$S,$A$5,実行度合表集計!$D:$D,"&lt;&gt;")*集計フラグ5</f>
        <v>#REF!</v>
      </c>
      <c r="CA9" s="1766" t="str">
        <f>集計グループ5</f>
        <v>Graph熊本</v>
      </c>
      <c r="CB9" s="1767"/>
      <c r="CC9" s="1768"/>
      <c r="CD9" s="855" t="e">
        <f ca="1">SUMIFS(INDIRECT("実行度合表集計!C"&amp;CD52,FALSE),実行度合表集計!$I:$I,CA9,実行度合表集計!$S:$S,$A$5,実行度合表集計!$D:$D,"&lt;&gt;")</f>
        <v>#REF!</v>
      </c>
      <c r="CE9" s="845" t="e">
        <f ca="1">IF(CD9&lt;&gt;0,CF9/CD9,"")</f>
        <v>#REF!</v>
      </c>
      <c r="CF9" s="856" t="e">
        <f ca="1">SUMIFS(INDIRECT("実行度合表集計!C"&amp;CF52,FALSE),実行度合表集計!$I:$I,CA9,実行度合表集計!$S:$S,$A$5,実行度合表集計!$D:$D,"&lt;&gt;")</f>
        <v>#REF!</v>
      </c>
      <c r="CG9" s="855" t="e">
        <f ca="1">CF9-SUMIFS(実行度合表集計!$Q:$Q,実行度合表集計!$I:$I,CA9,実行度合表集計!$S:$S,$A$5,実行度合表集計!$D:$D,"&lt;&gt;")*1000</f>
        <v>#REF!</v>
      </c>
      <c r="CH9" s="857" t="e">
        <f ca="1">SUMIFS(INDIRECT("実行度合表集計!C"&amp;CH52,FALSE),実行度合表集計!$I:$I,CA9,実行度合表集計!$S:$S,$A$5,実行度合表集計!$D:$D,"&lt;&gt;")*集計フラグ5</f>
        <v>#REF!</v>
      </c>
      <c r="CI9" s="858" t="e">
        <f t="shared" ca="1" si="20"/>
        <v>#REF!</v>
      </c>
      <c r="CJ9" s="845" t="e">
        <f t="shared" ca="1" si="21"/>
        <v>#REF!</v>
      </c>
      <c r="CK9" s="855" t="e">
        <f t="shared" ca="1" si="22"/>
        <v>#REF!</v>
      </c>
      <c r="CL9" s="857" t="e">
        <f t="shared" ca="1" si="23"/>
        <v>#REF!</v>
      </c>
      <c r="CM9" s="1712"/>
      <c r="CN9" s="854" t="s">
        <v>37</v>
      </c>
      <c r="CO9" s="1766" t="str">
        <f>集計グループ5</f>
        <v>Graph熊本</v>
      </c>
      <c r="CP9" s="1767"/>
      <c r="CQ9" s="1768"/>
      <c r="CR9" s="855" t="e">
        <f ca="1">SUMIFS(INDIRECT("実行度合表集計!C"&amp;CR52,FALSE),実行度合表集計!$I:$I,CO9,実行度合表集計!$S:$S,$A$5,実行度合表集計!$D:$D,"&lt;&gt;")</f>
        <v>#REF!</v>
      </c>
      <c r="CS9" s="845" t="e">
        <f ca="1">IF(CR9&lt;&gt;0,CT9/CR9,"")</f>
        <v>#REF!</v>
      </c>
      <c r="CT9" s="856" t="e">
        <f ca="1">SUMIFS(INDIRECT("実行度合表集計!C"&amp;CT52,FALSE),実行度合表集計!$I:$I,CO9,実行度合表集計!$S:$S,$A$5,実行度合表集計!$D:$D,"&lt;&gt;")</f>
        <v>#REF!</v>
      </c>
      <c r="CU9" s="855" t="e">
        <f ca="1">CT9-SUMIFS(実行度合表集計!$Q:$Q,実行度合表集計!$I:$I,CO9,実行度合表集計!$S:$S,$A$5,実行度合表集計!$D:$D,"&lt;&gt;")*1000</f>
        <v>#REF!</v>
      </c>
      <c r="CV9" s="857" t="e">
        <f ca="1">SUMIFS(INDIRECT("実行度合表集計!C"&amp;CV52,FALSE),実行度合表集計!$I:$I,CO9,実行度合表集計!$S:$S,$A$5,実行度合表集計!$D:$D,"&lt;&gt;")*集計フラグ5</f>
        <v>#REF!</v>
      </c>
      <c r="CW9" s="1766" t="str">
        <f>集計グループ5</f>
        <v>Graph熊本</v>
      </c>
      <c r="CX9" s="1767"/>
      <c r="CY9" s="1768"/>
      <c r="CZ9" s="855" t="e">
        <f ca="1">SUMIFS(INDIRECT("実行度合表集計!C"&amp;CZ52,FALSE),実行度合表集計!$I:$I,CW9,実行度合表集計!$S:$S,$A$5,実行度合表集計!$D:$D,"&lt;&gt;")</f>
        <v>#REF!</v>
      </c>
      <c r="DA9" s="845" t="e">
        <f ca="1">IF(CZ9&lt;&gt;0,DB9/CZ9,"")</f>
        <v>#REF!</v>
      </c>
      <c r="DB9" s="856" t="e">
        <f ca="1">SUMIFS(INDIRECT("実行度合表集計!C"&amp;DB52,FALSE),実行度合表集計!$I:$I,CW9,実行度合表集計!$S:$S,$A$5,実行度合表集計!$D:$D,"&lt;&gt;")</f>
        <v>#REF!</v>
      </c>
      <c r="DC9" s="855" t="e">
        <f ca="1">DB9-SUMIFS(実行度合表集計!$Q:$Q,実行度合表集計!$I:$I,CW9,実行度合表集計!$S:$S,$A$5,実行度合表集計!$D:$D,"&lt;&gt;")*1000</f>
        <v>#REF!</v>
      </c>
      <c r="DD9" s="857" t="e">
        <f ca="1">SUMIFS(INDIRECT("実行度合表集計!C"&amp;DD52,FALSE),実行度合表集計!$I:$I,CW9,実行度合表集計!$S:$S,$A$5,実行度合表集計!$D:$D,"&lt;&gt;")*集計フラグ5</f>
        <v>#REF!</v>
      </c>
      <c r="DE9" s="1766" t="str">
        <f>集計グループ5</f>
        <v>Graph熊本</v>
      </c>
      <c r="DF9" s="1767"/>
      <c r="DG9" s="1768"/>
      <c r="DH9" s="855" t="e">
        <f ca="1">SUMIFS(INDIRECT("実行度合表集計!C"&amp;DH52,FALSE),実行度合表集計!$I:$I,DE9,実行度合表集計!$S:$S,$A$5,実行度合表集計!$D:$D,"&lt;&gt;")</f>
        <v>#REF!</v>
      </c>
      <c r="DI9" s="845" t="e">
        <f ca="1">IF(DH9&lt;&gt;0,DJ9/DH9,"")</f>
        <v>#REF!</v>
      </c>
      <c r="DJ9" s="856" t="e">
        <f ca="1">SUMIFS(INDIRECT("実行度合表集計!C"&amp;DJ52,FALSE),実行度合表集計!$I:$I,DE9,実行度合表集計!$S:$S,$A$5,実行度合表集計!$D:$D,"&lt;&gt;")</f>
        <v>#REF!</v>
      </c>
      <c r="DK9" s="855" t="e">
        <f ca="1">DJ9-SUMIFS(実行度合表集計!$Q:$Q,実行度合表集計!$I:$I,DE9,実行度合表集計!$S:$S,$A$5,実行度合表集計!$D:$D,"&lt;&gt;")*1000</f>
        <v>#REF!</v>
      </c>
      <c r="DL9" s="857" t="e">
        <f ca="1">SUMIFS(INDIRECT("実行度合表集計!C"&amp;DL52,FALSE),実行度合表集計!$I:$I,DE9,実行度合表集計!$S:$S,$A$5,実行度合表集計!$D:$D,"&lt;&gt;")*集計フラグ5</f>
        <v>#REF!</v>
      </c>
      <c r="DM9" s="858" t="e">
        <f t="shared" ca="1" si="6"/>
        <v>#REF!</v>
      </c>
      <c r="DN9" s="845" t="e">
        <f t="shared" ca="1" si="27"/>
        <v>#REF!</v>
      </c>
      <c r="DO9" s="855" t="e">
        <f t="shared" ca="1" si="7"/>
        <v>#REF!</v>
      </c>
      <c r="DP9" s="859" t="e">
        <f t="shared" ca="1" si="8"/>
        <v>#REF!</v>
      </c>
      <c r="DR9" s="860"/>
      <c r="DS9" s="852"/>
      <c r="DT9" s="853"/>
    </row>
    <row r="10" spans="1:124" ht="14.1" customHeight="1" x14ac:dyDescent="0.25">
      <c r="A10" s="1712"/>
      <c r="B10" s="854" t="s">
        <v>38</v>
      </c>
      <c r="C10" s="1766" t="str">
        <f>集計グループ6</f>
        <v>クレバリーホーム静岡</v>
      </c>
      <c r="D10" s="1767"/>
      <c r="E10" s="1768"/>
      <c r="F10" s="855" t="e">
        <f ca="1">SUMIFS(INDIRECT("実行度合表集計!C"&amp;F52,FALSE),実行度合表集計!$I:$I,C10,実行度合表集計!$S:$S,$A$5,実行度合表集計!$D:$D,"&lt;&gt;")</f>
        <v>#REF!</v>
      </c>
      <c r="G10" s="845" t="e">
        <f t="shared" ca="1" si="9"/>
        <v>#REF!</v>
      </c>
      <c r="H10" s="856" t="e">
        <f ca="1">SUMIFS(INDIRECT("実行度合表集計!C"&amp;H52,FALSE),実行度合表集計!$I:$I,C10,実行度合表集計!$S:$S,$A$5,実行度合表集計!$D:$D,"&lt;&gt;")</f>
        <v>#REF!</v>
      </c>
      <c r="I10" s="855" t="e">
        <f ca="1">H10-SUMIFS(実行度合表集計!$Q:$Q,実行度合表集計!$I:$I,C10,実行度合表集計!$S:$S,$A$5,実行度合表集計!$D:$D,"&lt;&gt;")*1000</f>
        <v>#REF!</v>
      </c>
      <c r="J10" s="857" t="e">
        <f ca="1">SUMIFS(INDIRECT("実行度合表集計!C"&amp;J52,FALSE),実行度合表集計!$I:$I,C10,実行度合表集計!$S:$S,$A$5,実行度合表集計!$D:$D,"&lt;&gt;")*集計フラグ6</f>
        <v>#REF!</v>
      </c>
      <c r="K10" s="1766" t="str">
        <f>集計グループ6</f>
        <v>クレバリーホーム静岡</v>
      </c>
      <c r="L10" s="1767"/>
      <c r="M10" s="1768"/>
      <c r="N10" s="855" t="e">
        <f ca="1">SUMIFS(INDIRECT("実行度合表集計!C"&amp;N52,FALSE),実行度合表集計!$I:$I,K10,実行度合表集計!$S:$S,$A$5,実行度合表集計!$D:$D,"&lt;&gt;")</f>
        <v>#REF!</v>
      </c>
      <c r="O10" s="845" t="e">
        <f t="shared" ref="O10:O24" ca="1" si="28">IF(N10&lt;&gt;0,P10/N10,"")</f>
        <v>#REF!</v>
      </c>
      <c r="P10" s="856" t="e">
        <f ca="1">SUMIFS(INDIRECT("実行度合表集計!C"&amp;P52,FALSE),実行度合表集計!$I:$I,K10,実行度合表集計!$S:$S,$A$5,実行度合表集計!$D:$D,"&lt;&gt;")</f>
        <v>#REF!</v>
      </c>
      <c r="Q10" s="855" t="e">
        <f ca="1">P10-SUMIFS(実行度合表集計!$Q:$Q,実行度合表集計!$I:$I,K10,実行度合表集計!$S:$S,$A$5,実行度合表集計!$D:$D,"&lt;&gt;")*1000</f>
        <v>#REF!</v>
      </c>
      <c r="R10" s="857" t="e">
        <f ca="1">SUMIFS(INDIRECT("実行度合表集計!C"&amp;R52,FALSE),実行度合表集計!$I:$I,K10,実行度合表集計!$S:$S,$A$5,実行度合表集計!$D:$D,"&lt;&gt;")*集計フラグ6</f>
        <v>#REF!</v>
      </c>
      <c r="S10" s="1766" t="str">
        <f>集計グループ6</f>
        <v>クレバリーホーム静岡</v>
      </c>
      <c r="T10" s="1767"/>
      <c r="U10" s="1768"/>
      <c r="V10" s="855" t="e">
        <f ca="1">SUMIFS(INDIRECT("実行度合表集計!C"&amp;V52,FALSE),実行度合表集計!$I:$I,S10,実行度合表集計!$S:$S,$A$5,実行度合表集計!$D:$D,"&lt;&gt;")</f>
        <v>#REF!</v>
      </c>
      <c r="W10" s="845" t="e">
        <f t="shared" ref="W10:W24" ca="1" si="29">IF(V10&lt;&gt;0,X10/V10,"")</f>
        <v>#REF!</v>
      </c>
      <c r="X10" s="856" t="e">
        <f ca="1">SUMIFS(INDIRECT("実行度合表集計!C"&amp;X52,FALSE),実行度合表集計!$I:$I,S10,実行度合表集計!$S:$S,$A$5,実行度合表集計!$D:$D,"&lt;&gt;")</f>
        <v>#REF!</v>
      </c>
      <c r="Y10" s="855" t="e">
        <f ca="1">X10-SUMIFS(実行度合表集計!$Q:$Q,実行度合表集計!$I:$I,S10,実行度合表集計!$S:$S,$A$5,実行度合表集計!$D:$D,"&lt;&gt;")*1000</f>
        <v>#REF!</v>
      </c>
      <c r="Z10" s="857" t="e">
        <f ca="1">SUMIFS(INDIRECT("実行度合表集計!C"&amp;Z52,FALSE),実行度合表集計!$I:$I,S10,実行度合表集計!$S:$S,$A$5,実行度合表集計!$D:$D,"&lt;&gt;")*集計フラグ6</f>
        <v>#REF!</v>
      </c>
      <c r="AA10" s="858" t="e">
        <f t="shared" ca="1" si="0"/>
        <v>#REF!</v>
      </c>
      <c r="AB10" s="845" t="e">
        <f t="shared" ca="1" si="12"/>
        <v>#REF!</v>
      </c>
      <c r="AC10" s="855" t="e">
        <f t="shared" ca="1" si="1"/>
        <v>#REF!</v>
      </c>
      <c r="AD10" s="857" t="e">
        <f t="shared" ca="1" si="2"/>
        <v>#REF!</v>
      </c>
      <c r="AE10" s="1712"/>
      <c r="AF10" s="854" t="s">
        <v>38</v>
      </c>
      <c r="AG10" s="1766" t="str">
        <f>集計グループ6</f>
        <v>クレバリーホーム静岡</v>
      </c>
      <c r="AH10" s="1767"/>
      <c r="AI10" s="1768"/>
      <c r="AJ10" s="855" t="e">
        <f ca="1">SUMIFS(INDIRECT("実行度合表集計!C"&amp;AJ52,FALSE),実行度合表集計!$I:$I,AG10,実行度合表集計!$S:$S,$A$5,実行度合表集計!$D:$D,"&lt;&gt;")</f>
        <v>#REF!</v>
      </c>
      <c r="AK10" s="845" t="e">
        <f t="shared" ref="AK10:AK24" ca="1" si="30">IF(AJ10&lt;&gt;0,AL10/AJ10,"")</f>
        <v>#REF!</v>
      </c>
      <c r="AL10" s="856" t="e">
        <f ca="1">SUMIFS(INDIRECT("実行度合表集計!C"&amp;AL52,FALSE),実行度合表集計!$I:$I,AG10,実行度合表集計!$S:$S,$A$5,実行度合表集計!$D:$D,"&lt;&gt;")</f>
        <v>#REF!</v>
      </c>
      <c r="AM10" s="855" t="e">
        <f ca="1">AL10-SUMIFS(実行度合表集計!$Q:$Q,実行度合表集計!$I:$I,AG10,実行度合表集計!$S:$S,$A$5,実行度合表集計!$D:$D,"&lt;&gt;")*1000</f>
        <v>#REF!</v>
      </c>
      <c r="AN10" s="857" t="e">
        <f ca="1">SUMIFS(INDIRECT("実行度合表集計!C"&amp;AN52,FALSE),実行度合表集計!$I:$I,AG10,実行度合表集計!$S:$S,$A$5,実行度合表集計!$D:$D,"&lt;&gt;")*集計フラグ6</f>
        <v>#REF!</v>
      </c>
      <c r="AO10" s="1766" t="str">
        <f>集計グループ6</f>
        <v>クレバリーホーム静岡</v>
      </c>
      <c r="AP10" s="1767"/>
      <c r="AQ10" s="1768"/>
      <c r="AR10" s="855" t="e">
        <f ca="1">SUMIFS(INDIRECT("実行度合表集計!C"&amp;AR52,FALSE),実行度合表集計!$I:$I,AO10,実行度合表集計!$S:$S,$A$5,実行度合表集計!$D:$D,"&lt;&gt;")</f>
        <v>#REF!</v>
      </c>
      <c r="AS10" s="845" t="e">
        <f t="shared" ref="AS10:AS24" ca="1" si="31">IF(AR10&lt;&gt;0,AT10/AR10,"")</f>
        <v>#REF!</v>
      </c>
      <c r="AT10" s="856" t="e">
        <f ca="1">SUMIFS(INDIRECT("実行度合表集計!C"&amp;AT52,FALSE),実行度合表集計!$I:$I,AO10,実行度合表集計!$S:$S,$A$5,実行度合表集計!$D:$D,"&lt;&gt;")</f>
        <v>#REF!</v>
      </c>
      <c r="AU10" s="855" t="e">
        <f ca="1">AT10-SUMIFS(実行度合表集計!$Q:$Q,実行度合表集計!$I:$I,AO10,実行度合表集計!$S:$S,$A$5,実行度合表集計!$D:$D,"&lt;&gt;")*1000</f>
        <v>#REF!</v>
      </c>
      <c r="AV10" s="857" t="e">
        <f ca="1">SUMIFS(INDIRECT("実行度合表集計!C"&amp;AV52,FALSE),実行度合表集計!$I:$I,AO10,実行度合表集計!$S:$S,$A$5,実行度合表集計!$D:$D,"&lt;&gt;")*集計フラグ6</f>
        <v>#REF!</v>
      </c>
      <c r="AW10" s="1766" t="str">
        <f>集計グループ6</f>
        <v>クレバリーホーム静岡</v>
      </c>
      <c r="AX10" s="1767"/>
      <c r="AY10" s="1768"/>
      <c r="AZ10" s="855" t="e">
        <f ca="1">SUMIFS(INDIRECT("実行度合表集計!C"&amp;AZ52,FALSE),実行度合表集計!$I:$I,AW10,実行度合表集計!$S:$S,$A$5,実行度合表集計!$D:$D,"&lt;&gt;")</f>
        <v>#REF!</v>
      </c>
      <c r="BA10" s="845" t="e">
        <f t="shared" ref="BA10:BA24" ca="1" si="32">IF(AZ10&lt;&gt;0,BB10/AZ10,"")</f>
        <v>#REF!</v>
      </c>
      <c r="BB10" s="856" t="e">
        <f ca="1">SUMIFS(INDIRECT("実行度合表集計!C"&amp;BB52,FALSE),実行度合表集計!$I:$I,AW10,実行度合表集計!$S:$S,$A$5,実行度合表集計!$D:$D,"&lt;&gt;")</f>
        <v>#REF!</v>
      </c>
      <c r="BC10" s="855" t="e">
        <f ca="1">BB10-SUMIFS(実行度合表集計!$Q:$Q,実行度合表集計!$I:$I,AW10,実行度合表集計!$S:$S,$A$5,実行度合表集計!$D:$D,"&lt;&gt;")*1000</f>
        <v>#REF!</v>
      </c>
      <c r="BD10" s="857" t="e">
        <f ca="1">SUMIFS(INDIRECT("実行度合表集計!C"&amp;BD52,FALSE),実行度合表集計!$I:$I,AW10,実行度合表集計!$S:$S,$A$5,実行度合表集計!$D:$D,"&lt;&gt;")*集計フラグ6</f>
        <v>#REF!</v>
      </c>
      <c r="BE10" s="858" t="e">
        <f t="shared" ca="1" si="3"/>
        <v>#REF!</v>
      </c>
      <c r="BF10" s="845" t="e">
        <f t="shared" ca="1" si="16"/>
        <v>#REF!</v>
      </c>
      <c r="BG10" s="855" t="e">
        <f t="shared" ca="1" si="4"/>
        <v>#REF!</v>
      </c>
      <c r="BH10" s="857" t="e">
        <f t="shared" ca="1" si="5"/>
        <v>#REF!</v>
      </c>
      <c r="BI10" s="1712"/>
      <c r="BJ10" s="854" t="s">
        <v>38</v>
      </c>
      <c r="BK10" s="1766" t="str">
        <f>集計グループ6</f>
        <v>クレバリーホーム静岡</v>
      </c>
      <c r="BL10" s="1767"/>
      <c r="BM10" s="1768"/>
      <c r="BN10" s="855" t="e">
        <f ca="1">SUMIFS(INDIRECT("実行度合表集計!C"&amp;BN52,FALSE),実行度合表集計!$I:$I,BK10,実行度合表集計!$S:$S,$A$5,実行度合表集計!$D:$D,"&lt;&gt;")</f>
        <v>#REF!</v>
      </c>
      <c r="BO10" s="845" t="e">
        <f t="shared" ref="BO10:BO24" ca="1" si="33">IF(BN10&lt;&gt;0,BP10/BN10,"")</f>
        <v>#REF!</v>
      </c>
      <c r="BP10" s="856" t="e">
        <f ca="1">SUMIFS(INDIRECT("実行度合表集計!C"&amp;BP52,FALSE),実行度合表集計!$I:$I,BK10,実行度合表集計!$S:$S,$A$5,実行度合表集計!$D:$D,"&lt;&gt;")</f>
        <v>#REF!</v>
      </c>
      <c r="BQ10" s="855" t="e">
        <f ca="1">BP10-SUMIFS(実行度合表集計!$Q:$Q,実行度合表集計!$I:$I,BK10,実行度合表集計!$S:$S,$A$5,実行度合表集計!$D:$D,"&lt;&gt;")*1000</f>
        <v>#REF!</v>
      </c>
      <c r="BR10" s="857" t="e">
        <f ca="1">SUMIFS(INDIRECT("実行度合表集計!C"&amp;BR52,FALSE),実行度合表集計!$I:$I,BK10,実行度合表集計!$S:$S,$A$5,実行度合表集計!$D:$D,"&lt;&gt;")*集計フラグ6</f>
        <v>#REF!</v>
      </c>
      <c r="BS10" s="1766" t="str">
        <f>集計グループ6</f>
        <v>クレバリーホーム静岡</v>
      </c>
      <c r="BT10" s="1767"/>
      <c r="BU10" s="1768"/>
      <c r="BV10" s="855" t="e">
        <f ca="1">SUMIFS(INDIRECT("実行度合表集計!C"&amp;BV52,FALSE),実行度合表集計!$I:$I,BS10,実行度合表集計!$S:$S,$A$5,実行度合表集計!$D:$D,"&lt;&gt;")</f>
        <v>#REF!</v>
      </c>
      <c r="BW10" s="845" t="e">
        <f t="shared" ref="BW10:BW24" ca="1" si="34">IF(BV10&lt;&gt;0,BX10/BV10,"")</f>
        <v>#REF!</v>
      </c>
      <c r="BX10" s="856" t="e">
        <f ca="1">SUMIFS(INDIRECT("実行度合表集計!C"&amp;BX52,FALSE),実行度合表集計!$I:$I,BS10,実行度合表集計!$S:$S,$A$5,実行度合表集計!$D:$D,"&lt;&gt;")</f>
        <v>#REF!</v>
      </c>
      <c r="BY10" s="855" t="e">
        <f ca="1">BX10-SUMIFS(実行度合表集計!$Q:$Q,実行度合表集計!$I:$I,BS10,実行度合表集計!$S:$S,$A$5,実行度合表集計!$D:$D,"&lt;&gt;")*1000</f>
        <v>#REF!</v>
      </c>
      <c r="BZ10" s="857" t="e">
        <f ca="1">SUMIFS(INDIRECT("実行度合表集計!C"&amp;BZ52,FALSE),実行度合表集計!$I:$I,BS10,実行度合表集計!$S:$S,$A$5,実行度合表集計!$D:$D,"&lt;&gt;")*集計フラグ6</f>
        <v>#REF!</v>
      </c>
      <c r="CA10" s="1766" t="str">
        <f>集計グループ6</f>
        <v>クレバリーホーム静岡</v>
      </c>
      <c r="CB10" s="1767"/>
      <c r="CC10" s="1768"/>
      <c r="CD10" s="855" t="e">
        <f ca="1">SUMIFS(INDIRECT("実行度合表集計!C"&amp;CD52,FALSE),実行度合表集計!$I:$I,CA10,実行度合表集計!$S:$S,$A$5,実行度合表集計!$D:$D,"&lt;&gt;")</f>
        <v>#REF!</v>
      </c>
      <c r="CE10" s="845" t="e">
        <f t="shared" ref="CE10:CE24" ca="1" si="35">IF(CD10&lt;&gt;0,CF10/CD10,"")</f>
        <v>#REF!</v>
      </c>
      <c r="CF10" s="856" t="e">
        <f ca="1">SUMIFS(INDIRECT("実行度合表集計!C"&amp;CF52,FALSE),実行度合表集計!$I:$I,CA10,実行度合表集計!$S:$S,$A$5,実行度合表集計!$D:$D,"&lt;&gt;")</f>
        <v>#REF!</v>
      </c>
      <c r="CG10" s="855" t="e">
        <f ca="1">CF10-SUMIFS(実行度合表集計!$Q:$Q,実行度合表集計!$I:$I,CA10,実行度合表集計!$S:$S,$A$5,実行度合表集計!$D:$D,"&lt;&gt;")*1000</f>
        <v>#REF!</v>
      </c>
      <c r="CH10" s="857" t="e">
        <f ca="1">SUMIFS(INDIRECT("実行度合表集計!C"&amp;CH52,FALSE),実行度合表集計!$I:$I,CA10,実行度合表集計!$S:$S,$A$5,実行度合表集計!$D:$D,"&lt;&gt;")*集計フラグ6</f>
        <v>#REF!</v>
      </c>
      <c r="CI10" s="858" t="e">
        <f t="shared" ca="1" si="20"/>
        <v>#REF!</v>
      </c>
      <c r="CJ10" s="845" t="e">
        <f t="shared" ca="1" si="21"/>
        <v>#REF!</v>
      </c>
      <c r="CK10" s="855" t="e">
        <f t="shared" ca="1" si="22"/>
        <v>#REF!</v>
      </c>
      <c r="CL10" s="857" t="e">
        <f t="shared" ca="1" si="23"/>
        <v>#REF!</v>
      </c>
      <c r="CM10" s="1712"/>
      <c r="CN10" s="854" t="s">
        <v>38</v>
      </c>
      <c r="CO10" s="1766" t="str">
        <f>集計グループ6</f>
        <v>クレバリーホーム静岡</v>
      </c>
      <c r="CP10" s="1767"/>
      <c r="CQ10" s="1768"/>
      <c r="CR10" s="855" t="e">
        <f ca="1">SUMIFS(INDIRECT("実行度合表集計!C"&amp;CR52,FALSE),実行度合表集計!$I:$I,CO10,実行度合表集計!$S:$S,$A$5,実行度合表集計!$D:$D,"&lt;&gt;")</f>
        <v>#REF!</v>
      </c>
      <c r="CS10" s="845" t="e">
        <f t="shared" ref="CS10:CS24" ca="1" si="36">IF(CR10&lt;&gt;0,CT10/CR10,"")</f>
        <v>#REF!</v>
      </c>
      <c r="CT10" s="856" t="e">
        <f ca="1">SUMIFS(INDIRECT("実行度合表集計!C"&amp;CT52,FALSE),実行度合表集計!$I:$I,CO10,実行度合表集計!$S:$S,$A$5,実行度合表集計!$D:$D,"&lt;&gt;")</f>
        <v>#REF!</v>
      </c>
      <c r="CU10" s="855" t="e">
        <f ca="1">CT10-SUMIFS(実行度合表集計!$Q:$Q,実行度合表集計!$I:$I,CO10,実行度合表集計!$S:$S,$A$5,実行度合表集計!$D:$D,"&lt;&gt;")*1000</f>
        <v>#REF!</v>
      </c>
      <c r="CV10" s="857" t="e">
        <f ca="1">SUMIFS(INDIRECT("実行度合表集計!C"&amp;CV52,FALSE),実行度合表集計!$I:$I,CO10,実行度合表集計!$S:$S,$A$5,実行度合表集計!$D:$D,"&lt;&gt;")*集計フラグ6</f>
        <v>#REF!</v>
      </c>
      <c r="CW10" s="1766" t="str">
        <f>集計グループ6</f>
        <v>クレバリーホーム静岡</v>
      </c>
      <c r="CX10" s="1767"/>
      <c r="CY10" s="1768"/>
      <c r="CZ10" s="855" t="e">
        <f ca="1">SUMIFS(INDIRECT("実行度合表集計!C"&amp;CZ52,FALSE),実行度合表集計!$I:$I,CW10,実行度合表集計!$S:$S,$A$5,実行度合表集計!$D:$D,"&lt;&gt;")</f>
        <v>#REF!</v>
      </c>
      <c r="DA10" s="845" t="e">
        <f t="shared" ref="DA10:DA24" ca="1" si="37">IF(CZ10&lt;&gt;0,DB10/CZ10,"")</f>
        <v>#REF!</v>
      </c>
      <c r="DB10" s="856" t="e">
        <f ca="1">SUMIFS(INDIRECT("実行度合表集計!C"&amp;DB52,FALSE),実行度合表集計!$I:$I,CW10,実行度合表集計!$S:$S,$A$5,実行度合表集計!$D:$D,"&lt;&gt;")</f>
        <v>#REF!</v>
      </c>
      <c r="DC10" s="855" t="e">
        <f ca="1">DB10-SUMIFS(実行度合表集計!$Q:$Q,実行度合表集計!$I:$I,CW10,実行度合表集計!$S:$S,$A$5,実行度合表集計!$D:$D,"&lt;&gt;")*1000</f>
        <v>#REF!</v>
      </c>
      <c r="DD10" s="857" t="e">
        <f ca="1">SUMIFS(INDIRECT("実行度合表集計!C"&amp;DD52,FALSE),実行度合表集計!$I:$I,CW10,実行度合表集計!$S:$S,$A$5,実行度合表集計!$D:$D,"&lt;&gt;")*集計フラグ6</f>
        <v>#REF!</v>
      </c>
      <c r="DE10" s="1766" t="str">
        <f>集計グループ6</f>
        <v>クレバリーホーム静岡</v>
      </c>
      <c r="DF10" s="1767"/>
      <c r="DG10" s="1768"/>
      <c r="DH10" s="855" t="e">
        <f ca="1">SUMIFS(INDIRECT("実行度合表集計!C"&amp;DH52,FALSE),実行度合表集計!$I:$I,DE10,実行度合表集計!$S:$S,$A$5,実行度合表集計!$D:$D,"&lt;&gt;")</f>
        <v>#REF!</v>
      </c>
      <c r="DI10" s="845" t="e">
        <f t="shared" ref="DI10:DI24" ca="1" si="38">IF(DH10&lt;&gt;0,DJ10/DH10,"")</f>
        <v>#REF!</v>
      </c>
      <c r="DJ10" s="856" t="e">
        <f ca="1">SUMIFS(INDIRECT("実行度合表集計!C"&amp;DJ52,FALSE),実行度合表集計!$I:$I,DE10,実行度合表集計!$S:$S,$A$5,実行度合表集計!$D:$D,"&lt;&gt;")</f>
        <v>#REF!</v>
      </c>
      <c r="DK10" s="855" t="e">
        <f ca="1">DJ10-SUMIFS(実行度合表集計!$Q:$Q,実行度合表集計!$I:$I,DE10,実行度合表集計!$S:$S,$A$5,実行度合表集計!$D:$D,"&lt;&gt;")*1000</f>
        <v>#REF!</v>
      </c>
      <c r="DL10" s="857" t="e">
        <f ca="1">SUMIFS(INDIRECT("実行度合表集計!C"&amp;DL52,FALSE),実行度合表集計!$I:$I,DE10,実行度合表集計!$S:$S,$A$5,実行度合表集計!$D:$D,"&lt;&gt;")*集計フラグ6</f>
        <v>#REF!</v>
      </c>
      <c r="DM10" s="858" t="e">
        <f t="shared" ca="1" si="6"/>
        <v>#REF!</v>
      </c>
      <c r="DN10" s="845" t="e">
        <f t="shared" ca="1" si="27"/>
        <v>#REF!</v>
      </c>
      <c r="DO10" s="855" t="e">
        <f t="shared" ca="1" si="7"/>
        <v>#REF!</v>
      </c>
      <c r="DP10" s="859" t="e">
        <f t="shared" ca="1" si="8"/>
        <v>#REF!</v>
      </c>
      <c r="DR10" s="860"/>
      <c r="DS10" s="852"/>
      <c r="DT10" s="853"/>
    </row>
    <row r="11" spans="1:124" ht="14.1" customHeight="1" x14ac:dyDescent="0.25">
      <c r="A11" s="1712"/>
      <c r="B11" s="861" t="s">
        <v>39</v>
      </c>
      <c r="C11" s="1763">
        <f>集計グループ7</f>
        <v>0</v>
      </c>
      <c r="D11" s="1764"/>
      <c r="E11" s="1765"/>
      <c r="F11" s="862">
        <f ca="1">SUMIFS(INDIRECT("実行度合表集計!C"&amp;F52,FALSE),実行度合表集計!$I:$I,C11,実行度合表集計!$S:$S,$A$5,実行度合表集計!$D:$D,"&lt;&gt;")</f>
        <v>0</v>
      </c>
      <c r="G11" s="863" t="str">
        <f t="shared" ca="1" si="9"/>
        <v/>
      </c>
      <c r="H11" s="864">
        <f ca="1">SUMIFS(INDIRECT("実行度合表集計!C"&amp;H52,FALSE),実行度合表集計!$I:$I,C11,実行度合表集計!$S:$S,$A$5,実行度合表集計!$D:$D,"&lt;&gt;")</f>
        <v>0</v>
      </c>
      <c r="I11" s="862">
        <f ca="1">H11-SUMIFS(実行度合表集計!$Q:$Q,実行度合表集計!$I:$I,C11,実行度合表集計!$S:$S,$A$5,実行度合表集計!$D:$D,"&lt;&gt;")*1000</f>
        <v>0</v>
      </c>
      <c r="J11" s="865">
        <f ca="1">SUMIFS(INDIRECT("実行度合表集計!C"&amp;J52,FALSE),実行度合表集計!$I:$I,C11,実行度合表集計!$S:$S,$A$5,実行度合表集計!$D:$D,"&lt;&gt;")*集計フラグ7</f>
        <v>0</v>
      </c>
      <c r="K11" s="1763">
        <f>集計グループ7</f>
        <v>0</v>
      </c>
      <c r="L11" s="1764"/>
      <c r="M11" s="1765"/>
      <c r="N11" s="862">
        <f ca="1">SUMIFS(INDIRECT("実行度合表集計!C"&amp;N52,FALSE),実行度合表集計!$I:$I,K11,実行度合表集計!$S:$S,$A$5,実行度合表集計!$D:$D,"&lt;&gt;")</f>
        <v>0</v>
      </c>
      <c r="O11" s="863" t="str">
        <f t="shared" ca="1" si="28"/>
        <v/>
      </c>
      <c r="P11" s="864">
        <f ca="1">SUMIFS(INDIRECT("実行度合表集計!C"&amp;P52,FALSE),実行度合表集計!$I:$I,K11,実行度合表集計!$S:$S,$A$5,実行度合表集計!$D:$D,"&lt;&gt;")</f>
        <v>0</v>
      </c>
      <c r="Q11" s="862">
        <f ca="1">P11-SUMIFS(実行度合表集計!$Q:$Q,実行度合表集計!$I:$I,K11,実行度合表集計!$S:$S,$A$5,実行度合表集計!$D:$D,"&lt;&gt;")*1000</f>
        <v>0</v>
      </c>
      <c r="R11" s="865">
        <f ca="1">SUMIFS(INDIRECT("実行度合表集計!C"&amp;R52,FALSE),実行度合表集計!$I:$I,K11,実行度合表集計!$S:$S,$A$5,実行度合表集計!$D:$D,"&lt;&gt;")*集計フラグ7</f>
        <v>0</v>
      </c>
      <c r="S11" s="1763">
        <f>集計グループ7</f>
        <v>0</v>
      </c>
      <c r="T11" s="1764"/>
      <c r="U11" s="1765"/>
      <c r="V11" s="862">
        <f ca="1">SUMIFS(INDIRECT("実行度合表集計!C"&amp;V52,FALSE),実行度合表集計!$I:$I,S11,実行度合表集計!$S:$S,$A$5,実行度合表集計!$D:$D,"&lt;&gt;")</f>
        <v>0</v>
      </c>
      <c r="W11" s="863" t="str">
        <f t="shared" ca="1" si="29"/>
        <v/>
      </c>
      <c r="X11" s="864">
        <f ca="1">SUMIFS(INDIRECT("実行度合表集計!C"&amp;X52,FALSE),実行度合表集計!$I:$I,S11,実行度合表集計!$S:$S,$A$5,実行度合表集計!$D:$D,"&lt;&gt;")</f>
        <v>0</v>
      </c>
      <c r="Y11" s="862">
        <f ca="1">X11-SUMIFS(実行度合表集計!$Q:$Q,実行度合表集計!$I:$I,S11,実行度合表集計!$S:$S,$A$5,実行度合表集計!$D:$D,"&lt;&gt;")*1000</f>
        <v>0</v>
      </c>
      <c r="Z11" s="865">
        <f ca="1">SUMIFS(INDIRECT("実行度合表集計!C"&amp;Z52,FALSE),実行度合表集計!$I:$I,S11,実行度合表集計!$S:$S,$A$5,実行度合表集計!$D:$D,"&lt;&gt;")*集計フラグ7</f>
        <v>0</v>
      </c>
      <c r="AA11" s="866">
        <f t="shared" ca="1" si="0"/>
        <v>0</v>
      </c>
      <c r="AB11" s="863" t="str">
        <f t="shared" ca="1" si="12"/>
        <v/>
      </c>
      <c r="AC11" s="862">
        <f t="shared" ca="1" si="1"/>
        <v>0</v>
      </c>
      <c r="AD11" s="865">
        <f t="shared" ca="1" si="2"/>
        <v>0</v>
      </c>
      <c r="AE11" s="1712"/>
      <c r="AF11" s="861" t="s">
        <v>39</v>
      </c>
      <c r="AG11" s="1763">
        <f>集計グループ7</f>
        <v>0</v>
      </c>
      <c r="AH11" s="1764"/>
      <c r="AI11" s="1765"/>
      <c r="AJ11" s="862">
        <f ca="1">SUMIFS(INDIRECT("実行度合表集計!C"&amp;AJ52,FALSE),実行度合表集計!$I:$I,AG11,実行度合表集計!$S:$S,$A$5,実行度合表集計!$D:$D,"&lt;&gt;")</f>
        <v>0</v>
      </c>
      <c r="AK11" s="863" t="str">
        <f t="shared" ca="1" si="30"/>
        <v/>
      </c>
      <c r="AL11" s="864">
        <f ca="1">SUMIFS(INDIRECT("実行度合表集計!C"&amp;AL52,FALSE),実行度合表集計!$I:$I,AG11,実行度合表集計!$S:$S,$A$5,実行度合表集計!$D:$D,"&lt;&gt;")</f>
        <v>0</v>
      </c>
      <c r="AM11" s="862">
        <f ca="1">AL11-SUMIFS(実行度合表集計!$Q:$Q,実行度合表集計!$I:$I,AG11,実行度合表集計!$S:$S,$A$5,実行度合表集計!$D:$D,"&lt;&gt;")*1000</f>
        <v>0</v>
      </c>
      <c r="AN11" s="865">
        <f ca="1">SUMIFS(INDIRECT("実行度合表集計!C"&amp;AN52,FALSE),実行度合表集計!$I:$I,AG11,実行度合表集計!$S:$S,$A$5,実行度合表集計!$D:$D,"&lt;&gt;")*集計フラグ7</f>
        <v>0</v>
      </c>
      <c r="AO11" s="1763">
        <f>集計グループ7</f>
        <v>0</v>
      </c>
      <c r="AP11" s="1764"/>
      <c r="AQ11" s="1765"/>
      <c r="AR11" s="862">
        <f ca="1">SUMIFS(INDIRECT("実行度合表集計!C"&amp;AR52,FALSE),実行度合表集計!$I:$I,AO11,実行度合表集計!$S:$S,$A$5,実行度合表集計!$D:$D,"&lt;&gt;")</f>
        <v>0</v>
      </c>
      <c r="AS11" s="863" t="str">
        <f t="shared" ca="1" si="31"/>
        <v/>
      </c>
      <c r="AT11" s="864">
        <f ca="1">SUMIFS(INDIRECT("実行度合表集計!C"&amp;AT52,FALSE),実行度合表集計!$I:$I,AO11,実行度合表集計!$S:$S,$A$5,実行度合表集計!$D:$D,"&lt;&gt;")</f>
        <v>0</v>
      </c>
      <c r="AU11" s="862">
        <f ca="1">AT11-SUMIFS(実行度合表集計!$Q:$Q,実行度合表集計!$I:$I,AO11,実行度合表集計!$S:$S,$A$5,実行度合表集計!$D:$D,"&lt;&gt;")*1000</f>
        <v>0</v>
      </c>
      <c r="AV11" s="865">
        <f ca="1">SUMIFS(INDIRECT("実行度合表集計!C"&amp;AV52,FALSE),実行度合表集計!$I:$I,AO11,実行度合表集計!$S:$S,$A$5,実行度合表集計!$D:$D,"&lt;&gt;")*集計フラグ7</f>
        <v>0</v>
      </c>
      <c r="AW11" s="1763">
        <f>集計グループ7</f>
        <v>0</v>
      </c>
      <c r="AX11" s="1764"/>
      <c r="AY11" s="1765"/>
      <c r="AZ11" s="862">
        <f ca="1">SUMIFS(INDIRECT("実行度合表集計!C"&amp;AZ52,FALSE),実行度合表集計!$I:$I,AW11,実行度合表集計!$S:$S,$A$5,実行度合表集計!$D:$D,"&lt;&gt;")</f>
        <v>0</v>
      </c>
      <c r="BA11" s="863" t="str">
        <f t="shared" ca="1" si="32"/>
        <v/>
      </c>
      <c r="BB11" s="864">
        <f ca="1">SUMIFS(INDIRECT("実行度合表集計!C"&amp;BB52,FALSE),実行度合表集計!$I:$I,AW11,実行度合表集計!$S:$S,$A$5,実行度合表集計!$D:$D,"&lt;&gt;")</f>
        <v>0</v>
      </c>
      <c r="BC11" s="862">
        <f ca="1">BB11-SUMIFS(実行度合表集計!$Q:$Q,実行度合表集計!$I:$I,AW11,実行度合表集計!$S:$S,$A$5,実行度合表集計!$D:$D,"&lt;&gt;")*1000</f>
        <v>0</v>
      </c>
      <c r="BD11" s="865">
        <f ca="1">SUMIFS(INDIRECT("実行度合表集計!C"&amp;BD52,FALSE),実行度合表集計!$I:$I,AW11,実行度合表集計!$S:$S,$A$5,実行度合表集計!$D:$D,"&lt;&gt;")*集計フラグ7</f>
        <v>0</v>
      </c>
      <c r="BE11" s="866">
        <f t="shared" ca="1" si="3"/>
        <v>0</v>
      </c>
      <c r="BF11" s="863" t="str">
        <f t="shared" ca="1" si="16"/>
        <v/>
      </c>
      <c r="BG11" s="862">
        <f t="shared" ca="1" si="4"/>
        <v>0</v>
      </c>
      <c r="BH11" s="865">
        <f t="shared" ca="1" si="5"/>
        <v>0</v>
      </c>
      <c r="BI11" s="1712"/>
      <c r="BJ11" s="861" t="s">
        <v>39</v>
      </c>
      <c r="BK11" s="1763">
        <f>集計グループ7</f>
        <v>0</v>
      </c>
      <c r="BL11" s="1764"/>
      <c r="BM11" s="1765"/>
      <c r="BN11" s="862">
        <f ca="1">SUMIFS(INDIRECT("実行度合表集計!C"&amp;BN52,FALSE),実行度合表集計!$I:$I,BK11,実行度合表集計!$S:$S,$A$5,実行度合表集計!$D:$D,"&lt;&gt;")</f>
        <v>0</v>
      </c>
      <c r="BO11" s="863" t="str">
        <f t="shared" ca="1" si="33"/>
        <v/>
      </c>
      <c r="BP11" s="864">
        <f ca="1">SUMIFS(INDIRECT("実行度合表集計!C"&amp;BP52,FALSE),実行度合表集計!$I:$I,BK11,実行度合表集計!$S:$S,$A$5,実行度合表集計!$D:$D,"&lt;&gt;")</f>
        <v>0</v>
      </c>
      <c r="BQ11" s="862">
        <f ca="1">BP11-SUMIFS(実行度合表集計!$Q:$Q,実行度合表集計!$I:$I,BK11,実行度合表集計!$S:$S,$A$5,実行度合表集計!$D:$D,"&lt;&gt;")*1000</f>
        <v>0</v>
      </c>
      <c r="BR11" s="865">
        <f ca="1">SUMIFS(INDIRECT("実行度合表集計!C"&amp;BR52,FALSE),実行度合表集計!$I:$I,BK11,実行度合表集計!$S:$S,$A$5,実行度合表集計!$D:$D,"&lt;&gt;")*集計フラグ7</f>
        <v>0</v>
      </c>
      <c r="BS11" s="1763">
        <f>集計グループ7</f>
        <v>0</v>
      </c>
      <c r="BT11" s="1764"/>
      <c r="BU11" s="1765"/>
      <c r="BV11" s="862">
        <f ca="1">SUMIFS(INDIRECT("実行度合表集計!C"&amp;BV52,FALSE),実行度合表集計!$I:$I,BS11,実行度合表集計!$S:$S,$A$5,実行度合表集計!$D:$D,"&lt;&gt;")</f>
        <v>0</v>
      </c>
      <c r="BW11" s="863" t="str">
        <f t="shared" ca="1" si="34"/>
        <v/>
      </c>
      <c r="BX11" s="864">
        <f ca="1">SUMIFS(INDIRECT("実行度合表集計!C"&amp;BX52,FALSE),実行度合表集計!$I:$I,BS11,実行度合表集計!$S:$S,$A$5,実行度合表集計!$D:$D,"&lt;&gt;")</f>
        <v>0</v>
      </c>
      <c r="BY11" s="862">
        <f ca="1">BX11-SUMIFS(実行度合表集計!$Q:$Q,実行度合表集計!$I:$I,BS11,実行度合表集計!$S:$S,$A$5,実行度合表集計!$D:$D,"&lt;&gt;")*1000</f>
        <v>0</v>
      </c>
      <c r="BZ11" s="865">
        <f ca="1">SUMIFS(INDIRECT("実行度合表集計!C"&amp;BZ52,FALSE),実行度合表集計!$I:$I,BS11,実行度合表集計!$S:$S,$A$5,実行度合表集計!$D:$D,"&lt;&gt;")*集計フラグ7</f>
        <v>0</v>
      </c>
      <c r="CA11" s="1763">
        <f>集計グループ7</f>
        <v>0</v>
      </c>
      <c r="CB11" s="1764"/>
      <c r="CC11" s="1765"/>
      <c r="CD11" s="862">
        <f ca="1">SUMIFS(INDIRECT("実行度合表集計!C"&amp;CD52,FALSE),実行度合表集計!$I:$I,CA11,実行度合表集計!$S:$S,$A$5,実行度合表集計!$D:$D,"&lt;&gt;")</f>
        <v>0</v>
      </c>
      <c r="CE11" s="863" t="str">
        <f t="shared" ca="1" si="35"/>
        <v/>
      </c>
      <c r="CF11" s="864">
        <f ca="1">SUMIFS(INDIRECT("実行度合表集計!C"&amp;CF52,FALSE),実行度合表集計!$I:$I,CA11,実行度合表集計!$S:$S,$A$5,実行度合表集計!$D:$D,"&lt;&gt;")</f>
        <v>0</v>
      </c>
      <c r="CG11" s="862">
        <f ca="1">CF11-SUMIFS(実行度合表集計!$Q:$Q,実行度合表集計!$I:$I,CA11,実行度合表集計!$S:$S,$A$5,実行度合表集計!$D:$D,"&lt;&gt;")*1000</f>
        <v>0</v>
      </c>
      <c r="CH11" s="865">
        <f ca="1">SUMIFS(INDIRECT("実行度合表集計!C"&amp;CH52,FALSE),実行度合表集計!$I:$I,CA11,実行度合表集計!$S:$S,$A$5,実行度合表集計!$D:$D,"&lt;&gt;")*集計フラグ7</f>
        <v>0</v>
      </c>
      <c r="CI11" s="866">
        <f t="shared" ca="1" si="20"/>
        <v>0</v>
      </c>
      <c r="CJ11" s="863" t="str">
        <f t="shared" ca="1" si="21"/>
        <v/>
      </c>
      <c r="CK11" s="862">
        <f t="shared" ca="1" si="22"/>
        <v>0</v>
      </c>
      <c r="CL11" s="865">
        <f t="shared" ca="1" si="23"/>
        <v>0</v>
      </c>
      <c r="CM11" s="1712"/>
      <c r="CN11" s="861" t="s">
        <v>39</v>
      </c>
      <c r="CO11" s="1763">
        <f>集計グループ7</f>
        <v>0</v>
      </c>
      <c r="CP11" s="1764"/>
      <c r="CQ11" s="1765"/>
      <c r="CR11" s="862">
        <f ca="1">SUMIFS(INDIRECT("実行度合表集計!C"&amp;CR52,FALSE),実行度合表集計!$I:$I,CO11,実行度合表集計!$S:$S,$A$5,実行度合表集計!$D:$D,"&lt;&gt;")</f>
        <v>0</v>
      </c>
      <c r="CS11" s="863" t="str">
        <f t="shared" ca="1" si="36"/>
        <v/>
      </c>
      <c r="CT11" s="864">
        <f ca="1">SUMIFS(INDIRECT("実行度合表集計!C"&amp;CT52,FALSE),実行度合表集計!$I:$I,CO11,実行度合表集計!$S:$S,$A$5,実行度合表集計!$D:$D,"&lt;&gt;")</f>
        <v>0</v>
      </c>
      <c r="CU11" s="862">
        <f ca="1">CT11-SUMIFS(実行度合表集計!$Q:$Q,実行度合表集計!$I:$I,CO11,実行度合表集計!$S:$S,$A$5,実行度合表集計!$D:$D,"&lt;&gt;")*1000</f>
        <v>0</v>
      </c>
      <c r="CV11" s="865">
        <f ca="1">SUMIFS(INDIRECT("実行度合表集計!C"&amp;CV52,FALSE),実行度合表集計!$I:$I,CO11,実行度合表集計!$S:$S,$A$5,実行度合表集計!$D:$D,"&lt;&gt;")*集計フラグ7</f>
        <v>0</v>
      </c>
      <c r="CW11" s="1763">
        <f>集計グループ7</f>
        <v>0</v>
      </c>
      <c r="CX11" s="1764"/>
      <c r="CY11" s="1765"/>
      <c r="CZ11" s="862">
        <f ca="1">SUMIFS(INDIRECT("実行度合表集計!C"&amp;CZ52,FALSE),実行度合表集計!$I:$I,CW11,実行度合表集計!$S:$S,$A$5,実行度合表集計!$D:$D,"&lt;&gt;")</f>
        <v>0</v>
      </c>
      <c r="DA11" s="863" t="str">
        <f t="shared" ca="1" si="37"/>
        <v/>
      </c>
      <c r="DB11" s="864">
        <f ca="1">SUMIFS(INDIRECT("実行度合表集計!C"&amp;DB52,FALSE),実行度合表集計!$I:$I,CW11,実行度合表集計!$S:$S,$A$5,実行度合表集計!$D:$D,"&lt;&gt;")</f>
        <v>0</v>
      </c>
      <c r="DC11" s="862">
        <f ca="1">DB11-SUMIFS(実行度合表集計!$Q:$Q,実行度合表集計!$I:$I,CW11,実行度合表集計!$S:$S,$A$5,実行度合表集計!$D:$D,"&lt;&gt;")*1000</f>
        <v>0</v>
      </c>
      <c r="DD11" s="865">
        <f ca="1">SUMIFS(INDIRECT("実行度合表集計!C"&amp;DD52,FALSE),実行度合表集計!$I:$I,CW11,実行度合表集計!$S:$S,$A$5,実行度合表集計!$D:$D,"&lt;&gt;")*集計フラグ7</f>
        <v>0</v>
      </c>
      <c r="DE11" s="1763">
        <f>集計グループ7</f>
        <v>0</v>
      </c>
      <c r="DF11" s="1764"/>
      <c r="DG11" s="1765"/>
      <c r="DH11" s="862">
        <f ca="1">SUMIFS(INDIRECT("実行度合表集計!C"&amp;DH52,FALSE),実行度合表集計!$I:$I,DE11,実行度合表集計!$S:$S,$A$5,実行度合表集計!$D:$D,"&lt;&gt;")</f>
        <v>0</v>
      </c>
      <c r="DI11" s="863" t="str">
        <f t="shared" ca="1" si="38"/>
        <v/>
      </c>
      <c r="DJ11" s="864">
        <f ca="1">SUMIFS(INDIRECT("実行度合表集計!C"&amp;DJ52,FALSE),実行度合表集計!$I:$I,DE11,実行度合表集計!$S:$S,$A$5,実行度合表集計!$D:$D,"&lt;&gt;")</f>
        <v>0</v>
      </c>
      <c r="DK11" s="862">
        <f ca="1">DJ11-SUMIFS(実行度合表集計!$Q:$Q,実行度合表集計!$I:$I,DE11,実行度合表集計!$S:$S,$A$5,実行度合表集計!$D:$D,"&lt;&gt;")*1000</f>
        <v>0</v>
      </c>
      <c r="DL11" s="865">
        <f ca="1">SUMIFS(INDIRECT("実行度合表集計!C"&amp;DL52,FALSE),実行度合表集計!$I:$I,DE11,実行度合表集計!$S:$S,$A$5,実行度合表集計!$D:$D,"&lt;&gt;")*集計フラグ7</f>
        <v>0</v>
      </c>
      <c r="DM11" s="866">
        <f t="shared" ca="1" si="6"/>
        <v>0</v>
      </c>
      <c r="DN11" s="863" t="str">
        <f t="shared" ca="1" si="27"/>
        <v/>
      </c>
      <c r="DO11" s="862">
        <f t="shared" ca="1" si="7"/>
        <v>0</v>
      </c>
      <c r="DP11" s="867">
        <f t="shared" ca="1" si="8"/>
        <v>0</v>
      </c>
      <c r="DR11" s="860"/>
      <c r="DS11" s="852"/>
      <c r="DT11" s="853"/>
    </row>
    <row r="12" spans="1:124" ht="14.1" customHeight="1" x14ac:dyDescent="0.25">
      <c r="A12" s="1712"/>
      <c r="B12" s="843" t="s">
        <v>40</v>
      </c>
      <c r="C12" s="1775" t="str">
        <f>集計グループ8</f>
        <v>東京・リフォーム課</v>
      </c>
      <c r="D12" s="1776"/>
      <c r="E12" s="1777"/>
      <c r="F12" s="844" t="e">
        <f ca="1">SUMIFS(INDIRECT("実行度合表集計!C"&amp;F52,FALSE),実行度合表集計!$I:$I,C12,実行度合表集計!$S:$S,$A$5,実行度合表集計!$D:$D,"&lt;&gt;")</f>
        <v>#REF!</v>
      </c>
      <c r="G12" s="849" t="e">
        <f t="shared" ca="1" si="9"/>
        <v>#REF!</v>
      </c>
      <c r="H12" s="868" t="e">
        <f ca="1">SUMIFS(INDIRECT("実行度合表集計!C"&amp;H52,FALSE),実行度合表集計!$I:$I,C12,実行度合表集計!$S:$S,$A$5,実行度合表集計!$D:$D,"&lt;&gt;")</f>
        <v>#REF!</v>
      </c>
      <c r="I12" s="844" t="e">
        <f ca="1">H12-SUMIFS(実行度合表集計!$Q:$Q,実行度合表集計!$I:$I,C12,実行度合表集計!$S:$S,$A$5,実行度合表集計!$D:$D,"&lt;&gt;")*1000</f>
        <v>#REF!</v>
      </c>
      <c r="J12" s="847" t="e">
        <f ca="1">SUMIFS(INDIRECT("実行度合表集計!C"&amp;J52,FALSE),実行度合表集計!$I:$I,C12,実行度合表集計!$S:$S,$A$5,実行度合表集計!$D:$D,"&lt;&gt;")*集計フラグ8</f>
        <v>#REF!</v>
      </c>
      <c r="K12" s="1775" t="str">
        <f>集計グループ8</f>
        <v>東京・リフォーム課</v>
      </c>
      <c r="L12" s="1776"/>
      <c r="M12" s="1777"/>
      <c r="N12" s="844" t="e">
        <f ca="1">SUMIFS(INDIRECT("実行度合表集計!C"&amp;N52,FALSE),実行度合表集計!$I:$I,K12,実行度合表集計!$S:$S,$A$5,実行度合表集計!$D:$D,"&lt;&gt;")</f>
        <v>#REF!</v>
      </c>
      <c r="O12" s="849" t="e">
        <f t="shared" ca="1" si="28"/>
        <v>#REF!</v>
      </c>
      <c r="P12" s="868" t="e">
        <f ca="1">SUMIFS(INDIRECT("実行度合表集計!C"&amp;P52,FALSE),実行度合表集計!$I:$I,K12,実行度合表集計!$S:$S,$A$5,実行度合表集計!$D:$D,"&lt;&gt;")</f>
        <v>#REF!</v>
      </c>
      <c r="Q12" s="844" t="e">
        <f ca="1">P12-SUMIFS(実行度合表集計!$Q:$Q,実行度合表集計!$I:$I,K12,実行度合表集計!$S:$S,$A$5,実行度合表集計!$D:$D,"&lt;&gt;")*1000</f>
        <v>#REF!</v>
      </c>
      <c r="R12" s="847" t="e">
        <f ca="1">SUMIFS(INDIRECT("実行度合表集計!C"&amp;R52,FALSE),実行度合表集計!$I:$I,K12,実行度合表集計!$S:$S,$A$5,実行度合表集計!$D:$D,"&lt;&gt;")*集計フラグ8</f>
        <v>#REF!</v>
      </c>
      <c r="S12" s="1775" t="str">
        <f>集計グループ8</f>
        <v>東京・リフォーム課</v>
      </c>
      <c r="T12" s="1776"/>
      <c r="U12" s="1777"/>
      <c r="V12" s="844" t="e">
        <f ca="1">SUMIFS(INDIRECT("実行度合表集計!C"&amp;V52,FALSE),実行度合表集計!$I:$I,S12,実行度合表集計!$S:$S,$A$5,実行度合表集計!$D:$D,"&lt;&gt;")</f>
        <v>#REF!</v>
      </c>
      <c r="W12" s="849" t="e">
        <f t="shared" ca="1" si="29"/>
        <v>#REF!</v>
      </c>
      <c r="X12" s="868" t="e">
        <f ca="1">SUMIFS(INDIRECT("実行度合表集計!C"&amp;X52,FALSE),実行度合表集計!$I:$I,S12,実行度合表集計!$S:$S,$A$5,実行度合表集計!$D:$D,"&lt;&gt;")</f>
        <v>#REF!</v>
      </c>
      <c r="Y12" s="844" t="e">
        <f ca="1">X12-SUMIFS(実行度合表集計!$Q:$Q,実行度合表集計!$I:$I,S12,実行度合表集計!$S:$S,$A$5,実行度合表集計!$D:$D,"&lt;&gt;")*1000</f>
        <v>#REF!</v>
      </c>
      <c r="Z12" s="847" t="e">
        <f ca="1">SUMIFS(INDIRECT("実行度合表集計!C"&amp;Z52,FALSE),実行度合表集計!$I:$I,S12,実行度合表集計!$S:$S,$A$5,実行度合表集計!$D:$D,"&lt;&gt;")*集計フラグ8</f>
        <v>#REF!</v>
      </c>
      <c r="AA12" s="848" t="e">
        <f t="shared" ca="1" si="0"/>
        <v>#REF!</v>
      </c>
      <c r="AB12" s="849" t="e">
        <f t="shared" ca="1" si="12"/>
        <v>#REF!</v>
      </c>
      <c r="AC12" s="844" t="e">
        <f t="shared" ca="1" si="1"/>
        <v>#REF!</v>
      </c>
      <c r="AD12" s="847" t="e">
        <f t="shared" ca="1" si="2"/>
        <v>#REF!</v>
      </c>
      <c r="AE12" s="1712"/>
      <c r="AF12" s="843" t="s">
        <v>40</v>
      </c>
      <c r="AG12" s="1775" t="str">
        <f>集計グループ8</f>
        <v>東京・リフォーム課</v>
      </c>
      <c r="AH12" s="1776"/>
      <c r="AI12" s="1777"/>
      <c r="AJ12" s="844" t="e">
        <f ca="1">SUMIFS(INDIRECT("実行度合表集計!C"&amp;AJ52,FALSE),実行度合表集計!$I:$I,AG12,実行度合表集計!$S:$S,$A$5,実行度合表集計!$D:$D,"&lt;&gt;")</f>
        <v>#REF!</v>
      </c>
      <c r="AK12" s="849" t="e">
        <f t="shared" ca="1" si="30"/>
        <v>#REF!</v>
      </c>
      <c r="AL12" s="868" t="e">
        <f ca="1">SUMIFS(INDIRECT("実行度合表集計!C"&amp;AL52,FALSE),実行度合表集計!$I:$I,AG12,実行度合表集計!$S:$S,$A$5,実行度合表集計!$D:$D,"&lt;&gt;")</f>
        <v>#REF!</v>
      </c>
      <c r="AM12" s="844" t="e">
        <f ca="1">AL12-SUMIFS(実行度合表集計!$Q:$Q,実行度合表集計!$I:$I,AG12,実行度合表集計!$S:$S,$A$5,実行度合表集計!$D:$D,"&lt;&gt;")*1000</f>
        <v>#REF!</v>
      </c>
      <c r="AN12" s="847" t="e">
        <f ca="1">SUMIFS(INDIRECT("実行度合表集計!C"&amp;AN52,FALSE),実行度合表集計!$I:$I,AG12,実行度合表集計!$S:$S,$A$5,実行度合表集計!$D:$D,"&lt;&gt;")*集計フラグ8</f>
        <v>#REF!</v>
      </c>
      <c r="AO12" s="1775" t="str">
        <f>集計グループ8</f>
        <v>東京・リフォーム課</v>
      </c>
      <c r="AP12" s="1776"/>
      <c r="AQ12" s="1777"/>
      <c r="AR12" s="844" t="e">
        <f ca="1">SUMIFS(INDIRECT("実行度合表集計!C"&amp;AR52,FALSE),実行度合表集計!$I:$I,AO12,実行度合表集計!$S:$S,$A$5,実行度合表集計!$D:$D,"&lt;&gt;")</f>
        <v>#REF!</v>
      </c>
      <c r="AS12" s="849" t="e">
        <f t="shared" ca="1" si="31"/>
        <v>#REF!</v>
      </c>
      <c r="AT12" s="868" t="e">
        <f ca="1">SUMIFS(INDIRECT("実行度合表集計!C"&amp;AT52,FALSE),実行度合表集計!$I:$I,AO12,実行度合表集計!$S:$S,$A$5,実行度合表集計!$D:$D,"&lt;&gt;")</f>
        <v>#REF!</v>
      </c>
      <c r="AU12" s="844" t="e">
        <f ca="1">AT12-SUMIFS(実行度合表集計!$Q:$Q,実行度合表集計!$I:$I,AO12,実行度合表集計!$S:$S,$A$5,実行度合表集計!$D:$D,"&lt;&gt;")*1000</f>
        <v>#REF!</v>
      </c>
      <c r="AV12" s="847" t="e">
        <f ca="1">SUMIFS(INDIRECT("実行度合表集計!C"&amp;AV52,FALSE),実行度合表集計!$I:$I,AO12,実行度合表集計!$S:$S,$A$5,実行度合表集計!$D:$D,"&lt;&gt;")*集計フラグ8</f>
        <v>#REF!</v>
      </c>
      <c r="AW12" s="1775" t="str">
        <f>集計グループ8</f>
        <v>東京・リフォーム課</v>
      </c>
      <c r="AX12" s="1776"/>
      <c r="AY12" s="1777"/>
      <c r="AZ12" s="844" t="e">
        <f ca="1">SUMIFS(INDIRECT("実行度合表集計!C"&amp;AZ52,FALSE),実行度合表集計!$I:$I,AW12,実行度合表集計!$S:$S,$A$5,実行度合表集計!$D:$D,"&lt;&gt;")</f>
        <v>#REF!</v>
      </c>
      <c r="BA12" s="849" t="e">
        <f t="shared" ca="1" si="32"/>
        <v>#REF!</v>
      </c>
      <c r="BB12" s="868" t="e">
        <f ca="1">SUMIFS(INDIRECT("実行度合表集計!C"&amp;BB52,FALSE),実行度合表集計!$I:$I,AW12,実行度合表集計!$S:$S,$A$5,実行度合表集計!$D:$D,"&lt;&gt;")</f>
        <v>#REF!</v>
      </c>
      <c r="BC12" s="844" t="e">
        <f ca="1">BB12-SUMIFS(実行度合表集計!$Q:$Q,実行度合表集計!$I:$I,AW12,実行度合表集計!$S:$S,$A$5,実行度合表集計!$D:$D,"&lt;&gt;")*1000</f>
        <v>#REF!</v>
      </c>
      <c r="BD12" s="847" t="e">
        <f ca="1">SUMIFS(INDIRECT("実行度合表集計!C"&amp;BD52,FALSE),実行度合表集計!$I:$I,AW12,実行度合表集計!$S:$S,$A$5,実行度合表集計!$D:$D,"&lt;&gt;")*集計フラグ8</f>
        <v>#REF!</v>
      </c>
      <c r="BE12" s="848" t="e">
        <f t="shared" ca="1" si="3"/>
        <v>#REF!</v>
      </c>
      <c r="BF12" s="849" t="e">
        <f t="shared" ca="1" si="16"/>
        <v>#REF!</v>
      </c>
      <c r="BG12" s="844" t="e">
        <f t="shared" ca="1" si="4"/>
        <v>#REF!</v>
      </c>
      <c r="BH12" s="847" t="e">
        <f t="shared" ca="1" si="5"/>
        <v>#REF!</v>
      </c>
      <c r="BI12" s="1712"/>
      <c r="BJ12" s="843" t="s">
        <v>40</v>
      </c>
      <c r="BK12" s="1775" t="str">
        <f>集計グループ8</f>
        <v>東京・リフォーム課</v>
      </c>
      <c r="BL12" s="1776"/>
      <c r="BM12" s="1777"/>
      <c r="BN12" s="844" t="e">
        <f ca="1">SUMIFS(INDIRECT("実行度合表集計!C"&amp;BN52,FALSE),実行度合表集計!$I:$I,BK12,実行度合表集計!$S:$S,$A$5,実行度合表集計!$D:$D,"&lt;&gt;")</f>
        <v>#REF!</v>
      </c>
      <c r="BO12" s="849" t="e">
        <f t="shared" ca="1" si="33"/>
        <v>#REF!</v>
      </c>
      <c r="BP12" s="868" t="e">
        <f ca="1">SUMIFS(INDIRECT("実行度合表集計!C"&amp;BP52,FALSE),実行度合表集計!$I:$I,BK12,実行度合表集計!$S:$S,$A$5,実行度合表集計!$D:$D,"&lt;&gt;")</f>
        <v>#REF!</v>
      </c>
      <c r="BQ12" s="844" t="e">
        <f ca="1">BP12-SUMIFS(実行度合表集計!$Q:$Q,実行度合表集計!$I:$I,BK12,実行度合表集計!$S:$S,$A$5,実行度合表集計!$D:$D,"&lt;&gt;")*1000</f>
        <v>#REF!</v>
      </c>
      <c r="BR12" s="847" t="e">
        <f ca="1">SUMIFS(INDIRECT("実行度合表集計!C"&amp;BR52,FALSE),実行度合表集計!$I:$I,BK12,実行度合表集計!$S:$S,$A$5,実行度合表集計!$D:$D,"&lt;&gt;")*集計フラグ8</f>
        <v>#REF!</v>
      </c>
      <c r="BS12" s="1775" t="str">
        <f>集計グループ8</f>
        <v>東京・リフォーム課</v>
      </c>
      <c r="BT12" s="1776"/>
      <c r="BU12" s="1777"/>
      <c r="BV12" s="844" t="e">
        <f ca="1">SUMIFS(INDIRECT("実行度合表集計!C"&amp;BV52,FALSE),実行度合表集計!$I:$I,BS12,実行度合表集計!$S:$S,$A$5,実行度合表集計!$D:$D,"&lt;&gt;")</f>
        <v>#REF!</v>
      </c>
      <c r="BW12" s="849" t="e">
        <f t="shared" ca="1" si="34"/>
        <v>#REF!</v>
      </c>
      <c r="BX12" s="868" t="e">
        <f ca="1">SUMIFS(INDIRECT("実行度合表集計!C"&amp;BX52,FALSE),実行度合表集計!$I:$I,BS12,実行度合表集計!$S:$S,$A$5,実行度合表集計!$D:$D,"&lt;&gt;")</f>
        <v>#REF!</v>
      </c>
      <c r="BY12" s="844" t="e">
        <f ca="1">BX12-SUMIFS(実行度合表集計!$Q:$Q,実行度合表集計!$I:$I,BS12,実行度合表集計!$S:$S,$A$5,実行度合表集計!$D:$D,"&lt;&gt;")*1000</f>
        <v>#REF!</v>
      </c>
      <c r="BZ12" s="847" t="e">
        <f ca="1">SUMIFS(INDIRECT("実行度合表集計!C"&amp;BZ52,FALSE),実行度合表集計!$I:$I,BS12,実行度合表集計!$S:$S,$A$5,実行度合表集計!$D:$D,"&lt;&gt;")*集計フラグ8</f>
        <v>#REF!</v>
      </c>
      <c r="CA12" s="1775" t="str">
        <f>集計グループ8</f>
        <v>東京・リフォーム課</v>
      </c>
      <c r="CB12" s="1776"/>
      <c r="CC12" s="1777"/>
      <c r="CD12" s="844" t="e">
        <f ca="1">SUMIFS(INDIRECT("実行度合表集計!C"&amp;CD52,FALSE),実行度合表集計!$I:$I,CA12,実行度合表集計!$S:$S,$A$5,実行度合表集計!$D:$D,"&lt;&gt;")</f>
        <v>#REF!</v>
      </c>
      <c r="CE12" s="849" t="e">
        <f t="shared" ca="1" si="35"/>
        <v>#REF!</v>
      </c>
      <c r="CF12" s="868" t="e">
        <f ca="1">SUMIFS(INDIRECT("実行度合表集計!C"&amp;CF52,FALSE),実行度合表集計!$I:$I,CA12,実行度合表集計!$S:$S,$A$5,実行度合表集計!$D:$D,"&lt;&gt;")</f>
        <v>#REF!</v>
      </c>
      <c r="CG12" s="844" t="e">
        <f ca="1">CF12-SUMIFS(実行度合表集計!$Q:$Q,実行度合表集計!$I:$I,CA12,実行度合表集計!$S:$S,$A$5,実行度合表集計!$D:$D,"&lt;&gt;")*1000</f>
        <v>#REF!</v>
      </c>
      <c r="CH12" s="847" t="e">
        <f ca="1">SUMIFS(INDIRECT("実行度合表集計!C"&amp;CH52,FALSE),実行度合表集計!$I:$I,CA12,実行度合表集計!$S:$S,$A$5,実行度合表集計!$D:$D,"&lt;&gt;")*集計フラグ8</f>
        <v>#REF!</v>
      </c>
      <c r="CI12" s="848" t="e">
        <f t="shared" ca="1" si="20"/>
        <v>#REF!</v>
      </c>
      <c r="CJ12" s="849" t="e">
        <f t="shared" ca="1" si="21"/>
        <v>#REF!</v>
      </c>
      <c r="CK12" s="844" t="e">
        <f t="shared" ca="1" si="22"/>
        <v>#REF!</v>
      </c>
      <c r="CL12" s="847" t="e">
        <f t="shared" ca="1" si="23"/>
        <v>#REF!</v>
      </c>
      <c r="CM12" s="1712"/>
      <c r="CN12" s="843" t="s">
        <v>40</v>
      </c>
      <c r="CO12" s="1775" t="str">
        <f>集計グループ8</f>
        <v>東京・リフォーム課</v>
      </c>
      <c r="CP12" s="1776"/>
      <c r="CQ12" s="1777"/>
      <c r="CR12" s="844" t="e">
        <f ca="1">SUMIFS(INDIRECT("実行度合表集計!C"&amp;CR52,FALSE),実行度合表集計!$I:$I,CO12,実行度合表集計!$S:$S,$A$5,実行度合表集計!$D:$D,"&lt;&gt;")</f>
        <v>#REF!</v>
      </c>
      <c r="CS12" s="849" t="e">
        <f t="shared" ca="1" si="36"/>
        <v>#REF!</v>
      </c>
      <c r="CT12" s="868" t="e">
        <f ca="1">SUMIFS(INDIRECT("実行度合表集計!C"&amp;CT52,FALSE),実行度合表集計!$I:$I,CO12,実行度合表集計!$S:$S,$A$5,実行度合表集計!$D:$D,"&lt;&gt;")</f>
        <v>#REF!</v>
      </c>
      <c r="CU12" s="844" t="e">
        <f ca="1">CT12-SUMIFS(実行度合表集計!$Q:$Q,実行度合表集計!$I:$I,CO12,実行度合表集計!$S:$S,$A$5,実行度合表集計!$D:$D,"&lt;&gt;")*1000</f>
        <v>#REF!</v>
      </c>
      <c r="CV12" s="847" t="e">
        <f ca="1">SUMIFS(INDIRECT("実行度合表集計!C"&amp;CV52,FALSE),実行度合表集計!$I:$I,CO12,実行度合表集計!$S:$S,$A$5,実行度合表集計!$D:$D,"&lt;&gt;")*集計フラグ8</f>
        <v>#REF!</v>
      </c>
      <c r="CW12" s="1775" t="str">
        <f>集計グループ8</f>
        <v>東京・リフォーム課</v>
      </c>
      <c r="CX12" s="1776"/>
      <c r="CY12" s="1777"/>
      <c r="CZ12" s="844" t="e">
        <f ca="1">SUMIFS(INDIRECT("実行度合表集計!C"&amp;CZ52,FALSE),実行度合表集計!$I:$I,CW12,実行度合表集計!$S:$S,$A$5,実行度合表集計!$D:$D,"&lt;&gt;")</f>
        <v>#REF!</v>
      </c>
      <c r="DA12" s="849" t="e">
        <f t="shared" ca="1" si="37"/>
        <v>#REF!</v>
      </c>
      <c r="DB12" s="868" t="e">
        <f ca="1">SUMIFS(INDIRECT("実行度合表集計!C"&amp;DB52,FALSE),実行度合表集計!$I:$I,CW12,実行度合表集計!$S:$S,$A$5,実行度合表集計!$D:$D,"&lt;&gt;")</f>
        <v>#REF!</v>
      </c>
      <c r="DC12" s="844" t="e">
        <f ca="1">DB12-SUMIFS(実行度合表集計!$Q:$Q,実行度合表集計!$I:$I,CW12,実行度合表集計!$S:$S,$A$5,実行度合表集計!$D:$D,"&lt;&gt;")*1000</f>
        <v>#REF!</v>
      </c>
      <c r="DD12" s="847" t="e">
        <f ca="1">SUMIFS(INDIRECT("実行度合表集計!C"&amp;DD52,FALSE),実行度合表集計!$I:$I,CW12,実行度合表集計!$S:$S,$A$5,実行度合表集計!$D:$D,"&lt;&gt;")*集計フラグ8</f>
        <v>#REF!</v>
      </c>
      <c r="DE12" s="1775" t="str">
        <f>集計グループ8</f>
        <v>東京・リフォーム課</v>
      </c>
      <c r="DF12" s="1776"/>
      <c r="DG12" s="1777"/>
      <c r="DH12" s="844" t="e">
        <f ca="1">SUMIFS(INDIRECT("実行度合表集計!C"&amp;DH52,FALSE),実行度合表集計!$I:$I,DE12,実行度合表集計!$S:$S,$A$5,実行度合表集計!$D:$D,"&lt;&gt;")</f>
        <v>#REF!</v>
      </c>
      <c r="DI12" s="849" t="e">
        <f t="shared" ca="1" si="38"/>
        <v>#REF!</v>
      </c>
      <c r="DJ12" s="868" t="e">
        <f ca="1">SUMIFS(INDIRECT("実行度合表集計!C"&amp;DJ52,FALSE),実行度合表集計!$I:$I,DE12,実行度合表集計!$S:$S,$A$5,実行度合表集計!$D:$D,"&lt;&gt;")</f>
        <v>#REF!</v>
      </c>
      <c r="DK12" s="844" t="e">
        <f ca="1">DJ12-SUMIFS(実行度合表集計!$Q:$Q,実行度合表集計!$I:$I,DE12,実行度合表集計!$S:$S,$A$5,実行度合表集計!$D:$D,"&lt;&gt;")*1000</f>
        <v>#REF!</v>
      </c>
      <c r="DL12" s="847" t="e">
        <f ca="1">SUMIFS(INDIRECT("実行度合表集計!C"&amp;DL52,FALSE),実行度合表集計!$I:$I,DE12,実行度合表集計!$S:$S,$A$5,実行度合表集計!$D:$D,"&lt;&gt;")*集計フラグ8</f>
        <v>#REF!</v>
      </c>
      <c r="DM12" s="848" t="e">
        <f t="shared" ca="1" si="6"/>
        <v>#REF!</v>
      </c>
      <c r="DN12" s="849" t="e">
        <f t="shared" ca="1" si="27"/>
        <v>#REF!</v>
      </c>
      <c r="DO12" s="844" t="e">
        <f t="shared" ca="1" si="7"/>
        <v>#REF!</v>
      </c>
      <c r="DP12" s="850" t="e">
        <f t="shared" ca="1" si="8"/>
        <v>#REF!</v>
      </c>
      <c r="DR12" s="860"/>
      <c r="DS12" s="852"/>
      <c r="DT12" s="853"/>
    </row>
    <row r="13" spans="1:124" ht="14.1" customHeight="1" x14ac:dyDescent="0.25">
      <c r="A13" s="1712"/>
      <c r="B13" s="861" t="s">
        <v>41</v>
      </c>
      <c r="C13" s="1763">
        <f>集計グループ9</f>
        <v>0</v>
      </c>
      <c r="D13" s="1764"/>
      <c r="E13" s="1765"/>
      <c r="F13" s="862">
        <f ca="1">SUMIFS(INDIRECT("実行度合表集計!C"&amp;F52,FALSE),実行度合表集計!$I:$I,C13,実行度合表集計!$S:$S,$A$5,実行度合表集計!$D:$D,"&lt;&gt;")</f>
        <v>0</v>
      </c>
      <c r="G13" s="863" t="str">
        <f t="shared" ca="1" si="9"/>
        <v/>
      </c>
      <c r="H13" s="864">
        <f ca="1">SUMIFS(INDIRECT("実行度合表集計!C"&amp;H52,FALSE),実行度合表集計!$I:$I,C13,実行度合表集計!$S:$S,$A$5,実行度合表集計!$D:$D,"&lt;&gt;")</f>
        <v>0</v>
      </c>
      <c r="I13" s="862">
        <f ca="1">H13-SUMIFS(実行度合表集計!$Q:$Q,実行度合表集計!$I:$I,C13,実行度合表集計!$S:$S,$A$5,実行度合表集計!$D:$D,"&lt;&gt;")*1000</f>
        <v>0</v>
      </c>
      <c r="J13" s="865">
        <f ca="1">SUMIFS(INDIRECT("実行度合表集計!C"&amp;J52,FALSE),実行度合表集計!$I:$I,C13,実行度合表集計!$S:$S,$A$5,実行度合表集計!$D:$D,"&lt;&gt;")*集計フラグ9</f>
        <v>0</v>
      </c>
      <c r="K13" s="1763">
        <f>集計グループ9</f>
        <v>0</v>
      </c>
      <c r="L13" s="1764"/>
      <c r="M13" s="1765"/>
      <c r="N13" s="862">
        <f ca="1">SUMIFS(INDIRECT("実行度合表集計!C"&amp;N52,FALSE),実行度合表集計!$I:$I,K13,実行度合表集計!$S:$S,$A$5,実行度合表集計!$D:$D,"&lt;&gt;")</f>
        <v>0</v>
      </c>
      <c r="O13" s="863" t="str">
        <f t="shared" ca="1" si="28"/>
        <v/>
      </c>
      <c r="P13" s="864">
        <f ca="1">SUMIFS(INDIRECT("実行度合表集計!C"&amp;P52,FALSE),実行度合表集計!$I:$I,K13,実行度合表集計!$S:$S,$A$5,実行度合表集計!$D:$D,"&lt;&gt;")</f>
        <v>0</v>
      </c>
      <c r="Q13" s="862">
        <f ca="1">P13-SUMIFS(実行度合表集計!$Q:$Q,実行度合表集計!$I:$I,K13,実行度合表集計!$S:$S,$A$5,実行度合表集計!$D:$D,"&lt;&gt;")*1000</f>
        <v>0</v>
      </c>
      <c r="R13" s="865">
        <f ca="1">SUMIFS(INDIRECT("実行度合表集計!C"&amp;R52,FALSE),実行度合表集計!$I:$I,K13,実行度合表集計!$S:$S,$A$5,実行度合表集計!$D:$D,"&lt;&gt;")*集計フラグ9</f>
        <v>0</v>
      </c>
      <c r="S13" s="1763">
        <f>集計グループ9</f>
        <v>0</v>
      </c>
      <c r="T13" s="1764"/>
      <c r="U13" s="1765"/>
      <c r="V13" s="862">
        <f ca="1">SUMIFS(INDIRECT("実行度合表集計!C"&amp;V52,FALSE),実行度合表集計!$I:$I,S13,実行度合表集計!$S:$S,$A$5,実行度合表集計!$D:$D,"&lt;&gt;")</f>
        <v>0</v>
      </c>
      <c r="W13" s="863" t="str">
        <f t="shared" ca="1" si="29"/>
        <v/>
      </c>
      <c r="X13" s="864">
        <f ca="1">SUMIFS(INDIRECT("実行度合表集計!C"&amp;X52,FALSE),実行度合表集計!$I:$I,S13,実行度合表集計!$S:$S,$A$5,実行度合表集計!$D:$D,"&lt;&gt;")</f>
        <v>0</v>
      </c>
      <c r="Y13" s="862">
        <f ca="1">X13-SUMIFS(実行度合表集計!$Q:$Q,実行度合表集計!$I:$I,S13,実行度合表集計!$S:$S,$A$5,実行度合表集計!$D:$D,"&lt;&gt;")*1000</f>
        <v>0</v>
      </c>
      <c r="Z13" s="865">
        <f ca="1">SUMIFS(INDIRECT("実行度合表集計!C"&amp;Z52,FALSE),実行度合表集計!$I:$I,S13,実行度合表集計!$S:$S,$A$5,実行度合表集計!$D:$D,"&lt;&gt;")*集計フラグ9</f>
        <v>0</v>
      </c>
      <c r="AA13" s="866">
        <f t="shared" ca="1" si="0"/>
        <v>0</v>
      </c>
      <c r="AB13" s="863" t="str">
        <f t="shared" ca="1" si="12"/>
        <v/>
      </c>
      <c r="AC13" s="862">
        <f t="shared" ca="1" si="1"/>
        <v>0</v>
      </c>
      <c r="AD13" s="865">
        <f t="shared" ca="1" si="2"/>
        <v>0</v>
      </c>
      <c r="AE13" s="1712"/>
      <c r="AF13" s="861" t="s">
        <v>41</v>
      </c>
      <c r="AG13" s="1763">
        <f>集計グループ9</f>
        <v>0</v>
      </c>
      <c r="AH13" s="1764"/>
      <c r="AI13" s="1765"/>
      <c r="AJ13" s="862">
        <f ca="1">SUMIFS(INDIRECT("実行度合表集計!C"&amp;AJ52,FALSE),実行度合表集計!$I:$I,AG13,実行度合表集計!$S:$S,$A$5,実行度合表集計!$D:$D,"&lt;&gt;")</f>
        <v>0</v>
      </c>
      <c r="AK13" s="863" t="str">
        <f t="shared" ca="1" si="30"/>
        <v/>
      </c>
      <c r="AL13" s="864">
        <f ca="1">SUMIFS(INDIRECT("実行度合表集計!C"&amp;AL52,FALSE),実行度合表集計!$I:$I,AG13,実行度合表集計!$S:$S,$A$5,実行度合表集計!$D:$D,"&lt;&gt;")</f>
        <v>0</v>
      </c>
      <c r="AM13" s="862">
        <f ca="1">AL13-SUMIFS(実行度合表集計!$Q:$Q,実行度合表集計!$I:$I,AG13,実行度合表集計!$S:$S,$A$5,実行度合表集計!$D:$D,"&lt;&gt;")*1000</f>
        <v>0</v>
      </c>
      <c r="AN13" s="865">
        <f ca="1">SUMIFS(INDIRECT("実行度合表集計!C"&amp;AN52,FALSE),実行度合表集計!$I:$I,AG13,実行度合表集計!$S:$S,$A$5,実行度合表集計!$D:$D,"&lt;&gt;")*集計フラグ9</f>
        <v>0</v>
      </c>
      <c r="AO13" s="1763">
        <f>集計グループ9</f>
        <v>0</v>
      </c>
      <c r="AP13" s="1764"/>
      <c r="AQ13" s="1765"/>
      <c r="AR13" s="862">
        <f ca="1">SUMIFS(INDIRECT("実行度合表集計!C"&amp;AR52,FALSE),実行度合表集計!$I:$I,AO13,実行度合表集計!$S:$S,$A$5,実行度合表集計!$D:$D,"&lt;&gt;")</f>
        <v>0</v>
      </c>
      <c r="AS13" s="863" t="str">
        <f t="shared" ca="1" si="31"/>
        <v/>
      </c>
      <c r="AT13" s="864">
        <f ca="1">SUMIFS(INDIRECT("実行度合表集計!C"&amp;AT52,FALSE),実行度合表集計!$I:$I,AO13,実行度合表集計!$S:$S,$A$5,実行度合表集計!$D:$D,"&lt;&gt;")</f>
        <v>0</v>
      </c>
      <c r="AU13" s="862">
        <f ca="1">AT13-SUMIFS(実行度合表集計!$Q:$Q,実行度合表集計!$I:$I,AO13,実行度合表集計!$S:$S,$A$5,実行度合表集計!$D:$D,"&lt;&gt;")*1000</f>
        <v>0</v>
      </c>
      <c r="AV13" s="865">
        <f ca="1">SUMIFS(INDIRECT("実行度合表集計!C"&amp;AV52,FALSE),実行度合表集計!$I:$I,AO13,実行度合表集計!$S:$S,$A$5,実行度合表集計!$D:$D,"&lt;&gt;")*集計フラグ9</f>
        <v>0</v>
      </c>
      <c r="AW13" s="1763">
        <f>集計グループ9</f>
        <v>0</v>
      </c>
      <c r="AX13" s="1764"/>
      <c r="AY13" s="1765"/>
      <c r="AZ13" s="862">
        <f ca="1">SUMIFS(INDIRECT("実行度合表集計!C"&amp;AZ52,FALSE),実行度合表集計!$I:$I,AW13,実行度合表集計!$S:$S,$A$5,実行度合表集計!$D:$D,"&lt;&gt;")</f>
        <v>0</v>
      </c>
      <c r="BA13" s="863" t="str">
        <f t="shared" ca="1" si="32"/>
        <v/>
      </c>
      <c r="BB13" s="864">
        <f ca="1">SUMIFS(INDIRECT("実行度合表集計!C"&amp;BB52,FALSE),実行度合表集計!$I:$I,AW13,実行度合表集計!$S:$S,$A$5,実行度合表集計!$D:$D,"&lt;&gt;")</f>
        <v>0</v>
      </c>
      <c r="BC13" s="862">
        <f ca="1">BB13-SUMIFS(実行度合表集計!$Q:$Q,実行度合表集計!$I:$I,AW13,実行度合表集計!$S:$S,$A$5,実行度合表集計!$D:$D,"&lt;&gt;")*1000</f>
        <v>0</v>
      </c>
      <c r="BD13" s="865">
        <f ca="1">SUMIFS(INDIRECT("実行度合表集計!C"&amp;BD52,FALSE),実行度合表集計!$I:$I,AW13,実行度合表集計!$S:$S,$A$5,実行度合表集計!$D:$D,"&lt;&gt;")*集計フラグ9</f>
        <v>0</v>
      </c>
      <c r="BE13" s="866">
        <f t="shared" ca="1" si="3"/>
        <v>0</v>
      </c>
      <c r="BF13" s="863" t="str">
        <f t="shared" ca="1" si="16"/>
        <v/>
      </c>
      <c r="BG13" s="862">
        <f t="shared" ca="1" si="4"/>
        <v>0</v>
      </c>
      <c r="BH13" s="865">
        <f t="shared" ca="1" si="5"/>
        <v>0</v>
      </c>
      <c r="BI13" s="1712"/>
      <c r="BJ13" s="861" t="s">
        <v>41</v>
      </c>
      <c r="BK13" s="1763">
        <f>集計グループ9</f>
        <v>0</v>
      </c>
      <c r="BL13" s="1764"/>
      <c r="BM13" s="1765"/>
      <c r="BN13" s="862">
        <f ca="1">SUMIFS(INDIRECT("実行度合表集計!C"&amp;BN52,FALSE),実行度合表集計!$I:$I,BK13,実行度合表集計!$S:$S,$A$5,実行度合表集計!$D:$D,"&lt;&gt;")</f>
        <v>0</v>
      </c>
      <c r="BO13" s="863" t="str">
        <f t="shared" ca="1" si="33"/>
        <v/>
      </c>
      <c r="BP13" s="864">
        <f ca="1">SUMIFS(INDIRECT("実行度合表集計!C"&amp;BP52,FALSE),実行度合表集計!$I:$I,BK13,実行度合表集計!$S:$S,$A$5,実行度合表集計!$D:$D,"&lt;&gt;")</f>
        <v>0</v>
      </c>
      <c r="BQ13" s="862">
        <f ca="1">BP13-SUMIFS(実行度合表集計!$Q:$Q,実行度合表集計!$I:$I,BK13,実行度合表集計!$S:$S,$A$5,実行度合表集計!$D:$D,"&lt;&gt;")*1000</f>
        <v>0</v>
      </c>
      <c r="BR13" s="865">
        <f ca="1">SUMIFS(INDIRECT("実行度合表集計!C"&amp;BR52,FALSE),実行度合表集計!$I:$I,BK13,実行度合表集計!$S:$S,$A$5,実行度合表集計!$D:$D,"&lt;&gt;")*集計フラグ9</f>
        <v>0</v>
      </c>
      <c r="BS13" s="1763">
        <f>集計グループ9</f>
        <v>0</v>
      </c>
      <c r="BT13" s="1764"/>
      <c r="BU13" s="1765"/>
      <c r="BV13" s="862">
        <f ca="1">SUMIFS(INDIRECT("実行度合表集計!C"&amp;BV52,FALSE),実行度合表集計!$I:$I,BS13,実行度合表集計!$S:$S,$A$5,実行度合表集計!$D:$D,"&lt;&gt;")</f>
        <v>0</v>
      </c>
      <c r="BW13" s="863" t="str">
        <f t="shared" ca="1" si="34"/>
        <v/>
      </c>
      <c r="BX13" s="864">
        <f ca="1">SUMIFS(INDIRECT("実行度合表集計!C"&amp;BX52,FALSE),実行度合表集計!$I:$I,BS13,実行度合表集計!$S:$S,$A$5,実行度合表集計!$D:$D,"&lt;&gt;")</f>
        <v>0</v>
      </c>
      <c r="BY13" s="862">
        <f ca="1">BX13-SUMIFS(実行度合表集計!$Q:$Q,実行度合表集計!$I:$I,BS13,実行度合表集計!$S:$S,$A$5,実行度合表集計!$D:$D,"&lt;&gt;")*1000</f>
        <v>0</v>
      </c>
      <c r="BZ13" s="865">
        <f ca="1">SUMIFS(INDIRECT("実行度合表集計!C"&amp;BZ52,FALSE),実行度合表集計!$I:$I,BS13,実行度合表集計!$S:$S,$A$5,実行度合表集計!$D:$D,"&lt;&gt;")*集計フラグ9</f>
        <v>0</v>
      </c>
      <c r="CA13" s="1763">
        <f>集計グループ9</f>
        <v>0</v>
      </c>
      <c r="CB13" s="1764"/>
      <c r="CC13" s="1765"/>
      <c r="CD13" s="862">
        <f ca="1">SUMIFS(INDIRECT("実行度合表集計!C"&amp;CD52,FALSE),実行度合表集計!$I:$I,CA13,実行度合表集計!$S:$S,$A$5,実行度合表集計!$D:$D,"&lt;&gt;")</f>
        <v>0</v>
      </c>
      <c r="CE13" s="863" t="str">
        <f t="shared" ca="1" si="35"/>
        <v/>
      </c>
      <c r="CF13" s="864">
        <f ca="1">SUMIFS(INDIRECT("実行度合表集計!C"&amp;CF52,FALSE),実行度合表集計!$I:$I,CA13,実行度合表集計!$S:$S,$A$5,実行度合表集計!$D:$D,"&lt;&gt;")</f>
        <v>0</v>
      </c>
      <c r="CG13" s="862">
        <f ca="1">CF13-SUMIFS(実行度合表集計!$Q:$Q,実行度合表集計!$I:$I,CA13,実行度合表集計!$S:$S,$A$5,実行度合表集計!$D:$D,"&lt;&gt;")*1000</f>
        <v>0</v>
      </c>
      <c r="CH13" s="865">
        <f ca="1">SUMIFS(INDIRECT("実行度合表集計!C"&amp;CH52,FALSE),実行度合表集計!$I:$I,CA13,実行度合表集計!$S:$S,$A$5,実行度合表集計!$D:$D,"&lt;&gt;")*集計フラグ9</f>
        <v>0</v>
      </c>
      <c r="CI13" s="866">
        <f t="shared" ca="1" si="20"/>
        <v>0</v>
      </c>
      <c r="CJ13" s="863" t="str">
        <f t="shared" ca="1" si="21"/>
        <v/>
      </c>
      <c r="CK13" s="862">
        <f t="shared" ca="1" si="22"/>
        <v>0</v>
      </c>
      <c r="CL13" s="865">
        <f t="shared" ca="1" si="23"/>
        <v>0</v>
      </c>
      <c r="CM13" s="1712"/>
      <c r="CN13" s="861" t="s">
        <v>41</v>
      </c>
      <c r="CO13" s="1763">
        <f>集計グループ9</f>
        <v>0</v>
      </c>
      <c r="CP13" s="1764"/>
      <c r="CQ13" s="1765"/>
      <c r="CR13" s="862">
        <f ca="1">SUMIFS(INDIRECT("実行度合表集計!C"&amp;CR52,FALSE),実行度合表集計!$I:$I,CO13,実行度合表集計!$S:$S,$A$5,実行度合表集計!$D:$D,"&lt;&gt;")</f>
        <v>0</v>
      </c>
      <c r="CS13" s="863" t="str">
        <f t="shared" ca="1" si="36"/>
        <v/>
      </c>
      <c r="CT13" s="864">
        <f ca="1">SUMIFS(INDIRECT("実行度合表集計!C"&amp;CT52,FALSE),実行度合表集計!$I:$I,CO13,実行度合表集計!$S:$S,$A$5,実行度合表集計!$D:$D,"&lt;&gt;")</f>
        <v>0</v>
      </c>
      <c r="CU13" s="862">
        <f ca="1">CT13-SUMIFS(実行度合表集計!$Q:$Q,実行度合表集計!$I:$I,CO13,実行度合表集計!$S:$S,$A$5,実行度合表集計!$D:$D,"&lt;&gt;")*1000</f>
        <v>0</v>
      </c>
      <c r="CV13" s="865">
        <f ca="1">SUMIFS(INDIRECT("実行度合表集計!C"&amp;CV52,FALSE),実行度合表集計!$I:$I,CO13,実行度合表集計!$S:$S,$A$5,実行度合表集計!$D:$D,"&lt;&gt;")*集計フラグ9</f>
        <v>0</v>
      </c>
      <c r="CW13" s="1763">
        <f>集計グループ9</f>
        <v>0</v>
      </c>
      <c r="CX13" s="1764"/>
      <c r="CY13" s="1765"/>
      <c r="CZ13" s="862">
        <f ca="1">SUMIFS(INDIRECT("実行度合表集計!C"&amp;CZ52,FALSE),実行度合表集計!$I:$I,CW13,実行度合表集計!$S:$S,$A$5,実行度合表集計!$D:$D,"&lt;&gt;")</f>
        <v>0</v>
      </c>
      <c r="DA13" s="863" t="str">
        <f t="shared" ca="1" si="37"/>
        <v/>
      </c>
      <c r="DB13" s="864">
        <f ca="1">SUMIFS(INDIRECT("実行度合表集計!C"&amp;DB52,FALSE),実行度合表集計!$I:$I,CW13,実行度合表集計!$S:$S,$A$5,実行度合表集計!$D:$D,"&lt;&gt;")</f>
        <v>0</v>
      </c>
      <c r="DC13" s="862">
        <f ca="1">DB13-SUMIFS(実行度合表集計!$Q:$Q,実行度合表集計!$I:$I,CW13,実行度合表集計!$S:$S,$A$5,実行度合表集計!$D:$D,"&lt;&gt;")*1000</f>
        <v>0</v>
      </c>
      <c r="DD13" s="865">
        <f ca="1">SUMIFS(INDIRECT("実行度合表集計!C"&amp;DD52,FALSE),実行度合表集計!$I:$I,CW13,実行度合表集計!$S:$S,$A$5,実行度合表集計!$D:$D,"&lt;&gt;")*集計フラグ9</f>
        <v>0</v>
      </c>
      <c r="DE13" s="1763">
        <f>集計グループ9</f>
        <v>0</v>
      </c>
      <c r="DF13" s="1764"/>
      <c r="DG13" s="1765"/>
      <c r="DH13" s="862">
        <f ca="1">SUMIFS(INDIRECT("実行度合表集計!C"&amp;DH52,FALSE),実行度合表集計!$I:$I,DE13,実行度合表集計!$S:$S,$A$5,実行度合表集計!$D:$D,"&lt;&gt;")</f>
        <v>0</v>
      </c>
      <c r="DI13" s="863" t="str">
        <f t="shared" ca="1" si="38"/>
        <v/>
      </c>
      <c r="DJ13" s="864">
        <f ca="1">SUMIFS(INDIRECT("実行度合表集計!C"&amp;DJ52,FALSE),実行度合表集計!$I:$I,DE13,実行度合表集計!$S:$S,$A$5,実行度合表集計!$D:$D,"&lt;&gt;")</f>
        <v>0</v>
      </c>
      <c r="DK13" s="862">
        <f ca="1">DJ13-SUMIFS(実行度合表集計!$Q:$Q,実行度合表集計!$I:$I,DE13,実行度合表集計!$S:$S,$A$5,実行度合表集計!$D:$D,"&lt;&gt;")*1000</f>
        <v>0</v>
      </c>
      <c r="DL13" s="865">
        <f ca="1">SUMIFS(INDIRECT("実行度合表集計!C"&amp;DL52,FALSE),実行度合表集計!$I:$I,DE13,実行度合表集計!$S:$S,$A$5,実行度合表集計!$D:$D,"&lt;&gt;")*集計フラグ9</f>
        <v>0</v>
      </c>
      <c r="DM13" s="866">
        <f t="shared" ca="1" si="6"/>
        <v>0</v>
      </c>
      <c r="DN13" s="863" t="str">
        <f t="shared" ca="1" si="27"/>
        <v/>
      </c>
      <c r="DO13" s="862">
        <f t="shared" ca="1" si="7"/>
        <v>0</v>
      </c>
      <c r="DP13" s="867">
        <f t="shared" ca="1" si="8"/>
        <v>0</v>
      </c>
      <c r="DR13" s="860"/>
      <c r="DS13" s="852"/>
      <c r="DT13" s="853"/>
    </row>
    <row r="14" spans="1:124" ht="14.1" customHeight="1" x14ac:dyDescent="0.25">
      <c r="A14" s="1712"/>
      <c r="B14" s="869" t="s">
        <v>42</v>
      </c>
      <c r="C14" s="1772" t="str">
        <f>集計グループ10</f>
        <v>特建事業部</v>
      </c>
      <c r="D14" s="1773"/>
      <c r="E14" s="1774"/>
      <c r="F14" s="870" t="e">
        <f ca="1">SUMIFS(INDIRECT("実行度合表集計!C"&amp;F52,FALSE),実行度合表集計!$I:$I,C14,実行度合表集計!$S:$S,$A$5,実行度合表集計!$D:$D,"&lt;&gt;")</f>
        <v>#REF!</v>
      </c>
      <c r="G14" s="871" t="e">
        <f t="shared" ca="1" si="9"/>
        <v>#REF!</v>
      </c>
      <c r="H14" s="872" t="e">
        <f ca="1">SUMIFS(INDIRECT("実行度合表集計!C"&amp;H52,FALSE),実行度合表集計!$I:$I,C14,実行度合表集計!$S:$S,$A$5,実行度合表集計!$D:$D,"&lt;&gt;")</f>
        <v>#REF!</v>
      </c>
      <c r="I14" s="870" t="e">
        <f ca="1">H14-SUMIFS(実行度合表集計!$Q:$Q,実行度合表集計!$I:$I,C14,実行度合表集計!$S:$S,$A$5,実行度合表集計!$D:$D,"&lt;&gt;")*1000</f>
        <v>#REF!</v>
      </c>
      <c r="J14" s="873" t="e">
        <f ca="1">SUMIFS(INDIRECT("実行度合表集計!C"&amp;J52,FALSE),実行度合表集計!$I:$I,C14,実行度合表集計!$S:$S,$A$5,実行度合表集計!$D:$D,"&lt;&gt;")*集計フラグ10</f>
        <v>#REF!</v>
      </c>
      <c r="K14" s="1772" t="str">
        <f>集計グループ10</f>
        <v>特建事業部</v>
      </c>
      <c r="L14" s="1773"/>
      <c r="M14" s="1774"/>
      <c r="N14" s="870" t="e">
        <f ca="1">SUMIFS(INDIRECT("実行度合表集計!C"&amp;N52,FALSE),実行度合表集計!$I:$I,K14,実行度合表集計!$S:$S,$A$5,実行度合表集計!$D:$D,"&lt;&gt;")</f>
        <v>#REF!</v>
      </c>
      <c r="O14" s="871" t="e">
        <f t="shared" ca="1" si="28"/>
        <v>#REF!</v>
      </c>
      <c r="P14" s="872" t="e">
        <f ca="1">SUMIFS(INDIRECT("実行度合表集計!C"&amp;P52,FALSE),実行度合表集計!$I:$I,K14,実行度合表集計!$S:$S,$A$5,実行度合表集計!$D:$D,"&lt;&gt;")</f>
        <v>#REF!</v>
      </c>
      <c r="Q14" s="870" t="e">
        <f ca="1">P14-SUMIFS(実行度合表集計!$Q:$Q,実行度合表集計!$I:$I,K14,実行度合表集計!$S:$S,$A$5,実行度合表集計!$D:$D,"&lt;&gt;")*1000</f>
        <v>#REF!</v>
      </c>
      <c r="R14" s="873" t="e">
        <f ca="1">SUMIFS(INDIRECT("実行度合表集計!C"&amp;R52,FALSE),実行度合表集計!$I:$I,K14,実行度合表集計!$S:$S,$A$5,実行度合表集計!$D:$D,"&lt;&gt;")*集計フラグ10</f>
        <v>#REF!</v>
      </c>
      <c r="S14" s="1772" t="str">
        <f>集計グループ10</f>
        <v>特建事業部</v>
      </c>
      <c r="T14" s="1773"/>
      <c r="U14" s="1774"/>
      <c r="V14" s="870" t="e">
        <f ca="1">SUMIFS(INDIRECT("実行度合表集計!C"&amp;V52,FALSE),実行度合表集計!$I:$I,S14,実行度合表集計!$S:$S,$A$5,実行度合表集計!$D:$D,"&lt;&gt;")</f>
        <v>#REF!</v>
      </c>
      <c r="W14" s="871" t="e">
        <f t="shared" ca="1" si="29"/>
        <v>#REF!</v>
      </c>
      <c r="X14" s="872" t="e">
        <f ca="1">SUMIFS(INDIRECT("実行度合表集計!C"&amp;X52,FALSE),実行度合表集計!$I:$I,S14,実行度合表集計!$S:$S,$A$5,実行度合表集計!$D:$D,"&lt;&gt;")</f>
        <v>#REF!</v>
      </c>
      <c r="Y14" s="870" t="e">
        <f ca="1">X14-SUMIFS(実行度合表集計!$Q:$Q,実行度合表集計!$I:$I,S14,実行度合表集計!$S:$S,$A$5,実行度合表集計!$D:$D,"&lt;&gt;")*1000</f>
        <v>#REF!</v>
      </c>
      <c r="Z14" s="873" t="e">
        <f ca="1">SUMIFS(INDIRECT("実行度合表集計!C"&amp;Z52,FALSE),実行度合表集計!$I:$I,S14,実行度合表集計!$S:$S,$A$5,実行度合表集計!$D:$D,"&lt;&gt;")*集計フラグ10</f>
        <v>#REF!</v>
      </c>
      <c r="AA14" s="874" t="e">
        <f t="shared" ca="1" si="0"/>
        <v>#REF!</v>
      </c>
      <c r="AB14" s="871" t="e">
        <f t="shared" ca="1" si="12"/>
        <v>#REF!</v>
      </c>
      <c r="AC14" s="870" t="e">
        <f t="shared" ca="1" si="1"/>
        <v>#REF!</v>
      </c>
      <c r="AD14" s="873" t="e">
        <f t="shared" ca="1" si="2"/>
        <v>#REF!</v>
      </c>
      <c r="AE14" s="1712"/>
      <c r="AF14" s="869" t="s">
        <v>42</v>
      </c>
      <c r="AG14" s="1772" t="str">
        <f>集計グループ10</f>
        <v>特建事業部</v>
      </c>
      <c r="AH14" s="1773"/>
      <c r="AI14" s="1774"/>
      <c r="AJ14" s="870" t="e">
        <f ca="1">SUMIFS(INDIRECT("実行度合表集計!C"&amp;AJ52,FALSE),実行度合表集計!$I:$I,AG14,実行度合表集計!$S:$S,$A$5,実行度合表集計!$D:$D,"&lt;&gt;")</f>
        <v>#REF!</v>
      </c>
      <c r="AK14" s="871" t="e">
        <f t="shared" ca="1" si="30"/>
        <v>#REF!</v>
      </c>
      <c r="AL14" s="872" t="e">
        <f ca="1">SUMIFS(INDIRECT("実行度合表集計!C"&amp;AL52,FALSE),実行度合表集計!$I:$I,AG14,実行度合表集計!$S:$S,$A$5,実行度合表集計!$D:$D,"&lt;&gt;")</f>
        <v>#REF!</v>
      </c>
      <c r="AM14" s="870" t="e">
        <f ca="1">AL14-SUMIFS(実行度合表集計!$Q:$Q,実行度合表集計!$I:$I,AG14,実行度合表集計!$S:$S,$A$5,実行度合表集計!$D:$D,"&lt;&gt;")*1000</f>
        <v>#REF!</v>
      </c>
      <c r="AN14" s="873" t="e">
        <f ca="1">SUMIFS(INDIRECT("実行度合表集計!C"&amp;AN52,FALSE),実行度合表集計!$I:$I,AG14,実行度合表集計!$S:$S,$A$5,実行度合表集計!$D:$D,"&lt;&gt;")*集計フラグ10</f>
        <v>#REF!</v>
      </c>
      <c r="AO14" s="1772" t="str">
        <f>集計グループ10</f>
        <v>特建事業部</v>
      </c>
      <c r="AP14" s="1773"/>
      <c r="AQ14" s="1774"/>
      <c r="AR14" s="870" t="e">
        <f ca="1">SUMIFS(INDIRECT("実行度合表集計!C"&amp;AR52,FALSE),実行度合表集計!$I:$I,AO14,実行度合表集計!$S:$S,$A$5,実行度合表集計!$D:$D,"&lt;&gt;")</f>
        <v>#REF!</v>
      </c>
      <c r="AS14" s="871" t="e">
        <f t="shared" ca="1" si="31"/>
        <v>#REF!</v>
      </c>
      <c r="AT14" s="872" t="e">
        <f ca="1">SUMIFS(INDIRECT("実行度合表集計!C"&amp;AT52,FALSE),実行度合表集計!$I:$I,AO14,実行度合表集計!$S:$S,$A$5,実行度合表集計!$D:$D,"&lt;&gt;")</f>
        <v>#REF!</v>
      </c>
      <c r="AU14" s="870" t="e">
        <f ca="1">AT14-SUMIFS(実行度合表集計!$Q:$Q,実行度合表集計!$I:$I,AO14,実行度合表集計!$S:$S,$A$5,実行度合表集計!$D:$D,"&lt;&gt;")*1000</f>
        <v>#REF!</v>
      </c>
      <c r="AV14" s="873" t="e">
        <f ca="1">SUMIFS(INDIRECT("実行度合表集計!C"&amp;AV52,FALSE),実行度合表集計!$I:$I,AO14,実行度合表集計!$S:$S,$A$5,実行度合表集計!$D:$D,"&lt;&gt;")*集計フラグ10</f>
        <v>#REF!</v>
      </c>
      <c r="AW14" s="1772" t="str">
        <f>集計グループ10</f>
        <v>特建事業部</v>
      </c>
      <c r="AX14" s="1773"/>
      <c r="AY14" s="1774"/>
      <c r="AZ14" s="870" t="e">
        <f ca="1">SUMIFS(INDIRECT("実行度合表集計!C"&amp;AZ52,FALSE),実行度合表集計!$I:$I,AW14,実行度合表集計!$S:$S,$A$5,実行度合表集計!$D:$D,"&lt;&gt;")</f>
        <v>#REF!</v>
      </c>
      <c r="BA14" s="871" t="e">
        <f t="shared" ca="1" si="32"/>
        <v>#REF!</v>
      </c>
      <c r="BB14" s="872" t="e">
        <f ca="1">SUMIFS(INDIRECT("実行度合表集計!C"&amp;BB52,FALSE),実行度合表集計!$I:$I,AW14,実行度合表集計!$S:$S,$A$5,実行度合表集計!$D:$D,"&lt;&gt;")</f>
        <v>#REF!</v>
      </c>
      <c r="BC14" s="870" t="e">
        <f ca="1">BB14-SUMIFS(実行度合表集計!$Q:$Q,実行度合表集計!$I:$I,AW14,実行度合表集計!$S:$S,$A$5,実行度合表集計!$D:$D,"&lt;&gt;")*1000</f>
        <v>#REF!</v>
      </c>
      <c r="BD14" s="873" t="e">
        <f ca="1">SUMIFS(INDIRECT("実行度合表集計!C"&amp;BD52,FALSE),実行度合表集計!$I:$I,AW14,実行度合表集計!$S:$S,$A$5,実行度合表集計!$D:$D,"&lt;&gt;")*集計フラグ10</f>
        <v>#REF!</v>
      </c>
      <c r="BE14" s="874" t="e">
        <f t="shared" ca="1" si="3"/>
        <v>#REF!</v>
      </c>
      <c r="BF14" s="871" t="e">
        <f ca="1">IF(BE14&lt;&gt;0,SUMIF($F$4:$BD$4,"利益額",F14:BD14)/BE14,"")</f>
        <v>#REF!</v>
      </c>
      <c r="BG14" s="870" t="e">
        <f t="shared" ca="1" si="4"/>
        <v>#REF!</v>
      </c>
      <c r="BH14" s="873" t="e">
        <f t="shared" ca="1" si="5"/>
        <v>#REF!</v>
      </c>
      <c r="BI14" s="1712"/>
      <c r="BJ14" s="869" t="s">
        <v>42</v>
      </c>
      <c r="BK14" s="1772" t="str">
        <f>集計グループ10</f>
        <v>特建事業部</v>
      </c>
      <c r="BL14" s="1773"/>
      <c r="BM14" s="1774"/>
      <c r="BN14" s="870" t="e">
        <f ca="1">SUMIFS(INDIRECT("実行度合表集計!C"&amp;BN52,FALSE),実行度合表集計!$I:$I,BK14,実行度合表集計!$S:$S,$A$5,実行度合表集計!$D:$D,"&lt;&gt;")</f>
        <v>#REF!</v>
      </c>
      <c r="BO14" s="871" t="e">
        <f t="shared" ca="1" si="33"/>
        <v>#REF!</v>
      </c>
      <c r="BP14" s="872" t="e">
        <f ca="1">SUMIFS(INDIRECT("実行度合表集計!C"&amp;BP52,FALSE),実行度合表集計!$I:$I,BK14,実行度合表集計!$S:$S,$A$5,実行度合表集計!$D:$D,"&lt;&gt;")</f>
        <v>#REF!</v>
      </c>
      <c r="BQ14" s="870" t="e">
        <f ca="1">BP14-SUMIFS(実行度合表集計!$Q:$Q,実行度合表集計!$I:$I,BK14,実行度合表集計!$S:$S,$A$5,実行度合表集計!$D:$D,"&lt;&gt;")*1000</f>
        <v>#REF!</v>
      </c>
      <c r="BR14" s="873" t="e">
        <f ca="1">SUMIFS(INDIRECT("実行度合表集計!C"&amp;BR52,FALSE),実行度合表集計!$I:$I,BK14,実行度合表集計!$S:$S,$A$5,実行度合表集計!$D:$D,"&lt;&gt;")*集計フラグ10</f>
        <v>#REF!</v>
      </c>
      <c r="BS14" s="1772" t="str">
        <f>集計グループ10</f>
        <v>特建事業部</v>
      </c>
      <c r="BT14" s="1773"/>
      <c r="BU14" s="1774"/>
      <c r="BV14" s="870" t="e">
        <f ca="1">SUMIFS(INDIRECT("実行度合表集計!C"&amp;BV52,FALSE),実行度合表集計!$I:$I,BS14,実行度合表集計!$S:$S,$A$5,実行度合表集計!$D:$D,"&lt;&gt;")</f>
        <v>#REF!</v>
      </c>
      <c r="BW14" s="871" t="e">
        <f t="shared" ca="1" si="34"/>
        <v>#REF!</v>
      </c>
      <c r="BX14" s="872" t="e">
        <f ca="1">SUMIFS(INDIRECT("実行度合表集計!C"&amp;BX52,FALSE),実行度合表集計!$I:$I,BS14,実行度合表集計!$S:$S,$A$5,実行度合表集計!$D:$D,"&lt;&gt;")</f>
        <v>#REF!</v>
      </c>
      <c r="BY14" s="870" t="e">
        <f ca="1">BX14-SUMIFS(実行度合表集計!$Q:$Q,実行度合表集計!$I:$I,BS14,実行度合表集計!$S:$S,$A$5,実行度合表集計!$D:$D,"&lt;&gt;")*1000</f>
        <v>#REF!</v>
      </c>
      <c r="BZ14" s="873" t="e">
        <f ca="1">SUMIFS(INDIRECT("実行度合表集計!C"&amp;BZ52,FALSE),実行度合表集計!$I:$I,BS14,実行度合表集計!$S:$S,$A$5,実行度合表集計!$D:$D,"&lt;&gt;")*集計フラグ10</f>
        <v>#REF!</v>
      </c>
      <c r="CA14" s="1772" t="str">
        <f>集計グループ10</f>
        <v>特建事業部</v>
      </c>
      <c r="CB14" s="1773"/>
      <c r="CC14" s="1774"/>
      <c r="CD14" s="870" t="e">
        <f ca="1">SUMIFS(INDIRECT("実行度合表集計!C"&amp;CD52,FALSE),実行度合表集計!$I:$I,CA14,実行度合表集計!$S:$S,$A$5,実行度合表集計!$D:$D,"&lt;&gt;")</f>
        <v>#REF!</v>
      </c>
      <c r="CE14" s="871" t="e">
        <f t="shared" ca="1" si="35"/>
        <v>#REF!</v>
      </c>
      <c r="CF14" s="872" t="e">
        <f ca="1">SUMIFS(INDIRECT("実行度合表集計!C"&amp;CF52,FALSE),実行度合表集計!$I:$I,CA14,実行度合表集計!$S:$S,$A$5,実行度合表集計!$D:$D,"&lt;&gt;")</f>
        <v>#REF!</v>
      </c>
      <c r="CG14" s="870" t="e">
        <f ca="1">CF14-SUMIFS(実行度合表集計!$Q:$Q,実行度合表集計!$I:$I,CA14,実行度合表集計!$S:$S,$A$5,実行度合表集計!$D:$D,"&lt;&gt;")*1000</f>
        <v>#REF!</v>
      </c>
      <c r="CH14" s="873" t="e">
        <f ca="1">SUMIFS(INDIRECT("実行度合表集計!C"&amp;CH52,FALSE),実行度合表集計!$I:$I,CA14,実行度合表集計!$S:$S,$A$5,実行度合表集計!$D:$D,"&lt;&gt;")*集計フラグ10</f>
        <v>#REF!</v>
      </c>
      <c r="CI14" s="874" t="e">
        <f t="shared" ca="1" si="20"/>
        <v>#REF!</v>
      </c>
      <c r="CJ14" s="871" t="e">
        <f t="shared" ca="1" si="21"/>
        <v>#REF!</v>
      </c>
      <c r="CK14" s="870" t="e">
        <f t="shared" ca="1" si="22"/>
        <v>#REF!</v>
      </c>
      <c r="CL14" s="873" t="e">
        <f t="shared" ca="1" si="23"/>
        <v>#REF!</v>
      </c>
      <c r="CM14" s="1712"/>
      <c r="CN14" s="869" t="s">
        <v>42</v>
      </c>
      <c r="CO14" s="1772" t="str">
        <f>集計グループ10</f>
        <v>特建事業部</v>
      </c>
      <c r="CP14" s="1773"/>
      <c r="CQ14" s="1774"/>
      <c r="CR14" s="870" t="e">
        <f ca="1">SUMIFS(INDIRECT("実行度合表集計!C"&amp;CR52,FALSE),実行度合表集計!$I:$I,CO14,実行度合表集計!$S:$S,$A$5,実行度合表集計!$D:$D,"&lt;&gt;")</f>
        <v>#REF!</v>
      </c>
      <c r="CS14" s="871" t="e">
        <f t="shared" ca="1" si="36"/>
        <v>#REF!</v>
      </c>
      <c r="CT14" s="872" t="e">
        <f ca="1">SUMIFS(INDIRECT("実行度合表集計!C"&amp;CT52,FALSE),実行度合表集計!$I:$I,CO14,実行度合表集計!$S:$S,$A$5,実行度合表集計!$D:$D,"&lt;&gt;")</f>
        <v>#REF!</v>
      </c>
      <c r="CU14" s="870" t="e">
        <f ca="1">CT14-SUMIFS(実行度合表集計!$Q:$Q,実行度合表集計!$I:$I,CO14,実行度合表集計!$S:$S,$A$5,実行度合表集計!$D:$D,"&lt;&gt;")*1000</f>
        <v>#REF!</v>
      </c>
      <c r="CV14" s="873" t="e">
        <f ca="1">SUMIFS(INDIRECT("実行度合表集計!C"&amp;CV52,FALSE),実行度合表集計!$I:$I,CO14,実行度合表集計!$S:$S,$A$5,実行度合表集計!$D:$D,"&lt;&gt;")*集計フラグ10</f>
        <v>#REF!</v>
      </c>
      <c r="CW14" s="1772" t="str">
        <f>集計グループ10</f>
        <v>特建事業部</v>
      </c>
      <c r="CX14" s="1773"/>
      <c r="CY14" s="1774"/>
      <c r="CZ14" s="870" t="e">
        <f ca="1">SUMIFS(INDIRECT("実行度合表集計!C"&amp;CZ52,FALSE),実行度合表集計!$I:$I,CW14,実行度合表集計!$S:$S,$A$5,実行度合表集計!$D:$D,"&lt;&gt;")</f>
        <v>#REF!</v>
      </c>
      <c r="DA14" s="871" t="e">
        <f t="shared" ca="1" si="37"/>
        <v>#REF!</v>
      </c>
      <c r="DB14" s="872" t="e">
        <f ca="1">SUMIFS(INDIRECT("実行度合表集計!C"&amp;DB52,FALSE),実行度合表集計!$I:$I,CW14,実行度合表集計!$S:$S,$A$5,実行度合表集計!$D:$D,"&lt;&gt;")</f>
        <v>#REF!</v>
      </c>
      <c r="DC14" s="870" t="e">
        <f ca="1">DB14-SUMIFS(実行度合表集計!$Q:$Q,実行度合表集計!$I:$I,CW14,実行度合表集計!$S:$S,$A$5,実行度合表集計!$D:$D,"&lt;&gt;")*1000</f>
        <v>#REF!</v>
      </c>
      <c r="DD14" s="873" t="e">
        <f ca="1">SUMIFS(INDIRECT("実行度合表集計!C"&amp;DD52,FALSE),実行度合表集計!$I:$I,CW14,実行度合表集計!$S:$S,$A$5,実行度合表集計!$D:$D,"&lt;&gt;")*集計フラグ10</f>
        <v>#REF!</v>
      </c>
      <c r="DE14" s="1772" t="str">
        <f>集計グループ10</f>
        <v>特建事業部</v>
      </c>
      <c r="DF14" s="1773"/>
      <c r="DG14" s="1774"/>
      <c r="DH14" s="870" t="e">
        <f ca="1">SUMIFS(INDIRECT("実行度合表集計!C"&amp;DH52,FALSE),実行度合表集計!$I:$I,DE14,実行度合表集計!$S:$S,$A$5,実行度合表集計!$D:$D,"&lt;&gt;")</f>
        <v>#REF!</v>
      </c>
      <c r="DI14" s="871" t="e">
        <f t="shared" ca="1" si="38"/>
        <v>#REF!</v>
      </c>
      <c r="DJ14" s="872" t="e">
        <f ca="1">SUMIFS(INDIRECT("実行度合表集計!C"&amp;DJ52,FALSE),実行度合表集計!$I:$I,DE14,実行度合表集計!$S:$S,$A$5,実行度合表集計!$D:$D,"&lt;&gt;")</f>
        <v>#REF!</v>
      </c>
      <c r="DK14" s="870" t="e">
        <f ca="1">DJ14-SUMIFS(実行度合表集計!$Q:$Q,実行度合表集計!$I:$I,DE14,実行度合表集計!$S:$S,$A$5,実行度合表集計!$D:$D,"&lt;&gt;")*1000</f>
        <v>#REF!</v>
      </c>
      <c r="DL14" s="873" t="e">
        <f ca="1">SUMIFS(INDIRECT("実行度合表集計!C"&amp;DL52,FALSE),実行度合表集計!$I:$I,DE14,実行度合表集計!$S:$S,$A$5,実行度合表集計!$D:$D,"&lt;&gt;")*集計フラグ10</f>
        <v>#REF!</v>
      </c>
      <c r="DM14" s="874" t="e">
        <f t="shared" ca="1" si="6"/>
        <v>#REF!</v>
      </c>
      <c r="DN14" s="871" t="e">
        <f t="shared" ca="1" si="27"/>
        <v>#REF!</v>
      </c>
      <c r="DO14" s="870" t="e">
        <f t="shared" ca="1" si="7"/>
        <v>#REF!</v>
      </c>
      <c r="DP14" s="875" t="e">
        <f t="shared" ca="1" si="8"/>
        <v>#REF!</v>
      </c>
      <c r="DR14" s="860"/>
      <c r="DS14" s="852"/>
      <c r="DT14" s="853"/>
    </row>
    <row r="15" spans="1:124" ht="14.1" customHeight="1" x14ac:dyDescent="0.25">
      <c r="A15" s="1712"/>
      <c r="B15" s="876" t="s">
        <v>296</v>
      </c>
      <c r="C15" s="1769" t="str">
        <f>集計グループ11</f>
        <v>東京・不動産事業</v>
      </c>
      <c r="D15" s="1770"/>
      <c r="E15" s="1771"/>
      <c r="F15" s="877" t="e">
        <f ca="1">SUMIFS(INDIRECT("実行度合表集計!C"&amp;F52,FALSE),実行度合表集計!$I:$I,C15,実行度合表集計!$S:$S,$A$5,実行度合表集計!$D:$D,"&lt;&gt;")</f>
        <v>#REF!</v>
      </c>
      <c r="G15" s="878" t="e">
        <f t="shared" ca="1" si="9"/>
        <v>#REF!</v>
      </c>
      <c r="H15" s="846" t="e">
        <f ca="1">SUMIFS(INDIRECT("実行度合表集計!C"&amp;H52,FALSE),実行度合表集計!$I:$I,C15,実行度合表集計!$S:$S,$A$5,実行度合表集計!$D:$D,"&lt;&gt;")</f>
        <v>#REF!</v>
      </c>
      <c r="I15" s="877" t="e">
        <f ca="1">H15-SUMIFS(実行度合表集計!$Q:$Q,実行度合表集計!$I:$I,C15,実行度合表集計!$S:$S,$A$5,実行度合表集計!$D:$D,"&lt;&gt;")*1000</f>
        <v>#REF!</v>
      </c>
      <c r="J15" s="879" t="e">
        <f ca="1">SUMIFS(INDIRECT("実行度合表集計!C"&amp;J52,FALSE),実行度合表集計!$I:$I,C15,実行度合表集計!$S:$S,$A$5,実行度合表集計!$D:$D,"&lt;&gt;")*集計フラグ11</f>
        <v>#REF!</v>
      </c>
      <c r="K15" s="1769" t="str">
        <f>集計グループ11</f>
        <v>東京・不動産事業</v>
      </c>
      <c r="L15" s="1770"/>
      <c r="M15" s="1771"/>
      <c r="N15" s="877" t="e">
        <f ca="1">SUMIFS(INDIRECT("実行度合表集計!C"&amp;N52,FALSE),実行度合表集計!$I:$I,K15,実行度合表集計!$S:$S,$A$5,実行度合表集計!$D:$D,"&lt;&gt;")</f>
        <v>#REF!</v>
      </c>
      <c r="O15" s="878" t="e">
        <f t="shared" ca="1" si="28"/>
        <v>#REF!</v>
      </c>
      <c r="P15" s="846" t="e">
        <f ca="1">SUMIFS(INDIRECT("実行度合表集計!C"&amp;P52,FALSE),実行度合表集計!$I:$I,K15,実行度合表集計!$S:$S,$A$5,実行度合表集計!$D:$D,"&lt;&gt;")</f>
        <v>#REF!</v>
      </c>
      <c r="Q15" s="877" t="e">
        <f ca="1">P15-SUMIFS(実行度合表集計!$Q:$Q,実行度合表集計!$I:$I,K15,実行度合表集計!$S:$S,$A$5,実行度合表集計!$D:$D,"&lt;&gt;")*1000</f>
        <v>#REF!</v>
      </c>
      <c r="R15" s="879" t="e">
        <f ca="1">SUMIFS(INDIRECT("実行度合表集計!C"&amp;R52,FALSE),実行度合表集計!$I:$I,K15,実行度合表集計!$S:$S,$A$5,実行度合表集計!$D:$D,"&lt;&gt;")*集計フラグ11</f>
        <v>#REF!</v>
      </c>
      <c r="S15" s="1769" t="str">
        <f>集計グループ11</f>
        <v>東京・不動産事業</v>
      </c>
      <c r="T15" s="1770"/>
      <c r="U15" s="1771"/>
      <c r="V15" s="877" t="e">
        <f ca="1">SUMIFS(INDIRECT("実行度合表集計!C"&amp;V52,FALSE),実行度合表集計!$I:$I,S15,実行度合表集計!$S:$S,$A$5,実行度合表集計!$D:$D,"&lt;&gt;")</f>
        <v>#REF!</v>
      </c>
      <c r="W15" s="878" t="e">
        <f t="shared" ca="1" si="29"/>
        <v>#REF!</v>
      </c>
      <c r="X15" s="846" t="e">
        <f ca="1">SUMIFS(INDIRECT("実行度合表集計!C"&amp;X52,FALSE),実行度合表集計!$I:$I,S15,実行度合表集計!$S:$S,$A$5,実行度合表集計!$D:$D,"&lt;&gt;")</f>
        <v>#REF!</v>
      </c>
      <c r="Y15" s="877" t="e">
        <f ca="1">X15-SUMIFS(実行度合表集計!$Q:$Q,実行度合表集計!$I:$I,S15,実行度合表集計!$S:$S,$A$5,実行度合表集計!$D:$D,"&lt;&gt;")*1000</f>
        <v>#REF!</v>
      </c>
      <c r="Z15" s="879" t="e">
        <f ca="1">SUMIFS(INDIRECT("実行度合表集計!C"&amp;Z52,FALSE),実行度合表集計!$I:$I,S15,実行度合表集計!$S:$S,$A$5,実行度合表集計!$D:$D,"&lt;&gt;")*集計フラグ11</f>
        <v>#REF!</v>
      </c>
      <c r="AA15" s="880" t="e">
        <f t="shared" ca="1" si="0"/>
        <v>#REF!</v>
      </c>
      <c r="AB15" s="878" t="e">
        <f t="shared" ca="1" si="12"/>
        <v>#REF!</v>
      </c>
      <c r="AC15" s="877" t="e">
        <f t="shared" ca="1" si="1"/>
        <v>#REF!</v>
      </c>
      <c r="AD15" s="879" t="e">
        <f t="shared" ca="1" si="2"/>
        <v>#REF!</v>
      </c>
      <c r="AE15" s="1712"/>
      <c r="AF15" s="876" t="s">
        <v>296</v>
      </c>
      <c r="AG15" s="1769" t="str">
        <f>集計グループ11</f>
        <v>東京・不動産事業</v>
      </c>
      <c r="AH15" s="1770"/>
      <c r="AI15" s="1771"/>
      <c r="AJ15" s="877" t="e">
        <f ca="1">SUMIFS(INDIRECT("実行度合表集計!C"&amp;AJ52,FALSE),実行度合表集計!$I:$I,AG15,実行度合表集計!$S:$S,$A$5,実行度合表集計!$D:$D,"&lt;&gt;")</f>
        <v>#REF!</v>
      </c>
      <c r="AK15" s="878" t="e">
        <f t="shared" ca="1" si="30"/>
        <v>#REF!</v>
      </c>
      <c r="AL15" s="846" t="e">
        <f ca="1">SUMIFS(INDIRECT("実行度合表集計!C"&amp;AL52,FALSE),実行度合表集計!$I:$I,AG15,実行度合表集計!$S:$S,$A$5,実行度合表集計!$D:$D,"&lt;&gt;")</f>
        <v>#REF!</v>
      </c>
      <c r="AM15" s="877" t="e">
        <f ca="1">AL15-SUMIFS(実行度合表集計!$Q:$Q,実行度合表集計!$I:$I,AG15,実行度合表集計!$S:$S,$A$5,実行度合表集計!$D:$D,"&lt;&gt;")*1000</f>
        <v>#REF!</v>
      </c>
      <c r="AN15" s="879" t="e">
        <f ca="1">SUMIFS(INDIRECT("実行度合表集計!C"&amp;AN52,FALSE),実行度合表集計!$I:$I,AG15,実行度合表集計!$S:$S,$A$5,実行度合表集計!$D:$D,"&lt;&gt;")*集計フラグ11</f>
        <v>#REF!</v>
      </c>
      <c r="AO15" s="1769" t="str">
        <f>集計グループ11</f>
        <v>東京・不動産事業</v>
      </c>
      <c r="AP15" s="1770"/>
      <c r="AQ15" s="1771"/>
      <c r="AR15" s="877" t="e">
        <f ca="1">SUMIFS(INDIRECT("実行度合表集計!C"&amp;AR52,FALSE),実行度合表集計!$I:$I,AO15,実行度合表集計!$S:$S,$A$5,実行度合表集計!$D:$D,"&lt;&gt;")</f>
        <v>#REF!</v>
      </c>
      <c r="AS15" s="878" t="e">
        <f t="shared" ca="1" si="31"/>
        <v>#REF!</v>
      </c>
      <c r="AT15" s="846" t="e">
        <f ca="1">SUMIFS(INDIRECT("実行度合表集計!C"&amp;AT52,FALSE),実行度合表集計!$I:$I,AO15,実行度合表集計!$S:$S,$A$5,実行度合表集計!$D:$D,"&lt;&gt;")</f>
        <v>#REF!</v>
      </c>
      <c r="AU15" s="877" t="e">
        <f ca="1">AT15-SUMIFS(実行度合表集計!$Q:$Q,実行度合表集計!$I:$I,AO15,実行度合表集計!$S:$S,$A$5,実行度合表集計!$D:$D,"&lt;&gt;")*1000</f>
        <v>#REF!</v>
      </c>
      <c r="AV15" s="879" t="e">
        <f ca="1">SUMIFS(INDIRECT("実行度合表集計!C"&amp;AV52,FALSE),実行度合表集計!$I:$I,AO15,実行度合表集計!$S:$S,$A$5,実行度合表集計!$D:$D,"&lt;&gt;")*集計フラグ11</f>
        <v>#REF!</v>
      </c>
      <c r="AW15" s="1769" t="str">
        <f>集計グループ11</f>
        <v>東京・不動産事業</v>
      </c>
      <c r="AX15" s="1770"/>
      <c r="AY15" s="1771"/>
      <c r="AZ15" s="877" t="e">
        <f ca="1">SUMIFS(INDIRECT("実行度合表集計!C"&amp;AZ52,FALSE),実行度合表集計!$I:$I,AW15,実行度合表集計!$S:$S,$A$5,実行度合表集計!$D:$D,"&lt;&gt;")</f>
        <v>#REF!</v>
      </c>
      <c r="BA15" s="878" t="e">
        <f t="shared" ca="1" si="32"/>
        <v>#REF!</v>
      </c>
      <c r="BB15" s="846" t="e">
        <f ca="1">SUMIFS(INDIRECT("実行度合表集計!C"&amp;BB52,FALSE),実行度合表集計!$I:$I,AW15,実行度合表集計!$S:$S,$A$5,実行度合表集計!$D:$D,"&lt;&gt;")</f>
        <v>#REF!</v>
      </c>
      <c r="BC15" s="877" t="e">
        <f ca="1">BB15-SUMIFS(実行度合表集計!$Q:$Q,実行度合表集計!$I:$I,AW15,実行度合表集計!$S:$S,$A$5,実行度合表集計!$D:$D,"&lt;&gt;")*1000</f>
        <v>#REF!</v>
      </c>
      <c r="BD15" s="879" t="e">
        <f ca="1">SUMIFS(INDIRECT("実行度合表集計!C"&amp;BD52,FALSE),実行度合表集計!$I:$I,AW15,実行度合表集計!$S:$S,$A$5,実行度合表集計!$D:$D,"&lt;&gt;")*集計フラグ11</f>
        <v>#REF!</v>
      </c>
      <c r="BE15" s="880" t="e">
        <f t="shared" ca="1" si="3"/>
        <v>#REF!</v>
      </c>
      <c r="BF15" s="878" t="e">
        <f t="shared" ca="1" si="16"/>
        <v>#REF!</v>
      </c>
      <c r="BG15" s="877" t="e">
        <f t="shared" ca="1" si="4"/>
        <v>#REF!</v>
      </c>
      <c r="BH15" s="879" t="e">
        <f t="shared" ca="1" si="5"/>
        <v>#REF!</v>
      </c>
      <c r="BI15" s="1712"/>
      <c r="BJ15" s="876" t="s">
        <v>296</v>
      </c>
      <c r="BK15" s="1769" t="str">
        <f>集計グループ11</f>
        <v>東京・不動産事業</v>
      </c>
      <c r="BL15" s="1770"/>
      <c r="BM15" s="1771"/>
      <c r="BN15" s="877" t="e">
        <f ca="1">SUMIFS(INDIRECT("実行度合表集計!C"&amp;BN52,FALSE),実行度合表集計!$I:$I,BK15,実行度合表集計!$S:$S,$A$5,実行度合表集計!$D:$D,"&lt;&gt;")</f>
        <v>#REF!</v>
      </c>
      <c r="BO15" s="878" t="e">
        <f t="shared" ca="1" si="33"/>
        <v>#REF!</v>
      </c>
      <c r="BP15" s="846" t="e">
        <f ca="1">SUMIFS(INDIRECT("実行度合表集計!C"&amp;BP52,FALSE),実行度合表集計!$I:$I,BK15,実行度合表集計!$S:$S,$A$5,実行度合表集計!$D:$D,"&lt;&gt;")</f>
        <v>#REF!</v>
      </c>
      <c r="BQ15" s="877" t="e">
        <f ca="1">BP15-SUMIFS(実行度合表集計!$Q:$Q,実行度合表集計!$I:$I,BK15,実行度合表集計!$S:$S,$A$5,実行度合表集計!$D:$D,"&lt;&gt;")*1000</f>
        <v>#REF!</v>
      </c>
      <c r="BR15" s="879" t="e">
        <f ca="1">SUMIFS(INDIRECT("実行度合表集計!C"&amp;BR52,FALSE),実行度合表集計!$I:$I,BK15,実行度合表集計!$S:$S,$A$5,実行度合表集計!$D:$D,"&lt;&gt;")*集計フラグ11</f>
        <v>#REF!</v>
      </c>
      <c r="BS15" s="1769" t="str">
        <f>集計グループ11</f>
        <v>東京・不動産事業</v>
      </c>
      <c r="BT15" s="1770"/>
      <c r="BU15" s="1771"/>
      <c r="BV15" s="877" t="e">
        <f ca="1">SUMIFS(INDIRECT("実行度合表集計!C"&amp;BV52,FALSE),実行度合表集計!$I:$I,BS15,実行度合表集計!$S:$S,$A$5,実行度合表集計!$D:$D,"&lt;&gt;")</f>
        <v>#REF!</v>
      </c>
      <c r="BW15" s="878" t="e">
        <f t="shared" ca="1" si="34"/>
        <v>#REF!</v>
      </c>
      <c r="BX15" s="846" t="e">
        <f ca="1">SUMIFS(INDIRECT("実行度合表集計!C"&amp;BX52,FALSE),実行度合表集計!$I:$I,BS15,実行度合表集計!$S:$S,$A$5,実行度合表集計!$D:$D,"&lt;&gt;")</f>
        <v>#REF!</v>
      </c>
      <c r="BY15" s="877" t="e">
        <f ca="1">BX15-SUMIFS(実行度合表集計!$Q:$Q,実行度合表集計!$I:$I,BS15,実行度合表集計!$S:$S,$A$5,実行度合表集計!$D:$D,"&lt;&gt;")*1000</f>
        <v>#REF!</v>
      </c>
      <c r="BZ15" s="879" t="e">
        <f ca="1">SUMIFS(INDIRECT("実行度合表集計!C"&amp;BZ52,FALSE),実行度合表集計!$I:$I,BS15,実行度合表集計!$S:$S,$A$5,実行度合表集計!$D:$D,"&lt;&gt;")*集計フラグ11</f>
        <v>#REF!</v>
      </c>
      <c r="CA15" s="1769" t="str">
        <f>集計グループ11</f>
        <v>東京・不動産事業</v>
      </c>
      <c r="CB15" s="1770"/>
      <c r="CC15" s="1771"/>
      <c r="CD15" s="877" t="e">
        <f ca="1">SUMIFS(INDIRECT("実行度合表集計!C"&amp;CD52,FALSE),実行度合表集計!$I:$I,CA15,実行度合表集計!$S:$S,$A$5,実行度合表集計!$D:$D,"&lt;&gt;")</f>
        <v>#REF!</v>
      </c>
      <c r="CE15" s="878" t="e">
        <f t="shared" ca="1" si="35"/>
        <v>#REF!</v>
      </c>
      <c r="CF15" s="846" t="e">
        <f ca="1">SUMIFS(INDIRECT("実行度合表集計!C"&amp;CF52,FALSE),実行度合表集計!$I:$I,CA15,実行度合表集計!$S:$S,$A$5,実行度合表集計!$D:$D,"&lt;&gt;")</f>
        <v>#REF!</v>
      </c>
      <c r="CG15" s="877" t="e">
        <f ca="1">CF15-SUMIFS(実行度合表集計!$Q:$Q,実行度合表集計!$I:$I,CA15,実行度合表集計!$S:$S,$A$5,実行度合表集計!$D:$D,"&lt;&gt;")*1000</f>
        <v>#REF!</v>
      </c>
      <c r="CH15" s="879" t="e">
        <f ca="1">SUMIFS(INDIRECT("実行度合表集計!C"&amp;CH52,FALSE),実行度合表集計!$I:$I,CA15,実行度合表集計!$S:$S,$A$5,実行度合表集計!$D:$D,"&lt;&gt;")*集計フラグ11</f>
        <v>#REF!</v>
      </c>
      <c r="CI15" s="880" t="e">
        <f t="shared" ca="1" si="20"/>
        <v>#REF!</v>
      </c>
      <c r="CJ15" s="878" t="e">
        <f t="shared" ca="1" si="21"/>
        <v>#REF!</v>
      </c>
      <c r="CK15" s="877" t="e">
        <f t="shared" ca="1" si="22"/>
        <v>#REF!</v>
      </c>
      <c r="CL15" s="879" t="e">
        <f t="shared" ca="1" si="23"/>
        <v>#REF!</v>
      </c>
      <c r="CM15" s="1712"/>
      <c r="CN15" s="876" t="s">
        <v>296</v>
      </c>
      <c r="CO15" s="1769" t="str">
        <f>集計グループ11</f>
        <v>東京・不動産事業</v>
      </c>
      <c r="CP15" s="1770"/>
      <c r="CQ15" s="1771"/>
      <c r="CR15" s="877" t="e">
        <f ca="1">SUMIFS(INDIRECT("実行度合表集計!C"&amp;CR52,FALSE),実行度合表集計!$I:$I,CO15,実行度合表集計!$S:$S,$A$5,実行度合表集計!$D:$D,"&lt;&gt;")</f>
        <v>#REF!</v>
      </c>
      <c r="CS15" s="878" t="e">
        <f t="shared" ca="1" si="36"/>
        <v>#REF!</v>
      </c>
      <c r="CT15" s="846" t="e">
        <f ca="1">SUMIFS(INDIRECT("実行度合表集計!C"&amp;CT52,FALSE),実行度合表集計!$I:$I,CO15,実行度合表集計!$S:$S,$A$5,実行度合表集計!$D:$D,"&lt;&gt;")</f>
        <v>#REF!</v>
      </c>
      <c r="CU15" s="877" t="e">
        <f ca="1">CT15-SUMIFS(実行度合表集計!$Q:$Q,実行度合表集計!$I:$I,CO15,実行度合表集計!$S:$S,$A$5,実行度合表集計!$D:$D,"&lt;&gt;")*1000</f>
        <v>#REF!</v>
      </c>
      <c r="CV15" s="879" t="e">
        <f ca="1">SUMIFS(INDIRECT("実行度合表集計!C"&amp;CV52,FALSE),実行度合表集計!$I:$I,CO15,実行度合表集計!$S:$S,$A$5,実行度合表集計!$D:$D,"&lt;&gt;")*集計フラグ11</f>
        <v>#REF!</v>
      </c>
      <c r="CW15" s="1769" t="str">
        <f>集計グループ11</f>
        <v>東京・不動産事業</v>
      </c>
      <c r="CX15" s="1770"/>
      <c r="CY15" s="1771"/>
      <c r="CZ15" s="877" t="e">
        <f ca="1">SUMIFS(INDIRECT("実行度合表集計!C"&amp;CZ52,FALSE),実行度合表集計!$I:$I,CW15,実行度合表集計!$S:$S,$A$5,実行度合表集計!$D:$D,"&lt;&gt;")</f>
        <v>#REF!</v>
      </c>
      <c r="DA15" s="878" t="e">
        <f t="shared" ca="1" si="37"/>
        <v>#REF!</v>
      </c>
      <c r="DB15" s="846" t="e">
        <f ca="1">SUMIFS(INDIRECT("実行度合表集計!C"&amp;DB52,FALSE),実行度合表集計!$I:$I,CW15,実行度合表集計!$S:$S,$A$5,実行度合表集計!$D:$D,"&lt;&gt;")</f>
        <v>#REF!</v>
      </c>
      <c r="DC15" s="877" t="e">
        <f ca="1">DB15-SUMIFS(実行度合表集計!$Q:$Q,実行度合表集計!$I:$I,CW15,実行度合表集計!$S:$S,$A$5,実行度合表集計!$D:$D,"&lt;&gt;")*1000</f>
        <v>#REF!</v>
      </c>
      <c r="DD15" s="879" t="e">
        <f ca="1">SUMIFS(INDIRECT("実行度合表集計!C"&amp;DD52,FALSE),実行度合表集計!$I:$I,CW15,実行度合表集計!$S:$S,$A$5,実行度合表集計!$D:$D,"&lt;&gt;")*集計フラグ11</f>
        <v>#REF!</v>
      </c>
      <c r="DE15" s="1769" t="str">
        <f>集計グループ11</f>
        <v>東京・不動産事業</v>
      </c>
      <c r="DF15" s="1770"/>
      <c r="DG15" s="1771"/>
      <c r="DH15" s="877" t="e">
        <f ca="1">SUMIFS(INDIRECT("実行度合表集計!C"&amp;DH52,FALSE),実行度合表集計!$I:$I,DE15,実行度合表集計!$S:$S,$A$5,実行度合表集計!$D:$D,"&lt;&gt;")</f>
        <v>#REF!</v>
      </c>
      <c r="DI15" s="878" t="e">
        <f t="shared" ca="1" si="38"/>
        <v>#REF!</v>
      </c>
      <c r="DJ15" s="846" t="e">
        <f ca="1">SUMIFS(INDIRECT("実行度合表集計!C"&amp;DJ52,FALSE),実行度合表集計!$I:$I,DE15,実行度合表集計!$S:$S,$A$5,実行度合表集計!$D:$D,"&lt;&gt;")</f>
        <v>#REF!</v>
      </c>
      <c r="DK15" s="877" t="e">
        <f ca="1">DJ15-SUMIFS(実行度合表集計!$Q:$Q,実行度合表集計!$I:$I,DE15,実行度合表集計!$S:$S,$A$5,実行度合表集計!$D:$D,"&lt;&gt;")*1000</f>
        <v>#REF!</v>
      </c>
      <c r="DL15" s="879" t="e">
        <f ca="1">SUMIFS(INDIRECT("実行度合表集計!C"&amp;DL52,FALSE),実行度合表集計!$I:$I,DE15,実行度合表集計!$S:$S,$A$5,実行度合表集計!$D:$D,"&lt;&gt;")*集計フラグ11</f>
        <v>#REF!</v>
      </c>
      <c r="DM15" s="880" t="e">
        <f t="shared" ca="1" si="6"/>
        <v>#REF!</v>
      </c>
      <c r="DN15" s="878" t="e">
        <f t="shared" ca="1" si="27"/>
        <v>#REF!</v>
      </c>
      <c r="DO15" s="877" t="e">
        <f t="shared" ca="1" si="7"/>
        <v>#REF!</v>
      </c>
      <c r="DP15" s="881" t="e">
        <f t="shared" ca="1" si="8"/>
        <v>#REF!</v>
      </c>
      <c r="DR15" s="860"/>
      <c r="DS15" s="852"/>
      <c r="DT15" s="853"/>
    </row>
    <row r="16" spans="1:124" ht="14.1" customHeight="1" x14ac:dyDescent="0.25">
      <c r="A16" s="1712"/>
      <c r="B16" s="854" t="s">
        <v>297</v>
      </c>
      <c r="C16" s="1766" t="str">
        <f>集計グループ12</f>
        <v>千葉・不動産事業</v>
      </c>
      <c r="D16" s="1767"/>
      <c r="E16" s="1768"/>
      <c r="F16" s="855" t="e">
        <f ca="1">SUMIFS(INDIRECT("実行度合表集計!C"&amp;F52,FALSE),実行度合表集計!$I:$I,C16,実行度合表集計!$S:$S,$A$5,実行度合表集計!$D:$D,"&lt;&gt;")</f>
        <v>#REF!</v>
      </c>
      <c r="G16" s="845" t="e">
        <f t="shared" ca="1" si="9"/>
        <v>#REF!</v>
      </c>
      <c r="H16" s="856" t="e">
        <f ca="1">SUMIFS(INDIRECT("実行度合表集計!C"&amp;H52,FALSE),実行度合表集計!$I:$I,C16,実行度合表集計!$S:$S,$A$5,実行度合表集計!$D:$D,"&lt;&gt;")</f>
        <v>#REF!</v>
      </c>
      <c r="I16" s="855" t="e">
        <f ca="1">H16-SUMIFS(実行度合表集計!$Q:$Q,実行度合表集計!$I:$I,C16,実行度合表集計!$S:$S,$A$5,実行度合表集計!$D:$D,"&lt;&gt;")*1000</f>
        <v>#REF!</v>
      </c>
      <c r="J16" s="857" t="e">
        <f ca="1">SUMIFS(INDIRECT("実行度合表集計!C"&amp;J52,FALSE),実行度合表集計!$I:$I,C16,実行度合表集計!$S:$S,$A$5,実行度合表集計!$D:$D,"&lt;&gt;")*集計フラグ12</f>
        <v>#REF!</v>
      </c>
      <c r="K16" s="1766" t="str">
        <f>集計グループ12</f>
        <v>千葉・不動産事業</v>
      </c>
      <c r="L16" s="1767"/>
      <c r="M16" s="1768"/>
      <c r="N16" s="855" t="e">
        <f ca="1">SUMIFS(INDIRECT("実行度合表集計!C"&amp;N52,FALSE),実行度合表集計!$I:$I,K16,実行度合表集計!$S:$S,$A$5,実行度合表集計!$D:$D,"&lt;&gt;")</f>
        <v>#REF!</v>
      </c>
      <c r="O16" s="845" t="e">
        <f t="shared" ca="1" si="28"/>
        <v>#REF!</v>
      </c>
      <c r="P16" s="856" t="e">
        <f ca="1">SUMIFS(INDIRECT("実行度合表集計!C"&amp;P52,FALSE),実行度合表集計!$I:$I,K16,実行度合表集計!$S:$S,$A$5,実行度合表集計!$D:$D,"&lt;&gt;")</f>
        <v>#REF!</v>
      </c>
      <c r="Q16" s="855" t="e">
        <f ca="1">P16-SUMIFS(実行度合表集計!$Q:$Q,実行度合表集計!$I:$I,K16,実行度合表集計!$S:$S,$A$5,実行度合表集計!$D:$D,"&lt;&gt;")*1000</f>
        <v>#REF!</v>
      </c>
      <c r="R16" s="857" t="e">
        <f ca="1">SUMIFS(INDIRECT("実行度合表集計!C"&amp;R52,FALSE),実行度合表集計!$I:$I,K16,実行度合表集計!$S:$S,$A$5,実行度合表集計!$D:$D,"&lt;&gt;")*集計フラグ12</f>
        <v>#REF!</v>
      </c>
      <c r="S16" s="1766" t="str">
        <f>集計グループ12</f>
        <v>千葉・不動産事業</v>
      </c>
      <c r="T16" s="1767"/>
      <c r="U16" s="1768"/>
      <c r="V16" s="855" t="e">
        <f ca="1">SUMIFS(INDIRECT("実行度合表集計!C"&amp;V52,FALSE),実行度合表集計!$I:$I,S16,実行度合表集計!$S:$S,$A$5,実行度合表集計!$D:$D,"&lt;&gt;")</f>
        <v>#REF!</v>
      </c>
      <c r="W16" s="845" t="e">
        <f t="shared" ca="1" si="29"/>
        <v>#REF!</v>
      </c>
      <c r="X16" s="856" t="e">
        <f ca="1">SUMIFS(INDIRECT("実行度合表集計!C"&amp;X52,FALSE),実行度合表集計!$I:$I,S16,実行度合表集計!$S:$S,$A$5,実行度合表集計!$D:$D,"&lt;&gt;")</f>
        <v>#REF!</v>
      </c>
      <c r="Y16" s="855" t="e">
        <f ca="1">X16-SUMIFS(実行度合表集計!$Q:$Q,実行度合表集計!$I:$I,S16,実行度合表集計!$S:$S,$A$5,実行度合表集計!$D:$D,"&lt;&gt;")*1000</f>
        <v>#REF!</v>
      </c>
      <c r="Z16" s="857" t="e">
        <f ca="1">SUMIFS(INDIRECT("実行度合表集計!C"&amp;Z52,FALSE),実行度合表集計!$I:$I,S16,実行度合表集計!$S:$S,$A$5,実行度合表集計!$D:$D,"&lt;&gt;")*集計フラグ12</f>
        <v>#REF!</v>
      </c>
      <c r="AA16" s="858" t="e">
        <f t="shared" ca="1" si="0"/>
        <v>#REF!</v>
      </c>
      <c r="AB16" s="845" t="e">
        <f t="shared" ca="1" si="12"/>
        <v>#REF!</v>
      </c>
      <c r="AC16" s="855" t="e">
        <f t="shared" ca="1" si="1"/>
        <v>#REF!</v>
      </c>
      <c r="AD16" s="857" t="e">
        <f t="shared" ca="1" si="2"/>
        <v>#REF!</v>
      </c>
      <c r="AE16" s="1712"/>
      <c r="AF16" s="854" t="s">
        <v>297</v>
      </c>
      <c r="AG16" s="1766" t="str">
        <f>集計グループ12</f>
        <v>千葉・不動産事業</v>
      </c>
      <c r="AH16" s="1767"/>
      <c r="AI16" s="1768"/>
      <c r="AJ16" s="855" t="e">
        <f ca="1">SUMIFS(INDIRECT("実行度合表集計!C"&amp;AJ52,FALSE),実行度合表集計!$I:$I,AG16,実行度合表集計!$S:$S,$A$5,実行度合表集計!$D:$D,"&lt;&gt;")</f>
        <v>#REF!</v>
      </c>
      <c r="AK16" s="845" t="e">
        <f t="shared" ca="1" si="30"/>
        <v>#REF!</v>
      </c>
      <c r="AL16" s="856" t="e">
        <f ca="1">SUMIFS(INDIRECT("実行度合表集計!C"&amp;AL52,FALSE),実行度合表集計!$I:$I,AG16,実行度合表集計!$S:$S,$A$5,実行度合表集計!$D:$D,"&lt;&gt;")</f>
        <v>#REF!</v>
      </c>
      <c r="AM16" s="855" t="e">
        <f ca="1">AL16-SUMIFS(実行度合表集計!$Q:$Q,実行度合表集計!$I:$I,AG16,実行度合表集計!$S:$S,$A$5,実行度合表集計!$D:$D,"&lt;&gt;")*1000</f>
        <v>#REF!</v>
      </c>
      <c r="AN16" s="857" t="e">
        <f ca="1">SUMIFS(INDIRECT("実行度合表集計!C"&amp;AN52,FALSE),実行度合表集計!$I:$I,AG16,実行度合表集計!$S:$S,$A$5,実行度合表集計!$D:$D,"&lt;&gt;")*集計フラグ12</f>
        <v>#REF!</v>
      </c>
      <c r="AO16" s="1766" t="str">
        <f>集計グループ12</f>
        <v>千葉・不動産事業</v>
      </c>
      <c r="AP16" s="1767"/>
      <c r="AQ16" s="1768"/>
      <c r="AR16" s="855" t="e">
        <f ca="1">SUMIFS(INDIRECT("実行度合表集計!C"&amp;AR52,FALSE),実行度合表集計!$I:$I,AO16,実行度合表集計!$S:$S,$A$5,実行度合表集計!$D:$D,"&lt;&gt;")</f>
        <v>#REF!</v>
      </c>
      <c r="AS16" s="845" t="e">
        <f t="shared" ca="1" si="31"/>
        <v>#REF!</v>
      </c>
      <c r="AT16" s="856" t="e">
        <f ca="1">SUMIFS(INDIRECT("実行度合表集計!C"&amp;AT52,FALSE),実行度合表集計!$I:$I,AO16,実行度合表集計!$S:$S,$A$5,実行度合表集計!$D:$D,"&lt;&gt;")</f>
        <v>#REF!</v>
      </c>
      <c r="AU16" s="855" t="e">
        <f ca="1">AT16-SUMIFS(実行度合表集計!$Q:$Q,実行度合表集計!$I:$I,AO16,実行度合表集計!$S:$S,$A$5,実行度合表集計!$D:$D,"&lt;&gt;")*1000</f>
        <v>#REF!</v>
      </c>
      <c r="AV16" s="857" t="e">
        <f ca="1">SUMIFS(INDIRECT("実行度合表集計!C"&amp;AV52,FALSE),実行度合表集計!$I:$I,AO16,実行度合表集計!$S:$S,$A$5,実行度合表集計!$D:$D,"&lt;&gt;")*集計フラグ12</f>
        <v>#REF!</v>
      </c>
      <c r="AW16" s="1766" t="str">
        <f>集計グループ12</f>
        <v>千葉・不動産事業</v>
      </c>
      <c r="AX16" s="1767"/>
      <c r="AY16" s="1768"/>
      <c r="AZ16" s="855" t="e">
        <f ca="1">SUMIFS(INDIRECT("実行度合表集計!C"&amp;AZ52,FALSE),実行度合表集計!$I:$I,AW16,実行度合表集計!$S:$S,$A$5,実行度合表集計!$D:$D,"&lt;&gt;")</f>
        <v>#REF!</v>
      </c>
      <c r="BA16" s="845" t="e">
        <f t="shared" ca="1" si="32"/>
        <v>#REF!</v>
      </c>
      <c r="BB16" s="856" t="e">
        <f ca="1">SUMIFS(INDIRECT("実行度合表集計!C"&amp;BB52,FALSE),実行度合表集計!$I:$I,AW16,実行度合表集計!$S:$S,$A$5,実行度合表集計!$D:$D,"&lt;&gt;")</f>
        <v>#REF!</v>
      </c>
      <c r="BC16" s="855" t="e">
        <f ca="1">BB16-SUMIFS(実行度合表集計!$Q:$Q,実行度合表集計!$I:$I,AW16,実行度合表集計!$S:$S,$A$5,実行度合表集計!$D:$D,"&lt;&gt;")*1000</f>
        <v>#REF!</v>
      </c>
      <c r="BD16" s="857" t="e">
        <f ca="1">SUMIFS(INDIRECT("実行度合表集計!C"&amp;BD52,FALSE),実行度合表集計!$I:$I,AW16,実行度合表集計!$S:$S,$A$5,実行度合表集計!$D:$D,"&lt;&gt;")*集計フラグ12</f>
        <v>#REF!</v>
      </c>
      <c r="BE16" s="858" t="e">
        <f t="shared" ca="1" si="3"/>
        <v>#REF!</v>
      </c>
      <c r="BF16" s="845" t="e">
        <f t="shared" ca="1" si="16"/>
        <v>#REF!</v>
      </c>
      <c r="BG16" s="855" t="e">
        <f t="shared" ca="1" si="4"/>
        <v>#REF!</v>
      </c>
      <c r="BH16" s="857" t="e">
        <f t="shared" ca="1" si="5"/>
        <v>#REF!</v>
      </c>
      <c r="BI16" s="1712"/>
      <c r="BJ16" s="854" t="s">
        <v>297</v>
      </c>
      <c r="BK16" s="1766" t="str">
        <f>集計グループ12</f>
        <v>千葉・不動産事業</v>
      </c>
      <c r="BL16" s="1767"/>
      <c r="BM16" s="1768"/>
      <c r="BN16" s="855" t="e">
        <f ca="1">SUMIFS(INDIRECT("実行度合表集計!C"&amp;BN52,FALSE),実行度合表集計!$I:$I,BK16,実行度合表集計!$S:$S,$A$5,実行度合表集計!$D:$D,"&lt;&gt;")</f>
        <v>#REF!</v>
      </c>
      <c r="BO16" s="845" t="e">
        <f t="shared" ca="1" si="33"/>
        <v>#REF!</v>
      </c>
      <c r="BP16" s="856" t="e">
        <f ca="1">SUMIFS(INDIRECT("実行度合表集計!C"&amp;BP52,FALSE),実行度合表集計!$I:$I,BK16,実行度合表集計!$S:$S,$A$5,実行度合表集計!$D:$D,"&lt;&gt;")</f>
        <v>#REF!</v>
      </c>
      <c r="BQ16" s="855" t="e">
        <f ca="1">BP16-SUMIFS(実行度合表集計!$Q:$Q,実行度合表集計!$I:$I,BK16,実行度合表集計!$S:$S,$A$5,実行度合表集計!$D:$D,"&lt;&gt;")*1000</f>
        <v>#REF!</v>
      </c>
      <c r="BR16" s="857" t="e">
        <f ca="1">SUMIFS(INDIRECT("実行度合表集計!C"&amp;BR52,FALSE),実行度合表集計!$I:$I,BK16,実行度合表集計!$S:$S,$A$5,実行度合表集計!$D:$D,"&lt;&gt;")*集計フラグ12</f>
        <v>#REF!</v>
      </c>
      <c r="BS16" s="1766" t="str">
        <f>集計グループ12</f>
        <v>千葉・不動産事業</v>
      </c>
      <c r="BT16" s="1767"/>
      <c r="BU16" s="1768"/>
      <c r="BV16" s="855" t="e">
        <f ca="1">SUMIFS(INDIRECT("実行度合表集計!C"&amp;BV52,FALSE),実行度合表集計!$I:$I,BS16,実行度合表集計!$S:$S,$A$5,実行度合表集計!$D:$D,"&lt;&gt;")</f>
        <v>#REF!</v>
      </c>
      <c r="BW16" s="845" t="e">
        <f t="shared" ca="1" si="34"/>
        <v>#REF!</v>
      </c>
      <c r="BX16" s="856" t="e">
        <f ca="1">SUMIFS(INDIRECT("実行度合表集計!C"&amp;BX52,FALSE),実行度合表集計!$I:$I,BS16,実行度合表集計!$S:$S,$A$5,実行度合表集計!$D:$D,"&lt;&gt;")</f>
        <v>#REF!</v>
      </c>
      <c r="BY16" s="855" t="e">
        <f ca="1">BX16-SUMIFS(実行度合表集計!$Q:$Q,実行度合表集計!$I:$I,BS16,実行度合表集計!$S:$S,$A$5,実行度合表集計!$D:$D,"&lt;&gt;")*1000</f>
        <v>#REF!</v>
      </c>
      <c r="BZ16" s="857" t="e">
        <f ca="1">SUMIFS(INDIRECT("実行度合表集計!C"&amp;BZ52,FALSE),実行度合表集計!$I:$I,BS16,実行度合表集計!$S:$S,$A$5,実行度合表集計!$D:$D,"&lt;&gt;")*集計フラグ12</f>
        <v>#REF!</v>
      </c>
      <c r="CA16" s="1766" t="str">
        <f>集計グループ12</f>
        <v>千葉・不動産事業</v>
      </c>
      <c r="CB16" s="1767"/>
      <c r="CC16" s="1768"/>
      <c r="CD16" s="855" t="e">
        <f ca="1">SUMIFS(INDIRECT("実行度合表集計!C"&amp;CD52,FALSE),実行度合表集計!$I:$I,CA16,実行度合表集計!$S:$S,$A$5,実行度合表集計!$D:$D,"&lt;&gt;")</f>
        <v>#REF!</v>
      </c>
      <c r="CE16" s="845" t="e">
        <f t="shared" ca="1" si="35"/>
        <v>#REF!</v>
      </c>
      <c r="CF16" s="856" t="e">
        <f ca="1">SUMIFS(INDIRECT("実行度合表集計!C"&amp;CF52,FALSE),実行度合表集計!$I:$I,CA16,実行度合表集計!$S:$S,$A$5,実行度合表集計!$D:$D,"&lt;&gt;")</f>
        <v>#REF!</v>
      </c>
      <c r="CG16" s="855" t="e">
        <f ca="1">CF16-SUMIFS(実行度合表集計!$Q:$Q,実行度合表集計!$I:$I,CA16,実行度合表集計!$S:$S,$A$5,実行度合表集計!$D:$D,"&lt;&gt;")*1000</f>
        <v>#REF!</v>
      </c>
      <c r="CH16" s="857" t="e">
        <f ca="1">SUMIFS(INDIRECT("実行度合表集計!C"&amp;CH52,FALSE),実行度合表集計!$I:$I,CA16,実行度合表集計!$S:$S,$A$5,実行度合表集計!$D:$D,"&lt;&gt;")*集計フラグ12</f>
        <v>#REF!</v>
      </c>
      <c r="CI16" s="858" t="e">
        <f t="shared" ca="1" si="20"/>
        <v>#REF!</v>
      </c>
      <c r="CJ16" s="845" t="e">
        <f t="shared" ca="1" si="21"/>
        <v>#REF!</v>
      </c>
      <c r="CK16" s="855" t="e">
        <f t="shared" ca="1" si="22"/>
        <v>#REF!</v>
      </c>
      <c r="CL16" s="857" t="e">
        <f t="shared" ca="1" si="23"/>
        <v>#REF!</v>
      </c>
      <c r="CM16" s="1712"/>
      <c r="CN16" s="854" t="s">
        <v>297</v>
      </c>
      <c r="CO16" s="1766" t="str">
        <f>集計グループ12</f>
        <v>千葉・不動産事業</v>
      </c>
      <c r="CP16" s="1767"/>
      <c r="CQ16" s="1768"/>
      <c r="CR16" s="855" t="e">
        <f ca="1">SUMIFS(INDIRECT("実行度合表集計!C"&amp;CR52,FALSE),実行度合表集計!$I:$I,CO16,実行度合表集計!$S:$S,$A$5,実行度合表集計!$D:$D,"&lt;&gt;")</f>
        <v>#REF!</v>
      </c>
      <c r="CS16" s="845" t="e">
        <f t="shared" ca="1" si="36"/>
        <v>#REF!</v>
      </c>
      <c r="CT16" s="856" t="e">
        <f ca="1">SUMIFS(INDIRECT("実行度合表集計!C"&amp;CT52,FALSE),実行度合表集計!$I:$I,CO16,実行度合表集計!$S:$S,$A$5,実行度合表集計!$D:$D,"&lt;&gt;")</f>
        <v>#REF!</v>
      </c>
      <c r="CU16" s="855" t="e">
        <f ca="1">CT16-SUMIFS(実行度合表集計!$Q:$Q,実行度合表集計!$I:$I,CO16,実行度合表集計!$S:$S,$A$5,実行度合表集計!$D:$D,"&lt;&gt;")*1000</f>
        <v>#REF!</v>
      </c>
      <c r="CV16" s="857" t="e">
        <f ca="1">SUMIFS(INDIRECT("実行度合表集計!C"&amp;CV52,FALSE),実行度合表集計!$I:$I,CO16,実行度合表集計!$S:$S,$A$5,実行度合表集計!$D:$D,"&lt;&gt;")*集計フラグ12</f>
        <v>#REF!</v>
      </c>
      <c r="CW16" s="1766" t="str">
        <f>集計グループ12</f>
        <v>千葉・不動産事業</v>
      </c>
      <c r="CX16" s="1767"/>
      <c r="CY16" s="1768"/>
      <c r="CZ16" s="855" t="e">
        <f ca="1">SUMIFS(INDIRECT("実行度合表集計!C"&amp;CZ52,FALSE),実行度合表集計!$I:$I,CW16,実行度合表集計!$S:$S,$A$5,実行度合表集計!$D:$D,"&lt;&gt;")</f>
        <v>#REF!</v>
      </c>
      <c r="DA16" s="845" t="e">
        <f t="shared" ca="1" si="37"/>
        <v>#REF!</v>
      </c>
      <c r="DB16" s="856" t="e">
        <f ca="1">SUMIFS(INDIRECT("実行度合表集計!C"&amp;DB52,FALSE),実行度合表集計!$I:$I,CW16,実行度合表集計!$S:$S,$A$5,実行度合表集計!$D:$D,"&lt;&gt;")</f>
        <v>#REF!</v>
      </c>
      <c r="DC16" s="855" t="e">
        <f ca="1">DB16-SUMIFS(実行度合表集計!$Q:$Q,実行度合表集計!$I:$I,CW16,実行度合表集計!$S:$S,$A$5,実行度合表集計!$D:$D,"&lt;&gt;")*1000</f>
        <v>#REF!</v>
      </c>
      <c r="DD16" s="857" t="e">
        <f ca="1">SUMIFS(INDIRECT("実行度合表集計!C"&amp;DD52,FALSE),実行度合表集計!$I:$I,CW16,実行度合表集計!$S:$S,$A$5,実行度合表集計!$D:$D,"&lt;&gt;")*集計フラグ12</f>
        <v>#REF!</v>
      </c>
      <c r="DE16" s="1766" t="str">
        <f>集計グループ12</f>
        <v>千葉・不動産事業</v>
      </c>
      <c r="DF16" s="1767"/>
      <c r="DG16" s="1768"/>
      <c r="DH16" s="855" t="e">
        <f ca="1">SUMIFS(INDIRECT("実行度合表集計!C"&amp;DH52,FALSE),実行度合表集計!$I:$I,DE16,実行度合表集計!$S:$S,$A$5,実行度合表集計!$D:$D,"&lt;&gt;")</f>
        <v>#REF!</v>
      </c>
      <c r="DI16" s="845" t="e">
        <f t="shared" ca="1" si="38"/>
        <v>#REF!</v>
      </c>
      <c r="DJ16" s="856" t="e">
        <f ca="1">SUMIFS(INDIRECT("実行度合表集計!C"&amp;DJ52,FALSE),実行度合表集計!$I:$I,DE16,実行度合表集計!$S:$S,$A$5,実行度合表集計!$D:$D,"&lt;&gt;")</f>
        <v>#REF!</v>
      </c>
      <c r="DK16" s="855" t="e">
        <f ca="1">DJ16-SUMIFS(実行度合表集計!$Q:$Q,実行度合表集計!$I:$I,DE16,実行度合表集計!$S:$S,$A$5,実行度合表集計!$D:$D,"&lt;&gt;")*1000</f>
        <v>#REF!</v>
      </c>
      <c r="DL16" s="857" t="e">
        <f ca="1">SUMIFS(INDIRECT("実行度合表集計!C"&amp;DL52,FALSE),実行度合表集計!$I:$I,DE16,実行度合表集計!$S:$S,$A$5,実行度合表集計!$D:$D,"&lt;&gt;")*集計フラグ12</f>
        <v>#REF!</v>
      </c>
      <c r="DM16" s="858" t="e">
        <f t="shared" ca="1" si="6"/>
        <v>#REF!</v>
      </c>
      <c r="DN16" s="845" t="e">
        <f t="shared" ca="1" si="27"/>
        <v>#REF!</v>
      </c>
      <c r="DO16" s="855" t="e">
        <f t="shared" ca="1" si="7"/>
        <v>#REF!</v>
      </c>
      <c r="DP16" s="859" t="e">
        <f t="shared" ca="1" si="8"/>
        <v>#REF!</v>
      </c>
      <c r="DR16" s="860"/>
      <c r="DS16" s="852"/>
      <c r="DT16" s="853"/>
    </row>
    <row r="17" spans="1:124" ht="14.1" customHeight="1" x14ac:dyDescent="0.25">
      <c r="A17" s="1712"/>
      <c r="B17" s="854" t="s">
        <v>298</v>
      </c>
      <c r="C17" s="1766" t="str">
        <f>集計グループ13</f>
        <v>社会福祉事業</v>
      </c>
      <c r="D17" s="1767"/>
      <c r="E17" s="1768"/>
      <c r="F17" s="855" t="e">
        <f ca="1">SUMIFS(INDIRECT("実行度合表集計!C"&amp;F52,FALSE),実行度合表集計!$I:$I,C17,実行度合表集計!$S:$S,$A$5,実行度合表集計!$D:$D,"&lt;&gt;")</f>
        <v>#REF!</v>
      </c>
      <c r="G17" s="845" t="e">
        <f t="shared" ca="1" si="9"/>
        <v>#REF!</v>
      </c>
      <c r="H17" s="856" t="e">
        <f ca="1">SUMIFS(INDIRECT("実行度合表集計!C"&amp;H52,FALSE),実行度合表集計!$I:$I,C17,実行度合表集計!$S:$S,$A$5,実行度合表集計!$D:$D,"&lt;&gt;")</f>
        <v>#REF!</v>
      </c>
      <c r="I17" s="855" t="e">
        <f ca="1">H17-SUMIFS(実行度合表集計!$Q:$Q,実行度合表集計!$I:$I,C17,実行度合表集計!$S:$S,$A$5,実行度合表集計!$D:$D,"&lt;&gt;")*1000</f>
        <v>#REF!</v>
      </c>
      <c r="J17" s="857" t="e">
        <f ca="1">SUMIFS(INDIRECT("実行度合表集計!C"&amp;J52,FALSE),実行度合表集計!$I:$I,C17,実行度合表集計!$S:$S,$A$5,実行度合表集計!$D:$D,"&lt;&gt;")*集計フラグ13</f>
        <v>#REF!</v>
      </c>
      <c r="K17" s="1766" t="str">
        <f>集計グループ13</f>
        <v>社会福祉事業</v>
      </c>
      <c r="L17" s="1767"/>
      <c r="M17" s="1768"/>
      <c r="N17" s="855" t="e">
        <f ca="1">SUMIFS(INDIRECT("実行度合表集計!C"&amp;N52,FALSE),実行度合表集計!$I:$I,K17,実行度合表集計!$S:$S,$A$5,実行度合表集計!$D:$D,"&lt;&gt;")</f>
        <v>#REF!</v>
      </c>
      <c r="O17" s="845" t="e">
        <f t="shared" ca="1" si="28"/>
        <v>#REF!</v>
      </c>
      <c r="P17" s="856" t="e">
        <f ca="1">SUMIFS(INDIRECT("実行度合表集計!C"&amp;P52,FALSE),実行度合表集計!$I:$I,K17,実行度合表集計!$S:$S,$A$5,実行度合表集計!$D:$D,"&lt;&gt;")</f>
        <v>#REF!</v>
      </c>
      <c r="Q17" s="855" t="e">
        <f ca="1">P17-SUMIFS(実行度合表集計!$Q:$Q,実行度合表集計!$I:$I,K17,実行度合表集計!$S:$S,$A$5,実行度合表集計!$D:$D,"&lt;&gt;")*1000</f>
        <v>#REF!</v>
      </c>
      <c r="R17" s="857" t="e">
        <f ca="1">SUMIFS(INDIRECT("実行度合表集計!C"&amp;R52,FALSE),実行度合表集計!$I:$I,K17,実行度合表集計!$S:$S,$A$5,実行度合表集計!$D:$D,"&lt;&gt;")*集計フラグ13</f>
        <v>#REF!</v>
      </c>
      <c r="S17" s="1766" t="str">
        <f>集計グループ13</f>
        <v>社会福祉事業</v>
      </c>
      <c r="T17" s="1767"/>
      <c r="U17" s="1768"/>
      <c r="V17" s="855" t="e">
        <f ca="1">SUMIFS(INDIRECT("実行度合表集計!C"&amp;V52,FALSE),実行度合表集計!$I:$I,S17,実行度合表集計!$S:$S,$A$5,実行度合表集計!$D:$D,"&lt;&gt;")</f>
        <v>#REF!</v>
      </c>
      <c r="W17" s="845" t="e">
        <f t="shared" ca="1" si="29"/>
        <v>#REF!</v>
      </c>
      <c r="X17" s="856" t="e">
        <f ca="1">SUMIFS(INDIRECT("実行度合表集計!C"&amp;X52,FALSE),実行度合表集計!$I:$I,S17,実行度合表集計!$S:$S,$A$5,実行度合表集計!$D:$D,"&lt;&gt;")</f>
        <v>#REF!</v>
      </c>
      <c r="Y17" s="855" t="e">
        <f ca="1">X17-SUMIFS(実行度合表集計!$Q:$Q,実行度合表集計!$I:$I,S17,実行度合表集計!$S:$S,$A$5,実行度合表集計!$D:$D,"&lt;&gt;")*1000</f>
        <v>#REF!</v>
      </c>
      <c r="Z17" s="857" t="e">
        <f ca="1">SUMIFS(INDIRECT("実行度合表集計!C"&amp;Z52,FALSE),実行度合表集計!$I:$I,S17,実行度合表集計!$S:$S,$A$5,実行度合表集計!$D:$D,"&lt;&gt;")*集計フラグ13</f>
        <v>#REF!</v>
      </c>
      <c r="AA17" s="858" t="e">
        <f t="shared" ca="1" si="0"/>
        <v>#REF!</v>
      </c>
      <c r="AB17" s="845" t="e">
        <f t="shared" ca="1" si="12"/>
        <v>#REF!</v>
      </c>
      <c r="AC17" s="855" t="e">
        <f t="shared" ca="1" si="1"/>
        <v>#REF!</v>
      </c>
      <c r="AD17" s="857" t="e">
        <f t="shared" ca="1" si="2"/>
        <v>#REF!</v>
      </c>
      <c r="AE17" s="1712"/>
      <c r="AF17" s="854" t="s">
        <v>298</v>
      </c>
      <c r="AG17" s="1766" t="str">
        <f>集計グループ13</f>
        <v>社会福祉事業</v>
      </c>
      <c r="AH17" s="1767"/>
      <c r="AI17" s="1768"/>
      <c r="AJ17" s="855" t="e">
        <f ca="1">SUMIFS(INDIRECT("実行度合表集計!C"&amp;AJ52,FALSE),実行度合表集計!$I:$I,AG17,実行度合表集計!$S:$S,$A$5,実行度合表集計!$D:$D,"&lt;&gt;")</f>
        <v>#REF!</v>
      </c>
      <c r="AK17" s="845" t="e">
        <f t="shared" ca="1" si="30"/>
        <v>#REF!</v>
      </c>
      <c r="AL17" s="856" t="e">
        <f ca="1">SUMIFS(INDIRECT("実行度合表集計!C"&amp;AL52,FALSE),実行度合表集計!$I:$I,AG17,実行度合表集計!$S:$S,$A$5,実行度合表集計!$D:$D,"&lt;&gt;")</f>
        <v>#REF!</v>
      </c>
      <c r="AM17" s="855" t="e">
        <f ca="1">AL17-SUMIFS(実行度合表集計!$Q:$Q,実行度合表集計!$I:$I,AG17,実行度合表集計!$S:$S,$A$5,実行度合表集計!$D:$D,"&lt;&gt;")*1000</f>
        <v>#REF!</v>
      </c>
      <c r="AN17" s="857" t="e">
        <f ca="1">SUMIFS(INDIRECT("実行度合表集計!C"&amp;AN52,FALSE),実行度合表集計!$I:$I,AG17,実行度合表集計!$S:$S,$A$5,実行度合表集計!$D:$D,"&lt;&gt;")*集計フラグ13</f>
        <v>#REF!</v>
      </c>
      <c r="AO17" s="1766" t="str">
        <f>集計グループ13</f>
        <v>社会福祉事業</v>
      </c>
      <c r="AP17" s="1767"/>
      <c r="AQ17" s="1768"/>
      <c r="AR17" s="855" t="e">
        <f ca="1">SUMIFS(INDIRECT("実行度合表集計!C"&amp;AR52,FALSE),実行度合表集計!$I:$I,AO17,実行度合表集計!$S:$S,$A$5,実行度合表集計!$D:$D,"&lt;&gt;")</f>
        <v>#REF!</v>
      </c>
      <c r="AS17" s="845" t="e">
        <f t="shared" ca="1" si="31"/>
        <v>#REF!</v>
      </c>
      <c r="AT17" s="856" t="e">
        <f ca="1">SUMIFS(INDIRECT("実行度合表集計!C"&amp;AT52,FALSE),実行度合表集計!$I:$I,AO17,実行度合表集計!$S:$S,$A$5,実行度合表集計!$D:$D,"&lt;&gt;")</f>
        <v>#REF!</v>
      </c>
      <c r="AU17" s="855" t="e">
        <f ca="1">AT17-SUMIFS(実行度合表集計!$Q:$Q,実行度合表集計!$I:$I,AO17,実行度合表集計!$S:$S,$A$5,実行度合表集計!$D:$D,"&lt;&gt;")*1000</f>
        <v>#REF!</v>
      </c>
      <c r="AV17" s="857" t="e">
        <f ca="1">SUMIFS(INDIRECT("実行度合表集計!C"&amp;AV52,FALSE),実行度合表集計!$I:$I,AO17,実行度合表集計!$S:$S,$A$5,実行度合表集計!$D:$D,"&lt;&gt;")*集計フラグ13</f>
        <v>#REF!</v>
      </c>
      <c r="AW17" s="1766" t="str">
        <f>集計グループ13</f>
        <v>社会福祉事業</v>
      </c>
      <c r="AX17" s="1767"/>
      <c r="AY17" s="1768"/>
      <c r="AZ17" s="855" t="e">
        <f ca="1">SUMIFS(INDIRECT("実行度合表集計!C"&amp;AZ52,FALSE),実行度合表集計!$I:$I,AW17,実行度合表集計!$S:$S,$A$5,実行度合表集計!$D:$D,"&lt;&gt;")</f>
        <v>#REF!</v>
      </c>
      <c r="BA17" s="845" t="e">
        <f t="shared" ca="1" si="32"/>
        <v>#REF!</v>
      </c>
      <c r="BB17" s="856" t="e">
        <f ca="1">SUMIFS(INDIRECT("実行度合表集計!C"&amp;BB52,FALSE),実行度合表集計!$I:$I,AW17,実行度合表集計!$S:$S,$A$5,実行度合表集計!$D:$D,"&lt;&gt;")</f>
        <v>#REF!</v>
      </c>
      <c r="BC17" s="855" t="e">
        <f ca="1">BB17-SUMIFS(実行度合表集計!$Q:$Q,実行度合表集計!$I:$I,AW17,実行度合表集計!$S:$S,$A$5,実行度合表集計!$D:$D,"&lt;&gt;")*1000</f>
        <v>#REF!</v>
      </c>
      <c r="BD17" s="857" t="e">
        <f ca="1">SUMIFS(INDIRECT("実行度合表集計!C"&amp;BD52,FALSE),実行度合表集計!$I:$I,AW17,実行度合表集計!$S:$S,$A$5,実行度合表集計!$D:$D,"&lt;&gt;")*集計フラグ13</f>
        <v>#REF!</v>
      </c>
      <c r="BE17" s="858" t="e">
        <f t="shared" ca="1" si="3"/>
        <v>#REF!</v>
      </c>
      <c r="BF17" s="845" t="e">
        <f t="shared" ca="1" si="16"/>
        <v>#REF!</v>
      </c>
      <c r="BG17" s="855" t="e">
        <f t="shared" ca="1" si="4"/>
        <v>#REF!</v>
      </c>
      <c r="BH17" s="857" t="e">
        <f t="shared" ca="1" si="5"/>
        <v>#REF!</v>
      </c>
      <c r="BI17" s="1712"/>
      <c r="BJ17" s="854" t="s">
        <v>298</v>
      </c>
      <c r="BK17" s="1766" t="str">
        <f>集計グループ13</f>
        <v>社会福祉事業</v>
      </c>
      <c r="BL17" s="1767"/>
      <c r="BM17" s="1768"/>
      <c r="BN17" s="855" t="e">
        <f ca="1">SUMIFS(INDIRECT("実行度合表集計!C"&amp;BN52,FALSE),実行度合表集計!$I:$I,BK17,実行度合表集計!$S:$S,$A$5,実行度合表集計!$D:$D,"&lt;&gt;")</f>
        <v>#REF!</v>
      </c>
      <c r="BO17" s="845" t="e">
        <f t="shared" ca="1" si="33"/>
        <v>#REF!</v>
      </c>
      <c r="BP17" s="856" t="e">
        <f ca="1">SUMIFS(INDIRECT("実行度合表集計!C"&amp;BP52,FALSE),実行度合表集計!$I:$I,BK17,実行度合表集計!$S:$S,$A$5,実行度合表集計!$D:$D,"&lt;&gt;")</f>
        <v>#REF!</v>
      </c>
      <c r="BQ17" s="855" t="e">
        <f ca="1">BP17-SUMIFS(実行度合表集計!$Q:$Q,実行度合表集計!$I:$I,BK17,実行度合表集計!$S:$S,$A$5,実行度合表集計!$D:$D,"&lt;&gt;")*1000</f>
        <v>#REF!</v>
      </c>
      <c r="BR17" s="857" t="e">
        <f ca="1">SUMIFS(INDIRECT("実行度合表集計!C"&amp;BR52,FALSE),実行度合表集計!$I:$I,BK17,実行度合表集計!$S:$S,$A$5,実行度合表集計!$D:$D,"&lt;&gt;")*集計フラグ13</f>
        <v>#REF!</v>
      </c>
      <c r="BS17" s="1766" t="str">
        <f>集計グループ13</f>
        <v>社会福祉事業</v>
      </c>
      <c r="BT17" s="1767"/>
      <c r="BU17" s="1768"/>
      <c r="BV17" s="855" t="e">
        <f ca="1">SUMIFS(INDIRECT("実行度合表集計!C"&amp;BV52,FALSE),実行度合表集計!$I:$I,BS17,実行度合表集計!$S:$S,$A$5,実行度合表集計!$D:$D,"&lt;&gt;")</f>
        <v>#REF!</v>
      </c>
      <c r="BW17" s="845" t="e">
        <f t="shared" ca="1" si="34"/>
        <v>#REF!</v>
      </c>
      <c r="BX17" s="856" t="e">
        <f ca="1">SUMIFS(INDIRECT("実行度合表集計!C"&amp;BX52,FALSE),実行度合表集計!$I:$I,BS17,実行度合表集計!$S:$S,$A$5,実行度合表集計!$D:$D,"&lt;&gt;")</f>
        <v>#REF!</v>
      </c>
      <c r="BY17" s="855" t="e">
        <f ca="1">BX17-SUMIFS(実行度合表集計!$Q:$Q,実行度合表集計!$I:$I,BS17,実行度合表集計!$S:$S,$A$5,実行度合表集計!$D:$D,"&lt;&gt;")*1000</f>
        <v>#REF!</v>
      </c>
      <c r="BZ17" s="857" t="e">
        <f ca="1">SUMIFS(INDIRECT("実行度合表集計!C"&amp;BZ52,FALSE),実行度合表集計!$I:$I,BS17,実行度合表集計!$S:$S,$A$5,実行度合表集計!$D:$D,"&lt;&gt;")*集計フラグ13</f>
        <v>#REF!</v>
      </c>
      <c r="CA17" s="1766" t="str">
        <f>集計グループ13</f>
        <v>社会福祉事業</v>
      </c>
      <c r="CB17" s="1767"/>
      <c r="CC17" s="1768"/>
      <c r="CD17" s="855" t="e">
        <f ca="1">SUMIFS(INDIRECT("実行度合表集計!C"&amp;CD52,FALSE),実行度合表集計!$I:$I,CA17,実行度合表集計!$S:$S,$A$5,実行度合表集計!$D:$D,"&lt;&gt;")</f>
        <v>#REF!</v>
      </c>
      <c r="CE17" s="845" t="e">
        <f t="shared" ca="1" si="35"/>
        <v>#REF!</v>
      </c>
      <c r="CF17" s="856" t="e">
        <f ca="1">SUMIFS(INDIRECT("実行度合表集計!C"&amp;CF52,FALSE),実行度合表集計!$I:$I,CA17,実行度合表集計!$S:$S,$A$5,実行度合表集計!$D:$D,"&lt;&gt;")</f>
        <v>#REF!</v>
      </c>
      <c r="CG17" s="855" t="e">
        <f ca="1">CF17-SUMIFS(実行度合表集計!$Q:$Q,実行度合表集計!$I:$I,CA17,実行度合表集計!$S:$S,$A$5,実行度合表集計!$D:$D,"&lt;&gt;")*1000</f>
        <v>#REF!</v>
      </c>
      <c r="CH17" s="857" t="e">
        <f ca="1">SUMIFS(INDIRECT("実行度合表集計!C"&amp;CH52,FALSE),実行度合表集計!$I:$I,CA17,実行度合表集計!$S:$S,$A$5,実行度合表集計!$D:$D,"&lt;&gt;")*集計フラグ13</f>
        <v>#REF!</v>
      </c>
      <c r="CI17" s="858" t="e">
        <f t="shared" ca="1" si="20"/>
        <v>#REF!</v>
      </c>
      <c r="CJ17" s="845" t="e">
        <f t="shared" ca="1" si="21"/>
        <v>#REF!</v>
      </c>
      <c r="CK17" s="855" t="e">
        <f t="shared" ca="1" si="22"/>
        <v>#REF!</v>
      </c>
      <c r="CL17" s="857" t="e">
        <f t="shared" ca="1" si="23"/>
        <v>#REF!</v>
      </c>
      <c r="CM17" s="1712"/>
      <c r="CN17" s="854" t="s">
        <v>298</v>
      </c>
      <c r="CO17" s="1766" t="str">
        <f>集計グループ13</f>
        <v>社会福祉事業</v>
      </c>
      <c r="CP17" s="1767"/>
      <c r="CQ17" s="1768"/>
      <c r="CR17" s="855" t="e">
        <f ca="1">SUMIFS(INDIRECT("実行度合表集計!C"&amp;CR52,FALSE),実行度合表集計!$I:$I,CO17,実行度合表集計!$S:$S,$A$5,実行度合表集計!$D:$D,"&lt;&gt;")</f>
        <v>#REF!</v>
      </c>
      <c r="CS17" s="845" t="e">
        <f t="shared" ca="1" si="36"/>
        <v>#REF!</v>
      </c>
      <c r="CT17" s="856" t="e">
        <f ca="1">SUMIFS(INDIRECT("実行度合表集計!C"&amp;CT52,FALSE),実行度合表集計!$I:$I,CO17,実行度合表集計!$S:$S,$A$5,実行度合表集計!$D:$D,"&lt;&gt;")</f>
        <v>#REF!</v>
      </c>
      <c r="CU17" s="855" t="e">
        <f ca="1">CT17-SUMIFS(実行度合表集計!$Q:$Q,実行度合表集計!$I:$I,CO17,実行度合表集計!$S:$S,$A$5,実行度合表集計!$D:$D,"&lt;&gt;")*1000</f>
        <v>#REF!</v>
      </c>
      <c r="CV17" s="857" t="e">
        <f ca="1">SUMIFS(INDIRECT("実行度合表集計!C"&amp;CV52,FALSE),実行度合表集計!$I:$I,CO17,実行度合表集計!$S:$S,$A$5,実行度合表集計!$D:$D,"&lt;&gt;")*集計フラグ13</f>
        <v>#REF!</v>
      </c>
      <c r="CW17" s="1766" t="str">
        <f>集計グループ13</f>
        <v>社会福祉事業</v>
      </c>
      <c r="CX17" s="1767"/>
      <c r="CY17" s="1768"/>
      <c r="CZ17" s="855" t="e">
        <f ca="1">SUMIFS(INDIRECT("実行度合表集計!C"&amp;CZ52,FALSE),実行度合表集計!$I:$I,CW17,実行度合表集計!$S:$S,$A$5,実行度合表集計!$D:$D,"&lt;&gt;")</f>
        <v>#REF!</v>
      </c>
      <c r="DA17" s="845" t="e">
        <f t="shared" ca="1" si="37"/>
        <v>#REF!</v>
      </c>
      <c r="DB17" s="856" t="e">
        <f ca="1">SUMIFS(INDIRECT("実行度合表集計!C"&amp;DB52,FALSE),実行度合表集計!$I:$I,CW17,実行度合表集計!$S:$S,$A$5,実行度合表集計!$D:$D,"&lt;&gt;")</f>
        <v>#REF!</v>
      </c>
      <c r="DC17" s="855" t="e">
        <f ca="1">DB17-SUMIFS(実行度合表集計!$Q:$Q,実行度合表集計!$I:$I,CW17,実行度合表集計!$S:$S,$A$5,実行度合表集計!$D:$D,"&lt;&gt;")*1000</f>
        <v>#REF!</v>
      </c>
      <c r="DD17" s="857" t="e">
        <f ca="1">SUMIFS(INDIRECT("実行度合表集計!C"&amp;DD52,FALSE),実行度合表集計!$I:$I,CW17,実行度合表集計!$S:$S,$A$5,実行度合表集計!$D:$D,"&lt;&gt;")*集計フラグ13</f>
        <v>#REF!</v>
      </c>
      <c r="DE17" s="1766" t="str">
        <f>集計グループ13</f>
        <v>社会福祉事業</v>
      </c>
      <c r="DF17" s="1767"/>
      <c r="DG17" s="1768"/>
      <c r="DH17" s="855" t="e">
        <f ca="1">SUMIFS(INDIRECT("実行度合表集計!C"&amp;DH52,FALSE),実行度合表集計!$I:$I,DE17,実行度合表集計!$S:$S,$A$5,実行度合表集計!$D:$D,"&lt;&gt;")</f>
        <v>#REF!</v>
      </c>
      <c r="DI17" s="845" t="e">
        <f t="shared" ca="1" si="38"/>
        <v>#REF!</v>
      </c>
      <c r="DJ17" s="856" t="e">
        <f ca="1">SUMIFS(INDIRECT("実行度合表集計!C"&amp;DJ52,FALSE),実行度合表集計!$I:$I,DE17,実行度合表集計!$S:$S,$A$5,実行度合表集計!$D:$D,"&lt;&gt;")</f>
        <v>#REF!</v>
      </c>
      <c r="DK17" s="855" t="e">
        <f ca="1">DJ17-SUMIFS(実行度合表集計!$Q:$Q,実行度合表集計!$I:$I,DE17,実行度合表集計!$S:$S,$A$5,実行度合表集計!$D:$D,"&lt;&gt;")*1000</f>
        <v>#REF!</v>
      </c>
      <c r="DL17" s="857" t="e">
        <f ca="1">SUMIFS(INDIRECT("実行度合表集計!C"&amp;DL52,FALSE),実行度合表集計!$I:$I,DE17,実行度合表集計!$S:$S,$A$5,実行度合表集計!$D:$D,"&lt;&gt;")*集計フラグ13</f>
        <v>#REF!</v>
      </c>
      <c r="DM17" s="858" t="e">
        <f t="shared" ca="1" si="6"/>
        <v>#REF!</v>
      </c>
      <c r="DN17" s="845" t="e">
        <f t="shared" ca="1" si="27"/>
        <v>#REF!</v>
      </c>
      <c r="DO17" s="855" t="e">
        <f t="shared" ca="1" si="7"/>
        <v>#REF!</v>
      </c>
      <c r="DP17" s="859" t="e">
        <f t="shared" ca="1" si="8"/>
        <v>#REF!</v>
      </c>
      <c r="DR17" s="860"/>
      <c r="DS17" s="852"/>
      <c r="DT17" s="853"/>
    </row>
    <row r="18" spans="1:124" ht="14.1" customHeight="1" x14ac:dyDescent="0.25">
      <c r="A18" s="1712"/>
      <c r="B18" s="854" t="s">
        <v>299</v>
      </c>
      <c r="C18" s="1766" t="str">
        <f>集計グループ14</f>
        <v>第一建材工業</v>
      </c>
      <c r="D18" s="1767"/>
      <c r="E18" s="1768"/>
      <c r="F18" s="855" t="e">
        <f ca="1">SUMIFS(INDIRECT("実行度合表集計!C"&amp;F52,FALSE),実行度合表集計!$I:$I,C18,実行度合表集計!$S:$S,$A$5,実行度合表集計!$D:$D,"&lt;&gt;")</f>
        <v>#REF!</v>
      </c>
      <c r="G18" s="845" t="e">
        <f t="shared" ca="1" si="9"/>
        <v>#REF!</v>
      </c>
      <c r="H18" s="856" t="e">
        <f ca="1">SUMIFS(INDIRECT("実行度合表集計!C"&amp;H52,FALSE),実行度合表集計!$I:$I,C18,実行度合表集計!$S:$S,$A$5,実行度合表集計!$D:$D,"&lt;&gt;")</f>
        <v>#REF!</v>
      </c>
      <c r="I18" s="855" t="e">
        <f ca="1">H18-SUMIFS(実行度合表集計!$Q:$Q,実行度合表集計!$I:$I,C18,実行度合表集計!$S:$S,$A$5,実行度合表集計!$D:$D,"&lt;&gt;")*1000</f>
        <v>#REF!</v>
      </c>
      <c r="J18" s="857" t="e">
        <f ca="1">SUMIFS(INDIRECT("実行度合表集計!C"&amp;J52,FALSE),実行度合表集計!$I:$I,C18,実行度合表集計!$S:$S,$A$5,実行度合表集計!$D:$D,"&lt;&gt;")*集計フラグ14</f>
        <v>#REF!</v>
      </c>
      <c r="K18" s="1766" t="str">
        <f>集計グループ14</f>
        <v>第一建材工業</v>
      </c>
      <c r="L18" s="1767"/>
      <c r="M18" s="1768"/>
      <c r="N18" s="855" t="e">
        <f ca="1">SUMIFS(INDIRECT("実行度合表集計!C"&amp;N52,FALSE),実行度合表集計!$I:$I,K18,実行度合表集計!$S:$S,$A$5,実行度合表集計!$D:$D,"&lt;&gt;")</f>
        <v>#REF!</v>
      </c>
      <c r="O18" s="845" t="e">
        <f t="shared" ca="1" si="28"/>
        <v>#REF!</v>
      </c>
      <c r="P18" s="856" t="e">
        <f ca="1">SUMIFS(INDIRECT("実行度合表集計!C"&amp;P52,FALSE),実行度合表集計!$I:$I,K18,実行度合表集計!$S:$S,$A$5,実行度合表集計!$D:$D,"&lt;&gt;")</f>
        <v>#REF!</v>
      </c>
      <c r="Q18" s="855" t="e">
        <f ca="1">P18-SUMIFS(実行度合表集計!$Q:$Q,実行度合表集計!$I:$I,K18,実行度合表集計!$S:$S,$A$5,実行度合表集計!$D:$D,"&lt;&gt;")*1000</f>
        <v>#REF!</v>
      </c>
      <c r="R18" s="857" t="e">
        <f ca="1">SUMIFS(INDIRECT("実行度合表集計!C"&amp;R52,FALSE),実行度合表集計!$I:$I,K18,実行度合表集計!$S:$S,$A$5,実行度合表集計!$D:$D,"&lt;&gt;")*集計フラグ14</f>
        <v>#REF!</v>
      </c>
      <c r="S18" s="1766" t="str">
        <f>集計グループ14</f>
        <v>第一建材工業</v>
      </c>
      <c r="T18" s="1767"/>
      <c r="U18" s="1768"/>
      <c r="V18" s="855" t="e">
        <f ca="1">SUMIFS(INDIRECT("実行度合表集計!C"&amp;V52,FALSE),実行度合表集計!$I:$I,S18,実行度合表集計!$S:$S,$A$5,実行度合表集計!$D:$D,"&lt;&gt;")</f>
        <v>#REF!</v>
      </c>
      <c r="W18" s="845" t="e">
        <f t="shared" ca="1" si="29"/>
        <v>#REF!</v>
      </c>
      <c r="X18" s="856" t="e">
        <f ca="1">SUMIFS(INDIRECT("実行度合表集計!C"&amp;X52,FALSE),実行度合表集計!$I:$I,S18,実行度合表集計!$S:$S,$A$5,実行度合表集計!$D:$D,"&lt;&gt;")</f>
        <v>#REF!</v>
      </c>
      <c r="Y18" s="855" t="e">
        <f ca="1">X18-SUMIFS(実行度合表集計!$Q:$Q,実行度合表集計!$I:$I,S18,実行度合表集計!$S:$S,$A$5,実行度合表集計!$D:$D,"&lt;&gt;")*1000</f>
        <v>#REF!</v>
      </c>
      <c r="Z18" s="857" t="e">
        <f ca="1">SUMIFS(INDIRECT("実行度合表集計!C"&amp;Z52,FALSE),実行度合表集計!$I:$I,S18,実行度合表集計!$S:$S,$A$5,実行度合表集計!$D:$D,"&lt;&gt;")*集計フラグ14</f>
        <v>#REF!</v>
      </c>
      <c r="AA18" s="858" t="e">
        <f t="shared" ca="1" si="0"/>
        <v>#REF!</v>
      </c>
      <c r="AB18" s="845" t="e">
        <f t="shared" ca="1" si="12"/>
        <v>#REF!</v>
      </c>
      <c r="AC18" s="855" t="e">
        <f t="shared" ca="1" si="1"/>
        <v>#REF!</v>
      </c>
      <c r="AD18" s="857" t="e">
        <f t="shared" ca="1" si="2"/>
        <v>#REF!</v>
      </c>
      <c r="AE18" s="1712"/>
      <c r="AF18" s="854" t="s">
        <v>299</v>
      </c>
      <c r="AG18" s="1766" t="str">
        <f>集計グループ14</f>
        <v>第一建材工業</v>
      </c>
      <c r="AH18" s="1767"/>
      <c r="AI18" s="1768"/>
      <c r="AJ18" s="855" t="e">
        <f ca="1">SUMIFS(INDIRECT("実行度合表集計!C"&amp;AJ52,FALSE),実行度合表集計!$I:$I,AG18,実行度合表集計!$S:$S,$A$5,実行度合表集計!$D:$D,"&lt;&gt;")</f>
        <v>#REF!</v>
      </c>
      <c r="AK18" s="845" t="e">
        <f t="shared" ca="1" si="30"/>
        <v>#REF!</v>
      </c>
      <c r="AL18" s="856" t="e">
        <f ca="1">SUMIFS(INDIRECT("実行度合表集計!C"&amp;AL52,FALSE),実行度合表集計!$I:$I,AG18,実行度合表集計!$S:$S,$A$5,実行度合表集計!$D:$D,"&lt;&gt;")</f>
        <v>#REF!</v>
      </c>
      <c r="AM18" s="855" t="e">
        <f ca="1">AL18-SUMIFS(実行度合表集計!$Q:$Q,実行度合表集計!$I:$I,AG18,実行度合表集計!$S:$S,$A$5,実行度合表集計!$D:$D,"&lt;&gt;")*1000</f>
        <v>#REF!</v>
      </c>
      <c r="AN18" s="857" t="e">
        <f ca="1">SUMIFS(INDIRECT("実行度合表集計!C"&amp;AN52,FALSE),実行度合表集計!$I:$I,AG18,実行度合表集計!$S:$S,$A$5,実行度合表集計!$D:$D,"&lt;&gt;")*集計フラグ14</f>
        <v>#REF!</v>
      </c>
      <c r="AO18" s="1766" t="str">
        <f>集計グループ14</f>
        <v>第一建材工業</v>
      </c>
      <c r="AP18" s="1767"/>
      <c r="AQ18" s="1768"/>
      <c r="AR18" s="855" t="e">
        <f ca="1">SUMIFS(INDIRECT("実行度合表集計!C"&amp;AR52,FALSE),実行度合表集計!$I:$I,AO18,実行度合表集計!$S:$S,$A$5,実行度合表集計!$D:$D,"&lt;&gt;")</f>
        <v>#REF!</v>
      </c>
      <c r="AS18" s="845" t="e">
        <f t="shared" ca="1" si="31"/>
        <v>#REF!</v>
      </c>
      <c r="AT18" s="856" t="e">
        <f ca="1">SUMIFS(INDIRECT("実行度合表集計!C"&amp;AT52,FALSE),実行度合表集計!$I:$I,AO18,実行度合表集計!$S:$S,$A$5,実行度合表集計!$D:$D,"&lt;&gt;")</f>
        <v>#REF!</v>
      </c>
      <c r="AU18" s="855" t="e">
        <f ca="1">AT18-SUMIFS(実行度合表集計!$Q:$Q,実行度合表集計!$I:$I,AO18,実行度合表集計!$S:$S,$A$5,実行度合表集計!$D:$D,"&lt;&gt;")*1000</f>
        <v>#REF!</v>
      </c>
      <c r="AV18" s="857" t="e">
        <f ca="1">SUMIFS(INDIRECT("実行度合表集計!C"&amp;AV52,FALSE),実行度合表集計!$I:$I,AO18,実行度合表集計!$S:$S,$A$5,実行度合表集計!$D:$D,"&lt;&gt;")*集計フラグ14</f>
        <v>#REF!</v>
      </c>
      <c r="AW18" s="1766" t="str">
        <f>集計グループ14</f>
        <v>第一建材工業</v>
      </c>
      <c r="AX18" s="1767"/>
      <c r="AY18" s="1768"/>
      <c r="AZ18" s="855" t="e">
        <f ca="1">SUMIFS(INDIRECT("実行度合表集計!C"&amp;AZ52,FALSE),実行度合表集計!$I:$I,AW18,実行度合表集計!$S:$S,$A$5,実行度合表集計!$D:$D,"&lt;&gt;")</f>
        <v>#REF!</v>
      </c>
      <c r="BA18" s="845" t="e">
        <f t="shared" ca="1" si="32"/>
        <v>#REF!</v>
      </c>
      <c r="BB18" s="856" t="e">
        <f ca="1">SUMIFS(INDIRECT("実行度合表集計!C"&amp;BB52,FALSE),実行度合表集計!$I:$I,AW18,実行度合表集計!$S:$S,$A$5,実行度合表集計!$D:$D,"&lt;&gt;")</f>
        <v>#REF!</v>
      </c>
      <c r="BC18" s="855" t="e">
        <f ca="1">BB18-SUMIFS(実行度合表集計!$Q:$Q,実行度合表集計!$I:$I,AW18,実行度合表集計!$S:$S,$A$5,実行度合表集計!$D:$D,"&lt;&gt;")*1000</f>
        <v>#REF!</v>
      </c>
      <c r="BD18" s="857" t="e">
        <f ca="1">SUMIFS(INDIRECT("実行度合表集計!C"&amp;BD52,FALSE),実行度合表集計!$I:$I,AW18,実行度合表集計!$S:$S,$A$5,実行度合表集計!$D:$D,"&lt;&gt;")*集計フラグ14</f>
        <v>#REF!</v>
      </c>
      <c r="BE18" s="858" t="e">
        <f t="shared" ca="1" si="3"/>
        <v>#REF!</v>
      </c>
      <c r="BF18" s="845" t="e">
        <f t="shared" ca="1" si="16"/>
        <v>#REF!</v>
      </c>
      <c r="BG18" s="855" t="e">
        <f t="shared" ca="1" si="4"/>
        <v>#REF!</v>
      </c>
      <c r="BH18" s="857" t="e">
        <f t="shared" ca="1" si="5"/>
        <v>#REF!</v>
      </c>
      <c r="BI18" s="1712"/>
      <c r="BJ18" s="854" t="s">
        <v>299</v>
      </c>
      <c r="BK18" s="1766" t="str">
        <f>集計グループ14</f>
        <v>第一建材工業</v>
      </c>
      <c r="BL18" s="1767"/>
      <c r="BM18" s="1768"/>
      <c r="BN18" s="855" t="e">
        <f ca="1">SUMIFS(INDIRECT("実行度合表集計!C"&amp;BN52,FALSE),実行度合表集計!$I:$I,BK18,実行度合表集計!$S:$S,$A$5,実行度合表集計!$D:$D,"&lt;&gt;")</f>
        <v>#REF!</v>
      </c>
      <c r="BO18" s="845" t="e">
        <f t="shared" ca="1" si="33"/>
        <v>#REF!</v>
      </c>
      <c r="BP18" s="856" t="e">
        <f ca="1">SUMIFS(INDIRECT("実行度合表集計!C"&amp;BP52,FALSE),実行度合表集計!$I:$I,BK18,実行度合表集計!$S:$S,$A$5,実行度合表集計!$D:$D,"&lt;&gt;")</f>
        <v>#REF!</v>
      </c>
      <c r="BQ18" s="855" t="e">
        <f ca="1">BP18-SUMIFS(実行度合表集計!$Q:$Q,実行度合表集計!$I:$I,BK18,実行度合表集計!$S:$S,$A$5,実行度合表集計!$D:$D,"&lt;&gt;")*1000</f>
        <v>#REF!</v>
      </c>
      <c r="BR18" s="857" t="e">
        <f ca="1">SUMIFS(INDIRECT("実行度合表集計!C"&amp;BR52,FALSE),実行度合表集計!$I:$I,BK18,実行度合表集計!$S:$S,$A$5,実行度合表集計!$D:$D,"&lt;&gt;")*集計フラグ14</f>
        <v>#REF!</v>
      </c>
      <c r="BS18" s="1766" t="str">
        <f>集計グループ14</f>
        <v>第一建材工業</v>
      </c>
      <c r="BT18" s="1767"/>
      <c r="BU18" s="1768"/>
      <c r="BV18" s="855" t="e">
        <f ca="1">SUMIFS(INDIRECT("実行度合表集計!C"&amp;BV52,FALSE),実行度合表集計!$I:$I,BS18,実行度合表集計!$S:$S,$A$5,実行度合表集計!$D:$D,"&lt;&gt;")</f>
        <v>#REF!</v>
      </c>
      <c r="BW18" s="845" t="e">
        <f t="shared" ca="1" si="34"/>
        <v>#REF!</v>
      </c>
      <c r="BX18" s="856" t="e">
        <f ca="1">SUMIFS(INDIRECT("実行度合表集計!C"&amp;BX52,FALSE),実行度合表集計!$I:$I,BS18,実行度合表集計!$S:$S,$A$5,実行度合表集計!$D:$D,"&lt;&gt;")</f>
        <v>#REF!</v>
      </c>
      <c r="BY18" s="855" t="e">
        <f ca="1">BX18-SUMIFS(実行度合表集計!$Q:$Q,実行度合表集計!$I:$I,BS18,実行度合表集計!$S:$S,$A$5,実行度合表集計!$D:$D,"&lt;&gt;")*1000</f>
        <v>#REF!</v>
      </c>
      <c r="BZ18" s="857" t="e">
        <f ca="1">SUMIFS(INDIRECT("実行度合表集計!C"&amp;BZ52,FALSE),実行度合表集計!$I:$I,BS18,実行度合表集計!$S:$S,$A$5,実行度合表集計!$D:$D,"&lt;&gt;")*集計フラグ14</f>
        <v>#REF!</v>
      </c>
      <c r="CA18" s="1766" t="str">
        <f>集計グループ14</f>
        <v>第一建材工業</v>
      </c>
      <c r="CB18" s="1767"/>
      <c r="CC18" s="1768"/>
      <c r="CD18" s="855" t="e">
        <f ca="1">SUMIFS(INDIRECT("実行度合表集計!C"&amp;CD52,FALSE),実行度合表集計!$I:$I,CA18,実行度合表集計!$S:$S,$A$5,実行度合表集計!$D:$D,"&lt;&gt;")</f>
        <v>#REF!</v>
      </c>
      <c r="CE18" s="845" t="e">
        <f t="shared" ca="1" si="35"/>
        <v>#REF!</v>
      </c>
      <c r="CF18" s="856" t="e">
        <f ca="1">SUMIFS(INDIRECT("実行度合表集計!C"&amp;CF52,FALSE),実行度合表集計!$I:$I,CA18,実行度合表集計!$S:$S,$A$5,実行度合表集計!$D:$D,"&lt;&gt;")</f>
        <v>#REF!</v>
      </c>
      <c r="CG18" s="855" t="e">
        <f ca="1">CF18-SUMIFS(実行度合表集計!$Q:$Q,実行度合表集計!$I:$I,CA18,実行度合表集計!$S:$S,$A$5,実行度合表集計!$D:$D,"&lt;&gt;")*1000</f>
        <v>#REF!</v>
      </c>
      <c r="CH18" s="857" t="e">
        <f ca="1">SUMIFS(INDIRECT("実行度合表集計!C"&amp;CH52,FALSE),実行度合表集計!$I:$I,CA18,実行度合表集計!$S:$S,$A$5,実行度合表集計!$D:$D,"&lt;&gt;")*集計フラグ14</f>
        <v>#REF!</v>
      </c>
      <c r="CI18" s="858" t="e">
        <f t="shared" ca="1" si="20"/>
        <v>#REF!</v>
      </c>
      <c r="CJ18" s="845" t="e">
        <f t="shared" ca="1" si="21"/>
        <v>#REF!</v>
      </c>
      <c r="CK18" s="855" t="e">
        <f t="shared" ca="1" si="22"/>
        <v>#REF!</v>
      </c>
      <c r="CL18" s="857" t="e">
        <f t="shared" ca="1" si="23"/>
        <v>#REF!</v>
      </c>
      <c r="CM18" s="1712"/>
      <c r="CN18" s="854" t="s">
        <v>299</v>
      </c>
      <c r="CO18" s="1766" t="str">
        <f>集計グループ14</f>
        <v>第一建材工業</v>
      </c>
      <c r="CP18" s="1767"/>
      <c r="CQ18" s="1768"/>
      <c r="CR18" s="855" t="e">
        <f ca="1">SUMIFS(INDIRECT("実行度合表集計!C"&amp;CR52,FALSE),実行度合表集計!$I:$I,CO18,実行度合表集計!$S:$S,$A$5,実行度合表集計!$D:$D,"&lt;&gt;")</f>
        <v>#REF!</v>
      </c>
      <c r="CS18" s="845" t="e">
        <f t="shared" ca="1" si="36"/>
        <v>#REF!</v>
      </c>
      <c r="CT18" s="856" t="e">
        <f ca="1">SUMIFS(INDIRECT("実行度合表集計!C"&amp;CT52,FALSE),実行度合表集計!$I:$I,CO18,実行度合表集計!$S:$S,$A$5,実行度合表集計!$D:$D,"&lt;&gt;")</f>
        <v>#REF!</v>
      </c>
      <c r="CU18" s="855" t="e">
        <f ca="1">CT18-SUMIFS(実行度合表集計!$Q:$Q,実行度合表集計!$I:$I,CO18,実行度合表集計!$S:$S,$A$5,実行度合表集計!$D:$D,"&lt;&gt;")*1000</f>
        <v>#REF!</v>
      </c>
      <c r="CV18" s="857" t="e">
        <f ca="1">SUMIFS(INDIRECT("実行度合表集計!C"&amp;CV52,FALSE),実行度合表集計!$I:$I,CO18,実行度合表集計!$S:$S,$A$5,実行度合表集計!$D:$D,"&lt;&gt;")*集計フラグ14</f>
        <v>#REF!</v>
      </c>
      <c r="CW18" s="1766" t="str">
        <f>集計グループ14</f>
        <v>第一建材工業</v>
      </c>
      <c r="CX18" s="1767"/>
      <c r="CY18" s="1768"/>
      <c r="CZ18" s="855" t="e">
        <f ca="1">SUMIFS(INDIRECT("実行度合表集計!C"&amp;CZ52,FALSE),実行度合表集計!$I:$I,CW18,実行度合表集計!$S:$S,$A$5,実行度合表集計!$D:$D,"&lt;&gt;")</f>
        <v>#REF!</v>
      </c>
      <c r="DA18" s="845" t="e">
        <f t="shared" ca="1" si="37"/>
        <v>#REF!</v>
      </c>
      <c r="DB18" s="856" t="e">
        <f ca="1">SUMIFS(INDIRECT("実行度合表集計!C"&amp;DB52,FALSE),実行度合表集計!$I:$I,CW18,実行度合表集計!$S:$S,$A$5,実行度合表集計!$D:$D,"&lt;&gt;")</f>
        <v>#REF!</v>
      </c>
      <c r="DC18" s="855" t="e">
        <f ca="1">DB18-SUMIFS(実行度合表集計!$Q:$Q,実行度合表集計!$I:$I,CW18,実行度合表集計!$S:$S,$A$5,実行度合表集計!$D:$D,"&lt;&gt;")*1000</f>
        <v>#REF!</v>
      </c>
      <c r="DD18" s="857" t="e">
        <f ca="1">SUMIFS(INDIRECT("実行度合表集計!C"&amp;DD52,FALSE),実行度合表集計!$I:$I,CW18,実行度合表集計!$S:$S,$A$5,実行度合表集計!$D:$D,"&lt;&gt;")*集計フラグ14</f>
        <v>#REF!</v>
      </c>
      <c r="DE18" s="1766" t="str">
        <f>集計グループ14</f>
        <v>第一建材工業</v>
      </c>
      <c r="DF18" s="1767"/>
      <c r="DG18" s="1768"/>
      <c r="DH18" s="855" t="e">
        <f ca="1">SUMIFS(INDIRECT("実行度合表集計!C"&amp;DH52,FALSE),実行度合表集計!$I:$I,DE18,実行度合表集計!$S:$S,$A$5,実行度合表集計!$D:$D,"&lt;&gt;")</f>
        <v>#REF!</v>
      </c>
      <c r="DI18" s="845" t="e">
        <f t="shared" ca="1" si="38"/>
        <v>#REF!</v>
      </c>
      <c r="DJ18" s="856" t="e">
        <f ca="1">SUMIFS(INDIRECT("実行度合表集計!C"&amp;DJ52,FALSE),実行度合表集計!$I:$I,DE18,実行度合表集計!$S:$S,$A$5,実行度合表集計!$D:$D,"&lt;&gt;")</f>
        <v>#REF!</v>
      </c>
      <c r="DK18" s="855" t="e">
        <f ca="1">DJ18-SUMIFS(実行度合表集計!$Q:$Q,実行度合表集計!$I:$I,DE18,実行度合表集計!$S:$S,$A$5,実行度合表集計!$D:$D,"&lt;&gt;")*1000</f>
        <v>#REF!</v>
      </c>
      <c r="DL18" s="857" t="e">
        <f ca="1">SUMIFS(INDIRECT("実行度合表集計!C"&amp;DL52,FALSE),実行度合表集計!$I:$I,DE18,実行度合表集計!$S:$S,$A$5,実行度合表集計!$D:$D,"&lt;&gt;")*集計フラグ14</f>
        <v>#REF!</v>
      </c>
      <c r="DM18" s="858" t="e">
        <f t="shared" ca="1" si="6"/>
        <v>#REF!</v>
      </c>
      <c r="DN18" s="845" t="e">
        <f t="shared" ca="1" si="27"/>
        <v>#REF!</v>
      </c>
      <c r="DO18" s="855" t="e">
        <f t="shared" ca="1" si="7"/>
        <v>#REF!</v>
      </c>
      <c r="DP18" s="859" t="e">
        <f t="shared" ca="1" si="8"/>
        <v>#REF!</v>
      </c>
      <c r="DR18" s="860"/>
      <c r="DS18" s="852"/>
      <c r="DT18" s="853"/>
    </row>
    <row r="19" spans="1:124" ht="14.1" customHeight="1" x14ac:dyDescent="0.25">
      <c r="A19" s="1712"/>
      <c r="B19" s="854" t="s">
        <v>300</v>
      </c>
      <c r="C19" s="1766" t="str">
        <f>集計グループ15</f>
        <v>FIT-JPN・PHP</v>
      </c>
      <c r="D19" s="1767"/>
      <c r="E19" s="1768"/>
      <c r="F19" s="855" t="e">
        <f ca="1">SUMIFS(INDIRECT("実行度合表集計!C"&amp;F52,FALSE),実行度合表集計!$I:$I,C19,実行度合表集計!$S:$S,$A$5,実行度合表集計!$D:$D,"&lt;&gt;")</f>
        <v>#REF!</v>
      </c>
      <c r="G19" s="845" t="e">
        <f t="shared" ca="1" si="9"/>
        <v>#REF!</v>
      </c>
      <c r="H19" s="856" t="e">
        <f ca="1">SUMIFS(INDIRECT("実行度合表集計!C"&amp;H52,FALSE),実行度合表集計!$I:$I,C19,実行度合表集計!$S:$S,$A$5,実行度合表集計!$D:$D,"&lt;&gt;")</f>
        <v>#REF!</v>
      </c>
      <c r="I19" s="855" t="e">
        <f ca="1">H19-SUMIFS(実行度合表集計!$Q:$Q,実行度合表集計!$I:$I,C19,実行度合表集計!$S:$S,$A$5,実行度合表集計!$D:$D,"&lt;&gt;")*1000</f>
        <v>#REF!</v>
      </c>
      <c r="J19" s="857" t="e">
        <f ca="1">SUMIFS(INDIRECT("実行度合表集計!C"&amp;J52,FALSE),実行度合表集計!$I:$I,C19,実行度合表集計!$S:$S,$A$5,実行度合表集計!$D:$D,"&lt;&gt;")*集計フラグ15</f>
        <v>#REF!</v>
      </c>
      <c r="K19" s="1766" t="str">
        <f>集計グループ15</f>
        <v>FIT-JPN・PHP</v>
      </c>
      <c r="L19" s="1767"/>
      <c r="M19" s="1768"/>
      <c r="N19" s="855" t="e">
        <f ca="1">SUMIFS(INDIRECT("実行度合表集計!C"&amp;N52,FALSE),実行度合表集計!$I:$I,K19,実行度合表集計!$S:$S,$A$5,実行度合表集計!$D:$D,"&lt;&gt;")</f>
        <v>#REF!</v>
      </c>
      <c r="O19" s="845" t="e">
        <f t="shared" ca="1" si="28"/>
        <v>#REF!</v>
      </c>
      <c r="P19" s="856" t="e">
        <f ca="1">SUMIFS(INDIRECT("実行度合表集計!C"&amp;P52,FALSE),実行度合表集計!$I:$I,K19,実行度合表集計!$S:$S,$A$5,実行度合表集計!$D:$D,"&lt;&gt;")</f>
        <v>#REF!</v>
      </c>
      <c r="Q19" s="855" t="e">
        <f ca="1">P19-SUMIFS(実行度合表集計!$Q:$Q,実行度合表集計!$I:$I,K19,実行度合表集計!$S:$S,$A$5,実行度合表集計!$D:$D,"&lt;&gt;")*1000</f>
        <v>#REF!</v>
      </c>
      <c r="R19" s="857" t="e">
        <f ca="1">SUMIFS(INDIRECT("実行度合表集計!C"&amp;R52,FALSE),実行度合表集計!$I:$I,K19,実行度合表集計!$S:$S,$A$5,実行度合表集計!$D:$D,"&lt;&gt;")*集計フラグ15</f>
        <v>#REF!</v>
      </c>
      <c r="S19" s="1766" t="str">
        <f>集計グループ15</f>
        <v>FIT-JPN・PHP</v>
      </c>
      <c r="T19" s="1767"/>
      <c r="U19" s="1768"/>
      <c r="V19" s="855" t="e">
        <f ca="1">SUMIFS(INDIRECT("実行度合表集計!C"&amp;V52,FALSE),実行度合表集計!$I:$I,S19,実行度合表集計!$S:$S,$A$5,実行度合表集計!$D:$D,"&lt;&gt;")</f>
        <v>#REF!</v>
      </c>
      <c r="W19" s="845" t="e">
        <f t="shared" ca="1" si="29"/>
        <v>#REF!</v>
      </c>
      <c r="X19" s="856" t="e">
        <f ca="1">SUMIFS(INDIRECT("実行度合表集計!C"&amp;X52,FALSE),実行度合表集計!$I:$I,S19,実行度合表集計!$S:$S,$A$5,実行度合表集計!$D:$D,"&lt;&gt;")</f>
        <v>#REF!</v>
      </c>
      <c r="Y19" s="855" t="e">
        <f ca="1">X19-SUMIFS(実行度合表集計!$Q:$Q,実行度合表集計!$I:$I,S19,実行度合表集計!$S:$S,$A$5,実行度合表集計!$D:$D,"&lt;&gt;")*1000</f>
        <v>#REF!</v>
      </c>
      <c r="Z19" s="857" t="e">
        <f ca="1">SUMIFS(INDIRECT("実行度合表集計!C"&amp;Z52,FALSE),実行度合表集計!$I:$I,S19,実行度合表集計!$S:$S,$A$5,実行度合表集計!$D:$D,"&lt;&gt;")*集計フラグ15</f>
        <v>#REF!</v>
      </c>
      <c r="AA19" s="858" t="e">
        <f t="shared" ca="1" si="0"/>
        <v>#REF!</v>
      </c>
      <c r="AB19" s="845" t="e">
        <f t="shared" ca="1" si="12"/>
        <v>#REF!</v>
      </c>
      <c r="AC19" s="855" t="e">
        <f t="shared" ca="1" si="1"/>
        <v>#REF!</v>
      </c>
      <c r="AD19" s="857" t="e">
        <f t="shared" ca="1" si="2"/>
        <v>#REF!</v>
      </c>
      <c r="AE19" s="1712"/>
      <c r="AF19" s="854" t="s">
        <v>300</v>
      </c>
      <c r="AG19" s="1766" t="str">
        <f>集計グループ15</f>
        <v>FIT-JPN・PHP</v>
      </c>
      <c r="AH19" s="1767"/>
      <c r="AI19" s="1768"/>
      <c r="AJ19" s="855" t="e">
        <f ca="1">SUMIFS(INDIRECT("実行度合表集計!C"&amp;AJ52,FALSE),実行度合表集計!$I:$I,AG19,実行度合表集計!$S:$S,$A$5,実行度合表集計!$D:$D,"&lt;&gt;")</f>
        <v>#REF!</v>
      </c>
      <c r="AK19" s="845" t="e">
        <f t="shared" ca="1" si="30"/>
        <v>#REF!</v>
      </c>
      <c r="AL19" s="856" t="e">
        <f ca="1">SUMIFS(INDIRECT("実行度合表集計!C"&amp;AL52,FALSE),実行度合表集計!$I:$I,AG19,実行度合表集計!$S:$S,$A$5,実行度合表集計!$D:$D,"&lt;&gt;")</f>
        <v>#REF!</v>
      </c>
      <c r="AM19" s="855" t="e">
        <f ca="1">AL19-SUMIFS(実行度合表集計!$Q:$Q,実行度合表集計!$I:$I,AG19,実行度合表集計!$S:$S,$A$5,実行度合表集計!$D:$D,"&lt;&gt;")*1000</f>
        <v>#REF!</v>
      </c>
      <c r="AN19" s="857" t="e">
        <f ca="1">SUMIFS(INDIRECT("実行度合表集計!C"&amp;AN52,FALSE),実行度合表集計!$I:$I,AG19,実行度合表集計!$S:$S,$A$5,実行度合表集計!$D:$D,"&lt;&gt;")*集計フラグ15</f>
        <v>#REF!</v>
      </c>
      <c r="AO19" s="1766" t="str">
        <f>集計グループ15</f>
        <v>FIT-JPN・PHP</v>
      </c>
      <c r="AP19" s="1767"/>
      <c r="AQ19" s="1768"/>
      <c r="AR19" s="855" t="e">
        <f ca="1">SUMIFS(INDIRECT("実行度合表集計!C"&amp;AR52,FALSE),実行度合表集計!$I:$I,AO19,実行度合表集計!$S:$S,$A$5,実行度合表集計!$D:$D,"&lt;&gt;")</f>
        <v>#REF!</v>
      </c>
      <c r="AS19" s="845" t="e">
        <f t="shared" ca="1" si="31"/>
        <v>#REF!</v>
      </c>
      <c r="AT19" s="856" t="e">
        <f ca="1">SUMIFS(INDIRECT("実行度合表集計!C"&amp;AT52,FALSE),実行度合表集計!$I:$I,AO19,実行度合表集計!$S:$S,$A$5,実行度合表集計!$D:$D,"&lt;&gt;")</f>
        <v>#REF!</v>
      </c>
      <c r="AU19" s="855" t="e">
        <f ca="1">AT19-SUMIFS(実行度合表集計!$Q:$Q,実行度合表集計!$I:$I,AO19,実行度合表集計!$S:$S,$A$5,実行度合表集計!$D:$D,"&lt;&gt;")*1000</f>
        <v>#REF!</v>
      </c>
      <c r="AV19" s="857" t="e">
        <f ca="1">SUMIFS(INDIRECT("実行度合表集計!C"&amp;AV52,FALSE),実行度合表集計!$I:$I,AO19,実行度合表集計!$S:$S,$A$5,実行度合表集計!$D:$D,"&lt;&gt;")*集計フラグ15</f>
        <v>#REF!</v>
      </c>
      <c r="AW19" s="1766" t="str">
        <f>集計グループ15</f>
        <v>FIT-JPN・PHP</v>
      </c>
      <c r="AX19" s="1767"/>
      <c r="AY19" s="1768"/>
      <c r="AZ19" s="855" t="e">
        <f ca="1">SUMIFS(INDIRECT("実行度合表集計!C"&amp;AZ52,FALSE),実行度合表集計!$I:$I,AW19,実行度合表集計!$S:$S,$A$5,実行度合表集計!$D:$D,"&lt;&gt;")</f>
        <v>#REF!</v>
      </c>
      <c r="BA19" s="845" t="e">
        <f t="shared" ca="1" si="32"/>
        <v>#REF!</v>
      </c>
      <c r="BB19" s="856" t="e">
        <f ca="1">SUMIFS(INDIRECT("実行度合表集計!C"&amp;BB52,FALSE),実行度合表集計!$I:$I,AW19,実行度合表集計!$S:$S,$A$5,実行度合表集計!$D:$D,"&lt;&gt;")</f>
        <v>#REF!</v>
      </c>
      <c r="BC19" s="855" t="e">
        <f ca="1">BB19-SUMIFS(実行度合表集計!$Q:$Q,実行度合表集計!$I:$I,AW19,実行度合表集計!$S:$S,$A$5,実行度合表集計!$D:$D,"&lt;&gt;")*1000</f>
        <v>#REF!</v>
      </c>
      <c r="BD19" s="857" t="e">
        <f ca="1">SUMIFS(INDIRECT("実行度合表集計!C"&amp;BD52,FALSE),実行度合表集計!$I:$I,AW19,実行度合表集計!$S:$S,$A$5,実行度合表集計!$D:$D,"&lt;&gt;")*集計フラグ15</f>
        <v>#REF!</v>
      </c>
      <c r="BE19" s="858" t="e">
        <f t="shared" ca="1" si="3"/>
        <v>#REF!</v>
      </c>
      <c r="BF19" s="845" t="e">
        <f t="shared" ca="1" si="16"/>
        <v>#REF!</v>
      </c>
      <c r="BG19" s="855" t="e">
        <f t="shared" ca="1" si="4"/>
        <v>#REF!</v>
      </c>
      <c r="BH19" s="857" t="e">
        <f t="shared" ca="1" si="5"/>
        <v>#REF!</v>
      </c>
      <c r="BI19" s="1712"/>
      <c r="BJ19" s="854" t="s">
        <v>300</v>
      </c>
      <c r="BK19" s="1766" t="str">
        <f>集計グループ15</f>
        <v>FIT-JPN・PHP</v>
      </c>
      <c r="BL19" s="1767"/>
      <c r="BM19" s="1768"/>
      <c r="BN19" s="855" t="e">
        <f ca="1">SUMIFS(INDIRECT("実行度合表集計!C"&amp;BN52,FALSE),実行度合表集計!$I:$I,BK19,実行度合表集計!$S:$S,$A$5,実行度合表集計!$D:$D,"&lt;&gt;")</f>
        <v>#REF!</v>
      </c>
      <c r="BO19" s="845" t="e">
        <f t="shared" ca="1" si="33"/>
        <v>#REF!</v>
      </c>
      <c r="BP19" s="856" t="e">
        <f ca="1">SUMIFS(INDIRECT("実行度合表集計!C"&amp;BP52,FALSE),実行度合表集計!$I:$I,BK19,実行度合表集計!$S:$S,$A$5,実行度合表集計!$D:$D,"&lt;&gt;")</f>
        <v>#REF!</v>
      </c>
      <c r="BQ19" s="855" t="e">
        <f ca="1">BP19-SUMIFS(実行度合表集計!$Q:$Q,実行度合表集計!$I:$I,BK19,実行度合表集計!$S:$S,$A$5,実行度合表集計!$D:$D,"&lt;&gt;")*1000</f>
        <v>#REF!</v>
      </c>
      <c r="BR19" s="857" t="e">
        <f ca="1">SUMIFS(INDIRECT("実行度合表集計!C"&amp;BR52,FALSE),実行度合表集計!$I:$I,BK19,実行度合表集計!$S:$S,$A$5,実行度合表集計!$D:$D,"&lt;&gt;")*集計フラグ15</f>
        <v>#REF!</v>
      </c>
      <c r="BS19" s="1766" t="str">
        <f>集計グループ15</f>
        <v>FIT-JPN・PHP</v>
      </c>
      <c r="BT19" s="1767"/>
      <c r="BU19" s="1768"/>
      <c r="BV19" s="855" t="e">
        <f ca="1">SUMIFS(INDIRECT("実行度合表集計!C"&amp;BV52,FALSE),実行度合表集計!$I:$I,BS19,実行度合表集計!$S:$S,$A$5,実行度合表集計!$D:$D,"&lt;&gt;")</f>
        <v>#REF!</v>
      </c>
      <c r="BW19" s="845" t="e">
        <f t="shared" ca="1" si="34"/>
        <v>#REF!</v>
      </c>
      <c r="BX19" s="856" t="e">
        <f ca="1">SUMIFS(INDIRECT("実行度合表集計!C"&amp;BX52,FALSE),実行度合表集計!$I:$I,BS19,実行度合表集計!$S:$S,$A$5,実行度合表集計!$D:$D,"&lt;&gt;")</f>
        <v>#REF!</v>
      </c>
      <c r="BY19" s="855" t="e">
        <f ca="1">BX19-SUMIFS(実行度合表集計!$Q:$Q,実行度合表集計!$I:$I,BS19,実行度合表集計!$S:$S,$A$5,実行度合表集計!$D:$D,"&lt;&gt;")*1000</f>
        <v>#REF!</v>
      </c>
      <c r="BZ19" s="857" t="e">
        <f ca="1">SUMIFS(INDIRECT("実行度合表集計!C"&amp;BZ52,FALSE),実行度合表集計!$I:$I,BS19,実行度合表集計!$S:$S,$A$5,実行度合表集計!$D:$D,"&lt;&gt;")*集計フラグ15</f>
        <v>#REF!</v>
      </c>
      <c r="CA19" s="1766" t="str">
        <f>集計グループ15</f>
        <v>FIT-JPN・PHP</v>
      </c>
      <c r="CB19" s="1767"/>
      <c r="CC19" s="1768"/>
      <c r="CD19" s="855" t="e">
        <f ca="1">SUMIFS(INDIRECT("実行度合表集計!C"&amp;CD52,FALSE),実行度合表集計!$I:$I,CA19,実行度合表集計!$S:$S,$A$5,実行度合表集計!$D:$D,"&lt;&gt;")</f>
        <v>#REF!</v>
      </c>
      <c r="CE19" s="845" t="e">
        <f t="shared" ca="1" si="35"/>
        <v>#REF!</v>
      </c>
      <c r="CF19" s="856" t="e">
        <f ca="1">SUMIFS(INDIRECT("実行度合表集計!C"&amp;CF52,FALSE),実行度合表集計!$I:$I,CA19,実行度合表集計!$S:$S,$A$5,実行度合表集計!$D:$D,"&lt;&gt;")</f>
        <v>#REF!</v>
      </c>
      <c r="CG19" s="855" t="e">
        <f ca="1">CF19-SUMIFS(実行度合表集計!$Q:$Q,実行度合表集計!$I:$I,CA19,実行度合表集計!$S:$S,$A$5,実行度合表集計!$D:$D,"&lt;&gt;")*1000</f>
        <v>#REF!</v>
      </c>
      <c r="CH19" s="857" t="e">
        <f ca="1">SUMIFS(INDIRECT("実行度合表集計!C"&amp;CH52,FALSE),実行度合表集計!$I:$I,CA19,実行度合表集計!$S:$S,$A$5,実行度合表集計!$D:$D,"&lt;&gt;")*集計フラグ15</f>
        <v>#REF!</v>
      </c>
      <c r="CI19" s="858" t="e">
        <f t="shared" ca="1" si="20"/>
        <v>#REF!</v>
      </c>
      <c r="CJ19" s="845" t="e">
        <f t="shared" ca="1" si="21"/>
        <v>#REF!</v>
      </c>
      <c r="CK19" s="855" t="e">
        <f t="shared" ca="1" si="22"/>
        <v>#REF!</v>
      </c>
      <c r="CL19" s="857" t="e">
        <f t="shared" ca="1" si="23"/>
        <v>#REF!</v>
      </c>
      <c r="CM19" s="1712"/>
      <c r="CN19" s="854" t="s">
        <v>300</v>
      </c>
      <c r="CO19" s="1766" t="str">
        <f>集計グループ15</f>
        <v>FIT-JPN・PHP</v>
      </c>
      <c r="CP19" s="1767"/>
      <c r="CQ19" s="1768"/>
      <c r="CR19" s="855" t="e">
        <f ca="1">SUMIFS(INDIRECT("実行度合表集計!C"&amp;CR52,FALSE),実行度合表集計!$I:$I,CO19,実行度合表集計!$S:$S,$A$5,実行度合表集計!$D:$D,"&lt;&gt;")</f>
        <v>#REF!</v>
      </c>
      <c r="CS19" s="845" t="e">
        <f t="shared" ca="1" si="36"/>
        <v>#REF!</v>
      </c>
      <c r="CT19" s="856" t="e">
        <f ca="1">SUMIFS(INDIRECT("実行度合表集計!C"&amp;CT52,FALSE),実行度合表集計!$I:$I,CO19,実行度合表集計!$S:$S,$A$5,実行度合表集計!$D:$D,"&lt;&gt;")</f>
        <v>#REF!</v>
      </c>
      <c r="CU19" s="855" t="e">
        <f ca="1">CT19-SUMIFS(実行度合表集計!$Q:$Q,実行度合表集計!$I:$I,CO19,実行度合表集計!$S:$S,$A$5,実行度合表集計!$D:$D,"&lt;&gt;")*1000</f>
        <v>#REF!</v>
      </c>
      <c r="CV19" s="857" t="e">
        <f ca="1">SUMIFS(INDIRECT("実行度合表集計!C"&amp;CV52,FALSE),実行度合表集計!$I:$I,CO19,実行度合表集計!$S:$S,$A$5,実行度合表集計!$D:$D,"&lt;&gt;")*集計フラグ15</f>
        <v>#REF!</v>
      </c>
      <c r="CW19" s="1766" t="str">
        <f>集計グループ15</f>
        <v>FIT-JPN・PHP</v>
      </c>
      <c r="CX19" s="1767"/>
      <c r="CY19" s="1768"/>
      <c r="CZ19" s="855" t="e">
        <f ca="1">SUMIFS(INDIRECT("実行度合表集計!C"&amp;CZ52,FALSE),実行度合表集計!$I:$I,CW19,実行度合表集計!$S:$S,$A$5,実行度合表集計!$D:$D,"&lt;&gt;")</f>
        <v>#REF!</v>
      </c>
      <c r="DA19" s="845" t="e">
        <f t="shared" ca="1" si="37"/>
        <v>#REF!</v>
      </c>
      <c r="DB19" s="856" t="e">
        <f ca="1">SUMIFS(INDIRECT("実行度合表集計!C"&amp;DB52,FALSE),実行度合表集計!$I:$I,CW19,実行度合表集計!$S:$S,$A$5,実行度合表集計!$D:$D,"&lt;&gt;")</f>
        <v>#REF!</v>
      </c>
      <c r="DC19" s="855" t="e">
        <f ca="1">DB19-SUMIFS(実行度合表集計!$Q:$Q,実行度合表集計!$I:$I,CW19,実行度合表集計!$S:$S,$A$5,実行度合表集計!$D:$D,"&lt;&gt;")*1000</f>
        <v>#REF!</v>
      </c>
      <c r="DD19" s="857" t="e">
        <f ca="1">SUMIFS(INDIRECT("実行度合表集計!C"&amp;DD52,FALSE),実行度合表集計!$I:$I,CW19,実行度合表集計!$S:$S,$A$5,実行度合表集計!$D:$D,"&lt;&gt;")*集計フラグ15</f>
        <v>#REF!</v>
      </c>
      <c r="DE19" s="1766" t="str">
        <f>集計グループ15</f>
        <v>FIT-JPN・PHP</v>
      </c>
      <c r="DF19" s="1767"/>
      <c r="DG19" s="1768"/>
      <c r="DH19" s="855" t="e">
        <f ca="1">SUMIFS(INDIRECT("実行度合表集計!C"&amp;DH52,FALSE),実行度合表集計!$I:$I,DE19,実行度合表集計!$S:$S,$A$5,実行度合表集計!$D:$D,"&lt;&gt;")</f>
        <v>#REF!</v>
      </c>
      <c r="DI19" s="845" t="e">
        <f t="shared" ca="1" si="38"/>
        <v>#REF!</v>
      </c>
      <c r="DJ19" s="856" t="e">
        <f ca="1">SUMIFS(INDIRECT("実行度合表集計!C"&amp;DJ52,FALSE),実行度合表集計!$I:$I,DE19,実行度合表集計!$S:$S,$A$5,実行度合表集計!$D:$D,"&lt;&gt;")</f>
        <v>#REF!</v>
      </c>
      <c r="DK19" s="855" t="e">
        <f ca="1">DJ19-SUMIFS(実行度合表集計!$Q:$Q,実行度合表集計!$I:$I,DE19,実行度合表集計!$S:$S,$A$5,実行度合表集計!$D:$D,"&lt;&gt;")*1000</f>
        <v>#REF!</v>
      </c>
      <c r="DL19" s="857" t="e">
        <f ca="1">SUMIFS(INDIRECT("実行度合表集計!C"&amp;DL52,FALSE),実行度合表集計!$I:$I,DE19,実行度合表集計!$S:$S,$A$5,実行度合表集計!$D:$D,"&lt;&gt;")*集計フラグ15</f>
        <v>#REF!</v>
      </c>
      <c r="DM19" s="858" t="e">
        <f t="shared" ca="1" si="6"/>
        <v>#REF!</v>
      </c>
      <c r="DN19" s="845" t="e">
        <f t="shared" ca="1" si="27"/>
        <v>#REF!</v>
      </c>
      <c r="DO19" s="855" t="e">
        <f t="shared" ca="1" si="7"/>
        <v>#REF!</v>
      </c>
      <c r="DP19" s="859" t="e">
        <f t="shared" ca="1" si="8"/>
        <v>#REF!</v>
      </c>
      <c r="DR19" s="860"/>
      <c r="DS19" s="852"/>
      <c r="DT19" s="853"/>
    </row>
    <row r="20" spans="1:124" ht="14.1" customHeight="1" x14ac:dyDescent="0.25">
      <c r="A20" s="1712"/>
      <c r="B20" s="854" t="s">
        <v>301</v>
      </c>
      <c r="C20" s="1766" t="str">
        <f>集計グループ16</f>
        <v>リーガルFP事業部</v>
      </c>
      <c r="D20" s="1767"/>
      <c r="E20" s="1768"/>
      <c r="F20" s="882" t="e">
        <f ca="1">SUMIFS(INDIRECT("実行度合表集計!C"&amp;F52,FALSE),実行度合表集計!$I:$I,C20,実行度合表集計!$S:$S,$A$5,実行度合表集計!$D:$D,"&lt;&gt;")</f>
        <v>#REF!</v>
      </c>
      <c r="G20" s="883" t="e">
        <f t="shared" ca="1" si="9"/>
        <v>#REF!</v>
      </c>
      <c r="H20" s="884" t="e">
        <f ca="1">SUMIFS(INDIRECT("実行度合表集計!C"&amp;H52,FALSE),実行度合表集計!$I:$I,C20,実行度合表集計!$S:$S,$A$5,実行度合表集計!$D:$D,"&lt;&gt;")</f>
        <v>#REF!</v>
      </c>
      <c r="I20" s="882" t="e">
        <f ca="1">H20-SUMIFS(実行度合表集計!$Q:$Q,実行度合表集計!$I:$I,C20,実行度合表集計!$S:$S,$A$5,実行度合表集計!$D:$D,"&lt;&gt;")*1000</f>
        <v>#REF!</v>
      </c>
      <c r="J20" s="885" t="e">
        <f ca="1">SUMIFS(INDIRECT("実行度合表集計!C"&amp;J52,FALSE),実行度合表集計!$I:$I,C20,実行度合表集計!$S:$S,$A$5,実行度合表集計!$D:$D,"&lt;&gt;")*集計フラグ16</f>
        <v>#REF!</v>
      </c>
      <c r="K20" s="1766" t="str">
        <f>集計グループ16</f>
        <v>リーガルFP事業部</v>
      </c>
      <c r="L20" s="1767"/>
      <c r="M20" s="1768"/>
      <c r="N20" s="882" t="e">
        <f ca="1">SUMIFS(INDIRECT("実行度合表集計!C"&amp;N52,FALSE),実行度合表集計!$I:$I,K20,実行度合表集計!$S:$S,$A$5,実行度合表集計!$D:$D,"&lt;&gt;")</f>
        <v>#REF!</v>
      </c>
      <c r="O20" s="883" t="e">
        <f t="shared" ca="1" si="28"/>
        <v>#REF!</v>
      </c>
      <c r="P20" s="884" t="e">
        <f ca="1">SUMIFS(INDIRECT("実行度合表集計!C"&amp;P52,FALSE),実行度合表集計!$I:$I,K20,実行度合表集計!$S:$S,$A$5,実行度合表集計!$D:$D,"&lt;&gt;")</f>
        <v>#REF!</v>
      </c>
      <c r="Q20" s="882" t="e">
        <f ca="1">P20-SUMIFS(実行度合表集計!$Q:$Q,実行度合表集計!$I:$I,K20,実行度合表集計!$S:$S,$A$5,実行度合表集計!$D:$D,"&lt;&gt;")*1000</f>
        <v>#REF!</v>
      </c>
      <c r="R20" s="885" t="e">
        <f ca="1">SUMIFS(INDIRECT("実行度合表集計!C"&amp;R52,FALSE),実行度合表集計!$I:$I,K20,実行度合表集計!$S:$S,$A$5,実行度合表集計!$D:$D,"&lt;&gt;")*集計フラグ16</f>
        <v>#REF!</v>
      </c>
      <c r="S20" s="1766" t="str">
        <f>集計グループ16</f>
        <v>リーガルFP事業部</v>
      </c>
      <c r="T20" s="1767"/>
      <c r="U20" s="1768"/>
      <c r="V20" s="882" t="e">
        <f ca="1">SUMIFS(INDIRECT("実行度合表集計!C"&amp;V52,FALSE),実行度合表集計!$I:$I,S20,実行度合表集計!$S:$S,$A$5,実行度合表集計!$D:$D,"&lt;&gt;")</f>
        <v>#REF!</v>
      </c>
      <c r="W20" s="883" t="e">
        <f t="shared" ca="1" si="29"/>
        <v>#REF!</v>
      </c>
      <c r="X20" s="884" t="e">
        <f ca="1">SUMIFS(INDIRECT("実行度合表集計!C"&amp;X52,FALSE),実行度合表集計!$I:$I,S20,実行度合表集計!$S:$S,$A$5,実行度合表集計!$D:$D,"&lt;&gt;")</f>
        <v>#REF!</v>
      </c>
      <c r="Y20" s="882" t="e">
        <f ca="1">X20-SUMIFS(実行度合表集計!$Q:$Q,実行度合表集計!$I:$I,S20,実行度合表集計!$S:$S,$A$5,実行度合表集計!$D:$D,"&lt;&gt;")*1000</f>
        <v>#REF!</v>
      </c>
      <c r="Z20" s="885" t="e">
        <f ca="1">SUMIFS(INDIRECT("実行度合表集計!C"&amp;Z52,FALSE),実行度合表集計!$I:$I,S20,実行度合表集計!$S:$S,$A$5,実行度合表集計!$D:$D,"&lt;&gt;")*集計フラグ16</f>
        <v>#REF!</v>
      </c>
      <c r="AA20" s="886" t="e">
        <f t="shared" ca="1" si="0"/>
        <v>#REF!</v>
      </c>
      <c r="AB20" s="883" t="e">
        <f t="shared" ca="1" si="12"/>
        <v>#REF!</v>
      </c>
      <c r="AC20" s="882" t="e">
        <f t="shared" ca="1" si="1"/>
        <v>#REF!</v>
      </c>
      <c r="AD20" s="885" t="e">
        <f t="shared" ca="1" si="2"/>
        <v>#REF!</v>
      </c>
      <c r="AE20" s="1712"/>
      <c r="AF20" s="854" t="s">
        <v>301</v>
      </c>
      <c r="AG20" s="1766" t="str">
        <f>集計グループ16</f>
        <v>リーガルFP事業部</v>
      </c>
      <c r="AH20" s="1767"/>
      <c r="AI20" s="1768"/>
      <c r="AJ20" s="882" t="e">
        <f ca="1">SUMIFS(INDIRECT("実行度合表集計!C"&amp;AJ52,FALSE),実行度合表集計!$I:$I,AG20,実行度合表集計!$S:$S,$A$5,実行度合表集計!$D:$D,"&lt;&gt;")</f>
        <v>#REF!</v>
      </c>
      <c r="AK20" s="883" t="e">
        <f t="shared" ca="1" si="30"/>
        <v>#REF!</v>
      </c>
      <c r="AL20" s="884" t="e">
        <f ca="1">SUMIFS(INDIRECT("実行度合表集計!C"&amp;AL52,FALSE),実行度合表集計!$I:$I,AG20,実行度合表集計!$S:$S,$A$5,実行度合表集計!$D:$D,"&lt;&gt;")</f>
        <v>#REF!</v>
      </c>
      <c r="AM20" s="882" t="e">
        <f ca="1">AL20-SUMIFS(実行度合表集計!$Q:$Q,実行度合表集計!$I:$I,AG20,実行度合表集計!$S:$S,$A$5,実行度合表集計!$D:$D,"&lt;&gt;")*1000</f>
        <v>#REF!</v>
      </c>
      <c r="AN20" s="885" t="e">
        <f ca="1">SUMIFS(INDIRECT("実行度合表集計!C"&amp;AN52,FALSE),実行度合表集計!$I:$I,AG20,実行度合表集計!$S:$S,$A$5,実行度合表集計!$D:$D,"&lt;&gt;")*集計フラグ16</f>
        <v>#REF!</v>
      </c>
      <c r="AO20" s="1766" t="str">
        <f>集計グループ16</f>
        <v>リーガルFP事業部</v>
      </c>
      <c r="AP20" s="1767"/>
      <c r="AQ20" s="1768"/>
      <c r="AR20" s="882" t="e">
        <f ca="1">SUMIFS(INDIRECT("実行度合表集計!C"&amp;AR52,FALSE),実行度合表集計!$I:$I,AO20,実行度合表集計!$S:$S,$A$5,実行度合表集計!$D:$D,"&lt;&gt;")</f>
        <v>#REF!</v>
      </c>
      <c r="AS20" s="883" t="e">
        <f t="shared" ca="1" si="31"/>
        <v>#REF!</v>
      </c>
      <c r="AT20" s="884" t="e">
        <f ca="1">SUMIFS(INDIRECT("実行度合表集計!C"&amp;AT52,FALSE),実行度合表集計!$I:$I,AO20,実行度合表集計!$S:$S,$A$5,実行度合表集計!$D:$D,"&lt;&gt;")</f>
        <v>#REF!</v>
      </c>
      <c r="AU20" s="882" t="e">
        <f ca="1">AT20-SUMIFS(実行度合表集計!$Q:$Q,実行度合表集計!$I:$I,AO20,実行度合表集計!$S:$S,$A$5,実行度合表集計!$D:$D,"&lt;&gt;")*1000</f>
        <v>#REF!</v>
      </c>
      <c r="AV20" s="885" t="e">
        <f ca="1">SUMIFS(INDIRECT("実行度合表集計!C"&amp;AV52,FALSE),実行度合表集計!$I:$I,AO20,実行度合表集計!$S:$S,$A$5,実行度合表集計!$D:$D,"&lt;&gt;")*集計フラグ16</f>
        <v>#REF!</v>
      </c>
      <c r="AW20" s="1766" t="str">
        <f>集計グループ16</f>
        <v>リーガルFP事業部</v>
      </c>
      <c r="AX20" s="1767"/>
      <c r="AY20" s="1768"/>
      <c r="AZ20" s="882" t="e">
        <f ca="1">SUMIFS(INDIRECT("実行度合表集計!C"&amp;AZ52,FALSE),実行度合表集計!$I:$I,AW20,実行度合表集計!$S:$S,$A$5,実行度合表集計!$D:$D,"&lt;&gt;")</f>
        <v>#REF!</v>
      </c>
      <c r="BA20" s="883" t="e">
        <f t="shared" ca="1" si="32"/>
        <v>#REF!</v>
      </c>
      <c r="BB20" s="884" t="e">
        <f ca="1">SUMIFS(INDIRECT("実行度合表集計!C"&amp;BB52,FALSE),実行度合表集計!$I:$I,AW20,実行度合表集計!$S:$S,$A$5,実行度合表集計!$D:$D,"&lt;&gt;")</f>
        <v>#REF!</v>
      </c>
      <c r="BC20" s="882" t="e">
        <f ca="1">BB20-SUMIFS(実行度合表集計!$Q:$Q,実行度合表集計!$I:$I,AW20,実行度合表集計!$S:$S,$A$5,実行度合表集計!$D:$D,"&lt;&gt;")*1000</f>
        <v>#REF!</v>
      </c>
      <c r="BD20" s="885" t="e">
        <f ca="1">SUMIFS(INDIRECT("実行度合表集計!C"&amp;BD52,FALSE),実行度合表集計!$I:$I,AW20,実行度合表集計!$S:$S,$A$5,実行度合表集計!$D:$D,"&lt;&gt;")*集計フラグ16</f>
        <v>#REF!</v>
      </c>
      <c r="BE20" s="886" t="e">
        <f t="shared" ca="1" si="3"/>
        <v>#REF!</v>
      </c>
      <c r="BF20" s="883" t="e">
        <f t="shared" ca="1" si="16"/>
        <v>#REF!</v>
      </c>
      <c r="BG20" s="882" t="e">
        <f t="shared" ca="1" si="4"/>
        <v>#REF!</v>
      </c>
      <c r="BH20" s="885" t="e">
        <f t="shared" ca="1" si="5"/>
        <v>#REF!</v>
      </c>
      <c r="BI20" s="1712"/>
      <c r="BJ20" s="854" t="s">
        <v>301</v>
      </c>
      <c r="BK20" s="1766" t="str">
        <f>集計グループ16</f>
        <v>リーガルFP事業部</v>
      </c>
      <c r="BL20" s="1767"/>
      <c r="BM20" s="1768"/>
      <c r="BN20" s="882" t="e">
        <f ca="1">SUMIFS(INDIRECT("実行度合表集計!C"&amp;BN52,FALSE),実行度合表集計!$I:$I,BK20,実行度合表集計!$S:$S,$A$5,実行度合表集計!$D:$D,"&lt;&gt;")</f>
        <v>#REF!</v>
      </c>
      <c r="BO20" s="883" t="e">
        <f t="shared" ca="1" si="33"/>
        <v>#REF!</v>
      </c>
      <c r="BP20" s="884" t="e">
        <f ca="1">SUMIFS(INDIRECT("実行度合表集計!C"&amp;BP52,FALSE),実行度合表集計!$I:$I,BK20,実行度合表集計!$S:$S,$A$5,実行度合表集計!$D:$D,"&lt;&gt;")</f>
        <v>#REF!</v>
      </c>
      <c r="BQ20" s="882" t="e">
        <f ca="1">BP20-SUMIFS(実行度合表集計!$Q:$Q,実行度合表集計!$I:$I,BK20,実行度合表集計!$S:$S,$A$5,実行度合表集計!$D:$D,"&lt;&gt;")*1000</f>
        <v>#REF!</v>
      </c>
      <c r="BR20" s="885" t="e">
        <f ca="1">SUMIFS(INDIRECT("実行度合表集計!C"&amp;BR52,FALSE),実行度合表集計!$I:$I,BK20,実行度合表集計!$S:$S,$A$5,実行度合表集計!$D:$D,"&lt;&gt;")*集計フラグ16</f>
        <v>#REF!</v>
      </c>
      <c r="BS20" s="1766" t="str">
        <f>集計グループ16</f>
        <v>リーガルFP事業部</v>
      </c>
      <c r="BT20" s="1767"/>
      <c r="BU20" s="1768"/>
      <c r="BV20" s="882" t="e">
        <f ca="1">SUMIFS(INDIRECT("実行度合表集計!C"&amp;BV52,FALSE),実行度合表集計!$I:$I,BS20,実行度合表集計!$S:$S,$A$5,実行度合表集計!$D:$D,"&lt;&gt;")</f>
        <v>#REF!</v>
      </c>
      <c r="BW20" s="883" t="e">
        <f t="shared" ca="1" si="34"/>
        <v>#REF!</v>
      </c>
      <c r="BX20" s="884" t="e">
        <f ca="1">SUMIFS(INDIRECT("実行度合表集計!C"&amp;BX52,FALSE),実行度合表集計!$I:$I,BS20,実行度合表集計!$S:$S,$A$5,実行度合表集計!$D:$D,"&lt;&gt;")</f>
        <v>#REF!</v>
      </c>
      <c r="BY20" s="882" t="e">
        <f ca="1">BX20-SUMIFS(実行度合表集計!$Q:$Q,実行度合表集計!$I:$I,BS20,実行度合表集計!$S:$S,$A$5,実行度合表集計!$D:$D,"&lt;&gt;")*1000</f>
        <v>#REF!</v>
      </c>
      <c r="BZ20" s="885" t="e">
        <f ca="1">SUMIFS(INDIRECT("実行度合表集計!C"&amp;BZ52,FALSE),実行度合表集計!$I:$I,BS20,実行度合表集計!$S:$S,$A$5,実行度合表集計!$D:$D,"&lt;&gt;")*集計フラグ16</f>
        <v>#REF!</v>
      </c>
      <c r="CA20" s="1766" t="str">
        <f>集計グループ16</f>
        <v>リーガルFP事業部</v>
      </c>
      <c r="CB20" s="1767"/>
      <c r="CC20" s="1768"/>
      <c r="CD20" s="882" t="e">
        <f ca="1">SUMIFS(INDIRECT("実行度合表集計!C"&amp;CD52,FALSE),実行度合表集計!$I:$I,CA20,実行度合表集計!$S:$S,$A$5,実行度合表集計!$D:$D,"&lt;&gt;")</f>
        <v>#REF!</v>
      </c>
      <c r="CE20" s="883" t="e">
        <f t="shared" ca="1" si="35"/>
        <v>#REF!</v>
      </c>
      <c r="CF20" s="884" t="e">
        <f ca="1">SUMIFS(INDIRECT("実行度合表集計!C"&amp;CF52,FALSE),実行度合表集計!$I:$I,CA20,実行度合表集計!$S:$S,$A$5,実行度合表集計!$D:$D,"&lt;&gt;")</f>
        <v>#REF!</v>
      </c>
      <c r="CG20" s="882" t="e">
        <f ca="1">CF20-SUMIFS(実行度合表集計!$Q:$Q,実行度合表集計!$I:$I,CA20,実行度合表集計!$S:$S,$A$5,実行度合表集計!$D:$D,"&lt;&gt;")*1000</f>
        <v>#REF!</v>
      </c>
      <c r="CH20" s="885" t="e">
        <f ca="1">SUMIFS(INDIRECT("実行度合表集計!C"&amp;CH52,FALSE),実行度合表集計!$I:$I,CA20,実行度合表集計!$S:$S,$A$5,実行度合表集計!$D:$D,"&lt;&gt;")*集計フラグ16</f>
        <v>#REF!</v>
      </c>
      <c r="CI20" s="886" t="e">
        <f t="shared" ca="1" si="20"/>
        <v>#REF!</v>
      </c>
      <c r="CJ20" s="883" t="e">
        <f t="shared" ca="1" si="21"/>
        <v>#REF!</v>
      </c>
      <c r="CK20" s="882" t="e">
        <f t="shared" ca="1" si="22"/>
        <v>#REF!</v>
      </c>
      <c r="CL20" s="885" t="e">
        <f t="shared" ca="1" si="23"/>
        <v>#REF!</v>
      </c>
      <c r="CM20" s="1712"/>
      <c r="CN20" s="854" t="s">
        <v>301</v>
      </c>
      <c r="CO20" s="1766" t="str">
        <f>集計グループ16</f>
        <v>リーガルFP事業部</v>
      </c>
      <c r="CP20" s="1767"/>
      <c r="CQ20" s="1768"/>
      <c r="CR20" s="882" t="e">
        <f ca="1">SUMIFS(INDIRECT("実行度合表集計!C"&amp;CR52,FALSE),実行度合表集計!$I:$I,CO20,実行度合表集計!$S:$S,$A$5,実行度合表集計!$D:$D,"&lt;&gt;")</f>
        <v>#REF!</v>
      </c>
      <c r="CS20" s="883" t="e">
        <f t="shared" ca="1" si="36"/>
        <v>#REF!</v>
      </c>
      <c r="CT20" s="884" t="e">
        <f ca="1">SUMIFS(INDIRECT("実行度合表集計!C"&amp;CT52,FALSE),実行度合表集計!$I:$I,CO20,実行度合表集計!$S:$S,$A$5,実行度合表集計!$D:$D,"&lt;&gt;")</f>
        <v>#REF!</v>
      </c>
      <c r="CU20" s="882" t="e">
        <f ca="1">CT20-SUMIFS(実行度合表集計!$Q:$Q,実行度合表集計!$I:$I,CO20,実行度合表集計!$S:$S,$A$5,実行度合表集計!$D:$D,"&lt;&gt;")*1000</f>
        <v>#REF!</v>
      </c>
      <c r="CV20" s="885" t="e">
        <f ca="1">SUMIFS(INDIRECT("実行度合表集計!C"&amp;CV52,FALSE),実行度合表集計!$I:$I,CO20,実行度合表集計!$S:$S,$A$5,実行度合表集計!$D:$D,"&lt;&gt;")*集計フラグ16</f>
        <v>#REF!</v>
      </c>
      <c r="CW20" s="1766" t="str">
        <f>集計グループ16</f>
        <v>リーガルFP事業部</v>
      </c>
      <c r="CX20" s="1767"/>
      <c r="CY20" s="1768"/>
      <c r="CZ20" s="882" t="e">
        <f ca="1">SUMIFS(INDIRECT("実行度合表集計!C"&amp;CZ52,FALSE),実行度合表集計!$I:$I,CW20,実行度合表集計!$S:$S,$A$5,実行度合表集計!$D:$D,"&lt;&gt;")</f>
        <v>#REF!</v>
      </c>
      <c r="DA20" s="883" t="e">
        <f t="shared" ca="1" si="37"/>
        <v>#REF!</v>
      </c>
      <c r="DB20" s="884" t="e">
        <f ca="1">SUMIFS(INDIRECT("実行度合表集計!C"&amp;DB52,FALSE),実行度合表集計!$I:$I,CW20,実行度合表集計!$S:$S,$A$5,実行度合表集計!$D:$D,"&lt;&gt;")</f>
        <v>#REF!</v>
      </c>
      <c r="DC20" s="882" t="e">
        <f ca="1">DB20-SUMIFS(実行度合表集計!$Q:$Q,実行度合表集計!$I:$I,CW20,実行度合表集計!$S:$S,$A$5,実行度合表集計!$D:$D,"&lt;&gt;")*1000</f>
        <v>#REF!</v>
      </c>
      <c r="DD20" s="885" t="e">
        <f ca="1">SUMIFS(INDIRECT("実行度合表集計!C"&amp;DD52,FALSE),実行度合表集計!$I:$I,CW20,実行度合表集計!$S:$S,$A$5,実行度合表集計!$D:$D,"&lt;&gt;")*集計フラグ16</f>
        <v>#REF!</v>
      </c>
      <c r="DE20" s="1766" t="str">
        <f>集計グループ16</f>
        <v>リーガルFP事業部</v>
      </c>
      <c r="DF20" s="1767"/>
      <c r="DG20" s="1768"/>
      <c r="DH20" s="882" t="e">
        <f ca="1">SUMIFS(INDIRECT("実行度合表集計!C"&amp;DH52,FALSE),実行度合表集計!$I:$I,DE20,実行度合表集計!$S:$S,$A$5,実行度合表集計!$D:$D,"&lt;&gt;")</f>
        <v>#REF!</v>
      </c>
      <c r="DI20" s="883" t="e">
        <f t="shared" ca="1" si="38"/>
        <v>#REF!</v>
      </c>
      <c r="DJ20" s="884" t="e">
        <f ca="1">SUMIFS(INDIRECT("実行度合表集計!C"&amp;DJ52,FALSE),実行度合表集計!$I:$I,DE20,実行度合表集計!$S:$S,$A$5,実行度合表集計!$D:$D,"&lt;&gt;")</f>
        <v>#REF!</v>
      </c>
      <c r="DK20" s="882" t="e">
        <f ca="1">DJ20-SUMIFS(実行度合表集計!$Q:$Q,実行度合表集計!$I:$I,DE20,実行度合表集計!$S:$S,$A$5,実行度合表集計!$D:$D,"&lt;&gt;")*1000</f>
        <v>#REF!</v>
      </c>
      <c r="DL20" s="885" t="e">
        <f ca="1">SUMIFS(INDIRECT("実行度合表集計!C"&amp;DL52,FALSE),実行度合表集計!$I:$I,DE20,実行度合表集計!$S:$S,$A$5,実行度合表集計!$D:$D,"&lt;&gt;")*集計フラグ16</f>
        <v>#REF!</v>
      </c>
      <c r="DM20" s="886" t="e">
        <f t="shared" ca="1" si="6"/>
        <v>#REF!</v>
      </c>
      <c r="DN20" s="883" t="e">
        <f t="shared" ca="1" si="27"/>
        <v>#REF!</v>
      </c>
      <c r="DO20" s="882" t="e">
        <f t="shared" ca="1" si="7"/>
        <v>#REF!</v>
      </c>
      <c r="DP20" s="887" t="e">
        <f t="shared" ca="1" si="8"/>
        <v>#REF!</v>
      </c>
      <c r="DR20" s="860"/>
      <c r="DS20" s="852"/>
      <c r="DT20" s="853"/>
    </row>
    <row r="21" spans="1:124" ht="14.1" customHeight="1" x14ac:dyDescent="0.25">
      <c r="A21" s="1712"/>
      <c r="B21" s="854" t="s">
        <v>302</v>
      </c>
      <c r="C21" s="1766">
        <f>集計グループ17</f>
        <v>0</v>
      </c>
      <c r="D21" s="1767"/>
      <c r="E21" s="1768"/>
      <c r="F21" s="882">
        <f ca="1">SUMIFS(INDIRECT("実行度合表集計!C"&amp;F52,FALSE),実行度合表集計!$I:$I,C21,実行度合表集計!$S:$S,$A$5,実行度合表集計!$D:$D,"&lt;&gt;")</f>
        <v>0</v>
      </c>
      <c r="G21" s="883" t="str">
        <f t="shared" ca="1" si="9"/>
        <v/>
      </c>
      <c r="H21" s="884">
        <f ca="1">SUMIFS(INDIRECT("実行度合表集計!C"&amp;H52,FALSE),実行度合表集計!$I:$I,C21,実行度合表集計!$S:$S,$A$5,実行度合表集計!$D:$D,"&lt;&gt;")</f>
        <v>0</v>
      </c>
      <c r="I21" s="882">
        <f ca="1">H21-SUMIFS(実行度合表集計!$Q:$Q,実行度合表集計!$I:$I,C21,実行度合表集計!$S:$S,$A$5,実行度合表集計!$D:$D,"&lt;&gt;")*1000</f>
        <v>0</v>
      </c>
      <c r="J21" s="885">
        <f ca="1">SUMIFS(INDIRECT("実行度合表集計!C"&amp;J52,FALSE),実行度合表集計!$I:$I,C21,実行度合表集計!$S:$S,$A$5,実行度合表集計!$D:$D,"&lt;&gt;")*集計フラグ17</f>
        <v>0</v>
      </c>
      <c r="K21" s="1766">
        <f>集計グループ17</f>
        <v>0</v>
      </c>
      <c r="L21" s="1767"/>
      <c r="M21" s="1768"/>
      <c r="N21" s="882">
        <f ca="1">SUMIFS(INDIRECT("実行度合表集計!C"&amp;N52,FALSE),実行度合表集計!$I:$I,K21,実行度合表集計!$S:$S,$A$5,実行度合表集計!$D:$D,"&lt;&gt;")</f>
        <v>0</v>
      </c>
      <c r="O21" s="883" t="str">
        <f t="shared" ca="1" si="28"/>
        <v/>
      </c>
      <c r="P21" s="884">
        <f ca="1">SUMIFS(INDIRECT("実行度合表集計!C"&amp;P52,FALSE),実行度合表集計!$I:$I,K21,実行度合表集計!$S:$S,$A$5,実行度合表集計!$D:$D,"&lt;&gt;")</f>
        <v>0</v>
      </c>
      <c r="Q21" s="882">
        <f ca="1">P21-SUMIFS(実行度合表集計!$Q:$Q,実行度合表集計!$I:$I,K21,実行度合表集計!$S:$S,$A$5,実行度合表集計!$D:$D,"&lt;&gt;")*1000</f>
        <v>0</v>
      </c>
      <c r="R21" s="885">
        <f ca="1">SUMIFS(INDIRECT("実行度合表集計!C"&amp;R52,FALSE),実行度合表集計!$I:$I,K21,実行度合表集計!$S:$S,$A$5,実行度合表集計!$D:$D,"&lt;&gt;")*集計フラグ17</f>
        <v>0</v>
      </c>
      <c r="S21" s="1766">
        <f>集計グループ17</f>
        <v>0</v>
      </c>
      <c r="T21" s="1767"/>
      <c r="U21" s="1768"/>
      <c r="V21" s="882">
        <f ca="1">SUMIFS(INDIRECT("実行度合表集計!C"&amp;V52,FALSE),実行度合表集計!$I:$I,S21,実行度合表集計!$S:$S,$A$5,実行度合表集計!$D:$D,"&lt;&gt;")</f>
        <v>0</v>
      </c>
      <c r="W21" s="883" t="str">
        <f t="shared" ca="1" si="29"/>
        <v/>
      </c>
      <c r="X21" s="884">
        <f ca="1">SUMIFS(INDIRECT("実行度合表集計!C"&amp;X52,FALSE),実行度合表集計!$I:$I,S21,実行度合表集計!$S:$S,$A$5,実行度合表集計!$D:$D,"&lt;&gt;")</f>
        <v>0</v>
      </c>
      <c r="Y21" s="882">
        <f ca="1">X21-SUMIFS(実行度合表集計!$Q:$Q,実行度合表集計!$I:$I,S21,実行度合表集計!$S:$S,$A$5,実行度合表集計!$D:$D,"&lt;&gt;")*1000</f>
        <v>0</v>
      </c>
      <c r="Z21" s="885">
        <f ca="1">SUMIFS(INDIRECT("実行度合表集計!C"&amp;Z52,FALSE),実行度合表集計!$I:$I,S21,実行度合表集計!$S:$S,$A$5,実行度合表集計!$D:$D,"&lt;&gt;")*集計フラグ17</f>
        <v>0</v>
      </c>
      <c r="AA21" s="886">
        <f t="shared" ca="1" si="0"/>
        <v>0</v>
      </c>
      <c r="AB21" s="883" t="str">
        <f t="shared" ca="1" si="12"/>
        <v/>
      </c>
      <c r="AC21" s="882">
        <f t="shared" ca="1" si="1"/>
        <v>0</v>
      </c>
      <c r="AD21" s="885">
        <f t="shared" ca="1" si="2"/>
        <v>0</v>
      </c>
      <c r="AE21" s="1712"/>
      <c r="AF21" s="854" t="s">
        <v>302</v>
      </c>
      <c r="AG21" s="1766">
        <f>集計グループ17</f>
        <v>0</v>
      </c>
      <c r="AH21" s="1767"/>
      <c r="AI21" s="1768"/>
      <c r="AJ21" s="882">
        <f ca="1">SUMIFS(INDIRECT("実行度合表集計!C"&amp;AJ52,FALSE),実行度合表集計!$I:$I,AG21,実行度合表集計!$S:$S,$A$5,実行度合表集計!$D:$D,"&lt;&gt;")</f>
        <v>0</v>
      </c>
      <c r="AK21" s="883" t="str">
        <f t="shared" ca="1" si="30"/>
        <v/>
      </c>
      <c r="AL21" s="884">
        <f ca="1">SUMIFS(INDIRECT("実行度合表集計!C"&amp;AL52,FALSE),実行度合表集計!$I:$I,AG21,実行度合表集計!$S:$S,$A$5,実行度合表集計!$D:$D,"&lt;&gt;")</f>
        <v>0</v>
      </c>
      <c r="AM21" s="882">
        <f ca="1">AL21-SUMIFS(実行度合表集計!$Q:$Q,実行度合表集計!$I:$I,AG21,実行度合表集計!$S:$S,$A$5,実行度合表集計!$D:$D,"&lt;&gt;")*1000</f>
        <v>0</v>
      </c>
      <c r="AN21" s="885">
        <f ca="1">SUMIFS(INDIRECT("実行度合表集計!C"&amp;AN52,FALSE),実行度合表集計!$I:$I,AG21,実行度合表集計!$S:$S,$A$5,実行度合表集計!$D:$D,"&lt;&gt;")*集計フラグ17</f>
        <v>0</v>
      </c>
      <c r="AO21" s="1766">
        <f>集計グループ17</f>
        <v>0</v>
      </c>
      <c r="AP21" s="1767"/>
      <c r="AQ21" s="1768"/>
      <c r="AR21" s="882">
        <f ca="1">SUMIFS(INDIRECT("実行度合表集計!C"&amp;AR52,FALSE),実行度合表集計!$I:$I,AO21,実行度合表集計!$S:$S,$A$5,実行度合表集計!$D:$D,"&lt;&gt;")</f>
        <v>0</v>
      </c>
      <c r="AS21" s="883" t="str">
        <f t="shared" ca="1" si="31"/>
        <v/>
      </c>
      <c r="AT21" s="884">
        <f ca="1">SUMIFS(INDIRECT("実行度合表集計!C"&amp;AT52,FALSE),実行度合表集計!$I:$I,AO21,実行度合表集計!$S:$S,$A$5,実行度合表集計!$D:$D,"&lt;&gt;")</f>
        <v>0</v>
      </c>
      <c r="AU21" s="882">
        <f ca="1">AT21-SUMIFS(実行度合表集計!$Q:$Q,実行度合表集計!$I:$I,AO21,実行度合表集計!$S:$S,$A$5,実行度合表集計!$D:$D,"&lt;&gt;")*1000</f>
        <v>0</v>
      </c>
      <c r="AV21" s="885">
        <f ca="1">SUMIFS(INDIRECT("実行度合表集計!C"&amp;AV52,FALSE),実行度合表集計!$I:$I,AO21,実行度合表集計!$S:$S,$A$5,実行度合表集計!$D:$D,"&lt;&gt;")*集計フラグ17</f>
        <v>0</v>
      </c>
      <c r="AW21" s="1766">
        <f>集計グループ17</f>
        <v>0</v>
      </c>
      <c r="AX21" s="1767"/>
      <c r="AY21" s="1768"/>
      <c r="AZ21" s="882">
        <f ca="1">SUMIFS(INDIRECT("実行度合表集計!C"&amp;AZ52,FALSE),実行度合表集計!$I:$I,AW21,実行度合表集計!$S:$S,$A$5,実行度合表集計!$D:$D,"&lt;&gt;")</f>
        <v>0</v>
      </c>
      <c r="BA21" s="883" t="str">
        <f t="shared" ca="1" si="32"/>
        <v/>
      </c>
      <c r="BB21" s="884">
        <f ca="1">SUMIFS(INDIRECT("実行度合表集計!C"&amp;BB52,FALSE),実行度合表集計!$I:$I,AW21,実行度合表集計!$S:$S,$A$5,実行度合表集計!$D:$D,"&lt;&gt;")</f>
        <v>0</v>
      </c>
      <c r="BC21" s="882">
        <f ca="1">BB21-SUMIFS(実行度合表集計!$Q:$Q,実行度合表集計!$I:$I,AW21,実行度合表集計!$S:$S,$A$5,実行度合表集計!$D:$D,"&lt;&gt;")*1000</f>
        <v>0</v>
      </c>
      <c r="BD21" s="885">
        <f ca="1">SUMIFS(INDIRECT("実行度合表集計!C"&amp;BD52,FALSE),実行度合表集計!$I:$I,AW21,実行度合表集計!$S:$S,$A$5,実行度合表集計!$D:$D,"&lt;&gt;")*集計フラグ17</f>
        <v>0</v>
      </c>
      <c r="BE21" s="886">
        <f t="shared" ca="1" si="3"/>
        <v>0</v>
      </c>
      <c r="BF21" s="883" t="str">
        <f t="shared" ca="1" si="16"/>
        <v/>
      </c>
      <c r="BG21" s="882">
        <f t="shared" ca="1" si="4"/>
        <v>0</v>
      </c>
      <c r="BH21" s="885">
        <f t="shared" ca="1" si="5"/>
        <v>0</v>
      </c>
      <c r="BI21" s="1712"/>
      <c r="BJ21" s="854" t="s">
        <v>302</v>
      </c>
      <c r="BK21" s="1766">
        <f>集計グループ17</f>
        <v>0</v>
      </c>
      <c r="BL21" s="1767"/>
      <c r="BM21" s="1768"/>
      <c r="BN21" s="882">
        <f ca="1">SUMIFS(INDIRECT("実行度合表集計!C"&amp;BN52,FALSE),実行度合表集計!$I:$I,BK21,実行度合表集計!$S:$S,$A$5,実行度合表集計!$D:$D,"&lt;&gt;")</f>
        <v>0</v>
      </c>
      <c r="BO21" s="883" t="str">
        <f t="shared" ca="1" si="33"/>
        <v/>
      </c>
      <c r="BP21" s="884">
        <f ca="1">SUMIFS(INDIRECT("実行度合表集計!C"&amp;BP52,FALSE),実行度合表集計!$I:$I,BK21,実行度合表集計!$S:$S,$A$5,実行度合表集計!$D:$D,"&lt;&gt;")</f>
        <v>0</v>
      </c>
      <c r="BQ21" s="882">
        <f ca="1">BP21-SUMIFS(実行度合表集計!$Q:$Q,実行度合表集計!$I:$I,BK21,実行度合表集計!$S:$S,$A$5,実行度合表集計!$D:$D,"&lt;&gt;")*1000</f>
        <v>0</v>
      </c>
      <c r="BR21" s="885">
        <f ca="1">SUMIFS(INDIRECT("実行度合表集計!C"&amp;BR52,FALSE),実行度合表集計!$I:$I,BK21,実行度合表集計!$S:$S,$A$5,実行度合表集計!$D:$D,"&lt;&gt;")*集計フラグ17</f>
        <v>0</v>
      </c>
      <c r="BS21" s="1766">
        <f>集計グループ17</f>
        <v>0</v>
      </c>
      <c r="BT21" s="1767"/>
      <c r="BU21" s="1768"/>
      <c r="BV21" s="882">
        <f ca="1">SUMIFS(INDIRECT("実行度合表集計!C"&amp;BV52,FALSE),実行度合表集計!$I:$I,BS21,実行度合表集計!$S:$S,$A$5,実行度合表集計!$D:$D,"&lt;&gt;")</f>
        <v>0</v>
      </c>
      <c r="BW21" s="883" t="str">
        <f t="shared" ca="1" si="34"/>
        <v/>
      </c>
      <c r="BX21" s="884">
        <f ca="1">SUMIFS(INDIRECT("実行度合表集計!C"&amp;BX52,FALSE),実行度合表集計!$I:$I,BS21,実行度合表集計!$S:$S,$A$5,実行度合表集計!$D:$D,"&lt;&gt;")</f>
        <v>0</v>
      </c>
      <c r="BY21" s="882">
        <f ca="1">BX21-SUMIFS(実行度合表集計!$Q:$Q,実行度合表集計!$I:$I,BS21,実行度合表集計!$S:$S,$A$5,実行度合表集計!$D:$D,"&lt;&gt;")*1000</f>
        <v>0</v>
      </c>
      <c r="BZ21" s="885">
        <f ca="1">SUMIFS(INDIRECT("実行度合表集計!C"&amp;BZ52,FALSE),実行度合表集計!$I:$I,BS21,実行度合表集計!$S:$S,$A$5,実行度合表集計!$D:$D,"&lt;&gt;")*集計フラグ17</f>
        <v>0</v>
      </c>
      <c r="CA21" s="1766">
        <f>集計グループ17</f>
        <v>0</v>
      </c>
      <c r="CB21" s="1767"/>
      <c r="CC21" s="1768"/>
      <c r="CD21" s="882">
        <f ca="1">SUMIFS(INDIRECT("実行度合表集計!C"&amp;CD52,FALSE),実行度合表集計!$I:$I,CA21,実行度合表集計!$S:$S,$A$5,実行度合表集計!$D:$D,"&lt;&gt;")</f>
        <v>0</v>
      </c>
      <c r="CE21" s="883" t="str">
        <f t="shared" ca="1" si="35"/>
        <v/>
      </c>
      <c r="CF21" s="884">
        <f ca="1">SUMIFS(INDIRECT("実行度合表集計!C"&amp;CF52,FALSE),実行度合表集計!$I:$I,CA21,実行度合表集計!$S:$S,$A$5,実行度合表集計!$D:$D,"&lt;&gt;")</f>
        <v>0</v>
      </c>
      <c r="CG21" s="882">
        <f ca="1">CF21-SUMIFS(実行度合表集計!$Q:$Q,実行度合表集計!$I:$I,CA21,実行度合表集計!$S:$S,$A$5,実行度合表集計!$D:$D,"&lt;&gt;")*1000</f>
        <v>0</v>
      </c>
      <c r="CH21" s="885">
        <f ca="1">SUMIFS(INDIRECT("実行度合表集計!C"&amp;CH52,FALSE),実行度合表集計!$I:$I,CA21,実行度合表集計!$S:$S,$A$5,実行度合表集計!$D:$D,"&lt;&gt;")*集計フラグ17</f>
        <v>0</v>
      </c>
      <c r="CI21" s="886">
        <f t="shared" ca="1" si="20"/>
        <v>0</v>
      </c>
      <c r="CJ21" s="883" t="str">
        <f t="shared" ca="1" si="21"/>
        <v/>
      </c>
      <c r="CK21" s="882">
        <f t="shared" ca="1" si="22"/>
        <v>0</v>
      </c>
      <c r="CL21" s="885">
        <f t="shared" ca="1" si="23"/>
        <v>0</v>
      </c>
      <c r="CM21" s="1712"/>
      <c r="CN21" s="854" t="s">
        <v>302</v>
      </c>
      <c r="CO21" s="1766">
        <f>集計グループ17</f>
        <v>0</v>
      </c>
      <c r="CP21" s="1767"/>
      <c r="CQ21" s="1768"/>
      <c r="CR21" s="882">
        <f ca="1">SUMIFS(INDIRECT("実行度合表集計!C"&amp;CR52,FALSE),実行度合表集計!$I:$I,CO21,実行度合表集計!$S:$S,$A$5,実行度合表集計!$D:$D,"&lt;&gt;")</f>
        <v>0</v>
      </c>
      <c r="CS21" s="883" t="str">
        <f t="shared" ca="1" si="36"/>
        <v/>
      </c>
      <c r="CT21" s="884">
        <f ca="1">SUMIFS(INDIRECT("実行度合表集計!C"&amp;CT52,FALSE),実行度合表集計!$I:$I,CO21,実行度合表集計!$S:$S,$A$5,実行度合表集計!$D:$D,"&lt;&gt;")</f>
        <v>0</v>
      </c>
      <c r="CU21" s="882">
        <f ca="1">CT21-SUMIFS(実行度合表集計!$Q:$Q,実行度合表集計!$I:$I,CO21,実行度合表集計!$S:$S,$A$5,実行度合表集計!$D:$D,"&lt;&gt;")*1000</f>
        <v>0</v>
      </c>
      <c r="CV21" s="885">
        <f ca="1">SUMIFS(INDIRECT("実行度合表集計!C"&amp;CV52,FALSE),実行度合表集計!$I:$I,CO21,実行度合表集計!$S:$S,$A$5,実行度合表集計!$D:$D,"&lt;&gt;")*集計フラグ17</f>
        <v>0</v>
      </c>
      <c r="CW21" s="1766">
        <f>集計グループ17</f>
        <v>0</v>
      </c>
      <c r="CX21" s="1767"/>
      <c r="CY21" s="1768"/>
      <c r="CZ21" s="882">
        <f ca="1">SUMIFS(INDIRECT("実行度合表集計!C"&amp;CZ52,FALSE),実行度合表集計!$I:$I,CW21,実行度合表集計!$S:$S,$A$5,実行度合表集計!$D:$D,"&lt;&gt;")</f>
        <v>0</v>
      </c>
      <c r="DA21" s="883" t="str">
        <f t="shared" ca="1" si="37"/>
        <v/>
      </c>
      <c r="DB21" s="884">
        <f ca="1">SUMIFS(INDIRECT("実行度合表集計!C"&amp;DB52,FALSE),実行度合表集計!$I:$I,CW21,実行度合表集計!$S:$S,$A$5,実行度合表集計!$D:$D,"&lt;&gt;")</f>
        <v>0</v>
      </c>
      <c r="DC21" s="882">
        <f ca="1">DB21-SUMIFS(実行度合表集計!$Q:$Q,実行度合表集計!$I:$I,CW21,実行度合表集計!$S:$S,$A$5,実行度合表集計!$D:$D,"&lt;&gt;")*1000</f>
        <v>0</v>
      </c>
      <c r="DD21" s="885">
        <f ca="1">SUMIFS(INDIRECT("実行度合表集計!C"&amp;DD52,FALSE),実行度合表集計!$I:$I,CW21,実行度合表集計!$S:$S,$A$5,実行度合表集計!$D:$D,"&lt;&gt;")*集計フラグ17</f>
        <v>0</v>
      </c>
      <c r="DE21" s="1766">
        <f>集計グループ17</f>
        <v>0</v>
      </c>
      <c r="DF21" s="1767"/>
      <c r="DG21" s="1768"/>
      <c r="DH21" s="882">
        <f ca="1">SUMIFS(INDIRECT("実行度合表集計!C"&amp;DH52,FALSE),実行度合表集計!$I:$I,DE21,実行度合表集計!$S:$S,$A$5,実行度合表集計!$D:$D,"&lt;&gt;")</f>
        <v>0</v>
      </c>
      <c r="DI21" s="883" t="str">
        <f t="shared" ca="1" si="38"/>
        <v/>
      </c>
      <c r="DJ21" s="884">
        <f ca="1">SUMIFS(INDIRECT("実行度合表集計!C"&amp;DJ52,FALSE),実行度合表集計!$I:$I,DE21,実行度合表集計!$S:$S,$A$5,実行度合表集計!$D:$D,"&lt;&gt;")</f>
        <v>0</v>
      </c>
      <c r="DK21" s="882">
        <f ca="1">DJ21-SUMIFS(実行度合表集計!$Q:$Q,実行度合表集計!$I:$I,DE21,実行度合表集計!$S:$S,$A$5,実行度合表集計!$D:$D,"&lt;&gt;")*1000</f>
        <v>0</v>
      </c>
      <c r="DL21" s="885">
        <f ca="1">SUMIFS(INDIRECT("実行度合表集計!C"&amp;DL52,FALSE),実行度合表集計!$I:$I,DE21,実行度合表集計!$S:$S,$A$5,実行度合表集計!$D:$D,"&lt;&gt;")*集計フラグ17</f>
        <v>0</v>
      </c>
      <c r="DM21" s="886">
        <f t="shared" ca="1" si="6"/>
        <v>0</v>
      </c>
      <c r="DN21" s="883" t="str">
        <f t="shared" ca="1" si="27"/>
        <v/>
      </c>
      <c r="DO21" s="882">
        <f t="shared" ca="1" si="7"/>
        <v>0</v>
      </c>
      <c r="DP21" s="887">
        <f t="shared" ca="1" si="8"/>
        <v>0</v>
      </c>
      <c r="DR21" s="860"/>
      <c r="DS21" s="852"/>
      <c r="DT21" s="853"/>
    </row>
    <row r="22" spans="1:124" ht="14.1" customHeight="1" x14ac:dyDescent="0.25">
      <c r="A22" s="1712"/>
      <c r="B22" s="854" t="s">
        <v>303</v>
      </c>
      <c r="C22" s="1766">
        <f>集計グループ18</f>
        <v>0</v>
      </c>
      <c r="D22" s="1767"/>
      <c r="E22" s="1768"/>
      <c r="F22" s="882">
        <f ca="1">SUMIFS(INDIRECT("実行度合表集計!C"&amp;F52,FALSE),実行度合表集計!$I:$I,C22,実行度合表集計!$S:$S,$A$5,実行度合表集計!$D:$D,"&lt;&gt;")</f>
        <v>0</v>
      </c>
      <c r="G22" s="883" t="str">
        <f t="shared" ca="1" si="9"/>
        <v/>
      </c>
      <c r="H22" s="884">
        <f ca="1">SUMIFS(INDIRECT("実行度合表集計!C"&amp;H52,FALSE),実行度合表集計!$I:$I,C22,実行度合表集計!$S:$S,$A$5,実行度合表集計!$D:$D,"&lt;&gt;")</f>
        <v>0</v>
      </c>
      <c r="I22" s="882">
        <f ca="1">H22-SUMIFS(実行度合表集計!$Q:$Q,実行度合表集計!$I:$I,C22,実行度合表集計!$S:$S,$A$5,実行度合表集計!$D:$D,"&lt;&gt;")*1000</f>
        <v>0</v>
      </c>
      <c r="J22" s="885">
        <f ca="1">SUMIFS(INDIRECT("実行度合表集計!C"&amp;J52,FALSE),実行度合表集計!$I:$I,C22,実行度合表集計!$S:$S,$A$5,実行度合表集計!$D:$D,"&lt;&gt;")*集計フラグ18</f>
        <v>0</v>
      </c>
      <c r="K22" s="1766">
        <f>集計グループ18</f>
        <v>0</v>
      </c>
      <c r="L22" s="1767"/>
      <c r="M22" s="1768"/>
      <c r="N22" s="882">
        <f ca="1">SUMIFS(INDIRECT("実行度合表集計!C"&amp;N52,FALSE),実行度合表集計!$I:$I,K22,実行度合表集計!$S:$S,$A$5,実行度合表集計!$D:$D,"&lt;&gt;")</f>
        <v>0</v>
      </c>
      <c r="O22" s="883" t="str">
        <f t="shared" ca="1" si="28"/>
        <v/>
      </c>
      <c r="P22" s="884">
        <f ca="1">SUMIFS(INDIRECT("実行度合表集計!C"&amp;P52,FALSE),実行度合表集計!$I:$I,K22,実行度合表集計!$S:$S,$A$5,実行度合表集計!$D:$D,"&lt;&gt;")</f>
        <v>0</v>
      </c>
      <c r="Q22" s="882">
        <f ca="1">P22-SUMIFS(実行度合表集計!$Q:$Q,実行度合表集計!$I:$I,K22,実行度合表集計!$S:$S,$A$5,実行度合表集計!$D:$D,"&lt;&gt;")*1000</f>
        <v>0</v>
      </c>
      <c r="R22" s="885">
        <f ca="1">SUMIFS(INDIRECT("実行度合表集計!C"&amp;R52,FALSE),実行度合表集計!$I:$I,K22,実行度合表集計!$S:$S,$A$5,実行度合表集計!$D:$D,"&lt;&gt;")*集計フラグ18</f>
        <v>0</v>
      </c>
      <c r="S22" s="1766">
        <f>集計グループ18</f>
        <v>0</v>
      </c>
      <c r="T22" s="1767"/>
      <c r="U22" s="1768"/>
      <c r="V22" s="882">
        <f ca="1">SUMIFS(INDIRECT("実行度合表集計!C"&amp;V52,FALSE),実行度合表集計!$I:$I,S22,実行度合表集計!$S:$S,$A$5,実行度合表集計!$D:$D,"&lt;&gt;")</f>
        <v>0</v>
      </c>
      <c r="W22" s="883" t="str">
        <f t="shared" ca="1" si="29"/>
        <v/>
      </c>
      <c r="X22" s="884">
        <f ca="1">SUMIFS(INDIRECT("実行度合表集計!C"&amp;X52,FALSE),実行度合表集計!$I:$I,S22,実行度合表集計!$S:$S,$A$5,実行度合表集計!$D:$D,"&lt;&gt;")</f>
        <v>0</v>
      </c>
      <c r="Y22" s="882">
        <f ca="1">X22-SUMIFS(実行度合表集計!$Q:$Q,実行度合表集計!$I:$I,S22,実行度合表集計!$S:$S,$A$5,実行度合表集計!$D:$D,"&lt;&gt;")*1000</f>
        <v>0</v>
      </c>
      <c r="Z22" s="885">
        <f ca="1">SUMIFS(INDIRECT("実行度合表集計!C"&amp;Z52,FALSE),実行度合表集計!$I:$I,S22,実行度合表集計!$S:$S,$A$5,実行度合表集計!$D:$D,"&lt;&gt;")*集計フラグ18</f>
        <v>0</v>
      </c>
      <c r="AA22" s="886">
        <f t="shared" ca="1" si="0"/>
        <v>0</v>
      </c>
      <c r="AB22" s="883" t="str">
        <f t="shared" ca="1" si="12"/>
        <v/>
      </c>
      <c r="AC22" s="882">
        <f t="shared" ca="1" si="1"/>
        <v>0</v>
      </c>
      <c r="AD22" s="885">
        <f t="shared" ca="1" si="2"/>
        <v>0</v>
      </c>
      <c r="AE22" s="1712"/>
      <c r="AF22" s="854" t="s">
        <v>303</v>
      </c>
      <c r="AG22" s="1766">
        <f>集計グループ18</f>
        <v>0</v>
      </c>
      <c r="AH22" s="1767"/>
      <c r="AI22" s="1768"/>
      <c r="AJ22" s="882">
        <f ca="1">SUMIFS(INDIRECT("実行度合表集計!C"&amp;AJ52,FALSE),実行度合表集計!$I:$I,AG22,実行度合表集計!$S:$S,$A$5,実行度合表集計!$D:$D,"&lt;&gt;")</f>
        <v>0</v>
      </c>
      <c r="AK22" s="883" t="str">
        <f t="shared" ca="1" si="30"/>
        <v/>
      </c>
      <c r="AL22" s="884">
        <f ca="1">SUMIFS(INDIRECT("実行度合表集計!C"&amp;AL52,FALSE),実行度合表集計!$I:$I,AG22,実行度合表集計!$S:$S,$A$5,実行度合表集計!$D:$D,"&lt;&gt;")</f>
        <v>0</v>
      </c>
      <c r="AM22" s="882">
        <f ca="1">AL22-SUMIFS(実行度合表集計!$Q:$Q,実行度合表集計!$I:$I,AG22,実行度合表集計!$S:$S,$A$5,実行度合表集計!$D:$D,"&lt;&gt;")*1000</f>
        <v>0</v>
      </c>
      <c r="AN22" s="885">
        <f ca="1">SUMIFS(INDIRECT("実行度合表集計!C"&amp;AN52,FALSE),実行度合表集計!$I:$I,AG22,実行度合表集計!$S:$S,$A$5,実行度合表集計!$D:$D,"&lt;&gt;")*集計フラグ18</f>
        <v>0</v>
      </c>
      <c r="AO22" s="1766">
        <f>集計グループ18</f>
        <v>0</v>
      </c>
      <c r="AP22" s="1767"/>
      <c r="AQ22" s="1768"/>
      <c r="AR22" s="882">
        <f ca="1">SUMIFS(INDIRECT("実行度合表集計!C"&amp;AR52,FALSE),実行度合表集計!$I:$I,AO22,実行度合表集計!$S:$S,$A$5,実行度合表集計!$D:$D,"&lt;&gt;")</f>
        <v>0</v>
      </c>
      <c r="AS22" s="883" t="str">
        <f t="shared" ca="1" si="31"/>
        <v/>
      </c>
      <c r="AT22" s="884">
        <f ca="1">SUMIFS(INDIRECT("実行度合表集計!C"&amp;AT52,FALSE),実行度合表集計!$I:$I,AO22,実行度合表集計!$S:$S,$A$5,実行度合表集計!$D:$D,"&lt;&gt;")</f>
        <v>0</v>
      </c>
      <c r="AU22" s="882">
        <f ca="1">AT22-SUMIFS(実行度合表集計!$Q:$Q,実行度合表集計!$I:$I,AO22,実行度合表集計!$S:$S,$A$5,実行度合表集計!$D:$D,"&lt;&gt;")*1000</f>
        <v>0</v>
      </c>
      <c r="AV22" s="885">
        <f ca="1">SUMIFS(INDIRECT("実行度合表集計!C"&amp;AV52,FALSE),実行度合表集計!$I:$I,AO22,実行度合表集計!$S:$S,$A$5,実行度合表集計!$D:$D,"&lt;&gt;")*集計フラグ18</f>
        <v>0</v>
      </c>
      <c r="AW22" s="1766">
        <f>集計グループ18</f>
        <v>0</v>
      </c>
      <c r="AX22" s="1767"/>
      <c r="AY22" s="1768"/>
      <c r="AZ22" s="882">
        <f ca="1">SUMIFS(INDIRECT("実行度合表集計!C"&amp;AZ52,FALSE),実行度合表集計!$I:$I,AW22,実行度合表集計!$S:$S,$A$5,実行度合表集計!$D:$D,"&lt;&gt;")</f>
        <v>0</v>
      </c>
      <c r="BA22" s="883" t="str">
        <f t="shared" ca="1" si="32"/>
        <v/>
      </c>
      <c r="BB22" s="884">
        <f ca="1">SUMIFS(INDIRECT("実行度合表集計!C"&amp;BB52,FALSE),実行度合表集計!$I:$I,AW22,実行度合表集計!$S:$S,$A$5,実行度合表集計!$D:$D,"&lt;&gt;")</f>
        <v>0</v>
      </c>
      <c r="BC22" s="882">
        <f ca="1">BB22-SUMIFS(実行度合表集計!$Q:$Q,実行度合表集計!$I:$I,AW22,実行度合表集計!$S:$S,$A$5,実行度合表集計!$D:$D,"&lt;&gt;")*1000</f>
        <v>0</v>
      </c>
      <c r="BD22" s="885">
        <f ca="1">SUMIFS(INDIRECT("実行度合表集計!C"&amp;BD52,FALSE),実行度合表集計!$I:$I,AW22,実行度合表集計!$S:$S,$A$5,実行度合表集計!$D:$D,"&lt;&gt;")*集計フラグ18</f>
        <v>0</v>
      </c>
      <c r="BE22" s="886">
        <f t="shared" ca="1" si="3"/>
        <v>0</v>
      </c>
      <c r="BF22" s="883" t="str">
        <f t="shared" ca="1" si="16"/>
        <v/>
      </c>
      <c r="BG22" s="882">
        <f t="shared" ca="1" si="4"/>
        <v>0</v>
      </c>
      <c r="BH22" s="885">
        <f t="shared" ca="1" si="5"/>
        <v>0</v>
      </c>
      <c r="BI22" s="1712"/>
      <c r="BJ22" s="854" t="s">
        <v>303</v>
      </c>
      <c r="BK22" s="1766">
        <f>集計グループ18</f>
        <v>0</v>
      </c>
      <c r="BL22" s="1767"/>
      <c r="BM22" s="1768"/>
      <c r="BN22" s="882">
        <f ca="1">SUMIFS(INDIRECT("実行度合表集計!C"&amp;BN52,FALSE),実行度合表集計!$I:$I,BK22,実行度合表集計!$S:$S,$A$5,実行度合表集計!$D:$D,"&lt;&gt;")</f>
        <v>0</v>
      </c>
      <c r="BO22" s="883" t="str">
        <f t="shared" ca="1" si="33"/>
        <v/>
      </c>
      <c r="BP22" s="884">
        <f ca="1">SUMIFS(INDIRECT("実行度合表集計!C"&amp;BP52,FALSE),実行度合表集計!$I:$I,BK22,実行度合表集計!$S:$S,$A$5,実行度合表集計!$D:$D,"&lt;&gt;")</f>
        <v>0</v>
      </c>
      <c r="BQ22" s="882">
        <f ca="1">BP22-SUMIFS(実行度合表集計!$Q:$Q,実行度合表集計!$I:$I,BK22,実行度合表集計!$S:$S,$A$5,実行度合表集計!$D:$D,"&lt;&gt;")*1000</f>
        <v>0</v>
      </c>
      <c r="BR22" s="885">
        <f ca="1">SUMIFS(INDIRECT("実行度合表集計!C"&amp;BR52,FALSE),実行度合表集計!$I:$I,BK22,実行度合表集計!$S:$S,$A$5,実行度合表集計!$D:$D,"&lt;&gt;")*集計フラグ18</f>
        <v>0</v>
      </c>
      <c r="BS22" s="1766">
        <f>集計グループ18</f>
        <v>0</v>
      </c>
      <c r="BT22" s="1767"/>
      <c r="BU22" s="1768"/>
      <c r="BV22" s="882">
        <f ca="1">SUMIFS(INDIRECT("実行度合表集計!C"&amp;BV52,FALSE),実行度合表集計!$I:$I,BS22,実行度合表集計!$S:$S,$A$5,実行度合表集計!$D:$D,"&lt;&gt;")</f>
        <v>0</v>
      </c>
      <c r="BW22" s="883" t="str">
        <f t="shared" ca="1" si="34"/>
        <v/>
      </c>
      <c r="BX22" s="884">
        <f ca="1">SUMIFS(INDIRECT("実行度合表集計!C"&amp;BX52,FALSE),実行度合表集計!$I:$I,BS22,実行度合表集計!$S:$S,$A$5,実行度合表集計!$D:$D,"&lt;&gt;")</f>
        <v>0</v>
      </c>
      <c r="BY22" s="882">
        <f ca="1">BX22-SUMIFS(実行度合表集計!$Q:$Q,実行度合表集計!$I:$I,BS22,実行度合表集計!$S:$S,$A$5,実行度合表集計!$D:$D,"&lt;&gt;")*1000</f>
        <v>0</v>
      </c>
      <c r="BZ22" s="885">
        <f ca="1">SUMIFS(INDIRECT("実行度合表集計!C"&amp;BZ52,FALSE),実行度合表集計!$I:$I,BS22,実行度合表集計!$S:$S,$A$5,実行度合表集計!$D:$D,"&lt;&gt;")*集計フラグ18</f>
        <v>0</v>
      </c>
      <c r="CA22" s="1766">
        <f>集計グループ18</f>
        <v>0</v>
      </c>
      <c r="CB22" s="1767"/>
      <c r="CC22" s="1768"/>
      <c r="CD22" s="882">
        <f ca="1">SUMIFS(INDIRECT("実行度合表集計!C"&amp;CD52,FALSE),実行度合表集計!$I:$I,CA22,実行度合表集計!$S:$S,$A$5,実行度合表集計!$D:$D,"&lt;&gt;")</f>
        <v>0</v>
      </c>
      <c r="CE22" s="883" t="str">
        <f t="shared" ca="1" si="35"/>
        <v/>
      </c>
      <c r="CF22" s="884">
        <f ca="1">SUMIFS(INDIRECT("実行度合表集計!C"&amp;CF52,FALSE),実行度合表集計!$I:$I,CA22,実行度合表集計!$S:$S,$A$5,実行度合表集計!$D:$D,"&lt;&gt;")</f>
        <v>0</v>
      </c>
      <c r="CG22" s="882">
        <f ca="1">CF22-SUMIFS(実行度合表集計!$Q:$Q,実行度合表集計!$I:$I,CA22,実行度合表集計!$S:$S,$A$5,実行度合表集計!$D:$D,"&lt;&gt;")*1000</f>
        <v>0</v>
      </c>
      <c r="CH22" s="885">
        <f ca="1">SUMIFS(INDIRECT("実行度合表集計!C"&amp;CH52,FALSE),実行度合表集計!$I:$I,CA22,実行度合表集計!$S:$S,$A$5,実行度合表集計!$D:$D,"&lt;&gt;")*集計フラグ18</f>
        <v>0</v>
      </c>
      <c r="CI22" s="886">
        <f t="shared" ca="1" si="20"/>
        <v>0</v>
      </c>
      <c r="CJ22" s="883" t="str">
        <f t="shared" ca="1" si="21"/>
        <v/>
      </c>
      <c r="CK22" s="882">
        <f t="shared" ca="1" si="22"/>
        <v>0</v>
      </c>
      <c r="CL22" s="885">
        <f t="shared" ca="1" si="23"/>
        <v>0</v>
      </c>
      <c r="CM22" s="1712"/>
      <c r="CN22" s="854" t="s">
        <v>303</v>
      </c>
      <c r="CO22" s="1766">
        <f>集計グループ18</f>
        <v>0</v>
      </c>
      <c r="CP22" s="1767"/>
      <c r="CQ22" s="1768"/>
      <c r="CR22" s="882">
        <f ca="1">SUMIFS(INDIRECT("実行度合表集計!C"&amp;CR52,FALSE),実行度合表集計!$I:$I,CO22,実行度合表集計!$S:$S,$A$5,実行度合表集計!$D:$D,"&lt;&gt;")</f>
        <v>0</v>
      </c>
      <c r="CS22" s="883" t="str">
        <f t="shared" ca="1" si="36"/>
        <v/>
      </c>
      <c r="CT22" s="884">
        <f ca="1">SUMIFS(INDIRECT("実行度合表集計!C"&amp;CT52,FALSE),実行度合表集計!$I:$I,CO22,実行度合表集計!$S:$S,$A$5,実行度合表集計!$D:$D,"&lt;&gt;")</f>
        <v>0</v>
      </c>
      <c r="CU22" s="882">
        <f ca="1">CT22-SUMIFS(実行度合表集計!$Q:$Q,実行度合表集計!$I:$I,CO22,実行度合表集計!$S:$S,$A$5,実行度合表集計!$D:$D,"&lt;&gt;")*1000</f>
        <v>0</v>
      </c>
      <c r="CV22" s="885">
        <f ca="1">SUMIFS(INDIRECT("実行度合表集計!C"&amp;CV52,FALSE),実行度合表集計!$I:$I,CO22,実行度合表集計!$S:$S,$A$5,実行度合表集計!$D:$D,"&lt;&gt;")*集計フラグ18</f>
        <v>0</v>
      </c>
      <c r="CW22" s="1766">
        <f>集計グループ18</f>
        <v>0</v>
      </c>
      <c r="CX22" s="1767"/>
      <c r="CY22" s="1768"/>
      <c r="CZ22" s="882">
        <f ca="1">SUMIFS(INDIRECT("実行度合表集計!C"&amp;CZ52,FALSE),実行度合表集計!$I:$I,CW22,実行度合表集計!$S:$S,$A$5,実行度合表集計!$D:$D,"&lt;&gt;")</f>
        <v>0</v>
      </c>
      <c r="DA22" s="883" t="str">
        <f t="shared" ca="1" si="37"/>
        <v/>
      </c>
      <c r="DB22" s="884">
        <f ca="1">SUMIFS(INDIRECT("実行度合表集計!C"&amp;DB52,FALSE),実行度合表集計!$I:$I,CW22,実行度合表集計!$S:$S,$A$5,実行度合表集計!$D:$D,"&lt;&gt;")</f>
        <v>0</v>
      </c>
      <c r="DC22" s="882">
        <f ca="1">DB22-SUMIFS(実行度合表集計!$Q:$Q,実行度合表集計!$I:$I,CW22,実行度合表集計!$S:$S,$A$5,実行度合表集計!$D:$D,"&lt;&gt;")*1000</f>
        <v>0</v>
      </c>
      <c r="DD22" s="885">
        <f ca="1">SUMIFS(INDIRECT("実行度合表集計!C"&amp;DD52,FALSE),実行度合表集計!$I:$I,CW22,実行度合表集計!$S:$S,$A$5,実行度合表集計!$D:$D,"&lt;&gt;")*集計フラグ18</f>
        <v>0</v>
      </c>
      <c r="DE22" s="1766">
        <f>集計グループ18</f>
        <v>0</v>
      </c>
      <c r="DF22" s="1767"/>
      <c r="DG22" s="1768"/>
      <c r="DH22" s="882">
        <f ca="1">SUMIFS(INDIRECT("実行度合表集計!C"&amp;DH52,FALSE),実行度合表集計!$I:$I,DE22,実行度合表集計!$S:$S,$A$5,実行度合表集計!$D:$D,"&lt;&gt;")</f>
        <v>0</v>
      </c>
      <c r="DI22" s="883" t="str">
        <f t="shared" ca="1" si="38"/>
        <v/>
      </c>
      <c r="DJ22" s="884">
        <f ca="1">SUMIFS(INDIRECT("実行度合表集計!C"&amp;DJ52,FALSE),実行度合表集計!$I:$I,DE22,実行度合表集計!$S:$S,$A$5,実行度合表集計!$D:$D,"&lt;&gt;")</f>
        <v>0</v>
      </c>
      <c r="DK22" s="882">
        <f ca="1">DJ22-SUMIFS(実行度合表集計!$Q:$Q,実行度合表集計!$I:$I,DE22,実行度合表集計!$S:$S,$A$5,実行度合表集計!$D:$D,"&lt;&gt;")*1000</f>
        <v>0</v>
      </c>
      <c r="DL22" s="885">
        <f ca="1">SUMIFS(INDIRECT("実行度合表集計!C"&amp;DL52,FALSE),実行度合表集計!$I:$I,DE22,実行度合表集計!$S:$S,$A$5,実行度合表集計!$D:$D,"&lt;&gt;")*集計フラグ18</f>
        <v>0</v>
      </c>
      <c r="DM22" s="886">
        <f t="shared" ca="1" si="6"/>
        <v>0</v>
      </c>
      <c r="DN22" s="883" t="str">
        <f t="shared" ca="1" si="27"/>
        <v/>
      </c>
      <c r="DO22" s="882">
        <f t="shared" ca="1" si="7"/>
        <v>0</v>
      </c>
      <c r="DP22" s="887">
        <f t="shared" ca="1" si="8"/>
        <v>0</v>
      </c>
      <c r="DR22" s="860"/>
      <c r="DS22" s="852"/>
      <c r="DT22" s="853"/>
    </row>
    <row r="23" spans="1:124" ht="14.1" customHeight="1" x14ac:dyDescent="0.25">
      <c r="A23" s="1712"/>
      <c r="B23" s="854" t="s">
        <v>304</v>
      </c>
      <c r="C23" s="1766">
        <f>集計グループ19</f>
        <v>0</v>
      </c>
      <c r="D23" s="1767"/>
      <c r="E23" s="1768"/>
      <c r="F23" s="882">
        <f ca="1">SUMIFS(INDIRECT("実行度合表集計!C"&amp;F52,FALSE),実行度合表集計!$I:$I,C23,実行度合表集計!$S:$S,$A$5,実行度合表集計!$D:$D,"&lt;&gt;")</f>
        <v>0</v>
      </c>
      <c r="G23" s="883" t="str">
        <f t="shared" ca="1" si="9"/>
        <v/>
      </c>
      <c r="H23" s="884">
        <f ca="1">SUMIFS(INDIRECT("実行度合表集計!C"&amp;H52,FALSE),実行度合表集計!$I:$I,C23,実行度合表集計!$S:$S,$A$5,実行度合表集計!$D:$D,"&lt;&gt;")</f>
        <v>0</v>
      </c>
      <c r="I23" s="882">
        <f ca="1">H23-SUMIFS(実行度合表集計!$Q:$Q,実行度合表集計!$I:$I,C23,実行度合表集計!$S:$S,$A$5,実行度合表集計!$D:$D,"&lt;&gt;")*1000</f>
        <v>0</v>
      </c>
      <c r="J23" s="885">
        <f ca="1">SUMIFS(INDIRECT("実行度合表集計!C"&amp;J52,FALSE),実行度合表集計!$I:$I,C23,実行度合表集計!$S:$S,$A$5,実行度合表集計!$D:$D,"&lt;&gt;")*集計フラグ19</f>
        <v>0</v>
      </c>
      <c r="K23" s="1766">
        <f>集計グループ19</f>
        <v>0</v>
      </c>
      <c r="L23" s="1767"/>
      <c r="M23" s="1768"/>
      <c r="N23" s="882">
        <f ca="1">SUMIFS(INDIRECT("実行度合表集計!C"&amp;N52,FALSE),実行度合表集計!$I:$I,K23,実行度合表集計!$S:$S,$A$5,実行度合表集計!$D:$D,"&lt;&gt;")</f>
        <v>0</v>
      </c>
      <c r="O23" s="883" t="str">
        <f t="shared" ca="1" si="28"/>
        <v/>
      </c>
      <c r="P23" s="884">
        <f ca="1">SUMIFS(INDIRECT("実行度合表集計!C"&amp;P52,FALSE),実行度合表集計!$I:$I,K23,実行度合表集計!$S:$S,$A$5,実行度合表集計!$D:$D,"&lt;&gt;")</f>
        <v>0</v>
      </c>
      <c r="Q23" s="882">
        <f ca="1">P23-SUMIFS(実行度合表集計!$Q:$Q,実行度合表集計!$I:$I,K23,実行度合表集計!$S:$S,$A$5,実行度合表集計!$D:$D,"&lt;&gt;")*1000</f>
        <v>0</v>
      </c>
      <c r="R23" s="885">
        <f ca="1">SUMIFS(INDIRECT("実行度合表集計!C"&amp;R52,FALSE),実行度合表集計!$I:$I,K23,実行度合表集計!$S:$S,$A$5,実行度合表集計!$D:$D,"&lt;&gt;")*集計フラグ19</f>
        <v>0</v>
      </c>
      <c r="S23" s="1766">
        <f>集計グループ19</f>
        <v>0</v>
      </c>
      <c r="T23" s="1767"/>
      <c r="U23" s="1768"/>
      <c r="V23" s="882">
        <f ca="1">SUMIFS(INDIRECT("実行度合表集計!C"&amp;V52,FALSE),実行度合表集計!$I:$I,S23,実行度合表集計!$S:$S,$A$5,実行度合表集計!$D:$D,"&lt;&gt;")</f>
        <v>0</v>
      </c>
      <c r="W23" s="883" t="str">
        <f t="shared" ca="1" si="29"/>
        <v/>
      </c>
      <c r="X23" s="884">
        <f ca="1">SUMIFS(INDIRECT("実行度合表集計!C"&amp;X52,FALSE),実行度合表集計!$I:$I,S23,実行度合表集計!$S:$S,$A$5,実行度合表集計!$D:$D,"&lt;&gt;")</f>
        <v>0</v>
      </c>
      <c r="Y23" s="882">
        <f ca="1">X23-SUMIFS(実行度合表集計!$Q:$Q,実行度合表集計!$I:$I,S23,実行度合表集計!$S:$S,$A$5,実行度合表集計!$D:$D,"&lt;&gt;")*1000</f>
        <v>0</v>
      </c>
      <c r="Z23" s="885">
        <f ca="1">SUMIFS(INDIRECT("実行度合表集計!C"&amp;Z52,FALSE),実行度合表集計!$I:$I,S23,実行度合表集計!$S:$S,$A$5,実行度合表集計!$D:$D,"&lt;&gt;")*集計フラグ19</f>
        <v>0</v>
      </c>
      <c r="AA23" s="886">
        <f t="shared" ca="1" si="0"/>
        <v>0</v>
      </c>
      <c r="AB23" s="883" t="str">
        <f t="shared" ca="1" si="12"/>
        <v/>
      </c>
      <c r="AC23" s="882">
        <f t="shared" ca="1" si="1"/>
        <v>0</v>
      </c>
      <c r="AD23" s="885">
        <f t="shared" ca="1" si="2"/>
        <v>0</v>
      </c>
      <c r="AE23" s="1712"/>
      <c r="AF23" s="854" t="s">
        <v>304</v>
      </c>
      <c r="AG23" s="1766">
        <f>集計グループ19</f>
        <v>0</v>
      </c>
      <c r="AH23" s="1767"/>
      <c r="AI23" s="1768"/>
      <c r="AJ23" s="882">
        <f ca="1">SUMIFS(INDIRECT("実行度合表集計!C"&amp;AJ52,FALSE),実行度合表集計!$I:$I,AG23,実行度合表集計!$S:$S,$A$5,実行度合表集計!$D:$D,"&lt;&gt;")</f>
        <v>0</v>
      </c>
      <c r="AK23" s="883" t="str">
        <f t="shared" ca="1" si="30"/>
        <v/>
      </c>
      <c r="AL23" s="884">
        <f ca="1">SUMIFS(INDIRECT("実行度合表集計!C"&amp;AL52,FALSE),実行度合表集計!$I:$I,AG23,実行度合表集計!$S:$S,$A$5,実行度合表集計!$D:$D,"&lt;&gt;")</f>
        <v>0</v>
      </c>
      <c r="AM23" s="882">
        <f ca="1">AL23-SUMIFS(実行度合表集計!$Q:$Q,実行度合表集計!$I:$I,AG23,実行度合表集計!$S:$S,$A$5,実行度合表集計!$D:$D,"&lt;&gt;")*1000</f>
        <v>0</v>
      </c>
      <c r="AN23" s="885">
        <f ca="1">SUMIFS(INDIRECT("実行度合表集計!C"&amp;AN52,FALSE),実行度合表集計!$I:$I,AG23,実行度合表集計!$S:$S,$A$5,実行度合表集計!$D:$D,"&lt;&gt;")*集計フラグ19</f>
        <v>0</v>
      </c>
      <c r="AO23" s="1766">
        <f>集計グループ19</f>
        <v>0</v>
      </c>
      <c r="AP23" s="1767"/>
      <c r="AQ23" s="1768"/>
      <c r="AR23" s="882">
        <f ca="1">SUMIFS(INDIRECT("実行度合表集計!C"&amp;AR52,FALSE),実行度合表集計!$I:$I,AO23,実行度合表集計!$S:$S,$A$5,実行度合表集計!$D:$D,"&lt;&gt;")</f>
        <v>0</v>
      </c>
      <c r="AS23" s="883" t="str">
        <f t="shared" ca="1" si="31"/>
        <v/>
      </c>
      <c r="AT23" s="884">
        <f ca="1">SUMIFS(INDIRECT("実行度合表集計!C"&amp;AT52,FALSE),実行度合表集計!$I:$I,AO23,実行度合表集計!$S:$S,$A$5,実行度合表集計!$D:$D,"&lt;&gt;")</f>
        <v>0</v>
      </c>
      <c r="AU23" s="882">
        <f ca="1">AT23-SUMIFS(実行度合表集計!$Q:$Q,実行度合表集計!$I:$I,AO23,実行度合表集計!$S:$S,$A$5,実行度合表集計!$D:$D,"&lt;&gt;")*1000</f>
        <v>0</v>
      </c>
      <c r="AV23" s="885">
        <f ca="1">SUMIFS(INDIRECT("実行度合表集計!C"&amp;AV52,FALSE),実行度合表集計!$I:$I,AO23,実行度合表集計!$S:$S,$A$5,実行度合表集計!$D:$D,"&lt;&gt;")*集計フラグ19</f>
        <v>0</v>
      </c>
      <c r="AW23" s="1766">
        <f>集計グループ19</f>
        <v>0</v>
      </c>
      <c r="AX23" s="1767"/>
      <c r="AY23" s="1768"/>
      <c r="AZ23" s="882">
        <f ca="1">SUMIFS(INDIRECT("実行度合表集計!C"&amp;AZ52,FALSE),実行度合表集計!$I:$I,AW23,実行度合表集計!$S:$S,$A$5,実行度合表集計!$D:$D,"&lt;&gt;")</f>
        <v>0</v>
      </c>
      <c r="BA23" s="883" t="str">
        <f t="shared" ca="1" si="32"/>
        <v/>
      </c>
      <c r="BB23" s="884">
        <f ca="1">SUMIFS(INDIRECT("実行度合表集計!C"&amp;BB52,FALSE),実行度合表集計!$I:$I,AW23,実行度合表集計!$S:$S,$A$5,実行度合表集計!$D:$D,"&lt;&gt;")</f>
        <v>0</v>
      </c>
      <c r="BC23" s="882">
        <f ca="1">BB23-SUMIFS(実行度合表集計!$Q:$Q,実行度合表集計!$I:$I,AW23,実行度合表集計!$S:$S,$A$5,実行度合表集計!$D:$D,"&lt;&gt;")*1000</f>
        <v>0</v>
      </c>
      <c r="BD23" s="885">
        <f ca="1">SUMIFS(INDIRECT("実行度合表集計!C"&amp;BD52,FALSE),実行度合表集計!$I:$I,AW23,実行度合表集計!$S:$S,$A$5,実行度合表集計!$D:$D,"&lt;&gt;")*集計フラグ19</f>
        <v>0</v>
      </c>
      <c r="BE23" s="886">
        <f t="shared" ca="1" si="3"/>
        <v>0</v>
      </c>
      <c r="BF23" s="883" t="str">
        <f t="shared" ca="1" si="16"/>
        <v/>
      </c>
      <c r="BG23" s="882">
        <f t="shared" ca="1" si="4"/>
        <v>0</v>
      </c>
      <c r="BH23" s="885">
        <f t="shared" ca="1" si="5"/>
        <v>0</v>
      </c>
      <c r="BI23" s="1712"/>
      <c r="BJ23" s="854" t="s">
        <v>304</v>
      </c>
      <c r="BK23" s="1766">
        <f>集計グループ19</f>
        <v>0</v>
      </c>
      <c r="BL23" s="1767"/>
      <c r="BM23" s="1768"/>
      <c r="BN23" s="882">
        <f ca="1">SUMIFS(INDIRECT("実行度合表集計!C"&amp;BN52,FALSE),実行度合表集計!$I:$I,BK23,実行度合表集計!$S:$S,$A$5,実行度合表集計!$D:$D,"&lt;&gt;")</f>
        <v>0</v>
      </c>
      <c r="BO23" s="883" t="str">
        <f t="shared" ca="1" si="33"/>
        <v/>
      </c>
      <c r="BP23" s="884">
        <f ca="1">SUMIFS(INDIRECT("実行度合表集計!C"&amp;BP52,FALSE),実行度合表集計!$I:$I,BK23,実行度合表集計!$S:$S,$A$5,実行度合表集計!$D:$D,"&lt;&gt;")</f>
        <v>0</v>
      </c>
      <c r="BQ23" s="882">
        <f ca="1">BP23-SUMIFS(実行度合表集計!$Q:$Q,実行度合表集計!$I:$I,BK23,実行度合表集計!$S:$S,$A$5,実行度合表集計!$D:$D,"&lt;&gt;")*1000</f>
        <v>0</v>
      </c>
      <c r="BR23" s="885">
        <f ca="1">SUMIFS(INDIRECT("実行度合表集計!C"&amp;BR52,FALSE),実行度合表集計!$I:$I,BK23,実行度合表集計!$S:$S,$A$5,実行度合表集計!$D:$D,"&lt;&gt;")*集計フラグ19</f>
        <v>0</v>
      </c>
      <c r="BS23" s="1766">
        <f>集計グループ19</f>
        <v>0</v>
      </c>
      <c r="BT23" s="1767"/>
      <c r="BU23" s="1768"/>
      <c r="BV23" s="882">
        <f ca="1">SUMIFS(INDIRECT("実行度合表集計!C"&amp;BV52,FALSE),実行度合表集計!$I:$I,BS23,実行度合表集計!$S:$S,$A$5,実行度合表集計!$D:$D,"&lt;&gt;")</f>
        <v>0</v>
      </c>
      <c r="BW23" s="883" t="str">
        <f t="shared" ca="1" si="34"/>
        <v/>
      </c>
      <c r="BX23" s="884">
        <f ca="1">SUMIFS(INDIRECT("実行度合表集計!C"&amp;BX52,FALSE),実行度合表集計!$I:$I,BS23,実行度合表集計!$S:$S,$A$5,実行度合表集計!$D:$D,"&lt;&gt;")</f>
        <v>0</v>
      </c>
      <c r="BY23" s="882">
        <f ca="1">BX23-SUMIFS(実行度合表集計!$Q:$Q,実行度合表集計!$I:$I,BS23,実行度合表集計!$S:$S,$A$5,実行度合表集計!$D:$D,"&lt;&gt;")*1000</f>
        <v>0</v>
      </c>
      <c r="BZ23" s="885">
        <f ca="1">SUMIFS(INDIRECT("実行度合表集計!C"&amp;BZ52,FALSE),実行度合表集計!$I:$I,BS23,実行度合表集計!$S:$S,$A$5,実行度合表集計!$D:$D,"&lt;&gt;")*集計フラグ19</f>
        <v>0</v>
      </c>
      <c r="CA23" s="1766">
        <f>集計グループ19</f>
        <v>0</v>
      </c>
      <c r="CB23" s="1767"/>
      <c r="CC23" s="1768"/>
      <c r="CD23" s="882">
        <f ca="1">SUMIFS(INDIRECT("実行度合表集計!C"&amp;CD52,FALSE),実行度合表集計!$I:$I,CA23,実行度合表集計!$S:$S,$A$5,実行度合表集計!$D:$D,"&lt;&gt;")</f>
        <v>0</v>
      </c>
      <c r="CE23" s="883" t="str">
        <f t="shared" ca="1" si="35"/>
        <v/>
      </c>
      <c r="CF23" s="884">
        <f ca="1">SUMIFS(INDIRECT("実行度合表集計!C"&amp;CF52,FALSE),実行度合表集計!$I:$I,CA23,実行度合表集計!$S:$S,$A$5,実行度合表集計!$D:$D,"&lt;&gt;")</f>
        <v>0</v>
      </c>
      <c r="CG23" s="882">
        <f ca="1">CF23-SUMIFS(実行度合表集計!$Q:$Q,実行度合表集計!$I:$I,CA23,実行度合表集計!$S:$S,$A$5,実行度合表集計!$D:$D,"&lt;&gt;")*1000</f>
        <v>0</v>
      </c>
      <c r="CH23" s="885">
        <f ca="1">SUMIFS(INDIRECT("実行度合表集計!C"&amp;CH52,FALSE),実行度合表集計!$I:$I,CA23,実行度合表集計!$S:$S,$A$5,実行度合表集計!$D:$D,"&lt;&gt;")*集計フラグ19</f>
        <v>0</v>
      </c>
      <c r="CI23" s="886">
        <f t="shared" ca="1" si="20"/>
        <v>0</v>
      </c>
      <c r="CJ23" s="883" t="str">
        <f t="shared" ca="1" si="21"/>
        <v/>
      </c>
      <c r="CK23" s="882">
        <f t="shared" ca="1" si="22"/>
        <v>0</v>
      </c>
      <c r="CL23" s="885">
        <f t="shared" ca="1" si="23"/>
        <v>0</v>
      </c>
      <c r="CM23" s="1712"/>
      <c r="CN23" s="854" t="s">
        <v>304</v>
      </c>
      <c r="CO23" s="1766">
        <f>集計グループ19</f>
        <v>0</v>
      </c>
      <c r="CP23" s="1767"/>
      <c r="CQ23" s="1768"/>
      <c r="CR23" s="882">
        <f ca="1">SUMIFS(INDIRECT("実行度合表集計!C"&amp;CR52,FALSE),実行度合表集計!$I:$I,CO23,実行度合表集計!$S:$S,$A$5,実行度合表集計!$D:$D,"&lt;&gt;")</f>
        <v>0</v>
      </c>
      <c r="CS23" s="883" t="str">
        <f t="shared" ca="1" si="36"/>
        <v/>
      </c>
      <c r="CT23" s="884">
        <f ca="1">SUMIFS(INDIRECT("実行度合表集計!C"&amp;CT52,FALSE),実行度合表集計!$I:$I,CO23,実行度合表集計!$S:$S,$A$5,実行度合表集計!$D:$D,"&lt;&gt;")</f>
        <v>0</v>
      </c>
      <c r="CU23" s="882">
        <f ca="1">CT23-SUMIFS(実行度合表集計!$Q:$Q,実行度合表集計!$I:$I,CO23,実行度合表集計!$S:$S,$A$5,実行度合表集計!$D:$D,"&lt;&gt;")*1000</f>
        <v>0</v>
      </c>
      <c r="CV23" s="885">
        <f ca="1">SUMIFS(INDIRECT("実行度合表集計!C"&amp;CV52,FALSE),実行度合表集計!$I:$I,CO23,実行度合表集計!$S:$S,$A$5,実行度合表集計!$D:$D,"&lt;&gt;")*集計フラグ19</f>
        <v>0</v>
      </c>
      <c r="CW23" s="1766">
        <f>集計グループ19</f>
        <v>0</v>
      </c>
      <c r="CX23" s="1767"/>
      <c r="CY23" s="1768"/>
      <c r="CZ23" s="882">
        <f ca="1">SUMIFS(INDIRECT("実行度合表集計!C"&amp;CZ52,FALSE),実行度合表集計!$I:$I,CW23,実行度合表集計!$S:$S,$A$5,実行度合表集計!$D:$D,"&lt;&gt;")</f>
        <v>0</v>
      </c>
      <c r="DA23" s="883" t="str">
        <f t="shared" ca="1" si="37"/>
        <v/>
      </c>
      <c r="DB23" s="884">
        <f ca="1">SUMIFS(INDIRECT("実行度合表集計!C"&amp;DB52,FALSE),実行度合表集計!$I:$I,CW23,実行度合表集計!$S:$S,$A$5,実行度合表集計!$D:$D,"&lt;&gt;")</f>
        <v>0</v>
      </c>
      <c r="DC23" s="882">
        <f ca="1">DB23-SUMIFS(実行度合表集計!$Q:$Q,実行度合表集計!$I:$I,CW23,実行度合表集計!$S:$S,$A$5,実行度合表集計!$D:$D,"&lt;&gt;")*1000</f>
        <v>0</v>
      </c>
      <c r="DD23" s="885">
        <f ca="1">SUMIFS(INDIRECT("実行度合表集計!C"&amp;DD52,FALSE),実行度合表集計!$I:$I,CW23,実行度合表集計!$S:$S,$A$5,実行度合表集計!$D:$D,"&lt;&gt;")*集計フラグ19</f>
        <v>0</v>
      </c>
      <c r="DE23" s="1766">
        <f>集計グループ19</f>
        <v>0</v>
      </c>
      <c r="DF23" s="1767"/>
      <c r="DG23" s="1768"/>
      <c r="DH23" s="882">
        <f ca="1">SUMIFS(INDIRECT("実行度合表集計!C"&amp;DH52,FALSE),実行度合表集計!$I:$I,DE23,実行度合表集計!$S:$S,$A$5,実行度合表集計!$D:$D,"&lt;&gt;")</f>
        <v>0</v>
      </c>
      <c r="DI23" s="883" t="str">
        <f t="shared" ca="1" si="38"/>
        <v/>
      </c>
      <c r="DJ23" s="884">
        <f ca="1">SUMIFS(INDIRECT("実行度合表集計!C"&amp;DJ52,FALSE),実行度合表集計!$I:$I,DE23,実行度合表集計!$S:$S,$A$5,実行度合表集計!$D:$D,"&lt;&gt;")</f>
        <v>0</v>
      </c>
      <c r="DK23" s="882">
        <f ca="1">DJ23-SUMIFS(実行度合表集計!$Q:$Q,実行度合表集計!$I:$I,DE23,実行度合表集計!$S:$S,$A$5,実行度合表集計!$D:$D,"&lt;&gt;")*1000</f>
        <v>0</v>
      </c>
      <c r="DL23" s="885">
        <f ca="1">SUMIFS(INDIRECT("実行度合表集計!C"&amp;DL52,FALSE),実行度合表集計!$I:$I,DE23,実行度合表集計!$S:$S,$A$5,実行度合表集計!$D:$D,"&lt;&gt;")*集計フラグ19</f>
        <v>0</v>
      </c>
      <c r="DM23" s="886">
        <f t="shared" ca="1" si="6"/>
        <v>0</v>
      </c>
      <c r="DN23" s="883" t="str">
        <f t="shared" ca="1" si="27"/>
        <v/>
      </c>
      <c r="DO23" s="882">
        <f t="shared" ca="1" si="7"/>
        <v>0</v>
      </c>
      <c r="DP23" s="887">
        <f t="shared" ca="1" si="8"/>
        <v>0</v>
      </c>
      <c r="DR23" s="860"/>
      <c r="DS23" s="852"/>
      <c r="DT23" s="853"/>
    </row>
    <row r="24" spans="1:124" ht="14.1" customHeight="1" x14ac:dyDescent="0.25">
      <c r="A24" s="1712"/>
      <c r="B24" s="854" t="s">
        <v>305</v>
      </c>
      <c r="C24" s="1763">
        <f>集計グループ20</f>
        <v>0</v>
      </c>
      <c r="D24" s="1764"/>
      <c r="E24" s="1765"/>
      <c r="F24" s="862">
        <f ca="1">SUMIFS(INDIRECT("実行度合表集計!C"&amp;F52,FALSE),実行度合表集計!$I:$I,C24,実行度合表集計!$S:$S,$A$5,実行度合表集計!$D:$D,"&lt;&gt;")</f>
        <v>0</v>
      </c>
      <c r="G24" s="863" t="str">
        <f t="shared" ca="1" si="9"/>
        <v/>
      </c>
      <c r="H24" s="864">
        <f ca="1">SUMIFS(INDIRECT("実行度合表集計!C"&amp;H52,FALSE),実行度合表集計!$I:$I,C24,実行度合表集計!$S:$S,$A$5,実行度合表集計!$D:$D,"&lt;&gt;")</f>
        <v>0</v>
      </c>
      <c r="I24" s="862">
        <f ca="1">H24-SUMIFS(実行度合表集計!$Q:$Q,実行度合表集計!$I:$I,C24,実行度合表集計!$S:$S,$A$5,実行度合表集計!$D:$D,"&lt;&gt;")*1000</f>
        <v>0</v>
      </c>
      <c r="J24" s="865">
        <f ca="1">SUMIFS(INDIRECT("実行度合表集計!C"&amp;J52,FALSE),実行度合表集計!$I:$I,C24,実行度合表集計!$S:$S,$A$5,実行度合表集計!$D:$D,"&lt;&gt;")*集計フラグ20</f>
        <v>0</v>
      </c>
      <c r="K24" s="1763">
        <f>集計グループ20</f>
        <v>0</v>
      </c>
      <c r="L24" s="1764"/>
      <c r="M24" s="1765"/>
      <c r="N24" s="862">
        <f ca="1">SUMIFS(INDIRECT("実行度合表集計!C"&amp;N52,FALSE),実行度合表集計!$I:$I,K24,実行度合表集計!$S:$S,$A$5,実行度合表集計!$D:$D,"&lt;&gt;")</f>
        <v>0</v>
      </c>
      <c r="O24" s="863" t="str">
        <f t="shared" ca="1" si="28"/>
        <v/>
      </c>
      <c r="P24" s="864">
        <f ca="1">SUMIFS(INDIRECT("実行度合表集計!C"&amp;P52,FALSE),実行度合表集計!$I:$I,K24,実行度合表集計!$S:$S,$A$5,実行度合表集計!$D:$D,"&lt;&gt;")</f>
        <v>0</v>
      </c>
      <c r="Q24" s="862">
        <f ca="1">P24-SUMIFS(実行度合表集計!$Q:$Q,実行度合表集計!$I:$I,K24,実行度合表集計!$S:$S,$A$5,実行度合表集計!$D:$D,"&lt;&gt;")*1000</f>
        <v>0</v>
      </c>
      <c r="R24" s="865">
        <f ca="1">SUMIFS(INDIRECT("実行度合表集計!C"&amp;R52,FALSE),実行度合表集計!$I:$I,K24,実行度合表集計!$S:$S,$A$5,実行度合表集計!$D:$D,"&lt;&gt;")*集計フラグ20</f>
        <v>0</v>
      </c>
      <c r="S24" s="1763">
        <f>集計グループ20</f>
        <v>0</v>
      </c>
      <c r="T24" s="1764"/>
      <c r="U24" s="1765"/>
      <c r="V24" s="862">
        <f ca="1">SUMIFS(INDIRECT("実行度合表集計!C"&amp;V52,FALSE),実行度合表集計!$I:$I,S24,実行度合表集計!$S:$S,$A$5,実行度合表集計!$D:$D,"&lt;&gt;")</f>
        <v>0</v>
      </c>
      <c r="W24" s="863" t="str">
        <f t="shared" ca="1" si="29"/>
        <v/>
      </c>
      <c r="X24" s="864">
        <f ca="1">SUMIFS(INDIRECT("実行度合表集計!C"&amp;X52,FALSE),実行度合表集計!$I:$I,S24,実行度合表集計!$S:$S,$A$5,実行度合表集計!$D:$D,"&lt;&gt;")</f>
        <v>0</v>
      </c>
      <c r="Y24" s="862">
        <f ca="1">X24-SUMIFS(実行度合表集計!$Q:$Q,実行度合表集計!$I:$I,S24,実行度合表集計!$S:$S,$A$5,実行度合表集計!$D:$D,"&lt;&gt;")*1000</f>
        <v>0</v>
      </c>
      <c r="Z24" s="865">
        <f ca="1">SUMIFS(INDIRECT("実行度合表集計!C"&amp;Z52,FALSE),実行度合表集計!$I:$I,S24,実行度合表集計!$S:$S,$A$5,実行度合表集計!$D:$D,"&lt;&gt;")*集計フラグ20</f>
        <v>0</v>
      </c>
      <c r="AA24" s="866">
        <f t="shared" ca="1" si="0"/>
        <v>0</v>
      </c>
      <c r="AB24" s="863" t="str">
        <f t="shared" ca="1" si="12"/>
        <v/>
      </c>
      <c r="AC24" s="862">
        <f t="shared" ca="1" si="1"/>
        <v>0</v>
      </c>
      <c r="AD24" s="865">
        <f t="shared" ca="1" si="2"/>
        <v>0</v>
      </c>
      <c r="AE24" s="1712"/>
      <c r="AF24" s="854" t="s">
        <v>305</v>
      </c>
      <c r="AG24" s="1763">
        <f>集計グループ20</f>
        <v>0</v>
      </c>
      <c r="AH24" s="1764"/>
      <c r="AI24" s="1765"/>
      <c r="AJ24" s="862">
        <f ca="1">SUMIFS(INDIRECT("実行度合表集計!C"&amp;AJ52,FALSE),実行度合表集計!$I:$I,AG24,実行度合表集計!$S:$S,$A$5,実行度合表集計!$D:$D,"&lt;&gt;")</f>
        <v>0</v>
      </c>
      <c r="AK24" s="863" t="str">
        <f t="shared" ca="1" si="30"/>
        <v/>
      </c>
      <c r="AL24" s="864">
        <f ca="1">SUMIFS(INDIRECT("実行度合表集計!C"&amp;AL52,FALSE),実行度合表集計!$I:$I,AG24,実行度合表集計!$S:$S,$A$5,実行度合表集計!$D:$D,"&lt;&gt;")</f>
        <v>0</v>
      </c>
      <c r="AM24" s="862">
        <f ca="1">AL24-SUMIFS(実行度合表集計!$Q:$Q,実行度合表集計!$I:$I,AG24,実行度合表集計!$S:$S,$A$5,実行度合表集計!$D:$D,"&lt;&gt;")*1000</f>
        <v>0</v>
      </c>
      <c r="AN24" s="865">
        <f ca="1">SUMIFS(INDIRECT("実行度合表集計!C"&amp;AN52,FALSE),実行度合表集計!$I:$I,AG24,実行度合表集計!$S:$S,$A$5,実行度合表集計!$D:$D,"&lt;&gt;")*集計フラグ20</f>
        <v>0</v>
      </c>
      <c r="AO24" s="1763">
        <f>集計グループ20</f>
        <v>0</v>
      </c>
      <c r="AP24" s="1764"/>
      <c r="AQ24" s="1765"/>
      <c r="AR24" s="862">
        <f ca="1">SUMIFS(INDIRECT("実行度合表集計!C"&amp;AR52,FALSE),実行度合表集計!$I:$I,AO24,実行度合表集計!$S:$S,$A$5,実行度合表集計!$D:$D,"&lt;&gt;")</f>
        <v>0</v>
      </c>
      <c r="AS24" s="863" t="str">
        <f t="shared" ca="1" si="31"/>
        <v/>
      </c>
      <c r="AT24" s="864">
        <f ca="1">SUMIFS(INDIRECT("実行度合表集計!C"&amp;AT52,FALSE),実行度合表集計!$I:$I,AO24,実行度合表集計!$S:$S,$A$5,実行度合表集計!$D:$D,"&lt;&gt;")</f>
        <v>0</v>
      </c>
      <c r="AU24" s="862">
        <f ca="1">AT24-SUMIFS(実行度合表集計!$Q:$Q,実行度合表集計!$I:$I,AO24,実行度合表集計!$S:$S,$A$5,実行度合表集計!$D:$D,"&lt;&gt;")*1000</f>
        <v>0</v>
      </c>
      <c r="AV24" s="865">
        <f ca="1">SUMIFS(INDIRECT("実行度合表集計!C"&amp;AV52,FALSE),実行度合表集計!$I:$I,AO24,実行度合表集計!$S:$S,$A$5,実行度合表集計!$D:$D,"&lt;&gt;")*集計フラグ20</f>
        <v>0</v>
      </c>
      <c r="AW24" s="1763">
        <f>集計グループ20</f>
        <v>0</v>
      </c>
      <c r="AX24" s="1764"/>
      <c r="AY24" s="1765"/>
      <c r="AZ24" s="862">
        <f ca="1">SUMIFS(INDIRECT("実行度合表集計!C"&amp;AZ52,FALSE),実行度合表集計!$I:$I,AW24,実行度合表集計!$S:$S,$A$5,実行度合表集計!$D:$D,"&lt;&gt;")</f>
        <v>0</v>
      </c>
      <c r="BA24" s="863" t="str">
        <f t="shared" ca="1" si="32"/>
        <v/>
      </c>
      <c r="BB24" s="864">
        <f ca="1">SUMIFS(INDIRECT("実行度合表集計!C"&amp;BB52,FALSE),実行度合表集計!$I:$I,AW24,実行度合表集計!$S:$S,$A$5,実行度合表集計!$D:$D,"&lt;&gt;")</f>
        <v>0</v>
      </c>
      <c r="BC24" s="862">
        <f ca="1">BB24-SUMIFS(実行度合表集計!$Q:$Q,実行度合表集計!$I:$I,AW24,実行度合表集計!$S:$S,$A$5,実行度合表集計!$D:$D,"&lt;&gt;")*1000</f>
        <v>0</v>
      </c>
      <c r="BD24" s="865">
        <f ca="1">SUMIFS(INDIRECT("実行度合表集計!C"&amp;BD52,FALSE),実行度合表集計!$I:$I,AW24,実行度合表集計!$S:$S,$A$5,実行度合表集計!$D:$D,"&lt;&gt;")*集計フラグ20</f>
        <v>0</v>
      </c>
      <c r="BE24" s="866">
        <f t="shared" ca="1" si="3"/>
        <v>0</v>
      </c>
      <c r="BF24" s="863" t="str">
        <f t="shared" ca="1" si="16"/>
        <v/>
      </c>
      <c r="BG24" s="862">
        <f t="shared" ca="1" si="4"/>
        <v>0</v>
      </c>
      <c r="BH24" s="865">
        <f t="shared" ca="1" si="5"/>
        <v>0</v>
      </c>
      <c r="BI24" s="1712"/>
      <c r="BJ24" s="854" t="s">
        <v>305</v>
      </c>
      <c r="BK24" s="1763">
        <f>集計グループ20</f>
        <v>0</v>
      </c>
      <c r="BL24" s="1764"/>
      <c r="BM24" s="1765"/>
      <c r="BN24" s="862">
        <f ca="1">SUMIFS(INDIRECT("実行度合表集計!C"&amp;BN52,FALSE),実行度合表集計!$I:$I,BK24,実行度合表集計!$S:$S,$A$5,実行度合表集計!$D:$D,"&lt;&gt;")</f>
        <v>0</v>
      </c>
      <c r="BO24" s="863" t="str">
        <f t="shared" ca="1" si="33"/>
        <v/>
      </c>
      <c r="BP24" s="864">
        <f ca="1">SUMIFS(INDIRECT("実行度合表集計!C"&amp;BP52,FALSE),実行度合表集計!$I:$I,BK24,実行度合表集計!$S:$S,$A$5,実行度合表集計!$D:$D,"&lt;&gt;")</f>
        <v>0</v>
      </c>
      <c r="BQ24" s="862">
        <f ca="1">BP24-SUMIFS(実行度合表集計!$Q:$Q,実行度合表集計!$I:$I,BK24,実行度合表集計!$S:$S,$A$5,実行度合表集計!$D:$D,"&lt;&gt;")*1000</f>
        <v>0</v>
      </c>
      <c r="BR24" s="865">
        <f ca="1">SUMIFS(INDIRECT("実行度合表集計!C"&amp;BR52,FALSE),実行度合表集計!$I:$I,BK24,実行度合表集計!$S:$S,$A$5,実行度合表集計!$D:$D,"&lt;&gt;")*集計フラグ20</f>
        <v>0</v>
      </c>
      <c r="BS24" s="1763">
        <f>集計グループ20</f>
        <v>0</v>
      </c>
      <c r="BT24" s="1764"/>
      <c r="BU24" s="1765"/>
      <c r="BV24" s="862">
        <f ca="1">SUMIFS(INDIRECT("実行度合表集計!C"&amp;BV52,FALSE),実行度合表集計!$I:$I,BS24,実行度合表集計!$S:$S,$A$5,実行度合表集計!$D:$D,"&lt;&gt;")</f>
        <v>0</v>
      </c>
      <c r="BW24" s="863" t="str">
        <f t="shared" ca="1" si="34"/>
        <v/>
      </c>
      <c r="BX24" s="864">
        <f ca="1">SUMIFS(INDIRECT("実行度合表集計!C"&amp;BX52,FALSE),実行度合表集計!$I:$I,BS24,実行度合表集計!$S:$S,$A$5,実行度合表集計!$D:$D,"&lt;&gt;")</f>
        <v>0</v>
      </c>
      <c r="BY24" s="862">
        <f ca="1">BX24-SUMIFS(実行度合表集計!$Q:$Q,実行度合表集計!$I:$I,BS24,実行度合表集計!$S:$S,$A$5,実行度合表集計!$D:$D,"&lt;&gt;")*1000</f>
        <v>0</v>
      </c>
      <c r="BZ24" s="865">
        <f ca="1">SUMIFS(INDIRECT("実行度合表集計!C"&amp;BZ52,FALSE),実行度合表集計!$I:$I,BS24,実行度合表集計!$S:$S,$A$5,実行度合表集計!$D:$D,"&lt;&gt;")*集計フラグ20</f>
        <v>0</v>
      </c>
      <c r="CA24" s="1763">
        <f>集計グループ20</f>
        <v>0</v>
      </c>
      <c r="CB24" s="1764"/>
      <c r="CC24" s="1765"/>
      <c r="CD24" s="862">
        <f ca="1">SUMIFS(INDIRECT("実行度合表集計!C"&amp;CD52,FALSE),実行度合表集計!$I:$I,CA24,実行度合表集計!$S:$S,$A$5,実行度合表集計!$D:$D,"&lt;&gt;")</f>
        <v>0</v>
      </c>
      <c r="CE24" s="863" t="str">
        <f t="shared" ca="1" si="35"/>
        <v/>
      </c>
      <c r="CF24" s="864">
        <f ca="1">SUMIFS(INDIRECT("実行度合表集計!C"&amp;CF52,FALSE),実行度合表集計!$I:$I,CA24,実行度合表集計!$S:$S,$A$5,実行度合表集計!$D:$D,"&lt;&gt;")</f>
        <v>0</v>
      </c>
      <c r="CG24" s="862">
        <f ca="1">CF24-SUMIFS(実行度合表集計!$Q:$Q,実行度合表集計!$I:$I,CA24,実行度合表集計!$S:$S,$A$5,実行度合表集計!$D:$D,"&lt;&gt;")*1000</f>
        <v>0</v>
      </c>
      <c r="CH24" s="865">
        <f ca="1">SUMIFS(INDIRECT("実行度合表集計!C"&amp;CH52,FALSE),実行度合表集計!$I:$I,CA24,実行度合表集計!$S:$S,$A$5,実行度合表集計!$D:$D,"&lt;&gt;")*集計フラグ20</f>
        <v>0</v>
      </c>
      <c r="CI24" s="866">
        <f t="shared" ca="1" si="20"/>
        <v>0</v>
      </c>
      <c r="CJ24" s="863" t="str">
        <f t="shared" ca="1" si="21"/>
        <v/>
      </c>
      <c r="CK24" s="862">
        <f t="shared" ca="1" si="22"/>
        <v>0</v>
      </c>
      <c r="CL24" s="865">
        <f t="shared" ca="1" si="23"/>
        <v>0</v>
      </c>
      <c r="CM24" s="1712"/>
      <c r="CN24" s="854" t="s">
        <v>305</v>
      </c>
      <c r="CO24" s="1763">
        <f>集計グループ20</f>
        <v>0</v>
      </c>
      <c r="CP24" s="1764"/>
      <c r="CQ24" s="1765"/>
      <c r="CR24" s="862">
        <f ca="1">SUMIFS(INDIRECT("実行度合表集計!C"&amp;CR52,FALSE),実行度合表集計!$I:$I,CO24,実行度合表集計!$S:$S,$A$5,実行度合表集計!$D:$D,"&lt;&gt;")</f>
        <v>0</v>
      </c>
      <c r="CS24" s="863" t="str">
        <f t="shared" ca="1" si="36"/>
        <v/>
      </c>
      <c r="CT24" s="864">
        <f ca="1">SUMIFS(INDIRECT("実行度合表集計!C"&amp;CT52,FALSE),実行度合表集計!$I:$I,CO24,実行度合表集計!$S:$S,$A$5,実行度合表集計!$D:$D,"&lt;&gt;")</f>
        <v>0</v>
      </c>
      <c r="CU24" s="862">
        <f ca="1">CT24-SUMIFS(実行度合表集計!$Q:$Q,実行度合表集計!$I:$I,CO24,実行度合表集計!$S:$S,$A$5,実行度合表集計!$D:$D,"&lt;&gt;")*1000</f>
        <v>0</v>
      </c>
      <c r="CV24" s="865">
        <f ca="1">SUMIFS(INDIRECT("実行度合表集計!C"&amp;CV52,FALSE),実行度合表集計!$I:$I,CO24,実行度合表集計!$S:$S,$A$5,実行度合表集計!$D:$D,"&lt;&gt;")*集計フラグ20</f>
        <v>0</v>
      </c>
      <c r="CW24" s="1763">
        <f>集計グループ20</f>
        <v>0</v>
      </c>
      <c r="CX24" s="1764"/>
      <c r="CY24" s="1765"/>
      <c r="CZ24" s="862">
        <f ca="1">SUMIFS(INDIRECT("実行度合表集計!C"&amp;CZ52,FALSE),実行度合表集計!$I:$I,CW24,実行度合表集計!$S:$S,$A$5,実行度合表集計!$D:$D,"&lt;&gt;")</f>
        <v>0</v>
      </c>
      <c r="DA24" s="863" t="str">
        <f t="shared" ca="1" si="37"/>
        <v/>
      </c>
      <c r="DB24" s="864">
        <f ca="1">SUMIFS(INDIRECT("実行度合表集計!C"&amp;DB52,FALSE),実行度合表集計!$I:$I,CW24,実行度合表集計!$S:$S,$A$5,実行度合表集計!$D:$D,"&lt;&gt;")</f>
        <v>0</v>
      </c>
      <c r="DC24" s="862">
        <f ca="1">DB24-SUMIFS(実行度合表集計!$Q:$Q,実行度合表集計!$I:$I,CW24,実行度合表集計!$S:$S,$A$5,実行度合表集計!$D:$D,"&lt;&gt;")*1000</f>
        <v>0</v>
      </c>
      <c r="DD24" s="865">
        <f ca="1">SUMIFS(INDIRECT("実行度合表集計!C"&amp;DD52,FALSE),実行度合表集計!$I:$I,CW24,実行度合表集計!$S:$S,$A$5,実行度合表集計!$D:$D,"&lt;&gt;")*集計フラグ20</f>
        <v>0</v>
      </c>
      <c r="DE24" s="1763">
        <f>集計グループ20</f>
        <v>0</v>
      </c>
      <c r="DF24" s="1764"/>
      <c r="DG24" s="1765"/>
      <c r="DH24" s="862">
        <f ca="1">SUMIFS(INDIRECT("実行度合表集計!C"&amp;DH52,FALSE),実行度合表集計!$I:$I,DE24,実行度合表集計!$S:$S,$A$5,実行度合表集計!$D:$D,"&lt;&gt;")</f>
        <v>0</v>
      </c>
      <c r="DI24" s="863" t="str">
        <f t="shared" ca="1" si="38"/>
        <v/>
      </c>
      <c r="DJ24" s="864">
        <f ca="1">SUMIFS(INDIRECT("実行度合表集計!C"&amp;DJ52,FALSE),実行度合表集計!$I:$I,DE24,実行度合表集計!$S:$S,$A$5,実行度合表集計!$D:$D,"&lt;&gt;")</f>
        <v>0</v>
      </c>
      <c r="DK24" s="862">
        <f ca="1">DJ24-SUMIFS(実行度合表集計!$Q:$Q,実行度合表集計!$I:$I,DE24,実行度合表集計!$S:$S,$A$5,実行度合表集計!$D:$D,"&lt;&gt;")*1000</f>
        <v>0</v>
      </c>
      <c r="DL24" s="865">
        <f ca="1">SUMIFS(INDIRECT("実行度合表集計!C"&amp;DL52,FALSE),実行度合表集計!$I:$I,DE24,実行度合表集計!$S:$S,$A$5,実行度合表集計!$D:$D,"&lt;&gt;")*集計フラグ20</f>
        <v>0</v>
      </c>
      <c r="DM24" s="866">
        <f t="shared" ca="1" si="6"/>
        <v>0</v>
      </c>
      <c r="DN24" s="863" t="str">
        <f t="shared" ca="1" si="27"/>
        <v/>
      </c>
      <c r="DO24" s="862">
        <f t="shared" ca="1" si="7"/>
        <v>0</v>
      </c>
      <c r="DP24" s="867">
        <f t="shared" ca="1" si="8"/>
        <v>0</v>
      </c>
      <c r="DR24" s="860"/>
      <c r="DS24" s="852"/>
      <c r="DT24" s="853"/>
    </row>
    <row r="25" spans="1:124" ht="14.1" hidden="1" customHeight="1" x14ac:dyDescent="0.25">
      <c r="A25" s="1693" t="s">
        <v>43</v>
      </c>
      <c r="B25" s="843" t="s">
        <v>33</v>
      </c>
      <c r="C25" s="888"/>
      <c r="D25" s="889"/>
      <c r="E25" s="890"/>
      <c r="F25" s="891"/>
      <c r="G25" s="892"/>
      <c r="H25" s="892"/>
      <c r="I25" s="891"/>
      <c r="J25" s="893"/>
      <c r="K25" s="888"/>
      <c r="L25" s="889"/>
      <c r="M25" s="890"/>
      <c r="N25" s="891"/>
      <c r="O25" s="892"/>
      <c r="P25" s="892"/>
      <c r="Q25" s="891"/>
      <c r="R25" s="893"/>
      <c r="S25" s="888"/>
      <c r="T25" s="889"/>
      <c r="U25" s="890"/>
      <c r="V25" s="891"/>
      <c r="W25" s="892"/>
      <c r="X25" s="892"/>
      <c r="Y25" s="891"/>
      <c r="Z25" s="894"/>
      <c r="AA25" s="895"/>
      <c r="AB25" s="896"/>
      <c r="AC25" s="896"/>
      <c r="AD25" s="897"/>
      <c r="AE25" s="1693" t="s">
        <v>43</v>
      </c>
      <c r="AF25" s="843" t="s">
        <v>33</v>
      </c>
      <c r="AG25" s="888"/>
      <c r="AH25" s="889"/>
      <c r="AI25" s="890"/>
      <c r="AJ25" s="891"/>
      <c r="AK25" s="892"/>
      <c r="AL25" s="892"/>
      <c r="AM25" s="891"/>
      <c r="AN25" s="893"/>
      <c r="AO25" s="888"/>
      <c r="AP25" s="889"/>
      <c r="AQ25" s="890"/>
      <c r="AR25" s="891"/>
      <c r="AS25" s="892"/>
      <c r="AT25" s="892"/>
      <c r="AU25" s="891"/>
      <c r="AV25" s="893"/>
      <c r="AW25" s="888"/>
      <c r="AX25" s="889"/>
      <c r="AY25" s="890"/>
      <c r="AZ25" s="891"/>
      <c r="BA25" s="892"/>
      <c r="BB25" s="892"/>
      <c r="BC25" s="891"/>
      <c r="BD25" s="893"/>
      <c r="BE25" s="895"/>
      <c r="BF25" s="896"/>
      <c r="BG25" s="896"/>
      <c r="BH25" s="897"/>
      <c r="BI25" s="1693" t="s">
        <v>43</v>
      </c>
      <c r="BJ25" s="843" t="s">
        <v>33</v>
      </c>
      <c r="BK25" s="888"/>
      <c r="BL25" s="889"/>
      <c r="BM25" s="890"/>
      <c r="BN25" s="891"/>
      <c r="BO25" s="892"/>
      <c r="BP25" s="892"/>
      <c r="BQ25" s="891"/>
      <c r="BR25" s="893"/>
      <c r="BS25" s="888"/>
      <c r="BT25" s="889"/>
      <c r="BU25" s="890"/>
      <c r="BV25" s="891"/>
      <c r="BW25" s="892"/>
      <c r="BX25" s="892"/>
      <c r="BY25" s="891"/>
      <c r="BZ25" s="893"/>
      <c r="CA25" s="888"/>
      <c r="CB25" s="889"/>
      <c r="CC25" s="890"/>
      <c r="CD25" s="891"/>
      <c r="CE25" s="892"/>
      <c r="CF25" s="892"/>
      <c r="CG25" s="891"/>
      <c r="CH25" s="894"/>
      <c r="CI25" s="895"/>
      <c r="CJ25" s="896"/>
      <c r="CK25" s="896"/>
      <c r="CL25" s="897"/>
      <c r="CM25" s="1693" t="s">
        <v>43</v>
      </c>
      <c r="CN25" s="843" t="s">
        <v>33</v>
      </c>
      <c r="CO25" s="888"/>
      <c r="CP25" s="889"/>
      <c r="CQ25" s="890"/>
      <c r="CR25" s="891"/>
      <c r="CS25" s="892"/>
      <c r="CT25" s="892"/>
      <c r="CU25" s="891"/>
      <c r="CV25" s="893"/>
      <c r="CW25" s="888"/>
      <c r="CX25" s="889"/>
      <c r="CY25" s="890"/>
      <c r="CZ25" s="891"/>
      <c r="DA25" s="892"/>
      <c r="DB25" s="892"/>
      <c r="DC25" s="891"/>
      <c r="DD25" s="893"/>
      <c r="DE25" s="888"/>
      <c r="DF25" s="889"/>
      <c r="DG25" s="890"/>
      <c r="DH25" s="891"/>
      <c r="DI25" s="892"/>
      <c r="DJ25" s="892"/>
      <c r="DK25" s="891"/>
      <c r="DL25" s="894"/>
      <c r="DM25" s="895"/>
      <c r="DN25" s="896"/>
      <c r="DO25" s="896"/>
      <c r="DP25" s="897"/>
      <c r="DR25" s="898"/>
      <c r="DS25" s="852"/>
      <c r="DT25" s="853"/>
    </row>
    <row r="26" spans="1:124" ht="14.1" hidden="1" customHeight="1" x14ac:dyDescent="0.25">
      <c r="A26" s="1659"/>
      <c r="B26" s="854" t="s">
        <v>34</v>
      </c>
      <c r="C26" s="899"/>
      <c r="D26" s="900"/>
      <c r="E26" s="901"/>
      <c r="F26" s="852"/>
      <c r="G26" s="902"/>
      <c r="H26" s="902"/>
      <c r="I26" s="903"/>
      <c r="J26" s="904"/>
      <c r="K26" s="899"/>
      <c r="L26" s="900"/>
      <c r="M26" s="905"/>
      <c r="N26" s="852"/>
      <c r="O26" s="902"/>
      <c r="P26" s="902"/>
      <c r="Q26" s="852"/>
      <c r="R26" s="904"/>
      <c r="S26" s="899"/>
      <c r="T26" s="900"/>
      <c r="U26" s="905"/>
      <c r="V26" s="852"/>
      <c r="W26" s="902"/>
      <c r="X26" s="902"/>
      <c r="Y26" s="852"/>
      <c r="Z26" s="901"/>
      <c r="AA26" s="906"/>
      <c r="AB26" s="907"/>
      <c r="AC26" s="907"/>
      <c r="AD26" s="908"/>
      <c r="AE26" s="1659"/>
      <c r="AF26" s="854" t="s">
        <v>34</v>
      </c>
      <c r="AG26" s="899"/>
      <c r="AH26" s="900"/>
      <c r="AI26" s="905"/>
      <c r="AJ26" s="852"/>
      <c r="AK26" s="902"/>
      <c r="AL26" s="902"/>
      <c r="AM26" s="852"/>
      <c r="AN26" s="904"/>
      <c r="AO26" s="899"/>
      <c r="AP26" s="900"/>
      <c r="AQ26" s="905"/>
      <c r="AR26" s="852"/>
      <c r="AS26" s="902"/>
      <c r="AT26" s="902"/>
      <c r="AU26" s="852"/>
      <c r="AV26" s="904"/>
      <c r="AW26" s="899"/>
      <c r="AX26" s="900"/>
      <c r="AY26" s="905"/>
      <c r="AZ26" s="852"/>
      <c r="BA26" s="902"/>
      <c r="BB26" s="902"/>
      <c r="BC26" s="852"/>
      <c r="BD26" s="904"/>
      <c r="BE26" s="906"/>
      <c r="BF26" s="907"/>
      <c r="BG26" s="907"/>
      <c r="BH26" s="908"/>
      <c r="BI26" s="1659"/>
      <c r="BJ26" s="854" t="s">
        <v>34</v>
      </c>
      <c r="BK26" s="899"/>
      <c r="BL26" s="900"/>
      <c r="BM26" s="905"/>
      <c r="BN26" s="852"/>
      <c r="BO26" s="902"/>
      <c r="BP26" s="902"/>
      <c r="BQ26" s="852"/>
      <c r="BR26" s="904"/>
      <c r="BS26" s="899"/>
      <c r="BT26" s="900"/>
      <c r="BU26" s="905"/>
      <c r="BV26" s="852"/>
      <c r="BW26" s="902"/>
      <c r="BX26" s="902"/>
      <c r="BY26" s="852"/>
      <c r="BZ26" s="904"/>
      <c r="CA26" s="899"/>
      <c r="CB26" s="900"/>
      <c r="CC26" s="905"/>
      <c r="CD26" s="852"/>
      <c r="CE26" s="902"/>
      <c r="CF26" s="902"/>
      <c r="CG26" s="852"/>
      <c r="CH26" s="901"/>
      <c r="CI26" s="906"/>
      <c r="CJ26" s="907"/>
      <c r="CK26" s="907"/>
      <c r="CL26" s="908"/>
      <c r="CM26" s="1659"/>
      <c r="CN26" s="854" t="s">
        <v>34</v>
      </c>
      <c r="CO26" s="899"/>
      <c r="CP26" s="900"/>
      <c r="CQ26" s="905"/>
      <c r="CR26" s="852"/>
      <c r="CS26" s="902"/>
      <c r="CT26" s="902"/>
      <c r="CU26" s="852"/>
      <c r="CV26" s="904"/>
      <c r="CW26" s="899"/>
      <c r="CX26" s="900"/>
      <c r="CY26" s="905"/>
      <c r="CZ26" s="852"/>
      <c r="DA26" s="902"/>
      <c r="DB26" s="902"/>
      <c r="DC26" s="852"/>
      <c r="DD26" s="904"/>
      <c r="DE26" s="899"/>
      <c r="DF26" s="900"/>
      <c r="DG26" s="905"/>
      <c r="DH26" s="852"/>
      <c r="DI26" s="902"/>
      <c r="DJ26" s="902"/>
      <c r="DK26" s="852"/>
      <c r="DL26" s="901"/>
      <c r="DM26" s="906"/>
      <c r="DN26" s="907"/>
      <c r="DO26" s="907"/>
      <c r="DP26" s="908"/>
      <c r="DR26" s="898"/>
      <c r="DS26" s="852"/>
      <c r="DT26" s="853"/>
    </row>
    <row r="27" spans="1:124" ht="14.1" hidden="1" customHeight="1" x14ac:dyDescent="0.25">
      <c r="A27" s="1659"/>
      <c r="B27" s="854" t="s">
        <v>35</v>
      </c>
      <c r="C27" s="899"/>
      <c r="D27" s="900"/>
      <c r="E27" s="901"/>
      <c r="F27" s="903"/>
      <c r="G27" s="902"/>
      <c r="H27" s="902"/>
      <c r="I27" s="903"/>
      <c r="J27" s="904"/>
      <c r="K27" s="899"/>
      <c r="L27" s="900"/>
      <c r="M27" s="905"/>
      <c r="N27" s="852"/>
      <c r="O27" s="902"/>
      <c r="P27" s="902"/>
      <c r="Q27" s="852"/>
      <c r="R27" s="904"/>
      <c r="S27" s="899"/>
      <c r="T27" s="900"/>
      <c r="U27" s="905"/>
      <c r="V27" s="852"/>
      <c r="W27" s="902"/>
      <c r="X27" s="902"/>
      <c r="Y27" s="852"/>
      <c r="Z27" s="901"/>
      <c r="AA27" s="906"/>
      <c r="AB27" s="907"/>
      <c r="AC27" s="907"/>
      <c r="AD27" s="908"/>
      <c r="AE27" s="1659"/>
      <c r="AF27" s="854" t="s">
        <v>35</v>
      </c>
      <c r="AG27" s="899"/>
      <c r="AH27" s="900"/>
      <c r="AI27" s="905"/>
      <c r="AJ27" s="852"/>
      <c r="AK27" s="902"/>
      <c r="AL27" s="902"/>
      <c r="AM27" s="852"/>
      <c r="AN27" s="904"/>
      <c r="AO27" s="899"/>
      <c r="AP27" s="900"/>
      <c r="AQ27" s="905"/>
      <c r="AR27" s="852"/>
      <c r="AS27" s="902"/>
      <c r="AT27" s="902"/>
      <c r="AU27" s="852"/>
      <c r="AV27" s="904"/>
      <c r="AW27" s="899"/>
      <c r="AX27" s="900"/>
      <c r="AY27" s="905"/>
      <c r="AZ27" s="852"/>
      <c r="BA27" s="902"/>
      <c r="BB27" s="902"/>
      <c r="BC27" s="852"/>
      <c r="BD27" s="904"/>
      <c r="BE27" s="906"/>
      <c r="BF27" s="907"/>
      <c r="BG27" s="907"/>
      <c r="BH27" s="908"/>
      <c r="BI27" s="1659"/>
      <c r="BJ27" s="854" t="s">
        <v>35</v>
      </c>
      <c r="BK27" s="899"/>
      <c r="BL27" s="900"/>
      <c r="BM27" s="905"/>
      <c r="BN27" s="852"/>
      <c r="BO27" s="902"/>
      <c r="BP27" s="902"/>
      <c r="BQ27" s="852"/>
      <c r="BR27" s="904"/>
      <c r="BS27" s="899"/>
      <c r="BT27" s="900"/>
      <c r="BU27" s="905"/>
      <c r="BV27" s="852"/>
      <c r="BW27" s="902"/>
      <c r="BX27" s="902"/>
      <c r="BY27" s="852"/>
      <c r="BZ27" s="904"/>
      <c r="CA27" s="899"/>
      <c r="CB27" s="900"/>
      <c r="CC27" s="905"/>
      <c r="CD27" s="852"/>
      <c r="CE27" s="902"/>
      <c r="CF27" s="902"/>
      <c r="CG27" s="852"/>
      <c r="CH27" s="901"/>
      <c r="CI27" s="906"/>
      <c r="CJ27" s="907"/>
      <c r="CK27" s="907"/>
      <c r="CL27" s="908"/>
      <c r="CM27" s="1659"/>
      <c r="CN27" s="854" t="s">
        <v>35</v>
      </c>
      <c r="CO27" s="899"/>
      <c r="CP27" s="900"/>
      <c r="CQ27" s="905"/>
      <c r="CR27" s="852"/>
      <c r="CS27" s="902"/>
      <c r="CT27" s="902"/>
      <c r="CU27" s="852"/>
      <c r="CV27" s="904"/>
      <c r="CW27" s="899"/>
      <c r="CX27" s="900"/>
      <c r="CY27" s="905"/>
      <c r="CZ27" s="852"/>
      <c r="DA27" s="902"/>
      <c r="DB27" s="902"/>
      <c r="DC27" s="852"/>
      <c r="DD27" s="904"/>
      <c r="DE27" s="899"/>
      <c r="DF27" s="900"/>
      <c r="DG27" s="905"/>
      <c r="DH27" s="852"/>
      <c r="DI27" s="902"/>
      <c r="DJ27" s="902"/>
      <c r="DK27" s="852"/>
      <c r="DL27" s="901"/>
      <c r="DM27" s="906"/>
      <c r="DN27" s="907"/>
      <c r="DO27" s="907"/>
      <c r="DP27" s="908"/>
      <c r="DR27" s="898"/>
      <c r="DS27" s="852"/>
      <c r="DT27" s="853"/>
    </row>
    <row r="28" spans="1:124" ht="14.1" hidden="1" customHeight="1" x14ac:dyDescent="0.25">
      <c r="A28" s="1659"/>
      <c r="B28" s="854" t="s">
        <v>36</v>
      </c>
      <c r="C28" s="899"/>
      <c r="D28" s="900"/>
      <c r="E28" s="901"/>
      <c r="F28" s="903"/>
      <c r="G28" s="902"/>
      <c r="H28" s="902"/>
      <c r="I28" s="903"/>
      <c r="J28" s="904"/>
      <c r="K28" s="899"/>
      <c r="L28" s="900"/>
      <c r="M28" s="905"/>
      <c r="N28" s="852"/>
      <c r="O28" s="902"/>
      <c r="P28" s="902"/>
      <c r="Q28" s="852"/>
      <c r="R28" s="904"/>
      <c r="S28" s="899"/>
      <c r="T28" s="900"/>
      <c r="U28" s="905"/>
      <c r="V28" s="852"/>
      <c r="W28" s="902"/>
      <c r="X28" s="902"/>
      <c r="Y28" s="852"/>
      <c r="Z28" s="901"/>
      <c r="AA28" s="906"/>
      <c r="AB28" s="907"/>
      <c r="AC28" s="907"/>
      <c r="AD28" s="908"/>
      <c r="AE28" s="1659"/>
      <c r="AF28" s="854" t="s">
        <v>36</v>
      </c>
      <c r="AG28" s="899"/>
      <c r="AH28" s="900"/>
      <c r="AI28" s="905"/>
      <c r="AJ28" s="852"/>
      <c r="AK28" s="902"/>
      <c r="AL28" s="902"/>
      <c r="AM28" s="852"/>
      <c r="AN28" s="904"/>
      <c r="AO28" s="899"/>
      <c r="AP28" s="900"/>
      <c r="AQ28" s="905"/>
      <c r="AR28" s="852"/>
      <c r="AS28" s="902"/>
      <c r="AT28" s="902"/>
      <c r="AU28" s="852"/>
      <c r="AV28" s="904"/>
      <c r="AW28" s="899"/>
      <c r="AX28" s="900"/>
      <c r="AY28" s="905"/>
      <c r="AZ28" s="852"/>
      <c r="BA28" s="902"/>
      <c r="BB28" s="902"/>
      <c r="BC28" s="852"/>
      <c r="BD28" s="904"/>
      <c r="BE28" s="906"/>
      <c r="BF28" s="907"/>
      <c r="BG28" s="907"/>
      <c r="BH28" s="908"/>
      <c r="BI28" s="1659"/>
      <c r="BJ28" s="854" t="s">
        <v>36</v>
      </c>
      <c r="BK28" s="899"/>
      <c r="BL28" s="900"/>
      <c r="BM28" s="905"/>
      <c r="BN28" s="852"/>
      <c r="BO28" s="902"/>
      <c r="BP28" s="902"/>
      <c r="BQ28" s="852"/>
      <c r="BR28" s="904"/>
      <c r="BS28" s="899"/>
      <c r="BT28" s="900"/>
      <c r="BU28" s="905"/>
      <c r="BV28" s="852"/>
      <c r="BW28" s="902"/>
      <c r="BX28" s="902"/>
      <c r="BY28" s="852"/>
      <c r="BZ28" s="904"/>
      <c r="CA28" s="899"/>
      <c r="CB28" s="900"/>
      <c r="CC28" s="905"/>
      <c r="CD28" s="852"/>
      <c r="CE28" s="902"/>
      <c r="CF28" s="902"/>
      <c r="CG28" s="852"/>
      <c r="CH28" s="901"/>
      <c r="CI28" s="906"/>
      <c r="CJ28" s="907"/>
      <c r="CK28" s="907"/>
      <c r="CL28" s="908"/>
      <c r="CM28" s="1659"/>
      <c r="CN28" s="854" t="s">
        <v>36</v>
      </c>
      <c r="CO28" s="899"/>
      <c r="CP28" s="900"/>
      <c r="CQ28" s="905"/>
      <c r="CR28" s="852"/>
      <c r="CS28" s="902"/>
      <c r="CT28" s="902"/>
      <c r="CU28" s="852"/>
      <c r="CV28" s="904"/>
      <c r="CW28" s="899"/>
      <c r="CX28" s="900"/>
      <c r="CY28" s="905"/>
      <c r="CZ28" s="852"/>
      <c r="DA28" s="902"/>
      <c r="DB28" s="902"/>
      <c r="DC28" s="852"/>
      <c r="DD28" s="904"/>
      <c r="DE28" s="899"/>
      <c r="DF28" s="900"/>
      <c r="DG28" s="905"/>
      <c r="DH28" s="852"/>
      <c r="DI28" s="902"/>
      <c r="DJ28" s="902"/>
      <c r="DK28" s="852"/>
      <c r="DL28" s="901"/>
      <c r="DM28" s="906"/>
      <c r="DN28" s="907"/>
      <c r="DO28" s="907"/>
      <c r="DP28" s="908"/>
      <c r="DR28" s="898"/>
      <c r="DS28" s="852"/>
      <c r="DT28" s="853"/>
    </row>
    <row r="29" spans="1:124" ht="14.1" hidden="1" customHeight="1" x14ac:dyDescent="0.25">
      <c r="A29" s="1659"/>
      <c r="B29" s="854" t="s">
        <v>37</v>
      </c>
      <c r="C29" s="899"/>
      <c r="D29" s="900"/>
      <c r="E29" s="901"/>
      <c r="F29" s="903"/>
      <c r="G29" s="902"/>
      <c r="H29" s="902"/>
      <c r="I29" s="903"/>
      <c r="J29" s="904"/>
      <c r="K29" s="899"/>
      <c r="L29" s="900"/>
      <c r="M29" s="905"/>
      <c r="N29" s="852"/>
      <c r="O29" s="902"/>
      <c r="P29" s="902"/>
      <c r="Q29" s="852"/>
      <c r="R29" s="904"/>
      <c r="S29" s="899"/>
      <c r="T29" s="900"/>
      <c r="U29" s="905"/>
      <c r="V29" s="852"/>
      <c r="W29" s="902"/>
      <c r="X29" s="902"/>
      <c r="Y29" s="852"/>
      <c r="Z29" s="901"/>
      <c r="AA29" s="906"/>
      <c r="AB29" s="907"/>
      <c r="AC29" s="907"/>
      <c r="AD29" s="908"/>
      <c r="AE29" s="1659"/>
      <c r="AF29" s="854" t="s">
        <v>37</v>
      </c>
      <c r="AG29" s="899"/>
      <c r="AH29" s="900"/>
      <c r="AI29" s="905"/>
      <c r="AJ29" s="852"/>
      <c r="AK29" s="902"/>
      <c r="AL29" s="902"/>
      <c r="AM29" s="852"/>
      <c r="AN29" s="904"/>
      <c r="AO29" s="899"/>
      <c r="AP29" s="900"/>
      <c r="AQ29" s="905"/>
      <c r="AR29" s="852"/>
      <c r="AS29" s="902"/>
      <c r="AT29" s="902"/>
      <c r="AU29" s="852"/>
      <c r="AV29" s="904"/>
      <c r="AW29" s="899"/>
      <c r="AX29" s="900"/>
      <c r="AY29" s="905"/>
      <c r="AZ29" s="852"/>
      <c r="BA29" s="902"/>
      <c r="BB29" s="902"/>
      <c r="BC29" s="852"/>
      <c r="BD29" s="904"/>
      <c r="BE29" s="906"/>
      <c r="BF29" s="907"/>
      <c r="BG29" s="907"/>
      <c r="BH29" s="908"/>
      <c r="BI29" s="1659"/>
      <c r="BJ29" s="854" t="s">
        <v>37</v>
      </c>
      <c r="BK29" s="899"/>
      <c r="BL29" s="900"/>
      <c r="BM29" s="905"/>
      <c r="BN29" s="852"/>
      <c r="BO29" s="902"/>
      <c r="BP29" s="902"/>
      <c r="BQ29" s="852"/>
      <c r="BR29" s="904"/>
      <c r="BS29" s="899"/>
      <c r="BT29" s="900"/>
      <c r="BU29" s="905"/>
      <c r="BV29" s="852"/>
      <c r="BW29" s="902"/>
      <c r="BX29" s="902"/>
      <c r="BY29" s="852"/>
      <c r="BZ29" s="904"/>
      <c r="CA29" s="899"/>
      <c r="CB29" s="900"/>
      <c r="CC29" s="905"/>
      <c r="CD29" s="852"/>
      <c r="CE29" s="902"/>
      <c r="CF29" s="902"/>
      <c r="CG29" s="852"/>
      <c r="CH29" s="901"/>
      <c r="CI29" s="906"/>
      <c r="CJ29" s="907"/>
      <c r="CK29" s="907"/>
      <c r="CL29" s="908"/>
      <c r="CM29" s="1659"/>
      <c r="CN29" s="854" t="s">
        <v>37</v>
      </c>
      <c r="CO29" s="899"/>
      <c r="CP29" s="900"/>
      <c r="CQ29" s="905"/>
      <c r="CR29" s="852"/>
      <c r="CS29" s="902"/>
      <c r="CT29" s="902"/>
      <c r="CU29" s="852"/>
      <c r="CV29" s="904"/>
      <c r="CW29" s="899"/>
      <c r="CX29" s="900"/>
      <c r="CY29" s="905"/>
      <c r="CZ29" s="852"/>
      <c r="DA29" s="902"/>
      <c r="DB29" s="902"/>
      <c r="DC29" s="852"/>
      <c r="DD29" s="904"/>
      <c r="DE29" s="899"/>
      <c r="DF29" s="900"/>
      <c r="DG29" s="905"/>
      <c r="DH29" s="852"/>
      <c r="DI29" s="902"/>
      <c r="DJ29" s="902"/>
      <c r="DK29" s="852"/>
      <c r="DL29" s="901"/>
      <c r="DM29" s="906"/>
      <c r="DN29" s="907"/>
      <c r="DO29" s="907"/>
      <c r="DP29" s="908"/>
      <c r="DR29" s="898"/>
      <c r="DS29" s="852"/>
      <c r="DT29" s="853"/>
    </row>
    <row r="30" spans="1:124" ht="14.1" hidden="1" customHeight="1" x14ac:dyDescent="0.25">
      <c r="A30" s="1659"/>
      <c r="B30" s="854" t="s">
        <v>38</v>
      </c>
      <c r="C30" s="899"/>
      <c r="D30" s="900"/>
      <c r="E30" s="901"/>
      <c r="F30" s="903"/>
      <c r="G30" s="902"/>
      <c r="H30" s="902"/>
      <c r="I30" s="903"/>
      <c r="J30" s="904"/>
      <c r="K30" s="899"/>
      <c r="L30" s="900"/>
      <c r="M30" s="905"/>
      <c r="N30" s="852"/>
      <c r="O30" s="902"/>
      <c r="P30" s="902"/>
      <c r="Q30" s="852"/>
      <c r="R30" s="904"/>
      <c r="S30" s="899"/>
      <c r="T30" s="900"/>
      <c r="U30" s="905"/>
      <c r="V30" s="852"/>
      <c r="W30" s="902"/>
      <c r="X30" s="902"/>
      <c r="Y30" s="852"/>
      <c r="Z30" s="901"/>
      <c r="AA30" s="906"/>
      <c r="AB30" s="907"/>
      <c r="AC30" s="907"/>
      <c r="AD30" s="908"/>
      <c r="AE30" s="1659"/>
      <c r="AF30" s="854" t="s">
        <v>38</v>
      </c>
      <c r="AG30" s="899"/>
      <c r="AH30" s="900"/>
      <c r="AI30" s="905"/>
      <c r="AJ30" s="852"/>
      <c r="AK30" s="902"/>
      <c r="AL30" s="902"/>
      <c r="AM30" s="852"/>
      <c r="AN30" s="904"/>
      <c r="AO30" s="899"/>
      <c r="AP30" s="900"/>
      <c r="AQ30" s="905"/>
      <c r="AR30" s="852"/>
      <c r="AS30" s="902"/>
      <c r="AT30" s="902"/>
      <c r="AU30" s="852"/>
      <c r="AV30" s="904"/>
      <c r="AW30" s="899"/>
      <c r="AX30" s="900"/>
      <c r="AY30" s="905"/>
      <c r="AZ30" s="852"/>
      <c r="BA30" s="902"/>
      <c r="BB30" s="902"/>
      <c r="BC30" s="852"/>
      <c r="BD30" s="904"/>
      <c r="BE30" s="906"/>
      <c r="BF30" s="907"/>
      <c r="BG30" s="907"/>
      <c r="BH30" s="908"/>
      <c r="BI30" s="1659"/>
      <c r="BJ30" s="854" t="s">
        <v>38</v>
      </c>
      <c r="BK30" s="899"/>
      <c r="BL30" s="900"/>
      <c r="BM30" s="905"/>
      <c r="BN30" s="852"/>
      <c r="BO30" s="902"/>
      <c r="BP30" s="902"/>
      <c r="BQ30" s="852"/>
      <c r="BR30" s="904"/>
      <c r="BS30" s="899"/>
      <c r="BT30" s="900"/>
      <c r="BU30" s="905"/>
      <c r="BV30" s="852"/>
      <c r="BW30" s="902"/>
      <c r="BX30" s="902"/>
      <c r="BY30" s="852"/>
      <c r="BZ30" s="904"/>
      <c r="CA30" s="899"/>
      <c r="CB30" s="900"/>
      <c r="CC30" s="905"/>
      <c r="CD30" s="852"/>
      <c r="CE30" s="902"/>
      <c r="CF30" s="902"/>
      <c r="CG30" s="852"/>
      <c r="CH30" s="901"/>
      <c r="CI30" s="906"/>
      <c r="CJ30" s="907"/>
      <c r="CK30" s="907"/>
      <c r="CL30" s="908"/>
      <c r="CM30" s="1659"/>
      <c r="CN30" s="854" t="s">
        <v>38</v>
      </c>
      <c r="CO30" s="899"/>
      <c r="CP30" s="900"/>
      <c r="CQ30" s="905"/>
      <c r="CR30" s="852"/>
      <c r="CS30" s="902"/>
      <c r="CT30" s="902"/>
      <c r="CU30" s="852"/>
      <c r="CV30" s="904"/>
      <c r="CW30" s="899"/>
      <c r="CX30" s="900"/>
      <c r="CY30" s="905"/>
      <c r="CZ30" s="852"/>
      <c r="DA30" s="902"/>
      <c r="DB30" s="902"/>
      <c r="DC30" s="852"/>
      <c r="DD30" s="904"/>
      <c r="DE30" s="899"/>
      <c r="DF30" s="900"/>
      <c r="DG30" s="905"/>
      <c r="DH30" s="852"/>
      <c r="DI30" s="902"/>
      <c r="DJ30" s="902"/>
      <c r="DK30" s="852"/>
      <c r="DL30" s="901"/>
      <c r="DM30" s="906"/>
      <c r="DN30" s="907"/>
      <c r="DO30" s="907"/>
      <c r="DP30" s="908"/>
      <c r="DR30" s="898"/>
      <c r="DS30" s="852"/>
      <c r="DT30" s="853"/>
    </row>
    <row r="31" spans="1:124" ht="14.1" hidden="1" customHeight="1" x14ac:dyDescent="0.25">
      <c r="A31" s="1659"/>
      <c r="B31" s="861" t="s">
        <v>39</v>
      </c>
      <c r="C31" s="899"/>
      <c r="D31" s="900"/>
      <c r="E31" s="901"/>
      <c r="F31" s="903"/>
      <c r="G31" s="902"/>
      <c r="H31" s="902"/>
      <c r="I31" s="903"/>
      <c r="J31" s="904"/>
      <c r="K31" s="899"/>
      <c r="L31" s="900"/>
      <c r="M31" s="905"/>
      <c r="N31" s="852"/>
      <c r="O31" s="902"/>
      <c r="P31" s="902"/>
      <c r="Q31" s="852"/>
      <c r="R31" s="904"/>
      <c r="S31" s="899"/>
      <c r="T31" s="900"/>
      <c r="U31" s="905"/>
      <c r="V31" s="852"/>
      <c r="W31" s="902"/>
      <c r="X31" s="902"/>
      <c r="Y31" s="852"/>
      <c r="Z31" s="901"/>
      <c r="AA31" s="906"/>
      <c r="AB31" s="907"/>
      <c r="AC31" s="907"/>
      <c r="AD31" s="908"/>
      <c r="AE31" s="1659"/>
      <c r="AF31" s="861" t="s">
        <v>39</v>
      </c>
      <c r="AG31" s="899"/>
      <c r="AH31" s="900"/>
      <c r="AI31" s="905"/>
      <c r="AJ31" s="852"/>
      <c r="AK31" s="902"/>
      <c r="AL31" s="902"/>
      <c r="AM31" s="852"/>
      <c r="AN31" s="904"/>
      <c r="AO31" s="899"/>
      <c r="AP31" s="900"/>
      <c r="AQ31" s="905"/>
      <c r="AR31" s="852"/>
      <c r="AS31" s="902"/>
      <c r="AT31" s="902"/>
      <c r="AU31" s="852"/>
      <c r="AV31" s="904"/>
      <c r="AW31" s="899"/>
      <c r="AX31" s="900"/>
      <c r="AY31" s="905"/>
      <c r="AZ31" s="852"/>
      <c r="BA31" s="902"/>
      <c r="BB31" s="902"/>
      <c r="BC31" s="852"/>
      <c r="BD31" s="904"/>
      <c r="BE31" s="906"/>
      <c r="BF31" s="907"/>
      <c r="BG31" s="907"/>
      <c r="BH31" s="908"/>
      <c r="BI31" s="1659"/>
      <c r="BJ31" s="861" t="s">
        <v>39</v>
      </c>
      <c r="BK31" s="899"/>
      <c r="BL31" s="900"/>
      <c r="BM31" s="905"/>
      <c r="BN31" s="852"/>
      <c r="BO31" s="902"/>
      <c r="BP31" s="902"/>
      <c r="BQ31" s="852"/>
      <c r="BR31" s="904"/>
      <c r="BS31" s="899"/>
      <c r="BT31" s="900"/>
      <c r="BU31" s="905"/>
      <c r="BV31" s="852"/>
      <c r="BW31" s="902"/>
      <c r="BX31" s="902"/>
      <c r="BY31" s="852"/>
      <c r="BZ31" s="904"/>
      <c r="CA31" s="899"/>
      <c r="CB31" s="900"/>
      <c r="CC31" s="905"/>
      <c r="CD31" s="852"/>
      <c r="CE31" s="902"/>
      <c r="CF31" s="902"/>
      <c r="CG31" s="852"/>
      <c r="CH31" s="901"/>
      <c r="CI31" s="906"/>
      <c r="CJ31" s="907"/>
      <c r="CK31" s="907"/>
      <c r="CL31" s="908"/>
      <c r="CM31" s="1659"/>
      <c r="CN31" s="861" t="s">
        <v>39</v>
      </c>
      <c r="CO31" s="899"/>
      <c r="CP31" s="900"/>
      <c r="CQ31" s="905"/>
      <c r="CR31" s="852"/>
      <c r="CS31" s="902"/>
      <c r="CT31" s="902"/>
      <c r="CU31" s="852"/>
      <c r="CV31" s="904"/>
      <c r="CW31" s="899"/>
      <c r="CX31" s="900"/>
      <c r="CY31" s="905"/>
      <c r="CZ31" s="852"/>
      <c r="DA31" s="902"/>
      <c r="DB31" s="902"/>
      <c r="DC31" s="852"/>
      <c r="DD31" s="904"/>
      <c r="DE31" s="899"/>
      <c r="DF31" s="900"/>
      <c r="DG31" s="905"/>
      <c r="DH31" s="852"/>
      <c r="DI31" s="902"/>
      <c r="DJ31" s="902"/>
      <c r="DK31" s="852"/>
      <c r="DL31" s="901"/>
      <c r="DM31" s="906"/>
      <c r="DN31" s="907"/>
      <c r="DO31" s="907"/>
      <c r="DP31" s="908"/>
      <c r="DR31" s="898"/>
      <c r="DS31" s="852"/>
      <c r="DT31" s="853"/>
    </row>
    <row r="32" spans="1:124" ht="14.1" hidden="1" customHeight="1" x14ac:dyDescent="0.25">
      <c r="A32" s="1659"/>
      <c r="B32" s="843" t="s">
        <v>40</v>
      </c>
      <c r="C32" s="899"/>
      <c r="D32" s="900"/>
      <c r="E32" s="901"/>
      <c r="F32" s="903"/>
      <c r="G32" s="902"/>
      <c r="H32" s="902"/>
      <c r="I32" s="903"/>
      <c r="J32" s="904"/>
      <c r="K32" s="899"/>
      <c r="L32" s="900"/>
      <c r="M32" s="905"/>
      <c r="N32" s="852"/>
      <c r="O32" s="902"/>
      <c r="P32" s="902"/>
      <c r="Q32" s="852"/>
      <c r="R32" s="904"/>
      <c r="S32" s="899"/>
      <c r="T32" s="900"/>
      <c r="U32" s="905"/>
      <c r="V32" s="852"/>
      <c r="W32" s="902"/>
      <c r="X32" s="902"/>
      <c r="Y32" s="852"/>
      <c r="Z32" s="901"/>
      <c r="AA32" s="906"/>
      <c r="AB32" s="907"/>
      <c r="AC32" s="907"/>
      <c r="AD32" s="908"/>
      <c r="AE32" s="1659"/>
      <c r="AF32" s="843" t="s">
        <v>40</v>
      </c>
      <c r="AG32" s="899"/>
      <c r="AH32" s="900"/>
      <c r="AI32" s="905"/>
      <c r="AJ32" s="852"/>
      <c r="AK32" s="902"/>
      <c r="AL32" s="902"/>
      <c r="AM32" s="852"/>
      <c r="AN32" s="904"/>
      <c r="AO32" s="899"/>
      <c r="AP32" s="900"/>
      <c r="AQ32" s="905"/>
      <c r="AR32" s="852"/>
      <c r="AS32" s="902"/>
      <c r="AT32" s="902"/>
      <c r="AU32" s="852"/>
      <c r="AV32" s="904"/>
      <c r="AW32" s="899"/>
      <c r="AX32" s="900"/>
      <c r="AY32" s="905"/>
      <c r="AZ32" s="852"/>
      <c r="BA32" s="902"/>
      <c r="BB32" s="902"/>
      <c r="BC32" s="852"/>
      <c r="BD32" s="904"/>
      <c r="BE32" s="906"/>
      <c r="BF32" s="907"/>
      <c r="BG32" s="907"/>
      <c r="BH32" s="908"/>
      <c r="BI32" s="1659"/>
      <c r="BJ32" s="843" t="s">
        <v>40</v>
      </c>
      <c r="BK32" s="899"/>
      <c r="BL32" s="900"/>
      <c r="BM32" s="905"/>
      <c r="BN32" s="852"/>
      <c r="BO32" s="902"/>
      <c r="BP32" s="902"/>
      <c r="BQ32" s="852"/>
      <c r="BR32" s="904"/>
      <c r="BS32" s="899"/>
      <c r="BT32" s="900"/>
      <c r="BU32" s="905"/>
      <c r="BV32" s="852"/>
      <c r="BW32" s="902"/>
      <c r="BX32" s="902"/>
      <c r="BY32" s="852"/>
      <c r="BZ32" s="904"/>
      <c r="CA32" s="899"/>
      <c r="CB32" s="900"/>
      <c r="CC32" s="905"/>
      <c r="CD32" s="852"/>
      <c r="CE32" s="902"/>
      <c r="CF32" s="902"/>
      <c r="CG32" s="852"/>
      <c r="CH32" s="901"/>
      <c r="CI32" s="906"/>
      <c r="CJ32" s="907"/>
      <c r="CK32" s="907"/>
      <c r="CL32" s="908"/>
      <c r="CM32" s="1659"/>
      <c r="CN32" s="843" t="s">
        <v>40</v>
      </c>
      <c r="CO32" s="899"/>
      <c r="CP32" s="900"/>
      <c r="CQ32" s="905"/>
      <c r="CR32" s="852"/>
      <c r="CS32" s="902"/>
      <c r="CT32" s="902"/>
      <c r="CU32" s="852"/>
      <c r="CV32" s="904"/>
      <c r="CW32" s="899"/>
      <c r="CX32" s="900"/>
      <c r="CY32" s="905"/>
      <c r="CZ32" s="852"/>
      <c r="DA32" s="902"/>
      <c r="DB32" s="902"/>
      <c r="DC32" s="852"/>
      <c r="DD32" s="904"/>
      <c r="DE32" s="899"/>
      <c r="DF32" s="900"/>
      <c r="DG32" s="905"/>
      <c r="DH32" s="852"/>
      <c r="DI32" s="902"/>
      <c r="DJ32" s="902"/>
      <c r="DK32" s="852"/>
      <c r="DL32" s="901"/>
      <c r="DM32" s="906"/>
      <c r="DN32" s="907"/>
      <c r="DO32" s="907"/>
      <c r="DP32" s="908"/>
      <c r="DR32" s="898"/>
      <c r="DS32" s="852"/>
      <c r="DT32" s="853"/>
    </row>
    <row r="33" spans="1:124" ht="14.1" hidden="1" customHeight="1" x14ac:dyDescent="0.25">
      <c r="A33" s="1659"/>
      <c r="B33" s="861" t="s">
        <v>41</v>
      </c>
      <c r="C33" s="899"/>
      <c r="D33" s="900"/>
      <c r="E33" s="901"/>
      <c r="F33" s="903"/>
      <c r="G33" s="902"/>
      <c r="H33" s="902"/>
      <c r="I33" s="903"/>
      <c r="J33" s="904"/>
      <c r="K33" s="899"/>
      <c r="L33" s="900"/>
      <c r="M33" s="905"/>
      <c r="N33" s="852"/>
      <c r="O33" s="902"/>
      <c r="P33" s="902"/>
      <c r="Q33" s="852"/>
      <c r="R33" s="904"/>
      <c r="S33" s="899"/>
      <c r="T33" s="900"/>
      <c r="U33" s="905"/>
      <c r="V33" s="852"/>
      <c r="W33" s="902"/>
      <c r="X33" s="902"/>
      <c r="Y33" s="852"/>
      <c r="Z33" s="901"/>
      <c r="AA33" s="906"/>
      <c r="AB33" s="907"/>
      <c r="AC33" s="907"/>
      <c r="AD33" s="908"/>
      <c r="AE33" s="1659"/>
      <c r="AF33" s="861" t="s">
        <v>41</v>
      </c>
      <c r="AG33" s="899"/>
      <c r="AH33" s="900"/>
      <c r="AI33" s="905"/>
      <c r="AJ33" s="852"/>
      <c r="AK33" s="902"/>
      <c r="AL33" s="902"/>
      <c r="AM33" s="852"/>
      <c r="AN33" s="904"/>
      <c r="AO33" s="899"/>
      <c r="AP33" s="900"/>
      <c r="AQ33" s="905"/>
      <c r="AR33" s="852"/>
      <c r="AS33" s="902"/>
      <c r="AT33" s="902"/>
      <c r="AU33" s="852"/>
      <c r="AV33" s="904"/>
      <c r="AW33" s="899"/>
      <c r="AX33" s="900"/>
      <c r="AY33" s="905"/>
      <c r="AZ33" s="852"/>
      <c r="BA33" s="902"/>
      <c r="BB33" s="902"/>
      <c r="BC33" s="852"/>
      <c r="BD33" s="904"/>
      <c r="BE33" s="906"/>
      <c r="BF33" s="907"/>
      <c r="BG33" s="907"/>
      <c r="BH33" s="908"/>
      <c r="BI33" s="1659"/>
      <c r="BJ33" s="861" t="s">
        <v>41</v>
      </c>
      <c r="BK33" s="899"/>
      <c r="BL33" s="900"/>
      <c r="BM33" s="905"/>
      <c r="BN33" s="852"/>
      <c r="BO33" s="902"/>
      <c r="BP33" s="902"/>
      <c r="BQ33" s="852"/>
      <c r="BR33" s="904"/>
      <c r="BS33" s="899"/>
      <c r="BT33" s="900"/>
      <c r="BU33" s="905"/>
      <c r="BV33" s="852"/>
      <c r="BW33" s="902"/>
      <c r="BX33" s="902"/>
      <c r="BY33" s="852"/>
      <c r="BZ33" s="904"/>
      <c r="CA33" s="899"/>
      <c r="CB33" s="900"/>
      <c r="CC33" s="905"/>
      <c r="CD33" s="852"/>
      <c r="CE33" s="902"/>
      <c r="CF33" s="902"/>
      <c r="CG33" s="852"/>
      <c r="CH33" s="901"/>
      <c r="CI33" s="906"/>
      <c r="CJ33" s="907"/>
      <c r="CK33" s="907"/>
      <c r="CL33" s="908"/>
      <c r="CM33" s="1659"/>
      <c r="CN33" s="861" t="s">
        <v>41</v>
      </c>
      <c r="CO33" s="899"/>
      <c r="CP33" s="900"/>
      <c r="CQ33" s="905"/>
      <c r="CR33" s="852"/>
      <c r="CS33" s="902"/>
      <c r="CT33" s="902"/>
      <c r="CU33" s="852"/>
      <c r="CV33" s="904"/>
      <c r="CW33" s="899"/>
      <c r="CX33" s="900"/>
      <c r="CY33" s="905"/>
      <c r="CZ33" s="852"/>
      <c r="DA33" s="902"/>
      <c r="DB33" s="902"/>
      <c r="DC33" s="852"/>
      <c r="DD33" s="904"/>
      <c r="DE33" s="899"/>
      <c r="DF33" s="900"/>
      <c r="DG33" s="905"/>
      <c r="DH33" s="852"/>
      <c r="DI33" s="902"/>
      <c r="DJ33" s="902"/>
      <c r="DK33" s="852"/>
      <c r="DL33" s="901"/>
      <c r="DM33" s="906"/>
      <c r="DN33" s="907"/>
      <c r="DO33" s="907"/>
      <c r="DP33" s="908"/>
      <c r="DR33" s="898"/>
      <c r="DS33" s="852"/>
      <c r="DT33" s="853"/>
    </row>
    <row r="34" spans="1:124" ht="14.1" hidden="1" customHeight="1" x14ac:dyDescent="0.25">
      <c r="A34" s="1659"/>
      <c r="B34" s="869" t="s">
        <v>42</v>
      </c>
      <c r="C34" s="899"/>
      <c r="D34" s="900"/>
      <c r="E34" s="901"/>
      <c r="F34" s="903"/>
      <c r="G34" s="902"/>
      <c r="H34" s="902"/>
      <c r="I34" s="903"/>
      <c r="J34" s="904"/>
      <c r="K34" s="899"/>
      <c r="L34" s="900"/>
      <c r="M34" s="905"/>
      <c r="N34" s="852"/>
      <c r="O34" s="902"/>
      <c r="P34" s="902"/>
      <c r="Q34" s="852"/>
      <c r="R34" s="904"/>
      <c r="S34" s="899"/>
      <c r="T34" s="900"/>
      <c r="U34" s="905"/>
      <c r="V34" s="852"/>
      <c r="W34" s="902"/>
      <c r="X34" s="902"/>
      <c r="Y34" s="852"/>
      <c r="Z34" s="901"/>
      <c r="AA34" s="906"/>
      <c r="AB34" s="907"/>
      <c r="AC34" s="907"/>
      <c r="AD34" s="908"/>
      <c r="AE34" s="1659"/>
      <c r="AF34" s="869" t="s">
        <v>42</v>
      </c>
      <c r="AG34" s="899"/>
      <c r="AH34" s="900"/>
      <c r="AI34" s="905"/>
      <c r="AJ34" s="852"/>
      <c r="AK34" s="902"/>
      <c r="AL34" s="902"/>
      <c r="AM34" s="852"/>
      <c r="AN34" s="904"/>
      <c r="AO34" s="899"/>
      <c r="AP34" s="900"/>
      <c r="AQ34" s="905"/>
      <c r="AR34" s="852"/>
      <c r="AS34" s="902"/>
      <c r="AT34" s="902"/>
      <c r="AU34" s="852"/>
      <c r="AV34" s="904"/>
      <c r="AW34" s="899"/>
      <c r="AX34" s="900"/>
      <c r="AY34" s="905"/>
      <c r="AZ34" s="852"/>
      <c r="BA34" s="902"/>
      <c r="BB34" s="902"/>
      <c r="BC34" s="852"/>
      <c r="BD34" s="904"/>
      <c r="BE34" s="906"/>
      <c r="BF34" s="907"/>
      <c r="BG34" s="907"/>
      <c r="BH34" s="908"/>
      <c r="BI34" s="1659"/>
      <c r="BJ34" s="869" t="s">
        <v>42</v>
      </c>
      <c r="BK34" s="899"/>
      <c r="BL34" s="900"/>
      <c r="BM34" s="905"/>
      <c r="BN34" s="852"/>
      <c r="BO34" s="902"/>
      <c r="BP34" s="902"/>
      <c r="BQ34" s="852"/>
      <c r="BR34" s="904"/>
      <c r="BS34" s="899"/>
      <c r="BT34" s="900"/>
      <c r="BU34" s="905"/>
      <c r="BV34" s="852"/>
      <c r="BW34" s="902"/>
      <c r="BX34" s="902"/>
      <c r="BY34" s="852"/>
      <c r="BZ34" s="904"/>
      <c r="CA34" s="899"/>
      <c r="CB34" s="900"/>
      <c r="CC34" s="905"/>
      <c r="CD34" s="852"/>
      <c r="CE34" s="902"/>
      <c r="CF34" s="902"/>
      <c r="CG34" s="852"/>
      <c r="CH34" s="901"/>
      <c r="CI34" s="906"/>
      <c r="CJ34" s="907"/>
      <c r="CK34" s="907"/>
      <c r="CL34" s="908"/>
      <c r="CM34" s="1659"/>
      <c r="CN34" s="869" t="s">
        <v>42</v>
      </c>
      <c r="CO34" s="899"/>
      <c r="CP34" s="900"/>
      <c r="CQ34" s="905"/>
      <c r="CR34" s="852"/>
      <c r="CS34" s="902"/>
      <c r="CT34" s="902"/>
      <c r="CU34" s="852"/>
      <c r="CV34" s="904"/>
      <c r="CW34" s="899"/>
      <c r="CX34" s="900"/>
      <c r="CY34" s="905"/>
      <c r="CZ34" s="852"/>
      <c r="DA34" s="902"/>
      <c r="DB34" s="902"/>
      <c r="DC34" s="852"/>
      <c r="DD34" s="904"/>
      <c r="DE34" s="899"/>
      <c r="DF34" s="900"/>
      <c r="DG34" s="905"/>
      <c r="DH34" s="852"/>
      <c r="DI34" s="902"/>
      <c r="DJ34" s="902"/>
      <c r="DK34" s="852"/>
      <c r="DL34" s="901"/>
      <c r="DM34" s="906"/>
      <c r="DN34" s="907"/>
      <c r="DO34" s="907"/>
      <c r="DP34" s="908"/>
      <c r="DR34" s="898"/>
      <c r="DS34" s="852"/>
      <c r="DT34" s="853"/>
    </row>
    <row r="35" spans="1:124" ht="14.1" hidden="1" customHeight="1" x14ac:dyDescent="0.25">
      <c r="A35" s="1659"/>
      <c r="B35" s="876" t="s">
        <v>296</v>
      </c>
      <c r="C35" s="899"/>
      <c r="D35" s="900"/>
      <c r="E35" s="901"/>
      <c r="F35" s="903"/>
      <c r="G35" s="902"/>
      <c r="H35" s="902"/>
      <c r="I35" s="903"/>
      <c r="J35" s="904"/>
      <c r="K35" s="899"/>
      <c r="L35" s="900"/>
      <c r="M35" s="905"/>
      <c r="N35" s="852"/>
      <c r="O35" s="902"/>
      <c r="P35" s="902"/>
      <c r="Q35" s="852"/>
      <c r="R35" s="904"/>
      <c r="S35" s="899"/>
      <c r="T35" s="900"/>
      <c r="U35" s="905"/>
      <c r="V35" s="852"/>
      <c r="W35" s="902"/>
      <c r="X35" s="902"/>
      <c r="Y35" s="852"/>
      <c r="Z35" s="901"/>
      <c r="AA35" s="906"/>
      <c r="AB35" s="907"/>
      <c r="AC35" s="907"/>
      <c r="AD35" s="908"/>
      <c r="AE35" s="1659"/>
      <c r="AF35" s="876" t="s">
        <v>296</v>
      </c>
      <c r="AG35" s="899"/>
      <c r="AH35" s="900"/>
      <c r="AI35" s="905"/>
      <c r="AJ35" s="852"/>
      <c r="AK35" s="902"/>
      <c r="AL35" s="902"/>
      <c r="AM35" s="852"/>
      <c r="AN35" s="904"/>
      <c r="AO35" s="899"/>
      <c r="AP35" s="900"/>
      <c r="AQ35" s="905"/>
      <c r="AR35" s="852"/>
      <c r="AS35" s="902"/>
      <c r="AT35" s="902"/>
      <c r="AU35" s="852"/>
      <c r="AV35" s="904"/>
      <c r="AW35" s="899"/>
      <c r="AX35" s="900"/>
      <c r="AY35" s="905"/>
      <c r="AZ35" s="852"/>
      <c r="BA35" s="902"/>
      <c r="BB35" s="902"/>
      <c r="BC35" s="852"/>
      <c r="BD35" s="904"/>
      <c r="BE35" s="906"/>
      <c r="BF35" s="907"/>
      <c r="BG35" s="907"/>
      <c r="BH35" s="908"/>
      <c r="BI35" s="1659"/>
      <c r="BJ35" s="876" t="s">
        <v>296</v>
      </c>
      <c r="BK35" s="899"/>
      <c r="BL35" s="900"/>
      <c r="BM35" s="905"/>
      <c r="BN35" s="852"/>
      <c r="BO35" s="902"/>
      <c r="BP35" s="902"/>
      <c r="BQ35" s="852"/>
      <c r="BR35" s="904"/>
      <c r="BS35" s="899"/>
      <c r="BT35" s="900"/>
      <c r="BU35" s="905"/>
      <c r="BV35" s="852"/>
      <c r="BW35" s="902"/>
      <c r="BX35" s="902"/>
      <c r="BY35" s="852"/>
      <c r="BZ35" s="904"/>
      <c r="CA35" s="899"/>
      <c r="CB35" s="900"/>
      <c r="CC35" s="905"/>
      <c r="CD35" s="852"/>
      <c r="CE35" s="902"/>
      <c r="CF35" s="902"/>
      <c r="CG35" s="852"/>
      <c r="CH35" s="901"/>
      <c r="CI35" s="906"/>
      <c r="CJ35" s="907"/>
      <c r="CK35" s="907"/>
      <c r="CL35" s="908"/>
      <c r="CM35" s="1659"/>
      <c r="CN35" s="876" t="s">
        <v>296</v>
      </c>
      <c r="CO35" s="899"/>
      <c r="CP35" s="900"/>
      <c r="CQ35" s="905"/>
      <c r="CR35" s="852"/>
      <c r="CS35" s="902"/>
      <c r="CT35" s="902"/>
      <c r="CU35" s="852"/>
      <c r="CV35" s="904"/>
      <c r="CW35" s="899"/>
      <c r="CX35" s="900"/>
      <c r="CY35" s="905"/>
      <c r="CZ35" s="852"/>
      <c r="DA35" s="902"/>
      <c r="DB35" s="902"/>
      <c r="DC35" s="852"/>
      <c r="DD35" s="904"/>
      <c r="DE35" s="899"/>
      <c r="DF35" s="900"/>
      <c r="DG35" s="905"/>
      <c r="DH35" s="852"/>
      <c r="DI35" s="902"/>
      <c r="DJ35" s="902"/>
      <c r="DK35" s="852"/>
      <c r="DL35" s="901"/>
      <c r="DM35" s="906"/>
      <c r="DN35" s="907"/>
      <c r="DO35" s="907"/>
      <c r="DP35" s="908"/>
      <c r="DR35" s="898"/>
      <c r="DS35" s="852"/>
      <c r="DT35" s="853"/>
    </row>
    <row r="36" spans="1:124" ht="14.1" hidden="1" customHeight="1" x14ac:dyDescent="0.25">
      <c r="A36" s="1659"/>
      <c r="B36" s="854" t="s">
        <v>297</v>
      </c>
      <c r="C36" s="899"/>
      <c r="D36" s="900"/>
      <c r="E36" s="901"/>
      <c r="F36" s="903"/>
      <c r="G36" s="902"/>
      <c r="H36" s="902"/>
      <c r="I36" s="903"/>
      <c r="J36" s="904"/>
      <c r="K36" s="899"/>
      <c r="L36" s="900"/>
      <c r="M36" s="905"/>
      <c r="N36" s="852"/>
      <c r="O36" s="902"/>
      <c r="P36" s="902"/>
      <c r="Q36" s="852"/>
      <c r="R36" s="904"/>
      <c r="S36" s="899"/>
      <c r="T36" s="900"/>
      <c r="U36" s="905"/>
      <c r="V36" s="852"/>
      <c r="W36" s="902"/>
      <c r="X36" s="902"/>
      <c r="Y36" s="852"/>
      <c r="Z36" s="901"/>
      <c r="AA36" s="906"/>
      <c r="AB36" s="907"/>
      <c r="AC36" s="907"/>
      <c r="AD36" s="908"/>
      <c r="AE36" s="1659"/>
      <c r="AF36" s="854" t="s">
        <v>297</v>
      </c>
      <c r="AG36" s="899"/>
      <c r="AH36" s="900"/>
      <c r="AI36" s="905"/>
      <c r="AJ36" s="852"/>
      <c r="AK36" s="902"/>
      <c r="AL36" s="902"/>
      <c r="AM36" s="852"/>
      <c r="AN36" s="904"/>
      <c r="AO36" s="899"/>
      <c r="AP36" s="900"/>
      <c r="AQ36" s="905"/>
      <c r="AR36" s="852"/>
      <c r="AS36" s="902"/>
      <c r="AT36" s="902"/>
      <c r="AU36" s="852"/>
      <c r="AV36" s="904"/>
      <c r="AW36" s="899"/>
      <c r="AX36" s="900"/>
      <c r="AY36" s="905"/>
      <c r="AZ36" s="852"/>
      <c r="BA36" s="902"/>
      <c r="BB36" s="902"/>
      <c r="BC36" s="852"/>
      <c r="BD36" s="904"/>
      <c r="BE36" s="906"/>
      <c r="BF36" s="907"/>
      <c r="BG36" s="907"/>
      <c r="BH36" s="908"/>
      <c r="BI36" s="1659"/>
      <c r="BJ36" s="854" t="s">
        <v>297</v>
      </c>
      <c r="BK36" s="899"/>
      <c r="BL36" s="900"/>
      <c r="BM36" s="905"/>
      <c r="BN36" s="852"/>
      <c r="BO36" s="902"/>
      <c r="BP36" s="902"/>
      <c r="BQ36" s="852"/>
      <c r="BR36" s="904"/>
      <c r="BS36" s="899"/>
      <c r="BT36" s="900"/>
      <c r="BU36" s="905"/>
      <c r="BV36" s="852"/>
      <c r="BW36" s="902"/>
      <c r="BX36" s="902"/>
      <c r="BY36" s="852"/>
      <c r="BZ36" s="904"/>
      <c r="CA36" s="899"/>
      <c r="CB36" s="900"/>
      <c r="CC36" s="905"/>
      <c r="CD36" s="852"/>
      <c r="CE36" s="902"/>
      <c r="CF36" s="902"/>
      <c r="CG36" s="852"/>
      <c r="CH36" s="901"/>
      <c r="CI36" s="906"/>
      <c r="CJ36" s="907"/>
      <c r="CK36" s="907"/>
      <c r="CL36" s="908"/>
      <c r="CM36" s="1659"/>
      <c r="CN36" s="854" t="s">
        <v>297</v>
      </c>
      <c r="CO36" s="899"/>
      <c r="CP36" s="900"/>
      <c r="CQ36" s="905"/>
      <c r="CR36" s="852"/>
      <c r="CS36" s="902"/>
      <c r="CT36" s="902"/>
      <c r="CU36" s="852"/>
      <c r="CV36" s="904"/>
      <c r="CW36" s="899"/>
      <c r="CX36" s="900"/>
      <c r="CY36" s="905"/>
      <c r="CZ36" s="852"/>
      <c r="DA36" s="902"/>
      <c r="DB36" s="902"/>
      <c r="DC36" s="852"/>
      <c r="DD36" s="904"/>
      <c r="DE36" s="899"/>
      <c r="DF36" s="900"/>
      <c r="DG36" s="905"/>
      <c r="DH36" s="852"/>
      <c r="DI36" s="902"/>
      <c r="DJ36" s="902"/>
      <c r="DK36" s="852"/>
      <c r="DL36" s="901"/>
      <c r="DM36" s="906"/>
      <c r="DN36" s="907"/>
      <c r="DO36" s="907"/>
      <c r="DP36" s="908"/>
      <c r="DR36" s="898"/>
      <c r="DS36" s="852"/>
      <c r="DT36" s="853"/>
    </row>
    <row r="37" spans="1:124" ht="14.1" hidden="1" customHeight="1" x14ac:dyDescent="0.25">
      <c r="A37" s="1659"/>
      <c r="B37" s="854" t="s">
        <v>298</v>
      </c>
      <c r="C37" s="899"/>
      <c r="D37" s="900"/>
      <c r="E37" s="901"/>
      <c r="F37" s="903"/>
      <c r="G37" s="902"/>
      <c r="H37" s="902"/>
      <c r="I37" s="903"/>
      <c r="J37" s="904"/>
      <c r="K37" s="899"/>
      <c r="L37" s="900"/>
      <c r="M37" s="905"/>
      <c r="N37" s="852"/>
      <c r="O37" s="902"/>
      <c r="P37" s="902"/>
      <c r="Q37" s="852"/>
      <c r="R37" s="904"/>
      <c r="S37" s="899"/>
      <c r="T37" s="900"/>
      <c r="U37" s="905"/>
      <c r="V37" s="852"/>
      <c r="W37" s="902"/>
      <c r="X37" s="902"/>
      <c r="Y37" s="852"/>
      <c r="Z37" s="901"/>
      <c r="AA37" s="906"/>
      <c r="AB37" s="907"/>
      <c r="AC37" s="907"/>
      <c r="AD37" s="908"/>
      <c r="AE37" s="1659"/>
      <c r="AF37" s="854" t="s">
        <v>298</v>
      </c>
      <c r="AG37" s="899"/>
      <c r="AH37" s="900"/>
      <c r="AI37" s="905"/>
      <c r="AJ37" s="852"/>
      <c r="AK37" s="902"/>
      <c r="AL37" s="902"/>
      <c r="AM37" s="852"/>
      <c r="AN37" s="904"/>
      <c r="AO37" s="899"/>
      <c r="AP37" s="900"/>
      <c r="AQ37" s="905"/>
      <c r="AR37" s="852"/>
      <c r="AS37" s="902"/>
      <c r="AT37" s="902"/>
      <c r="AU37" s="852"/>
      <c r="AV37" s="904"/>
      <c r="AW37" s="899"/>
      <c r="AX37" s="900"/>
      <c r="AY37" s="905"/>
      <c r="AZ37" s="852"/>
      <c r="BA37" s="902"/>
      <c r="BB37" s="902"/>
      <c r="BC37" s="852"/>
      <c r="BD37" s="904"/>
      <c r="BE37" s="906"/>
      <c r="BF37" s="907"/>
      <c r="BG37" s="907"/>
      <c r="BH37" s="908"/>
      <c r="BI37" s="1659"/>
      <c r="BJ37" s="854" t="s">
        <v>298</v>
      </c>
      <c r="BK37" s="899"/>
      <c r="BL37" s="900"/>
      <c r="BM37" s="905"/>
      <c r="BN37" s="852"/>
      <c r="BO37" s="902"/>
      <c r="BP37" s="902"/>
      <c r="BQ37" s="852"/>
      <c r="BR37" s="904"/>
      <c r="BS37" s="899"/>
      <c r="BT37" s="900"/>
      <c r="BU37" s="905"/>
      <c r="BV37" s="852"/>
      <c r="BW37" s="902"/>
      <c r="BX37" s="902"/>
      <c r="BY37" s="852"/>
      <c r="BZ37" s="904"/>
      <c r="CA37" s="899"/>
      <c r="CB37" s="900"/>
      <c r="CC37" s="905"/>
      <c r="CD37" s="852"/>
      <c r="CE37" s="902"/>
      <c r="CF37" s="902"/>
      <c r="CG37" s="852"/>
      <c r="CH37" s="901"/>
      <c r="CI37" s="906"/>
      <c r="CJ37" s="907"/>
      <c r="CK37" s="907"/>
      <c r="CL37" s="908"/>
      <c r="CM37" s="1659"/>
      <c r="CN37" s="854" t="s">
        <v>298</v>
      </c>
      <c r="CO37" s="899"/>
      <c r="CP37" s="900"/>
      <c r="CQ37" s="905"/>
      <c r="CR37" s="852"/>
      <c r="CS37" s="902"/>
      <c r="CT37" s="902"/>
      <c r="CU37" s="852"/>
      <c r="CV37" s="904"/>
      <c r="CW37" s="899"/>
      <c r="CX37" s="900"/>
      <c r="CY37" s="905"/>
      <c r="CZ37" s="852"/>
      <c r="DA37" s="902"/>
      <c r="DB37" s="902"/>
      <c r="DC37" s="852"/>
      <c r="DD37" s="904"/>
      <c r="DE37" s="899"/>
      <c r="DF37" s="900"/>
      <c r="DG37" s="905"/>
      <c r="DH37" s="852"/>
      <c r="DI37" s="902"/>
      <c r="DJ37" s="902"/>
      <c r="DK37" s="852"/>
      <c r="DL37" s="901"/>
      <c r="DM37" s="906"/>
      <c r="DN37" s="907"/>
      <c r="DO37" s="907"/>
      <c r="DP37" s="908"/>
      <c r="DR37" s="898"/>
      <c r="DS37" s="852"/>
      <c r="DT37" s="853"/>
    </row>
    <row r="38" spans="1:124" ht="14.1" hidden="1" customHeight="1" x14ac:dyDescent="0.25">
      <c r="A38" s="1659"/>
      <c r="B38" s="854" t="s">
        <v>299</v>
      </c>
      <c r="C38" s="899"/>
      <c r="D38" s="900"/>
      <c r="E38" s="901"/>
      <c r="F38" s="903"/>
      <c r="G38" s="902"/>
      <c r="H38" s="902"/>
      <c r="I38" s="903"/>
      <c r="J38" s="904"/>
      <c r="K38" s="899"/>
      <c r="L38" s="900"/>
      <c r="M38" s="905"/>
      <c r="N38" s="852"/>
      <c r="O38" s="902"/>
      <c r="P38" s="902"/>
      <c r="Q38" s="852"/>
      <c r="R38" s="904"/>
      <c r="S38" s="899"/>
      <c r="T38" s="900"/>
      <c r="U38" s="905"/>
      <c r="V38" s="852"/>
      <c r="W38" s="902"/>
      <c r="X38" s="902"/>
      <c r="Y38" s="852"/>
      <c r="Z38" s="901"/>
      <c r="AA38" s="906"/>
      <c r="AB38" s="907"/>
      <c r="AC38" s="907"/>
      <c r="AD38" s="908"/>
      <c r="AE38" s="1659"/>
      <c r="AF38" s="854" t="s">
        <v>299</v>
      </c>
      <c r="AG38" s="899"/>
      <c r="AH38" s="900"/>
      <c r="AI38" s="905"/>
      <c r="AJ38" s="852"/>
      <c r="AK38" s="902"/>
      <c r="AL38" s="902"/>
      <c r="AM38" s="852"/>
      <c r="AN38" s="904"/>
      <c r="AO38" s="899"/>
      <c r="AP38" s="900"/>
      <c r="AQ38" s="905"/>
      <c r="AR38" s="852"/>
      <c r="AS38" s="902"/>
      <c r="AT38" s="902"/>
      <c r="AU38" s="852"/>
      <c r="AV38" s="904"/>
      <c r="AW38" s="899"/>
      <c r="AX38" s="900"/>
      <c r="AY38" s="905"/>
      <c r="AZ38" s="852"/>
      <c r="BA38" s="902"/>
      <c r="BB38" s="902"/>
      <c r="BC38" s="852"/>
      <c r="BD38" s="904"/>
      <c r="BE38" s="906"/>
      <c r="BF38" s="907"/>
      <c r="BG38" s="907"/>
      <c r="BH38" s="908"/>
      <c r="BI38" s="1659"/>
      <c r="BJ38" s="854" t="s">
        <v>299</v>
      </c>
      <c r="BK38" s="899"/>
      <c r="BL38" s="900"/>
      <c r="BM38" s="905"/>
      <c r="BN38" s="852"/>
      <c r="BO38" s="902"/>
      <c r="BP38" s="902"/>
      <c r="BQ38" s="852"/>
      <c r="BR38" s="904"/>
      <c r="BS38" s="899"/>
      <c r="BT38" s="900"/>
      <c r="BU38" s="905"/>
      <c r="BV38" s="852"/>
      <c r="BW38" s="902"/>
      <c r="BX38" s="902"/>
      <c r="BY38" s="852"/>
      <c r="BZ38" s="904"/>
      <c r="CA38" s="899"/>
      <c r="CB38" s="900"/>
      <c r="CC38" s="905"/>
      <c r="CD38" s="852"/>
      <c r="CE38" s="902"/>
      <c r="CF38" s="902"/>
      <c r="CG38" s="852"/>
      <c r="CH38" s="901"/>
      <c r="CI38" s="906"/>
      <c r="CJ38" s="907"/>
      <c r="CK38" s="907"/>
      <c r="CL38" s="908"/>
      <c r="CM38" s="1659"/>
      <c r="CN38" s="854" t="s">
        <v>299</v>
      </c>
      <c r="CO38" s="899"/>
      <c r="CP38" s="900"/>
      <c r="CQ38" s="905"/>
      <c r="CR38" s="852"/>
      <c r="CS38" s="902"/>
      <c r="CT38" s="902"/>
      <c r="CU38" s="852"/>
      <c r="CV38" s="904"/>
      <c r="CW38" s="899"/>
      <c r="CX38" s="900"/>
      <c r="CY38" s="905"/>
      <c r="CZ38" s="852"/>
      <c r="DA38" s="902"/>
      <c r="DB38" s="902"/>
      <c r="DC38" s="852"/>
      <c r="DD38" s="904"/>
      <c r="DE38" s="899"/>
      <c r="DF38" s="900"/>
      <c r="DG38" s="905"/>
      <c r="DH38" s="852"/>
      <c r="DI38" s="902"/>
      <c r="DJ38" s="902"/>
      <c r="DK38" s="852"/>
      <c r="DL38" s="901"/>
      <c r="DM38" s="906"/>
      <c r="DN38" s="907"/>
      <c r="DO38" s="907"/>
      <c r="DP38" s="908"/>
      <c r="DR38" s="898"/>
      <c r="DS38" s="852"/>
      <c r="DT38" s="853"/>
    </row>
    <row r="39" spans="1:124" ht="14.1" hidden="1" customHeight="1" x14ac:dyDescent="0.25">
      <c r="A39" s="1659"/>
      <c r="B39" s="854" t="s">
        <v>300</v>
      </c>
      <c r="C39" s="899"/>
      <c r="D39" s="900"/>
      <c r="E39" s="901"/>
      <c r="F39" s="903"/>
      <c r="G39" s="902"/>
      <c r="H39" s="902"/>
      <c r="I39" s="903"/>
      <c r="J39" s="904"/>
      <c r="K39" s="899"/>
      <c r="L39" s="900"/>
      <c r="M39" s="905"/>
      <c r="N39" s="852"/>
      <c r="O39" s="902"/>
      <c r="P39" s="902"/>
      <c r="Q39" s="852"/>
      <c r="R39" s="904"/>
      <c r="S39" s="899"/>
      <c r="T39" s="900"/>
      <c r="U39" s="905"/>
      <c r="V39" s="852"/>
      <c r="W39" s="902"/>
      <c r="X39" s="902"/>
      <c r="Y39" s="852"/>
      <c r="Z39" s="901"/>
      <c r="AA39" s="906"/>
      <c r="AB39" s="907"/>
      <c r="AC39" s="907"/>
      <c r="AD39" s="908"/>
      <c r="AE39" s="1659"/>
      <c r="AF39" s="854" t="s">
        <v>300</v>
      </c>
      <c r="AG39" s="899"/>
      <c r="AH39" s="900"/>
      <c r="AI39" s="905"/>
      <c r="AJ39" s="852"/>
      <c r="AK39" s="902"/>
      <c r="AL39" s="902"/>
      <c r="AM39" s="852"/>
      <c r="AN39" s="904"/>
      <c r="AO39" s="899"/>
      <c r="AP39" s="900"/>
      <c r="AQ39" s="905"/>
      <c r="AR39" s="852"/>
      <c r="AS39" s="902"/>
      <c r="AT39" s="902"/>
      <c r="AU39" s="852"/>
      <c r="AV39" s="904"/>
      <c r="AW39" s="899"/>
      <c r="AX39" s="900"/>
      <c r="AY39" s="905"/>
      <c r="AZ39" s="852"/>
      <c r="BA39" s="902"/>
      <c r="BB39" s="902"/>
      <c r="BC39" s="852"/>
      <c r="BD39" s="904"/>
      <c r="BE39" s="906"/>
      <c r="BF39" s="907"/>
      <c r="BG39" s="907"/>
      <c r="BH39" s="908"/>
      <c r="BI39" s="1659"/>
      <c r="BJ39" s="854" t="s">
        <v>300</v>
      </c>
      <c r="BK39" s="899"/>
      <c r="BL39" s="900"/>
      <c r="BM39" s="905"/>
      <c r="BN39" s="852"/>
      <c r="BO39" s="902"/>
      <c r="BP39" s="902"/>
      <c r="BQ39" s="852"/>
      <c r="BR39" s="904"/>
      <c r="BS39" s="899"/>
      <c r="BT39" s="900"/>
      <c r="BU39" s="905"/>
      <c r="BV39" s="852"/>
      <c r="BW39" s="902"/>
      <c r="BX39" s="902"/>
      <c r="BY39" s="852"/>
      <c r="BZ39" s="904"/>
      <c r="CA39" s="899"/>
      <c r="CB39" s="900"/>
      <c r="CC39" s="905"/>
      <c r="CD39" s="852"/>
      <c r="CE39" s="902"/>
      <c r="CF39" s="902"/>
      <c r="CG39" s="852"/>
      <c r="CH39" s="901"/>
      <c r="CI39" s="906"/>
      <c r="CJ39" s="907"/>
      <c r="CK39" s="907"/>
      <c r="CL39" s="908"/>
      <c r="CM39" s="1659"/>
      <c r="CN39" s="854" t="s">
        <v>300</v>
      </c>
      <c r="CO39" s="899"/>
      <c r="CP39" s="900"/>
      <c r="CQ39" s="905"/>
      <c r="CR39" s="852"/>
      <c r="CS39" s="902"/>
      <c r="CT39" s="902"/>
      <c r="CU39" s="852"/>
      <c r="CV39" s="904"/>
      <c r="CW39" s="899"/>
      <c r="CX39" s="900"/>
      <c r="CY39" s="905"/>
      <c r="CZ39" s="852"/>
      <c r="DA39" s="902"/>
      <c r="DB39" s="902"/>
      <c r="DC39" s="852"/>
      <c r="DD39" s="904"/>
      <c r="DE39" s="899"/>
      <c r="DF39" s="900"/>
      <c r="DG39" s="905"/>
      <c r="DH39" s="852"/>
      <c r="DI39" s="902"/>
      <c r="DJ39" s="902"/>
      <c r="DK39" s="852"/>
      <c r="DL39" s="901"/>
      <c r="DM39" s="906"/>
      <c r="DN39" s="907"/>
      <c r="DO39" s="907"/>
      <c r="DP39" s="908"/>
      <c r="DR39" s="898"/>
      <c r="DS39" s="852"/>
      <c r="DT39" s="853"/>
    </row>
    <row r="40" spans="1:124" ht="14.1" hidden="1" customHeight="1" x14ac:dyDescent="0.25">
      <c r="A40" s="1659"/>
      <c r="B40" s="854" t="s">
        <v>301</v>
      </c>
      <c r="C40" s="899"/>
      <c r="D40" s="900"/>
      <c r="E40" s="901"/>
      <c r="F40" s="903"/>
      <c r="G40" s="902"/>
      <c r="H40" s="902"/>
      <c r="I40" s="903"/>
      <c r="J40" s="904"/>
      <c r="K40" s="899"/>
      <c r="L40" s="900"/>
      <c r="M40" s="905"/>
      <c r="N40" s="852"/>
      <c r="O40" s="902"/>
      <c r="P40" s="902"/>
      <c r="Q40" s="852"/>
      <c r="R40" s="904"/>
      <c r="S40" s="899"/>
      <c r="T40" s="900"/>
      <c r="U40" s="905"/>
      <c r="V40" s="852"/>
      <c r="W40" s="902"/>
      <c r="X40" s="902"/>
      <c r="Y40" s="852"/>
      <c r="Z40" s="901"/>
      <c r="AA40" s="906"/>
      <c r="AB40" s="907"/>
      <c r="AC40" s="907"/>
      <c r="AD40" s="908"/>
      <c r="AE40" s="1659"/>
      <c r="AF40" s="854" t="s">
        <v>301</v>
      </c>
      <c r="AG40" s="899"/>
      <c r="AH40" s="900"/>
      <c r="AI40" s="905"/>
      <c r="AJ40" s="852"/>
      <c r="AK40" s="902"/>
      <c r="AL40" s="902"/>
      <c r="AM40" s="852"/>
      <c r="AN40" s="904"/>
      <c r="AO40" s="899"/>
      <c r="AP40" s="900"/>
      <c r="AQ40" s="905"/>
      <c r="AR40" s="852"/>
      <c r="AS40" s="902"/>
      <c r="AT40" s="902"/>
      <c r="AU40" s="852"/>
      <c r="AV40" s="904"/>
      <c r="AW40" s="899"/>
      <c r="AX40" s="900"/>
      <c r="AY40" s="905"/>
      <c r="AZ40" s="852"/>
      <c r="BA40" s="902"/>
      <c r="BB40" s="902"/>
      <c r="BC40" s="852"/>
      <c r="BD40" s="904"/>
      <c r="BE40" s="906"/>
      <c r="BF40" s="907"/>
      <c r="BG40" s="907"/>
      <c r="BH40" s="908"/>
      <c r="BI40" s="1659"/>
      <c r="BJ40" s="854" t="s">
        <v>301</v>
      </c>
      <c r="BK40" s="899"/>
      <c r="BL40" s="900"/>
      <c r="BM40" s="905"/>
      <c r="BN40" s="852"/>
      <c r="BO40" s="902"/>
      <c r="BP40" s="902"/>
      <c r="BQ40" s="852"/>
      <c r="BR40" s="904"/>
      <c r="BS40" s="899"/>
      <c r="BT40" s="900"/>
      <c r="BU40" s="905"/>
      <c r="BV40" s="852"/>
      <c r="BW40" s="902"/>
      <c r="BX40" s="902"/>
      <c r="BY40" s="852"/>
      <c r="BZ40" s="904"/>
      <c r="CA40" s="899"/>
      <c r="CB40" s="900"/>
      <c r="CC40" s="905"/>
      <c r="CD40" s="852"/>
      <c r="CE40" s="902"/>
      <c r="CF40" s="902"/>
      <c r="CG40" s="852"/>
      <c r="CH40" s="901"/>
      <c r="CI40" s="906"/>
      <c r="CJ40" s="907"/>
      <c r="CK40" s="907"/>
      <c r="CL40" s="908"/>
      <c r="CM40" s="1659"/>
      <c r="CN40" s="854" t="s">
        <v>301</v>
      </c>
      <c r="CO40" s="899"/>
      <c r="CP40" s="900"/>
      <c r="CQ40" s="905"/>
      <c r="CR40" s="852"/>
      <c r="CS40" s="902"/>
      <c r="CT40" s="902"/>
      <c r="CU40" s="852"/>
      <c r="CV40" s="904"/>
      <c r="CW40" s="899"/>
      <c r="CX40" s="900"/>
      <c r="CY40" s="905"/>
      <c r="CZ40" s="852"/>
      <c r="DA40" s="902"/>
      <c r="DB40" s="902"/>
      <c r="DC40" s="852"/>
      <c r="DD40" s="904"/>
      <c r="DE40" s="899"/>
      <c r="DF40" s="900"/>
      <c r="DG40" s="905"/>
      <c r="DH40" s="852"/>
      <c r="DI40" s="902"/>
      <c r="DJ40" s="902"/>
      <c r="DK40" s="852"/>
      <c r="DL40" s="901"/>
      <c r="DM40" s="906"/>
      <c r="DN40" s="907"/>
      <c r="DO40" s="907"/>
      <c r="DP40" s="908"/>
      <c r="DR40" s="898"/>
      <c r="DS40" s="852"/>
      <c r="DT40" s="853"/>
    </row>
    <row r="41" spans="1:124" ht="14.1" hidden="1" customHeight="1" x14ac:dyDescent="0.25">
      <c r="A41" s="1659"/>
      <c r="B41" s="854" t="s">
        <v>302</v>
      </c>
      <c r="C41" s="909"/>
      <c r="D41" s="910"/>
      <c r="E41" s="911"/>
      <c r="F41" s="912"/>
      <c r="G41" s="913"/>
      <c r="H41" s="913"/>
      <c r="I41" s="903"/>
      <c r="J41" s="914"/>
      <c r="K41" s="899"/>
      <c r="L41" s="900"/>
      <c r="M41" s="905"/>
      <c r="N41" s="852"/>
      <c r="O41" s="913"/>
      <c r="P41" s="913"/>
      <c r="Q41" s="852"/>
      <c r="R41" s="904"/>
      <c r="S41" s="899"/>
      <c r="T41" s="900"/>
      <c r="U41" s="905"/>
      <c r="V41" s="852"/>
      <c r="W41" s="913"/>
      <c r="X41" s="913"/>
      <c r="Y41" s="852"/>
      <c r="Z41" s="901"/>
      <c r="AA41" s="906"/>
      <c r="AB41" s="907"/>
      <c r="AC41" s="907"/>
      <c r="AD41" s="908"/>
      <c r="AE41" s="1659"/>
      <c r="AF41" s="854" t="s">
        <v>302</v>
      </c>
      <c r="AG41" s="899"/>
      <c r="AH41" s="900"/>
      <c r="AI41" s="905"/>
      <c r="AJ41" s="852"/>
      <c r="AK41" s="913"/>
      <c r="AL41" s="913"/>
      <c r="AM41" s="852"/>
      <c r="AN41" s="904"/>
      <c r="AO41" s="899"/>
      <c r="AP41" s="900"/>
      <c r="AQ41" s="905"/>
      <c r="AR41" s="852"/>
      <c r="AS41" s="913"/>
      <c r="AT41" s="913"/>
      <c r="AU41" s="852"/>
      <c r="AV41" s="904"/>
      <c r="AW41" s="899"/>
      <c r="AX41" s="900"/>
      <c r="AY41" s="905"/>
      <c r="AZ41" s="852"/>
      <c r="BA41" s="913"/>
      <c r="BB41" s="913"/>
      <c r="BC41" s="852"/>
      <c r="BD41" s="904"/>
      <c r="BE41" s="906"/>
      <c r="BF41" s="907"/>
      <c r="BG41" s="907"/>
      <c r="BH41" s="908"/>
      <c r="BI41" s="1659"/>
      <c r="BJ41" s="854" t="s">
        <v>302</v>
      </c>
      <c r="BK41" s="899"/>
      <c r="BL41" s="900"/>
      <c r="BM41" s="905"/>
      <c r="BN41" s="852"/>
      <c r="BO41" s="913"/>
      <c r="BP41" s="913"/>
      <c r="BQ41" s="852"/>
      <c r="BR41" s="904"/>
      <c r="BS41" s="899"/>
      <c r="BT41" s="900"/>
      <c r="BU41" s="905"/>
      <c r="BV41" s="852"/>
      <c r="BW41" s="913"/>
      <c r="BX41" s="913"/>
      <c r="BY41" s="852"/>
      <c r="BZ41" s="904"/>
      <c r="CA41" s="899"/>
      <c r="CB41" s="900"/>
      <c r="CC41" s="905"/>
      <c r="CD41" s="852"/>
      <c r="CE41" s="913"/>
      <c r="CF41" s="913"/>
      <c r="CG41" s="852"/>
      <c r="CH41" s="901"/>
      <c r="CI41" s="906"/>
      <c r="CJ41" s="907"/>
      <c r="CK41" s="907"/>
      <c r="CL41" s="908"/>
      <c r="CM41" s="1659"/>
      <c r="CN41" s="854" t="s">
        <v>302</v>
      </c>
      <c r="CO41" s="899"/>
      <c r="CP41" s="900"/>
      <c r="CQ41" s="905"/>
      <c r="CR41" s="852"/>
      <c r="CS41" s="913"/>
      <c r="CT41" s="913"/>
      <c r="CU41" s="852"/>
      <c r="CV41" s="904"/>
      <c r="CW41" s="899"/>
      <c r="CX41" s="900"/>
      <c r="CY41" s="905"/>
      <c r="CZ41" s="852"/>
      <c r="DA41" s="913"/>
      <c r="DB41" s="913"/>
      <c r="DC41" s="852"/>
      <c r="DD41" s="904"/>
      <c r="DE41" s="899"/>
      <c r="DF41" s="900"/>
      <c r="DG41" s="905"/>
      <c r="DH41" s="852"/>
      <c r="DI41" s="913"/>
      <c r="DJ41" s="913"/>
      <c r="DK41" s="852"/>
      <c r="DL41" s="901"/>
      <c r="DM41" s="906"/>
      <c r="DN41" s="907"/>
      <c r="DO41" s="907"/>
      <c r="DP41" s="908"/>
      <c r="DR41" s="898"/>
      <c r="DS41" s="852"/>
      <c r="DT41" s="853"/>
    </row>
    <row r="42" spans="1:124" ht="14.1" hidden="1" customHeight="1" x14ac:dyDescent="0.25">
      <c r="A42" s="1659"/>
      <c r="B42" s="854" t="s">
        <v>303</v>
      </c>
      <c r="C42" s="909"/>
      <c r="D42" s="910"/>
      <c r="E42" s="911"/>
      <c r="F42" s="912"/>
      <c r="G42" s="913"/>
      <c r="H42" s="913"/>
      <c r="I42" s="903"/>
      <c r="J42" s="914"/>
      <c r="K42" s="899"/>
      <c r="L42" s="900"/>
      <c r="M42" s="905"/>
      <c r="N42" s="852"/>
      <c r="O42" s="913"/>
      <c r="P42" s="913"/>
      <c r="Q42" s="852"/>
      <c r="R42" s="904"/>
      <c r="S42" s="899"/>
      <c r="T42" s="900"/>
      <c r="U42" s="905"/>
      <c r="V42" s="852"/>
      <c r="W42" s="913"/>
      <c r="X42" s="913"/>
      <c r="Y42" s="852"/>
      <c r="Z42" s="901"/>
      <c r="AA42" s="906"/>
      <c r="AB42" s="907"/>
      <c r="AC42" s="907"/>
      <c r="AD42" s="908"/>
      <c r="AE42" s="1659"/>
      <c r="AF42" s="854" t="s">
        <v>303</v>
      </c>
      <c r="AG42" s="899"/>
      <c r="AH42" s="900"/>
      <c r="AI42" s="905"/>
      <c r="AJ42" s="852"/>
      <c r="AK42" s="913"/>
      <c r="AL42" s="913"/>
      <c r="AM42" s="852"/>
      <c r="AN42" s="904"/>
      <c r="AO42" s="899"/>
      <c r="AP42" s="900"/>
      <c r="AQ42" s="905"/>
      <c r="AR42" s="852"/>
      <c r="AS42" s="913"/>
      <c r="AT42" s="913"/>
      <c r="AU42" s="852"/>
      <c r="AV42" s="904"/>
      <c r="AW42" s="899"/>
      <c r="AX42" s="900"/>
      <c r="AY42" s="905"/>
      <c r="AZ42" s="852"/>
      <c r="BA42" s="913"/>
      <c r="BB42" s="913"/>
      <c r="BC42" s="852"/>
      <c r="BD42" s="904"/>
      <c r="BE42" s="906"/>
      <c r="BF42" s="907"/>
      <c r="BG42" s="907"/>
      <c r="BH42" s="908"/>
      <c r="BI42" s="1659"/>
      <c r="BJ42" s="854" t="s">
        <v>303</v>
      </c>
      <c r="BK42" s="899"/>
      <c r="BL42" s="900"/>
      <c r="BM42" s="905"/>
      <c r="BN42" s="852"/>
      <c r="BO42" s="913"/>
      <c r="BP42" s="913"/>
      <c r="BQ42" s="852"/>
      <c r="BR42" s="904"/>
      <c r="BS42" s="899"/>
      <c r="BT42" s="900"/>
      <c r="BU42" s="905"/>
      <c r="BV42" s="852"/>
      <c r="BW42" s="913"/>
      <c r="BX42" s="913"/>
      <c r="BY42" s="852"/>
      <c r="BZ42" s="904"/>
      <c r="CA42" s="899"/>
      <c r="CB42" s="900"/>
      <c r="CC42" s="905"/>
      <c r="CD42" s="852"/>
      <c r="CE42" s="913"/>
      <c r="CF42" s="913"/>
      <c r="CG42" s="852"/>
      <c r="CH42" s="901"/>
      <c r="CI42" s="906"/>
      <c r="CJ42" s="907"/>
      <c r="CK42" s="907"/>
      <c r="CL42" s="908"/>
      <c r="CM42" s="1659"/>
      <c r="CN42" s="854" t="s">
        <v>303</v>
      </c>
      <c r="CO42" s="899"/>
      <c r="CP42" s="900"/>
      <c r="CQ42" s="905"/>
      <c r="CR42" s="852"/>
      <c r="CS42" s="913"/>
      <c r="CT42" s="913"/>
      <c r="CU42" s="852"/>
      <c r="CV42" s="904"/>
      <c r="CW42" s="899"/>
      <c r="CX42" s="900"/>
      <c r="CY42" s="905"/>
      <c r="CZ42" s="852"/>
      <c r="DA42" s="913"/>
      <c r="DB42" s="913"/>
      <c r="DC42" s="852"/>
      <c r="DD42" s="904"/>
      <c r="DE42" s="899"/>
      <c r="DF42" s="900"/>
      <c r="DG42" s="905"/>
      <c r="DH42" s="852"/>
      <c r="DI42" s="913"/>
      <c r="DJ42" s="913"/>
      <c r="DK42" s="852"/>
      <c r="DL42" s="901"/>
      <c r="DM42" s="906"/>
      <c r="DN42" s="907"/>
      <c r="DO42" s="907"/>
      <c r="DP42" s="908"/>
      <c r="DR42" s="898"/>
      <c r="DS42" s="852"/>
      <c r="DT42" s="853"/>
    </row>
    <row r="43" spans="1:124" ht="14.1" hidden="1" customHeight="1" x14ac:dyDescent="0.25">
      <c r="A43" s="1659"/>
      <c r="B43" s="854" t="s">
        <v>304</v>
      </c>
      <c r="C43" s="909"/>
      <c r="D43" s="910"/>
      <c r="E43" s="911"/>
      <c r="F43" s="912"/>
      <c r="G43" s="913"/>
      <c r="H43" s="913"/>
      <c r="I43" s="903"/>
      <c r="J43" s="914"/>
      <c r="K43" s="899"/>
      <c r="L43" s="900"/>
      <c r="M43" s="905"/>
      <c r="N43" s="852"/>
      <c r="O43" s="913"/>
      <c r="P43" s="913"/>
      <c r="Q43" s="852"/>
      <c r="R43" s="904"/>
      <c r="S43" s="899"/>
      <c r="T43" s="900"/>
      <c r="U43" s="905"/>
      <c r="V43" s="852"/>
      <c r="W43" s="913"/>
      <c r="X43" s="913"/>
      <c r="Y43" s="852"/>
      <c r="Z43" s="901"/>
      <c r="AA43" s="906"/>
      <c r="AB43" s="907"/>
      <c r="AC43" s="907"/>
      <c r="AD43" s="908"/>
      <c r="AE43" s="1659"/>
      <c r="AF43" s="854" t="s">
        <v>304</v>
      </c>
      <c r="AG43" s="899"/>
      <c r="AH43" s="900"/>
      <c r="AI43" s="905"/>
      <c r="AJ43" s="852"/>
      <c r="AK43" s="913"/>
      <c r="AL43" s="913"/>
      <c r="AM43" s="852"/>
      <c r="AN43" s="904"/>
      <c r="AO43" s="899"/>
      <c r="AP43" s="900"/>
      <c r="AQ43" s="905"/>
      <c r="AR43" s="852"/>
      <c r="AS43" s="913"/>
      <c r="AT43" s="913"/>
      <c r="AU43" s="852"/>
      <c r="AV43" s="904"/>
      <c r="AW43" s="899"/>
      <c r="AX43" s="900"/>
      <c r="AY43" s="905"/>
      <c r="AZ43" s="852"/>
      <c r="BA43" s="913"/>
      <c r="BB43" s="913"/>
      <c r="BC43" s="852"/>
      <c r="BD43" s="904"/>
      <c r="BE43" s="906"/>
      <c r="BF43" s="907"/>
      <c r="BG43" s="907"/>
      <c r="BH43" s="908"/>
      <c r="BI43" s="1659"/>
      <c r="BJ43" s="854" t="s">
        <v>304</v>
      </c>
      <c r="BK43" s="899"/>
      <c r="BL43" s="900"/>
      <c r="BM43" s="905"/>
      <c r="BN43" s="852"/>
      <c r="BO43" s="913"/>
      <c r="BP43" s="913"/>
      <c r="BQ43" s="852"/>
      <c r="BR43" s="904"/>
      <c r="BS43" s="899"/>
      <c r="BT43" s="900"/>
      <c r="BU43" s="905"/>
      <c r="BV43" s="852"/>
      <c r="BW43" s="913"/>
      <c r="BX43" s="913"/>
      <c r="BY43" s="852"/>
      <c r="BZ43" s="904"/>
      <c r="CA43" s="899"/>
      <c r="CB43" s="900"/>
      <c r="CC43" s="905"/>
      <c r="CD43" s="852"/>
      <c r="CE43" s="913"/>
      <c r="CF43" s="913"/>
      <c r="CG43" s="852"/>
      <c r="CH43" s="901"/>
      <c r="CI43" s="906"/>
      <c r="CJ43" s="907"/>
      <c r="CK43" s="907"/>
      <c r="CL43" s="908"/>
      <c r="CM43" s="1659"/>
      <c r="CN43" s="854" t="s">
        <v>304</v>
      </c>
      <c r="CO43" s="899"/>
      <c r="CP43" s="900"/>
      <c r="CQ43" s="905"/>
      <c r="CR43" s="852"/>
      <c r="CS43" s="913"/>
      <c r="CT43" s="913"/>
      <c r="CU43" s="852"/>
      <c r="CV43" s="904"/>
      <c r="CW43" s="899"/>
      <c r="CX43" s="900"/>
      <c r="CY43" s="905"/>
      <c r="CZ43" s="852"/>
      <c r="DA43" s="913"/>
      <c r="DB43" s="913"/>
      <c r="DC43" s="852"/>
      <c r="DD43" s="904"/>
      <c r="DE43" s="899"/>
      <c r="DF43" s="900"/>
      <c r="DG43" s="905"/>
      <c r="DH43" s="852"/>
      <c r="DI43" s="913"/>
      <c r="DJ43" s="913"/>
      <c r="DK43" s="852"/>
      <c r="DL43" s="901"/>
      <c r="DM43" s="906"/>
      <c r="DN43" s="907"/>
      <c r="DO43" s="907"/>
      <c r="DP43" s="908"/>
      <c r="DR43" s="898"/>
      <c r="DS43" s="852"/>
      <c r="DT43" s="853"/>
    </row>
    <row r="44" spans="1:124" ht="14.1" hidden="1" customHeight="1" x14ac:dyDescent="0.25">
      <c r="A44" s="1659"/>
      <c r="B44" s="854" t="s">
        <v>305</v>
      </c>
      <c r="C44" s="915"/>
      <c r="D44" s="916"/>
      <c r="E44" s="917"/>
      <c r="F44" s="918"/>
      <c r="G44" s="919"/>
      <c r="H44" s="919"/>
      <c r="I44" s="918"/>
      <c r="J44" s="920"/>
      <c r="K44" s="915"/>
      <c r="L44" s="916"/>
      <c r="M44" s="921"/>
      <c r="N44" s="922"/>
      <c r="O44" s="919"/>
      <c r="P44" s="919"/>
      <c r="Q44" s="922"/>
      <c r="R44" s="920"/>
      <c r="S44" s="915"/>
      <c r="T44" s="916"/>
      <c r="U44" s="921"/>
      <c r="V44" s="922"/>
      <c r="W44" s="919"/>
      <c r="X44" s="919"/>
      <c r="Y44" s="922"/>
      <c r="Z44" s="917"/>
      <c r="AA44" s="923"/>
      <c r="AB44" s="924"/>
      <c r="AC44" s="924"/>
      <c r="AD44" s="925"/>
      <c r="AE44" s="1659"/>
      <c r="AF44" s="854" t="s">
        <v>305</v>
      </c>
      <c r="AG44" s="915"/>
      <c r="AH44" s="916"/>
      <c r="AI44" s="921"/>
      <c r="AJ44" s="922"/>
      <c r="AK44" s="919"/>
      <c r="AL44" s="919"/>
      <c r="AM44" s="922"/>
      <c r="AN44" s="920"/>
      <c r="AO44" s="915"/>
      <c r="AP44" s="916"/>
      <c r="AQ44" s="921"/>
      <c r="AR44" s="922"/>
      <c r="AS44" s="919"/>
      <c r="AT44" s="919"/>
      <c r="AU44" s="922"/>
      <c r="AV44" s="920"/>
      <c r="AW44" s="915"/>
      <c r="AX44" s="916"/>
      <c r="AY44" s="921"/>
      <c r="AZ44" s="922"/>
      <c r="BA44" s="919"/>
      <c r="BB44" s="919"/>
      <c r="BC44" s="922"/>
      <c r="BD44" s="920"/>
      <c r="BE44" s="923"/>
      <c r="BF44" s="924"/>
      <c r="BG44" s="924"/>
      <c r="BH44" s="925"/>
      <c r="BI44" s="1659"/>
      <c r="BJ44" s="854" t="s">
        <v>305</v>
      </c>
      <c r="BK44" s="915"/>
      <c r="BL44" s="916"/>
      <c r="BM44" s="921"/>
      <c r="BN44" s="922"/>
      <c r="BO44" s="919"/>
      <c r="BP44" s="919"/>
      <c r="BQ44" s="922"/>
      <c r="BR44" s="920"/>
      <c r="BS44" s="915"/>
      <c r="BT44" s="916"/>
      <c r="BU44" s="921"/>
      <c r="BV44" s="922"/>
      <c r="BW44" s="919"/>
      <c r="BX44" s="919"/>
      <c r="BY44" s="922"/>
      <c r="BZ44" s="920"/>
      <c r="CA44" s="915"/>
      <c r="CB44" s="916"/>
      <c r="CC44" s="921"/>
      <c r="CD44" s="922"/>
      <c r="CE44" s="919"/>
      <c r="CF44" s="919"/>
      <c r="CG44" s="922"/>
      <c r="CH44" s="917"/>
      <c r="CI44" s="923"/>
      <c r="CJ44" s="924"/>
      <c r="CK44" s="924"/>
      <c r="CL44" s="925"/>
      <c r="CM44" s="1659"/>
      <c r="CN44" s="854" t="s">
        <v>305</v>
      </c>
      <c r="CO44" s="915"/>
      <c r="CP44" s="916"/>
      <c r="CQ44" s="921"/>
      <c r="CR44" s="922"/>
      <c r="CS44" s="919"/>
      <c r="CT44" s="919"/>
      <c r="CU44" s="922"/>
      <c r="CV44" s="920"/>
      <c r="CW44" s="915"/>
      <c r="CX44" s="916"/>
      <c r="CY44" s="921"/>
      <c r="CZ44" s="922"/>
      <c r="DA44" s="919"/>
      <c r="DB44" s="919"/>
      <c r="DC44" s="922"/>
      <c r="DD44" s="920"/>
      <c r="DE44" s="915"/>
      <c r="DF44" s="916"/>
      <c r="DG44" s="921"/>
      <c r="DH44" s="922"/>
      <c r="DI44" s="919"/>
      <c r="DJ44" s="919"/>
      <c r="DK44" s="922"/>
      <c r="DL44" s="917"/>
      <c r="DM44" s="926"/>
      <c r="DN44" s="927"/>
      <c r="DO44" s="927"/>
      <c r="DP44" s="928"/>
      <c r="DR44" s="929"/>
      <c r="DS44" s="922"/>
      <c r="DT44" s="930"/>
    </row>
    <row r="45" spans="1:124" ht="14.1" customHeight="1" x14ac:dyDescent="0.25">
      <c r="A45" s="1693" t="s">
        <v>44</v>
      </c>
      <c r="B45" s="827"/>
      <c r="C45" s="931" t="s">
        <v>45</v>
      </c>
      <c r="D45" s="831" t="s">
        <v>29</v>
      </c>
      <c r="E45" s="932" t="s">
        <v>28</v>
      </c>
      <c r="F45" s="933" t="s">
        <v>306</v>
      </c>
      <c r="G45" s="1686" t="s">
        <v>46</v>
      </c>
      <c r="H45" s="1687"/>
      <c r="I45" s="1688"/>
      <c r="J45" s="1692"/>
      <c r="K45" s="931" t="s">
        <v>45</v>
      </c>
      <c r="L45" s="831" t="s">
        <v>29</v>
      </c>
      <c r="M45" s="932" t="s">
        <v>28</v>
      </c>
      <c r="N45" s="933" t="s">
        <v>306</v>
      </c>
      <c r="O45" s="1686" t="s">
        <v>46</v>
      </c>
      <c r="P45" s="1687"/>
      <c r="Q45" s="1688"/>
      <c r="R45" s="1692"/>
      <c r="S45" s="931" t="s">
        <v>45</v>
      </c>
      <c r="T45" s="831" t="s">
        <v>29</v>
      </c>
      <c r="U45" s="932" t="s">
        <v>28</v>
      </c>
      <c r="V45" s="933" t="s">
        <v>306</v>
      </c>
      <c r="W45" s="1686" t="s">
        <v>46</v>
      </c>
      <c r="X45" s="1687"/>
      <c r="Y45" s="1688"/>
      <c r="Z45" s="1688"/>
      <c r="AA45" s="1760" t="s">
        <v>68</v>
      </c>
      <c r="AB45" s="1761"/>
      <c r="AC45" s="1761"/>
      <c r="AD45" s="1762"/>
      <c r="AE45" s="1693" t="s">
        <v>44</v>
      </c>
      <c r="AF45" s="827"/>
      <c r="AG45" s="931" t="s">
        <v>45</v>
      </c>
      <c r="AH45" s="831" t="s">
        <v>29</v>
      </c>
      <c r="AI45" s="932" t="s">
        <v>28</v>
      </c>
      <c r="AJ45" s="933" t="s">
        <v>306</v>
      </c>
      <c r="AK45" s="1686" t="s">
        <v>46</v>
      </c>
      <c r="AL45" s="1687"/>
      <c r="AM45" s="1688"/>
      <c r="AN45" s="1692"/>
      <c r="AO45" s="931" t="s">
        <v>45</v>
      </c>
      <c r="AP45" s="831" t="s">
        <v>29</v>
      </c>
      <c r="AQ45" s="932" t="s">
        <v>28</v>
      </c>
      <c r="AR45" s="933" t="s">
        <v>306</v>
      </c>
      <c r="AS45" s="1686" t="s">
        <v>46</v>
      </c>
      <c r="AT45" s="1687"/>
      <c r="AU45" s="1688"/>
      <c r="AV45" s="1692"/>
      <c r="AW45" s="931" t="s">
        <v>45</v>
      </c>
      <c r="AX45" s="831" t="s">
        <v>29</v>
      </c>
      <c r="AY45" s="932" t="s">
        <v>28</v>
      </c>
      <c r="AZ45" s="933" t="s">
        <v>306</v>
      </c>
      <c r="BA45" s="1686" t="s">
        <v>46</v>
      </c>
      <c r="BB45" s="1687"/>
      <c r="BC45" s="1688"/>
      <c r="BD45" s="1692"/>
      <c r="BE45" s="1757" t="s">
        <v>68</v>
      </c>
      <c r="BF45" s="1758"/>
      <c r="BG45" s="1758"/>
      <c r="BH45" s="1759"/>
      <c r="BI45" s="1693" t="s">
        <v>44</v>
      </c>
      <c r="BJ45" s="827"/>
      <c r="BK45" s="931" t="s">
        <v>45</v>
      </c>
      <c r="BL45" s="831" t="s">
        <v>29</v>
      </c>
      <c r="BM45" s="932" t="s">
        <v>28</v>
      </c>
      <c r="BN45" s="933" t="s">
        <v>306</v>
      </c>
      <c r="BO45" s="1686" t="s">
        <v>46</v>
      </c>
      <c r="BP45" s="1687"/>
      <c r="BQ45" s="1688"/>
      <c r="BR45" s="1692"/>
      <c r="BS45" s="931" t="s">
        <v>45</v>
      </c>
      <c r="BT45" s="831" t="s">
        <v>29</v>
      </c>
      <c r="BU45" s="932" t="s">
        <v>28</v>
      </c>
      <c r="BV45" s="933" t="s">
        <v>306</v>
      </c>
      <c r="BW45" s="1686" t="s">
        <v>46</v>
      </c>
      <c r="BX45" s="1687"/>
      <c r="BY45" s="1688"/>
      <c r="BZ45" s="1692"/>
      <c r="CA45" s="931" t="s">
        <v>45</v>
      </c>
      <c r="CB45" s="831" t="s">
        <v>29</v>
      </c>
      <c r="CC45" s="932" t="s">
        <v>28</v>
      </c>
      <c r="CD45" s="933" t="s">
        <v>306</v>
      </c>
      <c r="CE45" s="1686" t="s">
        <v>46</v>
      </c>
      <c r="CF45" s="1687"/>
      <c r="CG45" s="1688"/>
      <c r="CH45" s="1688"/>
      <c r="CI45" s="1757" t="s">
        <v>68</v>
      </c>
      <c r="CJ45" s="1758"/>
      <c r="CK45" s="1758"/>
      <c r="CL45" s="1759"/>
      <c r="CM45" s="1693" t="s">
        <v>44</v>
      </c>
      <c r="CN45" s="827"/>
      <c r="CO45" s="931" t="s">
        <v>45</v>
      </c>
      <c r="CP45" s="831" t="s">
        <v>29</v>
      </c>
      <c r="CQ45" s="932" t="s">
        <v>28</v>
      </c>
      <c r="CR45" s="933" t="s">
        <v>306</v>
      </c>
      <c r="CS45" s="1686" t="s">
        <v>46</v>
      </c>
      <c r="CT45" s="1687"/>
      <c r="CU45" s="1688"/>
      <c r="CV45" s="1692"/>
      <c r="CW45" s="931" t="s">
        <v>45</v>
      </c>
      <c r="CX45" s="831" t="s">
        <v>29</v>
      </c>
      <c r="CY45" s="932" t="s">
        <v>28</v>
      </c>
      <c r="CZ45" s="933" t="s">
        <v>306</v>
      </c>
      <c r="DA45" s="1686" t="s">
        <v>46</v>
      </c>
      <c r="DB45" s="1687"/>
      <c r="DC45" s="1688"/>
      <c r="DD45" s="1692"/>
      <c r="DE45" s="931" t="s">
        <v>45</v>
      </c>
      <c r="DF45" s="831" t="s">
        <v>29</v>
      </c>
      <c r="DG45" s="932" t="s">
        <v>28</v>
      </c>
      <c r="DH45" s="933" t="s">
        <v>306</v>
      </c>
      <c r="DI45" s="1686" t="s">
        <v>46</v>
      </c>
      <c r="DJ45" s="1687"/>
      <c r="DK45" s="1688"/>
      <c r="DL45" s="1688"/>
      <c r="DM45" s="1757" t="s">
        <v>68</v>
      </c>
      <c r="DN45" s="1758"/>
      <c r="DO45" s="1758"/>
      <c r="DP45" s="1759"/>
      <c r="DR45" s="934" t="s">
        <v>45</v>
      </c>
      <c r="DS45" s="935" t="s">
        <v>307</v>
      </c>
    </row>
    <row r="46" spans="1:124" ht="14.1" customHeight="1" x14ac:dyDescent="0.25">
      <c r="A46" s="1658"/>
      <c r="B46" s="936" t="s">
        <v>32</v>
      </c>
      <c r="C46" s="937" t="e">
        <f ca="1">SUM(J5:J24)</f>
        <v>#REF!</v>
      </c>
      <c r="D46" s="938" t="e">
        <f ca="1">F46/E46</f>
        <v>#REF!</v>
      </c>
      <c r="E46" s="939" t="e">
        <f ca="1">SUM(F5:F24)</f>
        <v>#REF!</v>
      </c>
      <c r="F46" s="940" t="e">
        <f ca="1">SUM(I5:I24)</f>
        <v>#REF!</v>
      </c>
      <c r="G46" s="1661" t="s">
        <v>47</v>
      </c>
      <c r="H46" s="941" t="e">
        <f ca="1">SUM(H5:H24)</f>
        <v>#REF!</v>
      </c>
      <c r="I46" s="1652" t="e">
        <f ca="1">IF(E49&lt;&gt;0,E50/E49,0)</f>
        <v>#REF!</v>
      </c>
      <c r="J46" s="1678"/>
      <c r="K46" s="937" t="e">
        <f ca="1">SUM(R5:R24)</f>
        <v>#REF!</v>
      </c>
      <c r="L46" s="938" t="e">
        <f ca="1">N46/M46</f>
        <v>#REF!</v>
      </c>
      <c r="M46" s="939" t="e">
        <f ca="1">SUM(N5:N24)</f>
        <v>#REF!</v>
      </c>
      <c r="N46" s="940" t="e">
        <f ca="1">SUM(Q5:Q24)</f>
        <v>#REF!</v>
      </c>
      <c r="O46" s="1661" t="s">
        <v>47</v>
      </c>
      <c r="P46" s="941" t="e">
        <f ca="1">SUM(P5:P24)</f>
        <v>#REF!</v>
      </c>
      <c r="Q46" s="1652" t="e">
        <f ca="1">IF(M49&lt;&gt;0,M50/M49,0)</f>
        <v>#REF!</v>
      </c>
      <c r="R46" s="1678"/>
      <c r="S46" s="937" t="e">
        <f ca="1">SUM(Z5:Z24)</f>
        <v>#REF!</v>
      </c>
      <c r="T46" s="938" t="e">
        <f ca="1">V46/U46</f>
        <v>#REF!</v>
      </c>
      <c r="U46" s="939" t="e">
        <f ca="1">SUM(V5:V24)</f>
        <v>#REF!</v>
      </c>
      <c r="V46" s="940" t="e">
        <f ca="1">SUM(Y5:Y24)</f>
        <v>#REF!</v>
      </c>
      <c r="W46" s="1661" t="s">
        <v>47</v>
      </c>
      <c r="X46" s="941" t="e">
        <f ca="1">SUM(X5:X24)</f>
        <v>#REF!</v>
      </c>
      <c r="Y46" s="1652" t="e">
        <f ca="1">IF(U49&lt;&gt;0,U50/U49,0)</f>
        <v>#REF!</v>
      </c>
      <c r="Z46" s="1682"/>
      <c r="AA46" s="1291" t="s">
        <v>47</v>
      </c>
      <c r="AB46" s="1684" t="e">
        <f ca="1">SUM(AA5:AA24)</f>
        <v>#REF!</v>
      </c>
      <c r="AC46" s="1684"/>
      <c r="AD46" s="1292"/>
      <c r="AE46" s="1658"/>
      <c r="AF46" s="936" t="s">
        <v>32</v>
      </c>
      <c r="AG46" s="937" t="e">
        <f ca="1">SUM(AN5:AN24)</f>
        <v>#REF!</v>
      </c>
      <c r="AH46" s="938" t="e">
        <f ca="1">AJ46/AI46</f>
        <v>#REF!</v>
      </c>
      <c r="AI46" s="939" t="e">
        <f ca="1">SUM(AJ5:AJ24)</f>
        <v>#REF!</v>
      </c>
      <c r="AJ46" s="940" t="e">
        <f ca="1">SUM(AM5:AM24)</f>
        <v>#REF!</v>
      </c>
      <c r="AK46" s="1661" t="s">
        <v>47</v>
      </c>
      <c r="AL46" s="941" t="e">
        <f ca="1">SUM(AL5:AL24)</f>
        <v>#REF!</v>
      </c>
      <c r="AM46" s="1652" t="e">
        <f ca="1">IF(AI49&lt;&gt;0,AI50/AI49,0)</f>
        <v>#REF!</v>
      </c>
      <c r="AN46" s="1678"/>
      <c r="AO46" s="937" t="e">
        <f ca="1">SUM(AV5:AV24)</f>
        <v>#REF!</v>
      </c>
      <c r="AP46" s="938" t="e">
        <f ca="1">AR46/AQ46</f>
        <v>#REF!</v>
      </c>
      <c r="AQ46" s="939" t="e">
        <f ca="1">SUM(AR5:AR24)</f>
        <v>#REF!</v>
      </c>
      <c r="AR46" s="940" t="e">
        <f ca="1">SUM(AU5:AU24)</f>
        <v>#REF!</v>
      </c>
      <c r="AS46" s="1661" t="s">
        <v>47</v>
      </c>
      <c r="AT46" s="941" t="e">
        <f ca="1">SUM(AT5:AT24)</f>
        <v>#REF!</v>
      </c>
      <c r="AU46" s="1652" t="e">
        <f ca="1">IF(AQ49&lt;&gt;0,AQ50/AQ49,0)</f>
        <v>#REF!</v>
      </c>
      <c r="AV46" s="1678"/>
      <c r="AW46" s="937" t="e">
        <f ca="1">SUM(BD5:BD24)</f>
        <v>#REF!</v>
      </c>
      <c r="AX46" s="938" t="e">
        <f ca="1">AZ46/AY46</f>
        <v>#REF!</v>
      </c>
      <c r="AY46" s="939" t="e">
        <f ca="1">SUM(AZ5:AZ24)</f>
        <v>#REF!</v>
      </c>
      <c r="AZ46" s="940" t="e">
        <f ca="1">SUM(BC5:BC24)</f>
        <v>#REF!</v>
      </c>
      <c r="BA46" s="1661" t="s">
        <v>47</v>
      </c>
      <c r="BB46" s="941" t="e">
        <f ca="1">SUM(BB5:BB24)</f>
        <v>#REF!</v>
      </c>
      <c r="BC46" s="1652" t="e">
        <f ca="1">IF(AY49&lt;&gt;0,AY50/AY49,0)</f>
        <v>#REF!</v>
      </c>
      <c r="BD46" s="1678"/>
      <c r="BE46" s="1291" t="s">
        <v>47</v>
      </c>
      <c r="BF46" s="1684" t="e">
        <f ca="1">SUM(BE5:BE24)</f>
        <v>#REF!</v>
      </c>
      <c r="BG46" s="1684"/>
      <c r="BH46" s="1292"/>
      <c r="BI46" s="1658"/>
      <c r="BJ46" s="936" t="s">
        <v>32</v>
      </c>
      <c r="BK46" s="937" t="e">
        <f ca="1">SUM(BR5:BR24)</f>
        <v>#REF!</v>
      </c>
      <c r="BL46" s="938" t="e">
        <f ca="1">BN46/BM46</f>
        <v>#REF!</v>
      </c>
      <c r="BM46" s="939" t="e">
        <f ca="1">SUM(BN5:BN24)</f>
        <v>#REF!</v>
      </c>
      <c r="BN46" s="940" t="e">
        <f ca="1">SUM(BQ5:BQ24)</f>
        <v>#REF!</v>
      </c>
      <c r="BO46" s="1661" t="s">
        <v>47</v>
      </c>
      <c r="BP46" s="941" t="e">
        <f ca="1">SUM(BP5:BP24)</f>
        <v>#REF!</v>
      </c>
      <c r="BQ46" s="1652" t="e">
        <f ca="1">IF(BM49&lt;&gt;0,BM50/BM49,0)</f>
        <v>#REF!</v>
      </c>
      <c r="BR46" s="1678"/>
      <c r="BS46" s="937" t="e">
        <f ca="1">SUM(BZ5:BZ24)</f>
        <v>#REF!</v>
      </c>
      <c r="BT46" s="938" t="e">
        <f ca="1">BV46/BU46</f>
        <v>#REF!</v>
      </c>
      <c r="BU46" s="939" t="e">
        <f ca="1">SUM(BV5:BV24)</f>
        <v>#REF!</v>
      </c>
      <c r="BV46" s="940" t="e">
        <f ca="1">SUM(BY5:BY24)</f>
        <v>#REF!</v>
      </c>
      <c r="BW46" s="1661" t="s">
        <v>47</v>
      </c>
      <c r="BX46" s="941" t="e">
        <f ca="1">SUM(BX5:BX24)</f>
        <v>#REF!</v>
      </c>
      <c r="BY46" s="1652" t="e">
        <f ca="1">IF(BU49&lt;&gt;0,BU50/BU49,0)</f>
        <v>#REF!</v>
      </c>
      <c r="BZ46" s="1678"/>
      <c r="CA46" s="937" t="e">
        <f ca="1">SUM(CH5:CH24)</f>
        <v>#REF!</v>
      </c>
      <c r="CB46" s="938" t="e">
        <f ca="1">CD46/CC46</f>
        <v>#REF!</v>
      </c>
      <c r="CC46" s="939" t="e">
        <f ca="1">SUM(CD5:CD24)</f>
        <v>#REF!</v>
      </c>
      <c r="CD46" s="940" t="e">
        <f ca="1">SUM(CG5:CG24)</f>
        <v>#REF!</v>
      </c>
      <c r="CE46" s="1661" t="s">
        <v>47</v>
      </c>
      <c r="CF46" s="941" t="e">
        <f ca="1">SUM(CF5:CF24)</f>
        <v>#REF!</v>
      </c>
      <c r="CG46" s="1652" t="e">
        <f ca="1">IF(CC49&lt;&gt;0,CC50/CC49,0)</f>
        <v>#REF!</v>
      </c>
      <c r="CH46" s="1682"/>
      <c r="CI46" s="1291" t="s">
        <v>47</v>
      </c>
      <c r="CJ46" s="1684" t="e">
        <f ca="1">SUM(CI5:CI24)</f>
        <v>#REF!</v>
      </c>
      <c r="CK46" s="1684"/>
      <c r="CL46" s="1292"/>
      <c r="CM46" s="1658"/>
      <c r="CN46" s="936" t="s">
        <v>32</v>
      </c>
      <c r="CO46" s="937" t="e">
        <f ca="1">SUM(CV5:CV24)</f>
        <v>#REF!</v>
      </c>
      <c r="CP46" s="938" t="e">
        <f ca="1">CR46/CQ46</f>
        <v>#REF!</v>
      </c>
      <c r="CQ46" s="939" t="e">
        <f ca="1">SUM(CR5:CR24)</f>
        <v>#REF!</v>
      </c>
      <c r="CR46" s="940" t="e">
        <f ca="1">SUM(CU5:CU24)</f>
        <v>#REF!</v>
      </c>
      <c r="CS46" s="1661" t="s">
        <v>47</v>
      </c>
      <c r="CT46" s="941" t="e">
        <f ca="1">SUM(CT5:CT24)</f>
        <v>#REF!</v>
      </c>
      <c r="CU46" s="1652" t="e">
        <f ca="1">IF(CQ49&lt;&gt;0,CQ50/CQ49,0)</f>
        <v>#REF!</v>
      </c>
      <c r="CV46" s="1678"/>
      <c r="CW46" s="937" t="e">
        <f ca="1">SUM(DD5:DD24)</f>
        <v>#REF!</v>
      </c>
      <c r="CX46" s="938" t="e">
        <f ca="1">CZ46/CY46</f>
        <v>#REF!</v>
      </c>
      <c r="CY46" s="939" t="e">
        <f ca="1">SUM(CZ5:CZ24)</f>
        <v>#REF!</v>
      </c>
      <c r="CZ46" s="940" t="e">
        <f ca="1">SUM(DC5:DC24)</f>
        <v>#REF!</v>
      </c>
      <c r="DA46" s="1661" t="s">
        <v>47</v>
      </c>
      <c r="DB46" s="941" t="e">
        <f ca="1">SUM(DB5:DB24)</f>
        <v>#REF!</v>
      </c>
      <c r="DC46" s="1652" t="e">
        <f ca="1">IF(CY49&lt;&gt;0,CY50/CY49,0)</f>
        <v>#REF!</v>
      </c>
      <c r="DD46" s="1678"/>
      <c r="DE46" s="937" t="e">
        <f ca="1">SUM(DL5:DL24)</f>
        <v>#REF!</v>
      </c>
      <c r="DF46" s="938" t="e">
        <f ca="1">DH46/DG46</f>
        <v>#REF!</v>
      </c>
      <c r="DG46" s="939" t="e">
        <f ca="1">SUM(DH5:DH24)</f>
        <v>#REF!</v>
      </c>
      <c r="DH46" s="940" t="e">
        <f ca="1">SUM(DK5:DK24)</f>
        <v>#REF!</v>
      </c>
      <c r="DI46" s="1661" t="s">
        <v>47</v>
      </c>
      <c r="DJ46" s="941" t="e">
        <f ca="1">SUM(DJ5:DJ24)</f>
        <v>#REF!</v>
      </c>
      <c r="DK46" s="1652" t="e">
        <f ca="1">IF(DG49&lt;&gt;0,DG50/DG49,0)</f>
        <v>#REF!</v>
      </c>
      <c r="DL46" s="1682"/>
      <c r="DM46" s="1291" t="s">
        <v>47</v>
      </c>
      <c r="DN46" s="1684" t="e">
        <f ca="1">SUM(DM5:DM24)</f>
        <v>#REF!</v>
      </c>
      <c r="DO46" s="1684"/>
      <c r="DP46" s="1292"/>
      <c r="DR46" s="944">
        <f>COUNTA(DR5:DR44)</f>
        <v>0</v>
      </c>
      <c r="DS46" s="945">
        <f>SUM(DS5:DS44)</f>
        <v>0</v>
      </c>
    </row>
    <row r="47" spans="1:124" ht="14.1" customHeight="1" x14ac:dyDescent="0.25">
      <c r="A47" s="1659"/>
      <c r="B47" s="946" t="s">
        <v>43</v>
      </c>
      <c r="C47" s="947">
        <f>SUM(J25:J44)</f>
        <v>0</v>
      </c>
      <c r="D47" s="938">
        <f>IF(F47&lt;&gt;0,F47/E47,0)</f>
        <v>0</v>
      </c>
      <c r="E47" s="948">
        <f>SUM(F25:F44)</f>
        <v>0</v>
      </c>
      <c r="F47" s="949">
        <f>SUM(I25:I44)</f>
        <v>0</v>
      </c>
      <c r="G47" s="1681"/>
      <c r="I47" s="1679"/>
      <c r="J47" s="1680"/>
      <c r="K47" s="947">
        <f>SUM(R25:R44)</f>
        <v>0</v>
      </c>
      <c r="L47" s="938">
        <f>IF(N47&lt;&gt;0,N47/M47,0)</f>
        <v>0</v>
      </c>
      <c r="M47" s="948">
        <f>SUM(N25:N44)</f>
        <v>0</v>
      </c>
      <c r="N47" s="949">
        <f>SUM(Q25:Q44)</f>
        <v>0</v>
      </c>
      <c r="O47" s="1681"/>
      <c r="Q47" s="1679"/>
      <c r="R47" s="1680"/>
      <c r="S47" s="947">
        <f>SUM(Z25:Z44)</f>
        <v>0</v>
      </c>
      <c r="T47" s="938">
        <f>IF(V47&lt;&gt;0,V47/U47,0)</f>
        <v>0</v>
      </c>
      <c r="U47" s="948">
        <f>SUM(V25:V44)</f>
        <v>0</v>
      </c>
      <c r="V47" s="949">
        <f>SUM(Y25:Y44)</f>
        <v>0</v>
      </c>
      <c r="W47" s="1681"/>
      <c r="Y47" s="1679"/>
      <c r="Z47" s="1679"/>
      <c r="AA47" s="942" t="s">
        <v>308</v>
      </c>
      <c r="AB47" s="1695" t="e">
        <f ca="1">AB48/AB46</f>
        <v>#REF!</v>
      </c>
      <c r="AC47" s="1695"/>
      <c r="AD47" s="943"/>
      <c r="AE47" s="1659"/>
      <c r="AF47" s="946" t="s">
        <v>43</v>
      </c>
      <c r="AG47" s="947">
        <f>SUM(AN25:AN44)</f>
        <v>0</v>
      </c>
      <c r="AH47" s="938">
        <f>IF(AJ47&lt;&gt;0,AJ47/AI47,0)</f>
        <v>0</v>
      </c>
      <c r="AI47" s="948">
        <f>SUM(AJ25:AJ44)</f>
        <v>0</v>
      </c>
      <c r="AJ47" s="949">
        <f>SUM(AM25:AM44)</f>
        <v>0</v>
      </c>
      <c r="AK47" s="1681"/>
      <c r="AM47" s="1679"/>
      <c r="AN47" s="1680"/>
      <c r="AO47" s="947">
        <f>SUM(AV25:AV44)</f>
        <v>0</v>
      </c>
      <c r="AP47" s="938">
        <f>IF(AR47&lt;&gt;0,AR47/AQ47,0)</f>
        <v>0</v>
      </c>
      <c r="AQ47" s="948">
        <f>SUM(AR25:AR44)</f>
        <v>0</v>
      </c>
      <c r="AR47" s="949">
        <f>SUM(AU25:AU44)</f>
        <v>0</v>
      </c>
      <c r="AS47" s="1681"/>
      <c r="AU47" s="1679"/>
      <c r="AV47" s="1680"/>
      <c r="AW47" s="947">
        <f>SUM(BD25:BD44)</f>
        <v>0</v>
      </c>
      <c r="AX47" s="938">
        <f>IF(AZ47&lt;&gt;0,AZ47/AY47,0)</f>
        <v>0</v>
      </c>
      <c r="AY47" s="948">
        <f>SUM(AZ25:AZ44)</f>
        <v>0</v>
      </c>
      <c r="AZ47" s="949">
        <f>SUM(BC25:BC44)</f>
        <v>0</v>
      </c>
      <c r="BA47" s="1681"/>
      <c r="BC47" s="1679"/>
      <c r="BD47" s="1680"/>
      <c r="BE47" s="942" t="s">
        <v>308</v>
      </c>
      <c r="BF47" s="1695" t="e">
        <f ca="1">BF48/BF46</f>
        <v>#REF!</v>
      </c>
      <c r="BG47" s="1695"/>
      <c r="BH47" s="943"/>
      <c r="BI47" s="1659"/>
      <c r="BJ47" s="946" t="s">
        <v>43</v>
      </c>
      <c r="BK47" s="947">
        <f>SUM(BR25:BR44)</f>
        <v>0</v>
      </c>
      <c r="BL47" s="938">
        <f>IF(BN47&lt;&gt;0,BN47/BM47,0)</f>
        <v>0</v>
      </c>
      <c r="BM47" s="948">
        <f>SUM(BN25:BN44)</f>
        <v>0</v>
      </c>
      <c r="BN47" s="949">
        <f>SUM(BQ25:BQ44)</f>
        <v>0</v>
      </c>
      <c r="BO47" s="1681"/>
      <c r="BQ47" s="1679"/>
      <c r="BR47" s="1680"/>
      <c r="BS47" s="947">
        <f>SUM(BZ25:BZ44)</f>
        <v>0</v>
      </c>
      <c r="BT47" s="938">
        <f>IF(BV47&lt;&gt;0,BV47/BU47,0)</f>
        <v>0</v>
      </c>
      <c r="BU47" s="948">
        <f>SUM(BV25:BV44)</f>
        <v>0</v>
      </c>
      <c r="BV47" s="949">
        <f>SUM(BY25:BY44)</f>
        <v>0</v>
      </c>
      <c r="BW47" s="1681"/>
      <c r="BY47" s="1679"/>
      <c r="BZ47" s="1680"/>
      <c r="CA47" s="947">
        <f>SUM(CH25:CH44)</f>
        <v>0</v>
      </c>
      <c r="CB47" s="938">
        <f>IF(CD47&lt;&gt;0,CD47/CC47,0)</f>
        <v>0</v>
      </c>
      <c r="CC47" s="948">
        <f>SUM(CD25:CD44)</f>
        <v>0</v>
      </c>
      <c r="CD47" s="949">
        <f>SUM(CG25:CG44)</f>
        <v>0</v>
      </c>
      <c r="CE47" s="1681"/>
      <c r="CG47" s="1679"/>
      <c r="CH47" s="1679"/>
      <c r="CI47" s="942" t="s">
        <v>308</v>
      </c>
      <c r="CJ47" s="1695" t="e">
        <f ca="1">CJ48/CJ46</f>
        <v>#REF!</v>
      </c>
      <c r="CK47" s="1695"/>
      <c r="CL47" s="943"/>
      <c r="CM47" s="1659"/>
      <c r="CN47" s="946" t="s">
        <v>43</v>
      </c>
      <c r="CO47" s="947">
        <f>SUM(CV25:CV44)</f>
        <v>0</v>
      </c>
      <c r="CP47" s="938">
        <f>IF(CR47&lt;&gt;0,CR47/CQ47,0)</f>
        <v>0</v>
      </c>
      <c r="CQ47" s="948">
        <f>SUM(CR25:CR44)</f>
        <v>0</v>
      </c>
      <c r="CR47" s="949">
        <f>SUM(CU25:CU44)</f>
        <v>0</v>
      </c>
      <c r="CS47" s="1681"/>
      <c r="CU47" s="1679"/>
      <c r="CV47" s="1680"/>
      <c r="CW47" s="947">
        <f>SUM(DD25:DD44)</f>
        <v>0</v>
      </c>
      <c r="CX47" s="938">
        <f>IF(CZ47&lt;&gt;0,CZ47/CY47,0)</f>
        <v>0</v>
      </c>
      <c r="CY47" s="948">
        <f>SUM(CZ25:CZ44)</f>
        <v>0</v>
      </c>
      <c r="CZ47" s="949">
        <f>SUM(DC25:DC44)</f>
        <v>0</v>
      </c>
      <c r="DA47" s="1681"/>
      <c r="DC47" s="1679"/>
      <c r="DD47" s="1680"/>
      <c r="DE47" s="947">
        <f>SUM(DL25:DL44)</f>
        <v>0</v>
      </c>
      <c r="DF47" s="938">
        <f>IF(DH47&lt;&gt;0,DH47/DG47,0)</f>
        <v>0</v>
      </c>
      <c r="DG47" s="948">
        <f>SUM(DH25:DH44)</f>
        <v>0</v>
      </c>
      <c r="DH47" s="949">
        <f>SUM(DK25:DK44)</f>
        <v>0</v>
      </c>
      <c r="DI47" s="1681"/>
      <c r="DK47" s="1679"/>
      <c r="DL47" s="1679"/>
      <c r="DM47" s="942" t="s">
        <v>308</v>
      </c>
      <c r="DN47" s="1695" t="e">
        <f ca="1">DN48/DN46</f>
        <v>#REF!</v>
      </c>
      <c r="DO47" s="1695"/>
      <c r="DP47" s="943"/>
    </row>
    <row r="48" spans="1:124" ht="14.1" customHeight="1" x14ac:dyDescent="0.25">
      <c r="A48" s="1660"/>
      <c r="B48" s="952" t="s">
        <v>48</v>
      </c>
      <c r="C48" s="953" t="e">
        <f ca="1">C47-C46</f>
        <v>#REF!</v>
      </c>
      <c r="D48" s="954"/>
      <c r="E48" s="955" t="e">
        <f ca="1">E47-E46</f>
        <v>#REF!</v>
      </c>
      <c r="F48" s="956" t="e">
        <f ca="1">F47-F46</f>
        <v>#REF!</v>
      </c>
      <c r="G48" s="1672"/>
      <c r="H48" s="1673"/>
      <c r="I48" s="1674"/>
      <c r="J48" s="1675"/>
      <c r="K48" s="953" t="e">
        <f ca="1">K47-K46</f>
        <v>#REF!</v>
      </c>
      <c r="L48" s="954"/>
      <c r="M48" s="955" t="e">
        <f ca="1">M47-M46</f>
        <v>#REF!</v>
      </c>
      <c r="N48" s="956" t="e">
        <f ca="1">N47-N46</f>
        <v>#REF!</v>
      </c>
      <c r="O48" s="1666" t="e">
        <f ca="1">Q46-I46</f>
        <v>#REF!</v>
      </c>
      <c r="P48" s="1667"/>
      <c r="Q48" s="1668"/>
      <c r="R48" s="1670"/>
      <c r="S48" s="953" t="e">
        <f ca="1">S47-S46</f>
        <v>#REF!</v>
      </c>
      <c r="T48" s="954"/>
      <c r="U48" s="955" t="e">
        <f ca="1">U47-U46</f>
        <v>#REF!</v>
      </c>
      <c r="V48" s="956" t="e">
        <f ca="1">V47-V46</f>
        <v>#REF!</v>
      </c>
      <c r="W48" s="1666" t="e">
        <f ca="1">Y46-Q46</f>
        <v>#REF!</v>
      </c>
      <c r="X48" s="1667"/>
      <c r="Y48" s="1668"/>
      <c r="Z48" s="1668"/>
      <c r="AA48" s="951" t="s">
        <v>289</v>
      </c>
      <c r="AB48" s="1671" t="e">
        <f ca="1">SUMIF(F4:Z4,"利益額",F46:Z46)</f>
        <v>#REF!</v>
      </c>
      <c r="AC48" s="1671"/>
      <c r="AD48" s="957"/>
      <c r="AE48" s="1660"/>
      <c r="AF48" s="952" t="s">
        <v>48</v>
      </c>
      <c r="AG48" s="953" t="e">
        <f ca="1">AG47-AG46</f>
        <v>#REF!</v>
      </c>
      <c r="AH48" s="954"/>
      <c r="AI48" s="955" t="e">
        <f ca="1">AI47-AI46</f>
        <v>#REF!</v>
      </c>
      <c r="AJ48" s="956" t="e">
        <f ca="1">AJ47-AJ46</f>
        <v>#REF!</v>
      </c>
      <c r="AK48" s="1666" t="e">
        <f ca="1">AM46-AE46</f>
        <v>#REF!</v>
      </c>
      <c r="AL48" s="1667"/>
      <c r="AM48" s="1668"/>
      <c r="AN48" s="1670"/>
      <c r="AO48" s="953" t="e">
        <f ca="1">AO47-AO46</f>
        <v>#REF!</v>
      </c>
      <c r="AP48" s="954"/>
      <c r="AQ48" s="955" t="e">
        <f ca="1">AQ47-AQ46</f>
        <v>#REF!</v>
      </c>
      <c r="AR48" s="956" t="e">
        <f ca="1">AR47-AR46</f>
        <v>#REF!</v>
      </c>
      <c r="AS48" s="1666" t="e">
        <f ca="1">AU46-AM46</f>
        <v>#REF!</v>
      </c>
      <c r="AT48" s="1667"/>
      <c r="AU48" s="1668"/>
      <c r="AV48" s="1670"/>
      <c r="AW48" s="953" t="e">
        <f ca="1">AW47-AW46</f>
        <v>#REF!</v>
      </c>
      <c r="AX48" s="954"/>
      <c r="AY48" s="955" t="e">
        <f ca="1">AY47-AY46</f>
        <v>#REF!</v>
      </c>
      <c r="AZ48" s="956" t="e">
        <f ca="1">AZ47-AZ46</f>
        <v>#REF!</v>
      </c>
      <c r="BA48" s="1666" t="e">
        <f ca="1">BC46-AU46</f>
        <v>#REF!</v>
      </c>
      <c r="BB48" s="1667"/>
      <c r="BC48" s="1668"/>
      <c r="BD48" s="1670"/>
      <c r="BE48" s="951" t="s">
        <v>289</v>
      </c>
      <c r="BF48" s="1671" t="e">
        <f ca="1">SUMIF(AJ4:BD4,"利益額",AJ46:BD46)+AB48</f>
        <v>#REF!</v>
      </c>
      <c r="BG48" s="1671"/>
      <c r="BH48" s="957"/>
      <c r="BI48" s="1660"/>
      <c r="BJ48" s="952" t="s">
        <v>48</v>
      </c>
      <c r="BK48" s="953" t="e">
        <f ca="1">BK47-BK46</f>
        <v>#REF!</v>
      </c>
      <c r="BL48" s="954"/>
      <c r="BM48" s="955" t="e">
        <f ca="1">BM47-BM46</f>
        <v>#REF!</v>
      </c>
      <c r="BN48" s="956" t="e">
        <f ca="1">BN47-BN46</f>
        <v>#REF!</v>
      </c>
      <c r="BO48" s="1666" t="e">
        <f ca="1">BQ46-BI46</f>
        <v>#REF!</v>
      </c>
      <c r="BP48" s="1667"/>
      <c r="BQ48" s="1668"/>
      <c r="BR48" s="1670"/>
      <c r="BS48" s="953" t="e">
        <f ca="1">BS47-BS46</f>
        <v>#REF!</v>
      </c>
      <c r="BT48" s="954"/>
      <c r="BU48" s="955" t="e">
        <f ca="1">BU47-BU46</f>
        <v>#REF!</v>
      </c>
      <c r="BV48" s="956" t="e">
        <f ca="1">BV47-BV46</f>
        <v>#REF!</v>
      </c>
      <c r="BW48" s="1666" t="e">
        <f ca="1">BY46-BQ46</f>
        <v>#REF!</v>
      </c>
      <c r="BX48" s="1667"/>
      <c r="BY48" s="1668"/>
      <c r="BZ48" s="1670"/>
      <c r="CA48" s="953" t="e">
        <f ca="1">CA47-CA46</f>
        <v>#REF!</v>
      </c>
      <c r="CB48" s="954"/>
      <c r="CC48" s="955" t="e">
        <f ca="1">CC47-CC46</f>
        <v>#REF!</v>
      </c>
      <c r="CD48" s="956" t="e">
        <f ca="1">CD47-CD46</f>
        <v>#REF!</v>
      </c>
      <c r="CE48" s="1666" t="e">
        <f ca="1">CG46-BY46</f>
        <v>#REF!</v>
      </c>
      <c r="CF48" s="1667"/>
      <c r="CG48" s="1668"/>
      <c r="CH48" s="1668"/>
      <c r="CI48" s="951" t="s">
        <v>289</v>
      </c>
      <c r="CJ48" s="1671" t="e">
        <f ca="1">SUMIF(BN4:CH4,"利益額",BN46:CH46)</f>
        <v>#REF!</v>
      </c>
      <c r="CK48" s="1671"/>
      <c r="CL48" s="957"/>
      <c r="CM48" s="1660"/>
      <c r="CN48" s="952" t="s">
        <v>48</v>
      </c>
      <c r="CO48" s="953" t="e">
        <f ca="1">CO47-CO46</f>
        <v>#REF!</v>
      </c>
      <c r="CP48" s="954"/>
      <c r="CQ48" s="955" t="e">
        <f ca="1">CQ47-CQ46</f>
        <v>#REF!</v>
      </c>
      <c r="CR48" s="956" t="e">
        <f ca="1">CR47-CR46</f>
        <v>#REF!</v>
      </c>
      <c r="CS48" s="1666" t="e">
        <f ca="1">CU46-CM46</f>
        <v>#REF!</v>
      </c>
      <c r="CT48" s="1667"/>
      <c r="CU48" s="1668"/>
      <c r="CV48" s="1670"/>
      <c r="CW48" s="953" t="e">
        <f ca="1">CW47-CW46</f>
        <v>#REF!</v>
      </c>
      <c r="CX48" s="954"/>
      <c r="CY48" s="955" t="e">
        <f ca="1">CY47-CY46</f>
        <v>#REF!</v>
      </c>
      <c r="CZ48" s="956" t="e">
        <f ca="1">CZ47-CZ46</f>
        <v>#REF!</v>
      </c>
      <c r="DA48" s="1666" t="e">
        <f ca="1">DC46-CU46</f>
        <v>#REF!</v>
      </c>
      <c r="DB48" s="1667"/>
      <c r="DC48" s="1668"/>
      <c r="DD48" s="1670"/>
      <c r="DE48" s="953" t="e">
        <f ca="1">DE47-DE46</f>
        <v>#REF!</v>
      </c>
      <c r="DF48" s="954"/>
      <c r="DG48" s="955" t="e">
        <f ca="1">DG47-DG46</f>
        <v>#REF!</v>
      </c>
      <c r="DH48" s="956" t="e">
        <f ca="1">DH47-DH46</f>
        <v>#REF!</v>
      </c>
      <c r="DI48" s="1666" t="e">
        <f ca="1">DK46-DC46</f>
        <v>#REF!</v>
      </c>
      <c r="DJ48" s="1667"/>
      <c r="DK48" s="1668"/>
      <c r="DL48" s="1668"/>
      <c r="DM48" s="951" t="s">
        <v>289</v>
      </c>
      <c r="DN48" s="1671" t="e">
        <f ca="1">SUMIF(CR4:DL4,"利益額",CR46:DL46)+CJ48+BF48</f>
        <v>#REF!</v>
      </c>
      <c r="DO48" s="1671"/>
      <c r="DP48" s="957"/>
    </row>
    <row r="49" spans="1:124" ht="14.1" customHeight="1" x14ac:dyDescent="0.25">
      <c r="A49" s="1658" t="s">
        <v>49</v>
      </c>
      <c r="B49" s="936" t="s">
        <v>32</v>
      </c>
      <c r="C49" s="959" t="e">
        <f ca="1">SUM(J5:J24)</f>
        <v>#REF!</v>
      </c>
      <c r="D49" s="938" t="e">
        <f ca="1">F49/E49</f>
        <v>#REF!</v>
      </c>
      <c r="E49" s="960" t="e">
        <f ca="1">SUM(F5:F24)</f>
        <v>#REF!</v>
      </c>
      <c r="F49" s="961" t="e">
        <f ca="1">SUM(I5:I24)</f>
        <v>#REF!</v>
      </c>
      <c r="G49" s="1661" t="s">
        <v>50</v>
      </c>
      <c r="H49" s="962"/>
      <c r="I49" s="1652" t="e">
        <f ca="1">IF(C49&lt;&gt;0,C50/C49,0)</f>
        <v>#REF!</v>
      </c>
      <c r="J49" s="1663"/>
      <c r="K49" s="959" t="e">
        <f ca="1">K46+C49</f>
        <v>#REF!</v>
      </c>
      <c r="L49" s="938" t="e">
        <f ca="1">N49/M49</f>
        <v>#REF!</v>
      </c>
      <c r="M49" s="960" t="e">
        <f ca="1">M46+E49</f>
        <v>#REF!</v>
      </c>
      <c r="N49" s="961" t="e">
        <f ca="1">N46+F49</f>
        <v>#REF!</v>
      </c>
      <c r="O49" s="1661" t="s">
        <v>50</v>
      </c>
      <c r="P49" s="963"/>
      <c r="Q49" s="1652" t="e">
        <f ca="1">IF(K49&lt;&gt;0,K50/K49,0)</f>
        <v>#REF!</v>
      </c>
      <c r="R49" s="1663"/>
      <c r="S49" s="959" t="e">
        <f ca="1">S46+K49</f>
        <v>#REF!</v>
      </c>
      <c r="T49" s="938" t="e">
        <f ca="1">V49/U49</f>
        <v>#REF!</v>
      </c>
      <c r="U49" s="960" t="e">
        <f ca="1">U46+M49</f>
        <v>#REF!</v>
      </c>
      <c r="V49" s="961" t="e">
        <f ca="1">V46+N49</f>
        <v>#REF!</v>
      </c>
      <c r="W49" s="1661" t="s">
        <v>50</v>
      </c>
      <c r="X49" s="963"/>
      <c r="Y49" s="1652" t="e">
        <f ca="1">IF(S49&lt;&gt;0,S50/S49,0)</f>
        <v>#REF!</v>
      </c>
      <c r="Z49" s="1653"/>
      <c r="AA49" s="958" t="s">
        <v>309</v>
      </c>
      <c r="AB49" s="1665" t="e">
        <f ca="1">SUM(AC5:AC24)</f>
        <v>#REF!</v>
      </c>
      <c r="AC49" s="1665"/>
      <c r="AD49" s="943"/>
      <c r="AE49" s="1658" t="s">
        <v>49</v>
      </c>
      <c r="AF49" s="936" t="s">
        <v>32</v>
      </c>
      <c r="AG49" s="959" t="e">
        <f ca="1">AG46+S49</f>
        <v>#REF!</v>
      </c>
      <c r="AH49" s="938" t="e">
        <f ca="1">AJ49/AI49</f>
        <v>#REF!</v>
      </c>
      <c r="AI49" s="960" t="e">
        <f ca="1">AI46+U49</f>
        <v>#REF!</v>
      </c>
      <c r="AJ49" s="961" t="e">
        <f ca="1">AJ46+V49</f>
        <v>#REF!</v>
      </c>
      <c r="AK49" s="1661" t="s">
        <v>50</v>
      </c>
      <c r="AL49" s="963"/>
      <c r="AM49" s="1652" t="e">
        <f ca="1">IF(AG49&lt;&gt;0,AG50/AG49,0)</f>
        <v>#REF!</v>
      </c>
      <c r="AN49" s="1663"/>
      <c r="AO49" s="959" t="e">
        <f ca="1">AO46+AG49</f>
        <v>#REF!</v>
      </c>
      <c r="AP49" s="938" t="e">
        <f ca="1">AR49/AQ49</f>
        <v>#REF!</v>
      </c>
      <c r="AQ49" s="960" t="e">
        <f ca="1">AQ46+AI49</f>
        <v>#REF!</v>
      </c>
      <c r="AR49" s="961" t="e">
        <f ca="1">AR46+AJ49</f>
        <v>#REF!</v>
      </c>
      <c r="AS49" s="1661" t="s">
        <v>50</v>
      </c>
      <c r="AT49" s="963"/>
      <c r="AU49" s="1652" t="e">
        <f ca="1">IF(AO49&lt;&gt;0,AO50/AO49,0)</f>
        <v>#REF!</v>
      </c>
      <c r="AV49" s="1663"/>
      <c r="AW49" s="959" t="e">
        <f ca="1">AW46+AO49</f>
        <v>#REF!</v>
      </c>
      <c r="AX49" s="938" t="e">
        <f ca="1">AZ49/AY49</f>
        <v>#REF!</v>
      </c>
      <c r="AY49" s="960" t="e">
        <f ca="1">AY46+AQ49</f>
        <v>#REF!</v>
      </c>
      <c r="AZ49" s="961" t="e">
        <f ca="1">AZ46+AR49</f>
        <v>#REF!</v>
      </c>
      <c r="BA49" s="1661" t="s">
        <v>50</v>
      </c>
      <c r="BB49" s="963"/>
      <c r="BC49" s="1652" t="e">
        <f ca="1">IF(AW49&lt;&gt;0,AW50/AW49,0)</f>
        <v>#REF!</v>
      </c>
      <c r="BD49" s="1663"/>
      <c r="BE49" s="958" t="s">
        <v>309</v>
      </c>
      <c r="BF49" s="1665" t="e">
        <f ca="1">SUM(BG5:BG24)</f>
        <v>#REF!</v>
      </c>
      <c r="BG49" s="1665"/>
      <c r="BH49" s="943"/>
      <c r="BI49" s="1658" t="s">
        <v>49</v>
      </c>
      <c r="BJ49" s="936" t="s">
        <v>32</v>
      </c>
      <c r="BK49" s="959" t="e">
        <f ca="1">BK46+AW49</f>
        <v>#REF!</v>
      </c>
      <c r="BL49" s="938" t="e">
        <f ca="1">BN49/BM49</f>
        <v>#REF!</v>
      </c>
      <c r="BM49" s="960" t="e">
        <f ca="1">BM46+AY49</f>
        <v>#REF!</v>
      </c>
      <c r="BN49" s="961" t="e">
        <f ca="1">BN46+AZ49</f>
        <v>#REF!</v>
      </c>
      <c r="BO49" s="1661" t="s">
        <v>50</v>
      </c>
      <c r="BP49" s="963"/>
      <c r="BQ49" s="1652" t="e">
        <f ca="1">IF(BK49&lt;&gt;0,BK50/BK49,0)</f>
        <v>#REF!</v>
      </c>
      <c r="BR49" s="1663"/>
      <c r="BS49" s="959" t="e">
        <f ca="1">BS46+BK49</f>
        <v>#REF!</v>
      </c>
      <c r="BT49" s="938" t="e">
        <f ca="1">BV49/BU49</f>
        <v>#REF!</v>
      </c>
      <c r="BU49" s="960" t="e">
        <f ca="1">BU46+BM49</f>
        <v>#REF!</v>
      </c>
      <c r="BV49" s="961" t="e">
        <f ca="1">BV46+BN49</f>
        <v>#REF!</v>
      </c>
      <c r="BW49" s="1661" t="s">
        <v>50</v>
      </c>
      <c r="BX49" s="963"/>
      <c r="BY49" s="1652" t="e">
        <f ca="1">IF(BS49&lt;&gt;0,BS50/BS49,0)</f>
        <v>#REF!</v>
      </c>
      <c r="BZ49" s="1663"/>
      <c r="CA49" s="959" t="e">
        <f ca="1">CA46+BS49</f>
        <v>#REF!</v>
      </c>
      <c r="CB49" s="938" t="e">
        <f ca="1">CD49/CC49</f>
        <v>#REF!</v>
      </c>
      <c r="CC49" s="960" t="e">
        <f ca="1">CC46+BU49</f>
        <v>#REF!</v>
      </c>
      <c r="CD49" s="961" t="e">
        <f ca="1">CD46+BV49</f>
        <v>#REF!</v>
      </c>
      <c r="CE49" s="1661" t="s">
        <v>50</v>
      </c>
      <c r="CF49" s="963"/>
      <c r="CG49" s="1652" t="e">
        <f ca="1">IF(CA49&lt;&gt;0,CA50/CA49,0)</f>
        <v>#REF!</v>
      </c>
      <c r="CH49" s="1653"/>
      <c r="CI49" s="958" t="s">
        <v>309</v>
      </c>
      <c r="CJ49" s="1665" t="e">
        <f ca="1">SUM(CK5:CK24)</f>
        <v>#REF!</v>
      </c>
      <c r="CK49" s="1665"/>
      <c r="CL49" s="943"/>
      <c r="CM49" s="1658" t="s">
        <v>49</v>
      </c>
      <c r="CN49" s="936" t="s">
        <v>32</v>
      </c>
      <c r="CO49" s="959" t="e">
        <f ca="1">CO46+CA49</f>
        <v>#REF!</v>
      </c>
      <c r="CP49" s="938" t="e">
        <f ca="1">CR49/CQ49</f>
        <v>#REF!</v>
      </c>
      <c r="CQ49" s="960" t="e">
        <f ca="1">CQ46+CC49</f>
        <v>#REF!</v>
      </c>
      <c r="CR49" s="961" t="e">
        <f ca="1">CR46+CD49</f>
        <v>#REF!</v>
      </c>
      <c r="CS49" s="1661" t="s">
        <v>50</v>
      </c>
      <c r="CT49" s="963"/>
      <c r="CU49" s="1652" t="e">
        <f ca="1">IF(CO49&lt;&gt;0,CO50/CO49,0)</f>
        <v>#REF!</v>
      </c>
      <c r="CV49" s="1663"/>
      <c r="CW49" s="959" t="e">
        <f ca="1">CW46+CO49</f>
        <v>#REF!</v>
      </c>
      <c r="CX49" s="938" t="e">
        <f ca="1">CZ49/CY49</f>
        <v>#REF!</v>
      </c>
      <c r="CY49" s="960" t="e">
        <f ca="1">CY46+CQ49</f>
        <v>#REF!</v>
      </c>
      <c r="CZ49" s="961" t="e">
        <f ca="1">CZ46+CR49</f>
        <v>#REF!</v>
      </c>
      <c r="DA49" s="1661" t="s">
        <v>50</v>
      </c>
      <c r="DB49" s="963"/>
      <c r="DC49" s="1652" t="e">
        <f ca="1">IF(CW49&lt;&gt;0,CW50/CW49,0)</f>
        <v>#REF!</v>
      </c>
      <c r="DD49" s="1663"/>
      <c r="DE49" s="959" t="e">
        <f ca="1">DE46+CW49</f>
        <v>#REF!</v>
      </c>
      <c r="DF49" s="938" t="e">
        <f ca="1">DH49/DG49</f>
        <v>#REF!</v>
      </c>
      <c r="DG49" s="960" t="e">
        <f ca="1">DG46+CY49</f>
        <v>#REF!</v>
      </c>
      <c r="DH49" s="961" t="e">
        <f ca="1">DH46+CZ49</f>
        <v>#REF!</v>
      </c>
      <c r="DI49" s="1661" t="s">
        <v>50</v>
      </c>
      <c r="DJ49" s="963"/>
      <c r="DK49" s="1652" t="e">
        <f ca="1">IF(DE49&lt;&gt;0,DE50/DE49,0)</f>
        <v>#REF!</v>
      </c>
      <c r="DL49" s="1653"/>
      <c r="DM49" s="958" t="s">
        <v>309</v>
      </c>
      <c r="DN49" s="1665" t="e">
        <f ca="1">SUM(DO5:DO24)</f>
        <v>#REF!</v>
      </c>
      <c r="DO49" s="1665"/>
      <c r="DP49" s="943"/>
    </row>
    <row r="50" spans="1:124" ht="14.1" customHeight="1" x14ac:dyDescent="0.25">
      <c r="A50" s="1659"/>
      <c r="B50" s="946" t="s">
        <v>43</v>
      </c>
      <c r="C50" s="947">
        <f>SUM(J25:J44)</f>
        <v>0</v>
      </c>
      <c r="D50" s="938">
        <f>IF(F50&lt;&gt;0,F50/E50,0)</f>
        <v>0</v>
      </c>
      <c r="E50" s="948">
        <f>E47</f>
        <v>0</v>
      </c>
      <c r="F50" s="949">
        <f>F47</f>
        <v>0</v>
      </c>
      <c r="G50" s="1662"/>
      <c r="H50" s="1299"/>
      <c r="I50" s="1654"/>
      <c r="J50" s="1664"/>
      <c r="K50" s="947">
        <f>K47+C50</f>
        <v>0</v>
      </c>
      <c r="L50" s="938">
        <f>IF(N50&lt;&gt;0,N50/M50,0)</f>
        <v>0</v>
      </c>
      <c r="M50" s="948">
        <f>M47+E50</f>
        <v>0</v>
      </c>
      <c r="N50" s="949">
        <f>N47+F50</f>
        <v>0</v>
      </c>
      <c r="O50" s="1662"/>
      <c r="P50" s="817"/>
      <c r="Q50" s="1654"/>
      <c r="R50" s="1664"/>
      <c r="S50" s="947">
        <f>S47+K50</f>
        <v>0</v>
      </c>
      <c r="T50" s="938">
        <f>IF(V50&lt;&gt;0,V50/U50,0)</f>
        <v>0</v>
      </c>
      <c r="U50" s="948">
        <f>U47+M50</f>
        <v>0</v>
      </c>
      <c r="V50" s="949">
        <f>V47+N50</f>
        <v>0</v>
      </c>
      <c r="W50" s="1662"/>
      <c r="X50" s="817"/>
      <c r="Y50" s="1654"/>
      <c r="Z50" s="1654"/>
      <c r="AA50" s="965" t="s">
        <v>323</v>
      </c>
      <c r="AB50" s="1656" t="e">
        <f ca="1">AB48-AB49</f>
        <v>#REF!</v>
      </c>
      <c r="AC50" s="1656"/>
      <c r="AD50" s="966"/>
      <c r="AE50" s="1659"/>
      <c r="AF50" s="946" t="s">
        <v>43</v>
      </c>
      <c r="AG50" s="947">
        <f>AG47+S50</f>
        <v>0</v>
      </c>
      <c r="AH50" s="938">
        <f>IF(AJ50&lt;&gt;0,AJ50/AI50,0)</f>
        <v>0</v>
      </c>
      <c r="AI50" s="948">
        <f>AI47+U50</f>
        <v>0</v>
      </c>
      <c r="AJ50" s="949">
        <f>AJ47+V50</f>
        <v>0</v>
      </c>
      <c r="AK50" s="1662"/>
      <c r="AL50" s="817"/>
      <c r="AM50" s="1654"/>
      <c r="AN50" s="1664"/>
      <c r="AO50" s="947">
        <f>AO47+AG50</f>
        <v>0</v>
      </c>
      <c r="AP50" s="938">
        <f>IF(AR50&lt;&gt;0,AR50/AQ50,0)</f>
        <v>0</v>
      </c>
      <c r="AQ50" s="948">
        <f>AQ47+AI50</f>
        <v>0</v>
      </c>
      <c r="AR50" s="949">
        <f>AR47+AJ50</f>
        <v>0</v>
      </c>
      <c r="AS50" s="1662"/>
      <c r="AT50" s="817"/>
      <c r="AU50" s="1654"/>
      <c r="AV50" s="1664"/>
      <c r="AW50" s="947">
        <f>AW47+AO50</f>
        <v>0</v>
      </c>
      <c r="AX50" s="938">
        <f>IF(AZ50&lt;&gt;0,AZ50/AY50,0)</f>
        <v>0</v>
      </c>
      <c r="AY50" s="948">
        <f>AY47+AQ50</f>
        <v>0</v>
      </c>
      <c r="AZ50" s="949">
        <f>AZ47+AR50</f>
        <v>0</v>
      </c>
      <c r="BA50" s="1662"/>
      <c r="BB50" s="817"/>
      <c r="BC50" s="1654"/>
      <c r="BD50" s="1664"/>
      <c r="BE50" s="965" t="s">
        <v>323</v>
      </c>
      <c r="BF50" s="1656" t="e">
        <f ca="1">BF48-BF49</f>
        <v>#REF!</v>
      </c>
      <c r="BG50" s="1656"/>
      <c r="BH50" s="966"/>
      <c r="BI50" s="1659"/>
      <c r="BJ50" s="946" t="s">
        <v>43</v>
      </c>
      <c r="BK50" s="947">
        <f>BK47+AW50</f>
        <v>0</v>
      </c>
      <c r="BL50" s="938">
        <f>IF(BN50&lt;&gt;0,BN50/BM50,0)</f>
        <v>0</v>
      </c>
      <c r="BM50" s="948">
        <f>BM47+AY50</f>
        <v>0</v>
      </c>
      <c r="BN50" s="949">
        <f>BN47+AZ50</f>
        <v>0</v>
      </c>
      <c r="BO50" s="1662"/>
      <c r="BP50" s="817"/>
      <c r="BQ50" s="1654"/>
      <c r="BR50" s="1664"/>
      <c r="BS50" s="947">
        <f>BS47+BK50</f>
        <v>0</v>
      </c>
      <c r="BT50" s="938">
        <f>IF(BV50&lt;&gt;0,BV50/BU50,0)</f>
        <v>0</v>
      </c>
      <c r="BU50" s="948">
        <f>BU47+BM50</f>
        <v>0</v>
      </c>
      <c r="BV50" s="949">
        <f>BV47+BN50</f>
        <v>0</v>
      </c>
      <c r="BW50" s="1662"/>
      <c r="BX50" s="817"/>
      <c r="BY50" s="1654"/>
      <c r="BZ50" s="1664"/>
      <c r="CA50" s="947">
        <f>CA47+BS50</f>
        <v>0</v>
      </c>
      <c r="CB50" s="938">
        <f>IF(CD50&lt;&gt;0,CD50/CC50,0)</f>
        <v>0</v>
      </c>
      <c r="CC50" s="948">
        <f>CC47+BU50</f>
        <v>0</v>
      </c>
      <c r="CD50" s="949">
        <f>CD47+BV50</f>
        <v>0</v>
      </c>
      <c r="CE50" s="1662"/>
      <c r="CF50" s="817"/>
      <c r="CG50" s="1654"/>
      <c r="CH50" s="1654"/>
      <c r="CI50" s="965" t="s">
        <v>323</v>
      </c>
      <c r="CJ50" s="1656" t="e">
        <f ca="1">CJ48-CJ49</f>
        <v>#REF!</v>
      </c>
      <c r="CK50" s="1656"/>
      <c r="CL50" s="966"/>
      <c r="CM50" s="1659"/>
      <c r="CN50" s="946" t="s">
        <v>43</v>
      </c>
      <c r="CO50" s="947">
        <f>CO47+CA50</f>
        <v>0</v>
      </c>
      <c r="CP50" s="938">
        <f>IF(CR50&lt;&gt;0,CR50/CQ50,0)</f>
        <v>0</v>
      </c>
      <c r="CQ50" s="948">
        <f>CQ47+CC50</f>
        <v>0</v>
      </c>
      <c r="CR50" s="949">
        <f>CR47+CD50</f>
        <v>0</v>
      </c>
      <c r="CS50" s="1662"/>
      <c r="CT50" s="817"/>
      <c r="CU50" s="1654"/>
      <c r="CV50" s="1664"/>
      <c r="CW50" s="947">
        <f>CW47+CO50</f>
        <v>0</v>
      </c>
      <c r="CX50" s="938">
        <f>IF(CZ50&lt;&gt;0,CZ50/CY50,0)</f>
        <v>0</v>
      </c>
      <c r="CY50" s="948">
        <f>CY47+CQ50</f>
        <v>0</v>
      </c>
      <c r="CZ50" s="949">
        <f>CZ47+CR50</f>
        <v>0</v>
      </c>
      <c r="DA50" s="1662"/>
      <c r="DB50" s="817"/>
      <c r="DC50" s="1654"/>
      <c r="DD50" s="1664"/>
      <c r="DE50" s="947">
        <f>DE47+CW50</f>
        <v>0</v>
      </c>
      <c r="DF50" s="938">
        <f>IF(DH50&lt;&gt;0,DH50/DG50,0)</f>
        <v>0</v>
      </c>
      <c r="DG50" s="948">
        <f>DG47+CY50</f>
        <v>0</v>
      </c>
      <c r="DH50" s="949">
        <f>DH47+CZ50</f>
        <v>0</v>
      </c>
      <c r="DI50" s="1662"/>
      <c r="DJ50" s="817"/>
      <c r="DK50" s="1654"/>
      <c r="DL50" s="1654"/>
      <c r="DM50" s="965" t="s">
        <v>323</v>
      </c>
      <c r="DN50" s="1656" t="e">
        <f ca="1">DN48-DN49</f>
        <v>#REF!</v>
      </c>
      <c r="DO50" s="1656"/>
      <c r="DP50" s="966"/>
    </row>
    <row r="51" spans="1:124" ht="14.1" customHeight="1" x14ac:dyDescent="0.25">
      <c r="A51" s="1660"/>
      <c r="B51" s="952" t="s">
        <v>48</v>
      </c>
      <c r="C51" s="953" t="e">
        <f ca="1">C50-C49</f>
        <v>#REF!</v>
      </c>
      <c r="D51" s="954"/>
      <c r="E51" s="955" t="e">
        <f ca="1">E50-E49</f>
        <v>#REF!</v>
      </c>
      <c r="F51" s="956" t="e">
        <f ca="1">F50-F49</f>
        <v>#REF!</v>
      </c>
      <c r="G51" s="1672"/>
      <c r="H51" s="1673"/>
      <c r="I51" s="1673"/>
      <c r="J51" s="1676"/>
      <c r="K51" s="953" t="e">
        <f ca="1">K50-K49</f>
        <v>#REF!</v>
      </c>
      <c r="L51" s="954"/>
      <c r="M51" s="955" t="e">
        <f ca="1">M50-M49</f>
        <v>#REF!</v>
      </c>
      <c r="N51" s="956" t="e">
        <f ca="1">N50-N49</f>
        <v>#REF!</v>
      </c>
      <c r="O51" s="1666" t="e">
        <f ca="1">Q49-I49</f>
        <v>#REF!</v>
      </c>
      <c r="P51" s="1667"/>
      <c r="Q51" s="1668"/>
      <c r="R51" s="1670"/>
      <c r="S51" s="953" t="e">
        <f ca="1">S50-S49</f>
        <v>#REF!</v>
      </c>
      <c r="T51" s="954"/>
      <c r="U51" s="955" t="e">
        <f ca="1">U50-U49</f>
        <v>#REF!</v>
      </c>
      <c r="V51" s="956" t="e">
        <f ca="1">V50-V49</f>
        <v>#REF!</v>
      </c>
      <c r="W51" s="1666" t="e">
        <f ca="1">Y49-Q49</f>
        <v>#REF!</v>
      </c>
      <c r="X51" s="1667"/>
      <c r="Y51" s="1668"/>
      <c r="Z51" s="1668"/>
      <c r="AA51" s="964" t="s">
        <v>310</v>
      </c>
      <c r="AB51" s="1669" t="e">
        <f ca="1">SUM(AD5:AD24)</f>
        <v>#REF!</v>
      </c>
      <c r="AC51" s="1669"/>
      <c r="AD51" s="967"/>
      <c r="AE51" s="1660"/>
      <c r="AF51" s="952" t="s">
        <v>48</v>
      </c>
      <c r="AG51" s="953" t="e">
        <f ca="1">AG50-AG49</f>
        <v>#REF!</v>
      </c>
      <c r="AH51" s="954"/>
      <c r="AI51" s="955" t="e">
        <f ca="1">AI50-AI49</f>
        <v>#REF!</v>
      </c>
      <c r="AJ51" s="956" t="e">
        <f ca="1">AJ50-AJ49</f>
        <v>#REF!</v>
      </c>
      <c r="AK51" s="1666" t="e">
        <f ca="1">AM49-Y49</f>
        <v>#REF!</v>
      </c>
      <c r="AL51" s="1667"/>
      <c r="AM51" s="1668"/>
      <c r="AN51" s="1670"/>
      <c r="AO51" s="953" t="e">
        <f ca="1">AO50-AO49</f>
        <v>#REF!</v>
      </c>
      <c r="AP51" s="954"/>
      <c r="AQ51" s="955" t="e">
        <f ca="1">AQ50-AQ49</f>
        <v>#REF!</v>
      </c>
      <c r="AR51" s="956" t="e">
        <f ca="1">AR50-AR49</f>
        <v>#REF!</v>
      </c>
      <c r="AS51" s="1666" t="e">
        <f ca="1">AU49-AM49</f>
        <v>#REF!</v>
      </c>
      <c r="AT51" s="1667"/>
      <c r="AU51" s="1668"/>
      <c r="AV51" s="1670"/>
      <c r="AW51" s="953" t="e">
        <f ca="1">AW50-AW49</f>
        <v>#REF!</v>
      </c>
      <c r="AX51" s="954"/>
      <c r="AY51" s="955" t="e">
        <f ca="1">AY50-AY49</f>
        <v>#REF!</v>
      </c>
      <c r="AZ51" s="956" t="e">
        <f ca="1">AZ50-AZ49</f>
        <v>#REF!</v>
      </c>
      <c r="BA51" s="1666" t="e">
        <f ca="1">BC49-AU49</f>
        <v>#REF!</v>
      </c>
      <c r="BB51" s="1667"/>
      <c r="BC51" s="1668"/>
      <c r="BD51" s="1670"/>
      <c r="BE51" s="964" t="s">
        <v>310</v>
      </c>
      <c r="BF51" s="1669" t="e">
        <f ca="1">SUM(BH5:BH24)</f>
        <v>#REF!</v>
      </c>
      <c r="BG51" s="1669"/>
      <c r="BH51" s="967"/>
      <c r="BI51" s="1660"/>
      <c r="BJ51" s="952" t="s">
        <v>48</v>
      </c>
      <c r="BK51" s="953" t="e">
        <f ca="1">BK50-BK49</f>
        <v>#REF!</v>
      </c>
      <c r="BL51" s="954"/>
      <c r="BM51" s="955" t="e">
        <f ca="1">BM50-BM49</f>
        <v>#REF!</v>
      </c>
      <c r="BN51" s="956" t="e">
        <f ca="1">BN50-BN49</f>
        <v>#REF!</v>
      </c>
      <c r="BO51" s="1666" t="e">
        <f ca="1">BQ49-BC49</f>
        <v>#REF!</v>
      </c>
      <c r="BP51" s="1667"/>
      <c r="BQ51" s="1668"/>
      <c r="BR51" s="1670"/>
      <c r="BS51" s="953" t="e">
        <f ca="1">BS50-BS49</f>
        <v>#REF!</v>
      </c>
      <c r="BT51" s="954"/>
      <c r="BU51" s="955" t="e">
        <f ca="1">BU50-BU49</f>
        <v>#REF!</v>
      </c>
      <c r="BV51" s="956" t="e">
        <f ca="1">BV50-BV49</f>
        <v>#REF!</v>
      </c>
      <c r="BW51" s="1666" t="e">
        <f ca="1">BY49-BQ49</f>
        <v>#REF!</v>
      </c>
      <c r="BX51" s="1667"/>
      <c r="BY51" s="1668"/>
      <c r="BZ51" s="1670"/>
      <c r="CA51" s="953" t="e">
        <f ca="1">CA50-CA49</f>
        <v>#REF!</v>
      </c>
      <c r="CB51" s="954"/>
      <c r="CC51" s="955" t="e">
        <f ca="1">CC50-CC49</f>
        <v>#REF!</v>
      </c>
      <c r="CD51" s="956" t="e">
        <f ca="1">CD50-CD49</f>
        <v>#REF!</v>
      </c>
      <c r="CE51" s="1666" t="e">
        <f ca="1">CG49-BY49</f>
        <v>#REF!</v>
      </c>
      <c r="CF51" s="1667"/>
      <c r="CG51" s="1668"/>
      <c r="CH51" s="1668"/>
      <c r="CI51" s="964" t="s">
        <v>310</v>
      </c>
      <c r="CJ51" s="1669" t="e">
        <f ca="1">SUM(CL5:CL24)</f>
        <v>#REF!</v>
      </c>
      <c r="CK51" s="1669"/>
      <c r="CL51" s="967"/>
      <c r="CM51" s="1660"/>
      <c r="CN51" s="952" t="s">
        <v>48</v>
      </c>
      <c r="CO51" s="953" t="e">
        <f ca="1">CO50-CO49</f>
        <v>#REF!</v>
      </c>
      <c r="CP51" s="954"/>
      <c r="CQ51" s="955" t="e">
        <f ca="1">CQ50-CQ49</f>
        <v>#REF!</v>
      </c>
      <c r="CR51" s="956" t="e">
        <f ca="1">CR50-CR49</f>
        <v>#REF!</v>
      </c>
      <c r="CS51" s="1666" t="e">
        <f ca="1">CU49-CG49</f>
        <v>#REF!</v>
      </c>
      <c r="CT51" s="1667"/>
      <c r="CU51" s="1668"/>
      <c r="CV51" s="1670"/>
      <c r="CW51" s="953" t="e">
        <f ca="1">CW50-CW49</f>
        <v>#REF!</v>
      </c>
      <c r="CX51" s="954"/>
      <c r="CY51" s="955" t="e">
        <f ca="1">CY50-CY49</f>
        <v>#REF!</v>
      </c>
      <c r="CZ51" s="956" t="e">
        <f ca="1">CZ50-CZ49</f>
        <v>#REF!</v>
      </c>
      <c r="DA51" s="1666" t="e">
        <f ca="1">DC49-CU49</f>
        <v>#REF!</v>
      </c>
      <c r="DB51" s="1667"/>
      <c r="DC51" s="1668"/>
      <c r="DD51" s="1670"/>
      <c r="DE51" s="953" t="e">
        <f ca="1">DE50-DE49</f>
        <v>#REF!</v>
      </c>
      <c r="DF51" s="954"/>
      <c r="DG51" s="955" t="e">
        <f ca="1">DG50-DG49</f>
        <v>#REF!</v>
      </c>
      <c r="DH51" s="956" t="e">
        <f ca="1">DH50-DH49</f>
        <v>#REF!</v>
      </c>
      <c r="DI51" s="1666" t="e">
        <f ca="1">DK49-DC49</f>
        <v>#REF!</v>
      </c>
      <c r="DJ51" s="1667"/>
      <c r="DK51" s="1668"/>
      <c r="DL51" s="1668"/>
      <c r="DM51" s="964" t="s">
        <v>310</v>
      </c>
      <c r="DN51" s="1669" t="e">
        <f ca="1">SUM(DP5:DP24)</f>
        <v>#REF!</v>
      </c>
      <c r="DO51" s="1669"/>
      <c r="DP51" s="967"/>
    </row>
    <row r="52" spans="1:124" s="1290" customFormat="1" ht="15" customHeight="1" x14ac:dyDescent="0.25">
      <c r="A52" s="1289"/>
      <c r="F52" s="1290">
        <f>COLUMN(INDEX(実行度合表集計!2:2,MATCH(C3,実行度合表集計!2:2,0)))</f>
        <v>20</v>
      </c>
      <c r="G52" s="1290">
        <f>F52+1</f>
        <v>21</v>
      </c>
      <c r="H52" s="1290">
        <f>G52</f>
        <v>21</v>
      </c>
      <c r="I52" s="1290">
        <f>H52</f>
        <v>21</v>
      </c>
      <c r="J52" s="1290">
        <f>I52+1</f>
        <v>22</v>
      </c>
      <c r="N52" s="1290">
        <f>COLUMN(INDEX(実行度合表集計!2:2,MATCH(K3,実行度合表集計!2:2,0)))</f>
        <v>30</v>
      </c>
      <c r="O52" s="1290">
        <f>N52+1</f>
        <v>31</v>
      </c>
      <c r="P52" s="1290">
        <f>O52</f>
        <v>31</v>
      </c>
      <c r="Q52" s="1290">
        <f>P52</f>
        <v>31</v>
      </c>
      <c r="R52" s="1290">
        <f>Q52+1</f>
        <v>32</v>
      </c>
      <c r="V52" s="1290">
        <f>COLUMN(INDEX(実行度合表集計!2:2,MATCH(S3,実行度合表集計!2:2,0)))</f>
        <v>40</v>
      </c>
      <c r="W52" s="1290">
        <f>V52+1</f>
        <v>41</v>
      </c>
      <c r="X52" s="1290">
        <f>W52</f>
        <v>41</v>
      </c>
      <c r="Y52" s="1290">
        <f>X52</f>
        <v>41</v>
      </c>
      <c r="Z52" s="1290">
        <f>Y52+1</f>
        <v>42</v>
      </c>
      <c r="AJ52" s="1290">
        <f>COLUMN(INDEX(実行度合表集計!2:2,MATCH(AG3,実行度合表集計!2:2,0)))</f>
        <v>60</v>
      </c>
      <c r="AK52" s="1290">
        <f>AJ52+1</f>
        <v>61</v>
      </c>
      <c r="AL52" s="1290">
        <f>AK52</f>
        <v>61</v>
      </c>
      <c r="AM52" s="1290">
        <f>AL52</f>
        <v>61</v>
      </c>
      <c r="AN52" s="1290">
        <f>AM52+1</f>
        <v>62</v>
      </c>
      <c r="AR52" s="1290">
        <f>COLUMN(INDEX(実行度合表集計!2:2,MATCH(AO3,実行度合表集計!2:2,0)))</f>
        <v>70</v>
      </c>
      <c r="AS52" s="1290">
        <f>AR52+1</f>
        <v>71</v>
      </c>
      <c r="AT52" s="1290">
        <f>AS52</f>
        <v>71</v>
      </c>
      <c r="AU52" s="1290">
        <f>AT52</f>
        <v>71</v>
      </c>
      <c r="AV52" s="1290">
        <f>AU52+1</f>
        <v>72</v>
      </c>
      <c r="AZ52" s="1290">
        <f>COLUMN(INDEX(実行度合表集計!2:2,MATCH(AW3,実行度合表集計!2:2,0)))</f>
        <v>80</v>
      </c>
      <c r="BA52" s="1290">
        <f>AZ52+1</f>
        <v>81</v>
      </c>
      <c r="BB52" s="1290">
        <f>BA52</f>
        <v>81</v>
      </c>
      <c r="BC52" s="1290">
        <f>BB52</f>
        <v>81</v>
      </c>
      <c r="BD52" s="1290">
        <f>BC52+1</f>
        <v>82</v>
      </c>
      <c r="BN52" s="1290">
        <f>COLUMN(INDEX(実行度合表集計!2:2,MATCH(BK3,実行度合表集計!2:2,0)))</f>
        <v>110</v>
      </c>
      <c r="BO52" s="1290">
        <f>BN52+1</f>
        <v>111</v>
      </c>
      <c r="BP52" s="1290">
        <f>BO52</f>
        <v>111</v>
      </c>
      <c r="BQ52" s="1290">
        <f>BP52</f>
        <v>111</v>
      </c>
      <c r="BR52" s="1290">
        <f>BQ52+1</f>
        <v>112</v>
      </c>
      <c r="BV52" s="1290">
        <f>COLUMN(INDEX(実行度合表集計!2:2,MATCH(BS3,実行度合表集計!2:2,0)))</f>
        <v>120</v>
      </c>
      <c r="BW52" s="1290">
        <f>BV52+1</f>
        <v>121</v>
      </c>
      <c r="BX52" s="1290">
        <f>BW52</f>
        <v>121</v>
      </c>
      <c r="BY52" s="1290">
        <f>BX52</f>
        <v>121</v>
      </c>
      <c r="BZ52" s="1290">
        <f>BY52+1</f>
        <v>122</v>
      </c>
      <c r="CD52" s="1290">
        <f>COLUMN(INDEX(実行度合表集計!2:2,MATCH(CA3,実行度合表集計!2:2,0)))</f>
        <v>130</v>
      </c>
      <c r="CE52" s="1290">
        <f>CD52+1</f>
        <v>131</v>
      </c>
      <c r="CF52" s="1290">
        <f>CE52</f>
        <v>131</v>
      </c>
      <c r="CG52" s="1290">
        <f>CF52</f>
        <v>131</v>
      </c>
      <c r="CH52" s="1290">
        <f>CG52+1</f>
        <v>132</v>
      </c>
      <c r="CM52" s="1289"/>
      <c r="CR52" s="1290">
        <f>COLUMN(INDEX(実行度合表集計!2:2,MATCH(CO3,実行度合表集計!2:2,0)))</f>
        <v>150</v>
      </c>
      <c r="CS52" s="1290">
        <f>CR52+1</f>
        <v>151</v>
      </c>
      <c r="CT52" s="1290">
        <f>CS52</f>
        <v>151</v>
      </c>
      <c r="CU52" s="1290">
        <f>CT52</f>
        <v>151</v>
      </c>
      <c r="CV52" s="1290">
        <f>CU52+1</f>
        <v>152</v>
      </c>
      <c r="CZ52" s="1290">
        <f>COLUMN(INDEX(実行度合表集計!2:2,MATCH(CW3,実行度合表集計!2:2,0)))</f>
        <v>160</v>
      </c>
      <c r="DA52" s="1290">
        <f>CZ52+1</f>
        <v>161</v>
      </c>
      <c r="DB52" s="1290">
        <f>DA52</f>
        <v>161</v>
      </c>
      <c r="DC52" s="1290">
        <f>DB52</f>
        <v>161</v>
      </c>
      <c r="DD52" s="1290">
        <f>DC52+1</f>
        <v>162</v>
      </c>
      <c r="DH52" s="1290">
        <f>COLUMN(INDEX(実行度合表集計!2:2,MATCH(DE3,実行度合表集計!2:2,0)))</f>
        <v>170</v>
      </c>
      <c r="DI52" s="1290">
        <f>DH52+1</f>
        <v>171</v>
      </c>
      <c r="DJ52" s="1290">
        <f>DI52</f>
        <v>171</v>
      </c>
      <c r="DK52" s="1290">
        <f>DJ52</f>
        <v>171</v>
      </c>
      <c r="DL52" s="1290">
        <f>DK52+1</f>
        <v>172</v>
      </c>
    </row>
    <row r="53" spans="1:124" ht="20.100000000000001" customHeight="1" x14ac:dyDescent="0.25">
      <c r="A53" s="968"/>
      <c r="B53" s="969"/>
      <c r="C53" s="1755" t="s">
        <v>51</v>
      </c>
      <c r="D53" s="1755"/>
      <c r="E53" s="1755"/>
      <c r="F53" s="1755"/>
      <c r="G53" s="1755"/>
      <c r="H53" s="1755"/>
      <c r="I53" s="1755"/>
      <c r="J53" s="1756"/>
      <c r="K53" s="820"/>
      <c r="L53" s="821"/>
      <c r="M53" s="821"/>
      <c r="N53" s="822"/>
      <c r="O53" s="822"/>
      <c r="P53" s="823"/>
      <c r="R53" s="821"/>
      <c r="S53" s="821"/>
      <c r="T53" s="821"/>
      <c r="U53" s="824"/>
      <c r="V53" s="825"/>
      <c r="AA53" s="1725" t="s">
        <v>284</v>
      </c>
      <c r="AB53" s="1726"/>
      <c r="AC53" s="1726"/>
      <c r="AD53" s="1727"/>
      <c r="AE53" s="968"/>
      <c r="AF53" s="969"/>
      <c r="AG53" s="1755" t="s">
        <v>51</v>
      </c>
      <c r="AH53" s="1755"/>
      <c r="AI53" s="1755"/>
      <c r="AJ53" s="1755"/>
      <c r="AK53" s="1755"/>
      <c r="AL53" s="1755"/>
      <c r="AM53" s="1755"/>
      <c r="AN53" s="1756"/>
      <c r="AO53" s="820"/>
      <c r="AP53" s="821"/>
      <c r="AQ53" s="821"/>
      <c r="AR53" s="822"/>
      <c r="AS53" s="822"/>
      <c r="AT53" s="823"/>
      <c r="AV53" s="821"/>
      <c r="AW53" s="821"/>
      <c r="AX53" s="821"/>
      <c r="AY53" s="824"/>
      <c r="AZ53" s="825"/>
      <c r="BE53" s="1725" t="s">
        <v>285</v>
      </c>
      <c r="BF53" s="1726"/>
      <c r="BG53" s="1726"/>
      <c r="BH53" s="1727"/>
      <c r="BI53" s="968"/>
      <c r="BJ53" s="969"/>
      <c r="BK53" s="1755" t="s">
        <v>51</v>
      </c>
      <c r="BL53" s="1755"/>
      <c r="BM53" s="1755"/>
      <c r="BN53" s="1755"/>
      <c r="BO53" s="1755"/>
      <c r="BP53" s="1755"/>
      <c r="BQ53" s="1755"/>
      <c r="BR53" s="1756"/>
      <c r="BS53" s="820"/>
      <c r="BT53" s="821"/>
      <c r="BU53" s="821"/>
      <c r="BV53" s="822"/>
      <c r="BW53" s="822"/>
      <c r="BX53" s="823"/>
      <c r="BZ53" s="821"/>
      <c r="CA53" s="821"/>
      <c r="CB53" s="821"/>
      <c r="CC53" s="824"/>
      <c r="CD53" s="825"/>
      <c r="CI53" s="1725" t="s">
        <v>286</v>
      </c>
      <c r="CJ53" s="1726"/>
      <c r="CK53" s="1726"/>
      <c r="CL53" s="1727"/>
      <c r="CM53" s="968"/>
      <c r="CN53" s="969"/>
      <c r="CO53" s="1755" t="s">
        <v>51</v>
      </c>
      <c r="CP53" s="1755"/>
      <c r="CQ53" s="1755"/>
      <c r="CR53" s="1755"/>
      <c r="CS53" s="1755"/>
      <c r="CT53" s="1755"/>
      <c r="CU53" s="1755"/>
      <c r="CV53" s="1756"/>
      <c r="CW53" s="820"/>
      <c r="CX53" s="821"/>
      <c r="CY53" s="821"/>
      <c r="CZ53" s="822"/>
      <c r="DA53" s="822"/>
      <c r="DB53" s="823"/>
      <c r="DD53" s="821"/>
      <c r="DE53" s="821"/>
      <c r="DF53" s="821"/>
      <c r="DG53" s="824"/>
      <c r="DH53" s="825"/>
      <c r="DM53" s="1725" t="s">
        <v>151</v>
      </c>
      <c r="DN53" s="1726"/>
      <c r="DO53" s="1726"/>
      <c r="DP53" s="1727"/>
    </row>
    <row r="54" spans="1:124" ht="14.1" customHeight="1" x14ac:dyDescent="0.25">
      <c r="A54" s="1717"/>
      <c r="B54" s="1718"/>
      <c r="C54" s="1731">
        <v>4</v>
      </c>
      <c r="D54" s="1732"/>
      <c r="E54" s="1733"/>
      <c r="F54" s="1733"/>
      <c r="G54" s="1733"/>
      <c r="H54" s="1733"/>
      <c r="I54" s="1733"/>
      <c r="J54" s="1734"/>
      <c r="K54" s="1720">
        <f>K$3</f>
        <v>5</v>
      </c>
      <c r="L54" s="1721"/>
      <c r="M54" s="1722"/>
      <c r="N54" s="1722"/>
      <c r="O54" s="1722"/>
      <c r="P54" s="1722"/>
      <c r="Q54" s="1722"/>
      <c r="R54" s="1723"/>
      <c r="S54" s="1720">
        <f>S$3</f>
        <v>6</v>
      </c>
      <c r="T54" s="1721"/>
      <c r="U54" s="1722"/>
      <c r="V54" s="1722"/>
      <c r="W54" s="1722"/>
      <c r="X54" s="1722"/>
      <c r="Y54" s="1722"/>
      <c r="Z54" s="1722"/>
      <c r="AA54" s="1728"/>
      <c r="AB54" s="1729"/>
      <c r="AC54" s="1729"/>
      <c r="AD54" s="1730"/>
      <c r="AE54" s="1717"/>
      <c r="AF54" s="1718"/>
      <c r="AG54" s="1720">
        <f>AG$3</f>
        <v>7</v>
      </c>
      <c r="AH54" s="1721"/>
      <c r="AI54" s="1722"/>
      <c r="AJ54" s="1722"/>
      <c r="AK54" s="1722"/>
      <c r="AL54" s="1722"/>
      <c r="AM54" s="1722"/>
      <c r="AN54" s="1723"/>
      <c r="AO54" s="1720">
        <f>AO$3</f>
        <v>8</v>
      </c>
      <c r="AP54" s="1721"/>
      <c r="AQ54" s="1722"/>
      <c r="AR54" s="1722"/>
      <c r="AS54" s="1722"/>
      <c r="AT54" s="1722"/>
      <c r="AU54" s="1722"/>
      <c r="AV54" s="1723"/>
      <c r="AW54" s="1720">
        <f>AW$3</f>
        <v>9</v>
      </c>
      <c r="AX54" s="1721"/>
      <c r="AY54" s="1722"/>
      <c r="AZ54" s="1722"/>
      <c r="BA54" s="1722"/>
      <c r="BB54" s="1722"/>
      <c r="BC54" s="1722"/>
      <c r="BD54" s="1722"/>
      <c r="BE54" s="1728"/>
      <c r="BF54" s="1729"/>
      <c r="BG54" s="1729"/>
      <c r="BH54" s="1730"/>
      <c r="BI54" s="1717"/>
      <c r="BJ54" s="1718"/>
      <c r="BK54" s="1720">
        <f>BK$3</f>
        <v>10</v>
      </c>
      <c r="BL54" s="1721"/>
      <c r="BM54" s="1722"/>
      <c r="BN54" s="1722"/>
      <c r="BO54" s="1722"/>
      <c r="BP54" s="1722"/>
      <c r="BQ54" s="1722"/>
      <c r="BR54" s="1723"/>
      <c r="BS54" s="1720">
        <f>BS$3</f>
        <v>11</v>
      </c>
      <c r="BT54" s="1721"/>
      <c r="BU54" s="1722"/>
      <c r="BV54" s="1722"/>
      <c r="BW54" s="1722"/>
      <c r="BX54" s="1722"/>
      <c r="BY54" s="1722"/>
      <c r="BZ54" s="1723"/>
      <c r="CA54" s="1720">
        <f>CA$3</f>
        <v>12</v>
      </c>
      <c r="CB54" s="1721"/>
      <c r="CC54" s="1722"/>
      <c r="CD54" s="1722"/>
      <c r="CE54" s="1722"/>
      <c r="CF54" s="1722"/>
      <c r="CG54" s="1722"/>
      <c r="CH54" s="1722"/>
      <c r="CI54" s="1728"/>
      <c r="CJ54" s="1729"/>
      <c r="CK54" s="1729"/>
      <c r="CL54" s="1730"/>
      <c r="CM54" s="1717"/>
      <c r="CN54" s="1718"/>
      <c r="CO54" s="1720">
        <f>CO$3</f>
        <v>1</v>
      </c>
      <c r="CP54" s="1721"/>
      <c r="CQ54" s="1722"/>
      <c r="CR54" s="1722"/>
      <c r="CS54" s="1722"/>
      <c r="CT54" s="1722"/>
      <c r="CU54" s="1722"/>
      <c r="CV54" s="1723"/>
      <c r="CW54" s="1720">
        <f>CW$3</f>
        <v>2</v>
      </c>
      <c r="CX54" s="1721"/>
      <c r="CY54" s="1722"/>
      <c r="CZ54" s="1722"/>
      <c r="DA54" s="1722"/>
      <c r="DB54" s="1722"/>
      <c r="DC54" s="1722"/>
      <c r="DD54" s="1723"/>
      <c r="DE54" s="1720">
        <f>DE$3</f>
        <v>3</v>
      </c>
      <c r="DF54" s="1721"/>
      <c r="DG54" s="1722"/>
      <c r="DH54" s="1722"/>
      <c r="DI54" s="1722"/>
      <c r="DJ54" s="1722"/>
      <c r="DK54" s="1722"/>
      <c r="DL54" s="1722"/>
      <c r="DM54" s="1728"/>
      <c r="DN54" s="1729"/>
      <c r="DO54" s="1729"/>
      <c r="DP54" s="1730"/>
      <c r="DR54" s="1724" t="s">
        <v>311</v>
      </c>
      <c r="DS54" s="1724"/>
      <c r="DT54" s="1674"/>
    </row>
    <row r="55" spans="1:124" s="839" customFormat="1" ht="14.1" customHeight="1" x14ac:dyDescent="0.25">
      <c r="A55" s="1717"/>
      <c r="B55" s="1719"/>
      <c r="C55" s="1713" t="s">
        <v>288</v>
      </c>
      <c r="D55" s="1714"/>
      <c r="E55" s="1715"/>
      <c r="F55" s="828" t="s">
        <v>28</v>
      </c>
      <c r="G55" s="829" t="s">
        <v>29</v>
      </c>
      <c r="H55" s="829" t="s">
        <v>289</v>
      </c>
      <c r="I55" s="828" t="s">
        <v>290</v>
      </c>
      <c r="J55" s="830" t="s">
        <v>291</v>
      </c>
      <c r="K55" s="1713" t="s">
        <v>288</v>
      </c>
      <c r="L55" s="1714"/>
      <c r="M55" s="1715"/>
      <c r="N55" s="828" t="s">
        <v>28</v>
      </c>
      <c r="O55" s="829" t="s">
        <v>29</v>
      </c>
      <c r="P55" s="829" t="s">
        <v>289</v>
      </c>
      <c r="Q55" s="828" t="s">
        <v>290</v>
      </c>
      <c r="R55" s="830" t="s">
        <v>291</v>
      </c>
      <c r="S55" s="1713" t="s">
        <v>288</v>
      </c>
      <c r="T55" s="1714"/>
      <c r="U55" s="1715"/>
      <c r="V55" s="828" t="s">
        <v>28</v>
      </c>
      <c r="W55" s="829" t="s">
        <v>29</v>
      </c>
      <c r="X55" s="829" t="s">
        <v>289</v>
      </c>
      <c r="Y55" s="828" t="s">
        <v>290</v>
      </c>
      <c r="Z55" s="831" t="s">
        <v>291</v>
      </c>
      <c r="AA55" s="832" t="s">
        <v>292</v>
      </c>
      <c r="AB55" s="833" t="s">
        <v>29</v>
      </c>
      <c r="AC55" s="834" t="s">
        <v>293</v>
      </c>
      <c r="AD55" s="835" t="s">
        <v>294</v>
      </c>
      <c r="AE55" s="1717"/>
      <c r="AF55" s="1719"/>
      <c r="AG55" s="1713" t="s">
        <v>288</v>
      </c>
      <c r="AH55" s="1714"/>
      <c r="AI55" s="1715"/>
      <c r="AJ55" s="828" t="s">
        <v>28</v>
      </c>
      <c r="AK55" s="829" t="s">
        <v>29</v>
      </c>
      <c r="AL55" s="829" t="s">
        <v>289</v>
      </c>
      <c r="AM55" s="828" t="s">
        <v>290</v>
      </c>
      <c r="AN55" s="830" t="s">
        <v>291</v>
      </c>
      <c r="AO55" s="1713" t="s">
        <v>288</v>
      </c>
      <c r="AP55" s="1714"/>
      <c r="AQ55" s="1715"/>
      <c r="AR55" s="828" t="s">
        <v>28</v>
      </c>
      <c r="AS55" s="829" t="s">
        <v>29</v>
      </c>
      <c r="AT55" s="829" t="s">
        <v>289</v>
      </c>
      <c r="AU55" s="828" t="s">
        <v>290</v>
      </c>
      <c r="AV55" s="830" t="s">
        <v>291</v>
      </c>
      <c r="AW55" s="1713" t="s">
        <v>288</v>
      </c>
      <c r="AX55" s="1714"/>
      <c r="AY55" s="1715"/>
      <c r="AZ55" s="828" t="s">
        <v>28</v>
      </c>
      <c r="BA55" s="829" t="s">
        <v>29</v>
      </c>
      <c r="BB55" s="829" t="s">
        <v>289</v>
      </c>
      <c r="BC55" s="828" t="s">
        <v>290</v>
      </c>
      <c r="BD55" s="831" t="s">
        <v>291</v>
      </c>
      <c r="BE55" s="832" t="s">
        <v>292</v>
      </c>
      <c r="BF55" s="833" t="s">
        <v>29</v>
      </c>
      <c r="BG55" s="834" t="s">
        <v>293</v>
      </c>
      <c r="BH55" s="835" t="s">
        <v>294</v>
      </c>
      <c r="BI55" s="1717"/>
      <c r="BJ55" s="1719"/>
      <c r="BK55" s="1713" t="s">
        <v>288</v>
      </c>
      <c r="BL55" s="1714"/>
      <c r="BM55" s="1715"/>
      <c r="BN55" s="828" t="s">
        <v>28</v>
      </c>
      <c r="BO55" s="829" t="s">
        <v>29</v>
      </c>
      <c r="BP55" s="829" t="s">
        <v>289</v>
      </c>
      <c r="BQ55" s="828" t="s">
        <v>290</v>
      </c>
      <c r="BR55" s="830" t="s">
        <v>291</v>
      </c>
      <c r="BS55" s="1713" t="s">
        <v>288</v>
      </c>
      <c r="BT55" s="1714"/>
      <c r="BU55" s="1715"/>
      <c r="BV55" s="828" t="s">
        <v>28</v>
      </c>
      <c r="BW55" s="829" t="s">
        <v>29</v>
      </c>
      <c r="BX55" s="829" t="s">
        <v>289</v>
      </c>
      <c r="BY55" s="828" t="s">
        <v>290</v>
      </c>
      <c r="BZ55" s="830" t="s">
        <v>291</v>
      </c>
      <c r="CA55" s="1713" t="s">
        <v>288</v>
      </c>
      <c r="CB55" s="1714"/>
      <c r="CC55" s="1715"/>
      <c r="CD55" s="828" t="s">
        <v>28</v>
      </c>
      <c r="CE55" s="829" t="s">
        <v>29</v>
      </c>
      <c r="CF55" s="829" t="s">
        <v>289</v>
      </c>
      <c r="CG55" s="828" t="s">
        <v>290</v>
      </c>
      <c r="CH55" s="831" t="s">
        <v>291</v>
      </c>
      <c r="CI55" s="832" t="s">
        <v>292</v>
      </c>
      <c r="CJ55" s="833" t="s">
        <v>29</v>
      </c>
      <c r="CK55" s="834" t="s">
        <v>293</v>
      </c>
      <c r="CL55" s="835" t="s">
        <v>294</v>
      </c>
      <c r="CM55" s="1717"/>
      <c r="CN55" s="1719"/>
      <c r="CO55" s="1713" t="s">
        <v>288</v>
      </c>
      <c r="CP55" s="1714"/>
      <c r="CQ55" s="1715"/>
      <c r="CR55" s="828" t="s">
        <v>28</v>
      </c>
      <c r="CS55" s="829" t="s">
        <v>29</v>
      </c>
      <c r="CT55" s="829" t="s">
        <v>289</v>
      </c>
      <c r="CU55" s="828" t="s">
        <v>290</v>
      </c>
      <c r="CV55" s="830" t="s">
        <v>291</v>
      </c>
      <c r="CW55" s="1713" t="s">
        <v>288</v>
      </c>
      <c r="CX55" s="1714"/>
      <c r="CY55" s="1715"/>
      <c r="CZ55" s="828" t="s">
        <v>28</v>
      </c>
      <c r="DA55" s="829" t="s">
        <v>29</v>
      </c>
      <c r="DB55" s="829" t="s">
        <v>289</v>
      </c>
      <c r="DC55" s="828" t="s">
        <v>290</v>
      </c>
      <c r="DD55" s="830" t="s">
        <v>291</v>
      </c>
      <c r="DE55" s="1713" t="s">
        <v>288</v>
      </c>
      <c r="DF55" s="1714"/>
      <c r="DG55" s="1715"/>
      <c r="DH55" s="828" t="s">
        <v>28</v>
      </c>
      <c r="DI55" s="829" t="s">
        <v>29</v>
      </c>
      <c r="DJ55" s="829" t="s">
        <v>289</v>
      </c>
      <c r="DK55" s="828" t="s">
        <v>290</v>
      </c>
      <c r="DL55" s="831" t="s">
        <v>291</v>
      </c>
      <c r="DM55" s="832" t="s">
        <v>292</v>
      </c>
      <c r="DN55" s="833" t="s">
        <v>29</v>
      </c>
      <c r="DO55" s="834" t="s">
        <v>293</v>
      </c>
      <c r="DP55" s="835" t="s">
        <v>294</v>
      </c>
      <c r="DR55" s="840" t="s">
        <v>27</v>
      </c>
      <c r="DS55" s="841" t="s">
        <v>28</v>
      </c>
      <c r="DT55" s="842" t="s">
        <v>295</v>
      </c>
    </row>
    <row r="56" spans="1:124" ht="14.1" customHeight="1" x14ac:dyDescent="0.25">
      <c r="A56" s="1711" t="s">
        <v>32</v>
      </c>
      <c r="B56" s="843" t="s">
        <v>33</v>
      </c>
      <c r="C56" s="1743" t="str">
        <f>集計グループ1</f>
        <v>アクティエ</v>
      </c>
      <c r="D56" s="1744"/>
      <c r="E56" s="1745"/>
      <c r="F56" s="844" t="e">
        <f ca="1">SUMIFS(INDIRECT("実行度合表集計!C"&amp;F103,FALSE),実行度合表集計!$I:$I,C56,実行度合表集計!$S:$S,$A$56,実行度合表集計!$D:$D,"&lt;&gt;")</f>
        <v>#REF!</v>
      </c>
      <c r="G56" s="849" t="e">
        <f ca="1">IF(F56&lt;&gt;0,H56/F56,"")</f>
        <v>#REF!</v>
      </c>
      <c r="H56" s="868" t="e">
        <f ca="1">SUMIFS(INDIRECT("実行度合表集計!C"&amp;H103,FALSE),実行度合表集計!$I:$I,C56,実行度合表集計!$S:$S,$A$56,実行度合表集計!$D:$D,"&lt;&gt;")</f>
        <v>#REF!</v>
      </c>
      <c r="I56" s="844" t="e">
        <f ca="1">H56-SUMIFS(実行度合表集計!$Q:$Q,実行度合表集計!$I:$I,C56,実行度合表集計!$S:$S,$A$56,実行度合表集計!$D:$D,"&lt;&gt;")*1000</f>
        <v>#REF!</v>
      </c>
      <c r="J56" s="847" t="e">
        <f ca="1">SUMIFS(INDIRECT("実行度合表集計!C"&amp;J103,FALSE),実行度合表集計!$I:$I,C56,実行度合表集計!$S:$S,$A$56,実行度合表集計!$D:$D,"&lt;&gt;")*集計フラグ1</f>
        <v>#REF!</v>
      </c>
      <c r="K56" s="1743" t="str">
        <f>集計グループ1</f>
        <v>アクティエ</v>
      </c>
      <c r="L56" s="1744"/>
      <c r="M56" s="1745"/>
      <c r="N56" s="844" t="e">
        <f ca="1">SUMIFS(INDIRECT("実行度合表集計!C"&amp;N103,FALSE),実行度合表集計!$I:$I,K56,実行度合表集計!$S:$S,$A$56,実行度合表集計!$D:$D,"&lt;&gt;")</f>
        <v>#REF!</v>
      </c>
      <c r="O56" s="849" t="e">
        <f ca="1">IF(N56&lt;&gt;0,P56/N56,"")</f>
        <v>#REF!</v>
      </c>
      <c r="P56" s="868" t="e">
        <f ca="1">SUMIFS(INDIRECT("実行度合表集計!C"&amp;P103,FALSE),実行度合表集計!$I:$I,K56,実行度合表集計!$S:$S,$A$56,実行度合表集計!$D:$D,"&lt;&gt;")</f>
        <v>#REF!</v>
      </c>
      <c r="Q56" s="844" t="e">
        <f ca="1">P56-SUMIFS(実行度合表集計!$Q:$Q,実行度合表集計!$I:$I,K56,実行度合表集計!$S:$S,$A$56,実行度合表集計!$D:$D,"&lt;&gt;")*1000</f>
        <v>#REF!</v>
      </c>
      <c r="R56" s="847" t="e">
        <f ca="1">SUMIFS(INDIRECT("実行度合表集計!C"&amp;R103,FALSE),実行度合表集計!$I:$I,K56,実行度合表集計!$S:$S,$A$56,実行度合表集計!$D:$D,"&lt;&gt;")*集計フラグ1</f>
        <v>#REF!</v>
      </c>
      <c r="S56" s="1743" t="str">
        <f>集計グループ1</f>
        <v>アクティエ</v>
      </c>
      <c r="T56" s="1744"/>
      <c r="U56" s="1745"/>
      <c r="V56" s="844" t="e">
        <f ca="1">SUMIFS(INDIRECT("実行度合表集計!C"&amp;V103,FALSE),実行度合表集計!$I:$I,S56,実行度合表集計!$S:$S,$A$56,実行度合表集計!$D:$D,"&lt;&gt;")</f>
        <v>#REF!</v>
      </c>
      <c r="W56" s="849" t="e">
        <f ca="1">IF(V56&lt;&gt;0,X56/V56,"")</f>
        <v>#REF!</v>
      </c>
      <c r="X56" s="868" t="e">
        <f ca="1">SUMIFS(INDIRECT("実行度合表集計!C"&amp;X103,FALSE),実行度合表集計!$I:$I,S56,実行度合表集計!$S:$S,$A$56,実行度合表集計!$D:$D,"&lt;&gt;")</f>
        <v>#REF!</v>
      </c>
      <c r="Y56" s="844" t="e">
        <f ca="1">X56-SUMIFS(実行度合表集計!$Q:$Q,実行度合表集計!$I:$I,S56,実行度合表集計!$S:$S,$A$56,実行度合表集計!$D:$D,"&lt;&gt;")*1000</f>
        <v>#REF!</v>
      </c>
      <c r="Z56" s="847" t="e">
        <f ca="1">SUMIFS(INDIRECT("実行度合表集計!C"&amp;Z103,FALSE),実行度合表集計!$I:$I,S56,実行度合表集計!$S:$S,$A$56,実行度合表集計!$D:$D,"&lt;&gt;")*集計フラグ1</f>
        <v>#REF!</v>
      </c>
      <c r="AA56" s="848" t="e">
        <f t="shared" ref="AA56:AA75" ca="1" si="39">SUMIF($F$4:$Z$4,"請負金額",F56:Z56)</f>
        <v>#REF!</v>
      </c>
      <c r="AB56" s="849" t="e">
        <f ca="1">IF(AA56&lt;&gt;0,SUMIF($F$4:$Z$4,"利益額",F56:Z56)/AA56,"")</f>
        <v>#REF!</v>
      </c>
      <c r="AC56" s="844" t="e">
        <f t="shared" ref="AC56:AC75" ca="1" si="40">SUMIF($F$4:$Z$4,"経常利益",F56:Z56)</f>
        <v>#REF!</v>
      </c>
      <c r="AD56" s="847" t="e">
        <f t="shared" ref="AD56:AD75" ca="1" si="41">SUMIF($F$4:$Z$4,"棟数",F56:Z56)</f>
        <v>#REF!</v>
      </c>
      <c r="AE56" s="1711" t="s">
        <v>32</v>
      </c>
      <c r="AF56" s="843" t="s">
        <v>33</v>
      </c>
      <c r="AG56" s="1743" t="str">
        <f>集計グループ1</f>
        <v>アクティエ</v>
      </c>
      <c r="AH56" s="1744"/>
      <c r="AI56" s="1745"/>
      <c r="AJ56" s="844" t="e">
        <f ca="1">SUMIFS(INDIRECT("実行度合表集計!C"&amp;AJ103,FALSE),実行度合表集計!$I:$I,AG56,実行度合表集計!$S:$S,$A$56,実行度合表集計!$D:$D,"&lt;&gt;")</f>
        <v>#REF!</v>
      </c>
      <c r="AK56" s="849" t="e">
        <f ca="1">IF(AJ56&lt;&gt;0,AL56/AJ56,"")</f>
        <v>#REF!</v>
      </c>
      <c r="AL56" s="868" t="e">
        <f ca="1">SUMIFS(INDIRECT("実行度合表集計!C"&amp;AL103,FALSE),実行度合表集計!$I:$I,AG56,実行度合表集計!$S:$S,$A$56,実行度合表集計!$D:$D,"&lt;&gt;")</f>
        <v>#REF!</v>
      </c>
      <c r="AM56" s="844" t="e">
        <f ca="1">AL56-SUMIFS(実行度合表集計!$Q:$Q,実行度合表集計!$I:$I,AG56,実行度合表集計!$S:$S,$A$56,実行度合表集計!$D:$D,"&lt;&gt;")*1000</f>
        <v>#REF!</v>
      </c>
      <c r="AN56" s="847" t="e">
        <f ca="1">SUMIFS(INDIRECT("実行度合表集計!C"&amp;AN103,FALSE),実行度合表集計!$I:$I,AG56,実行度合表集計!$S:$S,$A$56,実行度合表集計!$D:$D,"&lt;&gt;")*集計フラグ1</f>
        <v>#REF!</v>
      </c>
      <c r="AO56" s="1743" t="str">
        <f>集計グループ1</f>
        <v>アクティエ</v>
      </c>
      <c r="AP56" s="1744"/>
      <c r="AQ56" s="1745"/>
      <c r="AR56" s="844" t="e">
        <f ca="1">SUMIFS(INDIRECT("実行度合表集計!C"&amp;AR103,FALSE),実行度合表集計!$I:$I,AO56,実行度合表集計!$S:$S,$A$56,実行度合表集計!$D:$D,"&lt;&gt;")</f>
        <v>#REF!</v>
      </c>
      <c r="AS56" s="849" t="e">
        <f ca="1">IF(AR56&lt;&gt;0,AT56/AR56,"")</f>
        <v>#REF!</v>
      </c>
      <c r="AT56" s="868" t="e">
        <f ca="1">SUMIFS(INDIRECT("実行度合表集計!C"&amp;AT103,FALSE),実行度合表集計!$I:$I,AO56,実行度合表集計!$S:$S,$A$56,実行度合表集計!$D:$D,"&lt;&gt;")</f>
        <v>#REF!</v>
      </c>
      <c r="AU56" s="844" t="e">
        <f ca="1">AT56-SUMIFS(実行度合表集計!$Q:$Q,実行度合表集計!$I:$I,AO56,実行度合表集計!$S:$S,$A$56,実行度合表集計!$D:$D,"&lt;&gt;")*1000</f>
        <v>#REF!</v>
      </c>
      <c r="AV56" s="847" t="e">
        <f ca="1">SUMIFS(INDIRECT("実行度合表集計!C"&amp;AV103,FALSE),実行度合表集計!$I:$I,AO56,実行度合表集計!$S:$S,$A$56,実行度合表集計!$D:$D,"&lt;&gt;")*集計フラグ1</f>
        <v>#REF!</v>
      </c>
      <c r="AW56" s="1743" t="str">
        <f>集計グループ1</f>
        <v>アクティエ</v>
      </c>
      <c r="AX56" s="1744"/>
      <c r="AY56" s="1745"/>
      <c r="AZ56" s="844" t="e">
        <f ca="1">SUMIFS(INDIRECT("実行度合表集計!C"&amp;AZ103,FALSE),実行度合表集計!$I:$I,AW56,実行度合表集計!$S:$S,$A$56,実行度合表集計!$D:$D,"&lt;&gt;")</f>
        <v>#REF!</v>
      </c>
      <c r="BA56" s="849" t="e">
        <f ca="1">IF(AZ56&lt;&gt;0,BB56/AZ56,"")</f>
        <v>#REF!</v>
      </c>
      <c r="BB56" s="868" t="e">
        <f ca="1">SUMIFS(INDIRECT("実行度合表集計!C"&amp;BB103,FALSE),実行度合表集計!$I:$I,AW56,実行度合表集計!$S:$S,$A$56,実行度合表集計!$D:$D,"&lt;&gt;")</f>
        <v>#REF!</v>
      </c>
      <c r="BC56" s="844" t="e">
        <f ca="1">BB56-SUMIFS(実行度合表集計!$Q:$Q,実行度合表集計!$I:$I,AW56,実行度合表集計!$S:$S,$A$56,実行度合表集計!$D:$D,"&lt;&gt;")*1000</f>
        <v>#REF!</v>
      </c>
      <c r="BD56" s="847" t="e">
        <f ca="1">SUMIFS(INDIRECT("実行度合表集計!C"&amp;BD103,FALSE),実行度合表集計!$I:$I,AW56,実行度合表集計!$S:$S,$A$56,実行度合表集計!$D:$D,"&lt;&gt;")*集計フラグ1</f>
        <v>#REF!</v>
      </c>
      <c r="BE56" s="848" t="e">
        <f t="shared" ref="BE56:BE75" ca="1" si="42">SUMIF($F$4:$BD$4,"請負金額",F56:BD56)</f>
        <v>#REF!</v>
      </c>
      <c r="BF56" s="849" t="e">
        <f ca="1">IF(BE56&lt;&gt;0,SUMIF($F$4:$BD$4,"利益額",F56:BD56)/BE56,"")</f>
        <v>#REF!</v>
      </c>
      <c r="BG56" s="844" t="e">
        <f t="shared" ref="BG56:BG75" ca="1" si="43">SUMIF($F$4:$BD$4,"経常利益",F56:BD56)</f>
        <v>#REF!</v>
      </c>
      <c r="BH56" s="847" t="e">
        <f t="shared" ref="BH56:BH75" ca="1" si="44">SUMIF($F$4:$BD$4,"棟数",F56:BD56)</f>
        <v>#REF!</v>
      </c>
      <c r="BI56" s="1711" t="s">
        <v>32</v>
      </c>
      <c r="BJ56" s="843" t="s">
        <v>33</v>
      </c>
      <c r="BK56" s="1743" t="str">
        <f>集計グループ1</f>
        <v>アクティエ</v>
      </c>
      <c r="BL56" s="1744"/>
      <c r="BM56" s="1745"/>
      <c r="BN56" s="844" t="e">
        <f ca="1">SUMIFS(INDIRECT("実行度合表集計!C"&amp;BN103,FALSE),実行度合表集計!$I:$I,BK56,実行度合表集計!$S:$S,$A$56,実行度合表集計!$D:$D,"&lt;&gt;")</f>
        <v>#REF!</v>
      </c>
      <c r="BO56" s="849" t="e">
        <f ca="1">IF(BN56&lt;&gt;0,BP56/BN56,"")</f>
        <v>#REF!</v>
      </c>
      <c r="BP56" s="868" t="e">
        <f ca="1">SUMIFS(INDIRECT("実行度合表集計!C"&amp;BP103,FALSE),実行度合表集計!$I:$I,BK56,実行度合表集計!$S:$S,$A$56,実行度合表集計!$D:$D,"&lt;&gt;")</f>
        <v>#REF!</v>
      </c>
      <c r="BQ56" s="844" t="e">
        <f ca="1">BP56-SUMIFS(実行度合表集計!$Q:$Q,実行度合表集計!$I:$I,BK56,実行度合表集計!$S:$S,$A$56,実行度合表集計!$D:$D,"&lt;&gt;")*1000</f>
        <v>#REF!</v>
      </c>
      <c r="BR56" s="847" t="e">
        <f ca="1">SUMIFS(INDIRECT("実行度合表集計!C"&amp;BR103,FALSE),実行度合表集計!$I:$I,BK56,実行度合表集計!$S:$S,$A$56,実行度合表集計!$D:$D,"&lt;&gt;")*集計フラグ1</f>
        <v>#REF!</v>
      </c>
      <c r="BS56" s="1743" t="str">
        <f>集計グループ1</f>
        <v>アクティエ</v>
      </c>
      <c r="BT56" s="1744"/>
      <c r="BU56" s="1745"/>
      <c r="BV56" s="844" t="e">
        <f ca="1">SUMIFS(INDIRECT("実行度合表集計!C"&amp;BV103,FALSE),実行度合表集計!$I:$I,BS56,実行度合表集計!$S:$S,$A$56,実行度合表集計!$D:$D,"&lt;&gt;")</f>
        <v>#REF!</v>
      </c>
      <c r="BW56" s="849" t="e">
        <f ca="1">IF(BV56&lt;&gt;0,BX56/BV56,"")</f>
        <v>#REF!</v>
      </c>
      <c r="BX56" s="868" t="e">
        <f ca="1">SUMIFS(INDIRECT("実行度合表集計!C"&amp;BX103,FALSE),実行度合表集計!$I:$I,BS56,実行度合表集計!$S:$S,$A$56,実行度合表集計!$D:$D,"&lt;&gt;")</f>
        <v>#REF!</v>
      </c>
      <c r="BY56" s="844" t="e">
        <f ca="1">BX56-SUMIFS(実行度合表集計!$Q:$Q,実行度合表集計!$I:$I,BS56,実行度合表集計!$S:$S,$A$56,実行度合表集計!$D:$D,"&lt;&gt;")*1000</f>
        <v>#REF!</v>
      </c>
      <c r="BZ56" s="847" t="e">
        <f ca="1">SUMIFS(INDIRECT("実行度合表集計!C"&amp;BZ103,FALSE),実行度合表集計!$I:$I,BS56,実行度合表集計!$S:$S,$A$56,実行度合表集計!$D:$D,"&lt;&gt;")*集計フラグ1</f>
        <v>#REF!</v>
      </c>
      <c r="CA56" s="1743" t="str">
        <f>集計グループ1</f>
        <v>アクティエ</v>
      </c>
      <c r="CB56" s="1744"/>
      <c r="CC56" s="1745"/>
      <c r="CD56" s="844" t="e">
        <f ca="1">SUMIFS(INDIRECT("実行度合表集計!C"&amp;CD103,FALSE),実行度合表集計!$I:$I,CA56,実行度合表集計!$S:$S,$A$56,実行度合表集計!$D:$D,"&lt;&gt;")</f>
        <v>#REF!</v>
      </c>
      <c r="CE56" s="849" t="e">
        <f ca="1">IF(CD56&lt;&gt;0,CF56/CD56,"")</f>
        <v>#REF!</v>
      </c>
      <c r="CF56" s="868" t="e">
        <f ca="1">SUMIFS(INDIRECT("実行度合表集計!C"&amp;CF103,FALSE),実行度合表集計!$I:$I,CA56,実行度合表集計!$S:$S,$A$56,実行度合表集計!$D:$D,"&lt;&gt;")</f>
        <v>#REF!</v>
      </c>
      <c r="CG56" s="844" t="e">
        <f ca="1">CF56-SUMIFS(実行度合表集計!$Q:$Q,実行度合表集計!$I:$I,CA56,実行度合表集計!$S:$S,$A$56,実行度合表集計!$D:$D,"&lt;&gt;")*1000</f>
        <v>#REF!</v>
      </c>
      <c r="CH56" s="847" t="e">
        <f ca="1">SUMIFS(INDIRECT("実行度合表集計!C"&amp;CH103,FALSE),実行度合表集計!$I:$I,CA56,実行度合表集計!$S:$S,$A$56,実行度合表集計!$D:$D,"&lt;&gt;")*集計フラグ1</f>
        <v>#REF!</v>
      </c>
      <c r="CI56" s="848" t="e">
        <f ca="1">SUMIF($BN$4:$CH$4,"請負金額",BN56:CH56)</f>
        <v>#REF!</v>
      </c>
      <c r="CJ56" s="849" t="e">
        <f ca="1">IF(CI56&lt;&gt;0,SUMIF($BN$4:$CH$4,"利益額",BN56:CH56)/CI56,"")</f>
        <v>#REF!</v>
      </c>
      <c r="CK56" s="844" t="e">
        <f ca="1">SUMIF($BN$4:$CH$4,"経常利益",BN56:CH56)</f>
        <v>#REF!</v>
      </c>
      <c r="CL56" s="847" t="e">
        <f ca="1">SUMIF($BN$4:$CH$4,"棟数",BN56:CH56)</f>
        <v>#REF!</v>
      </c>
      <c r="CM56" s="1711" t="s">
        <v>32</v>
      </c>
      <c r="CN56" s="843" t="s">
        <v>33</v>
      </c>
      <c r="CO56" s="1743" t="str">
        <f>集計グループ1</f>
        <v>アクティエ</v>
      </c>
      <c r="CP56" s="1744"/>
      <c r="CQ56" s="1745"/>
      <c r="CR56" s="844" t="e">
        <f ca="1">SUMIFS(INDIRECT("実行度合表集計!C"&amp;CR103,FALSE),実行度合表集計!$I:$I,CO56,実行度合表集計!$S:$S,$A$56,実行度合表集計!$D:$D,"&lt;&gt;")</f>
        <v>#REF!</v>
      </c>
      <c r="CS56" s="849" t="e">
        <f ca="1">IF(CR56&lt;&gt;0,CT56/CR56,"")</f>
        <v>#REF!</v>
      </c>
      <c r="CT56" s="868" t="e">
        <f ca="1">SUMIFS(INDIRECT("実行度合表集計!C"&amp;CT103,FALSE),実行度合表集計!$I:$I,CO56,実行度合表集計!$S:$S,$A$56,実行度合表集計!$D:$D,"&lt;&gt;")</f>
        <v>#REF!</v>
      </c>
      <c r="CU56" s="844" t="e">
        <f ca="1">CT56-SUMIFS(実行度合表集計!$Q:$Q,実行度合表集計!$I:$I,CO56,実行度合表集計!$S:$S,$A$56,実行度合表集計!$D:$D,"&lt;&gt;")*1000</f>
        <v>#REF!</v>
      </c>
      <c r="CV56" s="847" t="e">
        <f ca="1">SUMIFS(INDIRECT("実行度合表集計!C"&amp;CV103,FALSE),実行度合表集計!$I:$I,CO56,実行度合表集計!$S:$S,$A$56,実行度合表集計!$D:$D,"&lt;&gt;")*集計フラグ1</f>
        <v>#REF!</v>
      </c>
      <c r="CW56" s="1743" t="str">
        <f>集計グループ1</f>
        <v>アクティエ</v>
      </c>
      <c r="CX56" s="1744"/>
      <c r="CY56" s="1745"/>
      <c r="CZ56" s="844" t="e">
        <f ca="1">SUMIFS(INDIRECT("実行度合表集計!C"&amp;CZ103,FALSE),実行度合表集計!$I:$I,CW56,実行度合表集計!$S:$S,$A$56,実行度合表集計!$D:$D,"&lt;&gt;")</f>
        <v>#REF!</v>
      </c>
      <c r="DA56" s="849" t="e">
        <f ca="1">IF(CZ56&lt;&gt;0,DB56/CZ56,"")</f>
        <v>#REF!</v>
      </c>
      <c r="DB56" s="868" t="e">
        <f ca="1">SUMIFS(INDIRECT("実行度合表集計!C"&amp;DB103,FALSE),実行度合表集計!$I:$I,CW56,実行度合表集計!$S:$S,$A$56,実行度合表集計!$D:$D,"&lt;&gt;")</f>
        <v>#REF!</v>
      </c>
      <c r="DC56" s="844" t="e">
        <f ca="1">DB56-SUMIFS(実行度合表集計!$Q:$Q,実行度合表集計!$I:$I,CW56,実行度合表集計!$S:$S,$A$56,実行度合表集計!$D:$D,"&lt;&gt;")*1000</f>
        <v>#REF!</v>
      </c>
      <c r="DD56" s="847" t="e">
        <f ca="1">SUMIFS(INDIRECT("実行度合表集計!C"&amp;DD103,FALSE),実行度合表集計!$I:$I,CW56,実行度合表集計!$S:$S,$A$56,実行度合表集計!$D:$D,"&lt;&gt;")*集計フラグ1</f>
        <v>#REF!</v>
      </c>
      <c r="DE56" s="1743" t="str">
        <f>集計グループ1</f>
        <v>アクティエ</v>
      </c>
      <c r="DF56" s="1744"/>
      <c r="DG56" s="1745"/>
      <c r="DH56" s="844" t="e">
        <f ca="1">SUMIFS(INDIRECT("実行度合表集計!C"&amp;DH103,FALSE),実行度合表集計!$I:$I,DE56,実行度合表集計!$S:$S,$A$56,実行度合表集計!$D:$D,"&lt;&gt;")</f>
        <v>#REF!</v>
      </c>
      <c r="DI56" s="849" t="e">
        <f ca="1">IF(DH56&lt;&gt;0,DJ56/DH56,"")</f>
        <v>#REF!</v>
      </c>
      <c r="DJ56" s="868" t="e">
        <f ca="1">SUMIFS(INDIRECT("実行度合表集計!C"&amp;DJ103,FALSE),実行度合表集計!$I:$I,DE56,実行度合表集計!$S:$S,$A$56,実行度合表集計!$D:$D,"&lt;&gt;")</f>
        <v>#REF!</v>
      </c>
      <c r="DK56" s="844" t="e">
        <f ca="1">DJ56-SUMIFS(実行度合表集計!$Q:$Q,実行度合表集計!$I:$I,DE56,実行度合表集計!$S:$S,$A$56,実行度合表集計!$D:$D,"&lt;&gt;")*1000</f>
        <v>#REF!</v>
      </c>
      <c r="DL56" s="847" t="e">
        <f ca="1">SUMIFS(INDIRECT("実行度合表集計!C"&amp;DL103,FALSE),実行度合表集計!$I:$I,DE56,実行度合表集計!$S:$S,$A$56,実行度合表集計!$D:$D,"&lt;&gt;")*集計フラグ1</f>
        <v>#REF!</v>
      </c>
      <c r="DM56" s="848" t="e">
        <f t="shared" ref="DM56:DM75" ca="1" si="45">SUMIF($F$4:$DL$4,"請負金額",F56:DL56)</f>
        <v>#REF!</v>
      </c>
      <c r="DN56" s="849" t="e">
        <f ca="1">IF(DM56&lt;&gt;0,SUMIF($F$4:$DL$4,"利益額",F56:DL56)/DM56,"")</f>
        <v>#REF!</v>
      </c>
      <c r="DO56" s="844" t="e">
        <f t="shared" ref="DO56:DO75" ca="1" si="46">SUMIF($F$4:$DL$4,"経常利益",F56:DL56)</f>
        <v>#REF!</v>
      </c>
      <c r="DP56" s="850" t="e">
        <f ca="1">SUMIF($F$4:$DL$4,"棟数",F56:DL56)</f>
        <v>#REF!</v>
      </c>
      <c r="DR56" s="851"/>
      <c r="DS56" s="852"/>
      <c r="DT56" s="853"/>
    </row>
    <row r="57" spans="1:124" ht="14.1" customHeight="1" x14ac:dyDescent="0.25">
      <c r="A57" s="1712"/>
      <c r="B57" s="854" t="s">
        <v>34</v>
      </c>
      <c r="C57" s="1746" t="str">
        <f>集計グループ2</f>
        <v>ネクストハウス</v>
      </c>
      <c r="D57" s="1747"/>
      <c r="E57" s="1748"/>
      <c r="F57" s="855" t="e">
        <f ca="1">SUMIFS(INDIRECT("実行度合表集計!C"&amp;F103,FALSE),実行度合表集計!$I:$I,C57,実行度合表集計!$S:$S,$A$56,実行度合表集計!$D:$D,"&lt;&gt;")</f>
        <v>#REF!</v>
      </c>
      <c r="G57" s="845" t="e">
        <f t="shared" ref="G57:G59" ca="1" si="47">IF(F57&lt;&gt;0,H57/F57,"")</f>
        <v>#REF!</v>
      </c>
      <c r="H57" s="856" t="e">
        <f ca="1">SUMIFS(INDIRECT("実行度合表集計!C"&amp;H103,FALSE),実行度合表集計!$I:$I,C57,実行度合表集計!$S:$S,$A$56,実行度合表集計!$D:$D,"&lt;&gt;")</f>
        <v>#REF!</v>
      </c>
      <c r="I57" s="855" t="e">
        <f ca="1">H57-SUMIFS(実行度合表集計!$Q:$Q,実行度合表集計!$I:$I,C57,実行度合表集計!$S:$S,$A$56,実行度合表集計!$D:$D,"&lt;&gt;")*1000</f>
        <v>#REF!</v>
      </c>
      <c r="J57" s="857" t="e">
        <f ca="1">SUMIFS(INDIRECT("実行度合表集計!C"&amp;J103,FALSE),実行度合表集計!$I:$I,C57,実行度合表集計!$S:$S,$A$56,実行度合表集計!$D:$D,"&lt;&gt;")*集計フラグ2</f>
        <v>#REF!</v>
      </c>
      <c r="K57" s="1746" t="str">
        <f>集計グループ2</f>
        <v>ネクストハウス</v>
      </c>
      <c r="L57" s="1747"/>
      <c r="M57" s="1748"/>
      <c r="N57" s="855" t="e">
        <f ca="1">SUMIFS(INDIRECT("実行度合表集計!C"&amp;N103,FALSE),実行度合表集計!$I:$I,K57,実行度合表集計!$S:$S,$A$56,実行度合表集計!$D:$D,"&lt;&gt;")</f>
        <v>#REF!</v>
      </c>
      <c r="O57" s="845" t="e">
        <f t="shared" ref="O57:O59" ca="1" si="48">IF(N57&lt;&gt;0,P57/N57,"")</f>
        <v>#REF!</v>
      </c>
      <c r="P57" s="856" t="e">
        <f ca="1">SUMIFS(INDIRECT("実行度合表集計!C"&amp;P103,FALSE),実行度合表集計!$I:$I,K57,実行度合表集計!$S:$S,$A$56,実行度合表集計!$D:$D,"&lt;&gt;")</f>
        <v>#REF!</v>
      </c>
      <c r="Q57" s="855" t="e">
        <f ca="1">P57-SUMIFS(実行度合表集計!$Q:$Q,実行度合表集計!$I:$I,K57,実行度合表集計!$S:$S,$A$56,実行度合表集計!$D:$D,"&lt;&gt;")*1000</f>
        <v>#REF!</v>
      </c>
      <c r="R57" s="857" t="e">
        <f ca="1">SUMIFS(INDIRECT("実行度合表集計!C"&amp;R103,FALSE),実行度合表集計!$I:$I,K57,実行度合表集計!$S:$S,$A$56,実行度合表集計!$D:$D,"&lt;&gt;")*集計フラグ2</f>
        <v>#REF!</v>
      </c>
      <c r="S57" s="1746" t="str">
        <f>集計グループ2</f>
        <v>ネクストハウス</v>
      </c>
      <c r="T57" s="1747"/>
      <c r="U57" s="1748"/>
      <c r="V57" s="855" t="e">
        <f ca="1">SUMIFS(INDIRECT("実行度合表集計!C"&amp;V103,FALSE),実行度合表集計!$I:$I,S57,実行度合表集計!$S:$S,$A$56,実行度合表集計!$D:$D,"&lt;&gt;")</f>
        <v>#REF!</v>
      </c>
      <c r="W57" s="845" t="e">
        <f t="shared" ref="W57:W59" ca="1" si="49">IF(V57&lt;&gt;0,X57/V57,"")</f>
        <v>#REF!</v>
      </c>
      <c r="X57" s="856" t="e">
        <f ca="1">SUMIFS(INDIRECT("実行度合表集計!C"&amp;X103,FALSE),実行度合表集計!$I:$I,S57,実行度合表集計!$S:$S,$A$56,実行度合表集計!$D:$D,"&lt;&gt;")</f>
        <v>#REF!</v>
      </c>
      <c r="Y57" s="855" t="e">
        <f ca="1">X57-SUMIFS(実行度合表集計!$Q:$Q,実行度合表集計!$I:$I,S57,実行度合表集計!$S:$S,$A$56,実行度合表集計!$D:$D,"&lt;&gt;")*1000</f>
        <v>#REF!</v>
      </c>
      <c r="Z57" s="857" t="e">
        <f ca="1">SUMIFS(INDIRECT("実行度合表集計!C"&amp;Z103,FALSE),実行度合表集計!$I:$I,S57,実行度合表集計!$S:$S,$A$56,実行度合表集計!$D:$D,"&lt;&gt;")*集計フラグ2</f>
        <v>#REF!</v>
      </c>
      <c r="AA57" s="858" t="e">
        <f t="shared" ca="1" si="39"/>
        <v>#REF!</v>
      </c>
      <c r="AB57" s="845" t="e">
        <f t="shared" ref="AB57:AB75" ca="1" si="50">IF(AA57&lt;&gt;0,SUMIF($F$4:$Z$4,"利益額",F57:Z57)/AA57,"")</f>
        <v>#REF!</v>
      </c>
      <c r="AC57" s="855" t="e">
        <f t="shared" ca="1" si="40"/>
        <v>#REF!</v>
      </c>
      <c r="AD57" s="857" t="e">
        <f t="shared" ca="1" si="41"/>
        <v>#REF!</v>
      </c>
      <c r="AE57" s="1712"/>
      <c r="AF57" s="854" t="s">
        <v>34</v>
      </c>
      <c r="AG57" s="1746" t="str">
        <f>集計グループ2</f>
        <v>ネクストハウス</v>
      </c>
      <c r="AH57" s="1747"/>
      <c r="AI57" s="1748"/>
      <c r="AJ57" s="855" t="e">
        <f ca="1">SUMIFS(INDIRECT("実行度合表集計!C"&amp;AJ103,FALSE),実行度合表集計!$I:$I,AG57,実行度合表集計!$S:$S,$A$56,実行度合表集計!$D:$D,"&lt;&gt;")</f>
        <v>#REF!</v>
      </c>
      <c r="AK57" s="845" t="e">
        <f t="shared" ref="AK57:AK59" ca="1" si="51">IF(AJ57&lt;&gt;0,AL57/AJ57,"")</f>
        <v>#REF!</v>
      </c>
      <c r="AL57" s="856" t="e">
        <f ca="1">SUMIFS(INDIRECT("実行度合表集計!C"&amp;AL103,FALSE),実行度合表集計!$I:$I,AG57,実行度合表集計!$S:$S,$A$56,実行度合表集計!$D:$D,"&lt;&gt;")</f>
        <v>#REF!</v>
      </c>
      <c r="AM57" s="855" t="e">
        <f ca="1">AL57-SUMIFS(実行度合表集計!$Q:$Q,実行度合表集計!$I:$I,AG57,実行度合表集計!$S:$S,$A$56,実行度合表集計!$D:$D,"&lt;&gt;")*1000</f>
        <v>#REF!</v>
      </c>
      <c r="AN57" s="857" t="e">
        <f ca="1">SUMIFS(INDIRECT("実行度合表集計!C"&amp;AN103,FALSE),実行度合表集計!$I:$I,AG57,実行度合表集計!$S:$S,$A$56,実行度合表集計!$D:$D,"&lt;&gt;")*集計フラグ2</f>
        <v>#REF!</v>
      </c>
      <c r="AO57" s="1746" t="str">
        <f>集計グループ2</f>
        <v>ネクストハウス</v>
      </c>
      <c r="AP57" s="1747"/>
      <c r="AQ57" s="1748"/>
      <c r="AR57" s="855" t="e">
        <f ca="1">SUMIFS(INDIRECT("実行度合表集計!C"&amp;AR103,FALSE),実行度合表集計!$I:$I,AO57,実行度合表集計!$S:$S,$A$56,実行度合表集計!$D:$D,"&lt;&gt;")</f>
        <v>#REF!</v>
      </c>
      <c r="AS57" s="845" t="e">
        <f t="shared" ref="AS57:AS59" ca="1" si="52">IF(AR57&lt;&gt;0,AT57/AR57,"")</f>
        <v>#REF!</v>
      </c>
      <c r="AT57" s="856" t="e">
        <f ca="1">SUMIFS(INDIRECT("実行度合表集計!C"&amp;AT103,FALSE),実行度合表集計!$I:$I,AO57,実行度合表集計!$S:$S,$A$56,実行度合表集計!$D:$D,"&lt;&gt;")</f>
        <v>#REF!</v>
      </c>
      <c r="AU57" s="855" t="e">
        <f ca="1">AT57-SUMIFS(実行度合表集計!$Q:$Q,実行度合表集計!$I:$I,AO57,実行度合表集計!$S:$S,$A$56,実行度合表集計!$D:$D,"&lt;&gt;")*1000</f>
        <v>#REF!</v>
      </c>
      <c r="AV57" s="857" t="e">
        <f ca="1">SUMIFS(INDIRECT("実行度合表集計!C"&amp;AV103,FALSE),実行度合表集計!$I:$I,AO57,実行度合表集計!$S:$S,$A$56,実行度合表集計!$D:$D,"&lt;&gt;")*集計フラグ2</f>
        <v>#REF!</v>
      </c>
      <c r="AW57" s="1746" t="str">
        <f>集計グループ2</f>
        <v>ネクストハウス</v>
      </c>
      <c r="AX57" s="1747"/>
      <c r="AY57" s="1748"/>
      <c r="AZ57" s="855" t="e">
        <f ca="1">SUMIFS(INDIRECT("実行度合表集計!C"&amp;AZ103,FALSE),実行度合表集計!$I:$I,AW57,実行度合表集計!$S:$S,$A$56,実行度合表集計!$D:$D,"&lt;&gt;")</f>
        <v>#REF!</v>
      </c>
      <c r="BA57" s="845" t="e">
        <f t="shared" ref="BA57:BA59" ca="1" si="53">IF(AZ57&lt;&gt;0,BB57/AZ57,"")</f>
        <v>#REF!</v>
      </c>
      <c r="BB57" s="856" t="e">
        <f ca="1">SUMIFS(INDIRECT("実行度合表集計!C"&amp;BB103,FALSE),実行度合表集計!$I:$I,AW57,実行度合表集計!$S:$S,$A$56,実行度合表集計!$D:$D,"&lt;&gt;")</f>
        <v>#REF!</v>
      </c>
      <c r="BC57" s="855" t="e">
        <f ca="1">BB57-SUMIFS(実行度合表集計!$Q:$Q,実行度合表集計!$I:$I,AW57,実行度合表集計!$S:$S,$A$56,実行度合表集計!$D:$D,"&lt;&gt;")*1000</f>
        <v>#REF!</v>
      </c>
      <c r="BD57" s="857" t="e">
        <f ca="1">SUMIFS(INDIRECT("実行度合表集計!C"&amp;BD103,FALSE),実行度合表集計!$I:$I,AW57,実行度合表集計!$S:$S,$A$56,実行度合表集計!$D:$D,"&lt;&gt;")*集計フラグ2</f>
        <v>#REF!</v>
      </c>
      <c r="BE57" s="858" t="e">
        <f t="shared" ca="1" si="42"/>
        <v>#REF!</v>
      </c>
      <c r="BF57" s="845" t="e">
        <f t="shared" ref="BF57:BF64" ca="1" si="54">IF(BE57&lt;&gt;0,SUMIF($F$4:$BD$4,"利益額",F57:BD57)/BE57,"")</f>
        <v>#REF!</v>
      </c>
      <c r="BG57" s="855" t="e">
        <f t="shared" ca="1" si="43"/>
        <v>#REF!</v>
      </c>
      <c r="BH57" s="857" t="e">
        <f t="shared" ca="1" si="44"/>
        <v>#REF!</v>
      </c>
      <c r="BI57" s="1712"/>
      <c r="BJ57" s="854" t="s">
        <v>34</v>
      </c>
      <c r="BK57" s="1746" t="str">
        <f>集計グループ2</f>
        <v>ネクストハウス</v>
      </c>
      <c r="BL57" s="1747"/>
      <c r="BM57" s="1748"/>
      <c r="BN57" s="855" t="e">
        <f ca="1">SUMIFS(INDIRECT("実行度合表集計!C"&amp;BN103,FALSE),実行度合表集計!$I:$I,BK57,実行度合表集計!$S:$S,$A$56,実行度合表集計!$D:$D,"&lt;&gt;")</f>
        <v>#REF!</v>
      </c>
      <c r="BO57" s="845" t="e">
        <f t="shared" ref="BO57:BO59" ca="1" si="55">IF(BN57&lt;&gt;0,BP57/BN57,"")</f>
        <v>#REF!</v>
      </c>
      <c r="BP57" s="856" t="e">
        <f ca="1">SUMIFS(INDIRECT("実行度合表集計!C"&amp;BP103,FALSE),実行度合表集計!$I:$I,BK57,実行度合表集計!$S:$S,$A$56,実行度合表集計!$D:$D,"&lt;&gt;")</f>
        <v>#REF!</v>
      </c>
      <c r="BQ57" s="855" t="e">
        <f ca="1">BP57-SUMIFS(実行度合表集計!$Q:$Q,実行度合表集計!$I:$I,BK57,実行度合表集計!$S:$S,$A$56,実行度合表集計!$D:$D,"&lt;&gt;")*1000</f>
        <v>#REF!</v>
      </c>
      <c r="BR57" s="857" t="e">
        <f ca="1">SUMIFS(INDIRECT("実行度合表集計!C"&amp;BR103,FALSE),実行度合表集計!$I:$I,BK57,実行度合表集計!$S:$S,$A$56,実行度合表集計!$D:$D,"&lt;&gt;")*集計フラグ2</f>
        <v>#REF!</v>
      </c>
      <c r="BS57" s="1746" t="str">
        <f>集計グループ2</f>
        <v>ネクストハウス</v>
      </c>
      <c r="BT57" s="1747"/>
      <c r="BU57" s="1748"/>
      <c r="BV57" s="855" t="e">
        <f ca="1">SUMIFS(INDIRECT("実行度合表集計!C"&amp;BV103,FALSE),実行度合表集計!$I:$I,BS57,実行度合表集計!$S:$S,$A$56,実行度合表集計!$D:$D,"&lt;&gt;")</f>
        <v>#REF!</v>
      </c>
      <c r="BW57" s="845" t="e">
        <f t="shared" ref="BW57:BW59" ca="1" si="56">IF(BV57&lt;&gt;0,BX57/BV57,"")</f>
        <v>#REF!</v>
      </c>
      <c r="BX57" s="856" t="e">
        <f ca="1">SUMIFS(INDIRECT("実行度合表集計!C"&amp;BX103,FALSE),実行度合表集計!$I:$I,BS57,実行度合表集計!$S:$S,$A$56,実行度合表集計!$D:$D,"&lt;&gt;")</f>
        <v>#REF!</v>
      </c>
      <c r="BY57" s="855" t="e">
        <f ca="1">BX57-SUMIFS(実行度合表集計!$Q:$Q,実行度合表集計!$I:$I,BS57,実行度合表集計!$S:$S,$A$56,実行度合表集計!$D:$D,"&lt;&gt;")*1000</f>
        <v>#REF!</v>
      </c>
      <c r="BZ57" s="857" t="e">
        <f ca="1">SUMIFS(INDIRECT("実行度合表集計!C"&amp;BZ103,FALSE),実行度合表集計!$I:$I,BS57,実行度合表集計!$S:$S,$A$56,実行度合表集計!$D:$D,"&lt;&gt;")*集計フラグ2</f>
        <v>#REF!</v>
      </c>
      <c r="CA57" s="1746" t="str">
        <f>集計グループ2</f>
        <v>ネクストハウス</v>
      </c>
      <c r="CB57" s="1747"/>
      <c r="CC57" s="1748"/>
      <c r="CD57" s="855" t="e">
        <f ca="1">SUMIFS(INDIRECT("実行度合表集計!C"&amp;CD103,FALSE),実行度合表集計!$I:$I,CA57,実行度合表集計!$S:$S,$A$56,実行度合表集計!$D:$D,"&lt;&gt;")</f>
        <v>#REF!</v>
      </c>
      <c r="CE57" s="845" t="e">
        <f t="shared" ref="CE57:CE59" ca="1" si="57">IF(CD57&lt;&gt;0,CF57/CD57,"")</f>
        <v>#REF!</v>
      </c>
      <c r="CF57" s="856" t="e">
        <f ca="1">SUMIFS(INDIRECT("実行度合表集計!C"&amp;CF103,FALSE),実行度合表集計!$I:$I,CA57,実行度合表集計!$S:$S,$A$56,実行度合表集計!$D:$D,"&lt;&gt;")</f>
        <v>#REF!</v>
      </c>
      <c r="CG57" s="855" t="e">
        <f ca="1">CF57-SUMIFS(実行度合表集計!$Q:$Q,実行度合表集計!$I:$I,CA57,実行度合表集計!$S:$S,$A$56,実行度合表集計!$D:$D,"&lt;&gt;")*1000</f>
        <v>#REF!</v>
      </c>
      <c r="CH57" s="857" t="e">
        <f ca="1">SUMIFS(INDIRECT("実行度合表集計!C"&amp;CH103,FALSE),実行度合表集計!$I:$I,CA57,実行度合表集計!$S:$S,$A$56,実行度合表集計!$D:$D,"&lt;&gt;")*集計フラグ2</f>
        <v>#REF!</v>
      </c>
      <c r="CI57" s="858" t="e">
        <f t="shared" ref="CI57:CI75" ca="1" si="58">SUMIF($BN$4:$CH$4,"請負金額",BN57:CH57)</f>
        <v>#REF!</v>
      </c>
      <c r="CJ57" s="845" t="e">
        <f t="shared" ref="CJ57:CJ75" ca="1" si="59">IF(CI57&lt;&gt;0,SUMIF($BN$4:$CH$4,"利益額",BN57:CH57)/CI57,"")</f>
        <v>#REF!</v>
      </c>
      <c r="CK57" s="855" t="e">
        <f t="shared" ref="CK57:CK75" ca="1" si="60">SUMIF($BN$4:$CH$4,"経常利益",BN57:CH57)</f>
        <v>#REF!</v>
      </c>
      <c r="CL57" s="857" t="e">
        <f t="shared" ref="CL57:CL75" ca="1" si="61">SUMIF($BN$4:$CH$4,"棟数",BN57:CH57)</f>
        <v>#REF!</v>
      </c>
      <c r="CM57" s="1712"/>
      <c r="CN57" s="854" t="s">
        <v>34</v>
      </c>
      <c r="CO57" s="1746" t="str">
        <f>集計グループ2</f>
        <v>ネクストハウス</v>
      </c>
      <c r="CP57" s="1747"/>
      <c r="CQ57" s="1748"/>
      <c r="CR57" s="855" t="e">
        <f ca="1">SUMIFS(INDIRECT("実行度合表集計!C"&amp;CR103,FALSE),実行度合表集計!$I:$I,CO57,実行度合表集計!$S:$S,$A$56,実行度合表集計!$D:$D,"&lt;&gt;")</f>
        <v>#REF!</v>
      </c>
      <c r="CS57" s="845" t="e">
        <f t="shared" ref="CS57:CS59" ca="1" si="62">IF(CR57&lt;&gt;0,CT57/CR57,"")</f>
        <v>#REF!</v>
      </c>
      <c r="CT57" s="856" t="e">
        <f ca="1">SUMIFS(INDIRECT("実行度合表集計!C"&amp;CT103,FALSE),実行度合表集計!$I:$I,CO57,実行度合表集計!$S:$S,$A$56,実行度合表集計!$D:$D,"&lt;&gt;")</f>
        <v>#REF!</v>
      </c>
      <c r="CU57" s="855" t="e">
        <f ca="1">CT57-SUMIFS(実行度合表集計!$Q:$Q,実行度合表集計!$I:$I,CO57,実行度合表集計!$S:$S,$A$56,実行度合表集計!$D:$D,"&lt;&gt;")*1000</f>
        <v>#REF!</v>
      </c>
      <c r="CV57" s="857" t="e">
        <f ca="1">SUMIFS(INDIRECT("実行度合表集計!C"&amp;CV103,FALSE),実行度合表集計!$I:$I,CO57,実行度合表集計!$S:$S,$A$56,実行度合表集計!$D:$D,"&lt;&gt;")*集計フラグ2</f>
        <v>#REF!</v>
      </c>
      <c r="CW57" s="1746" t="str">
        <f>集計グループ2</f>
        <v>ネクストハウス</v>
      </c>
      <c r="CX57" s="1747"/>
      <c r="CY57" s="1748"/>
      <c r="CZ57" s="855" t="e">
        <f ca="1">SUMIFS(INDIRECT("実行度合表集計!C"&amp;CZ103,FALSE),実行度合表集計!$I:$I,CW57,実行度合表集計!$S:$S,$A$56,実行度合表集計!$D:$D,"&lt;&gt;")</f>
        <v>#REF!</v>
      </c>
      <c r="DA57" s="845" t="e">
        <f t="shared" ref="DA57:DA59" ca="1" si="63">IF(CZ57&lt;&gt;0,DB57/CZ57,"")</f>
        <v>#REF!</v>
      </c>
      <c r="DB57" s="856" t="e">
        <f ca="1">SUMIFS(INDIRECT("実行度合表集計!C"&amp;DB103,FALSE),実行度合表集計!$I:$I,CW57,実行度合表集計!$S:$S,$A$56,実行度合表集計!$D:$D,"&lt;&gt;")</f>
        <v>#REF!</v>
      </c>
      <c r="DC57" s="855" t="e">
        <f ca="1">DB57-SUMIFS(実行度合表集計!$Q:$Q,実行度合表集計!$I:$I,CW57,実行度合表集計!$S:$S,$A$56,実行度合表集計!$D:$D,"&lt;&gt;")*1000</f>
        <v>#REF!</v>
      </c>
      <c r="DD57" s="857" t="e">
        <f ca="1">SUMIFS(INDIRECT("実行度合表集計!C"&amp;DD103,FALSE),実行度合表集計!$I:$I,CW57,実行度合表集計!$S:$S,$A$56,実行度合表集計!$D:$D,"&lt;&gt;")*集計フラグ2</f>
        <v>#REF!</v>
      </c>
      <c r="DE57" s="1746" t="str">
        <f>集計グループ2</f>
        <v>ネクストハウス</v>
      </c>
      <c r="DF57" s="1747"/>
      <c r="DG57" s="1748"/>
      <c r="DH57" s="855" t="e">
        <f ca="1">SUMIFS(INDIRECT("実行度合表集計!C"&amp;DH103,FALSE),実行度合表集計!$I:$I,DE57,実行度合表集計!$S:$S,$A$56,実行度合表集計!$D:$D,"&lt;&gt;")</f>
        <v>#REF!</v>
      </c>
      <c r="DI57" s="845" t="e">
        <f t="shared" ref="DI57:DI59" ca="1" si="64">IF(DH57&lt;&gt;0,DJ57/DH57,"")</f>
        <v>#REF!</v>
      </c>
      <c r="DJ57" s="856" t="e">
        <f ca="1">SUMIFS(INDIRECT("実行度合表集計!C"&amp;DJ103,FALSE),実行度合表集計!$I:$I,DE57,実行度合表集計!$S:$S,$A$56,実行度合表集計!$D:$D,"&lt;&gt;")</f>
        <v>#REF!</v>
      </c>
      <c r="DK57" s="855" t="e">
        <f ca="1">DJ57-SUMIFS(実行度合表集計!$Q:$Q,実行度合表集計!$I:$I,DE57,実行度合表集計!$S:$S,$A$56,実行度合表集計!$D:$D,"&lt;&gt;")*1000</f>
        <v>#REF!</v>
      </c>
      <c r="DL57" s="857" t="e">
        <f ca="1">SUMIFS(INDIRECT("実行度合表集計!C"&amp;DL103,FALSE),実行度合表集計!$I:$I,DE57,実行度合表集計!$S:$S,$A$56,実行度合表集計!$D:$D,"&lt;&gt;")*集計フラグ2</f>
        <v>#REF!</v>
      </c>
      <c r="DM57" s="858" t="e">
        <f t="shared" ca="1" si="45"/>
        <v>#REF!</v>
      </c>
      <c r="DN57" s="845" t="e">
        <f t="shared" ref="DN57:DN75" ca="1" si="65">IF(DM57&lt;&gt;0,SUMIF($F$4:$DL$4,"利益額",F57:DL57)/DM57,"")</f>
        <v>#REF!</v>
      </c>
      <c r="DO57" s="855" t="e">
        <f t="shared" ca="1" si="46"/>
        <v>#REF!</v>
      </c>
      <c r="DP57" s="859" t="e">
        <f t="shared" ref="DP57:DP75" ca="1" si="66">SUMIF($F$4:$DL$4,"棟数",F57:DL57)</f>
        <v>#REF!</v>
      </c>
      <c r="DR57" s="851"/>
      <c r="DS57" s="852"/>
      <c r="DT57" s="853"/>
    </row>
    <row r="58" spans="1:124" ht="14.1" customHeight="1" x14ac:dyDescent="0.25">
      <c r="A58" s="1712"/>
      <c r="B58" s="854" t="s">
        <v>35</v>
      </c>
      <c r="C58" s="1746" t="str">
        <f>集計グループ3</f>
        <v>アクティブハウス</v>
      </c>
      <c r="D58" s="1747"/>
      <c r="E58" s="1748"/>
      <c r="F58" s="855" t="e">
        <f ca="1">SUMIFS(INDIRECT("実行度合表集計!C"&amp;F103,FALSE),実行度合表集計!$I:$I,C58,実行度合表集計!$S:$S,$A$56,実行度合表集計!$D:$D,"&lt;&gt;")</f>
        <v>#REF!</v>
      </c>
      <c r="G58" s="845" t="e">
        <f t="shared" ca="1" si="47"/>
        <v>#REF!</v>
      </c>
      <c r="H58" s="856" t="e">
        <f ca="1">SUMIFS(INDIRECT("実行度合表集計!C"&amp;H103,FALSE),実行度合表集計!$I:$I,C58,実行度合表集計!$S:$S,$A$56,実行度合表集計!$D:$D,"&lt;&gt;")</f>
        <v>#REF!</v>
      </c>
      <c r="I58" s="855" t="e">
        <f ca="1">H58-SUMIFS(実行度合表集計!$Q:$Q,実行度合表集計!$I:$I,C58,実行度合表集計!$S:$S,$A$56,実行度合表集計!$D:$D,"&lt;&gt;")*1000</f>
        <v>#REF!</v>
      </c>
      <c r="J58" s="857" t="e">
        <f ca="1">SUMIFS(INDIRECT("実行度合表集計!C"&amp;J103,FALSE),実行度合表集計!$I:$I,C58,実行度合表集計!$S:$S,$A$56,実行度合表集計!$D:$D,"&lt;&gt;")*集計フラグ3</f>
        <v>#REF!</v>
      </c>
      <c r="K58" s="1746" t="str">
        <f>集計グループ3</f>
        <v>アクティブハウス</v>
      </c>
      <c r="L58" s="1747"/>
      <c r="M58" s="1748"/>
      <c r="N58" s="855" t="e">
        <f ca="1">SUMIFS(INDIRECT("実行度合表集計!C"&amp;N103,FALSE),実行度合表集計!$I:$I,K58,実行度合表集計!$S:$S,$A$56,実行度合表集計!$D:$D,"&lt;&gt;")</f>
        <v>#REF!</v>
      </c>
      <c r="O58" s="845" t="e">
        <f t="shared" ca="1" si="48"/>
        <v>#REF!</v>
      </c>
      <c r="P58" s="856" t="e">
        <f ca="1">SUMIFS(INDIRECT("実行度合表集計!C"&amp;P103,FALSE),実行度合表集計!$I:$I,K58,実行度合表集計!$S:$S,$A$56,実行度合表集計!$D:$D,"&lt;&gt;")</f>
        <v>#REF!</v>
      </c>
      <c r="Q58" s="855" t="e">
        <f ca="1">P58-SUMIFS(実行度合表集計!$Q:$Q,実行度合表集計!$I:$I,K58,実行度合表集計!$S:$S,$A$56,実行度合表集計!$D:$D,"&lt;&gt;")*1000</f>
        <v>#REF!</v>
      </c>
      <c r="R58" s="857" t="e">
        <f ca="1">SUMIFS(INDIRECT("実行度合表集計!C"&amp;R103,FALSE),実行度合表集計!$I:$I,K58,実行度合表集計!$S:$S,$A$56,実行度合表集計!$D:$D,"&lt;&gt;")*集計フラグ3</f>
        <v>#REF!</v>
      </c>
      <c r="S58" s="1746" t="str">
        <f>集計グループ3</f>
        <v>アクティブハウス</v>
      </c>
      <c r="T58" s="1747"/>
      <c r="U58" s="1748"/>
      <c r="V58" s="855" t="e">
        <f ca="1">SUMIFS(INDIRECT("実行度合表集計!C"&amp;V103,FALSE),実行度合表集計!$I:$I,S58,実行度合表集計!$S:$S,$A$56,実行度合表集計!$D:$D,"&lt;&gt;")</f>
        <v>#REF!</v>
      </c>
      <c r="W58" s="845" t="e">
        <f t="shared" ca="1" si="49"/>
        <v>#REF!</v>
      </c>
      <c r="X58" s="856" t="e">
        <f ca="1">SUMIFS(INDIRECT("実行度合表集計!C"&amp;X103,FALSE),実行度合表集計!$I:$I,S58,実行度合表集計!$S:$S,$A$56,実行度合表集計!$D:$D,"&lt;&gt;")</f>
        <v>#REF!</v>
      </c>
      <c r="Y58" s="855" t="e">
        <f ca="1">X58-SUMIFS(実行度合表集計!$Q:$Q,実行度合表集計!$I:$I,S58,実行度合表集計!$S:$S,$A$56,実行度合表集計!$D:$D,"&lt;&gt;")*1000</f>
        <v>#REF!</v>
      </c>
      <c r="Z58" s="857" t="e">
        <f ca="1">SUMIFS(INDIRECT("実行度合表集計!C"&amp;Z103,FALSE),実行度合表集計!$I:$I,S58,実行度合表集計!$S:$S,$A$56,実行度合表集計!$D:$D,"&lt;&gt;")*集計フラグ3</f>
        <v>#REF!</v>
      </c>
      <c r="AA58" s="858" t="e">
        <f t="shared" ca="1" si="39"/>
        <v>#REF!</v>
      </c>
      <c r="AB58" s="845" t="e">
        <f t="shared" ca="1" si="50"/>
        <v>#REF!</v>
      </c>
      <c r="AC58" s="855" t="e">
        <f t="shared" ca="1" si="40"/>
        <v>#REF!</v>
      </c>
      <c r="AD58" s="857" t="e">
        <f t="shared" ca="1" si="41"/>
        <v>#REF!</v>
      </c>
      <c r="AE58" s="1712"/>
      <c r="AF58" s="854" t="s">
        <v>35</v>
      </c>
      <c r="AG58" s="1746" t="str">
        <f>集計グループ3</f>
        <v>アクティブハウス</v>
      </c>
      <c r="AH58" s="1747"/>
      <c r="AI58" s="1748"/>
      <c r="AJ58" s="855" t="e">
        <f ca="1">SUMIFS(INDIRECT("実行度合表集計!C"&amp;AJ103,FALSE),実行度合表集計!$I:$I,AG58,実行度合表集計!$S:$S,$A$56,実行度合表集計!$D:$D,"&lt;&gt;")</f>
        <v>#REF!</v>
      </c>
      <c r="AK58" s="845" t="e">
        <f t="shared" ca="1" si="51"/>
        <v>#REF!</v>
      </c>
      <c r="AL58" s="856" t="e">
        <f ca="1">SUMIFS(INDIRECT("実行度合表集計!C"&amp;AL103,FALSE),実行度合表集計!$I:$I,AG58,実行度合表集計!$S:$S,$A$56,実行度合表集計!$D:$D,"&lt;&gt;")</f>
        <v>#REF!</v>
      </c>
      <c r="AM58" s="855" t="e">
        <f ca="1">AL58-SUMIFS(実行度合表集計!$Q:$Q,実行度合表集計!$I:$I,AG58,実行度合表集計!$S:$S,$A$56,実行度合表集計!$D:$D,"&lt;&gt;")*1000</f>
        <v>#REF!</v>
      </c>
      <c r="AN58" s="857" t="e">
        <f ca="1">SUMIFS(INDIRECT("実行度合表集計!C"&amp;AN103,FALSE),実行度合表集計!$I:$I,AG58,実行度合表集計!$S:$S,$A$56,実行度合表集計!$D:$D,"&lt;&gt;")*集計フラグ3</f>
        <v>#REF!</v>
      </c>
      <c r="AO58" s="1746" t="str">
        <f>集計グループ3</f>
        <v>アクティブハウス</v>
      </c>
      <c r="AP58" s="1747"/>
      <c r="AQ58" s="1748"/>
      <c r="AR58" s="855" t="e">
        <f ca="1">SUMIFS(INDIRECT("実行度合表集計!C"&amp;AR103,FALSE),実行度合表集計!$I:$I,AO58,実行度合表集計!$S:$S,$A$56,実行度合表集計!$D:$D,"&lt;&gt;")</f>
        <v>#REF!</v>
      </c>
      <c r="AS58" s="845" t="e">
        <f t="shared" ca="1" si="52"/>
        <v>#REF!</v>
      </c>
      <c r="AT58" s="856" t="e">
        <f ca="1">SUMIFS(INDIRECT("実行度合表集計!C"&amp;AT103,FALSE),実行度合表集計!$I:$I,AO58,実行度合表集計!$S:$S,$A$56,実行度合表集計!$D:$D,"&lt;&gt;")</f>
        <v>#REF!</v>
      </c>
      <c r="AU58" s="855" t="e">
        <f ca="1">AT58-SUMIFS(実行度合表集計!$Q:$Q,実行度合表集計!$I:$I,AO58,実行度合表集計!$S:$S,$A$56,実行度合表集計!$D:$D,"&lt;&gt;")*1000</f>
        <v>#REF!</v>
      </c>
      <c r="AV58" s="857" t="e">
        <f ca="1">SUMIFS(INDIRECT("実行度合表集計!C"&amp;AV103,FALSE),実行度合表集計!$I:$I,AO58,実行度合表集計!$S:$S,$A$56,実行度合表集計!$D:$D,"&lt;&gt;")*集計フラグ3</f>
        <v>#REF!</v>
      </c>
      <c r="AW58" s="1746" t="str">
        <f>集計グループ3</f>
        <v>アクティブハウス</v>
      </c>
      <c r="AX58" s="1747"/>
      <c r="AY58" s="1748"/>
      <c r="AZ58" s="855" t="e">
        <f ca="1">SUMIFS(INDIRECT("実行度合表集計!C"&amp;AZ103,FALSE),実行度合表集計!$I:$I,AW58,実行度合表集計!$S:$S,$A$56,実行度合表集計!$D:$D,"&lt;&gt;")</f>
        <v>#REF!</v>
      </c>
      <c r="BA58" s="845" t="e">
        <f t="shared" ca="1" si="53"/>
        <v>#REF!</v>
      </c>
      <c r="BB58" s="856" t="e">
        <f ca="1">SUMIFS(INDIRECT("実行度合表集計!C"&amp;BB103,FALSE),実行度合表集計!$I:$I,AW58,実行度合表集計!$S:$S,$A$56,実行度合表集計!$D:$D,"&lt;&gt;")</f>
        <v>#REF!</v>
      </c>
      <c r="BC58" s="855" t="e">
        <f ca="1">BB58-SUMIFS(実行度合表集計!$Q:$Q,実行度合表集計!$I:$I,AW58,実行度合表集計!$S:$S,$A$56,実行度合表集計!$D:$D,"&lt;&gt;")*1000</f>
        <v>#REF!</v>
      </c>
      <c r="BD58" s="857" t="e">
        <f ca="1">SUMIFS(INDIRECT("実行度合表集計!C"&amp;BD103,FALSE),実行度合表集計!$I:$I,AW58,実行度合表集計!$S:$S,$A$56,実行度合表集計!$D:$D,"&lt;&gt;")*集計フラグ3</f>
        <v>#REF!</v>
      </c>
      <c r="BE58" s="858" t="e">
        <f t="shared" ca="1" si="42"/>
        <v>#REF!</v>
      </c>
      <c r="BF58" s="845" t="e">
        <f t="shared" ca="1" si="54"/>
        <v>#REF!</v>
      </c>
      <c r="BG58" s="855" t="e">
        <f t="shared" ca="1" si="43"/>
        <v>#REF!</v>
      </c>
      <c r="BH58" s="857" t="e">
        <f t="shared" ca="1" si="44"/>
        <v>#REF!</v>
      </c>
      <c r="BI58" s="1712"/>
      <c r="BJ58" s="854" t="s">
        <v>35</v>
      </c>
      <c r="BK58" s="1746" t="str">
        <f>集計グループ3</f>
        <v>アクティブハウス</v>
      </c>
      <c r="BL58" s="1747"/>
      <c r="BM58" s="1748"/>
      <c r="BN58" s="855" t="e">
        <f ca="1">SUMIFS(INDIRECT("実行度合表集計!C"&amp;BN103,FALSE),実行度合表集計!$I:$I,BK58,実行度合表集計!$S:$S,$A$56,実行度合表集計!$D:$D,"&lt;&gt;")</f>
        <v>#REF!</v>
      </c>
      <c r="BO58" s="845" t="e">
        <f t="shared" ca="1" si="55"/>
        <v>#REF!</v>
      </c>
      <c r="BP58" s="856" t="e">
        <f ca="1">SUMIFS(INDIRECT("実行度合表集計!C"&amp;BP103,FALSE),実行度合表集計!$I:$I,BK58,実行度合表集計!$S:$S,$A$56,実行度合表集計!$D:$D,"&lt;&gt;")</f>
        <v>#REF!</v>
      </c>
      <c r="BQ58" s="855" t="e">
        <f ca="1">BP58-SUMIFS(実行度合表集計!$Q:$Q,実行度合表集計!$I:$I,BK58,実行度合表集計!$S:$S,$A$56,実行度合表集計!$D:$D,"&lt;&gt;")*1000</f>
        <v>#REF!</v>
      </c>
      <c r="BR58" s="857" t="e">
        <f ca="1">SUMIFS(INDIRECT("実行度合表集計!C"&amp;BR103,FALSE),実行度合表集計!$I:$I,BK58,実行度合表集計!$S:$S,$A$56,実行度合表集計!$D:$D,"&lt;&gt;")*集計フラグ3</f>
        <v>#REF!</v>
      </c>
      <c r="BS58" s="1746" t="str">
        <f>集計グループ3</f>
        <v>アクティブハウス</v>
      </c>
      <c r="BT58" s="1747"/>
      <c r="BU58" s="1748"/>
      <c r="BV58" s="855" t="e">
        <f ca="1">SUMIFS(INDIRECT("実行度合表集計!C"&amp;BV103,FALSE),実行度合表集計!$I:$I,BS58,実行度合表集計!$S:$S,$A$56,実行度合表集計!$D:$D,"&lt;&gt;")</f>
        <v>#REF!</v>
      </c>
      <c r="BW58" s="845" t="e">
        <f t="shared" ca="1" si="56"/>
        <v>#REF!</v>
      </c>
      <c r="BX58" s="856" t="e">
        <f ca="1">SUMIFS(INDIRECT("実行度合表集計!C"&amp;BX103,FALSE),実行度合表集計!$I:$I,BS58,実行度合表集計!$S:$S,$A$56,実行度合表集計!$D:$D,"&lt;&gt;")</f>
        <v>#REF!</v>
      </c>
      <c r="BY58" s="855" t="e">
        <f ca="1">BX58-SUMIFS(実行度合表集計!$Q:$Q,実行度合表集計!$I:$I,BS58,実行度合表集計!$S:$S,$A$56,実行度合表集計!$D:$D,"&lt;&gt;")*1000</f>
        <v>#REF!</v>
      </c>
      <c r="BZ58" s="857" t="e">
        <f ca="1">SUMIFS(INDIRECT("実行度合表集計!C"&amp;BZ103,FALSE),実行度合表集計!$I:$I,BS58,実行度合表集計!$S:$S,$A$56,実行度合表集計!$D:$D,"&lt;&gt;")*集計フラグ3</f>
        <v>#REF!</v>
      </c>
      <c r="CA58" s="1746" t="str">
        <f>集計グループ3</f>
        <v>アクティブハウス</v>
      </c>
      <c r="CB58" s="1747"/>
      <c r="CC58" s="1748"/>
      <c r="CD58" s="855" t="e">
        <f ca="1">SUMIFS(INDIRECT("実行度合表集計!C"&amp;CD103,FALSE),実行度合表集計!$I:$I,CA58,実行度合表集計!$S:$S,$A$56,実行度合表集計!$D:$D,"&lt;&gt;")</f>
        <v>#REF!</v>
      </c>
      <c r="CE58" s="845" t="e">
        <f t="shared" ca="1" si="57"/>
        <v>#REF!</v>
      </c>
      <c r="CF58" s="856" t="e">
        <f ca="1">SUMIFS(INDIRECT("実行度合表集計!C"&amp;CF103,FALSE),実行度合表集計!$I:$I,CA58,実行度合表集計!$S:$S,$A$56,実行度合表集計!$D:$D,"&lt;&gt;")</f>
        <v>#REF!</v>
      </c>
      <c r="CG58" s="855" t="e">
        <f ca="1">CF58-SUMIFS(実行度合表集計!$Q:$Q,実行度合表集計!$I:$I,CA58,実行度合表集計!$S:$S,$A$56,実行度合表集計!$D:$D,"&lt;&gt;")*1000</f>
        <v>#REF!</v>
      </c>
      <c r="CH58" s="857" t="e">
        <f ca="1">SUMIFS(INDIRECT("実行度合表集計!C"&amp;CH103,FALSE),実行度合表集計!$I:$I,CA58,実行度合表集計!$S:$S,$A$56,実行度合表集計!$D:$D,"&lt;&gt;")*集計フラグ3</f>
        <v>#REF!</v>
      </c>
      <c r="CI58" s="858" t="e">
        <f t="shared" ca="1" si="58"/>
        <v>#REF!</v>
      </c>
      <c r="CJ58" s="845" t="e">
        <f t="shared" ca="1" si="59"/>
        <v>#REF!</v>
      </c>
      <c r="CK58" s="855" t="e">
        <f t="shared" ca="1" si="60"/>
        <v>#REF!</v>
      </c>
      <c r="CL58" s="857" t="e">
        <f t="shared" ca="1" si="61"/>
        <v>#REF!</v>
      </c>
      <c r="CM58" s="1712"/>
      <c r="CN58" s="854" t="s">
        <v>35</v>
      </c>
      <c r="CO58" s="1746" t="str">
        <f>集計グループ3</f>
        <v>アクティブハウス</v>
      </c>
      <c r="CP58" s="1747"/>
      <c r="CQ58" s="1748"/>
      <c r="CR58" s="855" t="e">
        <f ca="1">SUMIFS(INDIRECT("実行度合表集計!C"&amp;CR103,FALSE),実行度合表集計!$I:$I,CO58,実行度合表集計!$S:$S,$A$56,実行度合表集計!$D:$D,"&lt;&gt;")</f>
        <v>#REF!</v>
      </c>
      <c r="CS58" s="845" t="e">
        <f t="shared" ca="1" si="62"/>
        <v>#REF!</v>
      </c>
      <c r="CT58" s="856" t="e">
        <f ca="1">SUMIFS(INDIRECT("実行度合表集計!C"&amp;CT103,FALSE),実行度合表集計!$I:$I,CO58,実行度合表集計!$S:$S,$A$56,実行度合表集計!$D:$D,"&lt;&gt;")</f>
        <v>#REF!</v>
      </c>
      <c r="CU58" s="855" t="e">
        <f ca="1">CT58-SUMIFS(実行度合表集計!$Q:$Q,実行度合表集計!$I:$I,CO58,実行度合表集計!$S:$S,$A$56,実行度合表集計!$D:$D,"&lt;&gt;")*1000</f>
        <v>#REF!</v>
      </c>
      <c r="CV58" s="857" t="e">
        <f ca="1">SUMIFS(INDIRECT("実行度合表集計!C"&amp;CV103,FALSE),実行度合表集計!$I:$I,CO58,実行度合表集計!$S:$S,$A$56,実行度合表集計!$D:$D,"&lt;&gt;")*集計フラグ3</f>
        <v>#REF!</v>
      </c>
      <c r="CW58" s="1746" t="str">
        <f>集計グループ3</f>
        <v>アクティブハウス</v>
      </c>
      <c r="CX58" s="1747"/>
      <c r="CY58" s="1748"/>
      <c r="CZ58" s="855" t="e">
        <f ca="1">SUMIFS(INDIRECT("実行度合表集計!C"&amp;CZ103,FALSE),実行度合表集計!$I:$I,CW58,実行度合表集計!$S:$S,$A$56,実行度合表集計!$D:$D,"&lt;&gt;")</f>
        <v>#REF!</v>
      </c>
      <c r="DA58" s="845" t="e">
        <f t="shared" ca="1" si="63"/>
        <v>#REF!</v>
      </c>
      <c r="DB58" s="856" t="e">
        <f ca="1">SUMIFS(INDIRECT("実行度合表集計!C"&amp;DB103,FALSE),実行度合表集計!$I:$I,CW58,実行度合表集計!$S:$S,$A$56,実行度合表集計!$D:$D,"&lt;&gt;")</f>
        <v>#REF!</v>
      </c>
      <c r="DC58" s="855" t="e">
        <f ca="1">DB58-SUMIFS(実行度合表集計!$Q:$Q,実行度合表集計!$I:$I,CW58,実行度合表集計!$S:$S,$A$56,実行度合表集計!$D:$D,"&lt;&gt;")*1000</f>
        <v>#REF!</v>
      </c>
      <c r="DD58" s="857" t="e">
        <f ca="1">SUMIFS(INDIRECT("実行度合表集計!C"&amp;DD103,FALSE),実行度合表集計!$I:$I,CW58,実行度合表集計!$S:$S,$A$56,実行度合表集計!$D:$D,"&lt;&gt;")*集計フラグ3</f>
        <v>#REF!</v>
      </c>
      <c r="DE58" s="1746" t="str">
        <f>集計グループ3</f>
        <v>アクティブハウス</v>
      </c>
      <c r="DF58" s="1747"/>
      <c r="DG58" s="1748"/>
      <c r="DH58" s="855" t="e">
        <f ca="1">SUMIFS(INDIRECT("実行度合表集計!C"&amp;DH103,FALSE),実行度合表集計!$I:$I,DE58,実行度合表集計!$S:$S,$A$56,実行度合表集計!$D:$D,"&lt;&gt;")</f>
        <v>#REF!</v>
      </c>
      <c r="DI58" s="845" t="e">
        <f t="shared" ca="1" si="64"/>
        <v>#REF!</v>
      </c>
      <c r="DJ58" s="856" t="e">
        <f ca="1">SUMIFS(INDIRECT("実行度合表集計!C"&amp;DJ103,FALSE),実行度合表集計!$I:$I,DE58,実行度合表集計!$S:$S,$A$56,実行度合表集計!$D:$D,"&lt;&gt;")</f>
        <v>#REF!</v>
      </c>
      <c r="DK58" s="855" t="e">
        <f ca="1">DJ58-SUMIFS(実行度合表集計!$Q:$Q,実行度合表集計!$I:$I,DE58,実行度合表集計!$S:$S,$A$56,実行度合表集計!$D:$D,"&lt;&gt;")*1000</f>
        <v>#REF!</v>
      </c>
      <c r="DL58" s="857" t="e">
        <f ca="1">SUMIFS(INDIRECT("実行度合表集計!C"&amp;DL103,FALSE),実行度合表集計!$I:$I,DE58,実行度合表集計!$S:$S,$A$56,実行度合表集計!$D:$D,"&lt;&gt;")*集計フラグ3</f>
        <v>#REF!</v>
      </c>
      <c r="DM58" s="858" t="e">
        <f t="shared" ca="1" si="45"/>
        <v>#REF!</v>
      </c>
      <c r="DN58" s="845" t="e">
        <f t="shared" ca="1" si="65"/>
        <v>#REF!</v>
      </c>
      <c r="DO58" s="855" t="e">
        <f t="shared" ca="1" si="46"/>
        <v>#REF!</v>
      </c>
      <c r="DP58" s="859" t="e">
        <f t="shared" ca="1" si="66"/>
        <v>#REF!</v>
      </c>
      <c r="DR58" s="851"/>
      <c r="DS58" s="852"/>
      <c r="DT58" s="853"/>
    </row>
    <row r="59" spans="1:124" ht="14.1" customHeight="1" x14ac:dyDescent="0.25">
      <c r="A59" s="1712"/>
      <c r="B59" s="854" t="s">
        <v>36</v>
      </c>
      <c r="C59" s="1746" t="str">
        <f>集計グループ4</f>
        <v>君津住宅</v>
      </c>
      <c r="D59" s="1747"/>
      <c r="E59" s="1748"/>
      <c r="F59" s="855" t="e">
        <f ca="1">SUMIFS(INDIRECT("実行度合表集計!C"&amp;F103,FALSE),実行度合表集計!$I:$I,C59,実行度合表集計!$S:$S,$A$56,実行度合表集計!$D:$D,"&lt;&gt;")</f>
        <v>#REF!</v>
      </c>
      <c r="G59" s="845" t="e">
        <f t="shared" ca="1" si="47"/>
        <v>#REF!</v>
      </c>
      <c r="H59" s="856" t="e">
        <f ca="1">SUMIFS(INDIRECT("実行度合表集計!C"&amp;H103,FALSE),実行度合表集計!$I:$I,C59,実行度合表集計!$S:$S,$A$56,実行度合表集計!$D:$D,"&lt;&gt;")</f>
        <v>#REF!</v>
      </c>
      <c r="I59" s="855" t="e">
        <f ca="1">H59-SUMIFS(実行度合表集計!$Q:$Q,実行度合表集計!$I:$I,C59,実行度合表集計!$S:$S,$A$56,実行度合表集計!$D:$D,"&lt;&gt;")*1000</f>
        <v>#REF!</v>
      </c>
      <c r="J59" s="857" t="e">
        <f ca="1">SUMIFS(INDIRECT("実行度合表集計!C"&amp;J103,FALSE),実行度合表集計!$I:$I,C59,実行度合表集計!$S:$S,$A$56,実行度合表集計!$D:$D,"&lt;&gt;")*集計フラグ4</f>
        <v>#REF!</v>
      </c>
      <c r="K59" s="1746" t="str">
        <f>集計グループ4</f>
        <v>君津住宅</v>
      </c>
      <c r="L59" s="1747"/>
      <c r="M59" s="1748"/>
      <c r="N59" s="855" t="e">
        <f ca="1">SUMIFS(INDIRECT("実行度合表集計!C"&amp;N103,FALSE),実行度合表集計!$I:$I,K59,実行度合表集計!$S:$S,$A$56,実行度合表集計!$D:$D,"&lt;&gt;")</f>
        <v>#REF!</v>
      </c>
      <c r="O59" s="845" t="e">
        <f t="shared" ca="1" si="48"/>
        <v>#REF!</v>
      </c>
      <c r="P59" s="856" t="e">
        <f ca="1">SUMIFS(INDIRECT("実行度合表集計!C"&amp;P103,FALSE),実行度合表集計!$I:$I,K59,実行度合表集計!$S:$S,$A$56,実行度合表集計!$D:$D,"&lt;&gt;")</f>
        <v>#REF!</v>
      </c>
      <c r="Q59" s="855" t="e">
        <f ca="1">P59-SUMIFS(実行度合表集計!$Q:$Q,実行度合表集計!$I:$I,K59,実行度合表集計!$S:$S,$A$56,実行度合表集計!$D:$D,"&lt;&gt;")*1000</f>
        <v>#REF!</v>
      </c>
      <c r="R59" s="857" t="e">
        <f ca="1">SUMIFS(INDIRECT("実行度合表集計!C"&amp;R103,FALSE),実行度合表集計!$I:$I,K59,実行度合表集計!$S:$S,$A$56,実行度合表集計!$D:$D,"&lt;&gt;")*集計フラグ4</f>
        <v>#REF!</v>
      </c>
      <c r="S59" s="1746" t="str">
        <f>集計グループ4</f>
        <v>君津住宅</v>
      </c>
      <c r="T59" s="1747"/>
      <c r="U59" s="1748"/>
      <c r="V59" s="855" t="e">
        <f ca="1">SUMIFS(INDIRECT("実行度合表集計!C"&amp;V103,FALSE),実行度合表集計!$I:$I,S59,実行度合表集計!$S:$S,$A$56,実行度合表集計!$D:$D,"&lt;&gt;")</f>
        <v>#REF!</v>
      </c>
      <c r="W59" s="845" t="e">
        <f t="shared" ca="1" si="49"/>
        <v>#REF!</v>
      </c>
      <c r="X59" s="856" t="e">
        <f ca="1">SUMIFS(INDIRECT("実行度合表集計!C"&amp;X103,FALSE),実行度合表集計!$I:$I,S59,実行度合表集計!$S:$S,$A$56,実行度合表集計!$D:$D,"&lt;&gt;")</f>
        <v>#REF!</v>
      </c>
      <c r="Y59" s="855" t="e">
        <f ca="1">X59-SUMIFS(実行度合表集計!$Q:$Q,実行度合表集計!$I:$I,S59,実行度合表集計!$S:$S,$A$56,実行度合表集計!$D:$D,"&lt;&gt;")*1000</f>
        <v>#REF!</v>
      </c>
      <c r="Z59" s="857" t="e">
        <f ca="1">SUMIFS(INDIRECT("実行度合表集計!C"&amp;Z103,FALSE),実行度合表集計!$I:$I,S59,実行度合表集計!$S:$S,$A$56,実行度合表集計!$D:$D,"&lt;&gt;")*集計フラグ4</f>
        <v>#REF!</v>
      </c>
      <c r="AA59" s="858" t="e">
        <f t="shared" ca="1" si="39"/>
        <v>#REF!</v>
      </c>
      <c r="AB59" s="845" t="e">
        <f t="shared" ca="1" si="50"/>
        <v>#REF!</v>
      </c>
      <c r="AC59" s="855" t="e">
        <f t="shared" ca="1" si="40"/>
        <v>#REF!</v>
      </c>
      <c r="AD59" s="857" t="e">
        <f t="shared" ca="1" si="41"/>
        <v>#REF!</v>
      </c>
      <c r="AE59" s="1712"/>
      <c r="AF59" s="854" t="s">
        <v>36</v>
      </c>
      <c r="AG59" s="1746" t="str">
        <f>集計グループ4</f>
        <v>君津住宅</v>
      </c>
      <c r="AH59" s="1747"/>
      <c r="AI59" s="1748"/>
      <c r="AJ59" s="855" t="e">
        <f ca="1">SUMIFS(INDIRECT("実行度合表集計!C"&amp;AJ103,FALSE),実行度合表集計!$I:$I,AG59,実行度合表集計!$S:$S,$A$56,実行度合表集計!$D:$D,"&lt;&gt;")</f>
        <v>#REF!</v>
      </c>
      <c r="AK59" s="845" t="e">
        <f t="shared" ca="1" si="51"/>
        <v>#REF!</v>
      </c>
      <c r="AL59" s="856" t="e">
        <f ca="1">SUMIFS(INDIRECT("実行度合表集計!C"&amp;AL103,FALSE),実行度合表集計!$I:$I,AG59,実行度合表集計!$S:$S,$A$56,実行度合表集計!$D:$D,"&lt;&gt;")</f>
        <v>#REF!</v>
      </c>
      <c r="AM59" s="855" t="e">
        <f ca="1">AL59-SUMIFS(実行度合表集計!$Q:$Q,実行度合表集計!$I:$I,AG59,実行度合表集計!$S:$S,$A$56,実行度合表集計!$D:$D,"&lt;&gt;")*1000</f>
        <v>#REF!</v>
      </c>
      <c r="AN59" s="857" t="e">
        <f ca="1">SUMIFS(INDIRECT("実行度合表集計!C"&amp;AN103,FALSE),実行度合表集計!$I:$I,AG59,実行度合表集計!$S:$S,$A$56,実行度合表集計!$D:$D,"&lt;&gt;")*集計フラグ4</f>
        <v>#REF!</v>
      </c>
      <c r="AO59" s="1746" t="str">
        <f>集計グループ4</f>
        <v>君津住宅</v>
      </c>
      <c r="AP59" s="1747"/>
      <c r="AQ59" s="1748"/>
      <c r="AR59" s="855" t="e">
        <f ca="1">SUMIFS(INDIRECT("実行度合表集計!C"&amp;AR103,FALSE),実行度合表集計!$I:$I,AO59,実行度合表集計!$S:$S,$A$56,実行度合表集計!$D:$D,"&lt;&gt;")</f>
        <v>#REF!</v>
      </c>
      <c r="AS59" s="845" t="e">
        <f t="shared" ca="1" si="52"/>
        <v>#REF!</v>
      </c>
      <c r="AT59" s="856" t="e">
        <f ca="1">SUMIFS(INDIRECT("実行度合表集計!C"&amp;AT103,FALSE),実行度合表集計!$I:$I,AO59,実行度合表集計!$S:$S,$A$56,実行度合表集計!$D:$D,"&lt;&gt;")</f>
        <v>#REF!</v>
      </c>
      <c r="AU59" s="855" t="e">
        <f ca="1">AT59-SUMIFS(実行度合表集計!$Q:$Q,実行度合表集計!$I:$I,AO59,実行度合表集計!$S:$S,$A$56,実行度合表集計!$D:$D,"&lt;&gt;")*1000</f>
        <v>#REF!</v>
      </c>
      <c r="AV59" s="857" t="e">
        <f ca="1">SUMIFS(INDIRECT("実行度合表集計!C"&amp;AV103,FALSE),実行度合表集計!$I:$I,AO59,実行度合表集計!$S:$S,$A$56,実行度合表集計!$D:$D,"&lt;&gt;")*集計フラグ4</f>
        <v>#REF!</v>
      </c>
      <c r="AW59" s="1746" t="str">
        <f>集計グループ4</f>
        <v>君津住宅</v>
      </c>
      <c r="AX59" s="1747"/>
      <c r="AY59" s="1748"/>
      <c r="AZ59" s="855" t="e">
        <f ca="1">SUMIFS(INDIRECT("実行度合表集計!C"&amp;AZ103,FALSE),実行度合表集計!$I:$I,AW59,実行度合表集計!$S:$S,$A$56,実行度合表集計!$D:$D,"&lt;&gt;")</f>
        <v>#REF!</v>
      </c>
      <c r="BA59" s="845" t="e">
        <f t="shared" ca="1" si="53"/>
        <v>#REF!</v>
      </c>
      <c r="BB59" s="856" t="e">
        <f ca="1">SUMIFS(INDIRECT("実行度合表集計!C"&amp;BB103,FALSE),実行度合表集計!$I:$I,AW59,実行度合表集計!$S:$S,$A$56,実行度合表集計!$D:$D,"&lt;&gt;")</f>
        <v>#REF!</v>
      </c>
      <c r="BC59" s="855" t="e">
        <f ca="1">BB59-SUMIFS(実行度合表集計!$Q:$Q,実行度合表集計!$I:$I,AW59,実行度合表集計!$S:$S,$A$56,実行度合表集計!$D:$D,"&lt;&gt;")*1000</f>
        <v>#REF!</v>
      </c>
      <c r="BD59" s="857" t="e">
        <f ca="1">SUMIFS(INDIRECT("実行度合表集計!C"&amp;BD103,FALSE),実行度合表集計!$I:$I,AW59,実行度合表集計!$S:$S,$A$56,実行度合表集計!$D:$D,"&lt;&gt;")*集計フラグ4</f>
        <v>#REF!</v>
      </c>
      <c r="BE59" s="858" t="e">
        <f t="shared" ca="1" si="42"/>
        <v>#REF!</v>
      </c>
      <c r="BF59" s="845" t="e">
        <f t="shared" ca="1" si="54"/>
        <v>#REF!</v>
      </c>
      <c r="BG59" s="855" t="e">
        <f t="shared" ca="1" si="43"/>
        <v>#REF!</v>
      </c>
      <c r="BH59" s="857" t="e">
        <f t="shared" ca="1" si="44"/>
        <v>#REF!</v>
      </c>
      <c r="BI59" s="1712"/>
      <c r="BJ59" s="854" t="s">
        <v>36</v>
      </c>
      <c r="BK59" s="1746" t="str">
        <f>集計グループ4</f>
        <v>君津住宅</v>
      </c>
      <c r="BL59" s="1747"/>
      <c r="BM59" s="1748"/>
      <c r="BN59" s="855" t="e">
        <f ca="1">SUMIFS(INDIRECT("実行度合表集計!C"&amp;BN103,FALSE),実行度合表集計!$I:$I,BK59,実行度合表集計!$S:$S,$A$56,実行度合表集計!$D:$D,"&lt;&gt;")</f>
        <v>#REF!</v>
      </c>
      <c r="BO59" s="845" t="e">
        <f t="shared" ca="1" si="55"/>
        <v>#REF!</v>
      </c>
      <c r="BP59" s="856" t="e">
        <f ca="1">SUMIFS(INDIRECT("実行度合表集計!C"&amp;BP103,FALSE),実行度合表集計!$I:$I,BK59,実行度合表集計!$S:$S,$A$56,実行度合表集計!$D:$D,"&lt;&gt;")</f>
        <v>#REF!</v>
      </c>
      <c r="BQ59" s="855" t="e">
        <f ca="1">BP59-SUMIFS(実行度合表集計!$Q:$Q,実行度合表集計!$I:$I,BK59,実行度合表集計!$S:$S,$A$56,実行度合表集計!$D:$D,"&lt;&gt;")*1000</f>
        <v>#REF!</v>
      </c>
      <c r="BR59" s="857" t="e">
        <f ca="1">SUMIFS(INDIRECT("実行度合表集計!C"&amp;BR103,FALSE),実行度合表集計!$I:$I,BK59,実行度合表集計!$S:$S,$A$56,実行度合表集計!$D:$D,"&lt;&gt;")*集計フラグ4</f>
        <v>#REF!</v>
      </c>
      <c r="BS59" s="1746" t="str">
        <f>集計グループ4</f>
        <v>君津住宅</v>
      </c>
      <c r="BT59" s="1747"/>
      <c r="BU59" s="1748"/>
      <c r="BV59" s="855" t="e">
        <f ca="1">SUMIFS(INDIRECT("実行度合表集計!C"&amp;BV103,FALSE),実行度合表集計!$I:$I,BS59,実行度合表集計!$S:$S,$A$56,実行度合表集計!$D:$D,"&lt;&gt;")</f>
        <v>#REF!</v>
      </c>
      <c r="BW59" s="845" t="e">
        <f t="shared" ca="1" si="56"/>
        <v>#REF!</v>
      </c>
      <c r="BX59" s="856" t="e">
        <f ca="1">SUMIFS(INDIRECT("実行度合表集計!C"&amp;BX103,FALSE),実行度合表集計!$I:$I,BS59,実行度合表集計!$S:$S,$A$56,実行度合表集計!$D:$D,"&lt;&gt;")</f>
        <v>#REF!</v>
      </c>
      <c r="BY59" s="855" t="e">
        <f ca="1">BX59-SUMIFS(実行度合表集計!$Q:$Q,実行度合表集計!$I:$I,BS59,実行度合表集計!$S:$S,$A$56,実行度合表集計!$D:$D,"&lt;&gt;")*1000</f>
        <v>#REF!</v>
      </c>
      <c r="BZ59" s="857" t="e">
        <f ca="1">SUMIFS(INDIRECT("実行度合表集計!C"&amp;BZ103,FALSE),実行度合表集計!$I:$I,BS59,実行度合表集計!$S:$S,$A$56,実行度合表集計!$D:$D,"&lt;&gt;")*集計フラグ4</f>
        <v>#REF!</v>
      </c>
      <c r="CA59" s="1746" t="str">
        <f>集計グループ4</f>
        <v>君津住宅</v>
      </c>
      <c r="CB59" s="1747"/>
      <c r="CC59" s="1748"/>
      <c r="CD59" s="855" t="e">
        <f ca="1">SUMIFS(INDIRECT("実行度合表集計!C"&amp;CD103,FALSE),実行度合表集計!$I:$I,CA59,実行度合表集計!$S:$S,$A$56,実行度合表集計!$D:$D,"&lt;&gt;")</f>
        <v>#REF!</v>
      </c>
      <c r="CE59" s="845" t="e">
        <f t="shared" ca="1" si="57"/>
        <v>#REF!</v>
      </c>
      <c r="CF59" s="856" t="e">
        <f ca="1">SUMIFS(INDIRECT("実行度合表集計!C"&amp;CF103,FALSE),実行度合表集計!$I:$I,CA59,実行度合表集計!$S:$S,$A$56,実行度合表集計!$D:$D,"&lt;&gt;")</f>
        <v>#REF!</v>
      </c>
      <c r="CG59" s="855" t="e">
        <f ca="1">CF59-SUMIFS(実行度合表集計!$Q:$Q,実行度合表集計!$I:$I,CA59,実行度合表集計!$S:$S,$A$56,実行度合表集計!$D:$D,"&lt;&gt;")*1000</f>
        <v>#REF!</v>
      </c>
      <c r="CH59" s="857" t="e">
        <f ca="1">SUMIFS(INDIRECT("実行度合表集計!C"&amp;CH103,FALSE),実行度合表集計!$I:$I,CA59,実行度合表集計!$S:$S,$A$56,実行度合表集計!$D:$D,"&lt;&gt;")*集計フラグ4</f>
        <v>#REF!</v>
      </c>
      <c r="CI59" s="858" t="e">
        <f t="shared" ca="1" si="58"/>
        <v>#REF!</v>
      </c>
      <c r="CJ59" s="845" t="e">
        <f t="shared" ca="1" si="59"/>
        <v>#REF!</v>
      </c>
      <c r="CK59" s="855" t="e">
        <f t="shared" ca="1" si="60"/>
        <v>#REF!</v>
      </c>
      <c r="CL59" s="857" t="e">
        <f t="shared" ca="1" si="61"/>
        <v>#REF!</v>
      </c>
      <c r="CM59" s="1712"/>
      <c r="CN59" s="854" t="s">
        <v>36</v>
      </c>
      <c r="CO59" s="1746" t="str">
        <f>集計グループ4</f>
        <v>君津住宅</v>
      </c>
      <c r="CP59" s="1747"/>
      <c r="CQ59" s="1748"/>
      <c r="CR59" s="855" t="e">
        <f ca="1">SUMIFS(INDIRECT("実行度合表集計!C"&amp;CR103,FALSE),実行度合表集計!$I:$I,CO59,実行度合表集計!$S:$S,$A$56,実行度合表集計!$D:$D,"&lt;&gt;")</f>
        <v>#REF!</v>
      </c>
      <c r="CS59" s="845" t="e">
        <f t="shared" ca="1" si="62"/>
        <v>#REF!</v>
      </c>
      <c r="CT59" s="856" t="e">
        <f ca="1">SUMIFS(INDIRECT("実行度合表集計!C"&amp;CT103,FALSE),実行度合表集計!$I:$I,CO59,実行度合表集計!$S:$S,$A$56,実行度合表集計!$D:$D,"&lt;&gt;")</f>
        <v>#REF!</v>
      </c>
      <c r="CU59" s="855" t="e">
        <f ca="1">CT59-SUMIFS(実行度合表集計!$Q:$Q,実行度合表集計!$I:$I,CO59,実行度合表集計!$S:$S,$A$56,実行度合表集計!$D:$D,"&lt;&gt;")*1000</f>
        <v>#REF!</v>
      </c>
      <c r="CV59" s="857" t="e">
        <f ca="1">SUMIFS(INDIRECT("実行度合表集計!C"&amp;CV103,FALSE),実行度合表集計!$I:$I,CO59,実行度合表集計!$S:$S,$A$56,実行度合表集計!$D:$D,"&lt;&gt;")*集計フラグ4</f>
        <v>#REF!</v>
      </c>
      <c r="CW59" s="1746" t="str">
        <f>集計グループ4</f>
        <v>君津住宅</v>
      </c>
      <c r="CX59" s="1747"/>
      <c r="CY59" s="1748"/>
      <c r="CZ59" s="855" t="e">
        <f ca="1">SUMIFS(INDIRECT("実行度合表集計!C"&amp;CZ103,FALSE),実行度合表集計!$I:$I,CW59,実行度合表集計!$S:$S,$A$56,実行度合表集計!$D:$D,"&lt;&gt;")</f>
        <v>#REF!</v>
      </c>
      <c r="DA59" s="845" t="e">
        <f t="shared" ca="1" si="63"/>
        <v>#REF!</v>
      </c>
      <c r="DB59" s="856" t="e">
        <f ca="1">SUMIFS(INDIRECT("実行度合表集計!C"&amp;DB103,FALSE),実行度合表集計!$I:$I,CW59,実行度合表集計!$S:$S,$A$56,実行度合表集計!$D:$D,"&lt;&gt;")</f>
        <v>#REF!</v>
      </c>
      <c r="DC59" s="855" t="e">
        <f ca="1">DB59-SUMIFS(実行度合表集計!$Q:$Q,実行度合表集計!$I:$I,CW59,実行度合表集計!$S:$S,$A$56,実行度合表集計!$D:$D,"&lt;&gt;")*1000</f>
        <v>#REF!</v>
      </c>
      <c r="DD59" s="857" t="e">
        <f ca="1">SUMIFS(INDIRECT("実行度合表集計!C"&amp;DD103,FALSE),実行度合表集計!$I:$I,CW59,実行度合表集計!$S:$S,$A$56,実行度合表集計!$D:$D,"&lt;&gt;")*集計フラグ4</f>
        <v>#REF!</v>
      </c>
      <c r="DE59" s="1746" t="str">
        <f>集計グループ4</f>
        <v>君津住宅</v>
      </c>
      <c r="DF59" s="1747"/>
      <c r="DG59" s="1748"/>
      <c r="DH59" s="855" t="e">
        <f ca="1">SUMIFS(INDIRECT("実行度合表集計!C"&amp;DH103,FALSE),実行度合表集計!$I:$I,DE59,実行度合表集計!$S:$S,$A$56,実行度合表集計!$D:$D,"&lt;&gt;")</f>
        <v>#REF!</v>
      </c>
      <c r="DI59" s="845" t="e">
        <f t="shared" ca="1" si="64"/>
        <v>#REF!</v>
      </c>
      <c r="DJ59" s="856" t="e">
        <f ca="1">SUMIFS(INDIRECT("実行度合表集計!C"&amp;DJ103,FALSE),実行度合表集計!$I:$I,DE59,実行度合表集計!$S:$S,$A$56,実行度合表集計!$D:$D,"&lt;&gt;")</f>
        <v>#REF!</v>
      </c>
      <c r="DK59" s="855" t="e">
        <f ca="1">DJ59-SUMIFS(実行度合表集計!$Q:$Q,実行度合表集計!$I:$I,DE59,実行度合表集計!$S:$S,$A$56,実行度合表集計!$D:$D,"&lt;&gt;")*1000</f>
        <v>#REF!</v>
      </c>
      <c r="DL59" s="857" t="e">
        <f ca="1">SUMIFS(INDIRECT("実行度合表集計!C"&amp;DL103,FALSE),実行度合表集計!$I:$I,DE59,実行度合表集計!$S:$S,$A$56,実行度合表集計!$D:$D,"&lt;&gt;")*集計フラグ4</f>
        <v>#REF!</v>
      </c>
      <c r="DM59" s="858" t="e">
        <f t="shared" ca="1" si="45"/>
        <v>#REF!</v>
      </c>
      <c r="DN59" s="845" t="e">
        <f t="shared" ca="1" si="65"/>
        <v>#REF!</v>
      </c>
      <c r="DO59" s="855" t="e">
        <f t="shared" ca="1" si="46"/>
        <v>#REF!</v>
      </c>
      <c r="DP59" s="859" t="e">
        <f t="shared" ca="1" si="66"/>
        <v>#REF!</v>
      </c>
      <c r="DR59" s="851"/>
      <c r="DS59" s="852"/>
      <c r="DT59" s="853"/>
    </row>
    <row r="60" spans="1:124" ht="14.1" customHeight="1" x14ac:dyDescent="0.25">
      <c r="A60" s="1712"/>
      <c r="B60" s="854" t="s">
        <v>37</v>
      </c>
      <c r="C60" s="1746" t="str">
        <f>集計グループ5</f>
        <v>Graph熊本</v>
      </c>
      <c r="D60" s="1747"/>
      <c r="E60" s="1748"/>
      <c r="F60" s="855" t="e">
        <f ca="1">SUMIFS(INDIRECT("実行度合表集計!C"&amp;F103,FALSE),実行度合表集計!$I:$I,C60,実行度合表集計!$S:$S,$A$56,実行度合表集計!$D:$D,"&lt;&gt;")</f>
        <v>#REF!</v>
      </c>
      <c r="G60" s="845" t="e">
        <f ca="1">IF(F60&lt;&gt;0,H60/F60,"")</f>
        <v>#REF!</v>
      </c>
      <c r="H60" s="856" t="e">
        <f ca="1">SUMIFS(INDIRECT("実行度合表集計!C"&amp;H103,FALSE),実行度合表集計!$I:$I,C60,実行度合表集計!$S:$S,$A$56,実行度合表集計!$D:$D,"&lt;&gt;")</f>
        <v>#REF!</v>
      </c>
      <c r="I60" s="855" t="e">
        <f ca="1">H60-SUMIFS(実行度合表集計!$Q:$Q,実行度合表集計!$I:$I,C60,実行度合表集計!$S:$S,$A$56,実行度合表集計!$D:$D,"&lt;&gt;")*1000</f>
        <v>#REF!</v>
      </c>
      <c r="J60" s="857" t="e">
        <f ca="1">SUMIFS(INDIRECT("実行度合表集計!C"&amp;J103,FALSE),実行度合表集計!$I:$I,C60,実行度合表集計!$S:$S,$A$56,実行度合表集計!$D:$D,"&lt;&gt;")*集計フラグ5</f>
        <v>#REF!</v>
      </c>
      <c r="K60" s="1746" t="str">
        <f>集計グループ5</f>
        <v>Graph熊本</v>
      </c>
      <c r="L60" s="1747"/>
      <c r="M60" s="1748"/>
      <c r="N60" s="855" t="e">
        <f ca="1">SUMIFS(INDIRECT("実行度合表集計!C"&amp;N103,FALSE),実行度合表集計!$I:$I,K60,実行度合表集計!$S:$S,$A$56,実行度合表集計!$D:$D,"&lt;&gt;")</f>
        <v>#REF!</v>
      </c>
      <c r="O60" s="845" t="e">
        <f ca="1">IF(N60&lt;&gt;0,P60/N60,"")</f>
        <v>#REF!</v>
      </c>
      <c r="P60" s="856" t="e">
        <f ca="1">SUMIFS(INDIRECT("実行度合表集計!C"&amp;P103,FALSE),実行度合表集計!$I:$I,K60,実行度合表集計!$S:$S,$A$56,実行度合表集計!$D:$D,"&lt;&gt;")</f>
        <v>#REF!</v>
      </c>
      <c r="Q60" s="855" t="e">
        <f ca="1">P60-SUMIFS(実行度合表集計!$Q:$Q,実行度合表集計!$I:$I,K60,実行度合表集計!$S:$S,$A$56,実行度合表集計!$D:$D,"&lt;&gt;")*1000</f>
        <v>#REF!</v>
      </c>
      <c r="R60" s="857" t="e">
        <f ca="1">SUMIFS(INDIRECT("実行度合表集計!C"&amp;R103,FALSE),実行度合表集計!$I:$I,K60,実行度合表集計!$S:$S,$A$56,実行度合表集計!$D:$D,"&lt;&gt;")*集計フラグ5</f>
        <v>#REF!</v>
      </c>
      <c r="S60" s="1746" t="str">
        <f>集計グループ5</f>
        <v>Graph熊本</v>
      </c>
      <c r="T60" s="1747"/>
      <c r="U60" s="1748"/>
      <c r="V60" s="855" t="e">
        <f ca="1">SUMIFS(INDIRECT("実行度合表集計!C"&amp;V103,FALSE),実行度合表集計!$I:$I,S60,実行度合表集計!$S:$S,$A$56,実行度合表集計!$D:$D,"&lt;&gt;")</f>
        <v>#REF!</v>
      </c>
      <c r="W60" s="845" t="e">
        <f ca="1">IF(V60&lt;&gt;0,X60/V60,"")</f>
        <v>#REF!</v>
      </c>
      <c r="X60" s="856" t="e">
        <f ca="1">SUMIFS(INDIRECT("実行度合表集計!C"&amp;X103,FALSE),実行度合表集計!$I:$I,S60,実行度合表集計!$S:$S,$A$56,実行度合表集計!$D:$D,"&lt;&gt;")</f>
        <v>#REF!</v>
      </c>
      <c r="Y60" s="855" t="e">
        <f ca="1">X60-SUMIFS(実行度合表集計!$Q:$Q,実行度合表集計!$I:$I,S60,実行度合表集計!$S:$S,$A$56,実行度合表集計!$D:$D,"&lt;&gt;")*1000</f>
        <v>#REF!</v>
      </c>
      <c r="Z60" s="857" t="e">
        <f ca="1">SUMIFS(INDIRECT("実行度合表集計!C"&amp;Z103,FALSE),実行度合表集計!$I:$I,S60,実行度合表集計!$S:$S,$A$56,実行度合表集計!$D:$D,"&lt;&gt;")*集計フラグ5</f>
        <v>#REF!</v>
      </c>
      <c r="AA60" s="858" t="e">
        <f t="shared" ca="1" si="39"/>
        <v>#REF!</v>
      </c>
      <c r="AB60" s="845" t="e">
        <f t="shared" ca="1" si="50"/>
        <v>#REF!</v>
      </c>
      <c r="AC60" s="855" t="e">
        <f t="shared" ca="1" si="40"/>
        <v>#REF!</v>
      </c>
      <c r="AD60" s="857" t="e">
        <f t="shared" ca="1" si="41"/>
        <v>#REF!</v>
      </c>
      <c r="AE60" s="1712"/>
      <c r="AF60" s="854" t="s">
        <v>37</v>
      </c>
      <c r="AG60" s="1746" t="str">
        <f>集計グループ5</f>
        <v>Graph熊本</v>
      </c>
      <c r="AH60" s="1747"/>
      <c r="AI60" s="1748"/>
      <c r="AJ60" s="855" t="e">
        <f ca="1">SUMIFS(INDIRECT("実行度合表集計!C"&amp;AJ103,FALSE),実行度合表集計!$I:$I,AG60,実行度合表集計!$S:$S,$A$56,実行度合表集計!$D:$D,"&lt;&gt;")</f>
        <v>#REF!</v>
      </c>
      <c r="AK60" s="845" t="e">
        <f ca="1">IF(AJ60&lt;&gt;0,AL60/AJ60,"")</f>
        <v>#REF!</v>
      </c>
      <c r="AL60" s="856" t="e">
        <f ca="1">SUMIFS(INDIRECT("実行度合表集計!C"&amp;AL103,FALSE),実行度合表集計!$I:$I,AG60,実行度合表集計!$S:$S,$A$56,実行度合表集計!$D:$D,"&lt;&gt;")</f>
        <v>#REF!</v>
      </c>
      <c r="AM60" s="855" t="e">
        <f ca="1">AL60-SUMIFS(実行度合表集計!$Q:$Q,実行度合表集計!$I:$I,AG60,実行度合表集計!$S:$S,$A$56,実行度合表集計!$D:$D,"&lt;&gt;")*1000</f>
        <v>#REF!</v>
      </c>
      <c r="AN60" s="857" t="e">
        <f ca="1">SUMIFS(INDIRECT("実行度合表集計!C"&amp;AN103,FALSE),実行度合表集計!$I:$I,AG60,実行度合表集計!$S:$S,$A$56,実行度合表集計!$D:$D,"&lt;&gt;")*集計フラグ5</f>
        <v>#REF!</v>
      </c>
      <c r="AO60" s="1746" t="str">
        <f>集計グループ5</f>
        <v>Graph熊本</v>
      </c>
      <c r="AP60" s="1747"/>
      <c r="AQ60" s="1748"/>
      <c r="AR60" s="855" t="e">
        <f ca="1">SUMIFS(INDIRECT("実行度合表集計!C"&amp;AR103,FALSE),実行度合表集計!$I:$I,AO60,実行度合表集計!$S:$S,$A$56,実行度合表集計!$D:$D,"&lt;&gt;")</f>
        <v>#REF!</v>
      </c>
      <c r="AS60" s="845" t="e">
        <f ca="1">IF(AR60&lt;&gt;0,AT60/AR60,"")</f>
        <v>#REF!</v>
      </c>
      <c r="AT60" s="856" t="e">
        <f ca="1">SUMIFS(INDIRECT("実行度合表集計!C"&amp;AT103,FALSE),実行度合表集計!$I:$I,AO60,実行度合表集計!$S:$S,$A$56,実行度合表集計!$D:$D,"&lt;&gt;")</f>
        <v>#REF!</v>
      </c>
      <c r="AU60" s="855" t="e">
        <f ca="1">AT60-SUMIFS(実行度合表集計!$Q:$Q,実行度合表集計!$I:$I,AO60,実行度合表集計!$S:$S,$A$56,実行度合表集計!$D:$D,"&lt;&gt;")*1000</f>
        <v>#REF!</v>
      </c>
      <c r="AV60" s="857" t="e">
        <f ca="1">SUMIFS(INDIRECT("実行度合表集計!C"&amp;AV103,FALSE),実行度合表集計!$I:$I,AO60,実行度合表集計!$S:$S,$A$56,実行度合表集計!$D:$D,"&lt;&gt;")*集計フラグ5</f>
        <v>#REF!</v>
      </c>
      <c r="AW60" s="1746" t="str">
        <f>集計グループ5</f>
        <v>Graph熊本</v>
      </c>
      <c r="AX60" s="1747"/>
      <c r="AY60" s="1748"/>
      <c r="AZ60" s="855" t="e">
        <f ca="1">SUMIFS(INDIRECT("実行度合表集計!C"&amp;AZ103,FALSE),実行度合表集計!$I:$I,AW60,実行度合表集計!$S:$S,$A$56,実行度合表集計!$D:$D,"&lt;&gt;")</f>
        <v>#REF!</v>
      </c>
      <c r="BA60" s="845" t="e">
        <f ca="1">IF(AZ60&lt;&gt;0,BB60/AZ60,"")</f>
        <v>#REF!</v>
      </c>
      <c r="BB60" s="856" t="e">
        <f ca="1">SUMIFS(INDIRECT("実行度合表集計!C"&amp;BB103,FALSE),実行度合表集計!$I:$I,AW60,実行度合表集計!$S:$S,$A$56,実行度合表集計!$D:$D,"&lt;&gt;")</f>
        <v>#REF!</v>
      </c>
      <c r="BC60" s="855" t="e">
        <f ca="1">BB60-SUMIFS(実行度合表集計!$Q:$Q,実行度合表集計!$I:$I,AW60,実行度合表集計!$S:$S,$A$56,実行度合表集計!$D:$D,"&lt;&gt;")*1000</f>
        <v>#REF!</v>
      </c>
      <c r="BD60" s="857" t="e">
        <f ca="1">SUMIFS(INDIRECT("実行度合表集計!C"&amp;BD103,FALSE),実行度合表集計!$I:$I,AW60,実行度合表集計!$S:$S,$A$56,実行度合表集計!$D:$D,"&lt;&gt;")*集計フラグ5</f>
        <v>#REF!</v>
      </c>
      <c r="BE60" s="858" t="e">
        <f t="shared" ca="1" si="42"/>
        <v>#REF!</v>
      </c>
      <c r="BF60" s="845" t="e">
        <f t="shared" ca="1" si="54"/>
        <v>#REF!</v>
      </c>
      <c r="BG60" s="855" t="e">
        <f t="shared" ca="1" si="43"/>
        <v>#REF!</v>
      </c>
      <c r="BH60" s="857" t="e">
        <f t="shared" ca="1" si="44"/>
        <v>#REF!</v>
      </c>
      <c r="BI60" s="1712"/>
      <c r="BJ60" s="854" t="s">
        <v>37</v>
      </c>
      <c r="BK60" s="1746" t="str">
        <f>集計グループ5</f>
        <v>Graph熊本</v>
      </c>
      <c r="BL60" s="1747"/>
      <c r="BM60" s="1748"/>
      <c r="BN60" s="855" t="e">
        <f ca="1">SUMIFS(INDIRECT("実行度合表集計!C"&amp;BN103,FALSE),実行度合表集計!$I:$I,BK60,実行度合表集計!$S:$S,$A$56,実行度合表集計!$D:$D,"&lt;&gt;")</f>
        <v>#REF!</v>
      </c>
      <c r="BO60" s="845" t="e">
        <f ca="1">IF(BN60&lt;&gt;0,BP60/BN60,"")</f>
        <v>#REF!</v>
      </c>
      <c r="BP60" s="856" t="e">
        <f ca="1">SUMIFS(INDIRECT("実行度合表集計!C"&amp;BP103,FALSE),実行度合表集計!$I:$I,BK60,実行度合表集計!$S:$S,$A$56,実行度合表集計!$D:$D,"&lt;&gt;")</f>
        <v>#REF!</v>
      </c>
      <c r="BQ60" s="855" t="e">
        <f ca="1">BP60-SUMIFS(実行度合表集計!$Q:$Q,実行度合表集計!$I:$I,BK60,実行度合表集計!$S:$S,$A$56,実行度合表集計!$D:$D,"&lt;&gt;")*1000</f>
        <v>#REF!</v>
      </c>
      <c r="BR60" s="857" t="e">
        <f ca="1">SUMIFS(INDIRECT("実行度合表集計!C"&amp;BR103,FALSE),実行度合表集計!$I:$I,BK60,実行度合表集計!$S:$S,$A$56,実行度合表集計!$D:$D,"&lt;&gt;")*集計フラグ5</f>
        <v>#REF!</v>
      </c>
      <c r="BS60" s="1746" t="str">
        <f>集計グループ5</f>
        <v>Graph熊本</v>
      </c>
      <c r="BT60" s="1747"/>
      <c r="BU60" s="1748"/>
      <c r="BV60" s="855" t="e">
        <f ca="1">SUMIFS(INDIRECT("実行度合表集計!C"&amp;BV103,FALSE),実行度合表集計!$I:$I,BS60,実行度合表集計!$S:$S,$A$56,実行度合表集計!$D:$D,"&lt;&gt;")</f>
        <v>#REF!</v>
      </c>
      <c r="BW60" s="845" t="e">
        <f ca="1">IF(BV60&lt;&gt;0,BX60/BV60,"")</f>
        <v>#REF!</v>
      </c>
      <c r="BX60" s="856" t="e">
        <f ca="1">SUMIFS(INDIRECT("実行度合表集計!C"&amp;BX103,FALSE),実行度合表集計!$I:$I,BS60,実行度合表集計!$S:$S,$A$56,実行度合表集計!$D:$D,"&lt;&gt;")</f>
        <v>#REF!</v>
      </c>
      <c r="BY60" s="855" t="e">
        <f ca="1">BX60-SUMIFS(実行度合表集計!$Q:$Q,実行度合表集計!$I:$I,BS60,実行度合表集計!$S:$S,$A$56,実行度合表集計!$D:$D,"&lt;&gt;")*1000</f>
        <v>#REF!</v>
      </c>
      <c r="BZ60" s="857" t="e">
        <f ca="1">SUMIFS(INDIRECT("実行度合表集計!C"&amp;BZ103,FALSE),実行度合表集計!$I:$I,BS60,実行度合表集計!$S:$S,$A$56,実行度合表集計!$D:$D,"&lt;&gt;")*集計フラグ5</f>
        <v>#REF!</v>
      </c>
      <c r="CA60" s="1746" t="str">
        <f>集計グループ5</f>
        <v>Graph熊本</v>
      </c>
      <c r="CB60" s="1747"/>
      <c r="CC60" s="1748"/>
      <c r="CD60" s="855" t="e">
        <f ca="1">SUMIFS(INDIRECT("実行度合表集計!C"&amp;CD103,FALSE),実行度合表集計!$I:$I,CA60,実行度合表集計!$S:$S,$A$56,実行度合表集計!$D:$D,"&lt;&gt;")</f>
        <v>#REF!</v>
      </c>
      <c r="CE60" s="845" t="e">
        <f ca="1">IF(CD60&lt;&gt;0,CF60/CD60,"")</f>
        <v>#REF!</v>
      </c>
      <c r="CF60" s="856" t="e">
        <f ca="1">SUMIFS(INDIRECT("実行度合表集計!C"&amp;CF103,FALSE),実行度合表集計!$I:$I,CA60,実行度合表集計!$S:$S,$A$56,実行度合表集計!$D:$D,"&lt;&gt;")</f>
        <v>#REF!</v>
      </c>
      <c r="CG60" s="855" t="e">
        <f ca="1">CF60-SUMIFS(実行度合表集計!$Q:$Q,実行度合表集計!$I:$I,CA60,実行度合表集計!$S:$S,$A$56,実行度合表集計!$D:$D,"&lt;&gt;")*1000</f>
        <v>#REF!</v>
      </c>
      <c r="CH60" s="857" t="e">
        <f ca="1">SUMIFS(INDIRECT("実行度合表集計!C"&amp;CH103,FALSE),実行度合表集計!$I:$I,CA60,実行度合表集計!$S:$S,$A$56,実行度合表集計!$D:$D,"&lt;&gt;")*集計フラグ5</f>
        <v>#REF!</v>
      </c>
      <c r="CI60" s="858" t="e">
        <f t="shared" ca="1" si="58"/>
        <v>#REF!</v>
      </c>
      <c r="CJ60" s="845" t="e">
        <f t="shared" ca="1" si="59"/>
        <v>#REF!</v>
      </c>
      <c r="CK60" s="855" t="e">
        <f t="shared" ca="1" si="60"/>
        <v>#REF!</v>
      </c>
      <c r="CL60" s="857" t="e">
        <f t="shared" ca="1" si="61"/>
        <v>#REF!</v>
      </c>
      <c r="CM60" s="1712"/>
      <c r="CN60" s="854" t="s">
        <v>37</v>
      </c>
      <c r="CO60" s="1746" t="str">
        <f>集計グループ5</f>
        <v>Graph熊本</v>
      </c>
      <c r="CP60" s="1747"/>
      <c r="CQ60" s="1748"/>
      <c r="CR60" s="855" t="e">
        <f ca="1">SUMIFS(INDIRECT("実行度合表集計!C"&amp;CR103,FALSE),実行度合表集計!$I:$I,CO60,実行度合表集計!$S:$S,$A$56,実行度合表集計!$D:$D,"&lt;&gt;")</f>
        <v>#REF!</v>
      </c>
      <c r="CS60" s="845" t="e">
        <f ca="1">IF(CR60&lt;&gt;0,CT60/CR60,"")</f>
        <v>#REF!</v>
      </c>
      <c r="CT60" s="856" t="e">
        <f ca="1">SUMIFS(INDIRECT("実行度合表集計!C"&amp;CT103,FALSE),実行度合表集計!$I:$I,CO60,実行度合表集計!$S:$S,$A$56,実行度合表集計!$D:$D,"&lt;&gt;")</f>
        <v>#REF!</v>
      </c>
      <c r="CU60" s="855" t="e">
        <f ca="1">CT60-SUMIFS(実行度合表集計!$Q:$Q,実行度合表集計!$I:$I,CO60,実行度合表集計!$S:$S,$A$56,実行度合表集計!$D:$D,"&lt;&gt;")*1000</f>
        <v>#REF!</v>
      </c>
      <c r="CV60" s="857" t="e">
        <f ca="1">SUMIFS(INDIRECT("実行度合表集計!C"&amp;CV103,FALSE),実行度合表集計!$I:$I,CO60,実行度合表集計!$S:$S,$A$56,実行度合表集計!$D:$D,"&lt;&gt;")*集計フラグ5</f>
        <v>#REF!</v>
      </c>
      <c r="CW60" s="1746" t="str">
        <f>集計グループ5</f>
        <v>Graph熊本</v>
      </c>
      <c r="CX60" s="1747"/>
      <c r="CY60" s="1748"/>
      <c r="CZ60" s="855" t="e">
        <f ca="1">SUMIFS(INDIRECT("実行度合表集計!C"&amp;CZ103,FALSE),実行度合表集計!$I:$I,CW60,実行度合表集計!$S:$S,$A$56,実行度合表集計!$D:$D,"&lt;&gt;")</f>
        <v>#REF!</v>
      </c>
      <c r="DA60" s="845" t="e">
        <f ca="1">IF(CZ60&lt;&gt;0,DB60/CZ60,"")</f>
        <v>#REF!</v>
      </c>
      <c r="DB60" s="856" t="e">
        <f ca="1">SUMIFS(INDIRECT("実行度合表集計!C"&amp;DB103,FALSE),実行度合表集計!$I:$I,CW60,実行度合表集計!$S:$S,$A$56,実行度合表集計!$D:$D,"&lt;&gt;")</f>
        <v>#REF!</v>
      </c>
      <c r="DC60" s="855" t="e">
        <f ca="1">DB60-SUMIFS(実行度合表集計!$Q:$Q,実行度合表集計!$I:$I,CW60,実行度合表集計!$S:$S,$A$56,実行度合表集計!$D:$D,"&lt;&gt;")*1000</f>
        <v>#REF!</v>
      </c>
      <c r="DD60" s="857" t="e">
        <f ca="1">SUMIFS(INDIRECT("実行度合表集計!C"&amp;DD103,FALSE),実行度合表集計!$I:$I,CW60,実行度合表集計!$S:$S,$A$56,実行度合表集計!$D:$D,"&lt;&gt;")*集計フラグ5</f>
        <v>#REF!</v>
      </c>
      <c r="DE60" s="1746" t="str">
        <f>集計グループ5</f>
        <v>Graph熊本</v>
      </c>
      <c r="DF60" s="1747"/>
      <c r="DG60" s="1748"/>
      <c r="DH60" s="855" t="e">
        <f ca="1">SUMIFS(INDIRECT("実行度合表集計!C"&amp;DH103,FALSE),実行度合表集計!$I:$I,DE60,実行度合表集計!$S:$S,$A$56,実行度合表集計!$D:$D,"&lt;&gt;")</f>
        <v>#REF!</v>
      </c>
      <c r="DI60" s="845" t="e">
        <f ca="1">IF(DH60&lt;&gt;0,DJ60/DH60,"")</f>
        <v>#REF!</v>
      </c>
      <c r="DJ60" s="856" t="e">
        <f ca="1">SUMIFS(INDIRECT("実行度合表集計!C"&amp;DJ103,FALSE),実行度合表集計!$I:$I,DE60,実行度合表集計!$S:$S,$A$56,実行度合表集計!$D:$D,"&lt;&gt;")</f>
        <v>#REF!</v>
      </c>
      <c r="DK60" s="855" t="e">
        <f ca="1">DJ60-SUMIFS(実行度合表集計!$Q:$Q,実行度合表集計!$I:$I,DE60,実行度合表集計!$S:$S,$A$56,実行度合表集計!$D:$D,"&lt;&gt;")*1000</f>
        <v>#REF!</v>
      </c>
      <c r="DL60" s="857" t="e">
        <f ca="1">SUMIFS(INDIRECT("実行度合表集計!C"&amp;DL103,FALSE),実行度合表集計!$I:$I,DE60,実行度合表集計!$S:$S,$A$56,実行度合表集計!$D:$D,"&lt;&gt;")*集計フラグ5</f>
        <v>#REF!</v>
      </c>
      <c r="DM60" s="858" t="e">
        <f t="shared" ca="1" si="45"/>
        <v>#REF!</v>
      </c>
      <c r="DN60" s="845" t="e">
        <f t="shared" ca="1" si="65"/>
        <v>#REF!</v>
      </c>
      <c r="DO60" s="855" t="e">
        <f t="shared" ca="1" si="46"/>
        <v>#REF!</v>
      </c>
      <c r="DP60" s="859" t="e">
        <f t="shared" ca="1" si="66"/>
        <v>#REF!</v>
      </c>
      <c r="DR60" s="970"/>
      <c r="DS60" s="852"/>
      <c r="DT60" s="853"/>
    </row>
    <row r="61" spans="1:124" ht="14.1" customHeight="1" x14ac:dyDescent="0.25">
      <c r="A61" s="1712"/>
      <c r="B61" s="854" t="s">
        <v>38</v>
      </c>
      <c r="C61" s="1746" t="str">
        <f>集計グループ6</f>
        <v>クレバリーホーム静岡</v>
      </c>
      <c r="D61" s="1747"/>
      <c r="E61" s="1748"/>
      <c r="F61" s="855" t="e">
        <f ca="1">SUMIFS(INDIRECT("実行度合表集計!C"&amp;F103,FALSE),実行度合表集計!$I:$I,C61,実行度合表集計!$S:$S,$A$56,実行度合表集計!$D:$D,"&lt;&gt;")</f>
        <v>#REF!</v>
      </c>
      <c r="G61" s="845" t="e">
        <f t="shared" ref="G61:G75" ca="1" si="67">IF(F61&lt;&gt;0,H61/F61,"")</f>
        <v>#REF!</v>
      </c>
      <c r="H61" s="856" t="e">
        <f ca="1">SUMIFS(INDIRECT("実行度合表集計!C"&amp;H103,FALSE),実行度合表集計!$I:$I,C61,実行度合表集計!$S:$S,$A$56,実行度合表集計!$D:$D,"&lt;&gt;")</f>
        <v>#REF!</v>
      </c>
      <c r="I61" s="855" t="e">
        <f ca="1">H61-SUMIFS(実行度合表集計!$Q:$Q,実行度合表集計!$I:$I,C61,実行度合表集計!$S:$S,$A$56,実行度合表集計!$D:$D,"&lt;&gt;")*1000</f>
        <v>#REF!</v>
      </c>
      <c r="J61" s="857" t="e">
        <f ca="1">SUMIFS(INDIRECT("実行度合表集計!C"&amp;J103,FALSE),実行度合表集計!$I:$I,C61,実行度合表集計!$S:$S,$A$56,実行度合表集計!$D:$D,"&lt;&gt;")*集計フラグ6</f>
        <v>#REF!</v>
      </c>
      <c r="K61" s="1746" t="str">
        <f>集計グループ6</f>
        <v>クレバリーホーム静岡</v>
      </c>
      <c r="L61" s="1747"/>
      <c r="M61" s="1748"/>
      <c r="N61" s="855" t="e">
        <f ca="1">SUMIFS(INDIRECT("実行度合表集計!C"&amp;N103,FALSE),実行度合表集計!$I:$I,K61,実行度合表集計!$S:$S,$A$56,実行度合表集計!$D:$D,"&lt;&gt;")</f>
        <v>#REF!</v>
      </c>
      <c r="O61" s="845" t="e">
        <f t="shared" ref="O61:O75" ca="1" si="68">IF(N61&lt;&gt;0,P61/N61,"")</f>
        <v>#REF!</v>
      </c>
      <c r="P61" s="856" t="e">
        <f ca="1">SUMIFS(INDIRECT("実行度合表集計!C"&amp;P103,FALSE),実行度合表集計!$I:$I,K61,実行度合表集計!$S:$S,$A$56,実行度合表集計!$D:$D,"&lt;&gt;")</f>
        <v>#REF!</v>
      </c>
      <c r="Q61" s="855" t="e">
        <f ca="1">P61-SUMIFS(実行度合表集計!$Q:$Q,実行度合表集計!$I:$I,K61,実行度合表集計!$S:$S,$A$56,実行度合表集計!$D:$D,"&lt;&gt;")*1000</f>
        <v>#REF!</v>
      </c>
      <c r="R61" s="857" t="e">
        <f ca="1">SUMIFS(INDIRECT("実行度合表集計!C"&amp;R103,FALSE),実行度合表集計!$I:$I,K61,実行度合表集計!$S:$S,$A$56,実行度合表集計!$D:$D,"&lt;&gt;")*集計フラグ6</f>
        <v>#REF!</v>
      </c>
      <c r="S61" s="1746" t="str">
        <f>集計グループ6</f>
        <v>クレバリーホーム静岡</v>
      </c>
      <c r="T61" s="1747"/>
      <c r="U61" s="1748"/>
      <c r="V61" s="855" t="e">
        <f ca="1">SUMIFS(INDIRECT("実行度合表集計!C"&amp;V103,FALSE),実行度合表集計!$I:$I,S61,実行度合表集計!$S:$S,$A$56,実行度合表集計!$D:$D,"&lt;&gt;")</f>
        <v>#REF!</v>
      </c>
      <c r="W61" s="845" t="e">
        <f t="shared" ref="W61:W75" ca="1" si="69">IF(V61&lt;&gt;0,X61/V61,"")</f>
        <v>#REF!</v>
      </c>
      <c r="X61" s="856" t="e">
        <f ca="1">SUMIFS(INDIRECT("実行度合表集計!C"&amp;X103,FALSE),実行度合表集計!$I:$I,S61,実行度合表集計!$S:$S,$A$56,実行度合表集計!$D:$D,"&lt;&gt;")</f>
        <v>#REF!</v>
      </c>
      <c r="Y61" s="855" t="e">
        <f ca="1">X61-SUMIFS(実行度合表集計!$Q:$Q,実行度合表集計!$I:$I,S61,実行度合表集計!$S:$S,$A$56,実行度合表集計!$D:$D,"&lt;&gt;")*1000</f>
        <v>#REF!</v>
      </c>
      <c r="Z61" s="857" t="e">
        <f ca="1">SUMIFS(INDIRECT("実行度合表集計!C"&amp;Z103,FALSE),実行度合表集計!$I:$I,S61,実行度合表集計!$S:$S,$A$56,実行度合表集計!$D:$D,"&lt;&gt;")*集計フラグ6</f>
        <v>#REF!</v>
      </c>
      <c r="AA61" s="858" t="e">
        <f t="shared" ca="1" si="39"/>
        <v>#REF!</v>
      </c>
      <c r="AB61" s="845" t="e">
        <f t="shared" ca="1" si="50"/>
        <v>#REF!</v>
      </c>
      <c r="AC61" s="855" t="e">
        <f t="shared" ca="1" si="40"/>
        <v>#REF!</v>
      </c>
      <c r="AD61" s="857" t="e">
        <f t="shared" ca="1" si="41"/>
        <v>#REF!</v>
      </c>
      <c r="AE61" s="1712"/>
      <c r="AF61" s="854" t="s">
        <v>38</v>
      </c>
      <c r="AG61" s="1746" t="str">
        <f>集計グループ6</f>
        <v>クレバリーホーム静岡</v>
      </c>
      <c r="AH61" s="1747"/>
      <c r="AI61" s="1748"/>
      <c r="AJ61" s="855" t="e">
        <f ca="1">SUMIFS(INDIRECT("実行度合表集計!C"&amp;AJ103,FALSE),実行度合表集計!$I:$I,AG61,実行度合表集計!$S:$S,$A$56,実行度合表集計!$D:$D,"&lt;&gt;")</f>
        <v>#REF!</v>
      </c>
      <c r="AK61" s="845" t="e">
        <f t="shared" ref="AK61:AK75" ca="1" si="70">IF(AJ61&lt;&gt;0,AL61/AJ61,"")</f>
        <v>#REF!</v>
      </c>
      <c r="AL61" s="856" t="e">
        <f ca="1">SUMIFS(INDIRECT("実行度合表集計!C"&amp;AL103,FALSE),実行度合表集計!$I:$I,AG61,実行度合表集計!$S:$S,$A$56,実行度合表集計!$D:$D,"&lt;&gt;")</f>
        <v>#REF!</v>
      </c>
      <c r="AM61" s="855" t="e">
        <f ca="1">AL61-SUMIFS(実行度合表集計!$Q:$Q,実行度合表集計!$I:$I,AG61,実行度合表集計!$S:$S,$A$56,実行度合表集計!$D:$D,"&lt;&gt;")*1000</f>
        <v>#REF!</v>
      </c>
      <c r="AN61" s="857" t="e">
        <f ca="1">SUMIFS(INDIRECT("実行度合表集計!C"&amp;AN103,FALSE),実行度合表集計!$I:$I,AG61,実行度合表集計!$S:$S,$A$56,実行度合表集計!$D:$D,"&lt;&gt;")*集計フラグ6</f>
        <v>#REF!</v>
      </c>
      <c r="AO61" s="1746" t="str">
        <f>集計グループ6</f>
        <v>クレバリーホーム静岡</v>
      </c>
      <c r="AP61" s="1747"/>
      <c r="AQ61" s="1748"/>
      <c r="AR61" s="855" t="e">
        <f ca="1">SUMIFS(INDIRECT("実行度合表集計!C"&amp;AR103,FALSE),実行度合表集計!$I:$I,AO61,実行度合表集計!$S:$S,$A$56,実行度合表集計!$D:$D,"&lt;&gt;")</f>
        <v>#REF!</v>
      </c>
      <c r="AS61" s="845" t="e">
        <f t="shared" ref="AS61:AS75" ca="1" si="71">IF(AR61&lt;&gt;0,AT61/AR61,"")</f>
        <v>#REF!</v>
      </c>
      <c r="AT61" s="856" t="e">
        <f ca="1">SUMIFS(INDIRECT("実行度合表集計!C"&amp;AT103,FALSE),実行度合表集計!$I:$I,AO61,実行度合表集計!$S:$S,$A$56,実行度合表集計!$D:$D,"&lt;&gt;")</f>
        <v>#REF!</v>
      </c>
      <c r="AU61" s="855" t="e">
        <f ca="1">AT61-SUMIFS(実行度合表集計!$Q:$Q,実行度合表集計!$I:$I,AO61,実行度合表集計!$S:$S,$A$56,実行度合表集計!$D:$D,"&lt;&gt;")*1000</f>
        <v>#REF!</v>
      </c>
      <c r="AV61" s="857" t="e">
        <f ca="1">SUMIFS(INDIRECT("実行度合表集計!C"&amp;AV103,FALSE),実行度合表集計!$I:$I,AO61,実行度合表集計!$S:$S,$A$56,実行度合表集計!$D:$D,"&lt;&gt;")*集計フラグ6</f>
        <v>#REF!</v>
      </c>
      <c r="AW61" s="1746" t="str">
        <f>集計グループ6</f>
        <v>クレバリーホーム静岡</v>
      </c>
      <c r="AX61" s="1747"/>
      <c r="AY61" s="1748"/>
      <c r="AZ61" s="855" t="e">
        <f ca="1">SUMIFS(INDIRECT("実行度合表集計!C"&amp;AZ103,FALSE),実行度合表集計!$I:$I,AW61,実行度合表集計!$S:$S,$A$56,実行度合表集計!$D:$D,"&lt;&gt;")</f>
        <v>#REF!</v>
      </c>
      <c r="BA61" s="845" t="e">
        <f t="shared" ref="BA61:BA75" ca="1" si="72">IF(AZ61&lt;&gt;0,BB61/AZ61,"")</f>
        <v>#REF!</v>
      </c>
      <c r="BB61" s="856" t="e">
        <f ca="1">SUMIFS(INDIRECT("実行度合表集計!C"&amp;BB103,FALSE),実行度合表集計!$I:$I,AW61,実行度合表集計!$S:$S,$A$56,実行度合表集計!$D:$D,"&lt;&gt;")</f>
        <v>#REF!</v>
      </c>
      <c r="BC61" s="855" t="e">
        <f ca="1">BB61-SUMIFS(実行度合表集計!$Q:$Q,実行度合表集計!$I:$I,AW61,実行度合表集計!$S:$S,$A$56,実行度合表集計!$D:$D,"&lt;&gt;")*1000</f>
        <v>#REF!</v>
      </c>
      <c r="BD61" s="857" t="e">
        <f ca="1">SUMIFS(INDIRECT("実行度合表集計!C"&amp;BD103,FALSE),実行度合表集計!$I:$I,AW61,実行度合表集計!$S:$S,$A$56,実行度合表集計!$D:$D,"&lt;&gt;")*集計フラグ6</f>
        <v>#REF!</v>
      </c>
      <c r="BE61" s="858" t="e">
        <f t="shared" ca="1" si="42"/>
        <v>#REF!</v>
      </c>
      <c r="BF61" s="845" t="e">
        <f t="shared" ca="1" si="54"/>
        <v>#REF!</v>
      </c>
      <c r="BG61" s="855" t="e">
        <f t="shared" ca="1" si="43"/>
        <v>#REF!</v>
      </c>
      <c r="BH61" s="857" t="e">
        <f t="shared" ca="1" si="44"/>
        <v>#REF!</v>
      </c>
      <c r="BI61" s="1712"/>
      <c r="BJ61" s="854" t="s">
        <v>38</v>
      </c>
      <c r="BK61" s="1746" t="str">
        <f>集計グループ6</f>
        <v>クレバリーホーム静岡</v>
      </c>
      <c r="BL61" s="1747"/>
      <c r="BM61" s="1748"/>
      <c r="BN61" s="855" t="e">
        <f ca="1">SUMIFS(INDIRECT("実行度合表集計!C"&amp;BN103,FALSE),実行度合表集計!$I:$I,BK61,実行度合表集計!$S:$S,$A$56,実行度合表集計!$D:$D,"&lt;&gt;")</f>
        <v>#REF!</v>
      </c>
      <c r="BO61" s="845" t="e">
        <f t="shared" ref="BO61:BO75" ca="1" si="73">IF(BN61&lt;&gt;0,BP61/BN61,"")</f>
        <v>#REF!</v>
      </c>
      <c r="BP61" s="856" t="e">
        <f ca="1">SUMIFS(INDIRECT("実行度合表集計!C"&amp;BP103,FALSE),実行度合表集計!$I:$I,BK61,実行度合表集計!$S:$S,$A$56,実行度合表集計!$D:$D,"&lt;&gt;")</f>
        <v>#REF!</v>
      </c>
      <c r="BQ61" s="855" t="e">
        <f ca="1">BP61-SUMIFS(実行度合表集計!$Q:$Q,実行度合表集計!$I:$I,BK61,実行度合表集計!$S:$S,$A$56,実行度合表集計!$D:$D,"&lt;&gt;")*1000</f>
        <v>#REF!</v>
      </c>
      <c r="BR61" s="857" t="e">
        <f ca="1">SUMIFS(INDIRECT("実行度合表集計!C"&amp;BR103,FALSE),実行度合表集計!$I:$I,BK61,実行度合表集計!$S:$S,$A$56,実行度合表集計!$D:$D,"&lt;&gt;")*集計フラグ6</f>
        <v>#REF!</v>
      </c>
      <c r="BS61" s="1746" t="str">
        <f>集計グループ6</f>
        <v>クレバリーホーム静岡</v>
      </c>
      <c r="BT61" s="1747"/>
      <c r="BU61" s="1748"/>
      <c r="BV61" s="855" t="e">
        <f ca="1">SUMIFS(INDIRECT("実行度合表集計!C"&amp;BV103,FALSE),実行度合表集計!$I:$I,BS61,実行度合表集計!$S:$S,$A$56,実行度合表集計!$D:$D,"&lt;&gt;")</f>
        <v>#REF!</v>
      </c>
      <c r="BW61" s="845" t="e">
        <f t="shared" ref="BW61:BW75" ca="1" si="74">IF(BV61&lt;&gt;0,BX61/BV61,"")</f>
        <v>#REF!</v>
      </c>
      <c r="BX61" s="856" t="e">
        <f ca="1">SUMIFS(INDIRECT("実行度合表集計!C"&amp;BX103,FALSE),実行度合表集計!$I:$I,BS61,実行度合表集計!$S:$S,$A$56,実行度合表集計!$D:$D,"&lt;&gt;")</f>
        <v>#REF!</v>
      </c>
      <c r="BY61" s="855" t="e">
        <f ca="1">BX61-SUMIFS(実行度合表集計!$Q:$Q,実行度合表集計!$I:$I,BS61,実行度合表集計!$S:$S,$A$56,実行度合表集計!$D:$D,"&lt;&gt;")*1000</f>
        <v>#REF!</v>
      </c>
      <c r="BZ61" s="857" t="e">
        <f ca="1">SUMIFS(INDIRECT("実行度合表集計!C"&amp;BZ103,FALSE),実行度合表集計!$I:$I,BS61,実行度合表集計!$S:$S,$A$56,実行度合表集計!$D:$D,"&lt;&gt;")*集計フラグ6</f>
        <v>#REF!</v>
      </c>
      <c r="CA61" s="1746" t="str">
        <f>集計グループ6</f>
        <v>クレバリーホーム静岡</v>
      </c>
      <c r="CB61" s="1747"/>
      <c r="CC61" s="1748"/>
      <c r="CD61" s="855" t="e">
        <f ca="1">SUMIFS(INDIRECT("実行度合表集計!C"&amp;CD103,FALSE),実行度合表集計!$I:$I,CA61,実行度合表集計!$S:$S,$A$56,実行度合表集計!$D:$D,"&lt;&gt;")</f>
        <v>#REF!</v>
      </c>
      <c r="CE61" s="845" t="e">
        <f t="shared" ref="CE61:CE75" ca="1" si="75">IF(CD61&lt;&gt;0,CF61/CD61,"")</f>
        <v>#REF!</v>
      </c>
      <c r="CF61" s="856" t="e">
        <f ca="1">SUMIFS(INDIRECT("実行度合表集計!C"&amp;CF103,FALSE),実行度合表集計!$I:$I,CA61,実行度合表集計!$S:$S,$A$56,実行度合表集計!$D:$D,"&lt;&gt;")</f>
        <v>#REF!</v>
      </c>
      <c r="CG61" s="855" t="e">
        <f ca="1">CF61-SUMIFS(実行度合表集計!$Q:$Q,実行度合表集計!$I:$I,CA61,実行度合表集計!$S:$S,$A$56,実行度合表集計!$D:$D,"&lt;&gt;")*1000</f>
        <v>#REF!</v>
      </c>
      <c r="CH61" s="857" t="e">
        <f ca="1">SUMIFS(INDIRECT("実行度合表集計!C"&amp;CH103,FALSE),実行度合表集計!$I:$I,CA61,実行度合表集計!$S:$S,$A$56,実行度合表集計!$D:$D,"&lt;&gt;")*集計フラグ6</f>
        <v>#REF!</v>
      </c>
      <c r="CI61" s="858" t="e">
        <f t="shared" ca="1" si="58"/>
        <v>#REF!</v>
      </c>
      <c r="CJ61" s="845" t="e">
        <f t="shared" ca="1" si="59"/>
        <v>#REF!</v>
      </c>
      <c r="CK61" s="855" t="e">
        <f t="shared" ca="1" si="60"/>
        <v>#REF!</v>
      </c>
      <c r="CL61" s="857" t="e">
        <f t="shared" ca="1" si="61"/>
        <v>#REF!</v>
      </c>
      <c r="CM61" s="1712"/>
      <c r="CN61" s="854" t="s">
        <v>38</v>
      </c>
      <c r="CO61" s="1746" t="str">
        <f>集計グループ6</f>
        <v>クレバリーホーム静岡</v>
      </c>
      <c r="CP61" s="1747"/>
      <c r="CQ61" s="1748"/>
      <c r="CR61" s="855" t="e">
        <f ca="1">SUMIFS(INDIRECT("実行度合表集計!C"&amp;CR103,FALSE),実行度合表集計!$I:$I,CO61,実行度合表集計!$S:$S,$A$56,実行度合表集計!$D:$D,"&lt;&gt;")</f>
        <v>#REF!</v>
      </c>
      <c r="CS61" s="845" t="e">
        <f t="shared" ref="CS61:CS75" ca="1" si="76">IF(CR61&lt;&gt;0,CT61/CR61,"")</f>
        <v>#REF!</v>
      </c>
      <c r="CT61" s="856" t="e">
        <f ca="1">SUMIFS(INDIRECT("実行度合表集計!C"&amp;CT103,FALSE),実行度合表集計!$I:$I,CO61,実行度合表集計!$S:$S,$A$56,実行度合表集計!$D:$D,"&lt;&gt;")</f>
        <v>#REF!</v>
      </c>
      <c r="CU61" s="855" t="e">
        <f ca="1">CT61-SUMIFS(実行度合表集計!$Q:$Q,実行度合表集計!$I:$I,CO61,実行度合表集計!$S:$S,$A$56,実行度合表集計!$D:$D,"&lt;&gt;")*1000</f>
        <v>#REF!</v>
      </c>
      <c r="CV61" s="857" t="e">
        <f ca="1">SUMIFS(INDIRECT("実行度合表集計!C"&amp;CV103,FALSE),実行度合表集計!$I:$I,CO61,実行度合表集計!$S:$S,$A$56,実行度合表集計!$D:$D,"&lt;&gt;")*集計フラグ6</f>
        <v>#REF!</v>
      </c>
      <c r="CW61" s="1746" t="str">
        <f>集計グループ6</f>
        <v>クレバリーホーム静岡</v>
      </c>
      <c r="CX61" s="1747"/>
      <c r="CY61" s="1748"/>
      <c r="CZ61" s="855" t="e">
        <f ca="1">SUMIFS(INDIRECT("実行度合表集計!C"&amp;CZ103,FALSE),実行度合表集計!$I:$I,CW61,実行度合表集計!$S:$S,$A$56,実行度合表集計!$D:$D,"&lt;&gt;")</f>
        <v>#REF!</v>
      </c>
      <c r="DA61" s="845" t="e">
        <f t="shared" ref="DA61:DA75" ca="1" si="77">IF(CZ61&lt;&gt;0,DB61/CZ61,"")</f>
        <v>#REF!</v>
      </c>
      <c r="DB61" s="856" t="e">
        <f ca="1">SUMIFS(INDIRECT("実行度合表集計!C"&amp;DB103,FALSE),実行度合表集計!$I:$I,CW61,実行度合表集計!$S:$S,$A$56,実行度合表集計!$D:$D,"&lt;&gt;")</f>
        <v>#REF!</v>
      </c>
      <c r="DC61" s="855" t="e">
        <f ca="1">DB61-SUMIFS(実行度合表集計!$Q:$Q,実行度合表集計!$I:$I,CW61,実行度合表集計!$S:$S,$A$56,実行度合表集計!$D:$D,"&lt;&gt;")*1000</f>
        <v>#REF!</v>
      </c>
      <c r="DD61" s="857" t="e">
        <f ca="1">SUMIFS(INDIRECT("実行度合表集計!C"&amp;DD103,FALSE),実行度合表集計!$I:$I,CW61,実行度合表集計!$S:$S,$A$56,実行度合表集計!$D:$D,"&lt;&gt;")*集計フラグ6</f>
        <v>#REF!</v>
      </c>
      <c r="DE61" s="1746" t="str">
        <f>集計グループ6</f>
        <v>クレバリーホーム静岡</v>
      </c>
      <c r="DF61" s="1747"/>
      <c r="DG61" s="1748"/>
      <c r="DH61" s="855" t="e">
        <f ca="1">SUMIFS(INDIRECT("実行度合表集計!C"&amp;DH103,FALSE),実行度合表集計!$I:$I,DE61,実行度合表集計!$S:$S,$A$56,実行度合表集計!$D:$D,"&lt;&gt;")</f>
        <v>#REF!</v>
      </c>
      <c r="DI61" s="845" t="e">
        <f t="shared" ref="DI61:DI75" ca="1" si="78">IF(DH61&lt;&gt;0,DJ61/DH61,"")</f>
        <v>#REF!</v>
      </c>
      <c r="DJ61" s="856" t="e">
        <f ca="1">SUMIFS(INDIRECT("実行度合表集計!C"&amp;DJ103,FALSE),実行度合表集計!$I:$I,DE61,実行度合表集計!$S:$S,$A$56,実行度合表集計!$D:$D,"&lt;&gt;")</f>
        <v>#REF!</v>
      </c>
      <c r="DK61" s="855" t="e">
        <f ca="1">DJ61-SUMIFS(実行度合表集計!$Q:$Q,実行度合表集計!$I:$I,DE61,実行度合表集計!$S:$S,$A$56,実行度合表集計!$D:$D,"&lt;&gt;")*1000</f>
        <v>#REF!</v>
      </c>
      <c r="DL61" s="857" t="e">
        <f ca="1">SUMIFS(INDIRECT("実行度合表集計!C"&amp;DL103,FALSE),実行度合表集計!$I:$I,DE61,実行度合表集計!$S:$S,$A$56,実行度合表集計!$D:$D,"&lt;&gt;")*集計フラグ6</f>
        <v>#REF!</v>
      </c>
      <c r="DM61" s="858" t="e">
        <f t="shared" ca="1" si="45"/>
        <v>#REF!</v>
      </c>
      <c r="DN61" s="845" t="e">
        <f t="shared" ca="1" si="65"/>
        <v>#REF!</v>
      </c>
      <c r="DO61" s="855" t="e">
        <f t="shared" ca="1" si="46"/>
        <v>#REF!</v>
      </c>
      <c r="DP61" s="859" t="e">
        <f t="shared" ca="1" si="66"/>
        <v>#REF!</v>
      </c>
      <c r="DR61" s="970"/>
      <c r="DS61" s="852"/>
      <c r="DT61" s="853"/>
    </row>
    <row r="62" spans="1:124" ht="14.1" customHeight="1" x14ac:dyDescent="0.25">
      <c r="A62" s="1712"/>
      <c r="B62" s="861" t="s">
        <v>39</v>
      </c>
      <c r="C62" s="1740">
        <f>集計グループ7</f>
        <v>0</v>
      </c>
      <c r="D62" s="1741"/>
      <c r="E62" s="1742"/>
      <c r="F62" s="862">
        <f ca="1">SUMIFS(INDIRECT("実行度合表集計!C"&amp;F103,FALSE),実行度合表集計!$I:$I,C62,実行度合表集計!$S:$S,$A$56,実行度合表集計!$D:$D,"&lt;&gt;")</f>
        <v>0</v>
      </c>
      <c r="G62" s="863" t="str">
        <f t="shared" ca="1" si="67"/>
        <v/>
      </c>
      <c r="H62" s="864">
        <f ca="1">SUMIFS(INDIRECT("実行度合表集計!C"&amp;H103,FALSE),実行度合表集計!$I:$I,C62,実行度合表集計!$S:$S,$A$56,実行度合表集計!$D:$D,"&lt;&gt;")</f>
        <v>0</v>
      </c>
      <c r="I62" s="862">
        <f ca="1">H62-SUMIFS(実行度合表集計!$Q:$Q,実行度合表集計!$I:$I,C62,実行度合表集計!$S:$S,$A$56,実行度合表集計!$D:$D,"&lt;&gt;")*1000</f>
        <v>0</v>
      </c>
      <c r="J62" s="865">
        <f ca="1">SUMIFS(INDIRECT("実行度合表集計!C"&amp;J103,FALSE),実行度合表集計!$I:$I,C62,実行度合表集計!$S:$S,$A$56,実行度合表集計!$D:$D,"&lt;&gt;")*集計フラグ7</f>
        <v>0</v>
      </c>
      <c r="K62" s="1740">
        <f>集計グループ7</f>
        <v>0</v>
      </c>
      <c r="L62" s="1741"/>
      <c r="M62" s="1742"/>
      <c r="N62" s="862">
        <f ca="1">SUMIFS(INDIRECT("実行度合表集計!C"&amp;N103,FALSE),実行度合表集計!$I:$I,K62,実行度合表集計!$S:$S,$A$56,実行度合表集計!$D:$D,"&lt;&gt;")</f>
        <v>0</v>
      </c>
      <c r="O62" s="863" t="str">
        <f t="shared" ca="1" si="68"/>
        <v/>
      </c>
      <c r="P62" s="864">
        <f ca="1">SUMIFS(INDIRECT("実行度合表集計!C"&amp;P103,FALSE),実行度合表集計!$I:$I,K62,実行度合表集計!$S:$S,$A$56,実行度合表集計!$D:$D,"&lt;&gt;")</f>
        <v>0</v>
      </c>
      <c r="Q62" s="862">
        <f ca="1">P62-SUMIFS(実行度合表集計!$Q:$Q,実行度合表集計!$I:$I,K62,実行度合表集計!$S:$S,$A$56,実行度合表集計!$D:$D,"&lt;&gt;")*1000</f>
        <v>0</v>
      </c>
      <c r="R62" s="865">
        <f ca="1">SUMIFS(INDIRECT("実行度合表集計!C"&amp;R103,FALSE),実行度合表集計!$I:$I,K62,実行度合表集計!$S:$S,$A$56,実行度合表集計!$D:$D,"&lt;&gt;")*集計フラグ7</f>
        <v>0</v>
      </c>
      <c r="S62" s="1740">
        <f>集計グループ7</f>
        <v>0</v>
      </c>
      <c r="T62" s="1741"/>
      <c r="U62" s="1742"/>
      <c r="V62" s="862">
        <f ca="1">SUMIFS(INDIRECT("実行度合表集計!C"&amp;V103,FALSE),実行度合表集計!$I:$I,S62,実行度合表集計!$S:$S,$A$56,実行度合表集計!$D:$D,"&lt;&gt;")</f>
        <v>0</v>
      </c>
      <c r="W62" s="863" t="str">
        <f t="shared" ca="1" si="69"/>
        <v/>
      </c>
      <c r="X62" s="864">
        <f ca="1">SUMIFS(INDIRECT("実行度合表集計!C"&amp;X103,FALSE),実行度合表集計!$I:$I,S62,実行度合表集計!$S:$S,$A$56,実行度合表集計!$D:$D,"&lt;&gt;")</f>
        <v>0</v>
      </c>
      <c r="Y62" s="862">
        <f ca="1">X62-SUMIFS(実行度合表集計!$Q:$Q,実行度合表集計!$I:$I,S62,実行度合表集計!$S:$S,$A$56,実行度合表集計!$D:$D,"&lt;&gt;")*1000</f>
        <v>0</v>
      </c>
      <c r="Z62" s="865">
        <f ca="1">SUMIFS(INDIRECT("実行度合表集計!C"&amp;Z103,FALSE),実行度合表集計!$I:$I,S62,実行度合表集計!$S:$S,$A$56,実行度合表集計!$D:$D,"&lt;&gt;")*集計フラグ7</f>
        <v>0</v>
      </c>
      <c r="AA62" s="866">
        <f t="shared" ca="1" si="39"/>
        <v>0</v>
      </c>
      <c r="AB62" s="863" t="str">
        <f t="shared" ca="1" si="50"/>
        <v/>
      </c>
      <c r="AC62" s="862">
        <f t="shared" ca="1" si="40"/>
        <v>0</v>
      </c>
      <c r="AD62" s="865">
        <f t="shared" ca="1" si="41"/>
        <v>0</v>
      </c>
      <c r="AE62" s="1712"/>
      <c r="AF62" s="861" t="s">
        <v>39</v>
      </c>
      <c r="AG62" s="1740">
        <f>集計グループ7</f>
        <v>0</v>
      </c>
      <c r="AH62" s="1741"/>
      <c r="AI62" s="1742"/>
      <c r="AJ62" s="862">
        <f ca="1">SUMIFS(INDIRECT("実行度合表集計!C"&amp;AJ103,FALSE),実行度合表集計!$I:$I,AG62,実行度合表集計!$S:$S,$A$56,実行度合表集計!$D:$D,"&lt;&gt;")</f>
        <v>0</v>
      </c>
      <c r="AK62" s="863" t="str">
        <f t="shared" ca="1" si="70"/>
        <v/>
      </c>
      <c r="AL62" s="864">
        <f ca="1">SUMIFS(INDIRECT("実行度合表集計!C"&amp;AL103,FALSE),実行度合表集計!$I:$I,AG62,実行度合表集計!$S:$S,$A$56,実行度合表集計!$D:$D,"&lt;&gt;")</f>
        <v>0</v>
      </c>
      <c r="AM62" s="862">
        <f ca="1">AL62-SUMIFS(実行度合表集計!$Q:$Q,実行度合表集計!$I:$I,AG62,実行度合表集計!$S:$S,$A$56,実行度合表集計!$D:$D,"&lt;&gt;")*1000</f>
        <v>0</v>
      </c>
      <c r="AN62" s="865">
        <f ca="1">SUMIFS(INDIRECT("実行度合表集計!C"&amp;AN103,FALSE),実行度合表集計!$I:$I,AG62,実行度合表集計!$S:$S,$A$56,実行度合表集計!$D:$D,"&lt;&gt;")*集計フラグ7</f>
        <v>0</v>
      </c>
      <c r="AO62" s="1740">
        <f>集計グループ7</f>
        <v>0</v>
      </c>
      <c r="AP62" s="1741"/>
      <c r="AQ62" s="1742"/>
      <c r="AR62" s="862">
        <f ca="1">SUMIFS(INDIRECT("実行度合表集計!C"&amp;AR103,FALSE),実行度合表集計!$I:$I,AO62,実行度合表集計!$S:$S,$A$56,実行度合表集計!$D:$D,"&lt;&gt;")</f>
        <v>0</v>
      </c>
      <c r="AS62" s="863" t="str">
        <f t="shared" ca="1" si="71"/>
        <v/>
      </c>
      <c r="AT62" s="864">
        <f ca="1">SUMIFS(INDIRECT("実行度合表集計!C"&amp;AT103,FALSE),実行度合表集計!$I:$I,AO62,実行度合表集計!$S:$S,$A$56,実行度合表集計!$D:$D,"&lt;&gt;")</f>
        <v>0</v>
      </c>
      <c r="AU62" s="862">
        <f ca="1">AT62-SUMIFS(実行度合表集計!$Q:$Q,実行度合表集計!$I:$I,AO62,実行度合表集計!$S:$S,$A$56,実行度合表集計!$D:$D,"&lt;&gt;")*1000</f>
        <v>0</v>
      </c>
      <c r="AV62" s="865">
        <f ca="1">SUMIFS(INDIRECT("実行度合表集計!C"&amp;AV103,FALSE),実行度合表集計!$I:$I,AO62,実行度合表集計!$S:$S,$A$56,実行度合表集計!$D:$D,"&lt;&gt;")*集計フラグ7</f>
        <v>0</v>
      </c>
      <c r="AW62" s="1740">
        <f>集計グループ7</f>
        <v>0</v>
      </c>
      <c r="AX62" s="1741"/>
      <c r="AY62" s="1742"/>
      <c r="AZ62" s="862">
        <f ca="1">SUMIFS(INDIRECT("実行度合表集計!C"&amp;AZ103,FALSE),実行度合表集計!$I:$I,AW62,実行度合表集計!$S:$S,$A$56,実行度合表集計!$D:$D,"&lt;&gt;")</f>
        <v>0</v>
      </c>
      <c r="BA62" s="863" t="str">
        <f t="shared" ca="1" si="72"/>
        <v/>
      </c>
      <c r="BB62" s="864">
        <f ca="1">SUMIFS(INDIRECT("実行度合表集計!C"&amp;BB103,FALSE),実行度合表集計!$I:$I,AW62,実行度合表集計!$S:$S,$A$56,実行度合表集計!$D:$D,"&lt;&gt;")</f>
        <v>0</v>
      </c>
      <c r="BC62" s="862">
        <f ca="1">BB62-SUMIFS(実行度合表集計!$Q:$Q,実行度合表集計!$I:$I,AW62,実行度合表集計!$S:$S,$A$56,実行度合表集計!$D:$D,"&lt;&gt;")*1000</f>
        <v>0</v>
      </c>
      <c r="BD62" s="865">
        <f ca="1">SUMIFS(INDIRECT("実行度合表集計!C"&amp;BD103,FALSE),実行度合表集計!$I:$I,AW62,実行度合表集計!$S:$S,$A$56,実行度合表集計!$D:$D,"&lt;&gt;")*集計フラグ7</f>
        <v>0</v>
      </c>
      <c r="BE62" s="866">
        <f t="shared" ca="1" si="42"/>
        <v>0</v>
      </c>
      <c r="BF62" s="863" t="str">
        <f t="shared" ca="1" si="54"/>
        <v/>
      </c>
      <c r="BG62" s="862">
        <f t="shared" ca="1" si="43"/>
        <v>0</v>
      </c>
      <c r="BH62" s="865">
        <f t="shared" ca="1" si="44"/>
        <v>0</v>
      </c>
      <c r="BI62" s="1712"/>
      <c r="BJ62" s="861" t="s">
        <v>39</v>
      </c>
      <c r="BK62" s="1740">
        <f>集計グループ7</f>
        <v>0</v>
      </c>
      <c r="BL62" s="1741"/>
      <c r="BM62" s="1742"/>
      <c r="BN62" s="862">
        <f ca="1">SUMIFS(INDIRECT("実行度合表集計!C"&amp;BN103,FALSE),実行度合表集計!$I:$I,BK62,実行度合表集計!$S:$S,$A$56,実行度合表集計!$D:$D,"&lt;&gt;")</f>
        <v>0</v>
      </c>
      <c r="BO62" s="863" t="str">
        <f t="shared" ca="1" si="73"/>
        <v/>
      </c>
      <c r="BP62" s="864">
        <f ca="1">SUMIFS(INDIRECT("実行度合表集計!C"&amp;BP103,FALSE),実行度合表集計!$I:$I,BK62,実行度合表集計!$S:$S,$A$56,実行度合表集計!$D:$D,"&lt;&gt;")</f>
        <v>0</v>
      </c>
      <c r="BQ62" s="862">
        <f ca="1">BP62-SUMIFS(実行度合表集計!$Q:$Q,実行度合表集計!$I:$I,BK62,実行度合表集計!$S:$S,$A$56,実行度合表集計!$D:$D,"&lt;&gt;")*1000</f>
        <v>0</v>
      </c>
      <c r="BR62" s="865">
        <f ca="1">SUMIFS(INDIRECT("実行度合表集計!C"&amp;BR103,FALSE),実行度合表集計!$I:$I,BK62,実行度合表集計!$S:$S,$A$56,実行度合表集計!$D:$D,"&lt;&gt;")*集計フラグ7</f>
        <v>0</v>
      </c>
      <c r="BS62" s="1740">
        <f>集計グループ7</f>
        <v>0</v>
      </c>
      <c r="BT62" s="1741"/>
      <c r="BU62" s="1742"/>
      <c r="BV62" s="862">
        <f ca="1">SUMIFS(INDIRECT("実行度合表集計!C"&amp;BV103,FALSE),実行度合表集計!$I:$I,BS62,実行度合表集計!$S:$S,$A$56,実行度合表集計!$D:$D,"&lt;&gt;")</f>
        <v>0</v>
      </c>
      <c r="BW62" s="863" t="str">
        <f t="shared" ca="1" si="74"/>
        <v/>
      </c>
      <c r="BX62" s="864">
        <f ca="1">SUMIFS(INDIRECT("実行度合表集計!C"&amp;BX103,FALSE),実行度合表集計!$I:$I,BS62,実行度合表集計!$S:$S,$A$56,実行度合表集計!$D:$D,"&lt;&gt;")</f>
        <v>0</v>
      </c>
      <c r="BY62" s="862">
        <f ca="1">BX62-SUMIFS(実行度合表集計!$Q:$Q,実行度合表集計!$I:$I,BS62,実行度合表集計!$S:$S,$A$56,実行度合表集計!$D:$D,"&lt;&gt;")*1000</f>
        <v>0</v>
      </c>
      <c r="BZ62" s="865">
        <f ca="1">SUMIFS(INDIRECT("実行度合表集計!C"&amp;BZ103,FALSE),実行度合表集計!$I:$I,BS62,実行度合表集計!$S:$S,$A$56,実行度合表集計!$D:$D,"&lt;&gt;")*集計フラグ7</f>
        <v>0</v>
      </c>
      <c r="CA62" s="1740">
        <f>集計グループ7</f>
        <v>0</v>
      </c>
      <c r="CB62" s="1741"/>
      <c r="CC62" s="1742"/>
      <c r="CD62" s="862">
        <f ca="1">SUMIFS(INDIRECT("実行度合表集計!C"&amp;CD103,FALSE),実行度合表集計!$I:$I,CA62,実行度合表集計!$S:$S,$A$56,実行度合表集計!$D:$D,"&lt;&gt;")</f>
        <v>0</v>
      </c>
      <c r="CE62" s="863" t="str">
        <f t="shared" ca="1" si="75"/>
        <v/>
      </c>
      <c r="CF62" s="864">
        <f ca="1">SUMIFS(INDIRECT("実行度合表集計!C"&amp;CF103,FALSE),実行度合表集計!$I:$I,CA62,実行度合表集計!$S:$S,$A$56,実行度合表集計!$D:$D,"&lt;&gt;")</f>
        <v>0</v>
      </c>
      <c r="CG62" s="862">
        <f ca="1">CF62-SUMIFS(実行度合表集計!$Q:$Q,実行度合表集計!$I:$I,CA62,実行度合表集計!$S:$S,$A$56,実行度合表集計!$D:$D,"&lt;&gt;")*1000</f>
        <v>0</v>
      </c>
      <c r="CH62" s="865">
        <f ca="1">SUMIFS(INDIRECT("実行度合表集計!C"&amp;CH103,FALSE),実行度合表集計!$I:$I,CA62,実行度合表集計!$S:$S,$A$56,実行度合表集計!$D:$D,"&lt;&gt;")*集計フラグ7</f>
        <v>0</v>
      </c>
      <c r="CI62" s="866">
        <f t="shared" ca="1" si="58"/>
        <v>0</v>
      </c>
      <c r="CJ62" s="863" t="str">
        <f t="shared" ca="1" si="59"/>
        <v/>
      </c>
      <c r="CK62" s="862">
        <f t="shared" ca="1" si="60"/>
        <v>0</v>
      </c>
      <c r="CL62" s="865">
        <f t="shared" ca="1" si="61"/>
        <v>0</v>
      </c>
      <c r="CM62" s="1712"/>
      <c r="CN62" s="861" t="s">
        <v>39</v>
      </c>
      <c r="CO62" s="1740">
        <f>集計グループ7</f>
        <v>0</v>
      </c>
      <c r="CP62" s="1741"/>
      <c r="CQ62" s="1742"/>
      <c r="CR62" s="862">
        <f ca="1">SUMIFS(INDIRECT("実行度合表集計!C"&amp;CR103,FALSE),実行度合表集計!$I:$I,CO62,実行度合表集計!$S:$S,$A$56,実行度合表集計!$D:$D,"&lt;&gt;")</f>
        <v>0</v>
      </c>
      <c r="CS62" s="863" t="str">
        <f t="shared" ca="1" si="76"/>
        <v/>
      </c>
      <c r="CT62" s="864">
        <f ca="1">SUMIFS(INDIRECT("実行度合表集計!C"&amp;CT103,FALSE),実行度合表集計!$I:$I,CO62,実行度合表集計!$S:$S,$A$56,実行度合表集計!$D:$D,"&lt;&gt;")</f>
        <v>0</v>
      </c>
      <c r="CU62" s="862">
        <f ca="1">CT62-SUMIFS(実行度合表集計!$Q:$Q,実行度合表集計!$I:$I,CO62,実行度合表集計!$S:$S,$A$56,実行度合表集計!$D:$D,"&lt;&gt;")*1000</f>
        <v>0</v>
      </c>
      <c r="CV62" s="865">
        <f ca="1">SUMIFS(INDIRECT("実行度合表集計!C"&amp;CV103,FALSE),実行度合表集計!$I:$I,CO62,実行度合表集計!$S:$S,$A$56,実行度合表集計!$D:$D,"&lt;&gt;")*集計フラグ7</f>
        <v>0</v>
      </c>
      <c r="CW62" s="1740">
        <f>集計グループ7</f>
        <v>0</v>
      </c>
      <c r="CX62" s="1741"/>
      <c r="CY62" s="1742"/>
      <c r="CZ62" s="862">
        <f ca="1">SUMIFS(INDIRECT("実行度合表集計!C"&amp;CZ103,FALSE),実行度合表集計!$I:$I,CW62,実行度合表集計!$S:$S,$A$56,実行度合表集計!$D:$D,"&lt;&gt;")</f>
        <v>0</v>
      </c>
      <c r="DA62" s="863" t="str">
        <f t="shared" ca="1" si="77"/>
        <v/>
      </c>
      <c r="DB62" s="864">
        <f ca="1">SUMIFS(INDIRECT("実行度合表集計!C"&amp;DB103,FALSE),実行度合表集計!$I:$I,CW62,実行度合表集計!$S:$S,$A$56,実行度合表集計!$D:$D,"&lt;&gt;")</f>
        <v>0</v>
      </c>
      <c r="DC62" s="862">
        <f ca="1">DB62-SUMIFS(実行度合表集計!$Q:$Q,実行度合表集計!$I:$I,CW62,実行度合表集計!$S:$S,$A$56,実行度合表集計!$D:$D,"&lt;&gt;")*1000</f>
        <v>0</v>
      </c>
      <c r="DD62" s="865">
        <f ca="1">SUMIFS(INDIRECT("実行度合表集計!C"&amp;DD103,FALSE),実行度合表集計!$I:$I,CW62,実行度合表集計!$S:$S,$A$56,実行度合表集計!$D:$D,"&lt;&gt;")*集計フラグ7</f>
        <v>0</v>
      </c>
      <c r="DE62" s="1740">
        <f>集計グループ7</f>
        <v>0</v>
      </c>
      <c r="DF62" s="1741"/>
      <c r="DG62" s="1742"/>
      <c r="DH62" s="862">
        <f ca="1">SUMIFS(INDIRECT("実行度合表集計!C"&amp;DH103,FALSE),実行度合表集計!$I:$I,DE62,実行度合表集計!$S:$S,$A$56,実行度合表集計!$D:$D,"&lt;&gt;")</f>
        <v>0</v>
      </c>
      <c r="DI62" s="863" t="str">
        <f t="shared" ca="1" si="78"/>
        <v/>
      </c>
      <c r="DJ62" s="864">
        <f ca="1">SUMIFS(INDIRECT("実行度合表集計!C"&amp;DJ103,FALSE),実行度合表集計!$I:$I,DE62,実行度合表集計!$S:$S,$A$56,実行度合表集計!$D:$D,"&lt;&gt;")</f>
        <v>0</v>
      </c>
      <c r="DK62" s="862">
        <f ca="1">DJ62-SUMIFS(実行度合表集計!$Q:$Q,実行度合表集計!$I:$I,DE62,実行度合表集計!$S:$S,$A$56,実行度合表集計!$D:$D,"&lt;&gt;")*1000</f>
        <v>0</v>
      </c>
      <c r="DL62" s="865">
        <f ca="1">SUMIFS(INDIRECT("実行度合表集計!C"&amp;DL103,FALSE),実行度合表集計!$I:$I,DE62,実行度合表集計!$S:$S,$A$56,実行度合表集計!$D:$D,"&lt;&gt;")*集計フラグ7</f>
        <v>0</v>
      </c>
      <c r="DM62" s="866">
        <f t="shared" ca="1" si="45"/>
        <v>0</v>
      </c>
      <c r="DN62" s="863" t="str">
        <f t="shared" ca="1" si="65"/>
        <v/>
      </c>
      <c r="DO62" s="862">
        <f t="shared" ca="1" si="46"/>
        <v>0</v>
      </c>
      <c r="DP62" s="867">
        <f t="shared" ca="1" si="66"/>
        <v>0</v>
      </c>
      <c r="DR62" s="970"/>
      <c r="DS62" s="852"/>
      <c r="DT62" s="853"/>
    </row>
    <row r="63" spans="1:124" ht="14.1" customHeight="1" x14ac:dyDescent="0.25">
      <c r="A63" s="1712"/>
      <c r="B63" s="843" t="s">
        <v>40</v>
      </c>
      <c r="C63" s="1743" t="str">
        <f>集計グループ8</f>
        <v>東京・リフォーム課</v>
      </c>
      <c r="D63" s="1744"/>
      <c r="E63" s="1745"/>
      <c r="F63" s="844" t="e">
        <f ca="1">SUMIFS(INDIRECT("実行度合表集計!C"&amp;F103,FALSE),実行度合表集計!$I:$I,C63,実行度合表集計!$S:$S,$A$56,実行度合表集計!$D:$D,"&lt;&gt;")</f>
        <v>#REF!</v>
      </c>
      <c r="G63" s="849" t="e">
        <f t="shared" ca="1" si="67"/>
        <v>#REF!</v>
      </c>
      <c r="H63" s="868" t="e">
        <f ca="1">SUMIFS(INDIRECT("実行度合表集計!C"&amp;H103,FALSE),実行度合表集計!$I:$I,C63,実行度合表集計!$S:$S,$A$56,実行度合表集計!$D:$D,"&lt;&gt;")</f>
        <v>#REF!</v>
      </c>
      <c r="I63" s="844" t="e">
        <f ca="1">H63-SUMIFS(実行度合表集計!$Q:$Q,実行度合表集計!$I:$I,C63,実行度合表集計!$S:$S,$A$56,実行度合表集計!$D:$D,"&lt;&gt;")*1000</f>
        <v>#REF!</v>
      </c>
      <c r="J63" s="847" t="e">
        <f ca="1">SUMIFS(INDIRECT("実行度合表集計!C"&amp;J103,FALSE),実行度合表集計!$I:$I,C63,実行度合表集計!$S:$S,$A$56,実行度合表集計!$D:$D,"&lt;&gt;")*集計フラグ8</f>
        <v>#REF!</v>
      </c>
      <c r="K63" s="1743" t="str">
        <f>集計グループ8</f>
        <v>東京・リフォーム課</v>
      </c>
      <c r="L63" s="1744"/>
      <c r="M63" s="1745"/>
      <c r="N63" s="844" t="e">
        <f ca="1">SUMIFS(INDIRECT("実行度合表集計!C"&amp;N103,FALSE),実行度合表集計!$I:$I,K63,実行度合表集計!$S:$S,$A$56,実行度合表集計!$D:$D,"&lt;&gt;")</f>
        <v>#REF!</v>
      </c>
      <c r="O63" s="849" t="e">
        <f t="shared" ca="1" si="68"/>
        <v>#REF!</v>
      </c>
      <c r="P63" s="868" t="e">
        <f ca="1">SUMIFS(INDIRECT("実行度合表集計!C"&amp;P103,FALSE),実行度合表集計!$I:$I,K63,実行度合表集計!$S:$S,$A$56,実行度合表集計!$D:$D,"&lt;&gt;")</f>
        <v>#REF!</v>
      </c>
      <c r="Q63" s="844" t="e">
        <f ca="1">P63-SUMIFS(実行度合表集計!$Q:$Q,実行度合表集計!$I:$I,K63,実行度合表集計!$S:$S,$A$56,実行度合表集計!$D:$D,"&lt;&gt;")*1000</f>
        <v>#REF!</v>
      </c>
      <c r="R63" s="847" t="e">
        <f ca="1">SUMIFS(INDIRECT("実行度合表集計!C"&amp;R103,FALSE),実行度合表集計!$I:$I,K63,実行度合表集計!$S:$S,$A$56,実行度合表集計!$D:$D,"&lt;&gt;")*集計フラグ8</f>
        <v>#REF!</v>
      </c>
      <c r="S63" s="1743" t="str">
        <f>集計グループ8</f>
        <v>東京・リフォーム課</v>
      </c>
      <c r="T63" s="1744"/>
      <c r="U63" s="1745"/>
      <c r="V63" s="844" t="e">
        <f ca="1">SUMIFS(INDIRECT("実行度合表集計!C"&amp;V103,FALSE),実行度合表集計!$I:$I,S63,実行度合表集計!$S:$S,$A$56,実行度合表集計!$D:$D,"&lt;&gt;")</f>
        <v>#REF!</v>
      </c>
      <c r="W63" s="849" t="e">
        <f t="shared" ca="1" si="69"/>
        <v>#REF!</v>
      </c>
      <c r="X63" s="868" t="e">
        <f ca="1">SUMIFS(INDIRECT("実行度合表集計!C"&amp;X103,FALSE),実行度合表集計!$I:$I,S63,実行度合表集計!$S:$S,$A$56,実行度合表集計!$D:$D,"&lt;&gt;")</f>
        <v>#REF!</v>
      </c>
      <c r="Y63" s="844" t="e">
        <f ca="1">X63-SUMIFS(実行度合表集計!$Q:$Q,実行度合表集計!$I:$I,S63,実行度合表集計!$S:$S,$A$56,実行度合表集計!$D:$D,"&lt;&gt;")*1000</f>
        <v>#REF!</v>
      </c>
      <c r="Z63" s="847" t="e">
        <f ca="1">SUMIFS(INDIRECT("実行度合表集計!C"&amp;Z103,FALSE),実行度合表集計!$I:$I,S63,実行度合表集計!$S:$S,$A$56,実行度合表集計!$D:$D,"&lt;&gt;")*集計フラグ8</f>
        <v>#REF!</v>
      </c>
      <c r="AA63" s="848" t="e">
        <f t="shared" ca="1" si="39"/>
        <v>#REF!</v>
      </c>
      <c r="AB63" s="849" t="e">
        <f t="shared" ca="1" si="50"/>
        <v>#REF!</v>
      </c>
      <c r="AC63" s="844" t="e">
        <f t="shared" ca="1" si="40"/>
        <v>#REF!</v>
      </c>
      <c r="AD63" s="847" t="e">
        <f t="shared" ca="1" si="41"/>
        <v>#REF!</v>
      </c>
      <c r="AE63" s="1712"/>
      <c r="AF63" s="843" t="s">
        <v>40</v>
      </c>
      <c r="AG63" s="1743" t="str">
        <f>集計グループ8</f>
        <v>東京・リフォーム課</v>
      </c>
      <c r="AH63" s="1744"/>
      <c r="AI63" s="1745"/>
      <c r="AJ63" s="844" t="e">
        <f ca="1">SUMIFS(INDIRECT("実行度合表集計!C"&amp;AJ103,FALSE),実行度合表集計!$I:$I,AG63,実行度合表集計!$S:$S,$A$56,実行度合表集計!$D:$D,"&lt;&gt;")</f>
        <v>#REF!</v>
      </c>
      <c r="AK63" s="849" t="e">
        <f t="shared" ca="1" si="70"/>
        <v>#REF!</v>
      </c>
      <c r="AL63" s="868" t="e">
        <f ca="1">SUMIFS(INDIRECT("実行度合表集計!C"&amp;AL103,FALSE),実行度合表集計!$I:$I,AG63,実行度合表集計!$S:$S,$A$56,実行度合表集計!$D:$D,"&lt;&gt;")</f>
        <v>#REF!</v>
      </c>
      <c r="AM63" s="844" t="e">
        <f ca="1">AL63-SUMIFS(実行度合表集計!$Q:$Q,実行度合表集計!$I:$I,AG63,実行度合表集計!$S:$S,$A$56,実行度合表集計!$D:$D,"&lt;&gt;")*1000</f>
        <v>#REF!</v>
      </c>
      <c r="AN63" s="847" t="e">
        <f ca="1">SUMIFS(INDIRECT("実行度合表集計!C"&amp;AN103,FALSE),実行度合表集計!$I:$I,AG63,実行度合表集計!$S:$S,$A$56,実行度合表集計!$D:$D,"&lt;&gt;")*集計フラグ8</f>
        <v>#REF!</v>
      </c>
      <c r="AO63" s="1743" t="str">
        <f>集計グループ8</f>
        <v>東京・リフォーム課</v>
      </c>
      <c r="AP63" s="1744"/>
      <c r="AQ63" s="1745"/>
      <c r="AR63" s="844" t="e">
        <f ca="1">SUMIFS(INDIRECT("実行度合表集計!C"&amp;AR103,FALSE),実行度合表集計!$I:$I,AO63,実行度合表集計!$S:$S,$A$56,実行度合表集計!$D:$D,"&lt;&gt;")</f>
        <v>#REF!</v>
      </c>
      <c r="AS63" s="849" t="e">
        <f t="shared" ca="1" si="71"/>
        <v>#REF!</v>
      </c>
      <c r="AT63" s="868" t="e">
        <f ca="1">SUMIFS(INDIRECT("実行度合表集計!C"&amp;AT103,FALSE),実行度合表集計!$I:$I,AO63,実行度合表集計!$S:$S,$A$56,実行度合表集計!$D:$D,"&lt;&gt;")</f>
        <v>#REF!</v>
      </c>
      <c r="AU63" s="844" t="e">
        <f ca="1">AT63-SUMIFS(実行度合表集計!$Q:$Q,実行度合表集計!$I:$I,AO63,実行度合表集計!$S:$S,$A$56,実行度合表集計!$D:$D,"&lt;&gt;")*1000</f>
        <v>#REF!</v>
      </c>
      <c r="AV63" s="847" t="e">
        <f ca="1">SUMIFS(INDIRECT("実行度合表集計!C"&amp;AV103,FALSE),実行度合表集計!$I:$I,AO63,実行度合表集計!$S:$S,$A$56,実行度合表集計!$D:$D,"&lt;&gt;")*集計フラグ8</f>
        <v>#REF!</v>
      </c>
      <c r="AW63" s="1743" t="str">
        <f>集計グループ8</f>
        <v>東京・リフォーム課</v>
      </c>
      <c r="AX63" s="1744"/>
      <c r="AY63" s="1745"/>
      <c r="AZ63" s="844" t="e">
        <f ca="1">SUMIFS(INDIRECT("実行度合表集計!C"&amp;AZ103,FALSE),実行度合表集計!$I:$I,AW63,実行度合表集計!$S:$S,$A$56,実行度合表集計!$D:$D,"&lt;&gt;")</f>
        <v>#REF!</v>
      </c>
      <c r="BA63" s="849" t="e">
        <f t="shared" ca="1" si="72"/>
        <v>#REF!</v>
      </c>
      <c r="BB63" s="868" t="e">
        <f ca="1">SUMIFS(INDIRECT("実行度合表集計!C"&amp;BB103,FALSE),実行度合表集計!$I:$I,AW63,実行度合表集計!$S:$S,$A$56,実行度合表集計!$D:$D,"&lt;&gt;")</f>
        <v>#REF!</v>
      </c>
      <c r="BC63" s="844" t="e">
        <f ca="1">BB63-SUMIFS(実行度合表集計!$Q:$Q,実行度合表集計!$I:$I,AW63,実行度合表集計!$S:$S,$A$56,実行度合表集計!$D:$D,"&lt;&gt;")*1000</f>
        <v>#REF!</v>
      </c>
      <c r="BD63" s="847" t="e">
        <f ca="1">SUMIFS(INDIRECT("実行度合表集計!C"&amp;BD103,FALSE),実行度合表集計!$I:$I,AW63,実行度合表集計!$S:$S,$A$56,実行度合表集計!$D:$D,"&lt;&gt;")*集計フラグ8</f>
        <v>#REF!</v>
      </c>
      <c r="BE63" s="848" t="e">
        <f t="shared" ca="1" si="42"/>
        <v>#REF!</v>
      </c>
      <c r="BF63" s="849" t="e">
        <f t="shared" ca="1" si="54"/>
        <v>#REF!</v>
      </c>
      <c r="BG63" s="844" t="e">
        <f t="shared" ca="1" si="43"/>
        <v>#REF!</v>
      </c>
      <c r="BH63" s="847" t="e">
        <f t="shared" ca="1" si="44"/>
        <v>#REF!</v>
      </c>
      <c r="BI63" s="1712"/>
      <c r="BJ63" s="843" t="s">
        <v>40</v>
      </c>
      <c r="BK63" s="1743" t="str">
        <f>集計グループ8</f>
        <v>東京・リフォーム課</v>
      </c>
      <c r="BL63" s="1744"/>
      <c r="BM63" s="1745"/>
      <c r="BN63" s="844" t="e">
        <f ca="1">SUMIFS(INDIRECT("実行度合表集計!C"&amp;BN103,FALSE),実行度合表集計!$I:$I,BK63,実行度合表集計!$S:$S,$A$56,実行度合表集計!$D:$D,"&lt;&gt;")</f>
        <v>#REF!</v>
      </c>
      <c r="BO63" s="849" t="e">
        <f t="shared" ca="1" si="73"/>
        <v>#REF!</v>
      </c>
      <c r="BP63" s="868" t="e">
        <f ca="1">SUMIFS(INDIRECT("実行度合表集計!C"&amp;BP103,FALSE),実行度合表集計!$I:$I,BK63,実行度合表集計!$S:$S,$A$56,実行度合表集計!$D:$D,"&lt;&gt;")</f>
        <v>#REF!</v>
      </c>
      <c r="BQ63" s="844" t="e">
        <f ca="1">BP63-SUMIFS(実行度合表集計!$Q:$Q,実行度合表集計!$I:$I,BK63,実行度合表集計!$S:$S,$A$56,実行度合表集計!$D:$D,"&lt;&gt;")*1000</f>
        <v>#REF!</v>
      </c>
      <c r="BR63" s="847" t="e">
        <f ca="1">SUMIFS(INDIRECT("実行度合表集計!C"&amp;BR103,FALSE),実行度合表集計!$I:$I,BK63,実行度合表集計!$S:$S,$A$56,実行度合表集計!$D:$D,"&lt;&gt;")*集計フラグ8</f>
        <v>#REF!</v>
      </c>
      <c r="BS63" s="1743" t="str">
        <f>集計グループ8</f>
        <v>東京・リフォーム課</v>
      </c>
      <c r="BT63" s="1744"/>
      <c r="BU63" s="1745"/>
      <c r="BV63" s="844" t="e">
        <f ca="1">SUMIFS(INDIRECT("実行度合表集計!C"&amp;BV103,FALSE),実行度合表集計!$I:$I,BS63,実行度合表集計!$S:$S,$A$56,実行度合表集計!$D:$D,"&lt;&gt;")</f>
        <v>#REF!</v>
      </c>
      <c r="BW63" s="849" t="e">
        <f t="shared" ca="1" si="74"/>
        <v>#REF!</v>
      </c>
      <c r="BX63" s="868" t="e">
        <f ca="1">SUMIFS(INDIRECT("実行度合表集計!C"&amp;BX103,FALSE),実行度合表集計!$I:$I,BS63,実行度合表集計!$S:$S,$A$56,実行度合表集計!$D:$D,"&lt;&gt;")</f>
        <v>#REF!</v>
      </c>
      <c r="BY63" s="844" t="e">
        <f ca="1">BX63-SUMIFS(実行度合表集計!$Q:$Q,実行度合表集計!$I:$I,BS63,実行度合表集計!$S:$S,$A$56,実行度合表集計!$D:$D,"&lt;&gt;")*1000</f>
        <v>#REF!</v>
      </c>
      <c r="BZ63" s="847" t="e">
        <f ca="1">SUMIFS(INDIRECT("実行度合表集計!C"&amp;BZ103,FALSE),実行度合表集計!$I:$I,BS63,実行度合表集計!$S:$S,$A$56,実行度合表集計!$D:$D,"&lt;&gt;")*集計フラグ8</f>
        <v>#REF!</v>
      </c>
      <c r="CA63" s="1743" t="str">
        <f>集計グループ8</f>
        <v>東京・リフォーム課</v>
      </c>
      <c r="CB63" s="1744"/>
      <c r="CC63" s="1745"/>
      <c r="CD63" s="844" t="e">
        <f ca="1">SUMIFS(INDIRECT("実行度合表集計!C"&amp;CD103,FALSE),実行度合表集計!$I:$I,CA63,実行度合表集計!$S:$S,$A$56,実行度合表集計!$D:$D,"&lt;&gt;")</f>
        <v>#REF!</v>
      </c>
      <c r="CE63" s="849" t="e">
        <f t="shared" ca="1" si="75"/>
        <v>#REF!</v>
      </c>
      <c r="CF63" s="868" t="e">
        <f ca="1">SUMIFS(INDIRECT("実行度合表集計!C"&amp;CF103,FALSE),実行度合表集計!$I:$I,CA63,実行度合表集計!$S:$S,$A$56,実行度合表集計!$D:$D,"&lt;&gt;")</f>
        <v>#REF!</v>
      </c>
      <c r="CG63" s="844" t="e">
        <f ca="1">CF63-SUMIFS(実行度合表集計!$Q:$Q,実行度合表集計!$I:$I,CA63,実行度合表集計!$S:$S,$A$56,実行度合表集計!$D:$D,"&lt;&gt;")*1000</f>
        <v>#REF!</v>
      </c>
      <c r="CH63" s="847" t="e">
        <f ca="1">SUMIFS(INDIRECT("実行度合表集計!C"&amp;CH103,FALSE),実行度合表集計!$I:$I,CA63,実行度合表集計!$S:$S,$A$56,実行度合表集計!$D:$D,"&lt;&gt;")*集計フラグ8</f>
        <v>#REF!</v>
      </c>
      <c r="CI63" s="848" t="e">
        <f t="shared" ca="1" si="58"/>
        <v>#REF!</v>
      </c>
      <c r="CJ63" s="849" t="e">
        <f t="shared" ca="1" si="59"/>
        <v>#REF!</v>
      </c>
      <c r="CK63" s="844" t="e">
        <f t="shared" ca="1" si="60"/>
        <v>#REF!</v>
      </c>
      <c r="CL63" s="847" t="e">
        <f t="shared" ca="1" si="61"/>
        <v>#REF!</v>
      </c>
      <c r="CM63" s="1712"/>
      <c r="CN63" s="843" t="s">
        <v>40</v>
      </c>
      <c r="CO63" s="1743" t="str">
        <f>集計グループ8</f>
        <v>東京・リフォーム課</v>
      </c>
      <c r="CP63" s="1744"/>
      <c r="CQ63" s="1745"/>
      <c r="CR63" s="844" t="e">
        <f ca="1">SUMIFS(INDIRECT("実行度合表集計!C"&amp;CR103,FALSE),実行度合表集計!$I:$I,CO63,実行度合表集計!$S:$S,$A$56,実行度合表集計!$D:$D,"&lt;&gt;")</f>
        <v>#REF!</v>
      </c>
      <c r="CS63" s="849" t="e">
        <f t="shared" ca="1" si="76"/>
        <v>#REF!</v>
      </c>
      <c r="CT63" s="868" t="e">
        <f ca="1">SUMIFS(INDIRECT("実行度合表集計!C"&amp;CT103,FALSE),実行度合表集計!$I:$I,CO63,実行度合表集計!$S:$S,$A$56,実行度合表集計!$D:$D,"&lt;&gt;")</f>
        <v>#REF!</v>
      </c>
      <c r="CU63" s="844" t="e">
        <f ca="1">CT63-SUMIFS(実行度合表集計!$Q:$Q,実行度合表集計!$I:$I,CO63,実行度合表集計!$S:$S,$A$56,実行度合表集計!$D:$D,"&lt;&gt;")*1000</f>
        <v>#REF!</v>
      </c>
      <c r="CV63" s="847" t="e">
        <f ca="1">SUMIFS(INDIRECT("実行度合表集計!C"&amp;CV103,FALSE),実行度合表集計!$I:$I,CO63,実行度合表集計!$S:$S,$A$56,実行度合表集計!$D:$D,"&lt;&gt;")*集計フラグ8</f>
        <v>#REF!</v>
      </c>
      <c r="CW63" s="1743" t="str">
        <f>集計グループ8</f>
        <v>東京・リフォーム課</v>
      </c>
      <c r="CX63" s="1744"/>
      <c r="CY63" s="1745"/>
      <c r="CZ63" s="844" t="e">
        <f ca="1">SUMIFS(INDIRECT("実行度合表集計!C"&amp;CZ103,FALSE),実行度合表集計!$I:$I,CW63,実行度合表集計!$S:$S,$A$56,実行度合表集計!$D:$D,"&lt;&gt;")</f>
        <v>#REF!</v>
      </c>
      <c r="DA63" s="849" t="e">
        <f t="shared" ca="1" si="77"/>
        <v>#REF!</v>
      </c>
      <c r="DB63" s="868" t="e">
        <f ca="1">SUMIFS(INDIRECT("実行度合表集計!C"&amp;DB103,FALSE),実行度合表集計!$I:$I,CW63,実行度合表集計!$S:$S,$A$56,実行度合表集計!$D:$D,"&lt;&gt;")</f>
        <v>#REF!</v>
      </c>
      <c r="DC63" s="844" t="e">
        <f ca="1">DB63-SUMIFS(実行度合表集計!$Q:$Q,実行度合表集計!$I:$I,CW63,実行度合表集計!$S:$S,$A$56,実行度合表集計!$D:$D,"&lt;&gt;")*1000</f>
        <v>#REF!</v>
      </c>
      <c r="DD63" s="847" t="e">
        <f ca="1">SUMIFS(INDIRECT("実行度合表集計!C"&amp;DD103,FALSE),実行度合表集計!$I:$I,CW63,実行度合表集計!$S:$S,$A$56,実行度合表集計!$D:$D,"&lt;&gt;")*集計フラグ8</f>
        <v>#REF!</v>
      </c>
      <c r="DE63" s="1743" t="str">
        <f>集計グループ8</f>
        <v>東京・リフォーム課</v>
      </c>
      <c r="DF63" s="1744"/>
      <c r="DG63" s="1745"/>
      <c r="DH63" s="844" t="e">
        <f ca="1">SUMIFS(INDIRECT("実行度合表集計!C"&amp;DH103,FALSE),実行度合表集計!$I:$I,DE63,実行度合表集計!$S:$S,$A$56,実行度合表集計!$D:$D,"&lt;&gt;")</f>
        <v>#REF!</v>
      </c>
      <c r="DI63" s="849" t="e">
        <f t="shared" ca="1" si="78"/>
        <v>#REF!</v>
      </c>
      <c r="DJ63" s="868" t="e">
        <f ca="1">SUMIFS(INDIRECT("実行度合表集計!C"&amp;DJ103,FALSE),実行度合表集計!$I:$I,DE63,実行度合表集計!$S:$S,$A$56,実行度合表集計!$D:$D,"&lt;&gt;")</f>
        <v>#REF!</v>
      </c>
      <c r="DK63" s="844" t="e">
        <f ca="1">DJ63-SUMIFS(実行度合表集計!$Q:$Q,実行度合表集計!$I:$I,DE63,実行度合表集計!$S:$S,$A$56,実行度合表集計!$D:$D,"&lt;&gt;")*1000</f>
        <v>#REF!</v>
      </c>
      <c r="DL63" s="847" t="e">
        <f ca="1">SUMIFS(INDIRECT("実行度合表集計!C"&amp;DL103,FALSE),実行度合表集計!$I:$I,DE63,実行度合表集計!$S:$S,$A$56,実行度合表集計!$D:$D,"&lt;&gt;")*集計フラグ8</f>
        <v>#REF!</v>
      </c>
      <c r="DM63" s="848" t="e">
        <f t="shared" ca="1" si="45"/>
        <v>#REF!</v>
      </c>
      <c r="DN63" s="849" t="e">
        <f t="shared" ca="1" si="65"/>
        <v>#REF!</v>
      </c>
      <c r="DO63" s="844" t="e">
        <f t="shared" ca="1" si="46"/>
        <v>#REF!</v>
      </c>
      <c r="DP63" s="850" t="e">
        <f t="shared" ca="1" si="66"/>
        <v>#REF!</v>
      </c>
      <c r="DR63" s="970"/>
      <c r="DS63" s="852"/>
      <c r="DT63" s="853"/>
    </row>
    <row r="64" spans="1:124" ht="14.1" customHeight="1" x14ac:dyDescent="0.25">
      <c r="A64" s="1712"/>
      <c r="B64" s="861" t="s">
        <v>41</v>
      </c>
      <c r="C64" s="1740">
        <f>集計グループ9</f>
        <v>0</v>
      </c>
      <c r="D64" s="1741"/>
      <c r="E64" s="1742"/>
      <c r="F64" s="862">
        <f ca="1">SUMIFS(INDIRECT("実行度合表集計!C"&amp;F103,FALSE),実行度合表集計!$I:$I,C64,実行度合表集計!$S:$S,$A$56,実行度合表集計!$D:$D,"&lt;&gt;")</f>
        <v>0</v>
      </c>
      <c r="G64" s="863" t="str">
        <f t="shared" ca="1" si="67"/>
        <v/>
      </c>
      <c r="H64" s="864">
        <f ca="1">SUMIFS(INDIRECT("実行度合表集計!C"&amp;H103,FALSE),実行度合表集計!$I:$I,C64,実行度合表集計!$S:$S,$A$56,実行度合表集計!$D:$D,"&lt;&gt;")</f>
        <v>0</v>
      </c>
      <c r="I64" s="862">
        <f ca="1">H64-SUMIFS(実行度合表集計!$Q:$Q,実行度合表集計!$I:$I,C64,実行度合表集計!$S:$S,$A$56,実行度合表集計!$D:$D,"&lt;&gt;")*1000</f>
        <v>0</v>
      </c>
      <c r="J64" s="865">
        <f ca="1">SUMIFS(INDIRECT("実行度合表集計!C"&amp;J103,FALSE),実行度合表集計!$I:$I,C64,実行度合表集計!$S:$S,$A$56,実行度合表集計!$D:$D,"&lt;&gt;")*集計フラグ9</f>
        <v>0</v>
      </c>
      <c r="K64" s="1740">
        <f>集計グループ9</f>
        <v>0</v>
      </c>
      <c r="L64" s="1741"/>
      <c r="M64" s="1742"/>
      <c r="N64" s="862">
        <f ca="1">SUMIFS(INDIRECT("実行度合表集計!C"&amp;N103,FALSE),実行度合表集計!$I:$I,K64,実行度合表集計!$S:$S,$A$56,実行度合表集計!$D:$D,"&lt;&gt;")</f>
        <v>0</v>
      </c>
      <c r="O64" s="863" t="str">
        <f t="shared" ca="1" si="68"/>
        <v/>
      </c>
      <c r="P64" s="864">
        <f ca="1">SUMIFS(INDIRECT("実行度合表集計!C"&amp;P103,FALSE),実行度合表集計!$I:$I,K64,実行度合表集計!$S:$S,$A$56,実行度合表集計!$D:$D,"&lt;&gt;")</f>
        <v>0</v>
      </c>
      <c r="Q64" s="862">
        <f ca="1">P64-SUMIFS(実行度合表集計!$Q:$Q,実行度合表集計!$I:$I,K64,実行度合表集計!$S:$S,$A$56,実行度合表集計!$D:$D,"&lt;&gt;")*1000</f>
        <v>0</v>
      </c>
      <c r="R64" s="865">
        <f ca="1">SUMIFS(INDIRECT("実行度合表集計!C"&amp;R103,FALSE),実行度合表集計!$I:$I,K64,実行度合表集計!$S:$S,$A$56,実行度合表集計!$D:$D,"&lt;&gt;")*集計フラグ9</f>
        <v>0</v>
      </c>
      <c r="S64" s="1740">
        <f>集計グループ9</f>
        <v>0</v>
      </c>
      <c r="T64" s="1741"/>
      <c r="U64" s="1742"/>
      <c r="V64" s="862">
        <f ca="1">SUMIFS(INDIRECT("実行度合表集計!C"&amp;V103,FALSE),実行度合表集計!$I:$I,S64,実行度合表集計!$S:$S,$A$56,実行度合表集計!$D:$D,"&lt;&gt;")</f>
        <v>0</v>
      </c>
      <c r="W64" s="863" t="str">
        <f t="shared" ca="1" si="69"/>
        <v/>
      </c>
      <c r="X64" s="864">
        <f ca="1">SUMIFS(INDIRECT("実行度合表集計!C"&amp;X103,FALSE),実行度合表集計!$I:$I,S64,実行度合表集計!$S:$S,$A$56,実行度合表集計!$D:$D,"&lt;&gt;")</f>
        <v>0</v>
      </c>
      <c r="Y64" s="862">
        <f ca="1">X64-SUMIFS(実行度合表集計!$Q:$Q,実行度合表集計!$I:$I,S64,実行度合表集計!$S:$S,$A$56,実行度合表集計!$D:$D,"&lt;&gt;")*1000</f>
        <v>0</v>
      </c>
      <c r="Z64" s="865">
        <f ca="1">SUMIFS(INDIRECT("実行度合表集計!C"&amp;Z103,FALSE),実行度合表集計!$I:$I,S64,実行度合表集計!$S:$S,$A$56,実行度合表集計!$D:$D,"&lt;&gt;")*集計フラグ9</f>
        <v>0</v>
      </c>
      <c r="AA64" s="866">
        <f t="shared" ca="1" si="39"/>
        <v>0</v>
      </c>
      <c r="AB64" s="863" t="str">
        <f t="shared" ca="1" si="50"/>
        <v/>
      </c>
      <c r="AC64" s="862">
        <f t="shared" ca="1" si="40"/>
        <v>0</v>
      </c>
      <c r="AD64" s="865">
        <f t="shared" ca="1" si="41"/>
        <v>0</v>
      </c>
      <c r="AE64" s="1712"/>
      <c r="AF64" s="861" t="s">
        <v>41</v>
      </c>
      <c r="AG64" s="1740">
        <f>集計グループ9</f>
        <v>0</v>
      </c>
      <c r="AH64" s="1741"/>
      <c r="AI64" s="1742"/>
      <c r="AJ64" s="862">
        <f ca="1">SUMIFS(INDIRECT("実行度合表集計!C"&amp;AJ103,FALSE),実行度合表集計!$I:$I,AG64,実行度合表集計!$S:$S,$A$56,実行度合表集計!$D:$D,"&lt;&gt;")</f>
        <v>0</v>
      </c>
      <c r="AK64" s="863" t="str">
        <f t="shared" ca="1" si="70"/>
        <v/>
      </c>
      <c r="AL64" s="864">
        <f ca="1">SUMIFS(INDIRECT("実行度合表集計!C"&amp;AL103,FALSE),実行度合表集計!$I:$I,AG64,実行度合表集計!$S:$S,$A$56,実行度合表集計!$D:$D,"&lt;&gt;")</f>
        <v>0</v>
      </c>
      <c r="AM64" s="862">
        <f ca="1">AL64-SUMIFS(実行度合表集計!$Q:$Q,実行度合表集計!$I:$I,AG64,実行度合表集計!$S:$S,$A$56,実行度合表集計!$D:$D,"&lt;&gt;")*1000</f>
        <v>0</v>
      </c>
      <c r="AN64" s="865">
        <f ca="1">SUMIFS(INDIRECT("実行度合表集計!C"&amp;AN103,FALSE),実行度合表集計!$I:$I,AG64,実行度合表集計!$S:$S,$A$56,実行度合表集計!$D:$D,"&lt;&gt;")*集計フラグ9</f>
        <v>0</v>
      </c>
      <c r="AO64" s="1740">
        <f>集計グループ9</f>
        <v>0</v>
      </c>
      <c r="AP64" s="1741"/>
      <c r="AQ64" s="1742"/>
      <c r="AR64" s="862">
        <f ca="1">SUMIFS(INDIRECT("実行度合表集計!C"&amp;AR103,FALSE),実行度合表集計!$I:$I,AO64,実行度合表集計!$S:$S,$A$56,実行度合表集計!$D:$D,"&lt;&gt;")</f>
        <v>0</v>
      </c>
      <c r="AS64" s="863" t="str">
        <f t="shared" ca="1" si="71"/>
        <v/>
      </c>
      <c r="AT64" s="864">
        <f ca="1">SUMIFS(INDIRECT("実行度合表集計!C"&amp;AT103,FALSE),実行度合表集計!$I:$I,AO64,実行度合表集計!$S:$S,$A$56,実行度合表集計!$D:$D,"&lt;&gt;")</f>
        <v>0</v>
      </c>
      <c r="AU64" s="862">
        <f ca="1">AT64-SUMIFS(実行度合表集計!$Q:$Q,実行度合表集計!$I:$I,AO64,実行度合表集計!$S:$S,$A$56,実行度合表集計!$D:$D,"&lt;&gt;")*1000</f>
        <v>0</v>
      </c>
      <c r="AV64" s="865">
        <f ca="1">SUMIFS(INDIRECT("実行度合表集計!C"&amp;AV103,FALSE),実行度合表集計!$I:$I,AO64,実行度合表集計!$S:$S,$A$56,実行度合表集計!$D:$D,"&lt;&gt;")*集計フラグ9</f>
        <v>0</v>
      </c>
      <c r="AW64" s="1740">
        <f>集計グループ9</f>
        <v>0</v>
      </c>
      <c r="AX64" s="1741"/>
      <c r="AY64" s="1742"/>
      <c r="AZ64" s="862">
        <f ca="1">SUMIFS(INDIRECT("実行度合表集計!C"&amp;AZ103,FALSE),実行度合表集計!$I:$I,AW64,実行度合表集計!$S:$S,$A$56,実行度合表集計!$D:$D,"&lt;&gt;")</f>
        <v>0</v>
      </c>
      <c r="BA64" s="863" t="str">
        <f t="shared" ca="1" si="72"/>
        <v/>
      </c>
      <c r="BB64" s="864">
        <f ca="1">SUMIFS(INDIRECT("実行度合表集計!C"&amp;BB103,FALSE),実行度合表集計!$I:$I,AW64,実行度合表集計!$S:$S,$A$56,実行度合表集計!$D:$D,"&lt;&gt;")</f>
        <v>0</v>
      </c>
      <c r="BC64" s="862">
        <f ca="1">BB64-SUMIFS(実行度合表集計!$Q:$Q,実行度合表集計!$I:$I,AW64,実行度合表集計!$S:$S,$A$56,実行度合表集計!$D:$D,"&lt;&gt;")*1000</f>
        <v>0</v>
      </c>
      <c r="BD64" s="865">
        <f ca="1">SUMIFS(INDIRECT("実行度合表集計!C"&amp;BD103,FALSE),実行度合表集計!$I:$I,AW64,実行度合表集計!$S:$S,$A$56,実行度合表集計!$D:$D,"&lt;&gt;")*集計フラグ9</f>
        <v>0</v>
      </c>
      <c r="BE64" s="866">
        <f t="shared" ca="1" si="42"/>
        <v>0</v>
      </c>
      <c r="BF64" s="863" t="str">
        <f t="shared" ca="1" si="54"/>
        <v/>
      </c>
      <c r="BG64" s="862">
        <f t="shared" ca="1" si="43"/>
        <v>0</v>
      </c>
      <c r="BH64" s="865">
        <f t="shared" ca="1" si="44"/>
        <v>0</v>
      </c>
      <c r="BI64" s="1712"/>
      <c r="BJ64" s="861" t="s">
        <v>41</v>
      </c>
      <c r="BK64" s="1740">
        <f>集計グループ9</f>
        <v>0</v>
      </c>
      <c r="BL64" s="1741"/>
      <c r="BM64" s="1742"/>
      <c r="BN64" s="862">
        <f ca="1">SUMIFS(INDIRECT("実行度合表集計!C"&amp;BN103,FALSE),実行度合表集計!$I:$I,BK64,実行度合表集計!$S:$S,$A$56,実行度合表集計!$D:$D,"&lt;&gt;")</f>
        <v>0</v>
      </c>
      <c r="BO64" s="863" t="str">
        <f t="shared" ca="1" si="73"/>
        <v/>
      </c>
      <c r="BP64" s="864">
        <f ca="1">SUMIFS(INDIRECT("実行度合表集計!C"&amp;BP103,FALSE),実行度合表集計!$I:$I,BK64,実行度合表集計!$S:$S,$A$56,実行度合表集計!$D:$D,"&lt;&gt;")</f>
        <v>0</v>
      </c>
      <c r="BQ64" s="862">
        <f ca="1">BP64-SUMIFS(実行度合表集計!$Q:$Q,実行度合表集計!$I:$I,BK64,実行度合表集計!$S:$S,$A$56,実行度合表集計!$D:$D,"&lt;&gt;")*1000</f>
        <v>0</v>
      </c>
      <c r="BR64" s="865">
        <f ca="1">SUMIFS(INDIRECT("実行度合表集計!C"&amp;BR103,FALSE),実行度合表集計!$I:$I,BK64,実行度合表集計!$S:$S,$A$56,実行度合表集計!$D:$D,"&lt;&gt;")*集計フラグ9</f>
        <v>0</v>
      </c>
      <c r="BS64" s="1740">
        <f>集計グループ9</f>
        <v>0</v>
      </c>
      <c r="BT64" s="1741"/>
      <c r="BU64" s="1742"/>
      <c r="BV64" s="862">
        <f ca="1">SUMIFS(INDIRECT("実行度合表集計!C"&amp;BV103,FALSE),実行度合表集計!$I:$I,BS64,実行度合表集計!$S:$S,$A$56,実行度合表集計!$D:$D,"&lt;&gt;")</f>
        <v>0</v>
      </c>
      <c r="BW64" s="863" t="str">
        <f t="shared" ca="1" si="74"/>
        <v/>
      </c>
      <c r="BX64" s="864">
        <f ca="1">SUMIFS(INDIRECT("実行度合表集計!C"&amp;BX103,FALSE),実行度合表集計!$I:$I,BS64,実行度合表集計!$S:$S,$A$56,実行度合表集計!$D:$D,"&lt;&gt;")</f>
        <v>0</v>
      </c>
      <c r="BY64" s="862">
        <f ca="1">BX64-SUMIFS(実行度合表集計!$Q:$Q,実行度合表集計!$I:$I,BS64,実行度合表集計!$S:$S,$A$56,実行度合表集計!$D:$D,"&lt;&gt;")*1000</f>
        <v>0</v>
      </c>
      <c r="BZ64" s="865">
        <f ca="1">SUMIFS(INDIRECT("実行度合表集計!C"&amp;BZ103,FALSE),実行度合表集計!$I:$I,BS64,実行度合表集計!$S:$S,$A$56,実行度合表集計!$D:$D,"&lt;&gt;")*集計フラグ9</f>
        <v>0</v>
      </c>
      <c r="CA64" s="1740">
        <f>集計グループ9</f>
        <v>0</v>
      </c>
      <c r="CB64" s="1741"/>
      <c r="CC64" s="1742"/>
      <c r="CD64" s="862">
        <f ca="1">SUMIFS(INDIRECT("実行度合表集計!C"&amp;CD103,FALSE),実行度合表集計!$I:$I,CA64,実行度合表集計!$S:$S,$A$56,実行度合表集計!$D:$D,"&lt;&gt;")</f>
        <v>0</v>
      </c>
      <c r="CE64" s="863" t="str">
        <f t="shared" ca="1" si="75"/>
        <v/>
      </c>
      <c r="CF64" s="864">
        <f ca="1">SUMIFS(INDIRECT("実行度合表集計!C"&amp;CF103,FALSE),実行度合表集計!$I:$I,CA64,実行度合表集計!$S:$S,$A$56,実行度合表集計!$D:$D,"&lt;&gt;")</f>
        <v>0</v>
      </c>
      <c r="CG64" s="862">
        <f ca="1">CF64-SUMIFS(実行度合表集計!$Q:$Q,実行度合表集計!$I:$I,CA64,実行度合表集計!$S:$S,$A$56,実行度合表集計!$D:$D,"&lt;&gt;")*1000</f>
        <v>0</v>
      </c>
      <c r="CH64" s="865">
        <f ca="1">SUMIFS(INDIRECT("実行度合表集計!C"&amp;CH103,FALSE),実行度合表集計!$I:$I,CA64,実行度合表集計!$S:$S,$A$56,実行度合表集計!$D:$D,"&lt;&gt;")*集計フラグ9</f>
        <v>0</v>
      </c>
      <c r="CI64" s="866">
        <f t="shared" ca="1" si="58"/>
        <v>0</v>
      </c>
      <c r="CJ64" s="863" t="str">
        <f t="shared" ca="1" si="59"/>
        <v/>
      </c>
      <c r="CK64" s="862">
        <f t="shared" ca="1" si="60"/>
        <v>0</v>
      </c>
      <c r="CL64" s="865">
        <f t="shared" ca="1" si="61"/>
        <v>0</v>
      </c>
      <c r="CM64" s="1712"/>
      <c r="CN64" s="861" t="s">
        <v>41</v>
      </c>
      <c r="CO64" s="1740">
        <f>集計グループ9</f>
        <v>0</v>
      </c>
      <c r="CP64" s="1741"/>
      <c r="CQ64" s="1742"/>
      <c r="CR64" s="862">
        <f ca="1">SUMIFS(INDIRECT("実行度合表集計!C"&amp;CR103,FALSE),実行度合表集計!$I:$I,CO64,実行度合表集計!$S:$S,$A$56,実行度合表集計!$D:$D,"&lt;&gt;")</f>
        <v>0</v>
      </c>
      <c r="CS64" s="863" t="str">
        <f t="shared" ca="1" si="76"/>
        <v/>
      </c>
      <c r="CT64" s="864">
        <f ca="1">SUMIFS(INDIRECT("実行度合表集計!C"&amp;CT103,FALSE),実行度合表集計!$I:$I,CO64,実行度合表集計!$S:$S,$A$56,実行度合表集計!$D:$D,"&lt;&gt;")</f>
        <v>0</v>
      </c>
      <c r="CU64" s="862">
        <f ca="1">CT64-SUMIFS(実行度合表集計!$Q:$Q,実行度合表集計!$I:$I,CO64,実行度合表集計!$S:$S,$A$56,実行度合表集計!$D:$D,"&lt;&gt;")*1000</f>
        <v>0</v>
      </c>
      <c r="CV64" s="865">
        <f ca="1">SUMIFS(INDIRECT("実行度合表集計!C"&amp;CV103,FALSE),実行度合表集計!$I:$I,CO64,実行度合表集計!$S:$S,$A$56,実行度合表集計!$D:$D,"&lt;&gt;")*集計フラグ9</f>
        <v>0</v>
      </c>
      <c r="CW64" s="1740">
        <f>集計グループ9</f>
        <v>0</v>
      </c>
      <c r="CX64" s="1741"/>
      <c r="CY64" s="1742"/>
      <c r="CZ64" s="862">
        <f ca="1">SUMIFS(INDIRECT("実行度合表集計!C"&amp;CZ103,FALSE),実行度合表集計!$I:$I,CW64,実行度合表集計!$S:$S,$A$56,実行度合表集計!$D:$D,"&lt;&gt;")</f>
        <v>0</v>
      </c>
      <c r="DA64" s="863" t="str">
        <f t="shared" ca="1" si="77"/>
        <v/>
      </c>
      <c r="DB64" s="864">
        <f ca="1">SUMIFS(INDIRECT("実行度合表集計!C"&amp;DB103,FALSE),実行度合表集計!$I:$I,CW64,実行度合表集計!$S:$S,$A$56,実行度合表集計!$D:$D,"&lt;&gt;")</f>
        <v>0</v>
      </c>
      <c r="DC64" s="862">
        <f ca="1">DB64-SUMIFS(実行度合表集計!$Q:$Q,実行度合表集計!$I:$I,CW64,実行度合表集計!$S:$S,$A$56,実行度合表集計!$D:$D,"&lt;&gt;")*1000</f>
        <v>0</v>
      </c>
      <c r="DD64" s="865">
        <f ca="1">SUMIFS(INDIRECT("実行度合表集計!C"&amp;DD103,FALSE),実行度合表集計!$I:$I,CW64,実行度合表集計!$S:$S,$A$56,実行度合表集計!$D:$D,"&lt;&gt;")*集計フラグ9</f>
        <v>0</v>
      </c>
      <c r="DE64" s="1740">
        <f>集計グループ9</f>
        <v>0</v>
      </c>
      <c r="DF64" s="1741"/>
      <c r="DG64" s="1742"/>
      <c r="DH64" s="862">
        <f ca="1">SUMIFS(INDIRECT("実行度合表集計!C"&amp;DH103,FALSE),実行度合表集計!$I:$I,DE64,実行度合表集計!$S:$S,$A$56,実行度合表集計!$D:$D,"&lt;&gt;")</f>
        <v>0</v>
      </c>
      <c r="DI64" s="863" t="str">
        <f t="shared" ca="1" si="78"/>
        <v/>
      </c>
      <c r="DJ64" s="864">
        <f ca="1">SUMIFS(INDIRECT("実行度合表集計!C"&amp;DJ103,FALSE),実行度合表集計!$I:$I,DE64,実行度合表集計!$S:$S,$A$56,実行度合表集計!$D:$D,"&lt;&gt;")</f>
        <v>0</v>
      </c>
      <c r="DK64" s="862">
        <f ca="1">DJ64-SUMIFS(実行度合表集計!$Q:$Q,実行度合表集計!$I:$I,DE64,実行度合表集計!$S:$S,$A$56,実行度合表集計!$D:$D,"&lt;&gt;")*1000</f>
        <v>0</v>
      </c>
      <c r="DL64" s="865">
        <f ca="1">SUMIFS(INDIRECT("実行度合表集計!C"&amp;DL103,FALSE),実行度合表集計!$I:$I,DE64,実行度合表集計!$S:$S,$A$56,実行度合表集計!$D:$D,"&lt;&gt;")*集計フラグ9</f>
        <v>0</v>
      </c>
      <c r="DM64" s="866">
        <f t="shared" ca="1" si="45"/>
        <v>0</v>
      </c>
      <c r="DN64" s="863" t="str">
        <f t="shared" ca="1" si="65"/>
        <v/>
      </c>
      <c r="DO64" s="862">
        <f t="shared" ca="1" si="46"/>
        <v>0</v>
      </c>
      <c r="DP64" s="867">
        <f t="shared" ca="1" si="66"/>
        <v>0</v>
      </c>
      <c r="DR64" s="970"/>
      <c r="DS64" s="852"/>
      <c r="DT64" s="853"/>
    </row>
    <row r="65" spans="1:124" ht="14.1" customHeight="1" x14ac:dyDescent="0.25">
      <c r="A65" s="1712"/>
      <c r="B65" s="869" t="s">
        <v>42</v>
      </c>
      <c r="C65" s="1752" t="str">
        <f>集計グループ10</f>
        <v>特建事業部</v>
      </c>
      <c r="D65" s="1753"/>
      <c r="E65" s="1754"/>
      <c r="F65" s="870" t="e">
        <f ca="1">SUMIFS(INDIRECT("実行度合表集計!C"&amp;F103,FALSE),実行度合表集計!$I:$I,C65,実行度合表集計!$S:$S,$A$56,実行度合表集計!$D:$D,"&lt;&gt;")</f>
        <v>#REF!</v>
      </c>
      <c r="G65" s="871" t="e">
        <f t="shared" ca="1" si="67"/>
        <v>#REF!</v>
      </c>
      <c r="H65" s="872" t="e">
        <f ca="1">SUMIFS(INDIRECT("実行度合表集計!C"&amp;H103,FALSE),実行度合表集計!$I:$I,C65,実行度合表集計!$S:$S,$A$56,実行度合表集計!$D:$D,"&lt;&gt;")</f>
        <v>#REF!</v>
      </c>
      <c r="I65" s="870" t="e">
        <f ca="1">H65-SUMIFS(実行度合表集計!$Q:$Q,実行度合表集計!$I:$I,C65,実行度合表集計!$S:$S,$A$56,実行度合表集計!$D:$D,"&lt;&gt;")*1000</f>
        <v>#REF!</v>
      </c>
      <c r="J65" s="873" t="e">
        <f ca="1">SUMIFS(INDIRECT("実行度合表集計!C"&amp;J103,FALSE),実行度合表集計!$I:$I,C65,実行度合表集計!$S:$S,$A$56,実行度合表集計!$D:$D,"&lt;&gt;")*集計フラグ10</f>
        <v>#REF!</v>
      </c>
      <c r="K65" s="1752" t="str">
        <f>集計グループ10</f>
        <v>特建事業部</v>
      </c>
      <c r="L65" s="1753"/>
      <c r="M65" s="1754"/>
      <c r="N65" s="870" t="e">
        <f ca="1">SUMIFS(INDIRECT("実行度合表集計!C"&amp;N103,FALSE),実行度合表集計!$I:$I,K65,実行度合表集計!$S:$S,$A$56,実行度合表集計!$D:$D,"&lt;&gt;")</f>
        <v>#REF!</v>
      </c>
      <c r="O65" s="871" t="e">
        <f t="shared" ca="1" si="68"/>
        <v>#REF!</v>
      </c>
      <c r="P65" s="872" t="e">
        <f ca="1">SUMIFS(INDIRECT("実行度合表集計!C"&amp;P103,FALSE),実行度合表集計!$I:$I,K65,実行度合表集計!$S:$S,$A$56,実行度合表集計!$D:$D,"&lt;&gt;")</f>
        <v>#REF!</v>
      </c>
      <c r="Q65" s="870" t="e">
        <f ca="1">P65-SUMIFS(実行度合表集計!$Q:$Q,実行度合表集計!$I:$I,K65,実行度合表集計!$S:$S,$A$56,実行度合表集計!$D:$D,"&lt;&gt;")*1000</f>
        <v>#REF!</v>
      </c>
      <c r="R65" s="873" t="e">
        <f ca="1">SUMIFS(INDIRECT("実行度合表集計!C"&amp;R103,FALSE),実行度合表集計!$I:$I,K65,実行度合表集計!$S:$S,$A$56,実行度合表集計!$D:$D,"&lt;&gt;")*集計フラグ10</f>
        <v>#REF!</v>
      </c>
      <c r="S65" s="1752" t="str">
        <f>集計グループ10</f>
        <v>特建事業部</v>
      </c>
      <c r="T65" s="1753"/>
      <c r="U65" s="1754"/>
      <c r="V65" s="870" t="e">
        <f ca="1">SUMIFS(INDIRECT("実行度合表集計!C"&amp;V103,FALSE),実行度合表集計!$I:$I,S65,実行度合表集計!$S:$S,$A$56,実行度合表集計!$D:$D,"&lt;&gt;")</f>
        <v>#REF!</v>
      </c>
      <c r="W65" s="871" t="e">
        <f t="shared" ca="1" si="69"/>
        <v>#REF!</v>
      </c>
      <c r="X65" s="872" t="e">
        <f ca="1">SUMIFS(INDIRECT("実行度合表集計!C"&amp;X103,FALSE),実行度合表集計!$I:$I,S65,実行度合表集計!$S:$S,$A$56,実行度合表集計!$D:$D,"&lt;&gt;")</f>
        <v>#REF!</v>
      </c>
      <c r="Y65" s="870" t="e">
        <f ca="1">X65-SUMIFS(実行度合表集計!$Q:$Q,実行度合表集計!$I:$I,S65,実行度合表集計!$S:$S,$A$56,実行度合表集計!$D:$D,"&lt;&gt;")*1000</f>
        <v>#REF!</v>
      </c>
      <c r="Z65" s="873" t="e">
        <f ca="1">SUMIFS(INDIRECT("実行度合表集計!C"&amp;Z103,FALSE),実行度合表集計!$I:$I,S65,実行度合表集計!$S:$S,$A$56,実行度合表集計!$D:$D,"&lt;&gt;")*集計フラグ10</f>
        <v>#REF!</v>
      </c>
      <c r="AA65" s="874" t="e">
        <f t="shared" ca="1" si="39"/>
        <v>#REF!</v>
      </c>
      <c r="AB65" s="871" t="e">
        <f t="shared" ca="1" si="50"/>
        <v>#REF!</v>
      </c>
      <c r="AC65" s="870" t="e">
        <f t="shared" ca="1" si="40"/>
        <v>#REF!</v>
      </c>
      <c r="AD65" s="873" t="e">
        <f t="shared" ca="1" si="41"/>
        <v>#REF!</v>
      </c>
      <c r="AE65" s="1712"/>
      <c r="AF65" s="869" t="s">
        <v>42</v>
      </c>
      <c r="AG65" s="1752" t="str">
        <f>集計グループ10</f>
        <v>特建事業部</v>
      </c>
      <c r="AH65" s="1753"/>
      <c r="AI65" s="1754"/>
      <c r="AJ65" s="870" t="e">
        <f ca="1">SUMIFS(INDIRECT("実行度合表集計!C"&amp;AJ103,FALSE),実行度合表集計!$I:$I,AG65,実行度合表集計!$S:$S,$A$56,実行度合表集計!$D:$D,"&lt;&gt;")</f>
        <v>#REF!</v>
      </c>
      <c r="AK65" s="871" t="e">
        <f t="shared" ca="1" si="70"/>
        <v>#REF!</v>
      </c>
      <c r="AL65" s="872" t="e">
        <f ca="1">SUMIFS(INDIRECT("実行度合表集計!C"&amp;AL103,FALSE),実行度合表集計!$I:$I,AG65,実行度合表集計!$S:$S,$A$56,実行度合表集計!$D:$D,"&lt;&gt;")</f>
        <v>#REF!</v>
      </c>
      <c r="AM65" s="870" t="e">
        <f ca="1">AL65-SUMIFS(実行度合表集計!$Q:$Q,実行度合表集計!$I:$I,AG65,実行度合表集計!$S:$S,$A$56,実行度合表集計!$D:$D,"&lt;&gt;")*1000</f>
        <v>#REF!</v>
      </c>
      <c r="AN65" s="873" t="e">
        <f ca="1">SUMIFS(INDIRECT("実行度合表集計!C"&amp;AN103,FALSE),実行度合表集計!$I:$I,AG65,実行度合表集計!$S:$S,$A$56,実行度合表集計!$D:$D,"&lt;&gt;")*集計フラグ10</f>
        <v>#REF!</v>
      </c>
      <c r="AO65" s="1752" t="str">
        <f>集計グループ10</f>
        <v>特建事業部</v>
      </c>
      <c r="AP65" s="1753"/>
      <c r="AQ65" s="1754"/>
      <c r="AR65" s="870" t="e">
        <f ca="1">SUMIFS(INDIRECT("実行度合表集計!C"&amp;AR103,FALSE),実行度合表集計!$I:$I,AO65,実行度合表集計!$S:$S,$A$56,実行度合表集計!$D:$D,"&lt;&gt;")</f>
        <v>#REF!</v>
      </c>
      <c r="AS65" s="871" t="e">
        <f t="shared" ca="1" si="71"/>
        <v>#REF!</v>
      </c>
      <c r="AT65" s="872" t="e">
        <f ca="1">SUMIFS(INDIRECT("実行度合表集計!C"&amp;AT103,FALSE),実行度合表集計!$I:$I,AO65,実行度合表集計!$S:$S,$A$56,実行度合表集計!$D:$D,"&lt;&gt;")</f>
        <v>#REF!</v>
      </c>
      <c r="AU65" s="870" t="e">
        <f ca="1">AT65-SUMIFS(実行度合表集計!$Q:$Q,実行度合表集計!$I:$I,AO65,実行度合表集計!$S:$S,$A$56,実行度合表集計!$D:$D,"&lt;&gt;")*1000</f>
        <v>#REF!</v>
      </c>
      <c r="AV65" s="873" t="e">
        <f ca="1">SUMIFS(INDIRECT("実行度合表集計!C"&amp;AV103,FALSE),実行度合表集計!$I:$I,AO65,実行度合表集計!$S:$S,$A$56,実行度合表集計!$D:$D,"&lt;&gt;")*集計フラグ10</f>
        <v>#REF!</v>
      </c>
      <c r="AW65" s="1752" t="str">
        <f>集計グループ10</f>
        <v>特建事業部</v>
      </c>
      <c r="AX65" s="1753"/>
      <c r="AY65" s="1754"/>
      <c r="AZ65" s="870" t="e">
        <f ca="1">SUMIFS(INDIRECT("実行度合表集計!C"&amp;AZ103,FALSE),実行度合表集計!$I:$I,AW65,実行度合表集計!$S:$S,$A$56,実行度合表集計!$D:$D,"&lt;&gt;")</f>
        <v>#REF!</v>
      </c>
      <c r="BA65" s="871" t="e">
        <f t="shared" ca="1" si="72"/>
        <v>#REF!</v>
      </c>
      <c r="BB65" s="872" t="e">
        <f ca="1">SUMIFS(INDIRECT("実行度合表集計!C"&amp;BB103,FALSE),実行度合表集計!$I:$I,AW65,実行度合表集計!$S:$S,$A$56,実行度合表集計!$D:$D,"&lt;&gt;")</f>
        <v>#REF!</v>
      </c>
      <c r="BC65" s="870" t="e">
        <f ca="1">BB65-SUMIFS(実行度合表集計!$Q:$Q,実行度合表集計!$I:$I,AW65,実行度合表集計!$S:$S,$A$56,実行度合表集計!$D:$D,"&lt;&gt;")*1000</f>
        <v>#REF!</v>
      </c>
      <c r="BD65" s="873" t="e">
        <f ca="1">SUMIFS(INDIRECT("実行度合表集計!C"&amp;BD103,FALSE),実行度合表集計!$I:$I,AW65,実行度合表集計!$S:$S,$A$56,実行度合表集計!$D:$D,"&lt;&gt;")*集計フラグ10</f>
        <v>#REF!</v>
      </c>
      <c r="BE65" s="874" t="e">
        <f t="shared" ca="1" si="42"/>
        <v>#REF!</v>
      </c>
      <c r="BF65" s="871" t="e">
        <f ca="1">IF(BE65&lt;&gt;0,SUMIF($F$4:$BD$4,"利益額",F65:BD65)/BE65,"")</f>
        <v>#REF!</v>
      </c>
      <c r="BG65" s="870" t="e">
        <f t="shared" ca="1" si="43"/>
        <v>#REF!</v>
      </c>
      <c r="BH65" s="873" t="e">
        <f t="shared" ca="1" si="44"/>
        <v>#REF!</v>
      </c>
      <c r="BI65" s="1712"/>
      <c r="BJ65" s="869" t="s">
        <v>42</v>
      </c>
      <c r="BK65" s="1752" t="str">
        <f>集計グループ10</f>
        <v>特建事業部</v>
      </c>
      <c r="BL65" s="1753"/>
      <c r="BM65" s="1754"/>
      <c r="BN65" s="870" t="e">
        <f ca="1">SUMIFS(INDIRECT("実行度合表集計!C"&amp;BN103,FALSE),実行度合表集計!$I:$I,BK65,実行度合表集計!$S:$S,$A$56,実行度合表集計!$D:$D,"&lt;&gt;")</f>
        <v>#REF!</v>
      </c>
      <c r="BO65" s="871" t="e">
        <f t="shared" ca="1" si="73"/>
        <v>#REF!</v>
      </c>
      <c r="BP65" s="872" t="e">
        <f ca="1">SUMIFS(INDIRECT("実行度合表集計!C"&amp;BP103,FALSE),実行度合表集計!$I:$I,BK65,実行度合表集計!$S:$S,$A$56,実行度合表集計!$D:$D,"&lt;&gt;")</f>
        <v>#REF!</v>
      </c>
      <c r="BQ65" s="870" t="e">
        <f ca="1">BP65-SUMIFS(実行度合表集計!$Q:$Q,実行度合表集計!$I:$I,BK65,実行度合表集計!$S:$S,$A$56,実行度合表集計!$D:$D,"&lt;&gt;")*1000</f>
        <v>#REF!</v>
      </c>
      <c r="BR65" s="873" t="e">
        <f ca="1">SUMIFS(INDIRECT("実行度合表集計!C"&amp;BR103,FALSE),実行度合表集計!$I:$I,BK65,実行度合表集計!$S:$S,$A$56,実行度合表集計!$D:$D,"&lt;&gt;")*集計フラグ10</f>
        <v>#REF!</v>
      </c>
      <c r="BS65" s="1752" t="str">
        <f>集計グループ10</f>
        <v>特建事業部</v>
      </c>
      <c r="BT65" s="1753"/>
      <c r="BU65" s="1754"/>
      <c r="BV65" s="870" t="e">
        <f ca="1">SUMIFS(INDIRECT("実行度合表集計!C"&amp;BV103,FALSE),実行度合表集計!$I:$I,BS65,実行度合表集計!$S:$S,$A$56,実行度合表集計!$D:$D,"&lt;&gt;")</f>
        <v>#REF!</v>
      </c>
      <c r="BW65" s="871" t="e">
        <f t="shared" ca="1" si="74"/>
        <v>#REF!</v>
      </c>
      <c r="BX65" s="872" t="e">
        <f ca="1">SUMIFS(INDIRECT("実行度合表集計!C"&amp;BX103,FALSE),実行度合表集計!$I:$I,BS65,実行度合表集計!$S:$S,$A$56,実行度合表集計!$D:$D,"&lt;&gt;")</f>
        <v>#REF!</v>
      </c>
      <c r="BY65" s="870" t="e">
        <f ca="1">BX65-SUMIFS(実行度合表集計!$Q:$Q,実行度合表集計!$I:$I,BS65,実行度合表集計!$S:$S,$A$56,実行度合表集計!$D:$D,"&lt;&gt;")*1000</f>
        <v>#REF!</v>
      </c>
      <c r="BZ65" s="873" t="e">
        <f ca="1">SUMIFS(INDIRECT("実行度合表集計!C"&amp;BZ103,FALSE),実行度合表集計!$I:$I,BS65,実行度合表集計!$S:$S,$A$56,実行度合表集計!$D:$D,"&lt;&gt;")*集計フラグ10</f>
        <v>#REF!</v>
      </c>
      <c r="CA65" s="1752" t="str">
        <f>集計グループ10</f>
        <v>特建事業部</v>
      </c>
      <c r="CB65" s="1753"/>
      <c r="CC65" s="1754"/>
      <c r="CD65" s="870" t="e">
        <f ca="1">SUMIFS(INDIRECT("実行度合表集計!C"&amp;CD103,FALSE),実行度合表集計!$I:$I,CA65,実行度合表集計!$S:$S,$A$56,実行度合表集計!$D:$D,"&lt;&gt;")</f>
        <v>#REF!</v>
      </c>
      <c r="CE65" s="871" t="e">
        <f t="shared" ca="1" si="75"/>
        <v>#REF!</v>
      </c>
      <c r="CF65" s="872" t="e">
        <f ca="1">SUMIFS(INDIRECT("実行度合表集計!C"&amp;CF103,FALSE),実行度合表集計!$I:$I,CA65,実行度合表集計!$S:$S,$A$56,実行度合表集計!$D:$D,"&lt;&gt;")</f>
        <v>#REF!</v>
      </c>
      <c r="CG65" s="870" t="e">
        <f ca="1">CF65-SUMIFS(実行度合表集計!$Q:$Q,実行度合表集計!$I:$I,CA65,実行度合表集計!$S:$S,$A$56,実行度合表集計!$D:$D,"&lt;&gt;")*1000</f>
        <v>#REF!</v>
      </c>
      <c r="CH65" s="873" t="e">
        <f ca="1">SUMIFS(INDIRECT("実行度合表集計!C"&amp;CH103,FALSE),実行度合表集計!$I:$I,CA65,実行度合表集計!$S:$S,$A$56,実行度合表集計!$D:$D,"&lt;&gt;")*集計フラグ10</f>
        <v>#REF!</v>
      </c>
      <c r="CI65" s="874" t="e">
        <f t="shared" ca="1" si="58"/>
        <v>#REF!</v>
      </c>
      <c r="CJ65" s="871" t="e">
        <f t="shared" ca="1" si="59"/>
        <v>#REF!</v>
      </c>
      <c r="CK65" s="870" t="e">
        <f t="shared" ca="1" si="60"/>
        <v>#REF!</v>
      </c>
      <c r="CL65" s="873" t="e">
        <f t="shared" ca="1" si="61"/>
        <v>#REF!</v>
      </c>
      <c r="CM65" s="1712"/>
      <c r="CN65" s="869" t="s">
        <v>42</v>
      </c>
      <c r="CO65" s="1752" t="str">
        <f>集計グループ10</f>
        <v>特建事業部</v>
      </c>
      <c r="CP65" s="1753"/>
      <c r="CQ65" s="1754"/>
      <c r="CR65" s="870" t="e">
        <f ca="1">SUMIFS(INDIRECT("実行度合表集計!C"&amp;CR103,FALSE),実行度合表集計!$I:$I,CO65,実行度合表集計!$S:$S,$A$56,実行度合表集計!$D:$D,"&lt;&gt;")</f>
        <v>#REF!</v>
      </c>
      <c r="CS65" s="871" t="e">
        <f t="shared" ca="1" si="76"/>
        <v>#REF!</v>
      </c>
      <c r="CT65" s="872" t="e">
        <f ca="1">SUMIFS(INDIRECT("実行度合表集計!C"&amp;CT103,FALSE),実行度合表集計!$I:$I,CO65,実行度合表集計!$S:$S,$A$56,実行度合表集計!$D:$D,"&lt;&gt;")</f>
        <v>#REF!</v>
      </c>
      <c r="CU65" s="870" t="e">
        <f ca="1">CT65-SUMIFS(実行度合表集計!$Q:$Q,実行度合表集計!$I:$I,CO65,実行度合表集計!$S:$S,$A$56,実行度合表集計!$D:$D,"&lt;&gt;")*1000</f>
        <v>#REF!</v>
      </c>
      <c r="CV65" s="873" t="e">
        <f ca="1">SUMIFS(INDIRECT("実行度合表集計!C"&amp;CV103,FALSE),実行度合表集計!$I:$I,CO65,実行度合表集計!$S:$S,$A$56,実行度合表集計!$D:$D,"&lt;&gt;")*集計フラグ10</f>
        <v>#REF!</v>
      </c>
      <c r="CW65" s="1752" t="str">
        <f>集計グループ10</f>
        <v>特建事業部</v>
      </c>
      <c r="CX65" s="1753"/>
      <c r="CY65" s="1754"/>
      <c r="CZ65" s="870" t="e">
        <f ca="1">SUMIFS(INDIRECT("実行度合表集計!C"&amp;CZ103,FALSE),実行度合表集計!$I:$I,CW65,実行度合表集計!$S:$S,$A$56,実行度合表集計!$D:$D,"&lt;&gt;")</f>
        <v>#REF!</v>
      </c>
      <c r="DA65" s="871" t="e">
        <f t="shared" ca="1" si="77"/>
        <v>#REF!</v>
      </c>
      <c r="DB65" s="872" t="e">
        <f ca="1">SUMIFS(INDIRECT("実行度合表集計!C"&amp;DB103,FALSE),実行度合表集計!$I:$I,CW65,実行度合表集計!$S:$S,$A$56,実行度合表集計!$D:$D,"&lt;&gt;")</f>
        <v>#REF!</v>
      </c>
      <c r="DC65" s="870" t="e">
        <f ca="1">DB65-SUMIFS(実行度合表集計!$Q:$Q,実行度合表集計!$I:$I,CW65,実行度合表集計!$S:$S,$A$56,実行度合表集計!$D:$D,"&lt;&gt;")*1000</f>
        <v>#REF!</v>
      </c>
      <c r="DD65" s="873" t="e">
        <f ca="1">SUMIFS(INDIRECT("実行度合表集計!C"&amp;DD103,FALSE),実行度合表集計!$I:$I,CW65,実行度合表集計!$S:$S,$A$56,実行度合表集計!$D:$D,"&lt;&gt;")*集計フラグ10</f>
        <v>#REF!</v>
      </c>
      <c r="DE65" s="1752" t="str">
        <f>集計グループ10</f>
        <v>特建事業部</v>
      </c>
      <c r="DF65" s="1753"/>
      <c r="DG65" s="1754"/>
      <c r="DH65" s="870" t="e">
        <f ca="1">SUMIFS(INDIRECT("実行度合表集計!C"&amp;DH103,FALSE),実行度合表集計!$I:$I,DE65,実行度合表集計!$S:$S,$A$56,実行度合表集計!$D:$D,"&lt;&gt;")</f>
        <v>#REF!</v>
      </c>
      <c r="DI65" s="871" t="e">
        <f t="shared" ca="1" si="78"/>
        <v>#REF!</v>
      </c>
      <c r="DJ65" s="872" t="e">
        <f ca="1">SUMIFS(INDIRECT("実行度合表集計!C"&amp;DJ103,FALSE),実行度合表集計!$I:$I,DE65,実行度合表集計!$S:$S,$A$56,実行度合表集計!$D:$D,"&lt;&gt;")</f>
        <v>#REF!</v>
      </c>
      <c r="DK65" s="870" t="e">
        <f ca="1">DJ65-SUMIFS(実行度合表集計!$Q:$Q,実行度合表集計!$I:$I,DE65,実行度合表集計!$S:$S,$A$56,実行度合表集計!$D:$D,"&lt;&gt;")*1000</f>
        <v>#REF!</v>
      </c>
      <c r="DL65" s="873" t="e">
        <f ca="1">SUMIFS(INDIRECT("実行度合表集計!C"&amp;DL103,FALSE),実行度合表集計!$I:$I,DE65,実行度合表集計!$S:$S,$A$56,実行度合表集計!$D:$D,"&lt;&gt;")*集計フラグ10</f>
        <v>#REF!</v>
      </c>
      <c r="DM65" s="874" t="e">
        <f t="shared" ca="1" si="45"/>
        <v>#REF!</v>
      </c>
      <c r="DN65" s="871" t="e">
        <f t="shared" ca="1" si="65"/>
        <v>#REF!</v>
      </c>
      <c r="DO65" s="870" t="e">
        <f t="shared" ca="1" si="46"/>
        <v>#REF!</v>
      </c>
      <c r="DP65" s="875" t="e">
        <f t="shared" ca="1" si="66"/>
        <v>#REF!</v>
      </c>
      <c r="DR65" s="970"/>
      <c r="DS65" s="852"/>
      <c r="DT65" s="853"/>
    </row>
    <row r="66" spans="1:124" ht="14.1" customHeight="1" x14ac:dyDescent="0.25">
      <c r="A66" s="1712"/>
      <c r="B66" s="876" t="s">
        <v>296</v>
      </c>
      <c r="C66" s="1749" t="str">
        <f>集計グループ11</f>
        <v>東京・不動産事業</v>
      </c>
      <c r="D66" s="1750"/>
      <c r="E66" s="1751"/>
      <c r="F66" s="877" t="e">
        <f ca="1">SUMIFS(INDIRECT("実行度合表集計!C"&amp;F103,FALSE),実行度合表集計!$I:$I,C66,実行度合表集計!$S:$S,$A$56,実行度合表集計!$D:$D,"&lt;&gt;")</f>
        <v>#REF!</v>
      </c>
      <c r="G66" s="878" t="e">
        <f t="shared" ca="1" si="67"/>
        <v>#REF!</v>
      </c>
      <c r="H66" s="846" t="e">
        <f ca="1">SUMIFS(INDIRECT("実行度合表集計!C"&amp;H103,FALSE),実行度合表集計!$I:$I,C66,実行度合表集計!$S:$S,$A$56,実行度合表集計!$D:$D,"&lt;&gt;")</f>
        <v>#REF!</v>
      </c>
      <c r="I66" s="877" t="e">
        <f ca="1">H66-SUMIFS(実行度合表集計!$Q:$Q,実行度合表集計!$I:$I,C66,実行度合表集計!$S:$S,$A$56,実行度合表集計!$D:$D,"&lt;&gt;")*1000</f>
        <v>#REF!</v>
      </c>
      <c r="J66" s="879" t="e">
        <f ca="1">SUMIFS(INDIRECT("実行度合表集計!C"&amp;J103,FALSE),実行度合表集計!$I:$I,C66,実行度合表集計!$S:$S,$A$56,実行度合表集計!$D:$D,"&lt;&gt;")*集計フラグ11</f>
        <v>#REF!</v>
      </c>
      <c r="K66" s="1749" t="str">
        <f>集計グループ11</f>
        <v>東京・不動産事業</v>
      </c>
      <c r="L66" s="1750"/>
      <c r="M66" s="1751"/>
      <c r="N66" s="877" t="e">
        <f ca="1">SUMIFS(INDIRECT("実行度合表集計!C"&amp;N103,FALSE),実行度合表集計!$I:$I,K66,実行度合表集計!$S:$S,$A$56,実行度合表集計!$D:$D,"&lt;&gt;")</f>
        <v>#REF!</v>
      </c>
      <c r="O66" s="878" t="e">
        <f t="shared" ca="1" si="68"/>
        <v>#REF!</v>
      </c>
      <c r="P66" s="846" t="e">
        <f ca="1">SUMIFS(INDIRECT("実行度合表集計!C"&amp;P103,FALSE),実行度合表集計!$I:$I,K66,実行度合表集計!$S:$S,$A$56,実行度合表集計!$D:$D,"&lt;&gt;")</f>
        <v>#REF!</v>
      </c>
      <c r="Q66" s="877" t="e">
        <f ca="1">P66-SUMIFS(実行度合表集計!$Q:$Q,実行度合表集計!$I:$I,K66,実行度合表集計!$S:$S,$A$56,実行度合表集計!$D:$D,"&lt;&gt;")*1000</f>
        <v>#REF!</v>
      </c>
      <c r="R66" s="879" t="e">
        <f ca="1">SUMIFS(INDIRECT("実行度合表集計!C"&amp;R103,FALSE),実行度合表集計!$I:$I,K66,実行度合表集計!$S:$S,$A$56,実行度合表集計!$D:$D,"&lt;&gt;")*集計フラグ11</f>
        <v>#REF!</v>
      </c>
      <c r="S66" s="1749" t="str">
        <f>集計グループ11</f>
        <v>東京・不動産事業</v>
      </c>
      <c r="T66" s="1750"/>
      <c r="U66" s="1751"/>
      <c r="V66" s="877" t="e">
        <f ca="1">SUMIFS(INDIRECT("実行度合表集計!C"&amp;V103,FALSE),実行度合表集計!$I:$I,S66,実行度合表集計!$S:$S,$A$56,実行度合表集計!$D:$D,"&lt;&gt;")</f>
        <v>#REF!</v>
      </c>
      <c r="W66" s="878" t="e">
        <f t="shared" ca="1" si="69"/>
        <v>#REF!</v>
      </c>
      <c r="X66" s="846" t="e">
        <f ca="1">SUMIFS(INDIRECT("実行度合表集計!C"&amp;X103,FALSE),実行度合表集計!$I:$I,S66,実行度合表集計!$S:$S,$A$56,実行度合表集計!$D:$D,"&lt;&gt;")</f>
        <v>#REF!</v>
      </c>
      <c r="Y66" s="877" t="e">
        <f ca="1">X66-SUMIFS(実行度合表集計!$Q:$Q,実行度合表集計!$I:$I,S66,実行度合表集計!$S:$S,$A$56,実行度合表集計!$D:$D,"&lt;&gt;")*1000</f>
        <v>#REF!</v>
      </c>
      <c r="Z66" s="879" t="e">
        <f ca="1">SUMIFS(INDIRECT("実行度合表集計!C"&amp;Z103,FALSE),実行度合表集計!$I:$I,S66,実行度合表集計!$S:$S,$A$56,実行度合表集計!$D:$D,"&lt;&gt;")*集計フラグ11</f>
        <v>#REF!</v>
      </c>
      <c r="AA66" s="880" t="e">
        <f t="shared" ca="1" si="39"/>
        <v>#REF!</v>
      </c>
      <c r="AB66" s="878" t="e">
        <f t="shared" ca="1" si="50"/>
        <v>#REF!</v>
      </c>
      <c r="AC66" s="877" t="e">
        <f t="shared" ca="1" si="40"/>
        <v>#REF!</v>
      </c>
      <c r="AD66" s="879" t="e">
        <f t="shared" ca="1" si="41"/>
        <v>#REF!</v>
      </c>
      <c r="AE66" s="1712"/>
      <c r="AF66" s="876" t="s">
        <v>296</v>
      </c>
      <c r="AG66" s="1749" t="str">
        <f>集計グループ11</f>
        <v>東京・不動産事業</v>
      </c>
      <c r="AH66" s="1750"/>
      <c r="AI66" s="1751"/>
      <c r="AJ66" s="877" t="e">
        <f ca="1">SUMIFS(INDIRECT("実行度合表集計!C"&amp;AJ103,FALSE),実行度合表集計!$I:$I,AG66,実行度合表集計!$S:$S,$A$56,実行度合表集計!$D:$D,"&lt;&gt;")</f>
        <v>#REF!</v>
      </c>
      <c r="AK66" s="878" t="e">
        <f t="shared" ca="1" si="70"/>
        <v>#REF!</v>
      </c>
      <c r="AL66" s="846" t="e">
        <f ca="1">SUMIFS(INDIRECT("実行度合表集計!C"&amp;AL103,FALSE),実行度合表集計!$I:$I,AG66,実行度合表集計!$S:$S,$A$56,実行度合表集計!$D:$D,"&lt;&gt;")</f>
        <v>#REF!</v>
      </c>
      <c r="AM66" s="877" t="e">
        <f ca="1">AL66-SUMIFS(実行度合表集計!$Q:$Q,実行度合表集計!$I:$I,AG66,実行度合表集計!$S:$S,$A$56,実行度合表集計!$D:$D,"&lt;&gt;")*1000</f>
        <v>#REF!</v>
      </c>
      <c r="AN66" s="879" t="e">
        <f ca="1">SUMIFS(INDIRECT("実行度合表集計!C"&amp;AN103,FALSE),実行度合表集計!$I:$I,AG66,実行度合表集計!$S:$S,$A$56,実行度合表集計!$D:$D,"&lt;&gt;")*集計フラグ11</f>
        <v>#REF!</v>
      </c>
      <c r="AO66" s="1749" t="str">
        <f>集計グループ11</f>
        <v>東京・不動産事業</v>
      </c>
      <c r="AP66" s="1750"/>
      <c r="AQ66" s="1751"/>
      <c r="AR66" s="877" t="e">
        <f ca="1">SUMIFS(INDIRECT("実行度合表集計!C"&amp;AR103,FALSE),実行度合表集計!$I:$I,AO66,実行度合表集計!$S:$S,$A$56,実行度合表集計!$D:$D,"&lt;&gt;")</f>
        <v>#REF!</v>
      </c>
      <c r="AS66" s="878" t="e">
        <f t="shared" ca="1" si="71"/>
        <v>#REF!</v>
      </c>
      <c r="AT66" s="846" t="e">
        <f ca="1">SUMIFS(INDIRECT("実行度合表集計!C"&amp;AT103,FALSE),実行度合表集計!$I:$I,AO66,実行度合表集計!$S:$S,$A$56,実行度合表集計!$D:$D,"&lt;&gt;")</f>
        <v>#REF!</v>
      </c>
      <c r="AU66" s="877" t="e">
        <f ca="1">AT66-SUMIFS(実行度合表集計!$Q:$Q,実行度合表集計!$I:$I,AO66,実行度合表集計!$S:$S,$A$56,実行度合表集計!$D:$D,"&lt;&gt;")*1000</f>
        <v>#REF!</v>
      </c>
      <c r="AV66" s="879" t="e">
        <f ca="1">SUMIFS(INDIRECT("実行度合表集計!C"&amp;AV103,FALSE),実行度合表集計!$I:$I,AO66,実行度合表集計!$S:$S,$A$56,実行度合表集計!$D:$D,"&lt;&gt;")*集計フラグ11</f>
        <v>#REF!</v>
      </c>
      <c r="AW66" s="1749" t="str">
        <f>集計グループ11</f>
        <v>東京・不動産事業</v>
      </c>
      <c r="AX66" s="1750"/>
      <c r="AY66" s="1751"/>
      <c r="AZ66" s="877" t="e">
        <f ca="1">SUMIFS(INDIRECT("実行度合表集計!C"&amp;AZ103,FALSE),実行度合表集計!$I:$I,AW66,実行度合表集計!$S:$S,$A$56,実行度合表集計!$D:$D,"&lt;&gt;")</f>
        <v>#REF!</v>
      </c>
      <c r="BA66" s="878" t="e">
        <f t="shared" ca="1" si="72"/>
        <v>#REF!</v>
      </c>
      <c r="BB66" s="846" t="e">
        <f ca="1">SUMIFS(INDIRECT("実行度合表集計!C"&amp;BB103,FALSE),実行度合表集計!$I:$I,AW66,実行度合表集計!$S:$S,$A$56,実行度合表集計!$D:$D,"&lt;&gt;")</f>
        <v>#REF!</v>
      </c>
      <c r="BC66" s="877" t="e">
        <f ca="1">BB66-SUMIFS(実行度合表集計!$Q:$Q,実行度合表集計!$I:$I,AW66,実行度合表集計!$S:$S,$A$56,実行度合表集計!$D:$D,"&lt;&gt;")*1000</f>
        <v>#REF!</v>
      </c>
      <c r="BD66" s="879" t="e">
        <f ca="1">SUMIFS(INDIRECT("実行度合表集計!C"&amp;BD103,FALSE),実行度合表集計!$I:$I,AW66,実行度合表集計!$S:$S,$A$56,実行度合表集計!$D:$D,"&lt;&gt;")*集計フラグ11</f>
        <v>#REF!</v>
      </c>
      <c r="BE66" s="880" t="e">
        <f t="shared" ca="1" si="42"/>
        <v>#REF!</v>
      </c>
      <c r="BF66" s="878" t="e">
        <f t="shared" ref="BF66:BF75" ca="1" si="79">IF(BE66&lt;&gt;0,SUMIF($F$4:$BD$4,"利益額",F66:BD66)/BE66,"")</f>
        <v>#REF!</v>
      </c>
      <c r="BG66" s="877" t="e">
        <f t="shared" ca="1" si="43"/>
        <v>#REF!</v>
      </c>
      <c r="BH66" s="879" t="e">
        <f t="shared" ca="1" si="44"/>
        <v>#REF!</v>
      </c>
      <c r="BI66" s="1712"/>
      <c r="BJ66" s="876" t="s">
        <v>296</v>
      </c>
      <c r="BK66" s="1749" t="str">
        <f>集計グループ11</f>
        <v>東京・不動産事業</v>
      </c>
      <c r="BL66" s="1750"/>
      <c r="BM66" s="1751"/>
      <c r="BN66" s="877" t="e">
        <f ca="1">SUMIFS(INDIRECT("実行度合表集計!C"&amp;BN103,FALSE),実行度合表集計!$I:$I,BK66,実行度合表集計!$S:$S,$A$56,実行度合表集計!$D:$D,"&lt;&gt;")</f>
        <v>#REF!</v>
      </c>
      <c r="BO66" s="878" t="e">
        <f t="shared" ca="1" si="73"/>
        <v>#REF!</v>
      </c>
      <c r="BP66" s="846" t="e">
        <f ca="1">SUMIFS(INDIRECT("実行度合表集計!C"&amp;BP103,FALSE),実行度合表集計!$I:$I,BK66,実行度合表集計!$S:$S,$A$56,実行度合表集計!$D:$D,"&lt;&gt;")</f>
        <v>#REF!</v>
      </c>
      <c r="BQ66" s="877" t="e">
        <f ca="1">BP66-SUMIFS(実行度合表集計!$Q:$Q,実行度合表集計!$I:$I,BK66,実行度合表集計!$S:$S,$A$56,実行度合表集計!$D:$D,"&lt;&gt;")*1000</f>
        <v>#REF!</v>
      </c>
      <c r="BR66" s="879" t="e">
        <f ca="1">SUMIFS(INDIRECT("実行度合表集計!C"&amp;BR103,FALSE),実行度合表集計!$I:$I,BK66,実行度合表集計!$S:$S,$A$56,実行度合表集計!$D:$D,"&lt;&gt;")*集計フラグ11</f>
        <v>#REF!</v>
      </c>
      <c r="BS66" s="1749" t="str">
        <f>集計グループ11</f>
        <v>東京・不動産事業</v>
      </c>
      <c r="BT66" s="1750"/>
      <c r="BU66" s="1751"/>
      <c r="BV66" s="877" t="e">
        <f ca="1">SUMIFS(INDIRECT("実行度合表集計!C"&amp;BV103,FALSE),実行度合表集計!$I:$I,BS66,実行度合表集計!$S:$S,$A$56,実行度合表集計!$D:$D,"&lt;&gt;")</f>
        <v>#REF!</v>
      </c>
      <c r="BW66" s="878" t="e">
        <f t="shared" ca="1" si="74"/>
        <v>#REF!</v>
      </c>
      <c r="BX66" s="846" t="e">
        <f ca="1">SUMIFS(INDIRECT("実行度合表集計!C"&amp;BX103,FALSE),実行度合表集計!$I:$I,BS66,実行度合表集計!$S:$S,$A$56,実行度合表集計!$D:$D,"&lt;&gt;")</f>
        <v>#REF!</v>
      </c>
      <c r="BY66" s="877" t="e">
        <f ca="1">BX66-SUMIFS(実行度合表集計!$Q:$Q,実行度合表集計!$I:$I,BS66,実行度合表集計!$S:$S,$A$56,実行度合表集計!$D:$D,"&lt;&gt;")*1000</f>
        <v>#REF!</v>
      </c>
      <c r="BZ66" s="879" t="e">
        <f ca="1">SUMIFS(INDIRECT("実行度合表集計!C"&amp;BZ103,FALSE),実行度合表集計!$I:$I,BS66,実行度合表集計!$S:$S,$A$56,実行度合表集計!$D:$D,"&lt;&gt;")*集計フラグ11</f>
        <v>#REF!</v>
      </c>
      <c r="CA66" s="1749" t="str">
        <f>集計グループ11</f>
        <v>東京・不動産事業</v>
      </c>
      <c r="CB66" s="1750"/>
      <c r="CC66" s="1751"/>
      <c r="CD66" s="877" t="e">
        <f ca="1">SUMIFS(INDIRECT("実行度合表集計!C"&amp;CD103,FALSE),実行度合表集計!$I:$I,CA66,実行度合表集計!$S:$S,$A$56,実行度合表集計!$D:$D,"&lt;&gt;")</f>
        <v>#REF!</v>
      </c>
      <c r="CE66" s="878" t="e">
        <f t="shared" ca="1" si="75"/>
        <v>#REF!</v>
      </c>
      <c r="CF66" s="846" t="e">
        <f ca="1">SUMIFS(INDIRECT("実行度合表集計!C"&amp;CF103,FALSE),実行度合表集計!$I:$I,CA66,実行度合表集計!$S:$S,$A$56,実行度合表集計!$D:$D,"&lt;&gt;")</f>
        <v>#REF!</v>
      </c>
      <c r="CG66" s="877" t="e">
        <f ca="1">CF66-SUMIFS(実行度合表集計!$Q:$Q,実行度合表集計!$I:$I,CA66,実行度合表集計!$S:$S,$A$56,実行度合表集計!$D:$D,"&lt;&gt;")*1000</f>
        <v>#REF!</v>
      </c>
      <c r="CH66" s="879" t="e">
        <f ca="1">SUMIFS(INDIRECT("実行度合表集計!C"&amp;CH103,FALSE),実行度合表集計!$I:$I,CA66,実行度合表集計!$S:$S,$A$56,実行度合表集計!$D:$D,"&lt;&gt;")*集計フラグ11</f>
        <v>#REF!</v>
      </c>
      <c r="CI66" s="880" t="e">
        <f t="shared" ca="1" si="58"/>
        <v>#REF!</v>
      </c>
      <c r="CJ66" s="878" t="e">
        <f t="shared" ca="1" si="59"/>
        <v>#REF!</v>
      </c>
      <c r="CK66" s="877" t="e">
        <f t="shared" ca="1" si="60"/>
        <v>#REF!</v>
      </c>
      <c r="CL66" s="879" t="e">
        <f t="shared" ca="1" si="61"/>
        <v>#REF!</v>
      </c>
      <c r="CM66" s="1712"/>
      <c r="CN66" s="876" t="s">
        <v>296</v>
      </c>
      <c r="CO66" s="1749" t="str">
        <f>集計グループ11</f>
        <v>東京・不動産事業</v>
      </c>
      <c r="CP66" s="1750"/>
      <c r="CQ66" s="1751"/>
      <c r="CR66" s="877" t="e">
        <f ca="1">SUMIFS(INDIRECT("実行度合表集計!C"&amp;CR103,FALSE),実行度合表集計!$I:$I,CO66,実行度合表集計!$S:$S,$A$56,実行度合表集計!$D:$D,"&lt;&gt;")</f>
        <v>#REF!</v>
      </c>
      <c r="CS66" s="878" t="e">
        <f t="shared" ca="1" si="76"/>
        <v>#REF!</v>
      </c>
      <c r="CT66" s="846" t="e">
        <f ca="1">SUMIFS(INDIRECT("実行度合表集計!C"&amp;CT103,FALSE),実行度合表集計!$I:$I,CO66,実行度合表集計!$S:$S,$A$56,実行度合表集計!$D:$D,"&lt;&gt;")</f>
        <v>#REF!</v>
      </c>
      <c r="CU66" s="877" t="e">
        <f ca="1">CT66-SUMIFS(実行度合表集計!$Q:$Q,実行度合表集計!$I:$I,CO66,実行度合表集計!$S:$S,$A$56,実行度合表集計!$D:$D,"&lt;&gt;")*1000</f>
        <v>#REF!</v>
      </c>
      <c r="CV66" s="879" t="e">
        <f ca="1">SUMIFS(INDIRECT("実行度合表集計!C"&amp;CV103,FALSE),実行度合表集計!$I:$I,CO66,実行度合表集計!$S:$S,$A$56,実行度合表集計!$D:$D,"&lt;&gt;")*集計フラグ11</f>
        <v>#REF!</v>
      </c>
      <c r="CW66" s="1749" t="str">
        <f>集計グループ11</f>
        <v>東京・不動産事業</v>
      </c>
      <c r="CX66" s="1750"/>
      <c r="CY66" s="1751"/>
      <c r="CZ66" s="877" t="e">
        <f ca="1">SUMIFS(INDIRECT("実行度合表集計!C"&amp;CZ103,FALSE),実行度合表集計!$I:$I,CW66,実行度合表集計!$S:$S,$A$56,実行度合表集計!$D:$D,"&lt;&gt;")</f>
        <v>#REF!</v>
      </c>
      <c r="DA66" s="878" t="e">
        <f t="shared" ca="1" si="77"/>
        <v>#REF!</v>
      </c>
      <c r="DB66" s="846" t="e">
        <f ca="1">SUMIFS(INDIRECT("実行度合表集計!C"&amp;DB103,FALSE),実行度合表集計!$I:$I,CW66,実行度合表集計!$S:$S,$A$56,実行度合表集計!$D:$D,"&lt;&gt;")</f>
        <v>#REF!</v>
      </c>
      <c r="DC66" s="877" t="e">
        <f ca="1">DB66-SUMIFS(実行度合表集計!$Q:$Q,実行度合表集計!$I:$I,CW66,実行度合表集計!$S:$S,$A$56,実行度合表集計!$D:$D,"&lt;&gt;")*1000</f>
        <v>#REF!</v>
      </c>
      <c r="DD66" s="879" t="e">
        <f ca="1">SUMIFS(INDIRECT("実行度合表集計!C"&amp;DD103,FALSE),実行度合表集計!$I:$I,CW66,実行度合表集計!$S:$S,$A$56,実行度合表集計!$D:$D,"&lt;&gt;")*集計フラグ11</f>
        <v>#REF!</v>
      </c>
      <c r="DE66" s="1749" t="str">
        <f>集計グループ11</f>
        <v>東京・不動産事業</v>
      </c>
      <c r="DF66" s="1750"/>
      <c r="DG66" s="1751"/>
      <c r="DH66" s="877" t="e">
        <f ca="1">SUMIFS(INDIRECT("実行度合表集計!C"&amp;DH103,FALSE),実行度合表集計!$I:$I,DE66,実行度合表集計!$S:$S,$A$56,実行度合表集計!$D:$D,"&lt;&gt;")</f>
        <v>#REF!</v>
      </c>
      <c r="DI66" s="878" t="e">
        <f t="shared" ca="1" si="78"/>
        <v>#REF!</v>
      </c>
      <c r="DJ66" s="846" t="e">
        <f ca="1">SUMIFS(INDIRECT("実行度合表集計!C"&amp;DJ103,FALSE),実行度合表集計!$I:$I,DE66,実行度合表集計!$S:$S,$A$56,実行度合表集計!$D:$D,"&lt;&gt;")</f>
        <v>#REF!</v>
      </c>
      <c r="DK66" s="877" t="e">
        <f ca="1">DJ66-SUMIFS(実行度合表集計!$Q:$Q,実行度合表集計!$I:$I,DE66,実行度合表集計!$S:$S,$A$56,実行度合表集計!$D:$D,"&lt;&gt;")*1000</f>
        <v>#REF!</v>
      </c>
      <c r="DL66" s="879" t="e">
        <f ca="1">SUMIFS(INDIRECT("実行度合表集計!C"&amp;DL103,FALSE),実行度合表集計!$I:$I,DE66,実行度合表集計!$S:$S,$A$56,実行度合表集計!$D:$D,"&lt;&gt;")*集計フラグ11</f>
        <v>#REF!</v>
      </c>
      <c r="DM66" s="880" t="e">
        <f t="shared" ca="1" si="45"/>
        <v>#REF!</v>
      </c>
      <c r="DN66" s="878" t="e">
        <f t="shared" ca="1" si="65"/>
        <v>#REF!</v>
      </c>
      <c r="DO66" s="877" t="e">
        <f t="shared" ca="1" si="46"/>
        <v>#REF!</v>
      </c>
      <c r="DP66" s="881" t="e">
        <f t="shared" ca="1" si="66"/>
        <v>#REF!</v>
      </c>
      <c r="DR66" s="970"/>
      <c r="DS66" s="852"/>
      <c r="DT66" s="853"/>
    </row>
    <row r="67" spans="1:124" ht="14.1" customHeight="1" x14ac:dyDescent="0.25">
      <c r="A67" s="1712"/>
      <c r="B67" s="854" t="s">
        <v>297</v>
      </c>
      <c r="C67" s="1746" t="str">
        <f>集計グループ12</f>
        <v>千葉・不動産事業</v>
      </c>
      <c r="D67" s="1747"/>
      <c r="E67" s="1748"/>
      <c r="F67" s="855" t="e">
        <f ca="1">SUMIFS(INDIRECT("実行度合表集計!C"&amp;F103,FALSE),実行度合表集計!$I:$I,C67,実行度合表集計!$S:$S,$A$56,実行度合表集計!$D:$D,"&lt;&gt;")</f>
        <v>#REF!</v>
      </c>
      <c r="G67" s="845" t="e">
        <f t="shared" ca="1" si="67"/>
        <v>#REF!</v>
      </c>
      <c r="H67" s="856" t="e">
        <f ca="1">SUMIFS(INDIRECT("実行度合表集計!C"&amp;H103,FALSE),実行度合表集計!$I:$I,C67,実行度合表集計!$S:$S,$A$56,実行度合表集計!$D:$D,"&lt;&gt;")</f>
        <v>#REF!</v>
      </c>
      <c r="I67" s="855" t="e">
        <f ca="1">H67-SUMIFS(実行度合表集計!$Q:$Q,実行度合表集計!$I:$I,C67,実行度合表集計!$S:$S,$A$56,実行度合表集計!$D:$D,"&lt;&gt;")*1000</f>
        <v>#REF!</v>
      </c>
      <c r="J67" s="857" t="e">
        <f ca="1">SUMIFS(INDIRECT("実行度合表集計!C"&amp;J103,FALSE),実行度合表集計!$I:$I,C67,実行度合表集計!$S:$S,$A$56,実行度合表集計!$D:$D,"&lt;&gt;")*集計フラグ12</f>
        <v>#REF!</v>
      </c>
      <c r="K67" s="1746" t="str">
        <f>集計グループ12</f>
        <v>千葉・不動産事業</v>
      </c>
      <c r="L67" s="1747"/>
      <c r="M67" s="1748"/>
      <c r="N67" s="855" t="e">
        <f ca="1">SUMIFS(INDIRECT("実行度合表集計!C"&amp;N103,FALSE),実行度合表集計!$I:$I,K67,実行度合表集計!$S:$S,$A$56,実行度合表集計!$D:$D,"&lt;&gt;")</f>
        <v>#REF!</v>
      </c>
      <c r="O67" s="845" t="e">
        <f t="shared" ca="1" si="68"/>
        <v>#REF!</v>
      </c>
      <c r="P67" s="856" t="e">
        <f ca="1">SUMIFS(INDIRECT("実行度合表集計!C"&amp;P103,FALSE),実行度合表集計!$I:$I,K67,実行度合表集計!$S:$S,$A$56,実行度合表集計!$D:$D,"&lt;&gt;")</f>
        <v>#REF!</v>
      </c>
      <c r="Q67" s="855" t="e">
        <f ca="1">P67-SUMIFS(実行度合表集計!$Q:$Q,実行度合表集計!$I:$I,K67,実行度合表集計!$S:$S,$A$56,実行度合表集計!$D:$D,"&lt;&gt;")*1000</f>
        <v>#REF!</v>
      </c>
      <c r="R67" s="857" t="e">
        <f ca="1">SUMIFS(INDIRECT("実行度合表集計!C"&amp;R103,FALSE),実行度合表集計!$I:$I,K67,実行度合表集計!$S:$S,$A$56,実行度合表集計!$D:$D,"&lt;&gt;")*集計フラグ12</f>
        <v>#REF!</v>
      </c>
      <c r="S67" s="1746" t="str">
        <f>集計グループ12</f>
        <v>千葉・不動産事業</v>
      </c>
      <c r="T67" s="1747"/>
      <c r="U67" s="1748"/>
      <c r="V67" s="855" t="e">
        <f ca="1">SUMIFS(INDIRECT("実行度合表集計!C"&amp;V103,FALSE),実行度合表集計!$I:$I,S67,実行度合表集計!$S:$S,$A$56,実行度合表集計!$D:$D,"&lt;&gt;")</f>
        <v>#REF!</v>
      </c>
      <c r="W67" s="845" t="e">
        <f t="shared" ca="1" si="69"/>
        <v>#REF!</v>
      </c>
      <c r="X67" s="856" t="e">
        <f ca="1">SUMIFS(INDIRECT("実行度合表集計!C"&amp;X103,FALSE),実行度合表集計!$I:$I,S67,実行度合表集計!$S:$S,$A$56,実行度合表集計!$D:$D,"&lt;&gt;")</f>
        <v>#REF!</v>
      </c>
      <c r="Y67" s="855" t="e">
        <f ca="1">X67-SUMIFS(実行度合表集計!$Q:$Q,実行度合表集計!$I:$I,S67,実行度合表集計!$S:$S,$A$56,実行度合表集計!$D:$D,"&lt;&gt;")*1000</f>
        <v>#REF!</v>
      </c>
      <c r="Z67" s="857" t="e">
        <f ca="1">SUMIFS(INDIRECT("実行度合表集計!C"&amp;Z103,FALSE),実行度合表集計!$I:$I,S67,実行度合表集計!$S:$S,$A$56,実行度合表集計!$D:$D,"&lt;&gt;")*集計フラグ12</f>
        <v>#REF!</v>
      </c>
      <c r="AA67" s="858" t="e">
        <f t="shared" ca="1" si="39"/>
        <v>#REF!</v>
      </c>
      <c r="AB67" s="845" t="e">
        <f t="shared" ca="1" si="50"/>
        <v>#REF!</v>
      </c>
      <c r="AC67" s="855" t="e">
        <f t="shared" ca="1" si="40"/>
        <v>#REF!</v>
      </c>
      <c r="AD67" s="857" t="e">
        <f t="shared" ca="1" si="41"/>
        <v>#REF!</v>
      </c>
      <c r="AE67" s="1712"/>
      <c r="AF67" s="854" t="s">
        <v>297</v>
      </c>
      <c r="AG67" s="1746" t="str">
        <f>集計グループ12</f>
        <v>千葉・不動産事業</v>
      </c>
      <c r="AH67" s="1747"/>
      <c r="AI67" s="1748"/>
      <c r="AJ67" s="855" t="e">
        <f ca="1">SUMIFS(INDIRECT("実行度合表集計!C"&amp;AJ103,FALSE),実行度合表集計!$I:$I,AG67,実行度合表集計!$S:$S,$A$56,実行度合表集計!$D:$D,"&lt;&gt;")</f>
        <v>#REF!</v>
      </c>
      <c r="AK67" s="845" t="e">
        <f t="shared" ca="1" si="70"/>
        <v>#REF!</v>
      </c>
      <c r="AL67" s="856" t="e">
        <f ca="1">SUMIFS(INDIRECT("実行度合表集計!C"&amp;AL103,FALSE),実行度合表集計!$I:$I,AG67,実行度合表集計!$S:$S,$A$56,実行度合表集計!$D:$D,"&lt;&gt;")</f>
        <v>#REF!</v>
      </c>
      <c r="AM67" s="855" t="e">
        <f ca="1">AL67-SUMIFS(実行度合表集計!$Q:$Q,実行度合表集計!$I:$I,AG67,実行度合表集計!$S:$S,$A$56,実行度合表集計!$D:$D,"&lt;&gt;")*1000</f>
        <v>#REF!</v>
      </c>
      <c r="AN67" s="857" t="e">
        <f ca="1">SUMIFS(INDIRECT("実行度合表集計!C"&amp;AN103,FALSE),実行度合表集計!$I:$I,AG67,実行度合表集計!$S:$S,$A$56,実行度合表集計!$D:$D,"&lt;&gt;")*集計フラグ12</f>
        <v>#REF!</v>
      </c>
      <c r="AO67" s="1746" t="str">
        <f>集計グループ12</f>
        <v>千葉・不動産事業</v>
      </c>
      <c r="AP67" s="1747"/>
      <c r="AQ67" s="1748"/>
      <c r="AR67" s="855" t="e">
        <f ca="1">SUMIFS(INDIRECT("実行度合表集計!C"&amp;AR103,FALSE),実行度合表集計!$I:$I,AO67,実行度合表集計!$S:$S,$A$56,実行度合表集計!$D:$D,"&lt;&gt;")</f>
        <v>#REF!</v>
      </c>
      <c r="AS67" s="845" t="e">
        <f t="shared" ca="1" si="71"/>
        <v>#REF!</v>
      </c>
      <c r="AT67" s="856" t="e">
        <f ca="1">SUMIFS(INDIRECT("実行度合表集計!C"&amp;AT103,FALSE),実行度合表集計!$I:$I,AO67,実行度合表集計!$S:$S,$A$56,実行度合表集計!$D:$D,"&lt;&gt;")</f>
        <v>#REF!</v>
      </c>
      <c r="AU67" s="855" t="e">
        <f ca="1">AT67-SUMIFS(実行度合表集計!$Q:$Q,実行度合表集計!$I:$I,AO67,実行度合表集計!$S:$S,$A$56,実行度合表集計!$D:$D,"&lt;&gt;")*1000</f>
        <v>#REF!</v>
      </c>
      <c r="AV67" s="857" t="e">
        <f ca="1">SUMIFS(INDIRECT("実行度合表集計!C"&amp;AV103,FALSE),実行度合表集計!$I:$I,AO67,実行度合表集計!$S:$S,$A$56,実行度合表集計!$D:$D,"&lt;&gt;")*集計フラグ12</f>
        <v>#REF!</v>
      </c>
      <c r="AW67" s="1746" t="str">
        <f>集計グループ12</f>
        <v>千葉・不動産事業</v>
      </c>
      <c r="AX67" s="1747"/>
      <c r="AY67" s="1748"/>
      <c r="AZ67" s="855" t="e">
        <f ca="1">SUMIFS(INDIRECT("実行度合表集計!C"&amp;AZ103,FALSE),実行度合表集計!$I:$I,AW67,実行度合表集計!$S:$S,$A$56,実行度合表集計!$D:$D,"&lt;&gt;")</f>
        <v>#REF!</v>
      </c>
      <c r="BA67" s="845" t="e">
        <f t="shared" ca="1" si="72"/>
        <v>#REF!</v>
      </c>
      <c r="BB67" s="856" t="e">
        <f ca="1">SUMIFS(INDIRECT("実行度合表集計!C"&amp;BB103,FALSE),実行度合表集計!$I:$I,AW67,実行度合表集計!$S:$S,$A$56,実行度合表集計!$D:$D,"&lt;&gt;")</f>
        <v>#REF!</v>
      </c>
      <c r="BC67" s="855" t="e">
        <f ca="1">BB67-SUMIFS(実行度合表集計!$Q:$Q,実行度合表集計!$I:$I,AW67,実行度合表集計!$S:$S,$A$56,実行度合表集計!$D:$D,"&lt;&gt;")*1000</f>
        <v>#REF!</v>
      </c>
      <c r="BD67" s="857" t="e">
        <f ca="1">SUMIFS(INDIRECT("実行度合表集計!C"&amp;BD103,FALSE),実行度合表集計!$I:$I,AW67,実行度合表集計!$S:$S,$A$56,実行度合表集計!$D:$D,"&lt;&gt;")*集計フラグ12</f>
        <v>#REF!</v>
      </c>
      <c r="BE67" s="858" t="e">
        <f t="shared" ca="1" si="42"/>
        <v>#REF!</v>
      </c>
      <c r="BF67" s="845" t="e">
        <f t="shared" ca="1" si="79"/>
        <v>#REF!</v>
      </c>
      <c r="BG67" s="855" t="e">
        <f t="shared" ca="1" si="43"/>
        <v>#REF!</v>
      </c>
      <c r="BH67" s="857" t="e">
        <f t="shared" ca="1" si="44"/>
        <v>#REF!</v>
      </c>
      <c r="BI67" s="1712"/>
      <c r="BJ67" s="854" t="s">
        <v>297</v>
      </c>
      <c r="BK67" s="1746" t="str">
        <f>集計グループ12</f>
        <v>千葉・不動産事業</v>
      </c>
      <c r="BL67" s="1747"/>
      <c r="BM67" s="1748"/>
      <c r="BN67" s="855" t="e">
        <f ca="1">SUMIFS(INDIRECT("実行度合表集計!C"&amp;BN103,FALSE),実行度合表集計!$I:$I,BK67,実行度合表集計!$S:$S,$A$56,実行度合表集計!$D:$D,"&lt;&gt;")</f>
        <v>#REF!</v>
      </c>
      <c r="BO67" s="845" t="e">
        <f t="shared" ca="1" si="73"/>
        <v>#REF!</v>
      </c>
      <c r="BP67" s="856" t="e">
        <f ca="1">SUMIFS(INDIRECT("実行度合表集計!C"&amp;BP103,FALSE),実行度合表集計!$I:$I,BK67,実行度合表集計!$S:$S,$A$56,実行度合表集計!$D:$D,"&lt;&gt;")</f>
        <v>#REF!</v>
      </c>
      <c r="BQ67" s="855" t="e">
        <f ca="1">BP67-SUMIFS(実行度合表集計!$Q:$Q,実行度合表集計!$I:$I,BK67,実行度合表集計!$S:$S,$A$56,実行度合表集計!$D:$D,"&lt;&gt;")*1000</f>
        <v>#REF!</v>
      </c>
      <c r="BR67" s="857" t="e">
        <f ca="1">SUMIFS(INDIRECT("実行度合表集計!C"&amp;BR103,FALSE),実行度合表集計!$I:$I,BK67,実行度合表集計!$S:$S,$A$56,実行度合表集計!$D:$D,"&lt;&gt;")*集計フラグ12</f>
        <v>#REF!</v>
      </c>
      <c r="BS67" s="1746" t="str">
        <f>集計グループ12</f>
        <v>千葉・不動産事業</v>
      </c>
      <c r="BT67" s="1747"/>
      <c r="BU67" s="1748"/>
      <c r="BV67" s="855" t="e">
        <f ca="1">SUMIFS(INDIRECT("実行度合表集計!C"&amp;BV103,FALSE),実行度合表集計!$I:$I,BS67,実行度合表集計!$S:$S,$A$56,実行度合表集計!$D:$D,"&lt;&gt;")</f>
        <v>#REF!</v>
      </c>
      <c r="BW67" s="845" t="e">
        <f t="shared" ca="1" si="74"/>
        <v>#REF!</v>
      </c>
      <c r="BX67" s="856" t="e">
        <f ca="1">SUMIFS(INDIRECT("実行度合表集計!C"&amp;BX103,FALSE),実行度合表集計!$I:$I,BS67,実行度合表集計!$S:$S,$A$56,実行度合表集計!$D:$D,"&lt;&gt;")</f>
        <v>#REF!</v>
      </c>
      <c r="BY67" s="855" t="e">
        <f ca="1">BX67-SUMIFS(実行度合表集計!$Q:$Q,実行度合表集計!$I:$I,BS67,実行度合表集計!$S:$S,$A$56,実行度合表集計!$D:$D,"&lt;&gt;")*1000</f>
        <v>#REF!</v>
      </c>
      <c r="BZ67" s="857" t="e">
        <f ca="1">SUMIFS(INDIRECT("実行度合表集計!C"&amp;BZ103,FALSE),実行度合表集計!$I:$I,BS67,実行度合表集計!$S:$S,$A$56,実行度合表集計!$D:$D,"&lt;&gt;")*集計フラグ12</f>
        <v>#REF!</v>
      </c>
      <c r="CA67" s="1746" t="str">
        <f>集計グループ12</f>
        <v>千葉・不動産事業</v>
      </c>
      <c r="CB67" s="1747"/>
      <c r="CC67" s="1748"/>
      <c r="CD67" s="855" t="e">
        <f ca="1">SUMIFS(INDIRECT("実行度合表集計!C"&amp;CD103,FALSE),実行度合表集計!$I:$I,CA67,実行度合表集計!$S:$S,$A$56,実行度合表集計!$D:$D,"&lt;&gt;")</f>
        <v>#REF!</v>
      </c>
      <c r="CE67" s="845" t="e">
        <f t="shared" ca="1" si="75"/>
        <v>#REF!</v>
      </c>
      <c r="CF67" s="856" t="e">
        <f ca="1">SUMIFS(INDIRECT("実行度合表集計!C"&amp;CF103,FALSE),実行度合表集計!$I:$I,CA67,実行度合表集計!$S:$S,$A$56,実行度合表集計!$D:$D,"&lt;&gt;")</f>
        <v>#REF!</v>
      </c>
      <c r="CG67" s="855" t="e">
        <f ca="1">CF67-SUMIFS(実行度合表集計!$Q:$Q,実行度合表集計!$I:$I,CA67,実行度合表集計!$S:$S,$A$56,実行度合表集計!$D:$D,"&lt;&gt;")*1000</f>
        <v>#REF!</v>
      </c>
      <c r="CH67" s="857" t="e">
        <f ca="1">SUMIFS(INDIRECT("実行度合表集計!C"&amp;CH103,FALSE),実行度合表集計!$I:$I,CA67,実行度合表集計!$S:$S,$A$56,実行度合表集計!$D:$D,"&lt;&gt;")*集計フラグ12</f>
        <v>#REF!</v>
      </c>
      <c r="CI67" s="858" t="e">
        <f t="shared" ca="1" si="58"/>
        <v>#REF!</v>
      </c>
      <c r="CJ67" s="845" t="e">
        <f t="shared" ca="1" si="59"/>
        <v>#REF!</v>
      </c>
      <c r="CK67" s="855" t="e">
        <f t="shared" ca="1" si="60"/>
        <v>#REF!</v>
      </c>
      <c r="CL67" s="857" t="e">
        <f t="shared" ca="1" si="61"/>
        <v>#REF!</v>
      </c>
      <c r="CM67" s="1712"/>
      <c r="CN67" s="854" t="s">
        <v>297</v>
      </c>
      <c r="CO67" s="1746" t="str">
        <f>集計グループ12</f>
        <v>千葉・不動産事業</v>
      </c>
      <c r="CP67" s="1747"/>
      <c r="CQ67" s="1748"/>
      <c r="CR67" s="855" t="e">
        <f ca="1">SUMIFS(INDIRECT("実行度合表集計!C"&amp;CR103,FALSE),実行度合表集計!$I:$I,CO67,実行度合表集計!$S:$S,$A$56,実行度合表集計!$D:$D,"&lt;&gt;")</f>
        <v>#REF!</v>
      </c>
      <c r="CS67" s="845" t="e">
        <f t="shared" ca="1" si="76"/>
        <v>#REF!</v>
      </c>
      <c r="CT67" s="856" t="e">
        <f ca="1">SUMIFS(INDIRECT("実行度合表集計!C"&amp;CT103,FALSE),実行度合表集計!$I:$I,CO67,実行度合表集計!$S:$S,$A$56,実行度合表集計!$D:$D,"&lt;&gt;")</f>
        <v>#REF!</v>
      </c>
      <c r="CU67" s="855" t="e">
        <f ca="1">CT67-SUMIFS(実行度合表集計!$Q:$Q,実行度合表集計!$I:$I,CO67,実行度合表集計!$S:$S,$A$56,実行度合表集計!$D:$D,"&lt;&gt;")*1000</f>
        <v>#REF!</v>
      </c>
      <c r="CV67" s="857" t="e">
        <f ca="1">SUMIFS(INDIRECT("実行度合表集計!C"&amp;CV103,FALSE),実行度合表集計!$I:$I,CO67,実行度合表集計!$S:$S,$A$56,実行度合表集計!$D:$D,"&lt;&gt;")*集計フラグ12</f>
        <v>#REF!</v>
      </c>
      <c r="CW67" s="1746" t="str">
        <f>集計グループ12</f>
        <v>千葉・不動産事業</v>
      </c>
      <c r="CX67" s="1747"/>
      <c r="CY67" s="1748"/>
      <c r="CZ67" s="855" t="e">
        <f ca="1">SUMIFS(INDIRECT("実行度合表集計!C"&amp;CZ103,FALSE),実行度合表集計!$I:$I,CW67,実行度合表集計!$S:$S,$A$56,実行度合表集計!$D:$D,"&lt;&gt;")</f>
        <v>#REF!</v>
      </c>
      <c r="DA67" s="845" t="e">
        <f t="shared" ca="1" si="77"/>
        <v>#REF!</v>
      </c>
      <c r="DB67" s="856" t="e">
        <f ca="1">SUMIFS(INDIRECT("実行度合表集計!C"&amp;DB103,FALSE),実行度合表集計!$I:$I,CW67,実行度合表集計!$S:$S,$A$56,実行度合表集計!$D:$D,"&lt;&gt;")</f>
        <v>#REF!</v>
      </c>
      <c r="DC67" s="855" t="e">
        <f ca="1">DB67-SUMIFS(実行度合表集計!$Q:$Q,実行度合表集計!$I:$I,CW67,実行度合表集計!$S:$S,$A$56,実行度合表集計!$D:$D,"&lt;&gt;")*1000</f>
        <v>#REF!</v>
      </c>
      <c r="DD67" s="857" t="e">
        <f ca="1">SUMIFS(INDIRECT("実行度合表集計!C"&amp;DD103,FALSE),実行度合表集計!$I:$I,CW67,実行度合表集計!$S:$S,$A$56,実行度合表集計!$D:$D,"&lt;&gt;")*集計フラグ12</f>
        <v>#REF!</v>
      </c>
      <c r="DE67" s="1746" t="str">
        <f>集計グループ12</f>
        <v>千葉・不動産事業</v>
      </c>
      <c r="DF67" s="1747"/>
      <c r="DG67" s="1748"/>
      <c r="DH67" s="855" t="e">
        <f ca="1">SUMIFS(INDIRECT("実行度合表集計!C"&amp;DH103,FALSE),実行度合表集計!$I:$I,DE67,実行度合表集計!$S:$S,$A$56,実行度合表集計!$D:$D,"&lt;&gt;")</f>
        <v>#REF!</v>
      </c>
      <c r="DI67" s="845" t="e">
        <f t="shared" ca="1" si="78"/>
        <v>#REF!</v>
      </c>
      <c r="DJ67" s="856" t="e">
        <f ca="1">SUMIFS(INDIRECT("実行度合表集計!C"&amp;DJ103,FALSE),実行度合表集計!$I:$I,DE67,実行度合表集計!$S:$S,$A$56,実行度合表集計!$D:$D,"&lt;&gt;")</f>
        <v>#REF!</v>
      </c>
      <c r="DK67" s="855" t="e">
        <f ca="1">DJ67-SUMIFS(実行度合表集計!$Q:$Q,実行度合表集計!$I:$I,DE67,実行度合表集計!$S:$S,$A$56,実行度合表集計!$D:$D,"&lt;&gt;")*1000</f>
        <v>#REF!</v>
      </c>
      <c r="DL67" s="857" t="e">
        <f ca="1">SUMIFS(INDIRECT("実行度合表集計!C"&amp;DL103,FALSE),実行度合表集計!$I:$I,DE67,実行度合表集計!$S:$S,$A$56,実行度合表集計!$D:$D,"&lt;&gt;")*集計フラグ12</f>
        <v>#REF!</v>
      </c>
      <c r="DM67" s="858" t="e">
        <f t="shared" ca="1" si="45"/>
        <v>#REF!</v>
      </c>
      <c r="DN67" s="845" t="e">
        <f t="shared" ca="1" si="65"/>
        <v>#REF!</v>
      </c>
      <c r="DO67" s="855" t="e">
        <f t="shared" ca="1" si="46"/>
        <v>#REF!</v>
      </c>
      <c r="DP67" s="859" t="e">
        <f t="shared" ca="1" si="66"/>
        <v>#REF!</v>
      </c>
      <c r="DR67" s="970"/>
      <c r="DS67" s="852"/>
      <c r="DT67" s="853"/>
    </row>
    <row r="68" spans="1:124" ht="14.1" customHeight="1" x14ac:dyDescent="0.25">
      <c r="A68" s="1712"/>
      <c r="B68" s="854" t="s">
        <v>298</v>
      </c>
      <c r="C68" s="1746" t="str">
        <f>集計グループ13</f>
        <v>社会福祉事業</v>
      </c>
      <c r="D68" s="1747"/>
      <c r="E68" s="1748"/>
      <c r="F68" s="855" t="e">
        <f ca="1">SUMIFS(INDIRECT("実行度合表集計!C"&amp;F103,FALSE),実行度合表集計!$I:$I,C68,実行度合表集計!$S:$S,$A$56,実行度合表集計!$D:$D,"&lt;&gt;")</f>
        <v>#REF!</v>
      </c>
      <c r="G68" s="845" t="e">
        <f t="shared" ca="1" si="67"/>
        <v>#REF!</v>
      </c>
      <c r="H68" s="856" t="e">
        <f ca="1">SUMIFS(INDIRECT("実行度合表集計!C"&amp;H103,FALSE),実行度合表集計!$I:$I,C68,実行度合表集計!$S:$S,$A$56,実行度合表集計!$D:$D,"&lt;&gt;")</f>
        <v>#REF!</v>
      </c>
      <c r="I68" s="855" t="e">
        <f ca="1">H68-SUMIFS(実行度合表集計!$Q:$Q,実行度合表集計!$I:$I,C68,実行度合表集計!$S:$S,$A$56,実行度合表集計!$D:$D,"&lt;&gt;")*1000</f>
        <v>#REF!</v>
      </c>
      <c r="J68" s="857" t="e">
        <f ca="1">SUMIFS(INDIRECT("実行度合表集計!C"&amp;J103,FALSE),実行度合表集計!$I:$I,C68,実行度合表集計!$S:$S,$A$56,実行度合表集計!$D:$D,"&lt;&gt;")*集計フラグ13</f>
        <v>#REF!</v>
      </c>
      <c r="K68" s="1746" t="str">
        <f>集計グループ13</f>
        <v>社会福祉事業</v>
      </c>
      <c r="L68" s="1747"/>
      <c r="M68" s="1748"/>
      <c r="N68" s="855" t="e">
        <f ca="1">SUMIFS(INDIRECT("実行度合表集計!C"&amp;N103,FALSE),実行度合表集計!$I:$I,K68,実行度合表集計!$S:$S,$A$56,実行度合表集計!$D:$D,"&lt;&gt;")</f>
        <v>#REF!</v>
      </c>
      <c r="O68" s="845" t="e">
        <f t="shared" ca="1" si="68"/>
        <v>#REF!</v>
      </c>
      <c r="P68" s="856" t="e">
        <f ca="1">SUMIFS(INDIRECT("実行度合表集計!C"&amp;P103,FALSE),実行度合表集計!$I:$I,K68,実行度合表集計!$S:$S,$A$56,実行度合表集計!$D:$D,"&lt;&gt;")</f>
        <v>#REF!</v>
      </c>
      <c r="Q68" s="855" t="e">
        <f ca="1">P68-SUMIFS(実行度合表集計!$Q:$Q,実行度合表集計!$I:$I,K68,実行度合表集計!$S:$S,$A$56,実行度合表集計!$D:$D,"&lt;&gt;")*1000</f>
        <v>#REF!</v>
      </c>
      <c r="R68" s="857" t="e">
        <f ca="1">SUMIFS(INDIRECT("実行度合表集計!C"&amp;R103,FALSE),実行度合表集計!$I:$I,K68,実行度合表集計!$S:$S,$A$56,実行度合表集計!$D:$D,"&lt;&gt;")*集計フラグ13</f>
        <v>#REF!</v>
      </c>
      <c r="S68" s="1746" t="str">
        <f>集計グループ13</f>
        <v>社会福祉事業</v>
      </c>
      <c r="T68" s="1747"/>
      <c r="U68" s="1748"/>
      <c r="V68" s="855" t="e">
        <f ca="1">SUMIFS(INDIRECT("実行度合表集計!C"&amp;V103,FALSE),実行度合表集計!$I:$I,S68,実行度合表集計!$S:$S,$A$56,実行度合表集計!$D:$D,"&lt;&gt;")</f>
        <v>#REF!</v>
      </c>
      <c r="W68" s="845" t="e">
        <f t="shared" ca="1" si="69"/>
        <v>#REF!</v>
      </c>
      <c r="X68" s="856" t="e">
        <f ca="1">SUMIFS(INDIRECT("実行度合表集計!C"&amp;X103,FALSE),実行度合表集計!$I:$I,S68,実行度合表集計!$S:$S,$A$56,実行度合表集計!$D:$D,"&lt;&gt;")</f>
        <v>#REF!</v>
      </c>
      <c r="Y68" s="855" t="e">
        <f ca="1">X68-SUMIFS(実行度合表集計!$Q:$Q,実行度合表集計!$I:$I,S68,実行度合表集計!$S:$S,$A$56,実行度合表集計!$D:$D,"&lt;&gt;")*1000</f>
        <v>#REF!</v>
      </c>
      <c r="Z68" s="857" t="e">
        <f ca="1">SUMIFS(INDIRECT("実行度合表集計!C"&amp;Z103,FALSE),実行度合表集計!$I:$I,S68,実行度合表集計!$S:$S,$A$56,実行度合表集計!$D:$D,"&lt;&gt;")*集計フラグ13</f>
        <v>#REF!</v>
      </c>
      <c r="AA68" s="858" t="e">
        <f t="shared" ca="1" si="39"/>
        <v>#REF!</v>
      </c>
      <c r="AB68" s="845" t="e">
        <f t="shared" ca="1" si="50"/>
        <v>#REF!</v>
      </c>
      <c r="AC68" s="855" t="e">
        <f t="shared" ca="1" si="40"/>
        <v>#REF!</v>
      </c>
      <c r="AD68" s="857" t="e">
        <f t="shared" ca="1" si="41"/>
        <v>#REF!</v>
      </c>
      <c r="AE68" s="1712"/>
      <c r="AF68" s="854" t="s">
        <v>298</v>
      </c>
      <c r="AG68" s="1746" t="str">
        <f>集計グループ13</f>
        <v>社会福祉事業</v>
      </c>
      <c r="AH68" s="1747"/>
      <c r="AI68" s="1748"/>
      <c r="AJ68" s="855" t="e">
        <f ca="1">SUMIFS(INDIRECT("実行度合表集計!C"&amp;AJ103,FALSE),実行度合表集計!$I:$I,AG68,実行度合表集計!$S:$S,$A$56,実行度合表集計!$D:$D,"&lt;&gt;")</f>
        <v>#REF!</v>
      </c>
      <c r="AK68" s="845" t="e">
        <f t="shared" ca="1" si="70"/>
        <v>#REF!</v>
      </c>
      <c r="AL68" s="856" t="e">
        <f ca="1">SUMIFS(INDIRECT("実行度合表集計!C"&amp;AL103,FALSE),実行度合表集計!$I:$I,AG68,実行度合表集計!$S:$S,$A$56,実行度合表集計!$D:$D,"&lt;&gt;")</f>
        <v>#REF!</v>
      </c>
      <c r="AM68" s="855" t="e">
        <f ca="1">AL68-SUMIFS(実行度合表集計!$Q:$Q,実行度合表集計!$I:$I,AG68,実行度合表集計!$S:$S,$A$56,実行度合表集計!$D:$D,"&lt;&gt;")*1000</f>
        <v>#REF!</v>
      </c>
      <c r="AN68" s="857" t="e">
        <f ca="1">SUMIFS(INDIRECT("実行度合表集計!C"&amp;AN103,FALSE),実行度合表集計!$I:$I,AG68,実行度合表集計!$S:$S,$A$56,実行度合表集計!$D:$D,"&lt;&gt;")*集計フラグ13</f>
        <v>#REF!</v>
      </c>
      <c r="AO68" s="1746" t="str">
        <f>集計グループ13</f>
        <v>社会福祉事業</v>
      </c>
      <c r="AP68" s="1747"/>
      <c r="AQ68" s="1748"/>
      <c r="AR68" s="855" t="e">
        <f ca="1">SUMIFS(INDIRECT("実行度合表集計!C"&amp;AR103,FALSE),実行度合表集計!$I:$I,AO68,実行度合表集計!$S:$S,$A$56,実行度合表集計!$D:$D,"&lt;&gt;")</f>
        <v>#REF!</v>
      </c>
      <c r="AS68" s="845" t="e">
        <f t="shared" ca="1" si="71"/>
        <v>#REF!</v>
      </c>
      <c r="AT68" s="856" t="e">
        <f ca="1">SUMIFS(INDIRECT("実行度合表集計!C"&amp;AT103,FALSE),実行度合表集計!$I:$I,AO68,実行度合表集計!$S:$S,$A$56,実行度合表集計!$D:$D,"&lt;&gt;")</f>
        <v>#REF!</v>
      </c>
      <c r="AU68" s="855" t="e">
        <f ca="1">AT68-SUMIFS(実行度合表集計!$Q:$Q,実行度合表集計!$I:$I,AO68,実行度合表集計!$S:$S,$A$56,実行度合表集計!$D:$D,"&lt;&gt;")*1000</f>
        <v>#REF!</v>
      </c>
      <c r="AV68" s="857" t="e">
        <f ca="1">SUMIFS(INDIRECT("実行度合表集計!C"&amp;AV103,FALSE),実行度合表集計!$I:$I,AO68,実行度合表集計!$S:$S,$A$56,実行度合表集計!$D:$D,"&lt;&gt;")*集計フラグ13</f>
        <v>#REF!</v>
      </c>
      <c r="AW68" s="1746" t="str">
        <f>集計グループ13</f>
        <v>社会福祉事業</v>
      </c>
      <c r="AX68" s="1747"/>
      <c r="AY68" s="1748"/>
      <c r="AZ68" s="855" t="e">
        <f ca="1">SUMIFS(INDIRECT("実行度合表集計!C"&amp;AZ103,FALSE),実行度合表集計!$I:$I,AW68,実行度合表集計!$S:$S,$A$56,実行度合表集計!$D:$D,"&lt;&gt;")</f>
        <v>#REF!</v>
      </c>
      <c r="BA68" s="845" t="e">
        <f t="shared" ca="1" si="72"/>
        <v>#REF!</v>
      </c>
      <c r="BB68" s="856" t="e">
        <f ca="1">SUMIFS(INDIRECT("実行度合表集計!C"&amp;BB103,FALSE),実行度合表集計!$I:$I,AW68,実行度合表集計!$S:$S,$A$56,実行度合表集計!$D:$D,"&lt;&gt;")</f>
        <v>#REF!</v>
      </c>
      <c r="BC68" s="855" t="e">
        <f ca="1">BB68-SUMIFS(実行度合表集計!$Q:$Q,実行度合表集計!$I:$I,AW68,実行度合表集計!$S:$S,$A$56,実行度合表集計!$D:$D,"&lt;&gt;")*1000</f>
        <v>#REF!</v>
      </c>
      <c r="BD68" s="857" t="e">
        <f ca="1">SUMIFS(INDIRECT("実行度合表集計!C"&amp;BD103,FALSE),実行度合表集計!$I:$I,AW68,実行度合表集計!$S:$S,$A$56,実行度合表集計!$D:$D,"&lt;&gt;")*集計フラグ13</f>
        <v>#REF!</v>
      </c>
      <c r="BE68" s="858" t="e">
        <f t="shared" ca="1" si="42"/>
        <v>#REF!</v>
      </c>
      <c r="BF68" s="845" t="e">
        <f t="shared" ca="1" si="79"/>
        <v>#REF!</v>
      </c>
      <c r="BG68" s="855" t="e">
        <f t="shared" ca="1" si="43"/>
        <v>#REF!</v>
      </c>
      <c r="BH68" s="857" t="e">
        <f t="shared" ca="1" si="44"/>
        <v>#REF!</v>
      </c>
      <c r="BI68" s="1712"/>
      <c r="BJ68" s="854" t="s">
        <v>298</v>
      </c>
      <c r="BK68" s="1746" t="str">
        <f>集計グループ13</f>
        <v>社会福祉事業</v>
      </c>
      <c r="BL68" s="1747"/>
      <c r="BM68" s="1748"/>
      <c r="BN68" s="855" t="e">
        <f ca="1">SUMIFS(INDIRECT("実行度合表集計!C"&amp;BN103,FALSE),実行度合表集計!$I:$I,BK68,実行度合表集計!$S:$S,$A$56,実行度合表集計!$D:$D,"&lt;&gt;")</f>
        <v>#REF!</v>
      </c>
      <c r="BO68" s="845" t="e">
        <f t="shared" ca="1" si="73"/>
        <v>#REF!</v>
      </c>
      <c r="BP68" s="856" t="e">
        <f ca="1">SUMIFS(INDIRECT("実行度合表集計!C"&amp;BP103,FALSE),実行度合表集計!$I:$I,BK68,実行度合表集計!$S:$S,$A$56,実行度合表集計!$D:$D,"&lt;&gt;")</f>
        <v>#REF!</v>
      </c>
      <c r="BQ68" s="855" t="e">
        <f ca="1">BP68-SUMIFS(実行度合表集計!$Q:$Q,実行度合表集計!$I:$I,BK68,実行度合表集計!$S:$S,$A$56,実行度合表集計!$D:$D,"&lt;&gt;")*1000</f>
        <v>#REF!</v>
      </c>
      <c r="BR68" s="857" t="e">
        <f ca="1">SUMIFS(INDIRECT("実行度合表集計!C"&amp;BR103,FALSE),実行度合表集計!$I:$I,BK68,実行度合表集計!$S:$S,$A$56,実行度合表集計!$D:$D,"&lt;&gt;")*集計フラグ13</f>
        <v>#REF!</v>
      </c>
      <c r="BS68" s="1746" t="str">
        <f>集計グループ13</f>
        <v>社会福祉事業</v>
      </c>
      <c r="BT68" s="1747"/>
      <c r="BU68" s="1748"/>
      <c r="BV68" s="855" t="e">
        <f ca="1">SUMIFS(INDIRECT("実行度合表集計!C"&amp;BV103,FALSE),実行度合表集計!$I:$I,BS68,実行度合表集計!$S:$S,$A$56,実行度合表集計!$D:$D,"&lt;&gt;")</f>
        <v>#REF!</v>
      </c>
      <c r="BW68" s="845" t="e">
        <f t="shared" ca="1" si="74"/>
        <v>#REF!</v>
      </c>
      <c r="BX68" s="856" t="e">
        <f ca="1">SUMIFS(INDIRECT("実行度合表集計!C"&amp;BX103,FALSE),実行度合表集計!$I:$I,BS68,実行度合表集計!$S:$S,$A$56,実行度合表集計!$D:$D,"&lt;&gt;")</f>
        <v>#REF!</v>
      </c>
      <c r="BY68" s="855" t="e">
        <f ca="1">BX68-SUMIFS(実行度合表集計!$Q:$Q,実行度合表集計!$I:$I,BS68,実行度合表集計!$S:$S,$A$56,実行度合表集計!$D:$D,"&lt;&gt;")*1000</f>
        <v>#REF!</v>
      </c>
      <c r="BZ68" s="857" t="e">
        <f ca="1">SUMIFS(INDIRECT("実行度合表集計!C"&amp;BZ103,FALSE),実行度合表集計!$I:$I,BS68,実行度合表集計!$S:$S,$A$56,実行度合表集計!$D:$D,"&lt;&gt;")*集計フラグ13</f>
        <v>#REF!</v>
      </c>
      <c r="CA68" s="1746" t="str">
        <f>集計グループ13</f>
        <v>社会福祉事業</v>
      </c>
      <c r="CB68" s="1747"/>
      <c r="CC68" s="1748"/>
      <c r="CD68" s="855" t="e">
        <f ca="1">SUMIFS(INDIRECT("実行度合表集計!C"&amp;CD103,FALSE),実行度合表集計!$I:$I,CA68,実行度合表集計!$S:$S,$A$56,実行度合表集計!$D:$D,"&lt;&gt;")</f>
        <v>#REF!</v>
      </c>
      <c r="CE68" s="845" t="e">
        <f t="shared" ca="1" si="75"/>
        <v>#REF!</v>
      </c>
      <c r="CF68" s="856" t="e">
        <f ca="1">SUMIFS(INDIRECT("実行度合表集計!C"&amp;CF103,FALSE),実行度合表集計!$I:$I,CA68,実行度合表集計!$S:$S,$A$56,実行度合表集計!$D:$D,"&lt;&gt;")</f>
        <v>#REF!</v>
      </c>
      <c r="CG68" s="855" t="e">
        <f ca="1">CF68-SUMIFS(実行度合表集計!$Q:$Q,実行度合表集計!$I:$I,CA68,実行度合表集計!$S:$S,$A$56,実行度合表集計!$D:$D,"&lt;&gt;")*1000</f>
        <v>#REF!</v>
      </c>
      <c r="CH68" s="857" t="e">
        <f ca="1">SUMIFS(INDIRECT("実行度合表集計!C"&amp;CH103,FALSE),実行度合表集計!$I:$I,CA68,実行度合表集計!$S:$S,$A$56,実行度合表集計!$D:$D,"&lt;&gt;")*集計フラグ13</f>
        <v>#REF!</v>
      </c>
      <c r="CI68" s="858" t="e">
        <f t="shared" ca="1" si="58"/>
        <v>#REF!</v>
      </c>
      <c r="CJ68" s="845" t="e">
        <f t="shared" ca="1" si="59"/>
        <v>#REF!</v>
      </c>
      <c r="CK68" s="855" t="e">
        <f t="shared" ca="1" si="60"/>
        <v>#REF!</v>
      </c>
      <c r="CL68" s="857" t="e">
        <f t="shared" ca="1" si="61"/>
        <v>#REF!</v>
      </c>
      <c r="CM68" s="1712"/>
      <c r="CN68" s="854" t="s">
        <v>298</v>
      </c>
      <c r="CO68" s="1746" t="str">
        <f>集計グループ13</f>
        <v>社会福祉事業</v>
      </c>
      <c r="CP68" s="1747"/>
      <c r="CQ68" s="1748"/>
      <c r="CR68" s="855" t="e">
        <f ca="1">SUMIFS(INDIRECT("実行度合表集計!C"&amp;CR103,FALSE),実行度合表集計!$I:$I,CO68,実行度合表集計!$S:$S,$A$56,実行度合表集計!$D:$D,"&lt;&gt;")</f>
        <v>#REF!</v>
      </c>
      <c r="CS68" s="845" t="e">
        <f t="shared" ca="1" si="76"/>
        <v>#REF!</v>
      </c>
      <c r="CT68" s="856" t="e">
        <f ca="1">SUMIFS(INDIRECT("実行度合表集計!C"&amp;CT103,FALSE),実行度合表集計!$I:$I,CO68,実行度合表集計!$S:$S,$A$56,実行度合表集計!$D:$D,"&lt;&gt;")</f>
        <v>#REF!</v>
      </c>
      <c r="CU68" s="855" t="e">
        <f ca="1">CT68-SUMIFS(実行度合表集計!$Q:$Q,実行度合表集計!$I:$I,CO68,実行度合表集計!$S:$S,$A$56,実行度合表集計!$D:$D,"&lt;&gt;")*1000</f>
        <v>#REF!</v>
      </c>
      <c r="CV68" s="857" t="e">
        <f ca="1">SUMIFS(INDIRECT("実行度合表集計!C"&amp;CV103,FALSE),実行度合表集計!$I:$I,CO68,実行度合表集計!$S:$S,$A$56,実行度合表集計!$D:$D,"&lt;&gt;")*集計フラグ13</f>
        <v>#REF!</v>
      </c>
      <c r="CW68" s="1746" t="str">
        <f>集計グループ13</f>
        <v>社会福祉事業</v>
      </c>
      <c r="CX68" s="1747"/>
      <c r="CY68" s="1748"/>
      <c r="CZ68" s="855" t="e">
        <f ca="1">SUMIFS(INDIRECT("実行度合表集計!C"&amp;CZ103,FALSE),実行度合表集計!$I:$I,CW68,実行度合表集計!$S:$S,$A$56,実行度合表集計!$D:$D,"&lt;&gt;")</f>
        <v>#REF!</v>
      </c>
      <c r="DA68" s="845" t="e">
        <f t="shared" ca="1" si="77"/>
        <v>#REF!</v>
      </c>
      <c r="DB68" s="856" t="e">
        <f ca="1">SUMIFS(INDIRECT("実行度合表集計!C"&amp;DB103,FALSE),実行度合表集計!$I:$I,CW68,実行度合表集計!$S:$S,$A$56,実行度合表集計!$D:$D,"&lt;&gt;")</f>
        <v>#REF!</v>
      </c>
      <c r="DC68" s="855" t="e">
        <f ca="1">DB68-SUMIFS(実行度合表集計!$Q:$Q,実行度合表集計!$I:$I,CW68,実行度合表集計!$S:$S,$A$56,実行度合表集計!$D:$D,"&lt;&gt;")*1000</f>
        <v>#REF!</v>
      </c>
      <c r="DD68" s="857" t="e">
        <f ca="1">SUMIFS(INDIRECT("実行度合表集計!C"&amp;DD103,FALSE),実行度合表集計!$I:$I,CW68,実行度合表集計!$S:$S,$A$56,実行度合表集計!$D:$D,"&lt;&gt;")*集計フラグ13</f>
        <v>#REF!</v>
      </c>
      <c r="DE68" s="1746" t="str">
        <f>集計グループ13</f>
        <v>社会福祉事業</v>
      </c>
      <c r="DF68" s="1747"/>
      <c r="DG68" s="1748"/>
      <c r="DH68" s="855" t="e">
        <f ca="1">SUMIFS(INDIRECT("実行度合表集計!C"&amp;DH103,FALSE),実行度合表集計!$I:$I,DE68,実行度合表集計!$S:$S,$A$56,実行度合表集計!$D:$D,"&lt;&gt;")</f>
        <v>#REF!</v>
      </c>
      <c r="DI68" s="845" t="e">
        <f t="shared" ca="1" si="78"/>
        <v>#REF!</v>
      </c>
      <c r="DJ68" s="856" t="e">
        <f ca="1">SUMIFS(INDIRECT("実行度合表集計!C"&amp;DJ103,FALSE),実行度合表集計!$I:$I,DE68,実行度合表集計!$S:$S,$A$56,実行度合表集計!$D:$D,"&lt;&gt;")</f>
        <v>#REF!</v>
      </c>
      <c r="DK68" s="855" t="e">
        <f ca="1">DJ68-SUMIFS(実行度合表集計!$Q:$Q,実行度合表集計!$I:$I,DE68,実行度合表集計!$S:$S,$A$56,実行度合表集計!$D:$D,"&lt;&gt;")*1000</f>
        <v>#REF!</v>
      </c>
      <c r="DL68" s="857" t="e">
        <f ca="1">SUMIFS(INDIRECT("実行度合表集計!C"&amp;DL103,FALSE),実行度合表集計!$I:$I,DE68,実行度合表集計!$S:$S,$A$56,実行度合表集計!$D:$D,"&lt;&gt;")*集計フラグ13</f>
        <v>#REF!</v>
      </c>
      <c r="DM68" s="858" t="e">
        <f t="shared" ca="1" si="45"/>
        <v>#REF!</v>
      </c>
      <c r="DN68" s="845" t="e">
        <f t="shared" ca="1" si="65"/>
        <v>#REF!</v>
      </c>
      <c r="DO68" s="855" t="e">
        <f t="shared" ca="1" si="46"/>
        <v>#REF!</v>
      </c>
      <c r="DP68" s="859" t="e">
        <f t="shared" ca="1" si="66"/>
        <v>#REF!</v>
      </c>
      <c r="DR68" s="970"/>
      <c r="DS68" s="852"/>
      <c r="DT68" s="853"/>
    </row>
    <row r="69" spans="1:124" ht="14.1" customHeight="1" x14ac:dyDescent="0.25">
      <c r="A69" s="1712"/>
      <c r="B69" s="854" t="s">
        <v>299</v>
      </c>
      <c r="C69" s="1746" t="str">
        <f>集計グループ14</f>
        <v>第一建材工業</v>
      </c>
      <c r="D69" s="1747"/>
      <c r="E69" s="1748"/>
      <c r="F69" s="855" t="e">
        <f ca="1">SUMIFS(INDIRECT("実行度合表集計!C"&amp;F103,FALSE),実行度合表集計!$I:$I,C69,実行度合表集計!$S:$S,$A$56,実行度合表集計!$D:$D,"&lt;&gt;")</f>
        <v>#REF!</v>
      </c>
      <c r="G69" s="845" t="e">
        <f t="shared" ca="1" si="67"/>
        <v>#REF!</v>
      </c>
      <c r="H69" s="856" t="e">
        <f ca="1">SUMIFS(INDIRECT("実行度合表集計!C"&amp;H103,FALSE),実行度合表集計!$I:$I,C69,実行度合表集計!$S:$S,$A$56,実行度合表集計!$D:$D,"&lt;&gt;")</f>
        <v>#REF!</v>
      </c>
      <c r="I69" s="855" t="e">
        <f ca="1">H69-SUMIFS(実行度合表集計!$Q:$Q,実行度合表集計!$I:$I,C69,実行度合表集計!$S:$S,$A$56,実行度合表集計!$D:$D,"&lt;&gt;")*1000</f>
        <v>#REF!</v>
      </c>
      <c r="J69" s="857" t="e">
        <f ca="1">SUMIFS(INDIRECT("実行度合表集計!C"&amp;J103,FALSE),実行度合表集計!$I:$I,C69,実行度合表集計!$S:$S,$A$56,実行度合表集計!$D:$D,"&lt;&gt;")*集計フラグ14</f>
        <v>#REF!</v>
      </c>
      <c r="K69" s="1746" t="str">
        <f>集計グループ14</f>
        <v>第一建材工業</v>
      </c>
      <c r="L69" s="1747"/>
      <c r="M69" s="1748"/>
      <c r="N69" s="855" t="e">
        <f ca="1">SUMIFS(INDIRECT("実行度合表集計!C"&amp;N103,FALSE),実行度合表集計!$I:$I,K69,実行度合表集計!$S:$S,$A$56,実行度合表集計!$D:$D,"&lt;&gt;")</f>
        <v>#REF!</v>
      </c>
      <c r="O69" s="845" t="e">
        <f t="shared" ca="1" si="68"/>
        <v>#REF!</v>
      </c>
      <c r="P69" s="856" t="e">
        <f ca="1">SUMIFS(INDIRECT("実行度合表集計!C"&amp;P103,FALSE),実行度合表集計!$I:$I,K69,実行度合表集計!$S:$S,$A$56,実行度合表集計!$D:$D,"&lt;&gt;")</f>
        <v>#REF!</v>
      </c>
      <c r="Q69" s="855" t="e">
        <f ca="1">P69-SUMIFS(実行度合表集計!$Q:$Q,実行度合表集計!$I:$I,K69,実行度合表集計!$S:$S,$A$56,実行度合表集計!$D:$D,"&lt;&gt;")*1000</f>
        <v>#REF!</v>
      </c>
      <c r="R69" s="857" t="e">
        <f ca="1">SUMIFS(INDIRECT("実行度合表集計!C"&amp;R103,FALSE),実行度合表集計!$I:$I,K69,実行度合表集計!$S:$S,$A$56,実行度合表集計!$D:$D,"&lt;&gt;")*集計フラグ14</f>
        <v>#REF!</v>
      </c>
      <c r="S69" s="1746" t="str">
        <f>集計グループ14</f>
        <v>第一建材工業</v>
      </c>
      <c r="T69" s="1747"/>
      <c r="U69" s="1748"/>
      <c r="V69" s="855" t="e">
        <f ca="1">SUMIFS(INDIRECT("実行度合表集計!C"&amp;V103,FALSE),実行度合表集計!$I:$I,S69,実行度合表集計!$S:$S,$A$56,実行度合表集計!$D:$D,"&lt;&gt;")</f>
        <v>#REF!</v>
      </c>
      <c r="W69" s="845" t="e">
        <f t="shared" ca="1" si="69"/>
        <v>#REF!</v>
      </c>
      <c r="X69" s="856" t="e">
        <f ca="1">SUMIFS(INDIRECT("実行度合表集計!C"&amp;X103,FALSE),実行度合表集計!$I:$I,S69,実行度合表集計!$S:$S,$A$56,実行度合表集計!$D:$D,"&lt;&gt;")</f>
        <v>#REF!</v>
      </c>
      <c r="Y69" s="855" t="e">
        <f ca="1">X69-SUMIFS(実行度合表集計!$Q:$Q,実行度合表集計!$I:$I,S69,実行度合表集計!$S:$S,$A$56,実行度合表集計!$D:$D,"&lt;&gt;")*1000</f>
        <v>#REF!</v>
      </c>
      <c r="Z69" s="857" t="e">
        <f ca="1">SUMIFS(INDIRECT("実行度合表集計!C"&amp;Z103,FALSE),実行度合表集計!$I:$I,S69,実行度合表集計!$S:$S,$A$56,実行度合表集計!$D:$D,"&lt;&gt;")*集計フラグ14</f>
        <v>#REF!</v>
      </c>
      <c r="AA69" s="858" t="e">
        <f t="shared" ca="1" si="39"/>
        <v>#REF!</v>
      </c>
      <c r="AB69" s="845" t="e">
        <f t="shared" ca="1" si="50"/>
        <v>#REF!</v>
      </c>
      <c r="AC69" s="855" t="e">
        <f t="shared" ca="1" si="40"/>
        <v>#REF!</v>
      </c>
      <c r="AD69" s="857" t="e">
        <f t="shared" ca="1" si="41"/>
        <v>#REF!</v>
      </c>
      <c r="AE69" s="1712"/>
      <c r="AF69" s="854" t="s">
        <v>299</v>
      </c>
      <c r="AG69" s="1746" t="str">
        <f>集計グループ14</f>
        <v>第一建材工業</v>
      </c>
      <c r="AH69" s="1747"/>
      <c r="AI69" s="1748"/>
      <c r="AJ69" s="855" t="e">
        <f ca="1">SUMIFS(INDIRECT("実行度合表集計!C"&amp;AJ103,FALSE),実行度合表集計!$I:$I,AG69,実行度合表集計!$S:$S,$A$56,実行度合表集計!$D:$D,"&lt;&gt;")</f>
        <v>#REF!</v>
      </c>
      <c r="AK69" s="845" t="e">
        <f t="shared" ca="1" si="70"/>
        <v>#REF!</v>
      </c>
      <c r="AL69" s="856" t="e">
        <f ca="1">SUMIFS(INDIRECT("実行度合表集計!C"&amp;AL103,FALSE),実行度合表集計!$I:$I,AG69,実行度合表集計!$S:$S,$A$56,実行度合表集計!$D:$D,"&lt;&gt;")</f>
        <v>#REF!</v>
      </c>
      <c r="AM69" s="855" t="e">
        <f ca="1">AL69-SUMIFS(実行度合表集計!$Q:$Q,実行度合表集計!$I:$I,AG69,実行度合表集計!$S:$S,$A$56,実行度合表集計!$D:$D,"&lt;&gt;")*1000</f>
        <v>#REF!</v>
      </c>
      <c r="AN69" s="857" t="e">
        <f ca="1">SUMIFS(INDIRECT("実行度合表集計!C"&amp;AN103,FALSE),実行度合表集計!$I:$I,AG69,実行度合表集計!$S:$S,$A$56,実行度合表集計!$D:$D,"&lt;&gt;")*集計フラグ14</f>
        <v>#REF!</v>
      </c>
      <c r="AO69" s="1746" t="str">
        <f>集計グループ14</f>
        <v>第一建材工業</v>
      </c>
      <c r="AP69" s="1747"/>
      <c r="AQ69" s="1748"/>
      <c r="AR69" s="855" t="e">
        <f ca="1">SUMIFS(INDIRECT("実行度合表集計!C"&amp;AR103,FALSE),実行度合表集計!$I:$I,AO69,実行度合表集計!$S:$S,$A$56,実行度合表集計!$D:$D,"&lt;&gt;")</f>
        <v>#REF!</v>
      </c>
      <c r="AS69" s="845" t="e">
        <f t="shared" ca="1" si="71"/>
        <v>#REF!</v>
      </c>
      <c r="AT69" s="856" t="e">
        <f ca="1">SUMIFS(INDIRECT("実行度合表集計!C"&amp;AT103,FALSE),実行度合表集計!$I:$I,AO69,実行度合表集計!$S:$S,$A$56,実行度合表集計!$D:$D,"&lt;&gt;")</f>
        <v>#REF!</v>
      </c>
      <c r="AU69" s="855" t="e">
        <f ca="1">AT69-SUMIFS(実行度合表集計!$Q:$Q,実行度合表集計!$I:$I,AO69,実行度合表集計!$S:$S,$A$56,実行度合表集計!$D:$D,"&lt;&gt;")*1000</f>
        <v>#REF!</v>
      </c>
      <c r="AV69" s="857" t="e">
        <f ca="1">SUMIFS(INDIRECT("実行度合表集計!C"&amp;AV103,FALSE),実行度合表集計!$I:$I,AO69,実行度合表集計!$S:$S,$A$56,実行度合表集計!$D:$D,"&lt;&gt;")*集計フラグ14</f>
        <v>#REF!</v>
      </c>
      <c r="AW69" s="1746" t="str">
        <f>集計グループ14</f>
        <v>第一建材工業</v>
      </c>
      <c r="AX69" s="1747"/>
      <c r="AY69" s="1748"/>
      <c r="AZ69" s="855" t="e">
        <f ca="1">SUMIFS(INDIRECT("実行度合表集計!C"&amp;AZ103,FALSE),実行度合表集計!$I:$I,AW69,実行度合表集計!$S:$S,$A$56,実行度合表集計!$D:$D,"&lt;&gt;")</f>
        <v>#REF!</v>
      </c>
      <c r="BA69" s="845" t="e">
        <f t="shared" ca="1" si="72"/>
        <v>#REF!</v>
      </c>
      <c r="BB69" s="856" t="e">
        <f ca="1">SUMIFS(INDIRECT("実行度合表集計!C"&amp;BB103,FALSE),実行度合表集計!$I:$I,AW69,実行度合表集計!$S:$S,$A$56,実行度合表集計!$D:$D,"&lt;&gt;")</f>
        <v>#REF!</v>
      </c>
      <c r="BC69" s="855" t="e">
        <f ca="1">BB69-SUMIFS(実行度合表集計!$Q:$Q,実行度合表集計!$I:$I,AW69,実行度合表集計!$S:$S,$A$56,実行度合表集計!$D:$D,"&lt;&gt;")*1000</f>
        <v>#REF!</v>
      </c>
      <c r="BD69" s="857" t="e">
        <f ca="1">SUMIFS(INDIRECT("実行度合表集計!C"&amp;BD103,FALSE),実行度合表集計!$I:$I,AW69,実行度合表集計!$S:$S,$A$56,実行度合表集計!$D:$D,"&lt;&gt;")*集計フラグ14</f>
        <v>#REF!</v>
      </c>
      <c r="BE69" s="858" t="e">
        <f t="shared" ca="1" si="42"/>
        <v>#REF!</v>
      </c>
      <c r="BF69" s="845" t="e">
        <f t="shared" ca="1" si="79"/>
        <v>#REF!</v>
      </c>
      <c r="BG69" s="855" t="e">
        <f t="shared" ca="1" si="43"/>
        <v>#REF!</v>
      </c>
      <c r="BH69" s="857" t="e">
        <f t="shared" ca="1" si="44"/>
        <v>#REF!</v>
      </c>
      <c r="BI69" s="1712"/>
      <c r="BJ69" s="854" t="s">
        <v>299</v>
      </c>
      <c r="BK69" s="1746" t="str">
        <f>集計グループ14</f>
        <v>第一建材工業</v>
      </c>
      <c r="BL69" s="1747"/>
      <c r="BM69" s="1748"/>
      <c r="BN69" s="855" t="e">
        <f ca="1">SUMIFS(INDIRECT("実行度合表集計!C"&amp;BN103,FALSE),実行度合表集計!$I:$I,BK69,実行度合表集計!$S:$S,$A$56,実行度合表集計!$D:$D,"&lt;&gt;")</f>
        <v>#REF!</v>
      </c>
      <c r="BO69" s="845" t="e">
        <f t="shared" ca="1" si="73"/>
        <v>#REF!</v>
      </c>
      <c r="BP69" s="856" t="e">
        <f ca="1">SUMIFS(INDIRECT("実行度合表集計!C"&amp;BP103,FALSE),実行度合表集計!$I:$I,BK69,実行度合表集計!$S:$S,$A$56,実行度合表集計!$D:$D,"&lt;&gt;")</f>
        <v>#REF!</v>
      </c>
      <c r="BQ69" s="855" t="e">
        <f ca="1">BP69-SUMIFS(実行度合表集計!$Q:$Q,実行度合表集計!$I:$I,BK69,実行度合表集計!$S:$S,$A$56,実行度合表集計!$D:$D,"&lt;&gt;")*1000</f>
        <v>#REF!</v>
      </c>
      <c r="BR69" s="857" t="e">
        <f ca="1">SUMIFS(INDIRECT("実行度合表集計!C"&amp;BR103,FALSE),実行度合表集計!$I:$I,BK69,実行度合表集計!$S:$S,$A$56,実行度合表集計!$D:$D,"&lt;&gt;")*集計フラグ14</f>
        <v>#REF!</v>
      </c>
      <c r="BS69" s="1746" t="str">
        <f>集計グループ14</f>
        <v>第一建材工業</v>
      </c>
      <c r="BT69" s="1747"/>
      <c r="BU69" s="1748"/>
      <c r="BV69" s="855" t="e">
        <f ca="1">SUMIFS(INDIRECT("実行度合表集計!C"&amp;BV103,FALSE),実行度合表集計!$I:$I,BS69,実行度合表集計!$S:$S,$A$56,実行度合表集計!$D:$D,"&lt;&gt;")</f>
        <v>#REF!</v>
      </c>
      <c r="BW69" s="845" t="e">
        <f t="shared" ca="1" si="74"/>
        <v>#REF!</v>
      </c>
      <c r="BX69" s="856" t="e">
        <f ca="1">SUMIFS(INDIRECT("実行度合表集計!C"&amp;BX103,FALSE),実行度合表集計!$I:$I,BS69,実行度合表集計!$S:$S,$A$56,実行度合表集計!$D:$D,"&lt;&gt;")</f>
        <v>#REF!</v>
      </c>
      <c r="BY69" s="855" t="e">
        <f ca="1">BX69-SUMIFS(実行度合表集計!$Q:$Q,実行度合表集計!$I:$I,BS69,実行度合表集計!$S:$S,$A$56,実行度合表集計!$D:$D,"&lt;&gt;")*1000</f>
        <v>#REF!</v>
      </c>
      <c r="BZ69" s="857" t="e">
        <f ca="1">SUMIFS(INDIRECT("実行度合表集計!C"&amp;BZ103,FALSE),実行度合表集計!$I:$I,BS69,実行度合表集計!$S:$S,$A$56,実行度合表集計!$D:$D,"&lt;&gt;")*集計フラグ14</f>
        <v>#REF!</v>
      </c>
      <c r="CA69" s="1746" t="str">
        <f>集計グループ14</f>
        <v>第一建材工業</v>
      </c>
      <c r="CB69" s="1747"/>
      <c r="CC69" s="1748"/>
      <c r="CD69" s="855" t="e">
        <f ca="1">SUMIFS(INDIRECT("実行度合表集計!C"&amp;CD103,FALSE),実行度合表集計!$I:$I,CA69,実行度合表集計!$S:$S,$A$56,実行度合表集計!$D:$D,"&lt;&gt;")</f>
        <v>#REF!</v>
      </c>
      <c r="CE69" s="845" t="e">
        <f t="shared" ca="1" si="75"/>
        <v>#REF!</v>
      </c>
      <c r="CF69" s="856" t="e">
        <f ca="1">SUMIFS(INDIRECT("実行度合表集計!C"&amp;CF103,FALSE),実行度合表集計!$I:$I,CA69,実行度合表集計!$S:$S,$A$56,実行度合表集計!$D:$D,"&lt;&gt;")</f>
        <v>#REF!</v>
      </c>
      <c r="CG69" s="855" t="e">
        <f ca="1">CF69-SUMIFS(実行度合表集計!$Q:$Q,実行度合表集計!$I:$I,CA69,実行度合表集計!$S:$S,$A$56,実行度合表集計!$D:$D,"&lt;&gt;")*1000</f>
        <v>#REF!</v>
      </c>
      <c r="CH69" s="857" t="e">
        <f ca="1">SUMIFS(INDIRECT("実行度合表集計!C"&amp;CH103,FALSE),実行度合表集計!$I:$I,CA69,実行度合表集計!$S:$S,$A$56,実行度合表集計!$D:$D,"&lt;&gt;")*集計フラグ14</f>
        <v>#REF!</v>
      </c>
      <c r="CI69" s="858" t="e">
        <f t="shared" ca="1" si="58"/>
        <v>#REF!</v>
      </c>
      <c r="CJ69" s="845" t="e">
        <f t="shared" ca="1" si="59"/>
        <v>#REF!</v>
      </c>
      <c r="CK69" s="855" t="e">
        <f t="shared" ca="1" si="60"/>
        <v>#REF!</v>
      </c>
      <c r="CL69" s="857" t="e">
        <f t="shared" ca="1" si="61"/>
        <v>#REF!</v>
      </c>
      <c r="CM69" s="1712"/>
      <c r="CN69" s="854" t="s">
        <v>299</v>
      </c>
      <c r="CO69" s="1746" t="str">
        <f>集計グループ14</f>
        <v>第一建材工業</v>
      </c>
      <c r="CP69" s="1747"/>
      <c r="CQ69" s="1748"/>
      <c r="CR69" s="855" t="e">
        <f ca="1">SUMIFS(INDIRECT("実行度合表集計!C"&amp;CR103,FALSE),実行度合表集計!$I:$I,CO69,実行度合表集計!$S:$S,$A$56,実行度合表集計!$D:$D,"&lt;&gt;")</f>
        <v>#REF!</v>
      </c>
      <c r="CS69" s="845" t="e">
        <f t="shared" ca="1" si="76"/>
        <v>#REF!</v>
      </c>
      <c r="CT69" s="856" t="e">
        <f ca="1">SUMIFS(INDIRECT("実行度合表集計!C"&amp;CT103,FALSE),実行度合表集計!$I:$I,CO69,実行度合表集計!$S:$S,$A$56,実行度合表集計!$D:$D,"&lt;&gt;")</f>
        <v>#REF!</v>
      </c>
      <c r="CU69" s="855" t="e">
        <f ca="1">CT69-SUMIFS(実行度合表集計!$Q:$Q,実行度合表集計!$I:$I,CO69,実行度合表集計!$S:$S,$A$56,実行度合表集計!$D:$D,"&lt;&gt;")*1000</f>
        <v>#REF!</v>
      </c>
      <c r="CV69" s="857" t="e">
        <f ca="1">SUMIFS(INDIRECT("実行度合表集計!C"&amp;CV103,FALSE),実行度合表集計!$I:$I,CO69,実行度合表集計!$S:$S,$A$56,実行度合表集計!$D:$D,"&lt;&gt;")*集計フラグ14</f>
        <v>#REF!</v>
      </c>
      <c r="CW69" s="1746" t="str">
        <f>集計グループ14</f>
        <v>第一建材工業</v>
      </c>
      <c r="CX69" s="1747"/>
      <c r="CY69" s="1748"/>
      <c r="CZ69" s="855" t="e">
        <f ca="1">SUMIFS(INDIRECT("実行度合表集計!C"&amp;CZ103,FALSE),実行度合表集計!$I:$I,CW69,実行度合表集計!$S:$S,$A$56,実行度合表集計!$D:$D,"&lt;&gt;")</f>
        <v>#REF!</v>
      </c>
      <c r="DA69" s="845" t="e">
        <f t="shared" ca="1" si="77"/>
        <v>#REF!</v>
      </c>
      <c r="DB69" s="856" t="e">
        <f ca="1">SUMIFS(INDIRECT("実行度合表集計!C"&amp;DB103,FALSE),実行度合表集計!$I:$I,CW69,実行度合表集計!$S:$S,$A$56,実行度合表集計!$D:$D,"&lt;&gt;")</f>
        <v>#REF!</v>
      </c>
      <c r="DC69" s="855" t="e">
        <f ca="1">DB69-SUMIFS(実行度合表集計!$Q:$Q,実行度合表集計!$I:$I,CW69,実行度合表集計!$S:$S,$A$56,実行度合表集計!$D:$D,"&lt;&gt;")*1000</f>
        <v>#REF!</v>
      </c>
      <c r="DD69" s="857" t="e">
        <f ca="1">SUMIFS(INDIRECT("実行度合表集計!C"&amp;DD103,FALSE),実行度合表集計!$I:$I,CW69,実行度合表集計!$S:$S,$A$56,実行度合表集計!$D:$D,"&lt;&gt;")*集計フラグ14</f>
        <v>#REF!</v>
      </c>
      <c r="DE69" s="1746" t="str">
        <f>集計グループ14</f>
        <v>第一建材工業</v>
      </c>
      <c r="DF69" s="1747"/>
      <c r="DG69" s="1748"/>
      <c r="DH69" s="855" t="e">
        <f ca="1">SUMIFS(INDIRECT("実行度合表集計!C"&amp;DH103,FALSE),実行度合表集計!$I:$I,DE69,実行度合表集計!$S:$S,$A$56,実行度合表集計!$D:$D,"&lt;&gt;")</f>
        <v>#REF!</v>
      </c>
      <c r="DI69" s="845" t="e">
        <f t="shared" ca="1" si="78"/>
        <v>#REF!</v>
      </c>
      <c r="DJ69" s="856" t="e">
        <f ca="1">SUMIFS(INDIRECT("実行度合表集計!C"&amp;DJ103,FALSE),実行度合表集計!$I:$I,DE69,実行度合表集計!$S:$S,$A$56,実行度合表集計!$D:$D,"&lt;&gt;")</f>
        <v>#REF!</v>
      </c>
      <c r="DK69" s="855" t="e">
        <f ca="1">DJ69-SUMIFS(実行度合表集計!$Q:$Q,実行度合表集計!$I:$I,DE69,実行度合表集計!$S:$S,$A$56,実行度合表集計!$D:$D,"&lt;&gt;")*1000</f>
        <v>#REF!</v>
      </c>
      <c r="DL69" s="857" t="e">
        <f ca="1">SUMIFS(INDIRECT("実行度合表集計!C"&amp;DL103,FALSE),実行度合表集計!$I:$I,DE69,実行度合表集計!$S:$S,$A$56,実行度合表集計!$D:$D,"&lt;&gt;")*集計フラグ14</f>
        <v>#REF!</v>
      </c>
      <c r="DM69" s="858" t="e">
        <f t="shared" ca="1" si="45"/>
        <v>#REF!</v>
      </c>
      <c r="DN69" s="845" t="e">
        <f t="shared" ca="1" si="65"/>
        <v>#REF!</v>
      </c>
      <c r="DO69" s="855" t="e">
        <f t="shared" ca="1" si="46"/>
        <v>#REF!</v>
      </c>
      <c r="DP69" s="859" t="e">
        <f t="shared" ca="1" si="66"/>
        <v>#REF!</v>
      </c>
      <c r="DR69" s="970"/>
      <c r="DS69" s="852"/>
      <c r="DT69" s="853"/>
    </row>
    <row r="70" spans="1:124" ht="14.1" customHeight="1" x14ac:dyDescent="0.25">
      <c r="A70" s="1712"/>
      <c r="B70" s="854" t="s">
        <v>300</v>
      </c>
      <c r="C70" s="1746" t="str">
        <f>集計グループ15</f>
        <v>FIT-JPN・PHP</v>
      </c>
      <c r="D70" s="1747"/>
      <c r="E70" s="1748"/>
      <c r="F70" s="855" t="e">
        <f ca="1">SUMIFS(INDIRECT("実行度合表集計!C"&amp;F103,FALSE),実行度合表集計!$I:$I,C70,実行度合表集計!$S:$S,$A$56,実行度合表集計!$D:$D,"&lt;&gt;")</f>
        <v>#REF!</v>
      </c>
      <c r="G70" s="845" t="e">
        <f t="shared" ca="1" si="67"/>
        <v>#REF!</v>
      </c>
      <c r="H70" s="856" t="e">
        <f ca="1">SUMIFS(INDIRECT("実行度合表集計!C"&amp;H103,FALSE),実行度合表集計!$I:$I,C70,実行度合表集計!$S:$S,$A$56,実行度合表集計!$D:$D,"&lt;&gt;")</f>
        <v>#REF!</v>
      </c>
      <c r="I70" s="855" t="e">
        <f ca="1">H70-SUMIFS(実行度合表集計!$Q:$Q,実行度合表集計!$I:$I,C70,実行度合表集計!$S:$S,$A$56,実行度合表集計!$D:$D,"&lt;&gt;")*1000</f>
        <v>#REF!</v>
      </c>
      <c r="J70" s="857" t="e">
        <f ca="1">SUMIFS(INDIRECT("実行度合表集計!C"&amp;J103,FALSE),実行度合表集計!$I:$I,C70,実行度合表集計!$S:$S,$A$56,実行度合表集計!$D:$D,"&lt;&gt;")*集計フラグ15</f>
        <v>#REF!</v>
      </c>
      <c r="K70" s="1746" t="str">
        <f>集計グループ15</f>
        <v>FIT-JPN・PHP</v>
      </c>
      <c r="L70" s="1747"/>
      <c r="M70" s="1748"/>
      <c r="N70" s="855" t="e">
        <f ca="1">SUMIFS(INDIRECT("実行度合表集計!C"&amp;N103,FALSE),実行度合表集計!$I:$I,K70,実行度合表集計!$S:$S,$A$56,実行度合表集計!$D:$D,"&lt;&gt;")</f>
        <v>#REF!</v>
      </c>
      <c r="O70" s="845" t="e">
        <f t="shared" ca="1" si="68"/>
        <v>#REF!</v>
      </c>
      <c r="P70" s="856" t="e">
        <f ca="1">SUMIFS(INDIRECT("実行度合表集計!C"&amp;P103,FALSE),実行度合表集計!$I:$I,K70,実行度合表集計!$S:$S,$A$56,実行度合表集計!$D:$D,"&lt;&gt;")</f>
        <v>#REF!</v>
      </c>
      <c r="Q70" s="855" t="e">
        <f ca="1">P70-SUMIFS(実行度合表集計!$Q:$Q,実行度合表集計!$I:$I,K70,実行度合表集計!$S:$S,$A$56,実行度合表集計!$D:$D,"&lt;&gt;")*1000</f>
        <v>#REF!</v>
      </c>
      <c r="R70" s="857" t="e">
        <f ca="1">SUMIFS(INDIRECT("実行度合表集計!C"&amp;R103,FALSE),実行度合表集計!$I:$I,K70,実行度合表集計!$S:$S,$A$56,実行度合表集計!$D:$D,"&lt;&gt;")*集計フラグ15</f>
        <v>#REF!</v>
      </c>
      <c r="S70" s="1746" t="str">
        <f>集計グループ15</f>
        <v>FIT-JPN・PHP</v>
      </c>
      <c r="T70" s="1747"/>
      <c r="U70" s="1748"/>
      <c r="V70" s="855" t="e">
        <f ca="1">SUMIFS(INDIRECT("実行度合表集計!C"&amp;V103,FALSE),実行度合表集計!$I:$I,S70,実行度合表集計!$S:$S,$A$56,実行度合表集計!$D:$D,"&lt;&gt;")</f>
        <v>#REF!</v>
      </c>
      <c r="W70" s="845" t="e">
        <f t="shared" ca="1" si="69"/>
        <v>#REF!</v>
      </c>
      <c r="X70" s="856" t="e">
        <f ca="1">SUMIFS(INDIRECT("実行度合表集計!C"&amp;X103,FALSE),実行度合表集計!$I:$I,S70,実行度合表集計!$S:$S,$A$56,実行度合表集計!$D:$D,"&lt;&gt;")</f>
        <v>#REF!</v>
      </c>
      <c r="Y70" s="855" t="e">
        <f ca="1">X70-SUMIFS(実行度合表集計!$Q:$Q,実行度合表集計!$I:$I,S70,実行度合表集計!$S:$S,$A$56,実行度合表集計!$D:$D,"&lt;&gt;")*1000</f>
        <v>#REF!</v>
      </c>
      <c r="Z70" s="857" t="e">
        <f ca="1">SUMIFS(INDIRECT("実行度合表集計!C"&amp;Z103,FALSE),実行度合表集計!$I:$I,S70,実行度合表集計!$S:$S,$A$56,実行度合表集計!$D:$D,"&lt;&gt;")*集計フラグ15</f>
        <v>#REF!</v>
      </c>
      <c r="AA70" s="858" t="e">
        <f t="shared" ca="1" si="39"/>
        <v>#REF!</v>
      </c>
      <c r="AB70" s="845" t="e">
        <f t="shared" ca="1" si="50"/>
        <v>#REF!</v>
      </c>
      <c r="AC70" s="855" t="e">
        <f t="shared" ca="1" si="40"/>
        <v>#REF!</v>
      </c>
      <c r="AD70" s="857" t="e">
        <f t="shared" ca="1" si="41"/>
        <v>#REF!</v>
      </c>
      <c r="AE70" s="1712"/>
      <c r="AF70" s="854" t="s">
        <v>300</v>
      </c>
      <c r="AG70" s="1746" t="str">
        <f>集計グループ15</f>
        <v>FIT-JPN・PHP</v>
      </c>
      <c r="AH70" s="1747"/>
      <c r="AI70" s="1748"/>
      <c r="AJ70" s="855" t="e">
        <f ca="1">SUMIFS(INDIRECT("実行度合表集計!C"&amp;AJ103,FALSE),実行度合表集計!$I:$I,AG70,実行度合表集計!$S:$S,$A$56,実行度合表集計!$D:$D,"&lt;&gt;")</f>
        <v>#REF!</v>
      </c>
      <c r="AK70" s="845" t="e">
        <f t="shared" ca="1" si="70"/>
        <v>#REF!</v>
      </c>
      <c r="AL70" s="856" t="e">
        <f ca="1">SUMIFS(INDIRECT("実行度合表集計!C"&amp;AL103,FALSE),実行度合表集計!$I:$I,AG70,実行度合表集計!$S:$S,$A$56,実行度合表集計!$D:$D,"&lt;&gt;")</f>
        <v>#REF!</v>
      </c>
      <c r="AM70" s="855" t="e">
        <f ca="1">AL70-SUMIFS(実行度合表集計!$Q:$Q,実行度合表集計!$I:$I,AG70,実行度合表集計!$S:$S,$A$56,実行度合表集計!$D:$D,"&lt;&gt;")*1000</f>
        <v>#REF!</v>
      </c>
      <c r="AN70" s="857" t="e">
        <f ca="1">SUMIFS(INDIRECT("実行度合表集計!C"&amp;AN103,FALSE),実行度合表集計!$I:$I,AG70,実行度合表集計!$S:$S,$A$56,実行度合表集計!$D:$D,"&lt;&gt;")*集計フラグ15</f>
        <v>#REF!</v>
      </c>
      <c r="AO70" s="1746" t="str">
        <f>集計グループ15</f>
        <v>FIT-JPN・PHP</v>
      </c>
      <c r="AP70" s="1747"/>
      <c r="AQ70" s="1748"/>
      <c r="AR70" s="855" t="e">
        <f ca="1">SUMIFS(INDIRECT("実行度合表集計!C"&amp;AR103,FALSE),実行度合表集計!$I:$I,AO70,実行度合表集計!$S:$S,$A$56,実行度合表集計!$D:$D,"&lt;&gt;")</f>
        <v>#REF!</v>
      </c>
      <c r="AS70" s="845" t="e">
        <f t="shared" ca="1" si="71"/>
        <v>#REF!</v>
      </c>
      <c r="AT70" s="856" t="e">
        <f ca="1">SUMIFS(INDIRECT("実行度合表集計!C"&amp;AT103,FALSE),実行度合表集計!$I:$I,AO70,実行度合表集計!$S:$S,$A$56,実行度合表集計!$D:$D,"&lt;&gt;")</f>
        <v>#REF!</v>
      </c>
      <c r="AU70" s="855" t="e">
        <f ca="1">AT70-SUMIFS(実行度合表集計!$Q:$Q,実行度合表集計!$I:$I,AO70,実行度合表集計!$S:$S,$A$56,実行度合表集計!$D:$D,"&lt;&gt;")*1000</f>
        <v>#REF!</v>
      </c>
      <c r="AV70" s="857" t="e">
        <f ca="1">SUMIFS(INDIRECT("実行度合表集計!C"&amp;AV103,FALSE),実行度合表集計!$I:$I,AO70,実行度合表集計!$S:$S,$A$56,実行度合表集計!$D:$D,"&lt;&gt;")*集計フラグ15</f>
        <v>#REF!</v>
      </c>
      <c r="AW70" s="1746" t="str">
        <f>集計グループ15</f>
        <v>FIT-JPN・PHP</v>
      </c>
      <c r="AX70" s="1747"/>
      <c r="AY70" s="1748"/>
      <c r="AZ70" s="855" t="e">
        <f ca="1">SUMIFS(INDIRECT("実行度合表集計!C"&amp;AZ103,FALSE),実行度合表集計!$I:$I,AW70,実行度合表集計!$S:$S,$A$56,実行度合表集計!$D:$D,"&lt;&gt;")</f>
        <v>#REF!</v>
      </c>
      <c r="BA70" s="845" t="e">
        <f t="shared" ca="1" si="72"/>
        <v>#REF!</v>
      </c>
      <c r="BB70" s="856" t="e">
        <f ca="1">SUMIFS(INDIRECT("実行度合表集計!C"&amp;BB103,FALSE),実行度合表集計!$I:$I,AW70,実行度合表集計!$S:$S,$A$56,実行度合表集計!$D:$D,"&lt;&gt;")</f>
        <v>#REF!</v>
      </c>
      <c r="BC70" s="855" t="e">
        <f ca="1">BB70-SUMIFS(実行度合表集計!$Q:$Q,実行度合表集計!$I:$I,AW70,実行度合表集計!$S:$S,$A$56,実行度合表集計!$D:$D,"&lt;&gt;")*1000</f>
        <v>#REF!</v>
      </c>
      <c r="BD70" s="857" t="e">
        <f ca="1">SUMIFS(INDIRECT("実行度合表集計!C"&amp;BD103,FALSE),実行度合表集計!$I:$I,AW70,実行度合表集計!$S:$S,$A$56,実行度合表集計!$D:$D,"&lt;&gt;")*集計フラグ15</f>
        <v>#REF!</v>
      </c>
      <c r="BE70" s="858" t="e">
        <f t="shared" ca="1" si="42"/>
        <v>#REF!</v>
      </c>
      <c r="BF70" s="845" t="e">
        <f t="shared" ca="1" si="79"/>
        <v>#REF!</v>
      </c>
      <c r="BG70" s="855" t="e">
        <f t="shared" ca="1" si="43"/>
        <v>#REF!</v>
      </c>
      <c r="BH70" s="857" t="e">
        <f t="shared" ca="1" si="44"/>
        <v>#REF!</v>
      </c>
      <c r="BI70" s="1712"/>
      <c r="BJ70" s="854" t="s">
        <v>300</v>
      </c>
      <c r="BK70" s="1746" t="str">
        <f>集計グループ15</f>
        <v>FIT-JPN・PHP</v>
      </c>
      <c r="BL70" s="1747"/>
      <c r="BM70" s="1748"/>
      <c r="BN70" s="855" t="e">
        <f ca="1">SUMIFS(INDIRECT("実行度合表集計!C"&amp;BN103,FALSE),実行度合表集計!$I:$I,BK70,実行度合表集計!$S:$S,$A$56,実行度合表集計!$D:$D,"&lt;&gt;")</f>
        <v>#REF!</v>
      </c>
      <c r="BO70" s="845" t="e">
        <f t="shared" ca="1" si="73"/>
        <v>#REF!</v>
      </c>
      <c r="BP70" s="856" t="e">
        <f ca="1">SUMIFS(INDIRECT("実行度合表集計!C"&amp;BP103,FALSE),実行度合表集計!$I:$I,BK70,実行度合表集計!$S:$S,$A$56,実行度合表集計!$D:$D,"&lt;&gt;")</f>
        <v>#REF!</v>
      </c>
      <c r="BQ70" s="855" t="e">
        <f ca="1">BP70-SUMIFS(実行度合表集計!$Q:$Q,実行度合表集計!$I:$I,BK70,実行度合表集計!$S:$S,$A$56,実行度合表集計!$D:$D,"&lt;&gt;")*1000</f>
        <v>#REF!</v>
      </c>
      <c r="BR70" s="857" t="e">
        <f ca="1">SUMIFS(INDIRECT("実行度合表集計!C"&amp;BR103,FALSE),実行度合表集計!$I:$I,BK70,実行度合表集計!$S:$S,$A$56,実行度合表集計!$D:$D,"&lt;&gt;")*集計フラグ15</f>
        <v>#REF!</v>
      </c>
      <c r="BS70" s="1746" t="str">
        <f>集計グループ15</f>
        <v>FIT-JPN・PHP</v>
      </c>
      <c r="BT70" s="1747"/>
      <c r="BU70" s="1748"/>
      <c r="BV70" s="855" t="e">
        <f ca="1">SUMIFS(INDIRECT("実行度合表集計!C"&amp;BV103,FALSE),実行度合表集計!$I:$I,BS70,実行度合表集計!$S:$S,$A$56,実行度合表集計!$D:$D,"&lt;&gt;")</f>
        <v>#REF!</v>
      </c>
      <c r="BW70" s="845" t="e">
        <f t="shared" ca="1" si="74"/>
        <v>#REF!</v>
      </c>
      <c r="BX70" s="856" t="e">
        <f ca="1">SUMIFS(INDIRECT("実行度合表集計!C"&amp;BX103,FALSE),実行度合表集計!$I:$I,BS70,実行度合表集計!$S:$S,$A$56,実行度合表集計!$D:$D,"&lt;&gt;")</f>
        <v>#REF!</v>
      </c>
      <c r="BY70" s="855" t="e">
        <f ca="1">BX70-SUMIFS(実行度合表集計!$Q:$Q,実行度合表集計!$I:$I,BS70,実行度合表集計!$S:$S,$A$56,実行度合表集計!$D:$D,"&lt;&gt;")*1000</f>
        <v>#REF!</v>
      </c>
      <c r="BZ70" s="857" t="e">
        <f ca="1">SUMIFS(INDIRECT("実行度合表集計!C"&amp;BZ103,FALSE),実行度合表集計!$I:$I,BS70,実行度合表集計!$S:$S,$A$56,実行度合表集計!$D:$D,"&lt;&gt;")*集計フラグ15</f>
        <v>#REF!</v>
      </c>
      <c r="CA70" s="1746" t="str">
        <f>集計グループ15</f>
        <v>FIT-JPN・PHP</v>
      </c>
      <c r="CB70" s="1747"/>
      <c r="CC70" s="1748"/>
      <c r="CD70" s="855" t="e">
        <f ca="1">SUMIFS(INDIRECT("実行度合表集計!C"&amp;CD103,FALSE),実行度合表集計!$I:$I,CA70,実行度合表集計!$S:$S,$A$56,実行度合表集計!$D:$D,"&lt;&gt;")</f>
        <v>#REF!</v>
      </c>
      <c r="CE70" s="845" t="e">
        <f t="shared" ca="1" si="75"/>
        <v>#REF!</v>
      </c>
      <c r="CF70" s="856" t="e">
        <f ca="1">SUMIFS(INDIRECT("実行度合表集計!C"&amp;CF103,FALSE),実行度合表集計!$I:$I,CA70,実行度合表集計!$S:$S,$A$56,実行度合表集計!$D:$D,"&lt;&gt;")</f>
        <v>#REF!</v>
      </c>
      <c r="CG70" s="855" t="e">
        <f ca="1">CF70-SUMIFS(実行度合表集計!$Q:$Q,実行度合表集計!$I:$I,CA70,実行度合表集計!$S:$S,$A$56,実行度合表集計!$D:$D,"&lt;&gt;")*1000</f>
        <v>#REF!</v>
      </c>
      <c r="CH70" s="857" t="e">
        <f ca="1">SUMIFS(INDIRECT("実行度合表集計!C"&amp;CH103,FALSE),実行度合表集計!$I:$I,CA70,実行度合表集計!$S:$S,$A$56,実行度合表集計!$D:$D,"&lt;&gt;")*集計フラグ15</f>
        <v>#REF!</v>
      </c>
      <c r="CI70" s="858" t="e">
        <f t="shared" ca="1" si="58"/>
        <v>#REF!</v>
      </c>
      <c r="CJ70" s="845" t="e">
        <f t="shared" ca="1" si="59"/>
        <v>#REF!</v>
      </c>
      <c r="CK70" s="855" t="e">
        <f t="shared" ca="1" si="60"/>
        <v>#REF!</v>
      </c>
      <c r="CL70" s="857" t="e">
        <f t="shared" ca="1" si="61"/>
        <v>#REF!</v>
      </c>
      <c r="CM70" s="1712"/>
      <c r="CN70" s="854" t="s">
        <v>300</v>
      </c>
      <c r="CO70" s="1746" t="str">
        <f>集計グループ15</f>
        <v>FIT-JPN・PHP</v>
      </c>
      <c r="CP70" s="1747"/>
      <c r="CQ70" s="1748"/>
      <c r="CR70" s="855" t="e">
        <f ca="1">SUMIFS(INDIRECT("実行度合表集計!C"&amp;CR103,FALSE),実行度合表集計!$I:$I,CO70,実行度合表集計!$S:$S,$A$56,実行度合表集計!$D:$D,"&lt;&gt;")</f>
        <v>#REF!</v>
      </c>
      <c r="CS70" s="845" t="e">
        <f t="shared" ca="1" si="76"/>
        <v>#REF!</v>
      </c>
      <c r="CT70" s="856" t="e">
        <f ca="1">SUMIFS(INDIRECT("実行度合表集計!C"&amp;CT103,FALSE),実行度合表集計!$I:$I,CO70,実行度合表集計!$S:$S,$A$56,実行度合表集計!$D:$D,"&lt;&gt;")</f>
        <v>#REF!</v>
      </c>
      <c r="CU70" s="855" t="e">
        <f ca="1">CT70-SUMIFS(実行度合表集計!$Q:$Q,実行度合表集計!$I:$I,CO70,実行度合表集計!$S:$S,$A$56,実行度合表集計!$D:$D,"&lt;&gt;")*1000</f>
        <v>#REF!</v>
      </c>
      <c r="CV70" s="857" t="e">
        <f ca="1">SUMIFS(INDIRECT("実行度合表集計!C"&amp;CV103,FALSE),実行度合表集計!$I:$I,CO70,実行度合表集計!$S:$S,$A$56,実行度合表集計!$D:$D,"&lt;&gt;")*集計フラグ15</f>
        <v>#REF!</v>
      </c>
      <c r="CW70" s="1746" t="str">
        <f>集計グループ15</f>
        <v>FIT-JPN・PHP</v>
      </c>
      <c r="CX70" s="1747"/>
      <c r="CY70" s="1748"/>
      <c r="CZ70" s="855" t="e">
        <f ca="1">SUMIFS(INDIRECT("実行度合表集計!C"&amp;CZ103,FALSE),実行度合表集計!$I:$I,CW70,実行度合表集計!$S:$S,$A$56,実行度合表集計!$D:$D,"&lt;&gt;")</f>
        <v>#REF!</v>
      </c>
      <c r="DA70" s="845" t="e">
        <f t="shared" ca="1" si="77"/>
        <v>#REF!</v>
      </c>
      <c r="DB70" s="856" t="e">
        <f ca="1">SUMIFS(INDIRECT("実行度合表集計!C"&amp;DB103,FALSE),実行度合表集計!$I:$I,CW70,実行度合表集計!$S:$S,$A$56,実行度合表集計!$D:$D,"&lt;&gt;")</f>
        <v>#REF!</v>
      </c>
      <c r="DC70" s="855" t="e">
        <f ca="1">DB70-SUMIFS(実行度合表集計!$Q:$Q,実行度合表集計!$I:$I,CW70,実行度合表集計!$S:$S,$A$56,実行度合表集計!$D:$D,"&lt;&gt;")*1000</f>
        <v>#REF!</v>
      </c>
      <c r="DD70" s="857" t="e">
        <f ca="1">SUMIFS(INDIRECT("実行度合表集計!C"&amp;DD103,FALSE),実行度合表集計!$I:$I,CW70,実行度合表集計!$S:$S,$A$56,実行度合表集計!$D:$D,"&lt;&gt;")*集計フラグ15</f>
        <v>#REF!</v>
      </c>
      <c r="DE70" s="1746" t="str">
        <f>集計グループ15</f>
        <v>FIT-JPN・PHP</v>
      </c>
      <c r="DF70" s="1747"/>
      <c r="DG70" s="1748"/>
      <c r="DH70" s="855" t="e">
        <f ca="1">SUMIFS(INDIRECT("実行度合表集計!C"&amp;DH103,FALSE),実行度合表集計!$I:$I,DE70,実行度合表集計!$S:$S,$A$56,実行度合表集計!$D:$D,"&lt;&gt;")</f>
        <v>#REF!</v>
      </c>
      <c r="DI70" s="845" t="e">
        <f t="shared" ca="1" si="78"/>
        <v>#REF!</v>
      </c>
      <c r="DJ70" s="856" t="e">
        <f ca="1">SUMIFS(INDIRECT("実行度合表集計!C"&amp;DJ103,FALSE),実行度合表集計!$I:$I,DE70,実行度合表集計!$S:$S,$A$56,実行度合表集計!$D:$D,"&lt;&gt;")</f>
        <v>#REF!</v>
      </c>
      <c r="DK70" s="855" t="e">
        <f ca="1">DJ70-SUMIFS(実行度合表集計!$Q:$Q,実行度合表集計!$I:$I,DE70,実行度合表集計!$S:$S,$A$56,実行度合表集計!$D:$D,"&lt;&gt;")*1000</f>
        <v>#REF!</v>
      </c>
      <c r="DL70" s="857" t="e">
        <f ca="1">SUMIFS(INDIRECT("実行度合表集計!C"&amp;DL103,FALSE),実行度合表集計!$I:$I,DE70,実行度合表集計!$S:$S,$A$56,実行度合表集計!$D:$D,"&lt;&gt;")*集計フラグ15</f>
        <v>#REF!</v>
      </c>
      <c r="DM70" s="858" t="e">
        <f t="shared" ca="1" si="45"/>
        <v>#REF!</v>
      </c>
      <c r="DN70" s="845" t="e">
        <f t="shared" ca="1" si="65"/>
        <v>#REF!</v>
      </c>
      <c r="DO70" s="855" t="e">
        <f t="shared" ca="1" si="46"/>
        <v>#REF!</v>
      </c>
      <c r="DP70" s="859" t="e">
        <f t="shared" ca="1" si="66"/>
        <v>#REF!</v>
      </c>
      <c r="DR70" s="970"/>
      <c r="DS70" s="852"/>
      <c r="DT70" s="853"/>
    </row>
    <row r="71" spans="1:124" ht="14.1" customHeight="1" x14ac:dyDescent="0.25">
      <c r="A71" s="1712"/>
      <c r="B71" s="854" t="s">
        <v>301</v>
      </c>
      <c r="C71" s="1746" t="str">
        <f>集計グループ16</f>
        <v>リーガルFP事業部</v>
      </c>
      <c r="D71" s="1747"/>
      <c r="E71" s="1748"/>
      <c r="F71" s="882" t="e">
        <f ca="1">SUMIFS(INDIRECT("実行度合表集計!C"&amp;F103,FALSE),実行度合表集計!$I:$I,C71,実行度合表集計!$S:$S,$A$56,実行度合表集計!$D:$D,"&lt;&gt;")</f>
        <v>#REF!</v>
      </c>
      <c r="G71" s="883" t="e">
        <f t="shared" ca="1" si="67"/>
        <v>#REF!</v>
      </c>
      <c r="H71" s="884" t="e">
        <f ca="1">SUMIFS(INDIRECT("実行度合表集計!C"&amp;H103,FALSE),実行度合表集計!$I:$I,C71,実行度合表集計!$S:$S,$A$56,実行度合表集計!$D:$D,"&lt;&gt;")</f>
        <v>#REF!</v>
      </c>
      <c r="I71" s="882" t="e">
        <f ca="1">H71-SUMIFS(実行度合表集計!$Q:$Q,実行度合表集計!$I:$I,C71,実行度合表集計!$S:$S,$A$56,実行度合表集計!$D:$D,"&lt;&gt;")*1000</f>
        <v>#REF!</v>
      </c>
      <c r="J71" s="885" t="e">
        <f ca="1">SUMIFS(INDIRECT("実行度合表集計!C"&amp;J103,FALSE),実行度合表集計!$I:$I,C71,実行度合表集計!$S:$S,$A$56,実行度合表集計!$D:$D,"&lt;&gt;")*集計フラグ16</f>
        <v>#REF!</v>
      </c>
      <c r="K71" s="1746" t="str">
        <f>集計グループ16</f>
        <v>リーガルFP事業部</v>
      </c>
      <c r="L71" s="1747"/>
      <c r="M71" s="1748"/>
      <c r="N71" s="882" t="e">
        <f ca="1">SUMIFS(INDIRECT("実行度合表集計!C"&amp;N103,FALSE),実行度合表集計!$I:$I,K71,実行度合表集計!$S:$S,$A$56,実行度合表集計!$D:$D,"&lt;&gt;")</f>
        <v>#REF!</v>
      </c>
      <c r="O71" s="883" t="e">
        <f t="shared" ca="1" si="68"/>
        <v>#REF!</v>
      </c>
      <c r="P71" s="884" t="e">
        <f ca="1">SUMIFS(INDIRECT("実行度合表集計!C"&amp;P103,FALSE),実行度合表集計!$I:$I,K71,実行度合表集計!$S:$S,$A$56,実行度合表集計!$D:$D,"&lt;&gt;")</f>
        <v>#REF!</v>
      </c>
      <c r="Q71" s="882" t="e">
        <f ca="1">P71-SUMIFS(実行度合表集計!$Q:$Q,実行度合表集計!$I:$I,K71,実行度合表集計!$S:$S,$A$56,実行度合表集計!$D:$D,"&lt;&gt;")*1000</f>
        <v>#REF!</v>
      </c>
      <c r="R71" s="885" t="e">
        <f ca="1">SUMIFS(INDIRECT("実行度合表集計!C"&amp;R103,FALSE),実行度合表集計!$I:$I,K71,実行度合表集計!$S:$S,$A$56,実行度合表集計!$D:$D,"&lt;&gt;")*集計フラグ16</f>
        <v>#REF!</v>
      </c>
      <c r="S71" s="1746" t="str">
        <f>集計グループ16</f>
        <v>リーガルFP事業部</v>
      </c>
      <c r="T71" s="1747"/>
      <c r="U71" s="1748"/>
      <c r="V71" s="882" t="e">
        <f ca="1">SUMIFS(INDIRECT("実行度合表集計!C"&amp;V103,FALSE),実行度合表集計!$I:$I,S71,実行度合表集計!$S:$S,$A$56,実行度合表集計!$D:$D,"&lt;&gt;")</f>
        <v>#REF!</v>
      </c>
      <c r="W71" s="883" t="e">
        <f t="shared" ca="1" si="69"/>
        <v>#REF!</v>
      </c>
      <c r="X71" s="884" t="e">
        <f ca="1">SUMIFS(INDIRECT("実行度合表集計!C"&amp;X103,FALSE),実行度合表集計!$I:$I,S71,実行度合表集計!$S:$S,$A$56,実行度合表集計!$D:$D,"&lt;&gt;")</f>
        <v>#REF!</v>
      </c>
      <c r="Y71" s="882" t="e">
        <f ca="1">X71-SUMIFS(実行度合表集計!$Q:$Q,実行度合表集計!$I:$I,S71,実行度合表集計!$S:$S,$A$56,実行度合表集計!$D:$D,"&lt;&gt;")*1000</f>
        <v>#REF!</v>
      </c>
      <c r="Z71" s="885" t="e">
        <f ca="1">SUMIFS(INDIRECT("実行度合表集計!C"&amp;Z103,FALSE),実行度合表集計!$I:$I,S71,実行度合表集計!$S:$S,$A$56,実行度合表集計!$D:$D,"&lt;&gt;")*集計フラグ16</f>
        <v>#REF!</v>
      </c>
      <c r="AA71" s="886" t="e">
        <f t="shared" ca="1" si="39"/>
        <v>#REF!</v>
      </c>
      <c r="AB71" s="883" t="e">
        <f t="shared" ca="1" si="50"/>
        <v>#REF!</v>
      </c>
      <c r="AC71" s="882" t="e">
        <f t="shared" ca="1" si="40"/>
        <v>#REF!</v>
      </c>
      <c r="AD71" s="885" t="e">
        <f t="shared" ca="1" si="41"/>
        <v>#REF!</v>
      </c>
      <c r="AE71" s="1712"/>
      <c r="AF71" s="854" t="s">
        <v>301</v>
      </c>
      <c r="AG71" s="1746" t="str">
        <f>集計グループ16</f>
        <v>リーガルFP事業部</v>
      </c>
      <c r="AH71" s="1747"/>
      <c r="AI71" s="1748"/>
      <c r="AJ71" s="882" t="e">
        <f ca="1">SUMIFS(INDIRECT("実行度合表集計!C"&amp;AJ103,FALSE),実行度合表集計!$I:$I,AG71,実行度合表集計!$S:$S,$A$56,実行度合表集計!$D:$D,"&lt;&gt;")</f>
        <v>#REF!</v>
      </c>
      <c r="AK71" s="883" t="e">
        <f t="shared" ca="1" si="70"/>
        <v>#REF!</v>
      </c>
      <c r="AL71" s="884" t="e">
        <f ca="1">SUMIFS(INDIRECT("実行度合表集計!C"&amp;AL103,FALSE),実行度合表集計!$I:$I,AG71,実行度合表集計!$S:$S,$A$56,実行度合表集計!$D:$D,"&lt;&gt;")</f>
        <v>#REF!</v>
      </c>
      <c r="AM71" s="882" t="e">
        <f ca="1">AL71-SUMIFS(実行度合表集計!$Q:$Q,実行度合表集計!$I:$I,AG71,実行度合表集計!$S:$S,$A$56,実行度合表集計!$D:$D,"&lt;&gt;")*1000</f>
        <v>#REF!</v>
      </c>
      <c r="AN71" s="885" t="e">
        <f ca="1">SUMIFS(INDIRECT("実行度合表集計!C"&amp;AN103,FALSE),実行度合表集計!$I:$I,AG71,実行度合表集計!$S:$S,$A$56,実行度合表集計!$D:$D,"&lt;&gt;")*集計フラグ16</f>
        <v>#REF!</v>
      </c>
      <c r="AO71" s="1746" t="str">
        <f>集計グループ16</f>
        <v>リーガルFP事業部</v>
      </c>
      <c r="AP71" s="1747"/>
      <c r="AQ71" s="1748"/>
      <c r="AR71" s="882" t="e">
        <f ca="1">SUMIFS(INDIRECT("実行度合表集計!C"&amp;AR103,FALSE),実行度合表集計!$I:$I,AO71,実行度合表集計!$S:$S,$A$56,実行度合表集計!$D:$D,"&lt;&gt;")</f>
        <v>#REF!</v>
      </c>
      <c r="AS71" s="883" t="e">
        <f t="shared" ca="1" si="71"/>
        <v>#REF!</v>
      </c>
      <c r="AT71" s="884" t="e">
        <f ca="1">SUMIFS(INDIRECT("実行度合表集計!C"&amp;AT103,FALSE),実行度合表集計!$I:$I,AO71,実行度合表集計!$S:$S,$A$56,実行度合表集計!$D:$D,"&lt;&gt;")</f>
        <v>#REF!</v>
      </c>
      <c r="AU71" s="882" t="e">
        <f ca="1">AT71-SUMIFS(実行度合表集計!$Q:$Q,実行度合表集計!$I:$I,AO71,実行度合表集計!$S:$S,$A$56,実行度合表集計!$D:$D,"&lt;&gt;")*1000</f>
        <v>#REF!</v>
      </c>
      <c r="AV71" s="885" t="e">
        <f ca="1">SUMIFS(INDIRECT("実行度合表集計!C"&amp;AV103,FALSE),実行度合表集計!$I:$I,AO71,実行度合表集計!$S:$S,$A$56,実行度合表集計!$D:$D,"&lt;&gt;")*集計フラグ16</f>
        <v>#REF!</v>
      </c>
      <c r="AW71" s="1746" t="str">
        <f>集計グループ16</f>
        <v>リーガルFP事業部</v>
      </c>
      <c r="AX71" s="1747"/>
      <c r="AY71" s="1748"/>
      <c r="AZ71" s="882" t="e">
        <f ca="1">SUMIFS(INDIRECT("実行度合表集計!C"&amp;AZ103,FALSE),実行度合表集計!$I:$I,AW71,実行度合表集計!$S:$S,$A$56,実行度合表集計!$D:$D,"&lt;&gt;")</f>
        <v>#REF!</v>
      </c>
      <c r="BA71" s="883" t="e">
        <f t="shared" ca="1" si="72"/>
        <v>#REF!</v>
      </c>
      <c r="BB71" s="884" t="e">
        <f ca="1">SUMIFS(INDIRECT("実行度合表集計!C"&amp;BB103,FALSE),実行度合表集計!$I:$I,AW71,実行度合表集計!$S:$S,$A$56,実行度合表集計!$D:$D,"&lt;&gt;")</f>
        <v>#REF!</v>
      </c>
      <c r="BC71" s="882" t="e">
        <f ca="1">BB71-SUMIFS(実行度合表集計!$Q:$Q,実行度合表集計!$I:$I,AW71,実行度合表集計!$S:$S,$A$56,実行度合表集計!$D:$D,"&lt;&gt;")*1000</f>
        <v>#REF!</v>
      </c>
      <c r="BD71" s="885" t="e">
        <f ca="1">SUMIFS(INDIRECT("実行度合表集計!C"&amp;BD103,FALSE),実行度合表集計!$I:$I,AW71,実行度合表集計!$S:$S,$A$56,実行度合表集計!$D:$D,"&lt;&gt;")*集計フラグ16</f>
        <v>#REF!</v>
      </c>
      <c r="BE71" s="886" t="e">
        <f t="shared" ca="1" si="42"/>
        <v>#REF!</v>
      </c>
      <c r="BF71" s="883" t="e">
        <f t="shared" ca="1" si="79"/>
        <v>#REF!</v>
      </c>
      <c r="BG71" s="882" t="e">
        <f t="shared" ca="1" si="43"/>
        <v>#REF!</v>
      </c>
      <c r="BH71" s="885" t="e">
        <f t="shared" ca="1" si="44"/>
        <v>#REF!</v>
      </c>
      <c r="BI71" s="1712"/>
      <c r="BJ71" s="854" t="s">
        <v>301</v>
      </c>
      <c r="BK71" s="1746" t="str">
        <f>集計グループ16</f>
        <v>リーガルFP事業部</v>
      </c>
      <c r="BL71" s="1747"/>
      <c r="BM71" s="1748"/>
      <c r="BN71" s="882" t="e">
        <f ca="1">SUMIFS(INDIRECT("実行度合表集計!C"&amp;BN103,FALSE),実行度合表集計!$I:$I,BK71,実行度合表集計!$S:$S,$A$56,実行度合表集計!$D:$D,"&lt;&gt;")</f>
        <v>#REF!</v>
      </c>
      <c r="BO71" s="883" t="e">
        <f t="shared" ca="1" si="73"/>
        <v>#REF!</v>
      </c>
      <c r="BP71" s="884" t="e">
        <f ca="1">SUMIFS(INDIRECT("実行度合表集計!C"&amp;BP103,FALSE),実行度合表集計!$I:$I,BK71,実行度合表集計!$S:$S,$A$56,実行度合表集計!$D:$D,"&lt;&gt;")</f>
        <v>#REF!</v>
      </c>
      <c r="BQ71" s="882" t="e">
        <f ca="1">BP71-SUMIFS(実行度合表集計!$Q:$Q,実行度合表集計!$I:$I,BK71,実行度合表集計!$S:$S,$A$56,実行度合表集計!$D:$D,"&lt;&gt;")*1000</f>
        <v>#REF!</v>
      </c>
      <c r="BR71" s="885" t="e">
        <f ca="1">SUMIFS(INDIRECT("実行度合表集計!C"&amp;BR103,FALSE),実行度合表集計!$I:$I,BK71,実行度合表集計!$S:$S,$A$56,実行度合表集計!$D:$D,"&lt;&gt;")*集計フラグ16</f>
        <v>#REF!</v>
      </c>
      <c r="BS71" s="1746" t="str">
        <f>集計グループ16</f>
        <v>リーガルFP事業部</v>
      </c>
      <c r="BT71" s="1747"/>
      <c r="BU71" s="1748"/>
      <c r="BV71" s="882" t="e">
        <f ca="1">SUMIFS(INDIRECT("実行度合表集計!C"&amp;BV103,FALSE),実行度合表集計!$I:$I,BS71,実行度合表集計!$S:$S,$A$56,実行度合表集計!$D:$D,"&lt;&gt;")</f>
        <v>#REF!</v>
      </c>
      <c r="BW71" s="883" t="e">
        <f t="shared" ca="1" si="74"/>
        <v>#REF!</v>
      </c>
      <c r="BX71" s="884" t="e">
        <f ca="1">SUMIFS(INDIRECT("実行度合表集計!C"&amp;BX103,FALSE),実行度合表集計!$I:$I,BS71,実行度合表集計!$S:$S,$A$56,実行度合表集計!$D:$D,"&lt;&gt;")</f>
        <v>#REF!</v>
      </c>
      <c r="BY71" s="882" t="e">
        <f ca="1">BX71-SUMIFS(実行度合表集計!$Q:$Q,実行度合表集計!$I:$I,BS71,実行度合表集計!$S:$S,$A$56,実行度合表集計!$D:$D,"&lt;&gt;")*1000</f>
        <v>#REF!</v>
      </c>
      <c r="BZ71" s="885" t="e">
        <f ca="1">SUMIFS(INDIRECT("実行度合表集計!C"&amp;BZ103,FALSE),実行度合表集計!$I:$I,BS71,実行度合表集計!$S:$S,$A$56,実行度合表集計!$D:$D,"&lt;&gt;")*集計フラグ16</f>
        <v>#REF!</v>
      </c>
      <c r="CA71" s="1746" t="str">
        <f>集計グループ16</f>
        <v>リーガルFP事業部</v>
      </c>
      <c r="CB71" s="1747"/>
      <c r="CC71" s="1748"/>
      <c r="CD71" s="882" t="e">
        <f ca="1">SUMIFS(INDIRECT("実行度合表集計!C"&amp;CD103,FALSE),実行度合表集計!$I:$I,CA71,実行度合表集計!$S:$S,$A$56,実行度合表集計!$D:$D,"&lt;&gt;")</f>
        <v>#REF!</v>
      </c>
      <c r="CE71" s="883" t="e">
        <f t="shared" ca="1" si="75"/>
        <v>#REF!</v>
      </c>
      <c r="CF71" s="884" t="e">
        <f ca="1">SUMIFS(INDIRECT("実行度合表集計!C"&amp;CF103,FALSE),実行度合表集計!$I:$I,CA71,実行度合表集計!$S:$S,$A$56,実行度合表集計!$D:$D,"&lt;&gt;")</f>
        <v>#REF!</v>
      </c>
      <c r="CG71" s="882" t="e">
        <f ca="1">CF71-SUMIFS(実行度合表集計!$Q:$Q,実行度合表集計!$I:$I,CA71,実行度合表集計!$S:$S,$A$56,実行度合表集計!$D:$D,"&lt;&gt;")*1000</f>
        <v>#REF!</v>
      </c>
      <c r="CH71" s="885" t="e">
        <f ca="1">SUMIFS(INDIRECT("実行度合表集計!C"&amp;CH103,FALSE),実行度合表集計!$I:$I,CA71,実行度合表集計!$S:$S,$A$56,実行度合表集計!$D:$D,"&lt;&gt;")*集計フラグ16</f>
        <v>#REF!</v>
      </c>
      <c r="CI71" s="886" t="e">
        <f t="shared" ca="1" si="58"/>
        <v>#REF!</v>
      </c>
      <c r="CJ71" s="883" t="e">
        <f t="shared" ca="1" si="59"/>
        <v>#REF!</v>
      </c>
      <c r="CK71" s="882" t="e">
        <f t="shared" ca="1" si="60"/>
        <v>#REF!</v>
      </c>
      <c r="CL71" s="885" t="e">
        <f t="shared" ca="1" si="61"/>
        <v>#REF!</v>
      </c>
      <c r="CM71" s="1712"/>
      <c r="CN71" s="854" t="s">
        <v>301</v>
      </c>
      <c r="CO71" s="1746" t="str">
        <f>集計グループ16</f>
        <v>リーガルFP事業部</v>
      </c>
      <c r="CP71" s="1747"/>
      <c r="CQ71" s="1748"/>
      <c r="CR71" s="882" t="e">
        <f ca="1">SUMIFS(INDIRECT("実行度合表集計!C"&amp;CR103,FALSE),実行度合表集計!$I:$I,CO71,実行度合表集計!$S:$S,$A$56,実行度合表集計!$D:$D,"&lt;&gt;")</f>
        <v>#REF!</v>
      </c>
      <c r="CS71" s="883" t="e">
        <f t="shared" ca="1" si="76"/>
        <v>#REF!</v>
      </c>
      <c r="CT71" s="884" t="e">
        <f ca="1">SUMIFS(INDIRECT("実行度合表集計!C"&amp;CT103,FALSE),実行度合表集計!$I:$I,CO71,実行度合表集計!$S:$S,$A$56,実行度合表集計!$D:$D,"&lt;&gt;")</f>
        <v>#REF!</v>
      </c>
      <c r="CU71" s="882" t="e">
        <f ca="1">CT71-SUMIFS(実行度合表集計!$Q:$Q,実行度合表集計!$I:$I,CO71,実行度合表集計!$S:$S,$A$56,実行度合表集計!$D:$D,"&lt;&gt;")*1000</f>
        <v>#REF!</v>
      </c>
      <c r="CV71" s="885" t="e">
        <f ca="1">SUMIFS(INDIRECT("実行度合表集計!C"&amp;CV103,FALSE),実行度合表集計!$I:$I,CO71,実行度合表集計!$S:$S,$A$56,実行度合表集計!$D:$D,"&lt;&gt;")*集計フラグ16</f>
        <v>#REF!</v>
      </c>
      <c r="CW71" s="1746" t="str">
        <f>集計グループ16</f>
        <v>リーガルFP事業部</v>
      </c>
      <c r="CX71" s="1747"/>
      <c r="CY71" s="1748"/>
      <c r="CZ71" s="882" t="e">
        <f ca="1">SUMIFS(INDIRECT("実行度合表集計!C"&amp;CZ103,FALSE),実行度合表集計!$I:$I,CW71,実行度合表集計!$S:$S,$A$56,実行度合表集計!$D:$D,"&lt;&gt;")</f>
        <v>#REF!</v>
      </c>
      <c r="DA71" s="883" t="e">
        <f t="shared" ca="1" si="77"/>
        <v>#REF!</v>
      </c>
      <c r="DB71" s="884" t="e">
        <f ca="1">SUMIFS(INDIRECT("実行度合表集計!C"&amp;DB103,FALSE),実行度合表集計!$I:$I,CW71,実行度合表集計!$S:$S,$A$56,実行度合表集計!$D:$D,"&lt;&gt;")</f>
        <v>#REF!</v>
      </c>
      <c r="DC71" s="882" t="e">
        <f ca="1">DB71-SUMIFS(実行度合表集計!$Q:$Q,実行度合表集計!$I:$I,CW71,実行度合表集計!$S:$S,$A$56,実行度合表集計!$D:$D,"&lt;&gt;")*1000</f>
        <v>#REF!</v>
      </c>
      <c r="DD71" s="885" t="e">
        <f ca="1">SUMIFS(INDIRECT("実行度合表集計!C"&amp;DD103,FALSE),実行度合表集計!$I:$I,CW71,実行度合表集計!$S:$S,$A$56,実行度合表集計!$D:$D,"&lt;&gt;")*集計フラグ16</f>
        <v>#REF!</v>
      </c>
      <c r="DE71" s="1746" t="str">
        <f>集計グループ16</f>
        <v>リーガルFP事業部</v>
      </c>
      <c r="DF71" s="1747"/>
      <c r="DG71" s="1748"/>
      <c r="DH71" s="882" t="e">
        <f ca="1">SUMIFS(INDIRECT("実行度合表集計!C"&amp;DH103,FALSE),実行度合表集計!$I:$I,DE71,実行度合表集計!$S:$S,$A$56,実行度合表集計!$D:$D,"&lt;&gt;")</f>
        <v>#REF!</v>
      </c>
      <c r="DI71" s="883" t="e">
        <f t="shared" ca="1" si="78"/>
        <v>#REF!</v>
      </c>
      <c r="DJ71" s="884" t="e">
        <f ca="1">SUMIFS(INDIRECT("実行度合表集計!C"&amp;DJ103,FALSE),実行度合表集計!$I:$I,DE71,実行度合表集計!$S:$S,$A$56,実行度合表集計!$D:$D,"&lt;&gt;")</f>
        <v>#REF!</v>
      </c>
      <c r="DK71" s="882" t="e">
        <f ca="1">DJ71-SUMIFS(実行度合表集計!$Q:$Q,実行度合表集計!$I:$I,DE71,実行度合表集計!$S:$S,$A$56,実行度合表集計!$D:$D,"&lt;&gt;")*1000</f>
        <v>#REF!</v>
      </c>
      <c r="DL71" s="885" t="e">
        <f ca="1">SUMIFS(INDIRECT("実行度合表集計!C"&amp;DL103,FALSE),実行度合表集計!$I:$I,DE71,実行度合表集計!$S:$S,$A$56,実行度合表集計!$D:$D,"&lt;&gt;")*集計フラグ16</f>
        <v>#REF!</v>
      </c>
      <c r="DM71" s="886" t="e">
        <f t="shared" ca="1" si="45"/>
        <v>#REF!</v>
      </c>
      <c r="DN71" s="883" t="e">
        <f t="shared" ca="1" si="65"/>
        <v>#REF!</v>
      </c>
      <c r="DO71" s="882" t="e">
        <f t="shared" ca="1" si="46"/>
        <v>#REF!</v>
      </c>
      <c r="DP71" s="887" t="e">
        <f t="shared" ca="1" si="66"/>
        <v>#REF!</v>
      </c>
      <c r="DR71" s="970"/>
      <c r="DS71" s="852"/>
      <c r="DT71" s="853"/>
    </row>
    <row r="72" spans="1:124" ht="14.1" customHeight="1" x14ac:dyDescent="0.25">
      <c r="A72" s="1712"/>
      <c r="B72" s="854" t="s">
        <v>302</v>
      </c>
      <c r="C72" s="1746">
        <f>集計グループ17</f>
        <v>0</v>
      </c>
      <c r="D72" s="1747"/>
      <c r="E72" s="1748"/>
      <c r="F72" s="882">
        <f ca="1">SUMIFS(INDIRECT("実行度合表集計!C"&amp;F103,FALSE),実行度合表集計!$I:$I,C72,実行度合表集計!$S:$S,$A$56,実行度合表集計!$D:$D,"&lt;&gt;")</f>
        <v>0</v>
      </c>
      <c r="G72" s="883" t="str">
        <f t="shared" ca="1" si="67"/>
        <v/>
      </c>
      <c r="H72" s="884">
        <f ca="1">SUMIFS(INDIRECT("実行度合表集計!C"&amp;H103,FALSE),実行度合表集計!$I:$I,C72,実行度合表集計!$S:$S,$A$56,実行度合表集計!$D:$D,"&lt;&gt;")</f>
        <v>0</v>
      </c>
      <c r="I72" s="882">
        <f ca="1">H72-SUMIFS(実行度合表集計!$Q:$Q,実行度合表集計!$I:$I,C72,実行度合表集計!$S:$S,$A$56,実行度合表集計!$D:$D,"&lt;&gt;")*1000</f>
        <v>0</v>
      </c>
      <c r="J72" s="885">
        <f ca="1">SUMIFS(INDIRECT("実行度合表集計!C"&amp;J103,FALSE),実行度合表集計!$I:$I,C72,実行度合表集計!$S:$S,$A$56,実行度合表集計!$D:$D,"&lt;&gt;")*集計フラグ17</f>
        <v>0</v>
      </c>
      <c r="K72" s="1746">
        <f>集計グループ17</f>
        <v>0</v>
      </c>
      <c r="L72" s="1747"/>
      <c r="M72" s="1748"/>
      <c r="N72" s="882">
        <f ca="1">SUMIFS(INDIRECT("実行度合表集計!C"&amp;N103,FALSE),実行度合表集計!$I:$I,K72,実行度合表集計!$S:$S,$A$56,実行度合表集計!$D:$D,"&lt;&gt;")</f>
        <v>0</v>
      </c>
      <c r="O72" s="883" t="str">
        <f t="shared" ca="1" si="68"/>
        <v/>
      </c>
      <c r="P72" s="884">
        <f ca="1">SUMIFS(INDIRECT("実行度合表集計!C"&amp;P103,FALSE),実行度合表集計!$I:$I,K72,実行度合表集計!$S:$S,$A$56,実行度合表集計!$D:$D,"&lt;&gt;")</f>
        <v>0</v>
      </c>
      <c r="Q72" s="882">
        <f ca="1">P72-SUMIFS(実行度合表集計!$Q:$Q,実行度合表集計!$I:$I,K72,実行度合表集計!$S:$S,$A$56,実行度合表集計!$D:$D,"&lt;&gt;")*1000</f>
        <v>0</v>
      </c>
      <c r="R72" s="885">
        <f ca="1">SUMIFS(INDIRECT("実行度合表集計!C"&amp;R103,FALSE),実行度合表集計!$I:$I,K72,実行度合表集計!$S:$S,$A$56,実行度合表集計!$D:$D,"&lt;&gt;")*集計フラグ17</f>
        <v>0</v>
      </c>
      <c r="S72" s="1746">
        <f>集計グループ17</f>
        <v>0</v>
      </c>
      <c r="T72" s="1747"/>
      <c r="U72" s="1748"/>
      <c r="V72" s="882">
        <f ca="1">SUMIFS(INDIRECT("実行度合表集計!C"&amp;V103,FALSE),実行度合表集計!$I:$I,S72,実行度合表集計!$S:$S,$A$56,実行度合表集計!$D:$D,"&lt;&gt;")</f>
        <v>0</v>
      </c>
      <c r="W72" s="883" t="str">
        <f t="shared" ca="1" si="69"/>
        <v/>
      </c>
      <c r="X72" s="884">
        <f ca="1">SUMIFS(INDIRECT("実行度合表集計!C"&amp;X103,FALSE),実行度合表集計!$I:$I,S72,実行度合表集計!$S:$S,$A$56,実行度合表集計!$D:$D,"&lt;&gt;")</f>
        <v>0</v>
      </c>
      <c r="Y72" s="882">
        <f ca="1">X72-SUMIFS(実行度合表集計!$Q:$Q,実行度合表集計!$I:$I,S72,実行度合表集計!$S:$S,$A$56,実行度合表集計!$D:$D,"&lt;&gt;")*1000</f>
        <v>0</v>
      </c>
      <c r="Z72" s="885">
        <f ca="1">SUMIFS(INDIRECT("実行度合表集計!C"&amp;Z103,FALSE),実行度合表集計!$I:$I,S72,実行度合表集計!$S:$S,$A$56,実行度合表集計!$D:$D,"&lt;&gt;")*集計フラグ17</f>
        <v>0</v>
      </c>
      <c r="AA72" s="886">
        <f t="shared" ca="1" si="39"/>
        <v>0</v>
      </c>
      <c r="AB72" s="883" t="str">
        <f t="shared" ca="1" si="50"/>
        <v/>
      </c>
      <c r="AC72" s="882">
        <f t="shared" ca="1" si="40"/>
        <v>0</v>
      </c>
      <c r="AD72" s="885">
        <f t="shared" ca="1" si="41"/>
        <v>0</v>
      </c>
      <c r="AE72" s="1712"/>
      <c r="AF72" s="854" t="s">
        <v>302</v>
      </c>
      <c r="AG72" s="1746">
        <f>集計グループ17</f>
        <v>0</v>
      </c>
      <c r="AH72" s="1747"/>
      <c r="AI72" s="1748"/>
      <c r="AJ72" s="882">
        <f ca="1">SUMIFS(INDIRECT("実行度合表集計!C"&amp;AJ103,FALSE),実行度合表集計!$I:$I,AG72,実行度合表集計!$S:$S,$A$56,実行度合表集計!$D:$D,"&lt;&gt;")</f>
        <v>0</v>
      </c>
      <c r="AK72" s="883" t="str">
        <f t="shared" ca="1" si="70"/>
        <v/>
      </c>
      <c r="AL72" s="884">
        <f ca="1">SUMIFS(INDIRECT("実行度合表集計!C"&amp;AL103,FALSE),実行度合表集計!$I:$I,AG72,実行度合表集計!$S:$S,$A$56,実行度合表集計!$D:$D,"&lt;&gt;")</f>
        <v>0</v>
      </c>
      <c r="AM72" s="882">
        <f ca="1">AL72-SUMIFS(実行度合表集計!$Q:$Q,実行度合表集計!$I:$I,AG72,実行度合表集計!$S:$S,$A$56,実行度合表集計!$D:$D,"&lt;&gt;")*1000</f>
        <v>0</v>
      </c>
      <c r="AN72" s="885">
        <f ca="1">SUMIFS(INDIRECT("実行度合表集計!C"&amp;AN103,FALSE),実行度合表集計!$I:$I,AG72,実行度合表集計!$S:$S,$A$56,実行度合表集計!$D:$D,"&lt;&gt;")*集計フラグ17</f>
        <v>0</v>
      </c>
      <c r="AO72" s="1746">
        <f>集計グループ17</f>
        <v>0</v>
      </c>
      <c r="AP72" s="1747"/>
      <c r="AQ72" s="1748"/>
      <c r="AR72" s="882">
        <f ca="1">SUMIFS(INDIRECT("実行度合表集計!C"&amp;AR103,FALSE),実行度合表集計!$I:$I,AO72,実行度合表集計!$S:$S,$A$56,実行度合表集計!$D:$D,"&lt;&gt;")</f>
        <v>0</v>
      </c>
      <c r="AS72" s="883" t="str">
        <f t="shared" ca="1" si="71"/>
        <v/>
      </c>
      <c r="AT72" s="884">
        <f ca="1">SUMIFS(INDIRECT("実行度合表集計!C"&amp;AT103,FALSE),実行度合表集計!$I:$I,AO72,実行度合表集計!$S:$S,$A$56,実行度合表集計!$D:$D,"&lt;&gt;")</f>
        <v>0</v>
      </c>
      <c r="AU72" s="882">
        <f ca="1">AT72-SUMIFS(実行度合表集計!$Q:$Q,実行度合表集計!$I:$I,AO72,実行度合表集計!$S:$S,$A$56,実行度合表集計!$D:$D,"&lt;&gt;")*1000</f>
        <v>0</v>
      </c>
      <c r="AV72" s="885">
        <f ca="1">SUMIFS(INDIRECT("実行度合表集計!C"&amp;AV103,FALSE),実行度合表集計!$I:$I,AO72,実行度合表集計!$S:$S,$A$56,実行度合表集計!$D:$D,"&lt;&gt;")*集計フラグ17</f>
        <v>0</v>
      </c>
      <c r="AW72" s="1746">
        <f>集計グループ17</f>
        <v>0</v>
      </c>
      <c r="AX72" s="1747"/>
      <c r="AY72" s="1748"/>
      <c r="AZ72" s="882">
        <f ca="1">SUMIFS(INDIRECT("実行度合表集計!C"&amp;AZ103,FALSE),実行度合表集計!$I:$I,AW72,実行度合表集計!$S:$S,$A$56,実行度合表集計!$D:$D,"&lt;&gt;")</f>
        <v>0</v>
      </c>
      <c r="BA72" s="883" t="str">
        <f t="shared" ca="1" si="72"/>
        <v/>
      </c>
      <c r="BB72" s="884">
        <f ca="1">SUMIFS(INDIRECT("実行度合表集計!C"&amp;BB103,FALSE),実行度合表集計!$I:$I,AW72,実行度合表集計!$S:$S,$A$56,実行度合表集計!$D:$D,"&lt;&gt;")</f>
        <v>0</v>
      </c>
      <c r="BC72" s="882">
        <f ca="1">BB72-SUMIFS(実行度合表集計!$Q:$Q,実行度合表集計!$I:$I,AW72,実行度合表集計!$S:$S,$A$56,実行度合表集計!$D:$D,"&lt;&gt;")*1000</f>
        <v>0</v>
      </c>
      <c r="BD72" s="885">
        <f ca="1">SUMIFS(INDIRECT("実行度合表集計!C"&amp;BD103,FALSE),実行度合表集計!$I:$I,AW72,実行度合表集計!$S:$S,$A$56,実行度合表集計!$D:$D,"&lt;&gt;")*集計フラグ17</f>
        <v>0</v>
      </c>
      <c r="BE72" s="886">
        <f t="shared" ca="1" si="42"/>
        <v>0</v>
      </c>
      <c r="BF72" s="883" t="str">
        <f t="shared" ca="1" si="79"/>
        <v/>
      </c>
      <c r="BG72" s="882">
        <f t="shared" ca="1" si="43"/>
        <v>0</v>
      </c>
      <c r="BH72" s="885">
        <f t="shared" ca="1" si="44"/>
        <v>0</v>
      </c>
      <c r="BI72" s="1712"/>
      <c r="BJ72" s="854" t="s">
        <v>302</v>
      </c>
      <c r="BK72" s="1746">
        <f>集計グループ17</f>
        <v>0</v>
      </c>
      <c r="BL72" s="1747"/>
      <c r="BM72" s="1748"/>
      <c r="BN72" s="882">
        <f ca="1">SUMIFS(INDIRECT("実行度合表集計!C"&amp;BN103,FALSE),実行度合表集計!$I:$I,BK72,実行度合表集計!$S:$S,$A$56,実行度合表集計!$D:$D,"&lt;&gt;")</f>
        <v>0</v>
      </c>
      <c r="BO72" s="883" t="str">
        <f t="shared" ca="1" si="73"/>
        <v/>
      </c>
      <c r="BP72" s="884">
        <f ca="1">SUMIFS(INDIRECT("実行度合表集計!C"&amp;BP103,FALSE),実行度合表集計!$I:$I,BK72,実行度合表集計!$S:$S,$A$56,実行度合表集計!$D:$D,"&lt;&gt;")</f>
        <v>0</v>
      </c>
      <c r="BQ72" s="882">
        <f ca="1">BP72-SUMIFS(実行度合表集計!$Q:$Q,実行度合表集計!$I:$I,BK72,実行度合表集計!$S:$S,$A$56,実行度合表集計!$D:$D,"&lt;&gt;")*1000</f>
        <v>0</v>
      </c>
      <c r="BR72" s="885">
        <f ca="1">SUMIFS(INDIRECT("実行度合表集計!C"&amp;BR103,FALSE),実行度合表集計!$I:$I,BK72,実行度合表集計!$S:$S,$A$56,実行度合表集計!$D:$D,"&lt;&gt;")*集計フラグ17</f>
        <v>0</v>
      </c>
      <c r="BS72" s="1746">
        <f>集計グループ17</f>
        <v>0</v>
      </c>
      <c r="BT72" s="1747"/>
      <c r="BU72" s="1748"/>
      <c r="BV72" s="882">
        <f ca="1">SUMIFS(INDIRECT("実行度合表集計!C"&amp;BV103,FALSE),実行度合表集計!$I:$I,BS72,実行度合表集計!$S:$S,$A$56,実行度合表集計!$D:$D,"&lt;&gt;")</f>
        <v>0</v>
      </c>
      <c r="BW72" s="883" t="str">
        <f t="shared" ca="1" si="74"/>
        <v/>
      </c>
      <c r="BX72" s="884">
        <f ca="1">SUMIFS(INDIRECT("実行度合表集計!C"&amp;BX103,FALSE),実行度合表集計!$I:$I,BS72,実行度合表集計!$S:$S,$A$56,実行度合表集計!$D:$D,"&lt;&gt;")</f>
        <v>0</v>
      </c>
      <c r="BY72" s="882">
        <f ca="1">BX72-SUMIFS(実行度合表集計!$Q:$Q,実行度合表集計!$I:$I,BS72,実行度合表集計!$S:$S,$A$56,実行度合表集計!$D:$D,"&lt;&gt;")*1000</f>
        <v>0</v>
      </c>
      <c r="BZ72" s="885">
        <f ca="1">SUMIFS(INDIRECT("実行度合表集計!C"&amp;BZ103,FALSE),実行度合表集計!$I:$I,BS72,実行度合表集計!$S:$S,$A$56,実行度合表集計!$D:$D,"&lt;&gt;")*集計フラグ17</f>
        <v>0</v>
      </c>
      <c r="CA72" s="1746">
        <f>集計グループ17</f>
        <v>0</v>
      </c>
      <c r="CB72" s="1747"/>
      <c r="CC72" s="1748"/>
      <c r="CD72" s="882">
        <f ca="1">SUMIFS(INDIRECT("実行度合表集計!C"&amp;CD103,FALSE),実行度合表集計!$I:$I,CA72,実行度合表集計!$S:$S,$A$56,実行度合表集計!$D:$D,"&lt;&gt;")</f>
        <v>0</v>
      </c>
      <c r="CE72" s="883" t="str">
        <f t="shared" ca="1" si="75"/>
        <v/>
      </c>
      <c r="CF72" s="884">
        <f ca="1">SUMIFS(INDIRECT("実行度合表集計!C"&amp;CF103,FALSE),実行度合表集計!$I:$I,CA72,実行度合表集計!$S:$S,$A$56,実行度合表集計!$D:$D,"&lt;&gt;")</f>
        <v>0</v>
      </c>
      <c r="CG72" s="882">
        <f ca="1">CF72-SUMIFS(実行度合表集計!$Q:$Q,実行度合表集計!$I:$I,CA72,実行度合表集計!$S:$S,$A$56,実行度合表集計!$D:$D,"&lt;&gt;")*1000</f>
        <v>0</v>
      </c>
      <c r="CH72" s="885">
        <f ca="1">SUMIFS(INDIRECT("実行度合表集計!C"&amp;CH103,FALSE),実行度合表集計!$I:$I,CA72,実行度合表集計!$S:$S,$A$56,実行度合表集計!$D:$D,"&lt;&gt;")*集計フラグ17</f>
        <v>0</v>
      </c>
      <c r="CI72" s="886">
        <f t="shared" ca="1" si="58"/>
        <v>0</v>
      </c>
      <c r="CJ72" s="883" t="str">
        <f t="shared" ca="1" si="59"/>
        <v/>
      </c>
      <c r="CK72" s="882">
        <f t="shared" ca="1" si="60"/>
        <v>0</v>
      </c>
      <c r="CL72" s="885">
        <f t="shared" ca="1" si="61"/>
        <v>0</v>
      </c>
      <c r="CM72" s="1712"/>
      <c r="CN72" s="854" t="s">
        <v>302</v>
      </c>
      <c r="CO72" s="1746">
        <f>集計グループ17</f>
        <v>0</v>
      </c>
      <c r="CP72" s="1747"/>
      <c r="CQ72" s="1748"/>
      <c r="CR72" s="882">
        <f ca="1">SUMIFS(INDIRECT("実行度合表集計!C"&amp;CR103,FALSE),実行度合表集計!$I:$I,CO72,実行度合表集計!$S:$S,$A$56,実行度合表集計!$D:$D,"&lt;&gt;")</f>
        <v>0</v>
      </c>
      <c r="CS72" s="883" t="str">
        <f t="shared" ca="1" si="76"/>
        <v/>
      </c>
      <c r="CT72" s="884">
        <f ca="1">SUMIFS(INDIRECT("実行度合表集計!C"&amp;CT103,FALSE),実行度合表集計!$I:$I,CO72,実行度合表集計!$S:$S,$A$56,実行度合表集計!$D:$D,"&lt;&gt;")</f>
        <v>0</v>
      </c>
      <c r="CU72" s="882">
        <f ca="1">CT72-SUMIFS(実行度合表集計!$Q:$Q,実行度合表集計!$I:$I,CO72,実行度合表集計!$S:$S,$A$56,実行度合表集計!$D:$D,"&lt;&gt;")*1000</f>
        <v>0</v>
      </c>
      <c r="CV72" s="885">
        <f ca="1">SUMIFS(INDIRECT("実行度合表集計!C"&amp;CV103,FALSE),実行度合表集計!$I:$I,CO72,実行度合表集計!$S:$S,$A$56,実行度合表集計!$D:$D,"&lt;&gt;")*集計フラグ17</f>
        <v>0</v>
      </c>
      <c r="CW72" s="1746">
        <f>集計グループ17</f>
        <v>0</v>
      </c>
      <c r="CX72" s="1747"/>
      <c r="CY72" s="1748"/>
      <c r="CZ72" s="882">
        <f ca="1">SUMIFS(INDIRECT("実行度合表集計!C"&amp;CZ103,FALSE),実行度合表集計!$I:$I,CW72,実行度合表集計!$S:$S,$A$56,実行度合表集計!$D:$D,"&lt;&gt;")</f>
        <v>0</v>
      </c>
      <c r="DA72" s="883" t="str">
        <f t="shared" ca="1" si="77"/>
        <v/>
      </c>
      <c r="DB72" s="884">
        <f ca="1">SUMIFS(INDIRECT("実行度合表集計!C"&amp;DB103,FALSE),実行度合表集計!$I:$I,CW72,実行度合表集計!$S:$S,$A$56,実行度合表集計!$D:$D,"&lt;&gt;")</f>
        <v>0</v>
      </c>
      <c r="DC72" s="882">
        <f ca="1">DB72-SUMIFS(実行度合表集計!$Q:$Q,実行度合表集計!$I:$I,CW72,実行度合表集計!$S:$S,$A$56,実行度合表集計!$D:$D,"&lt;&gt;")*1000</f>
        <v>0</v>
      </c>
      <c r="DD72" s="885">
        <f ca="1">SUMIFS(INDIRECT("実行度合表集計!C"&amp;DD103,FALSE),実行度合表集計!$I:$I,CW72,実行度合表集計!$S:$S,$A$56,実行度合表集計!$D:$D,"&lt;&gt;")*集計フラグ17</f>
        <v>0</v>
      </c>
      <c r="DE72" s="1746">
        <f>集計グループ17</f>
        <v>0</v>
      </c>
      <c r="DF72" s="1747"/>
      <c r="DG72" s="1748"/>
      <c r="DH72" s="882">
        <f ca="1">SUMIFS(INDIRECT("実行度合表集計!C"&amp;DH103,FALSE),実行度合表集計!$I:$I,DE72,実行度合表集計!$S:$S,$A$56,実行度合表集計!$D:$D,"&lt;&gt;")</f>
        <v>0</v>
      </c>
      <c r="DI72" s="883" t="str">
        <f t="shared" ca="1" si="78"/>
        <v/>
      </c>
      <c r="DJ72" s="884">
        <f ca="1">SUMIFS(INDIRECT("実行度合表集計!C"&amp;DJ103,FALSE),実行度合表集計!$I:$I,DE72,実行度合表集計!$S:$S,$A$56,実行度合表集計!$D:$D,"&lt;&gt;")</f>
        <v>0</v>
      </c>
      <c r="DK72" s="882">
        <f ca="1">DJ72-SUMIFS(実行度合表集計!$Q:$Q,実行度合表集計!$I:$I,DE72,実行度合表集計!$S:$S,$A$56,実行度合表集計!$D:$D,"&lt;&gt;")*1000</f>
        <v>0</v>
      </c>
      <c r="DL72" s="885">
        <f ca="1">SUMIFS(INDIRECT("実行度合表集計!C"&amp;DL103,FALSE),実行度合表集計!$I:$I,DE72,実行度合表集計!$S:$S,$A$56,実行度合表集計!$D:$D,"&lt;&gt;")*集計フラグ17</f>
        <v>0</v>
      </c>
      <c r="DM72" s="886">
        <f t="shared" ca="1" si="45"/>
        <v>0</v>
      </c>
      <c r="DN72" s="883" t="str">
        <f t="shared" ca="1" si="65"/>
        <v/>
      </c>
      <c r="DO72" s="882">
        <f t="shared" ca="1" si="46"/>
        <v>0</v>
      </c>
      <c r="DP72" s="887">
        <f t="shared" ca="1" si="66"/>
        <v>0</v>
      </c>
      <c r="DR72" s="970"/>
      <c r="DS72" s="852"/>
      <c r="DT72" s="853"/>
    </row>
    <row r="73" spans="1:124" ht="14.1" customHeight="1" x14ac:dyDescent="0.25">
      <c r="A73" s="1712"/>
      <c r="B73" s="854" t="s">
        <v>303</v>
      </c>
      <c r="C73" s="1746">
        <f>集計グループ18</f>
        <v>0</v>
      </c>
      <c r="D73" s="1747"/>
      <c r="E73" s="1748"/>
      <c r="F73" s="882">
        <f ca="1">SUMIFS(INDIRECT("実行度合表集計!C"&amp;F103,FALSE),実行度合表集計!$I:$I,C73,実行度合表集計!$S:$S,$A$56,実行度合表集計!$D:$D,"&lt;&gt;")</f>
        <v>0</v>
      </c>
      <c r="G73" s="883" t="str">
        <f t="shared" ca="1" si="67"/>
        <v/>
      </c>
      <c r="H73" s="884">
        <f ca="1">SUMIFS(INDIRECT("実行度合表集計!C"&amp;H103,FALSE),実行度合表集計!$I:$I,C73,実行度合表集計!$S:$S,$A$56,実行度合表集計!$D:$D,"&lt;&gt;")</f>
        <v>0</v>
      </c>
      <c r="I73" s="882">
        <f ca="1">H73-SUMIFS(実行度合表集計!$Q:$Q,実行度合表集計!$I:$I,C73,実行度合表集計!$S:$S,$A$56,実行度合表集計!$D:$D,"&lt;&gt;")*1000</f>
        <v>0</v>
      </c>
      <c r="J73" s="885">
        <f ca="1">SUMIFS(INDIRECT("実行度合表集計!C"&amp;J103,FALSE),実行度合表集計!$I:$I,C73,実行度合表集計!$S:$S,$A$56,実行度合表集計!$D:$D,"&lt;&gt;")*集計フラグ18</f>
        <v>0</v>
      </c>
      <c r="K73" s="1746">
        <f>集計グループ18</f>
        <v>0</v>
      </c>
      <c r="L73" s="1747"/>
      <c r="M73" s="1748"/>
      <c r="N73" s="882">
        <f ca="1">SUMIFS(INDIRECT("実行度合表集計!C"&amp;N103,FALSE),実行度合表集計!$I:$I,K73,実行度合表集計!$S:$S,$A$56,実行度合表集計!$D:$D,"&lt;&gt;")</f>
        <v>0</v>
      </c>
      <c r="O73" s="883" t="str">
        <f t="shared" ca="1" si="68"/>
        <v/>
      </c>
      <c r="P73" s="884">
        <f ca="1">SUMIFS(INDIRECT("実行度合表集計!C"&amp;P103,FALSE),実行度合表集計!$I:$I,K73,実行度合表集計!$S:$S,$A$56,実行度合表集計!$D:$D,"&lt;&gt;")</f>
        <v>0</v>
      </c>
      <c r="Q73" s="882">
        <f ca="1">P73-SUMIFS(実行度合表集計!$Q:$Q,実行度合表集計!$I:$I,K73,実行度合表集計!$S:$S,$A$56,実行度合表集計!$D:$D,"&lt;&gt;")*1000</f>
        <v>0</v>
      </c>
      <c r="R73" s="885">
        <f ca="1">SUMIFS(INDIRECT("実行度合表集計!C"&amp;R103,FALSE),実行度合表集計!$I:$I,K73,実行度合表集計!$S:$S,$A$56,実行度合表集計!$D:$D,"&lt;&gt;")*集計フラグ18</f>
        <v>0</v>
      </c>
      <c r="S73" s="1746">
        <f>集計グループ18</f>
        <v>0</v>
      </c>
      <c r="T73" s="1747"/>
      <c r="U73" s="1748"/>
      <c r="V73" s="882">
        <f ca="1">SUMIFS(INDIRECT("実行度合表集計!C"&amp;V103,FALSE),実行度合表集計!$I:$I,S73,実行度合表集計!$S:$S,$A$56,実行度合表集計!$D:$D,"&lt;&gt;")</f>
        <v>0</v>
      </c>
      <c r="W73" s="883" t="str">
        <f t="shared" ca="1" si="69"/>
        <v/>
      </c>
      <c r="X73" s="884">
        <f ca="1">SUMIFS(INDIRECT("実行度合表集計!C"&amp;X103,FALSE),実行度合表集計!$I:$I,S73,実行度合表集計!$S:$S,$A$56,実行度合表集計!$D:$D,"&lt;&gt;")</f>
        <v>0</v>
      </c>
      <c r="Y73" s="882">
        <f ca="1">X73-SUMIFS(実行度合表集計!$Q:$Q,実行度合表集計!$I:$I,S73,実行度合表集計!$S:$S,$A$56,実行度合表集計!$D:$D,"&lt;&gt;")*1000</f>
        <v>0</v>
      </c>
      <c r="Z73" s="885">
        <f ca="1">SUMIFS(INDIRECT("実行度合表集計!C"&amp;Z103,FALSE),実行度合表集計!$I:$I,S73,実行度合表集計!$S:$S,$A$56,実行度合表集計!$D:$D,"&lt;&gt;")*集計フラグ18</f>
        <v>0</v>
      </c>
      <c r="AA73" s="886">
        <f t="shared" ca="1" si="39"/>
        <v>0</v>
      </c>
      <c r="AB73" s="883" t="str">
        <f t="shared" ca="1" si="50"/>
        <v/>
      </c>
      <c r="AC73" s="882">
        <f t="shared" ca="1" si="40"/>
        <v>0</v>
      </c>
      <c r="AD73" s="885">
        <f t="shared" ca="1" si="41"/>
        <v>0</v>
      </c>
      <c r="AE73" s="1712"/>
      <c r="AF73" s="854" t="s">
        <v>303</v>
      </c>
      <c r="AG73" s="1746">
        <f>集計グループ18</f>
        <v>0</v>
      </c>
      <c r="AH73" s="1747"/>
      <c r="AI73" s="1748"/>
      <c r="AJ73" s="882">
        <f ca="1">SUMIFS(INDIRECT("実行度合表集計!C"&amp;AJ103,FALSE),実行度合表集計!$I:$I,AG73,実行度合表集計!$S:$S,$A$56,実行度合表集計!$D:$D,"&lt;&gt;")</f>
        <v>0</v>
      </c>
      <c r="AK73" s="883" t="str">
        <f t="shared" ca="1" si="70"/>
        <v/>
      </c>
      <c r="AL73" s="884">
        <f ca="1">SUMIFS(INDIRECT("実行度合表集計!C"&amp;AL103,FALSE),実行度合表集計!$I:$I,AG73,実行度合表集計!$S:$S,$A$56,実行度合表集計!$D:$D,"&lt;&gt;")</f>
        <v>0</v>
      </c>
      <c r="AM73" s="882">
        <f ca="1">AL73-SUMIFS(実行度合表集計!$Q:$Q,実行度合表集計!$I:$I,AG73,実行度合表集計!$S:$S,$A$56,実行度合表集計!$D:$D,"&lt;&gt;")*1000</f>
        <v>0</v>
      </c>
      <c r="AN73" s="885">
        <f ca="1">SUMIFS(INDIRECT("実行度合表集計!C"&amp;AN103,FALSE),実行度合表集計!$I:$I,AG73,実行度合表集計!$S:$S,$A$56,実行度合表集計!$D:$D,"&lt;&gt;")*集計フラグ18</f>
        <v>0</v>
      </c>
      <c r="AO73" s="1746">
        <f>集計グループ18</f>
        <v>0</v>
      </c>
      <c r="AP73" s="1747"/>
      <c r="AQ73" s="1748"/>
      <c r="AR73" s="882">
        <f ca="1">SUMIFS(INDIRECT("実行度合表集計!C"&amp;AR103,FALSE),実行度合表集計!$I:$I,AO73,実行度合表集計!$S:$S,$A$56,実行度合表集計!$D:$D,"&lt;&gt;")</f>
        <v>0</v>
      </c>
      <c r="AS73" s="883" t="str">
        <f t="shared" ca="1" si="71"/>
        <v/>
      </c>
      <c r="AT73" s="884">
        <f ca="1">SUMIFS(INDIRECT("実行度合表集計!C"&amp;AT103,FALSE),実行度合表集計!$I:$I,AO73,実行度合表集計!$S:$S,$A$56,実行度合表集計!$D:$D,"&lt;&gt;")</f>
        <v>0</v>
      </c>
      <c r="AU73" s="882">
        <f ca="1">AT73-SUMIFS(実行度合表集計!$Q:$Q,実行度合表集計!$I:$I,AO73,実行度合表集計!$S:$S,$A$56,実行度合表集計!$D:$D,"&lt;&gt;")*1000</f>
        <v>0</v>
      </c>
      <c r="AV73" s="885">
        <f ca="1">SUMIFS(INDIRECT("実行度合表集計!C"&amp;AV103,FALSE),実行度合表集計!$I:$I,AO73,実行度合表集計!$S:$S,$A$56,実行度合表集計!$D:$D,"&lt;&gt;")*集計フラグ18</f>
        <v>0</v>
      </c>
      <c r="AW73" s="1746">
        <f>集計グループ18</f>
        <v>0</v>
      </c>
      <c r="AX73" s="1747"/>
      <c r="AY73" s="1748"/>
      <c r="AZ73" s="882">
        <f ca="1">SUMIFS(INDIRECT("実行度合表集計!C"&amp;AZ103,FALSE),実行度合表集計!$I:$I,AW73,実行度合表集計!$S:$S,$A$56,実行度合表集計!$D:$D,"&lt;&gt;")</f>
        <v>0</v>
      </c>
      <c r="BA73" s="883" t="str">
        <f t="shared" ca="1" si="72"/>
        <v/>
      </c>
      <c r="BB73" s="884">
        <f ca="1">SUMIFS(INDIRECT("実行度合表集計!C"&amp;BB103,FALSE),実行度合表集計!$I:$I,AW73,実行度合表集計!$S:$S,$A$56,実行度合表集計!$D:$D,"&lt;&gt;")</f>
        <v>0</v>
      </c>
      <c r="BC73" s="882">
        <f ca="1">BB73-SUMIFS(実行度合表集計!$Q:$Q,実行度合表集計!$I:$I,AW73,実行度合表集計!$S:$S,$A$56,実行度合表集計!$D:$D,"&lt;&gt;")*1000</f>
        <v>0</v>
      </c>
      <c r="BD73" s="885">
        <f ca="1">SUMIFS(INDIRECT("実行度合表集計!C"&amp;BD103,FALSE),実行度合表集計!$I:$I,AW73,実行度合表集計!$S:$S,$A$56,実行度合表集計!$D:$D,"&lt;&gt;")*集計フラグ18</f>
        <v>0</v>
      </c>
      <c r="BE73" s="886">
        <f t="shared" ca="1" si="42"/>
        <v>0</v>
      </c>
      <c r="BF73" s="883" t="str">
        <f t="shared" ca="1" si="79"/>
        <v/>
      </c>
      <c r="BG73" s="882">
        <f t="shared" ca="1" si="43"/>
        <v>0</v>
      </c>
      <c r="BH73" s="885">
        <f t="shared" ca="1" si="44"/>
        <v>0</v>
      </c>
      <c r="BI73" s="1712"/>
      <c r="BJ73" s="854" t="s">
        <v>303</v>
      </c>
      <c r="BK73" s="1746">
        <f>集計グループ18</f>
        <v>0</v>
      </c>
      <c r="BL73" s="1747"/>
      <c r="BM73" s="1748"/>
      <c r="BN73" s="882">
        <f ca="1">SUMIFS(INDIRECT("実行度合表集計!C"&amp;BN103,FALSE),実行度合表集計!$I:$I,BK73,実行度合表集計!$S:$S,$A$56,実行度合表集計!$D:$D,"&lt;&gt;")</f>
        <v>0</v>
      </c>
      <c r="BO73" s="883" t="str">
        <f t="shared" ca="1" si="73"/>
        <v/>
      </c>
      <c r="BP73" s="884">
        <f ca="1">SUMIFS(INDIRECT("実行度合表集計!C"&amp;BP103,FALSE),実行度合表集計!$I:$I,BK73,実行度合表集計!$S:$S,$A$56,実行度合表集計!$D:$D,"&lt;&gt;")</f>
        <v>0</v>
      </c>
      <c r="BQ73" s="882">
        <f ca="1">BP73-SUMIFS(実行度合表集計!$Q:$Q,実行度合表集計!$I:$I,BK73,実行度合表集計!$S:$S,$A$56,実行度合表集計!$D:$D,"&lt;&gt;")*1000</f>
        <v>0</v>
      </c>
      <c r="BR73" s="885">
        <f ca="1">SUMIFS(INDIRECT("実行度合表集計!C"&amp;BR103,FALSE),実行度合表集計!$I:$I,BK73,実行度合表集計!$S:$S,$A$56,実行度合表集計!$D:$D,"&lt;&gt;")*集計フラグ18</f>
        <v>0</v>
      </c>
      <c r="BS73" s="1746">
        <f>集計グループ18</f>
        <v>0</v>
      </c>
      <c r="BT73" s="1747"/>
      <c r="BU73" s="1748"/>
      <c r="BV73" s="882">
        <f ca="1">SUMIFS(INDIRECT("実行度合表集計!C"&amp;BV103,FALSE),実行度合表集計!$I:$I,BS73,実行度合表集計!$S:$S,$A$56,実行度合表集計!$D:$D,"&lt;&gt;")</f>
        <v>0</v>
      </c>
      <c r="BW73" s="883" t="str">
        <f t="shared" ca="1" si="74"/>
        <v/>
      </c>
      <c r="BX73" s="884">
        <f ca="1">SUMIFS(INDIRECT("実行度合表集計!C"&amp;BX103,FALSE),実行度合表集計!$I:$I,BS73,実行度合表集計!$S:$S,$A$56,実行度合表集計!$D:$D,"&lt;&gt;")</f>
        <v>0</v>
      </c>
      <c r="BY73" s="882">
        <f ca="1">BX73-SUMIFS(実行度合表集計!$Q:$Q,実行度合表集計!$I:$I,BS73,実行度合表集計!$S:$S,$A$56,実行度合表集計!$D:$D,"&lt;&gt;")*1000</f>
        <v>0</v>
      </c>
      <c r="BZ73" s="885">
        <f ca="1">SUMIFS(INDIRECT("実行度合表集計!C"&amp;BZ103,FALSE),実行度合表集計!$I:$I,BS73,実行度合表集計!$S:$S,$A$56,実行度合表集計!$D:$D,"&lt;&gt;")*集計フラグ18</f>
        <v>0</v>
      </c>
      <c r="CA73" s="1746">
        <f>集計グループ18</f>
        <v>0</v>
      </c>
      <c r="CB73" s="1747"/>
      <c r="CC73" s="1748"/>
      <c r="CD73" s="882">
        <f ca="1">SUMIFS(INDIRECT("実行度合表集計!C"&amp;CD103,FALSE),実行度合表集計!$I:$I,CA73,実行度合表集計!$S:$S,$A$56,実行度合表集計!$D:$D,"&lt;&gt;")</f>
        <v>0</v>
      </c>
      <c r="CE73" s="883" t="str">
        <f t="shared" ca="1" si="75"/>
        <v/>
      </c>
      <c r="CF73" s="884">
        <f ca="1">SUMIFS(INDIRECT("実行度合表集計!C"&amp;CF103,FALSE),実行度合表集計!$I:$I,CA73,実行度合表集計!$S:$S,$A$56,実行度合表集計!$D:$D,"&lt;&gt;")</f>
        <v>0</v>
      </c>
      <c r="CG73" s="882">
        <f ca="1">CF73-SUMIFS(実行度合表集計!$Q:$Q,実行度合表集計!$I:$I,CA73,実行度合表集計!$S:$S,$A$56,実行度合表集計!$D:$D,"&lt;&gt;")*1000</f>
        <v>0</v>
      </c>
      <c r="CH73" s="885">
        <f ca="1">SUMIFS(INDIRECT("実行度合表集計!C"&amp;CH103,FALSE),実行度合表集計!$I:$I,CA73,実行度合表集計!$S:$S,$A$56,実行度合表集計!$D:$D,"&lt;&gt;")*集計フラグ18</f>
        <v>0</v>
      </c>
      <c r="CI73" s="886">
        <f t="shared" ca="1" si="58"/>
        <v>0</v>
      </c>
      <c r="CJ73" s="883" t="str">
        <f t="shared" ca="1" si="59"/>
        <v/>
      </c>
      <c r="CK73" s="882">
        <f t="shared" ca="1" si="60"/>
        <v>0</v>
      </c>
      <c r="CL73" s="885">
        <f t="shared" ca="1" si="61"/>
        <v>0</v>
      </c>
      <c r="CM73" s="1712"/>
      <c r="CN73" s="854" t="s">
        <v>303</v>
      </c>
      <c r="CO73" s="1746">
        <f>集計グループ18</f>
        <v>0</v>
      </c>
      <c r="CP73" s="1747"/>
      <c r="CQ73" s="1748"/>
      <c r="CR73" s="882">
        <f ca="1">SUMIFS(INDIRECT("実行度合表集計!C"&amp;CR103,FALSE),実行度合表集計!$I:$I,CO73,実行度合表集計!$S:$S,$A$56,実行度合表集計!$D:$D,"&lt;&gt;")</f>
        <v>0</v>
      </c>
      <c r="CS73" s="883" t="str">
        <f t="shared" ca="1" si="76"/>
        <v/>
      </c>
      <c r="CT73" s="884">
        <f ca="1">SUMIFS(INDIRECT("実行度合表集計!C"&amp;CT103,FALSE),実行度合表集計!$I:$I,CO73,実行度合表集計!$S:$S,$A$56,実行度合表集計!$D:$D,"&lt;&gt;")</f>
        <v>0</v>
      </c>
      <c r="CU73" s="882">
        <f ca="1">CT73-SUMIFS(実行度合表集計!$Q:$Q,実行度合表集計!$I:$I,CO73,実行度合表集計!$S:$S,$A$56,実行度合表集計!$D:$D,"&lt;&gt;")*1000</f>
        <v>0</v>
      </c>
      <c r="CV73" s="885">
        <f ca="1">SUMIFS(INDIRECT("実行度合表集計!C"&amp;CV103,FALSE),実行度合表集計!$I:$I,CO73,実行度合表集計!$S:$S,$A$56,実行度合表集計!$D:$D,"&lt;&gt;")*集計フラグ18</f>
        <v>0</v>
      </c>
      <c r="CW73" s="1746">
        <f>集計グループ18</f>
        <v>0</v>
      </c>
      <c r="CX73" s="1747"/>
      <c r="CY73" s="1748"/>
      <c r="CZ73" s="882">
        <f ca="1">SUMIFS(INDIRECT("実行度合表集計!C"&amp;CZ103,FALSE),実行度合表集計!$I:$I,CW73,実行度合表集計!$S:$S,$A$56,実行度合表集計!$D:$D,"&lt;&gt;")</f>
        <v>0</v>
      </c>
      <c r="DA73" s="883" t="str">
        <f t="shared" ca="1" si="77"/>
        <v/>
      </c>
      <c r="DB73" s="884">
        <f ca="1">SUMIFS(INDIRECT("実行度合表集計!C"&amp;DB103,FALSE),実行度合表集計!$I:$I,CW73,実行度合表集計!$S:$S,$A$56,実行度合表集計!$D:$D,"&lt;&gt;")</f>
        <v>0</v>
      </c>
      <c r="DC73" s="882">
        <f ca="1">DB73-SUMIFS(実行度合表集計!$Q:$Q,実行度合表集計!$I:$I,CW73,実行度合表集計!$S:$S,$A$56,実行度合表集計!$D:$D,"&lt;&gt;")*1000</f>
        <v>0</v>
      </c>
      <c r="DD73" s="885">
        <f ca="1">SUMIFS(INDIRECT("実行度合表集計!C"&amp;DD103,FALSE),実行度合表集計!$I:$I,CW73,実行度合表集計!$S:$S,$A$56,実行度合表集計!$D:$D,"&lt;&gt;")*集計フラグ18</f>
        <v>0</v>
      </c>
      <c r="DE73" s="1746">
        <f>集計グループ18</f>
        <v>0</v>
      </c>
      <c r="DF73" s="1747"/>
      <c r="DG73" s="1748"/>
      <c r="DH73" s="882">
        <f ca="1">SUMIFS(INDIRECT("実行度合表集計!C"&amp;DH103,FALSE),実行度合表集計!$I:$I,DE73,実行度合表集計!$S:$S,$A$56,実行度合表集計!$D:$D,"&lt;&gt;")</f>
        <v>0</v>
      </c>
      <c r="DI73" s="883" t="str">
        <f t="shared" ca="1" si="78"/>
        <v/>
      </c>
      <c r="DJ73" s="884">
        <f ca="1">SUMIFS(INDIRECT("実行度合表集計!C"&amp;DJ103,FALSE),実行度合表集計!$I:$I,DE73,実行度合表集計!$S:$S,$A$56,実行度合表集計!$D:$D,"&lt;&gt;")</f>
        <v>0</v>
      </c>
      <c r="DK73" s="882">
        <f ca="1">DJ73-SUMIFS(実行度合表集計!$Q:$Q,実行度合表集計!$I:$I,DE73,実行度合表集計!$S:$S,$A$56,実行度合表集計!$D:$D,"&lt;&gt;")*1000</f>
        <v>0</v>
      </c>
      <c r="DL73" s="885">
        <f ca="1">SUMIFS(INDIRECT("実行度合表集計!C"&amp;DL103,FALSE),実行度合表集計!$I:$I,DE73,実行度合表集計!$S:$S,$A$56,実行度合表集計!$D:$D,"&lt;&gt;")*集計フラグ18</f>
        <v>0</v>
      </c>
      <c r="DM73" s="886">
        <f t="shared" ca="1" si="45"/>
        <v>0</v>
      </c>
      <c r="DN73" s="883" t="str">
        <f t="shared" ca="1" si="65"/>
        <v/>
      </c>
      <c r="DO73" s="882">
        <f t="shared" ca="1" si="46"/>
        <v>0</v>
      </c>
      <c r="DP73" s="887">
        <f t="shared" ca="1" si="66"/>
        <v>0</v>
      </c>
      <c r="DR73" s="970"/>
      <c r="DS73" s="852"/>
      <c r="DT73" s="853"/>
    </row>
    <row r="74" spans="1:124" ht="14.1" customHeight="1" x14ac:dyDescent="0.25">
      <c r="A74" s="1712"/>
      <c r="B74" s="854" t="s">
        <v>304</v>
      </c>
      <c r="C74" s="1746">
        <f>集計グループ19</f>
        <v>0</v>
      </c>
      <c r="D74" s="1747"/>
      <c r="E74" s="1748"/>
      <c r="F74" s="882">
        <f ca="1">SUMIFS(INDIRECT("実行度合表集計!C"&amp;F103,FALSE),実行度合表集計!$I:$I,C74,実行度合表集計!$S:$S,$A$56,実行度合表集計!$D:$D,"&lt;&gt;")</f>
        <v>0</v>
      </c>
      <c r="G74" s="883" t="str">
        <f t="shared" ca="1" si="67"/>
        <v/>
      </c>
      <c r="H74" s="884">
        <f ca="1">SUMIFS(INDIRECT("実行度合表集計!C"&amp;H103,FALSE),実行度合表集計!$I:$I,C74,実行度合表集計!$S:$S,$A$56,実行度合表集計!$D:$D,"&lt;&gt;")</f>
        <v>0</v>
      </c>
      <c r="I74" s="882">
        <f ca="1">H74-SUMIFS(実行度合表集計!$Q:$Q,実行度合表集計!$I:$I,C74,実行度合表集計!$S:$S,$A$56,実行度合表集計!$D:$D,"&lt;&gt;")*1000</f>
        <v>0</v>
      </c>
      <c r="J74" s="885">
        <f ca="1">SUMIFS(INDIRECT("実行度合表集計!C"&amp;J103,FALSE),実行度合表集計!$I:$I,C74,実行度合表集計!$S:$S,$A$56,実行度合表集計!$D:$D,"&lt;&gt;")*集計フラグ19</f>
        <v>0</v>
      </c>
      <c r="K74" s="1746">
        <f>集計グループ19</f>
        <v>0</v>
      </c>
      <c r="L74" s="1747"/>
      <c r="M74" s="1748"/>
      <c r="N74" s="882">
        <f ca="1">SUMIFS(INDIRECT("実行度合表集計!C"&amp;N103,FALSE),実行度合表集計!$I:$I,K74,実行度合表集計!$S:$S,$A$56,実行度合表集計!$D:$D,"&lt;&gt;")</f>
        <v>0</v>
      </c>
      <c r="O74" s="883" t="str">
        <f t="shared" ca="1" si="68"/>
        <v/>
      </c>
      <c r="P74" s="884">
        <f ca="1">SUMIFS(INDIRECT("実行度合表集計!C"&amp;P103,FALSE),実行度合表集計!$I:$I,K74,実行度合表集計!$S:$S,$A$56,実行度合表集計!$D:$D,"&lt;&gt;")</f>
        <v>0</v>
      </c>
      <c r="Q74" s="882">
        <f ca="1">P74-SUMIFS(実行度合表集計!$Q:$Q,実行度合表集計!$I:$I,K74,実行度合表集計!$S:$S,$A$56,実行度合表集計!$D:$D,"&lt;&gt;")*1000</f>
        <v>0</v>
      </c>
      <c r="R74" s="885">
        <f ca="1">SUMIFS(INDIRECT("実行度合表集計!C"&amp;R103,FALSE),実行度合表集計!$I:$I,K74,実行度合表集計!$S:$S,$A$56,実行度合表集計!$D:$D,"&lt;&gt;")*集計フラグ19</f>
        <v>0</v>
      </c>
      <c r="S74" s="1746">
        <f>集計グループ19</f>
        <v>0</v>
      </c>
      <c r="T74" s="1747"/>
      <c r="U74" s="1748"/>
      <c r="V74" s="882">
        <f ca="1">SUMIFS(INDIRECT("実行度合表集計!C"&amp;V103,FALSE),実行度合表集計!$I:$I,S74,実行度合表集計!$S:$S,$A$56,実行度合表集計!$D:$D,"&lt;&gt;")</f>
        <v>0</v>
      </c>
      <c r="W74" s="883" t="str">
        <f t="shared" ca="1" si="69"/>
        <v/>
      </c>
      <c r="X74" s="884">
        <f ca="1">SUMIFS(INDIRECT("実行度合表集計!C"&amp;X103,FALSE),実行度合表集計!$I:$I,S74,実行度合表集計!$S:$S,$A$56,実行度合表集計!$D:$D,"&lt;&gt;")</f>
        <v>0</v>
      </c>
      <c r="Y74" s="882">
        <f ca="1">X74-SUMIFS(実行度合表集計!$Q:$Q,実行度合表集計!$I:$I,S74,実行度合表集計!$S:$S,$A$56,実行度合表集計!$D:$D,"&lt;&gt;")*1000</f>
        <v>0</v>
      </c>
      <c r="Z74" s="885">
        <f ca="1">SUMIFS(INDIRECT("実行度合表集計!C"&amp;Z103,FALSE),実行度合表集計!$I:$I,S74,実行度合表集計!$S:$S,$A$56,実行度合表集計!$D:$D,"&lt;&gt;")*集計フラグ19</f>
        <v>0</v>
      </c>
      <c r="AA74" s="886">
        <f t="shared" ca="1" si="39"/>
        <v>0</v>
      </c>
      <c r="AB74" s="883" t="str">
        <f t="shared" ca="1" si="50"/>
        <v/>
      </c>
      <c r="AC74" s="882">
        <f t="shared" ca="1" si="40"/>
        <v>0</v>
      </c>
      <c r="AD74" s="885">
        <f t="shared" ca="1" si="41"/>
        <v>0</v>
      </c>
      <c r="AE74" s="1712"/>
      <c r="AF74" s="854" t="s">
        <v>304</v>
      </c>
      <c r="AG74" s="1746">
        <f>集計グループ19</f>
        <v>0</v>
      </c>
      <c r="AH74" s="1747"/>
      <c r="AI74" s="1748"/>
      <c r="AJ74" s="882">
        <f ca="1">SUMIFS(INDIRECT("実行度合表集計!C"&amp;AJ103,FALSE),実行度合表集計!$I:$I,AG74,実行度合表集計!$S:$S,$A$56,実行度合表集計!$D:$D,"&lt;&gt;")</f>
        <v>0</v>
      </c>
      <c r="AK74" s="883" t="str">
        <f t="shared" ca="1" si="70"/>
        <v/>
      </c>
      <c r="AL74" s="884">
        <f ca="1">SUMIFS(INDIRECT("実行度合表集計!C"&amp;AL103,FALSE),実行度合表集計!$I:$I,AG74,実行度合表集計!$S:$S,$A$56,実行度合表集計!$D:$D,"&lt;&gt;")</f>
        <v>0</v>
      </c>
      <c r="AM74" s="882">
        <f ca="1">AL74-SUMIFS(実行度合表集計!$Q:$Q,実行度合表集計!$I:$I,AG74,実行度合表集計!$S:$S,$A$56,実行度合表集計!$D:$D,"&lt;&gt;")*1000</f>
        <v>0</v>
      </c>
      <c r="AN74" s="885">
        <f ca="1">SUMIFS(INDIRECT("実行度合表集計!C"&amp;AN103,FALSE),実行度合表集計!$I:$I,AG74,実行度合表集計!$S:$S,$A$56,実行度合表集計!$D:$D,"&lt;&gt;")*集計フラグ19</f>
        <v>0</v>
      </c>
      <c r="AO74" s="1746">
        <f>集計グループ19</f>
        <v>0</v>
      </c>
      <c r="AP74" s="1747"/>
      <c r="AQ74" s="1748"/>
      <c r="AR74" s="882">
        <f ca="1">SUMIFS(INDIRECT("実行度合表集計!C"&amp;AR103,FALSE),実行度合表集計!$I:$I,AO74,実行度合表集計!$S:$S,$A$56,実行度合表集計!$D:$D,"&lt;&gt;")</f>
        <v>0</v>
      </c>
      <c r="AS74" s="883" t="str">
        <f t="shared" ca="1" si="71"/>
        <v/>
      </c>
      <c r="AT74" s="884">
        <f ca="1">SUMIFS(INDIRECT("実行度合表集計!C"&amp;AT103,FALSE),実行度合表集計!$I:$I,AO74,実行度合表集計!$S:$S,$A$56,実行度合表集計!$D:$D,"&lt;&gt;")</f>
        <v>0</v>
      </c>
      <c r="AU74" s="882">
        <f ca="1">AT74-SUMIFS(実行度合表集計!$Q:$Q,実行度合表集計!$I:$I,AO74,実行度合表集計!$S:$S,$A$56,実行度合表集計!$D:$D,"&lt;&gt;")*1000</f>
        <v>0</v>
      </c>
      <c r="AV74" s="885">
        <f ca="1">SUMIFS(INDIRECT("実行度合表集計!C"&amp;AV103,FALSE),実行度合表集計!$I:$I,AO74,実行度合表集計!$S:$S,$A$56,実行度合表集計!$D:$D,"&lt;&gt;")*集計フラグ19</f>
        <v>0</v>
      </c>
      <c r="AW74" s="1746">
        <f>集計グループ19</f>
        <v>0</v>
      </c>
      <c r="AX74" s="1747"/>
      <c r="AY74" s="1748"/>
      <c r="AZ74" s="882">
        <f ca="1">SUMIFS(INDIRECT("実行度合表集計!C"&amp;AZ103,FALSE),実行度合表集計!$I:$I,AW74,実行度合表集計!$S:$S,$A$56,実行度合表集計!$D:$D,"&lt;&gt;")</f>
        <v>0</v>
      </c>
      <c r="BA74" s="883" t="str">
        <f t="shared" ca="1" si="72"/>
        <v/>
      </c>
      <c r="BB74" s="884">
        <f ca="1">SUMIFS(INDIRECT("実行度合表集計!C"&amp;BB103,FALSE),実行度合表集計!$I:$I,AW74,実行度合表集計!$S:$S,$A$56,実行度合表集計!$D:$D,"&lt;&gt;")</f>
        <v>0</v>
      </c>
      <c r="BC74" s="882">
        <f ca="1">BB74-SUMIFS(実行度合表集計!$Q:$Q,実行度合表集計!$I:$I,AW74,実行度合表集計!$S:$S,$A$56,実行度合表集計!$D:$D,"&lt;&gt;")*1000</f>
        <v>0</v>
      </c>
      <c r="BD74" s="885">
        <f ca="1">SUMIFS(INDIRECT("実行度合表集計!C"&amp;BD103,FALSE),実行度合表集計!$I:$I,AW74,実行度合表集計!$S:$S,$A$56,実行度合表集計!$D:$D,"&lt;&gt;")*集計フラグ19</f>
        <v>0</v>
      </c>
      <c r="BE74" s="886">
        <f t="shared" ca="1" si="42"/>
        <v>0</v>
      </c>
      <c r="BF74" s="883" t="str">
        <f t="shared" ca="1" si="79"/>
        <v/>
      </c>
      <c r="BG74" s="882">
        <f t="shared" ca="1" si="43"/>
        <v>0</v>
      </c>
      <c r="BH74" s="885">
        <f t="shared" ca="1" si="44"/>
        <v>0</v>
      </c>
      <c r="BI74" s="1712"/>
      <c r="BJ74" s="854" t="s">
        <v>304</v>
      </c>
      <c r="BK74" s="1746">
        <f>集計グループ19</f>
        <v>0</v>
      </c>
      <c r="BL74" s="1747"/>
      <c r="BM74" s="1748"/>
      <c r="BN74" s="882">
        <f ca="1">SUMIFS(INDIRECT("実行度合表集計!C"&amp;BN103,FALSE),実行度合表集計!$I:$I,BK74,実行度合表集計!$S:$S,$A$56,実行度合表集計!$D:$D,"&lt;&gt;")</f>
        <v>0</v>
      </c>
      <c r="BO74" s="883" t="str">
        <f t="shared" ca="1" si="73"/>
        <v/>
      </c>
      <c r="BP74" s="884">
        <f ca="1">SUMIFS(INDIRECT("実行度合表集計!C"&amp;BP103,FALSE),実行度合表集計!$I:$I,BK74,実行度合表集計!$S:$S,$A$56,実行度合表集計!$D:$D,"&lt;&gt;")</f>
        <v>0</v>
      </c>
      <c r="BQ74" s="882">
        <f ca="1">BP74-SUMIFS(実行度合表集計!$Q:$Q,実行度合表集計!$I:$I,BK74,実行度合表集計!$S:$S,$A$56,実行度合表集計!$D:$D,"&lt;&gt;")*1000</f>
        <v>0</v>
      </c>
      <c r="BR74" s="885">
        <f ca="1">SUMIFS(INDIRECT("実行度合表集計!C"&amp;BR103,FALSE),実行度合表集計!$I:$I,BK74,実行度合表集計!$S:$S,$A$56,実行度合表集計!$D:$D,"&lt;&gt;")*集計フラグ19</f>
        <v>0</v>
      </c>
      <c r="BS74" s="1746">
        <f>集計グループ19</f>
        <v>0</v>
      </c>
      <c r="BT74" s="1747"/>
      <c r="BU74" s="1748"/>
      <c r="BV74" s="882">
        <f ca="1">SUMIFS(INDIRECT("実行度合表集計!C"&amp;BV103,FALSE),実行度合表集計!$I:$I,BS74,実行度合表集計!$S:$S,$A$56,実行度合表集計!$D:$D,"&lt;&gt;")</f>
        <v>0</v>
      </c>
      <c r="BW74" s="883" t="str">
        <f t="shared" ca="1" si="74"/>
        <v/>
      </c>
      <c r="BX74" s="884">
        <f ca="1">SUMIFS(INDIRECT("実行度合表集計!C"&amp;BX103,FALSE),実行度合表集計!$I:$I,BS74,実行度合表集計!$S:$S,$A$56,実行度合表集計!$D:$D,"&lt;&gt;")</f>
        <v>0</v>
      </c>
      <c r="BY74" s="882">
        <f ca="1">BX74-SUMIFS(実行度合表集計!$Q:$Q,実行度合表集計!$I:$I,BS74,実行度合表集計!$S:$S,$A$56,実行度合表集計!$D:$D,"&lt;&gt;")*1000</f>
        <v>0</v>
      </c>
      <c r="BZ74" s="885">
        <f ca="1">SUMIFS(INDIRECT("実行度合表集計!C"&amp;BZ103,FALSE),実行度合表集計!$I:$I,BS74,実行度合表集計!$S:$S,$A$56,実行度合表集計!$D:$D,"&lt;&gt;")*集計フラグ19</f>
        <v>0</v>
      </c>
      <c r="CA74" s="1746">
        <f>集計グループ19</f>
        <v>0</v>
      </c>
      <c r="CB74" s="1747"/>
      <c r="CC74" s="1748"/>
      <c r="CD74" s="882">
        <f ca="1">SUMIFS(INDIRECT("実行度合表集計!C"&amp;CD103,FALSE),実行度合表集計!$I:$I,CA74,実行度合表集計!$S:$S,$A$56,実行度合表集計!$D:$D,"&lt;&gt;")</f>
        <v>0</v>
      </c>
      <c r="CE74" s="883" t="str">
        <f t="shared" ca="1" si="75"/>
        <v/>
      </c>
      <c r="CF74" s="884">
        <f ca="1">SUMIFS(INDIRECT("実行度合表集計!C"&amp;CF103,FALSE),実行度合表集計!$I:$I,CA74,実行度合表集計!$S:$S,$A$56,実行度合表集計!$D:$D,"&lt;&gt;")</f>
        <v>0</v>
      </c>
      <c r="CG74" s="882">
        <f ca="1">CF74-SUMIFS(実行度合表集計!$Q:$Q,実行度合表集計!$I:$I,CA74,実行度合表集計!$S:$S,$A$56,実行度合表集計!$D:$D,"&lt;&gt;")*1000</f>
        <v>0</v>
      </c>
      <c r="CH74" s="885">
        <f ca="1">SUMIFS(INDIRECT("実行度合表集計!C"&amp;CH103,FALSE),実行度合表集計!$I:$I,CA74,実行度合表集計!$S:$S,$A$56,実行度合表集計!$D:$D,"&lt;&gt;")*集計フラグ19</f>
        <v>0</v>
      </c>
      <c r="CI74" s="886">
        <f t="shared" ca="1" si="58"/>
        <v>0</v>
      </c>
      <c r="CJ74" s="883" t="str">
        <f t="shared" ca="1" si="59"/>
        <v/>
      </c>
      <c r="CK74" s="882">
        <f t="shared" ca="1" si="60"/>
        <v>0</v>
      </c>
      <c r="CL74" s="885">
        <f t="shared" ca="1" si="61"/>
        <v>0</v>
      </c>
      <c r="CM74" s="1712"/>
      <c r="CN74" s="854" t="s">
        <v>304</v>
      </c>
      <c r="CO74" s="1746">
        <f>集計グループ19</f>
        <v>0</v>
      </c>
      <c r="CP74" s="1747"/>
      <c r="CQ74" s="1748"/>
      <c r="CR74" s="882">
        <f ca="1">SUMIFS(INDIRECT("実行度合表集計!C"&amp;CR103,FALSE),実行度合表集計!$I:$I,CO74,実行度合表集計!$S:$S,$A$56,実行度合表集計!$D:$D,"&lt;&gt;")</f>
        <v>0</v>
      </c>
      <c r="CS74" s="883" t="str">
        <f t="shared" ca="1" si="76"/>
        <v/>
      </c>
      <c r="CT74" s="884">
        <f ca="1">SUMIFS(INDIRECT("実行度合表集計!C"&amp;CT103,FALSE),実行度合表集計!$I:$I,CO74,実行度合表集計!$S:$S,$A$56,実行度合表集計!$D:$D,"&lt;&gt;")</f>
        <v>0</v>
      </c>
      <c r="CU74" s="882">
        <f ca="1">CT74-SUMIFS(実行度合表集計!$Q:$Q,実行度合表集計!$I:$I,CO74,実行度合表集計!$S:$S,$A$56,実行度合表集計!$D:$D,"&lt;&gt;")*1000</f>
        <v>0</v>
      </c>
      <c r="CV74" s="885">
        <f ca="1">SUMIFS(INDIRECT("実行度合表集計!C"&amp;CV103,FALSE),実行度合表集計!$I:$I,CO74,実行度合表集計!$S:$S,$A$56,実行度合表集計!$D:$D,"&lt;&gt;")*集計フラグ19</f>
        <v>0</v>
      </c>
      <c r="CW74" s="1746">
        <f>集計グループ19</f>
        <v>0</v>
      </c>
      <c r="CX74" s="1747"/>
      <c r="CY74" s="1748"/>
      <c r="CZ74" s="882">
        <f ca="1">SUMIFS(INDIRECT("実行度合表集計!C"&amp;CZ103,FALSE),実行度合表集計!$I:$I,CW74,実行度合表集計!$S:$S,$A$56,実行度合表集計!$D:$D,"&lt;&gt;")</f>
        <v>0</v>
      </c>
      <c r="DA74" s="883" t="str">
        <f t="shared" ca="1" si="77"/>
        <v/>
      </c>
      <c r="DB74" s="884">
        <f ca="1">SUMIFS(INDIRECT("実行度合表集計!C"&amp;DB103,FALSE),実行度合表集計!$I:$I,CW74,実行度合表集計!$S:$S,$A$56,実行度合表集計!$D:$D,"&lt;&gt;")</f>
        <v>0</v>
      </c>
      <c r="DC74" s="882">
        <f ca="1">DB74-SUMIFS(実行度合表集計!$Q:$Q,実行度合表集計!$I:$I,CW74,実行度合表集計!$S:$S,$A$56,実行度合表集計!$D:$D,"&lt;&gt;")*1000</f>
        <v>0</v>
      </c>
      <c r="DD74" s="885">
        <f ca="1">SUMIFS(INDIRECT("実行度合表集計!C"&amp;DD103,FALSE),実行度合表集計!$I:$I,CW74,実行度合表集計!$S:$S,$A$56,実行度合表集計!$D:$D,"&lt;&gt;")*集計フラグ19</f>
        <v>0</v>
      </c>
      <c r="DE74" s="1746">
        <f>集計グループ19</f>
        <v>0</v>
      </c>
      <c r="DF74" s="1747"/>
      <c r="DG74" s="1748"/>
      <c r="DH74" s="882">
        <f ca="1">SUMIFS(INDIRECT("実行度合表集計!C"&amp;DH103,FALSE),実行度合表集計!$I:$I,DE74,実行度合表集計!$S:$S,$A$56,実行度合表集計!$D:$D,"&lt;&gt;")</f>
        <v>0</v>
      </c>
      <c r="DI74" s="883" t="str">
        <f t="shared" ca="1" si="78"/>
        <v/>
      </c>
      <c r="DJ74" s="884">
        <f ca="1">SUMIFS(INDIRECT("実行度合表集計!C"&amp;DJ103,FALSE),実行度合表集計!$I:$I,DE74,実行度合表集計!$S:$S,$A$56,実行度合表集計!$D:$D,"&lt;&gt;")</f>
        <v>0</v>
      </c>
      <c r="DK74" s="882">
        <f ca="1">DJ74-SUMIFS(実行度合表集計!$Q:$Q,実行度合表集計!$I:$I,DE74,実行度合表集計!$S:$S,$A$56,実行度合表集計!$D:$D,"&lt;&gt;")*1000</f>
        <v>0</v>
      </c>
      <c r="DL74" s="885">
        <f ca="1">SUMIFS(INDIRECT("実行度合表集計!C"&amp;DL103,FALSE),実行度合表集計!$I:$I,DE74,実行度合表集計!$S:$S,$A$56,実行度合表集計!$D:$D,"&lt;&gt;")*集計フラグ19</f>
        <v>0</v>
      </c>
      <c r="DM74" s="886">
        <f t="shared" ca="1" si="45"/>
        <v>0</v>
      </c>
      <c r="DN74" s="883" t="str">
        <f t="shared" ca="1" si="65"/>
        <v/>
      </c>
      <c r="DO74" s="882">
        <f t="shared" ca="1" si="46"/>
        <v>0</v>
      </c>
      <c r="DP74" s="887">
        <f t="shared" ca="1" si="66"/>
        <v>0</v>
      </c>
      <c r="DR74" s="970"/>
      <c r="DS74" s="852"/>
      <c r="DT74" s="853"/>
    </row>
    <row r="75" spans="1:124" ht="14.1" customHeight="1" x14ac:dyDescent="0.25">
      <c r="A75" s="1712"/>
      <c r="B75" s="854" t="s">
        <v>305</v>
      </c>
      <c r="C75" s="1740">
        <f>集計グループ20</f>
        <v>0</v>
      </c>
      <c r="D75" s="1741"/>
      <c r="E75" s="1742"/>
      <c r="F75" s="862">
        <f ca="1">SUMIFS(INDIRECT("実行度合表集計!C"&amp;F103,FALSE),実行度合表集計!$I:$I,C75,実行度合表集計!$S:$S,$A$56,実行度合表集計!$D:$D,"&lt;&gt;")</f>
        <v>0</v>
      </c>
      <c r="G75" s="863" t="str">
        <f t="shared" ca="1" si="67"/>
        <v/>
      </c>
      <c r="H75" s="864">
        <f ca="1">SUMIFS(INDIRECT("実行度合表集計!C"&amp;H103,FALSE),実行度合表集計!$I:$I,C75,実行度合表集計!$S:$S,$A$56,実行度合表集計!$D:$D,"&lt;&gt;")</f>
        <v>0</v>
      </c>
      <c r="I75" s="862">
        <f ca="1">H75-SUMIFS(実行度合表集計!$Q:$Q,実行度合表集計!$I:$I,C75,実行度合表集計!$S:$S,$A$56,実行度合表集計!$D:$D,"&lt;&gt;")*1000</f>
        <v>0</v>
      </c>
      <c r="J75" s="865">
        <f ca="1">SUMIFS(INDIRECT("実行度合表集計!C"&amp;J103,FALSE),実行度合表集計!$I:$I,C75,実行度合表集計!$S:$S,$A$56,実行度合表集計!$D:$D,"&lt;&gt;")*集計フラグ20</f>
        <v>0</v>
      </c>
      <c r="K75" s="1740">
        <f>集計グループ20</f>
        <v>0</v>
      </c>
      <c r="L75" s="1741"/>
      <c r="M75" s="1742"/>
      <c r="N75" s="862">
        <f ca="1">SUMIFS(INDIRECT("実行度合表集計!C"&amp;N103,FALSE),実行度合表集計!$I:$I,K75,実行度合表集計!$S:$S,$A$56,実行度合表集計!$D:$D,"&lt;&gt;")</f>
        <v>0</v>
      </c>
      <c r="O75" s="863" t="str">
        <f t="shared" ca="1" si="68"/>
        <v/>
      </c>
      <c r="P75" s="864">
        <f ca="1">SUMIFS(INDIRECT("実行度合表集計!C"&amp;P103,FALSE),実行度合表集計!$I:$I,K75,実行度合表集計!$S:$S,$A$56,実行度合表集計!$D:$D,"&lt;&gt;")</f>
        <v>0</v>
      </c>
      <c r="Q75" s="862">
        <f ca="1">P75-SUMIFS(実行度合表集計!$Q:$Q,実行度合表集計!$I:$I,K75,実行度合表集計!$S:$S,$A$56,実行度合表集計!$D:$D,"&lt;&gt;")*1000</f>
        <v>0</v>
      </c>
      <c r="R75" s="865">
        <f ca="1">SUMIFS(INDIRECT("実行度合表集計!C"&amp;R103,FALSE),実行度合表集計!$I:$I,K75,実行度合表集計!$S:$S,$A$56,実行度合表集計!$D:$D,"&lt;&gt;")*集計フラグ20</f>
        <v>0</v>
      </c>
      <c r="S75" s="1740">
        <f>集計グループ20</f>
        <v>0</v>
      </c>
      <c r="T75" s="1741"/>
      <c r="U75" s="1742"/>
      <c r="V75" s="862">
        <f ca="1">SUMIFS(INDIRECT("実行度合表集計!C"&amp;V103,FALSE),実行度合表集計!$I:$I,S75,実行度合表集計!$S:$S,$A$56,実行度合表集計!$D:$D,"&lt;&gt;")</f>
        <v>0</v>
      </c>
      <c r="W75" s="863" t="str">
        <f t="shared" ca="1" si="69"/>
        <v/>
      </c>
      <c r="X75" s="864">
        <f ca="1">SUMIFS(INDIRECT("実行度合表集計!C"&amp;X103,FALSE),実行度合表集計!$I:$I,S75,実行度合表集計!$S:$S,$A$56,実行度合表集計!$D:$D,"&lt;&gt;")</f>
        <v>0</v>
      </c>
      <c r="Y75" s="862">
        <f ca="1">X75-SUMIFS(実行度合表集計!$Q:$Q,実行度合表集計!$I:$I,S75,実行度合表集計!$S:$S,$A$56,実行度合表集計!$D:$D,"&lt;&gt;")*1000</f>
        <v>0</v>
      </c>
      <c r="Z75" s="865">
        <f ca="1">SUMIFS(INDIRECT("実行度合表集計!C"&amp;Z103,FALSE),実行度合表集計!$I:$I,S75,実行度合表集計!$S:$S,$A$56,実行度合表集計!$D:$D,"&lt;&gt;")*集計フラグ20</f>
        <v>0</v>
      </c>
      <c r="AA75" s="866">
        <f t="shared" ca="1" si="39"/>
        <v>0</v>
      </c>
      <c r="AB75" s="863" t="str">
        <f t="shared" ca="1" si="50"/>
        <v/>
      </c>
      <c r="AC75" s="862">
        <f t="shared" ca="1" si="40"/>
        <v>0</v>
      </c>
      <c r="AD75" s="865">
        <f t="shared" ca="1" si="41"/>
        <v>0</v>
      </c>
      <c r="AE75" s="1712"/>
      <c r="AF75" s="854" t="s">
        <v>305</v>
      </c>
      <c r="AG75" s="1740">
        <f>集計グループ20</f>
        <v>0</v>
      </c>
      <c r="AH75" s="1741"/>
      <c r="AI75" s="1742"/>
      <c r="AJ75" s="862">
        <f ca="1">SUMIFS(INDIRECT("実行度合表集計!C"&amp;AJ103,FALSE),実行度合表集計!$I:$I,AG75,実行度合表集計!$S:$S,$A$56,実行度合表集計!$D:$D,"&lt;&gt;")</f>
        <v>0</v>
      </c>
      <c r="AK75" s="863" t="str">
        <f t="shared" ca="1" si="70"/>
        <v/>
      </c>
      <c r="AL75" s="864">
        <f ca="1">SUMIFS(INDIRECT("実行度合表集計!C"&amp;AL103,FALSE),実行度合表集計!$I:$I,AG75,実行度合表集計!$S:$S,$A$56,実行度合表集計!$D:$D,"&lt;&gt;")</f>
        <v>0</v>
      </c>
      <c r="AM75" s="862">
        <f ca="1">AL75-SUMIFS(実行度合表集計!$Q:$Q,実行度合表集計!$I:$I,AG75,実行度合表集計!$S:$S,$A$56,実行度合表集計!$D:$D,"&lt;&gt;")*1000</f>
        <v>0</v>
      </c>
      <c r="AN75" s="865">
        <f ca="1">SUMIFS(INDIRECT("実行度合表集計!C"&amp;AN103,FALSE),実行度合表集計!$I:$I,AG75,実行度合表集計!$S:$S,$A$56,実行度合表集計!$D:$D,"&lt;&gt;")*集計フラグ20</f>
        <v>0</v>
      </c>
      <c r="AO75" s="1740">
        <f>集計グループ20</f>
        <v>0</v>
      </c>
      <c r="AP75" s="1741"/>
      <c r="AQ75" s="1742"/>
      <c r="AR75" s="862">
        <f ca="1">SUMIFS(INDIRECT("実行度合表集計!C"&amp;AR103,FALSE),実行度合表集計!$I:$I,AO75,実行度合表集計!$S:$S,$A$56,実行度合表集計!$D:$D,"&lt;&gt;")</f>
        <v>0</v>
      </c>
      <c r="AS75" s="863" t="str">
        <f t="shared" ca="1" si="71"/>
        <v/>
      </c>
      <c r="AT75" s="864">
        <f ca="1">SUMIFS(INDIRECT("実行度合表集計!C"&amp;AT103,FALSE),実行度合表集計!$I:$I,AO75,実行度合表集計!$S:$S,$A$56,実行度合表集計!$D:$D,"&lt;&gt;")</f>
        <v>0</v>
      </c>
      <c r="AU75" s="862">
        <f ca="1">AT75-SUMIFS(実行度合表集計!$Q:$Q,実行度合表集計!$I:$I,AO75,実行度合表集計!$S:$S,$A$56,実行度合表集計!$D:$D,"&lt;&gt;")*1000</f>
        <v>0</v>
      </c>
      <c r="AV75" s="865">
        <f ca="1">SUMIFS(INDIRECT("実行度合表集計!C"&amp;AV103,FALSE),実行度合表集計!$I:$I,AO75,実行度合表集計!$S:$S,$A$56,実行度合表集計!$D:$D,"&lt;&gt;")*集計フラグ20</f>
        <v>0</v>
      </c>
      <c r="AW75" s="1740">
        <f>集計グループ20</f>
        <v>0</v>
      </c>
      <c r="AX75" s="1741"/>
      <c r="AY75" s="1742"/>
      <c r="AZ75" s="862">
        <f ca="1">SUMIFS(INDIRECT("実行度合表集計!C"&amp;AZ103,FALSE),実行度合表集計!$I:$I,AW75,実行度合表集計!$S:$S,$A$56,実行度合表集計!$D:$D,"&lt;&gt;")</f>
        <v>0</v>
      </c>
      <c r="BA75" s="863" t="str">
        <f t="shared" ca="1" si="72"/>
        <v/>
      </c>
      <c r="BB75" s="864">
        <f ca="1">SUMIFS(INDIRECT("実行度合表集計!C"&amp;BB103,FALSE),実行度合表集計!$I:$I,AW75,実行度合表集計!$S:$S,$A$56,実行度合表集計!$D:$D,"&lt;&gt;")</f>
        <v>0</v>
      </c>
      <c r="BC75" s="862">
        <f ca="1">BB75-SUMIFS(実行度合表集計!$Q:$Q,実行度合表集計!$I:$I,AW75,実行度合表集計!$S:$S,$A$56,実行度合表集計!$D:$D,"&lt;&gt;")*1000</f>
        <v>0</v>
      </c>
      <c r="BD75" s="865">
        <f ca="1">SUMIFS(INDIRECT("実行度合表集計!C"&amp;BD103,FALSE),実行度合表集計!$I:$I,AW75,実行度合表集計!$S:$S,$A$56,実行度合表集計!$D:$D,"&lt;&gt;")*集計フラグ20</f>
        <v>0</v>
      </c>
      <c r="BE75" s="866">
        <f t="shared" ca="1" si="42"/>
        <v>0</v>
      </c>
      <c r="BF75" s="863" t="str">
        <f t="shared" ca="1" si="79"/>
        <v/>
      </c>
      <c r="BG75" s="862">
        <f t="shared" ca="1" si="43"/>
        <v>0</v>
      </c>
      <c r="BH75" s="865">
        <f t="shared" ca="1" si="44"/>
        <v>0</v>
      </c>
      <c r="BI75" s="1712"/>
      <c r="BJ75" s="854" t="s">
        <v>305</v>
      </c>
      <c r="BK75" s="1740">
        <f>集計グループ20</f>
        <v>0</v>
      </c>
      <c r="BL75" s="1741"/>
      <c r="BM75" s="1742"/>
      <c r="BN75" s="862">
        <f ca="1">SUMIFS(INDIRECT("実行度合表集計!C"&amp;BN103,FALSE),実行度合表集計!$I:$I,BK75,実行度合表集計!$S:$S,$A$56,実行度合表集計!$D:$D,"&lt;&gt;")</f>
        <v>0</v>
      </c>
      <c r="BO75" s="863" t="str">
        <f t="shared" ca="1" si="73"/>
        <v/>
      </c>
      <c r="BP75" s="864">
        <f ca="1">SUMIFS(INDIRECT("実行度合表集計!C"&amp;BP103,FALSE),実行度合表集計!$I:$I,BK75,実行度合表集計!$S:$S,$A$56,実行度合表集計!$D:$D,"&lt;&gt;")</f>
        <v>0</v>
      </c>
      <c r="BQ75" s="862">
        <f ca="1">BP75-SUMIFS(実行度合表集計!$Q:$Q,実行度合表集計!$I:$I,BK75,実行度合表集計!$S:$S,$A$56,実行度合表集計!$D:$D,"&lt;&gt;")*1000</f>
        <v>0</v>
      </c>
      <c r="BR75" s="865">
        <f ca="1">SUMIFS(INDIRECT("実行度合表集計!C"&amp;BR103,FALSE),実行度合表集計!$I:$I,BK75,実行度合表集計!$S:$S,$A$56,実行度合表集計!$D:$D,"&lt;&gt;")*集計フラグ20</f>
        <v>0</v>
      </c>
      <c r="BS75" s="1740">
        <f>集計グループ20</f>
        <v>0</v>
      </c>
      <c r="BT75" s="1741"/>
      <c r="BU75" s="1742"/>
      <c r="BV75" s="862">
        <f ca="1">SUMIFS(INDIRECT("実行度合表集計!C"&amp;BV103,FALSE),実行度合表集計!$I:$I,BS75,実行度合表集計!$S:$S,$A$56,実行度合表集計!$D:$D,"&lt;&gt;")</f>
        <v>0</v>
      </c>
      <c r="BW75" s="863" t="str">
        <f t="shared" ca="1" si="74"/>
        <v/>
      </c>
      <c r="BX75" s="864">
        <f ca="1">SUMIFS(INDIRECT("実行度合表集計!C"&amp;BX103,FALSE),実行度合表集計!$I:$I,BS75,実行度合表集計!$S:$S,$A$56,実行度合表集計!$D:$D,"&lt;&gt;")</f>
        <v>0</v>
      </c>
      <c r="BY75" s="862">
        <f ca="1">BX75-SUMIFS(実行度合表集計!$Q:$Q,実行度合表集計!$I:$I,BS75,実行度合表集計!$S:$S,$A$56,実行度合表集計!$D:$D,"&lt;&gt;")*1000</f>
        <v>0</v>
      </c>
      <c r="BZ75" s="865">
        <f ca="1">SUMIFS(INDIRECT("実行度合表集計!C"&amp;BZ103,FALSE),実行度合表集計!$I:$I,BS75,実行度合表集計!$S:$S,$A$56,実行度合表集計!$D:$D,"&lt;&gt;")*集計フラグ20</f>
        <v>0</v>
      </c>
      <c r="CA75" s="1740">
        <f>集計グループ20</f>
        <v>0</v>
      </c>
      <c r="CB75" s="1741"/>
      <c r="CC75" s="1742"/>
      <c r="CD75" s="862">
        <f ca="1">SUMIFS(INDIRECT("実行度合表集計!C"&amp;CD103,FALSE),実行度合表集計!$I:$I,CA75,実行度合表集計!$S:$S,$A$56,実行度合表集計!$D:$D,"&lt;&gt;")</f>
        <v>0</v>
      </c>
      <c r="CE75" s="863" t="str">
        <f t="shared" ca="1" si="75"/>
        <v/>
      </c>
      <c r="CF75" s="864">
        <f ca="1">SUMIFS(INDIRECT("実行度合表集計!C"&amp;CF103,FALSE),実行度合表集計!$I:$I,CA75,実行度合表集計!$S:$S,$A$56,実行度合表集計!$D:$D,"&lt;&gt;")</f>
        <v>0</v>
      </c>
      <c r="CG75" s="862">
        <f ca="1">CF75-SUMIFS(実行度合表集計!$Q:$Q,実行度合表集計!$I:$I,CA75,実行度合表集計!$S:$S,$A$56,実行度合表集計!$D:$D,"&lt;&gt;")*1000</f>
        <v>0</v>
      </c>
      <c r="CH75" s="865">
        <f ca="1">SUMIFS(INDIRECT("実行度合表集計!C"&amp;CH103,FALSE),実行度合表集計!$I:$I,CA75,実行度合表集計!$S:$S,$A$56,実行度合表集計!$D:$D,"&lt;&gt;")*集計フラグ20</f>
        <v>0</v>
      </c>
      <c r="CI75" s="866">
        <f t="shared" ca="1" si="58"/>
        <v>0</v>
      </c>
      <c r="CJ75" s="863" t="str">
        <f t="shared" ca="1" si="59"/>
        <v/>
      </c>
      <c r="CK75" s="862">
        <f t="shared" ca="1" si="60"/>
        <v>0</v>
      </c>
      <c r="CL75" s="865">
        <f t="shared" ca="1" si="61"/>
        <v>0</v>
      </c>
      <c r="CM75" s="1712"/>
      <c r="CN75" s="854" t="s">
        <v>305</v>
      </c>
      <c r="CO75" s="1740">
        <f>集計グループ20</f>
        <v>0</v>
      </c>
      <c r="CP75" s="1741"/>
      <c r="CQ75" s="1742"/>
      <c r="CR75" s="862">
        <f ca="1">SUMIFS(INDIRECT("実行度合表集計!C"&amp;CR103,FALSE),実行度合表集計!$I:$I,CO75,実行度合表集計!$S:$S,$A$56,実行度合表集計!$D:$D,"&lt;&gt;")</f>
        <v>0</v>
      </c>
      <c r="CS75" s="863" t="str">
        <f t="shared" ca="1" si="76"/>
        <v/>
      </c>
      <c r="CT75" s="864">
        <f ca="1">SUMIFS(INDIRECT("実行度合表集計!C"&amp;CT103,FALSE),実行度合表集計!$I:$I,CO75,実行度合表集計!$S:$S,$A$56,実行度合表集計!$D:$D,"&lt;&gt;")</f>
        <v>0</v>
      </c>
      <c r="CU75" s="862">
        <f ca="1">CT75-SUMIFS(実行度合表集計!$Q:$Q,実行度合表集計!$I:$I,CO75,実行度合表集計!$S:$S,$A$56,実行度合表集計!$D:$D,"&lt;&gt;")*1000</f>
        <v>0</v>
      </c>
      <c r="CV75" s="865">
        <f ca="1">SUMIFS(INDIRECT("実行度合表集計!C"&amp;CV103,FALSE),実行度合表集計!$I:$I,CO75,実行度合表集計!$S:$S,$A$56,実行度合表集計!$D:$D,"&lt;&gt;")*集計フラグ20</f>
        <v>0</v>
      </c>
      <c r="CW75" s="1740">
        <f>集計グループ20</f>
        <v>0</v>
      </c>
      <c r="CX75" s="1741"/>
      <c r="CY75" s="1742"/>
      <c r="CZ75" s="862">
        <f ca="1">SUMIFS(INDIRECT("実行度合表集計!C"&amp;CZ103,FALSE),実行度合表集計!$I:$I,CW75,実行度合表集計!$S:$S,$A$56,実行度合表集計!$D:$D,"&lt;&gt;")</f>
        <v>0</v>
      </c>
      <c r="DA75" s="863" t="str">
        <f t="shared" ca="1" si="77"/>
        <v/>
      </c>
      <c r="DB75" s="864">
        <f ca="1">SUMIFS(INDIRECT("実行度合表集計!C"&amp;DB103,FALSE),実行度合表集計!$I:$I,CW75,実行度合表集計!$S:$S,$A$56,実行度合表集計!$D:$D,"&lt;&gt;")</f>
        <v>0</v>
      </c>
      <c r="DC75" s="862">
        <f ca="1">DB75-SUMIFS(実行度合表集計!$Q:$Q,実行度合表集計!$I:$I,CW75,実行度合表集計!$S:$S,$A$56,実行度合表集計!$D:$D,"&lt;&gt;")*1000</f>
        <v>0</v>
      </c>
      <c r="DD75" s="865">
        <f ca="1">SUMIFS(INDIRECT("実行度合表集計!C"&amp;DD103,FALSE),実行度合表集計!$I:$I,CW75,実行度合表集計!$S:$S,$A$56,実行度合表集計!$D:$D,"&lt;&gt;")*集計フラグ20</f>
        <v>0</v>
      </c>
      <c r="DE75" s="1740">
        <f>集計グループ20</f>
        <v>0</v>
      </c>
      <c r="DF75" s="1741"/>
      <c r="DG75" s="1742"/>
      <c r="DH75" s="862">
        <f ca="1">SUMIFS(INDIRECT("実行度合表集計!C"&amp;DH103,FALSE),実行度合表集計!$I:$I,DE75,実行度合表集計!$S:$S,$A$56,実行度合表集計!$D:$D,"&lt;&gt;")</f>
        <v>0</v>
      </c>
      <c r="DI75" s="863" t="str">
        <f t="shared" ca="1" si="78"/>
        <v/>
      </c>
      <c r="DJ75" s="864">
        <f ca="1">SUMIFS(INDIRECT("実行度合表集計!C"&amp;DJ103,FALSE),実行度合表集計!$I:$I,DE75,実行度合表集計!$S:$S,$A$56,実行度合表集計!$D:$D,"&lt;&gt;")</f>
        <v>0</v>
      </c>
      <c r="DK75" s="862">
        <f ca="1">DJ75-SUMIFS(実行度合表集計!$Q:$Q,実行度合表集計!$I:$I,DE75,実行度合表集計!$S:$S,$A$56,実行度合表集計!$D:$D,"&lt;&gt;")*1000</f>
        <v>0</v>
      </c>
      <c r="DL75" s="865">
        <f ca="1">SUMIFS(INDIRECT("実行度合表集計!C"&amp;DL103,FALSE),実行度合表集計!$I:$I,DE75,実行度合表集計!$S:$S,$A$56,実行度合表集計!$D:$D,"&lt;&gt;")*集計フラグ20</f>
        <v>0</v>
      </c>
      <c r="DM75" s="866">
        <f t="shared" ca="1" si="45"/>
        <v>0</v>
      </c>
      <c r="DN75" s="863" t="str">
        <f t="shared" ca="1" si="65"/>
        <v/>
      </c>
      <c r="DO75" s="862">
        <f t="shared" ca="1" si="46"/>
        <v>0</v>
      </c>
      <c r="DP75" s="867">
        <f t="shared" ca="1" si="66"/>
        <v>0</v>
      </c>
      <c r="DR75" s="970"/>
      <c r="DS75" s="852"/>
      <c r="DT75" s="853"/>
    </row>
    <row r="76" spans="1:124" ht="14.1" hidden="1" customHeight="1" x14ac:dyDescent="0.25">
      <c r="A76" s="1693" t="s">
        <v>43</v>
      </c>
      <c r="B76" s="843" t="s">
        <v>33</v>
      </c>
      <c r="C76" s="888"/>
      <c r="D76" s="889"/>
      <c r="E76" s="890"/>
      <c r="F76" s="891"/>
      <c r="G76" s="892"/>
      <c r="H76" s="892"/>
      <c r="I76" s="891"/>
      <c r="J76" s="893"/>
      <c r="K76" s="888"/>
      <c r="L76" s="889"/>
      <c r="M76" s="890"/>
      <c r="N76" s="891"/>
      <c r="O76" s="892"/>
      <c r="P76" s="892"/>
      <c r="Q76" s="891"/>
      <c r="R76" s="893"/>
      <c r="S76" s="888"/>
      <c r="T76" s="889"/>
      <c r="U76" s="890"/>
      <c r="V76" s="891"/>
      <c r="W76" s="892"/>
      <c r="X76" s="892"/>
      <c r="Y76" s="891"/>
      <c r="Z76" s="894"/>
      <c r="AA76" s="895"/>
      <c r="AB76" s="896"/>
      <c r="AC76" s="896"/>
      <c r="AD76" s="897"/>
      <c r="AE76" s="1693" t="s">
        <v>43</v>
      </c>
      <c r="AF76" s="843" t="s">
        <v>33</v>
      </c>
      <c r="AG76" s="888"/>
      <c r="AH76" s="889"/>
      <c r="AI76" s="890"/>
      <c r="AJ76" s="891"/>
      <c r="AK76" s="892"/>
      <c r="AL76" s="892"/>
      <c r="AM76" s="891"/>
      <c r="AN76" s="893"/>
      <c r="AO76" s="888"/>
      <c r="AP76" s="889"/>
      <c r="AQ76" s="890"/>
      <c r="AR76" s="891"/>
      <c r="AS76" s="892"/>
      <c r="AT76" s="892"/>
      <c r="AU76" s="891"/>
      <c r="AV76" s="893"/>
      <c r="AW76" s="888"/>
      <c r="AX76" s="889"/>
      <c r="AY76" s="890"/>
      <c r="AZ76" s="891"/>
      <c r="BA76" s="892"/>
      <c r="BB76" s="892"/>
      <c r="BC76" s="891"/>
      <c r="BD76" s="894"/>
      <c r="BE76" s="895"/>
      <c r="BF76" s="896"/>
      <c r="BG76" s="896"/>
      <c r="BH76" s="897"/>
      <c r="BI76" s="1693" t="s">
        <v>43</v>
      </c>
      <c r="BJ76" s="843" t="s">
        <v>33</v>
      </c>
      <c r="BK76" s="888"/>
      <c r="BL76" s="889"/>
      <c r="BM76" s="890"/>
      <c r="BN76" s="891"/>
      <c r="BO76" s="892"/>
      <c r="BP76" s="892"/>
      <c r="BQ76" s="891"/>
      <c r="BR76" s="893"/>
      <c r="BS76" s="888"/>
      <c r="BT76" s="889"/>
      <c r="BU76" s="890"/>
      <c r="BV76" s="891"/>
      <c r="BW76" s="892"/>
      <c r="BX76" s="892"/>
      <c r="BY76" s="891"/>
      <c r="BZ76" s="893"/>
      <c r="CA76" s="888"/>
      <c r="CB76" s="889"/>
      <c r="CC76" s="890"/>
      <c r="CD76" s="891"/>
      <c r="CE76" s="892"/>
      <c r="CF76" s="892"/>
      <c r="CG76" s="891"/>
      <c r="CH76" s="894"/>
      <c r="CI76" s="895"/>
      <c r="CJ76" s="896"/>
      <c r="CK76" s="896"/>
      <c r="CL76" s="897"/>
      <c r="CM76" s="1693" t="s">
        <v>43</v>
      </c>
      <c r="CN76" s="843" t="s">
        <v>33</v>
      </c>
      <c r="CO76" s="888"/>
      <c r="CP76" s="889"/>
      <c r="CQ76" s="890"/>
      <c r="CR76" s="891"/>
      <c r="CS76" s="892"/>
      <c r="CT76" s="892"/>
      <c r="CU76" s="891"/>
      <c r="CV76" s="893"/>
      <c r="CW76" s="888"/>
      <c r="CX76" s="889"/>
      <c r="CY76" s="890"/>
      <c r="CZ76" s="891"/>
      <c r="DA76" s="892"/>
      <c r="DB76" s="892"/>
      <c r="DC76" s="891"/>
      <c r="DD76" s="893"/>
      <c r="DE76" s="888"/>
      <c r="DF76" s="889"/>
      <c r="DG76" s="890"/>
      <c r="DH76" s="891"/>
      <c r="DI76" s="892"/>
      <c r="DJ76" s="892"/>
      <c r="DK76" s="891"/>
      <c r="DL76" s="894"/>
      <c r="DM76" s="895"/>
      <c r="DN76" s="896"/>
      <c r="DO76" s="896"/>
      <c r="DP76" s="897"/>
      <c r="DR76" s="851"/>
      <c r="DS76" s="852"/>
      <c r="DT76" s="853"/>
    </row>
    <row r="77" spans="1:124" ht="14.1" hidden="1" customHeight="1" x14ac:dyDescent="0.25">
      <c r="A77" s="1659"/>
      <c r="B77" s="854" t="s">
        <v>34</v>
      </c>
      <c r="C77" s="899"/>
      <c r="D77" s="900"/>
      <c r="E77" s="901"/>
      <c r="F77" s="852"/>
      <c r="G77" s="902"/>
      <c r="H77" s="902"/>
      <c r="I77" s="903"/>
      <c r="J77" s="904"/>
      <c r="K77" s="899"/>
      <c r="L77" s="900"/>
      <c r="M77" s="901"/>
      <c r="N77" s="852"/>
      <c r="O77" s="902"/>
      <c r="P77" s="902"/>
      <c r="Q77" s="903"/>
      <c r="R77" s="904"/>
      <c r="S77" s="899"/>
      <c r="T77" s="900"/>
      <c r="U77" s="901"/>
      <c r="V77" s="852"/>
      <c r="W77" s="902"/>
      <c r="X77" s="902"/>
      <c r="Y77" s="903"/>
      <c r="Z77" s="901"/>
      <c r="AA77" s="906"/>
      <c r="AB77" s="907"/>
      <c r="AC77" s="907"/>
      <c r="AD77" s="908"/>
      <c r="AE77" s="1659"/>
      <c r="AF77" s="854" t="s">
        <v>34</v>
      </c>
      <c r="AG77" s="899"/>
      <c r="AH77" s="900"/>
      <c r="AI77" s="901"/>
      <c r="AJ77" s="852"/>
      <c r="AK77" s="902"/>
      <c r="AL77" s="902"/>
      <c r="AM77" s="903"/>
      <c r="AN77" s="904"/>
      <c r="AO77" s="899"/>
      <c r="AP77" s="900"/>
      <c r="AQ77" s="901"/>
      <c r="AR77" s="852"/>
      <c r="AS77" s="902"/>
      <c r="AT77" s="902"/>
      <c r="AU77" s="903"/>
      <c r="AV77" s="904"/>
      <c r="AW77" s="899"/>
      <c r="AX77" s="900"/>
      <c r="AY77" s="901"/>
      <c r="AZ77" s="852"/>
      <c r="BA77" s="902"/>
      <c r="BB77" s="902"/>
      <c r="BC77" s="903"/>
      <c r="BD77" s="901"/>
      <c r="BE77" s="906"/>
      <c r="BF77" s="907"/>
      <c r="BG77" s="907"/>
      <c r="BH77" s="908"/>
      <c r="BI77" s="1659"/>
      <c r="BJ77" s="854" t="s">
        <v>34</v>
      </c>
      <c r="BK77" s="899"/>
      <c r="BL77" s="900"/>
      <c r="BM77" s="901"/>
      <c r="BN77" s="852"/>
      <c r="BO77" s="902"/>
      <c r="BP77" s="902"/>
      <c r="BQ77" s="903"/>
      <c r="BR77" s="904"/>
      <c r="BS77" s="899"/>
      <c r="BT77" s="900"/>
      <c r="BU77" s="905"/>
      <c r="BV77" s="852"/>
      <c r="BW77" s="902"/>
      <c r="BX77" s="902"/>
      <c r="BY77" s="852"/>
      <c r="BZ77" s="904"/>
      <c r="CA77" s="899"/>
      <c r="CB77" s="900"/>
      <c r="CC77" s="905"/>
      <c r="CD77" s="852"/>
      <c r="CE77" s="902"/>
      <c r="CF77" s="902"/>
      <c r="CG77" s="852"/>
      <c r="CH77" s="901"/>
      <c r="CI77" s="906"/>
      <c r="CJ77" s="907"/>
      <c r="CK77" s="907"/>
      <c r="CL77" s="908"/>
      <c r="CM77" s="1659"/>
      <c r="CN77" s="854" t="s">
        <v>34</v>
      </c>
      <c r="CO77" s="899"/>
      <c r="CP77" s="900"/>
      <c r="CQ77" s="901"/>
      <c r="CR77" s="852"/>
      <c r="CS77" s="902"/>
      <c r="CT77" s="902"/>
      <c r="CU77" s="903"/>
      <c r="CV77" s="904"/>
      <c r="CW77" s="899"/>
      <c r="CX77" s="900"/>
      <c r="CY77" s="905"/>
      <c r="CZ77" s="852"/>
      <c r="DA77" s="902"/>
      <c r="DB77" s="902"/>
      <c r="DC77" s="852"/>
      <c r="DD77" s="904"/>
      <c r="DE77" s="899"/>
      <c r="DF77" s="900"/>
      <c r="DG77" s="905"/>
      <c r="DH77" s="852"/>
      <c r="DI77" s="902"/>
      <c r="DJ77" s="902"/>
      <c r="DK77" s="852"/>
      <c r="DL77" s="901"/>
      <c r="DM77" s="906"/>
      <c r="DN77" s="907"/>
      <c r="DO77" s="907"/>
      <c r="DP77" s="908"/>
      <c r="DR77" s="851"/>
      <c r="DS77" s="852"/>
      <c r="DT77" s="853"/>
    </row>
    <row r="78" spans="1:124" ht="14.1" hidden="1" customHeight="1" x14ac:dyDescent="0.25">
      <c r="A78" s="1659"/>
      <c r="B78" s="854" t="s">
        <v>35</v>
      </c>
      <c r="C78" s="899"/>
      <c r="D78" s="900"/>
      <c r="E78" s="901"/>
      <c r="F78" s="903"/>
      <c r="G78" s="902"/>
      <c r="H78" s="902"/>
      <c r="I78" s="903"/>
      <c r="J78" s="904"/>
      <c r="K78" s="899"/>
      <c r="L78" s="900"/>
      <c r="M78" s="901"/>
      <c r="N78" s="903"/>
      <c r="O78" s="902"/>
      <c r="P78" s="902"/>
      <c r="Q78" s="903"/>
      <c r="R78" s="904"/>
      <c r="S78" s="899"/>
      <c r="T78" s="900"/>
      <c r="U78" s="901"/>
      <c r="V78" s="903"/>
      <c r="W78" s="902"/>
      <c r="X78" s="902"/>
      <c r="Y78" s="903"/>
      <c r="Z78" s="901"/>
      <c r="AA78" s="906"/>
      <c r="AB78" s="907"/>
      <c r="AC78" s="907"/>
      <c r="AD78" s="908"/>
      <c r="AE78" s="1659"/>
      <c r="AF78" s="854" t="s">
        <v>35</v>
      </c>
      <c r="AG78" s="899"/>
      <c r="AH78" s="900"/>
      <c r="AI78" s="901"/>
      <c r="AJ78" s="903"/>
      <c r="AK78" s="902"/>
      <c r="AL78" s="902"/>
      <c r="AM78" s="903"/>
      <c r="AN78" s="904"/>
      <c r="AO78" s="899"/>
      <c r="AP78" s="900"/>
      <c r="AQ78" s="901"/>
      <c r="AR78" s="903"/>
      <c r="AS78" s="902"/>
      <c r="AT78" s="902"/>
      <c r="AU78" s="903"/>
      <c r="AV78" s="904"/>
      <c r="AW78" s="899"/>
      <c r="AX78" s="900"/>
      <c r="AY78" s="901"/>
      <c r="AZ78" s="903"/>
      <c r="BA78" s="902"/>
      <c r="BB78" s="902"/>
      <c r="BC78" s="903"/>
      <c r="BD78" s="901"/>
      <c r="BE78" s="906"/>
      <c r="BF78" s="907"/>
      <c r="BG78" s="907"/>
      <c r="BH78" s="908"/>
      <c r="BI78" s="1659"/>
      <c r="BJ78" s="854" t="s">
        <v>35</v>
      </c>
      <c r="BK78" s="899"/>
      <c r="BL78" s="900"/>
      <c r="BM78" s="901"/>
      <c r="BN78" s="903"/>
      <c r="BO78" s="902"/>
      <c r="BP78" s="902"/>
      <c r="BQ78" s="903"/>
      <c r="BR78" s="904"/>
      <c r="BS78" s="899"/>
      <c r="BT78" s="900"/>
      <c r="BU78" s="905"/>
      <c r="BV78" s="852"/>
      <c r="BW78" s="902"/>
      <c r="BX78" s="902"/>
      <c r="BY78" s="852"/>
      <c r="BZ78" s="904"/>
      <c r="CA78" s="899"/>
      <c r="CB78" s="900"/>
      <c r="CC78" s="905"/>
      <c r="CD78" s="852"/>
      <c r="CE78" s="902"/>
      <c r="CF78" s="902"/>
      <c r="CG78" s="852"/>
      <c r="CH78" s="901"/>
      <c r="CI78" s="906"/>
      <c r="CJ78" s="907"/>
      <c r="CK78" s="907"/>
      <c r="CL78" s="908"/>
      <c r="CM78" s="1659"/>
      <c r="CN78" s="854" t="s">
        <v>35</v>
      </c>
      <c r="CO78" s="899"/>
      <c r="CP78" s="900"/>
      <c r="CQ78" s="901"/>
      <c r="CR78" s="903"/>
      <c r="CS78" s="902"/>
      <c r="CT78" s="902"/>
      <c r="CU78" s="903"/>
      <c r="CV78" s="904"/>
      <c r="CW78" s="899"/>
      <c r="CX78" s="900"/>
      <c r="CY78" s="905"/>
      <c r="CZ78" s="852"/>
      <c r="DA78" s="902"/>
      <c r="DB78" s="902"/>
      <c r="DC78" s="852"/>
      <c r="DD78" s="904"/>
      <c r="DE78" s="899"/>
      <c r="DF78" s="900"/>
      <c r="DG78" s="905"/>
      <c r="DH78" s="852"/>
      <c r="DI78" s="902"/>
      <c r="DJ78" s="902"/>
      <c r="DK78" s="852"/>
      <c r="DL78" s="901"/>
      <c r="DM78" s="906"/>
      <c r="DN78" s="907"/>
      <c r="DO78" s="907"/>
      <c r="DP78" s="908"/>
      <c r="DR78" s="851"/>
      <c r="DS78" s="852"/>
      <c r="DT78" s="853"/>
    </row>
    <row r="79" spans="1:124" ht="14.1" hidden="1" customHeight="1" x14ac:dyDescent="0.25">
      <c r="A79" s="1659"/>
      <c r="B79" s="854" t="s">
        <v>36</v>
      </c>
      <c r="C79" s="899"/>
      <c r="D79" s="900"/>
      <c r="E79" s="901"/>
      <c r="F79" s="903"/>
      <c r="G79" s="902"/>
      <c r="H79" s="902"/>
      <c r="I79" s="903"/>
      <c r="J79" s="904"/>
      <c r="K79" s="899"/>
      <c r="L79" s="900"/>
      <c r="M79" s="901"/>
      <c r="N79" s="903"/>
      <c r="O79" s="902"/>
      <c r="P79" s="902"/>
      <c r="Q79" s="903"/>
      <c r="R79" s="904"/>
      <c r="S79" s="899"/>
      <c r="T79" s="900"/>
      <c r="U79" s="901"/>
      <c r="V79" s="903"/>
      <c r="W79" s="902"/>
      <c r="X79" s="902"/>
      <c r="Y79" s="903"/>
      <c r="Z79" s="901"/>
      <c r="AA79" s="906"/>
      <c r="AB79" s="907"/>
      <c r="AC79" s="907"/>
      <c r="AD79" s="908"/>
      <c r="AE79" s="1659"/>
      <c r="AF79" s="854" t="s">
        <v>36</v>
      </c>
      <c r="AG79" s="899"/>
      <c r="AH79" s="900"/>
      <c r="AI79" s="901"/>
      <c r="AJ79" s="903"/>
      <c r="AK79" s="902"/>
      <c r="AL79" s="902"/>
      <c r="AM79" s="903"/>
      <c r="AN79" s="904"/>
      <c r="AO79" s="899"/>
      <c r="AP79" s="900"/>
      <c r="AQ79" s="901"/>
      <c r="AR79" s="903"/>
      <c r="AS79" s="902"/>
      <c r="AT79" s="902"/>
      <c r="AU79" s="903"/>
      <c r="AV79" s="904"/>
      <c r="AW79" s="899"/>
      <c r="AX79" s="900"/>
      <c r="AY79" s="901"/>
      <c r="AZ79" s="903"/>
      <c r="BA79" s="902"/>
      <c r="BB79" s="902"/>
      <c r="BC79" s="903"/>
      <c r="BD79" s="901"/>
      <c r="BE79" s="906"/>
      <c r="BF79" s="907"/>
      <c r="BG79" s="907"/>
      <c r="BH79" s="908"/>
      <c r="BI79" s="1659"/>
      <c r="BJ79" s="854" t="s">
        <v>36</v>
      </c>
      <c r="BK79" s="899"/>
      <c r="BL79" s="900"/>
      <c r="BM79" s="901"/>
      <c r="BN79" s="903"/>
      <c r="BO79" s="902"/>
      <c r="BP79" s="902"/>
      <c r="BQ79" s="903"/>
      <c r="BR79" s="904"/>
      <c r="BS79" s="899"/>
      <c r="BT79" s="900"/>
      <c r="BU79" s="905"/>
      <c r="BV79" s="852"/>
      <c r="BW79" s="902"/>
      <c r="BX79" s="902"/>
      <c r="BY79" s="852"/>
      <c r="BZ79" s="904"/>
      <c r="CA79" s="899"/>
      <c r="CB79" s="900"/>
      <c r="CC79" s="905"/>
      <c r="CD79" s="852"/>
      <c r="CE79" s="902"/>
      <c r="CF79" s="902"/>
      <c r="CG79" s="852"/>
      <c r="CH79" s="901"/>
      <c r="CI79" s="906"/>
      <c r="CJ79" s="907"/>
      <c r="CK79" s="907"/>
      <c r="CL79" s="908"/>
      <c r="CM79" s="1659"/>
      <c r="CN79" s="854" t="s">
        <v>36</v>
      </c>
      <c r="CO79" s="899"/>
      <c r="CP79" s="900"/>
      <c r="CQ79" s="901"/>
      <c r="CR79" s="903"/>
      <c r="CS79" s="902"/>
      <c r="CT79" s="902"/>
      <c r="CU79" s="903"/>
      <c r="CV79" s="904"/>
      <c r="CW79" s="899"/>
      <c r="CX79" s="900"/>
      <c r="CY79" s="905"/>
      <c r="CZ79" s="852"/>
      <c r="DA79" s="902"/>
      <c r="DB79" s="902"/>
      <c r="DC79" s="852"/>
      <c r="DD79" s="904"/>
      <c r="DE79" s="899"/>
      <c r="DF79" s="900"/>
      <c r="DG79" s="905"/>
      <c r="DH79" s="852"/>
      <c r="DI79" s="902"/>
      <c r="DJ79" s="902"/>
      <c r="DK79" s="852"/>
      <c r="DL79" s="901"/>
      <c r="DM79" s="906"/>
      <c r="DN79" s="907"/>
      <c r="DO79" s="907"/>
      <c r="DP79" s="908"/>
      <c r="DR79" s="971"/>
      <c r="DS79" s="852"/>
      <c r="DT79" s="853"/>
    </row>
    <row r="80" spans="1:124" ht="14.1" hidden="1" customHeight="1" x14ac:dyDescent="0.25">
      <c r="A80" s="1659"/>
      <c r="B80" s="854" t="s">
        <v>37</v>
      </c>
      <c r="C80" s="899"/>
      <c r="D80" s="900"/>
      <c r="E80" s="901"/>
      <c r="F80" s="903"/>
      <c r="G80" s="902"/>
      <c r="H80" s="902"/>
      <c r="I80" s="903"/>
      <c r="J80" s="904"/>
      <c r="K80" s="899"/>
      <c r="L80" s="900"/>
      <c r="M80" s="901"/>
      <c r="N80" s="903"/>
      <c r="O80" s="902"/>
      <c r="P80" s="902"/>
      <c r="Q80" s="903"/>
      <c r="R80" s="904"/>
      <c r="S80" s="899"/>
      <c r="T80" s="900"/>
      <c r="U80" s="901"/>
      <c r="V80" s="903"/>
      <c r="W80" s="902"/>
      <c r="X80" s="902"/>
      <c r="Y80" s="903"/>
      <c r="Z80" s="901"/>
      <c r="AA80" s="906"/>
      <c r="AB80" s="907"/>
      <c r="AC80" s="907"/>
      <c r="AD80" s="908"/>
      <c r="AE80" s="1659"/>
      <c r="AF80" s="854" t="s">
        <v>37</v>
      </c>
      <c r="AG80" s="899"/>
      <c r="AH80" s="900"/>
      <c r="AI80" s="901"/>
      <c r="AJ80" s="903"/>
      <c r="AK80" s="902"/>
      <c r="AL80" s="902"/>
      <c r="AM80" s="903"/>
      <c r="AN80" s="904"/>
      <c r="AO80" s="899"/>
      <c r="AP80" s="900"/>
      <c r="AQ80" s="901"/>
      <c r="AR80" s="903"/>
      <c r="AS80" s="902"/>
      <c r="AT80" s="902"/>
      <c r="AU80" s="903"/>
      <c r="AV80" s="904"/>
      <c r="AW80" s="899"/>
      <c r="AX80" s="900"/>
      <c r="AY80" s="901"/>
      <c r="AZ80" s="903"/>
      <c r="BA80" s="902"/>
      <c r="BB80" s="902"/>
      <c r="BC80" s="903"/>
      <c r="BD80" s="901"/>
      <c r="BE80" s="906"/>
      <c r="BF80" s="907"/>
      <c r="BG80" s="907"/>
      <c r="BH80" s="908"/>
      <c r="BI80" s="1659"/>
      <c r="BJ80" s="854" t="s">
        <v>37</v>
      </c>
      <c r="BK80" s="899"/>
      <c r="BL80" s="900"/>
      <c r="BM80" s="901"/>
      <c r="BN80" s="903"/>
      <c r="BO80" s="902"/>
      <c r="BP80" s="902"/>
      <c r="BQ80" s="903"/>
      <c r="BR80" s="904"/>
      <c r="BS80" s="899"/>
      <c r="BT80" s="900"/>
      <c r="BU80" s="905"/>
      <c r="BV80" s="852"/>
      <c r="BW80" s="902"/>
      <c r="BX80" s="902"/>
      <c r="BY80" s="852"/>
      <c r="BZ80" s="904"/>
      <c r="CA80" s="899"/>
      <c r="CB80" s="900"/>
      <c r="CC80" s="905"/>
      <c r="CD80" s="852"/>
      <c r="CE80" s="902"/>
      <c r="CF80" s="902"/>
      <c r="CG80" s="852"/>
      <c r="CH80" s="901"/>
      <c r="CI80" s="906"/>
      <c r="CJ80" s="907"/>
      <c r="CK80" s="907"/>
      <c r="CL80" s="908"/>
      <c r="CM80" s="1659"/>
      <c r="CN80" s="854" t="s">
        <v>37</v>
      </c>
      <c r="CO80" s="899"/>
      <c r="CP80" s="900"/>
      <c r="CQ80" s="901"/>
      <c r="CR80" s="903"/>
      <c r="CS80" s="902"/>
      <c r="CT80" s="902"/>
      <c r="CU80" s="903"/>
      <c r="CV80" s="904"/>
      <c r="CW80" s="899"/>
      <c r="CX80" s="900"/>
      <c r="CY80" s="905"/>
      <c r="CZ80" s="852"/>
      <c r="DA80" s="902"/>
      <c r="DB80" s="902"/>
      <c r="DC80" s="852"/>
      <c r="DD80" s="904"/>
      <c r="DE80" s="899"/>
      <c r="DF80" s="900"/>
      <c r="DG80" s="905"/>
      <c r="DH80" s="852"/>
      <c r="DI80" s="902"/>
      <c r="DJ80" s="902"/>
      <c r="DK80" s="852"/>
      <c r="DL80" s="901"/>
      <c r="DM80" s="906"/>
      <c r="DN80" s="907"/>
      <c r="DO80" s="907"/>
      <c r="DP80" s="908"/>
      <c r="DR80" s="971"/>
      <c r="DS80" s="852"/>
      <c r="DT80" s="853"/>
    </row>
    <row r="81" spans="1:124" ht="14.1" hidden="1" customHeight="1" x14ac:dyDescent="0.25">
      <c r="A81" s="1659"/>
      <c r="B81" s="854" t="s">
        <v>38</v>
      </c>
      <c r="C81" s="899"/>
      <c r="D81" s="900"/>
      <c r="E81" s="901"/>
      <c r="F81" s="903"/>
      <c r="G81" s="902"/>
      <c r="H81" s="902"/>
      <c r="I81" s="903"/>
      <c r="J81" s="904"/>
      <c r="K81" s="899"/>
      <c r="L81" s="900"/>
      <c r="M81" s="901"/>
      <c r="N81" s="903"/>
      <c r="O81" s="902"/>
      <c r="P81" s="902"/>
      <c r="Q81" s="903"/>
      <c r="R81" s="904"/>
      <c r="S81" s="899"/>
      <c r="T81" s="900"/>
      <c r="U81" s="901"/>
      <c r="V81" s="903"/>
      <c r="W81" s="902"/>
      <c r="X81" s="902"/>
      <c r="Y81" s="903"/>
      <c r="Z81" s="901"/>
      <c r="AA81" s="906"/>
      <c r="AB81" s="907"/>
      <c r="AC81" s="907"/>
      <c r="AD81" s="908"/>
      <c r="AE81" s="1659"/>
      <c r="AF81" s="854" t="s">
        <v>38</v>
      </c>
      <c r="AG81" s="899"/>
      <c r="AH81" s="900"/>
      <c r="AI81" s="901"/>
      <c r="AJ81" s="903"/>
      <c r="AK81" s="902"/>
      <c r="AL81" s="902"/>
      <c r="AM81" s="903"/>
      <c r="AN81" s="904"/>
      <c r="AO81" s="899"/>
      <c r="AP81" s="900"/>
      <c r="AQ81" s="901"/>
      <c r="AR81" s="903"/>
      <c r="AS81" s="902"/>
      <c r="AT81" s="902"/>
      <c r="AU81" s="903"/>
      <c r="AV81" s="904"/>
      <c r="AW81" s="899"/>
      <c r="AX81" s="900"/>
      <c r="AY81" s="901"/>
      <c r="AZ81" s="903"/>
      <c r="BA81" s="902"/>
      <c r="BB81" s="902"/>
      <c r="BC81" s="903"/>
      <c r="BD81" s="901"/>
      <c r="BE81" s="906"/>
      <c r="BF81" s="907"/>
      <c r="BG81" s="907"/>
      <c r="BH81" s="908"/>
      <c r="BI81" s="1659"/>
      <c r="BJ81" s="854" t="s">
        <v>38</v>
      </c>
      <c r="BK81" s="899"/>
      <c r="BL81" s="900"/>
      <c r="BM81" s="901"/>
      <c r="BN81" s="903"/>
      <c r="BO81" s="902"/>
      <c r="BP81" s="902"/>
      <c r="BQ81" s="903"/>
      <c r="BR81" s="904"/>
      <c r="BS81" s="899"/>
      <c r="BT81" s="900"/>
      <c r="BU81" s="905"/>
      <c r="BV81" s="852"/>
      <c r="BW81" s="902"/>
      <c r="BX81" s="902"/>
      <c r="BY81" s="852"/>
      <c r="BZ81" s="904"/>
      <c r="CA81" s="899"/>
      <c r="CB81" s="900"/>
      <c r="CC81" s="905"/>
      <c r="CD81" s="852"/>
      <c r="CE81" s="902"/>
      <c r="CF81" s="902"/>
      <c r="CG81" s="852"/>
      <c r="CH81" s="901"/>
      <c r="CI81" s="906"/>
      <c r="CJ81" s="907"/>
      <c r="CK81" s="907"/>
      <c r="CL81" s="908"/>
      <c r="CM81" s="1659"/>
      <c r="CN81" s="854" t="s">
        <v>38</v>
      </c>
      <c r="CO81" s="899"/>
      <c r="CP81" s="900"/>
      <c r="CQ81" s="901"/>
      <c r="CR81" s="903"/>
      <c r="CS81" s="902"/>
      <c r="CT81" s="902"/>
      <c r="CU81" s="903"/>
      <c r="CV81" s="904"/>
      <c r="CW81" s="899"/>
      <c r="CX81" s="900"/>
      <c r="CY81" s="905"/>
      <c r="CZ81" s="852"/>
      <c r="DA81" s="902"/>
      <c r="DB81" s="902"/>
      <c r="DC81" s="852"/>
      <c r="DD81" s="904"/>
      <c r="DE81" s="899"/>
      <c r="DF81" s="900"/>
      <c r="DG81" s="905"/>
      <c r="DH81" s="852"/>
      <c r="DI81" s="902"/>
      <c r="DJ81" s="902"/>
      <c r="DK81" s="852"/>
      <c r="DL81" s="901"/>
      <c r="DM81" s="906"/>
      <c r="DN81" s="907"/>
      <c r="DO81" s="907"/>
      <c r="DP81" s="908"/>
      <c r="DR81" s="971"/>
      <c r="DS81" s="852"/>
      <c r="DT81" s="853"/>
    </row>
    <row r="82" spans="1:124" ht="14.1" hidden="1" customHeight="1" x14ac:dyDescent="0.25">
      <c r="A82" s="1659"/>
      <c r="B82" s="861" t="s">
        <v>39</v>
      </c>
      <c r="C82" s="899"/>
      <c r="D82" s="900"/>
      <c r="E82" s="901"/>
      <c r="F82" s="903"/>
      <c r="G82" s="902"/>
      <c r="H82" s="902"/>
      <c r="I82" s="903"/>
      <c r="J82" s="904"/>
      <c r="K82" s="899"/>
      <c r="L82" s="900"/>
      <c r="M82" s="901"/>
      <c r="N82" s="903"/>
      <c r="O82" s="902"/>
      <c r="P82" s="902"/>
      <c r="Q82" s="903"/>
      <c r="R82" s="904"/>
      <c r="S82" s="899"/>
      <c r="T82" s="900"/>
      <c r="U82" s="901"/>
      <c r="V82" s="903"/>
      <c r="W82" s="902"/>
      <c r="X82" s="902"/>
      <c r="Y82" s="903"/>
      <c r="Z82" s="901"/>
      <c r="AA82" s="906"/>
      <c r="AB82" s="907"/>
      <c r="AC82" s="907"/>
      <c r="AD82" s="908"/>
      <c r="AE82" s="1659"/>
      <c r="AF82" s="861" t="s">
        <v>39</v>
      </c>
      <c r="AG82" s="899"/>
      <c r="AH82" s="900"/>
      <c r="AI82" s="901"/>
      <c r="AJ82" s="903"/>
      <c r="AK82" s="902"/>
      <c r="AL82" s="902"/>
      <c r="AM82" s="903"/>
      <c r="AN82" s="904"/>
      <c r="AO82" s="899"/>
      <c r="AP82" s="900"/>
      <c r="AQ82" s="901"/>
      <c r="AR82" s="903"/>
      <c r="AS82" s="902"/>
      <c r="AT82" s="902"/>
      <c r="AU82" s="903"/>
      <c r="AV82" s="904"/>
      <c r="AW82" s="899"/>
      <c r="AX82" s="900"/>
      <c r="AY82" s="901"/>
      <c r="AZ82" s="903"/>
      <c r="BA82" s="902"/>
      <c r="BB82" s="902"/>
      <c r="BC82" s="903"/>
      <c r="BD82" s="901"/>
      <c r="BE82" s="906"/>
      <c r="BF82" s="907"/>
      <c r="BG82" s="907"/>
      <c r="BH82" s="908"/>
      <c r="BI82" s="1659"/>
      <c r="BJ82" s="861" t="s">
        <v>39</v>
      </c>
      <c r="BK82" s="899"/>
      <c r="BL82" s="900"/>
      <c r="BM82" s="901"/>
      <c r="BN82" s="903"/>
      <c r="BO82" s="902"/>
      <c r="BP82" s="902"/>
      <c r="BQ82" s="903"/>
      <c r="BR82" s="904"/>
      <c r="BS82" s="899"/>
      <c r="BT82" s="900"/>
      <c r="BU82" s="905"/>
      <c r="BV82" s="852"/>
      <c r="BW82" s="902"/>
      <c r="BX82" s="902"/>
      <c r="BY82" s="852"/>
      <c r="BZ82" s="904"/>
      <c r="CA82" s="899"/>
      <c r="CB82" s="900"/>
      <c r="CC82" s="905"/>
      <c r="CD82" s="852"/>
      <c r="CE82" s="902"/>
      <c r="CF82" s="902"/>
      <c r="CG82" s="852"/>
      <c r="CH82" s="901"/>
      <c r="CI82" s="906"/>
      <c r="CJ82" s="907"/>
      <c r="CK82" s="907"/>
      <c r="CL82" s="908"/>
      <c r="CM82" s="1659"/>
      <c r="CN82" s="861" t="s">
        <v>39</v>
      </c>
      <c r="CO82" s="899"/>
      <c r="CP82" s="900"/>
      <c r="CQ82" s="901"/>
      <c r="CR82" s="903"/>
      <c r="CS82" s="902"/>
      <c r="CT82" s="902"/>
      <c r="CU82" s="903"/>
      <c r="CV82" s="904"/>
      <c r="CW82" s="899"/>
      <c r="CX82" s="900"/>
      <c r="CY82" s="905"/>
      <c r="CZ82" s="852"/>
      <c r="DA82" s="902"/>
      <c r="DB82" s="902"/>
      <c r="DC82" s="852"/>
      <c r="DD82" s="904"/>
      <c r="DE82" s="899"/>
      <c r="DF82" s="900"/>
      <c r="DG82" s="905"/>
      <c r="DH82" s="852"/>
      <c r="DI82" s="902"/>
      <c r="DJ82" s="902"/>
      <c r="DK82" s="852"/>
      <c r="DL82" s="901"/>
      <c r="DM82" s="906"/>
      <c r="DN82" s="907"/>
      <c r="DO82" s="907"/>
      <c r="DP82" s="908"/>
      <c r="DR82" s="971"/>
      <c r="DS82" s="852"/>
      <c r="DT82" s="853"/>
    </row>
    <row r="83" spans="1:124" ht="14.1" hidden="1" customHeight="1" x14ac:dyDescent="0.25">
      <c r="A83" s="1659"/>
      <c r="B83" s="843" t="s">
        <v>40</v>
      </c>
      <c r="C83" s="899"/>
      <c r="D83" s="900"/>
      <c r="E83" s="901"/>
      <c r="F83" s="903"/>
      <c r="G83" s="902"/>
      <c r="H83" s="902"/>
      <c r="I83" s="903"/>
      <c r="J83" s="904"/>
      <c r="K83" s="899"/>
      <c r="L83" s="900"/>
      <c r="M83" s="901"/>
      <c r="N83" s="903"/>
      <c r="O83" s="902"/>
      <c r="P83" s="902"/>
      <c r="Q83" s="903"/>
      <c r="R83" s="904"/>
      <c r="S83" s="899"/>
      <c r="T83" s="900"/>
      <c r="U83" s="901"/>
      <c r="V83" s="903"/>
      <c r="W83" s="902"/>
      <c r="X83" s="902"/>
      <c r="Y83" s="903"/>
      <c r="Z83" s="901"/>
      <c r="AA83" s="906"/>
      <c r="AB83" s="907"/>
      <c r="AC83" s="907"/>
      <c r="AD83" s="908"/>
      <c r="AE83" s="1659"/>
      <c r="AF83" s="843" t="s">
        <v>40</v>
      </c>
      <c r="AG83" s="899"/>
      <c r="AH83" s="900"/>
      <c r="AI83" s="901"/>
      <c r="AJ83" s="903"/>
      <c r="AK83" s="902"/>
      <c r="AL83" s="902"/>
      <c r="AM83" s="903"/>
      <c r="AN83" s="904"/>
      <c r="AO83" s="899"/>
      <c r="AP83" s="900"/>
      <c r="AQ83" s="901"/>
      <c r="AR83" s="903"/>
      <c r="AS83" s="902"/>
      <c r="AT83" s="902"/>
      <c r="AU83" s="903"/>
      <c r="AV83" s="904"/>
      <c r="AW83" s="899"/>
      <c r="AX83" s="900"/>
      <c r="AY83" s="901"/>
      <c r="AZ83" s="903"/>
      <c r="BA83" s="902"/>
      <c r="BB83" s="902"/>
      <c r="BC83" s="903"/>
      <c r="BD83" s="901"/>
      <c r="BE83" s="906"/>
      <c r="BF83" s="907"/>
      <c r="BG83" s="907"/>
      <c r="BH83" s="908"/>
      <c r="BI83" s="1659"/>
      <c r="BJ83" s="843" t="s">
        <v>40</v>
      </c>
      <c r="BK83" s="899"/>
      <c r="BL83" s="900"/>
      <c r="BM83" s="901"/>
      <c r="BN83" s="903"/>
      <c r="BO83" s="902"/>
      <c r="BP83" s="902"/>
      <c r="BQ83" s="903"/>
      <c r="BR83" s="904"/>
      <c r="BS83" s="899"/>
      <c r="BT83" s="900"/>
      <c r="BU83" s="905"/>
      <c r="BV83" s="852"/>
      <c r="BW83" s="902"/>
      <c r="BX83" s="902"/>
      <c r="BY83" s="852"/>
      <c r="BZ83" s="904"/>
      <c r="CA83" s="899"/>
      <c r="CB83" s="900"/>
      <c r="CC83" s="905"/>
      <c r="CD83" s="852"/>
      <c r="CE83" s="902"/>
      <c r="CF83" s="902"/>
      <c r="CG83" s="852"/>
      <c r="CH83" s="901"/>
      <c r="CI83" s="906"/>
      <c r="CJ83" s="907"/>
      <c r="CK83" s="907"/>
      <c r="CL83" s="908"/>
      <c r="CM83" s="1659"/>
      <c r="CN83" s="843" t="s">
        <v>40</v>
      </c>
      <c r="CO83" s="899"/>
      <c r="CP83" s="900"/>
      <c r="CQ83" s="901"/>
      <c r="CR83" s="903"/>
      <c r="CS83" s="902"/>
      <c r="CT83" s="902"/>
      <c r="CU83" s="903"/>
      <c r="CV83" s="904"/>
      <c r="CW83" s="899"/>
      <c r="CX83" s="900"/>
      <c r="CY83" s="905"/>
      <c r="CZ83" s="852"/>
      <c r="DA83" s="902"/>
      <c r="DB83" s="902"/>
      <c r="DC83" s="852"/>
      <c r="DD83" s="904"/>
      <c r="DE83" s="899"/>
      <c r="DF83" s="900"/>
      <c r="DG83" s="905"/>
      <c r="DH83" s="852"/>
      <c r="DI83" s="902"/>
      <c r="DJ83" s="902"/>
      <c r="DK83" s="852"/>
      <c r="DL83" s="901"/>
      <c r="DM83" s="906"/>
      <c r="DN83" s="907"/>
      <c r="DO83" s="907"/>
      <c r="DP83" s="908"/>
      <c r="DR83" s="971"/>
      <c r="DS83" s="852"/>
      <c r="DT83" s="853"/>
    </row>
    <row r="84" spans="1:124" ht="14.1" hidden="1" customHeight="1" x14ac:dyDescent="0.25">
      <c r="A84" s="1659"/>
      <c r="B84" s="861" t="s">
        <v>41</v>
      </c>
      <c r="C84" s="899"/>
      <c r="D84" s="900"/>
      <c r="E84" s="901"/>
      <c r="F84" s="903"/>
      <c r="G84" s="902"/>
      <c r="H84" s="902"/>
      <c r="I84" s="903"/>
      <c r="J84" s="904"/>
      <c r="K84" s="899"/>
      <c r="L84" s="900"/>
      <c r="M84" s="901"/>
      <c r="N84" s="903"/>
      <c r="O84" s="902"/>
      <c r="P84" s="902"/>
      <c r="Q84" s="903"/>
      <c r="R84" s="904"/>
      <c r="S84" s="899"/>
      <c r="T84" s="900"/>
      <c r="U84" s="901"/>
      <c r="V84" s="903"/>
      <c r="W84" s="902"/>
      <c r="X84" s="902"/>
      <c r="Y84" s="903"/>
      <c r="Z84" s="901"/>
      <c r="AA84" s="906"/>
      <c r="AB84" s="907"/>
      <c r="AC84" s="907"/>
      <c r="AD84" s="908"/>
      <c r="AE84" s="1659"/>
      <c r="AF84" s="861" t="s">
        <v>41</v>
      </c>
      <c r="AG84" s="899"/>
      <c r="AH84" s="900"/>
      <c r="AI84" s="901"/>
      <c r="AJ84" s="903"/>
      <c r="AK84" s="902"/>
      <c r="AL84" s="902"/>
      <c r="AM84" s="903"/>
      <c r="AN84" s="904"/>
      <c r="AO84" s="899"/>
      <c r="AP84" s="900"/>
      <c r="AQ84" s="901"/>
      <c r="AR84" s="903"/>
      <c r="AS84" s="902"/>
      <c r="AT84" s="902"/>
      <c r="AU84" s="903"/>
      <c r="AV84" s="904"/>
      <c r="AW84" s="899"/>
      <c r="AX84" s="900"/>
      <c r="AY84" s="901"/>
      <c r="AZ84" s="903"/>
      <c r="BA84" s="902"/>
      <c r="BB84" s="902"/>
      <c r="BC84" s="903"/>
      <c r="BD84" s="901"/>
      <c r="BE84" s="906"/>
      <c r="BF84" s="907"/>
      <c r="BG84" s="907"/>
      <c r="BH84" s="908"/>
      <c r="BI84" s="1659"/>
      <c r="BJ84" s="861" t="s">
        <v>41</v>
      </c>
      <c r="BK84" s="899"/>
      <c r="BL84" s="900"/>
      <c r="BM84" s="901"/>
      <c r="BN84" s="903"/>
      <c r="BO84" s="902"/>
      <c r="BP84" s="902"/>
      <c r="BQ84" s="903"/>
      <c r="BR84" s="904"/>
      <c r="BS84" s="899"/>
      <c r="BT84" s="900"/>
      <c r="BU84" s="905"/>
      <c r="BV84" s="852"/>
      <c r="BW84" s="902"/>
      <c r="BX84" s="902"/>
      <c r="BY84" s="852"/>
      <c r="BZ84" s="904"/>
      <c r="CA84" s="899"/>
      <c r="CB84" s="900"/>
      <c r="CC84" s="905"/>
      <c r="CD84" s="852"/>
      <c r="CE84" s="902"/>
      <c r="CF84" s="902"/>
      <c r="CG84" s="852"/>
      <c r="CH84" s="901"/>
      <c r="CI84" s="906"/>
      <c r="CJ84" s="907"/>
      <c r="CK84" s="907"/>
      <c r="CL84" s="908"/>
      <c r="CM84" s="1659"/>
      <c r="CN84" s="861" t="s">
        <v>41</v>
      </c>
      <c r="CO84" s="899"/>
      <c r="CP84" s="900"/>
      <c r="CQ84" s="901"/>
      <c r="CR84" s="903"/>
      <c r="CS84" s="902"/>
      <c r="CT84" s="902"/>
      <c r="CU84" s="903"/>
      <c r="CV84" s="904"/>
      <c r="CW84" s="899"/>
      <c r="CX84" s="900"/>
      <c r="CY84" s="905"/>
      <c r="CZ84" s="852"/>
      <c r="DA84" s="902"/>
      <c r="DB84" s="902"/>
      <c r="DC84" s="852"/>
      <c r="DD84" s="904"/>
      <c r="DE84" s="899"/>
      <c r="DF84" s="900"/>
      <c r="DG84" s="905"/>
      <c r="DH84" s="852"/>
      <c r="DI84" s="902"/>
      <c r="DJ84" s="902"/>
      <c r="DK84" s="852"/>
      <c r="DL84" s="901"/>
      <c r="DM84" s="906"/>
      <c r="DN84" s="907"/>
      <c r="DO84" s="907"/>
      <c r="DP84" s="908"/>
      <c r="DR84" s="971"/>
      <c r="DS84" s="852"/>
      <c r="DT84" s="853"/>
    </row>
    <row r="85" spans="1:124" ht="14.1" hidden="1" customHeight="1" x14ac:dyDescent="0.25">
      <c r="A85" s="1659"/>
      <c r="B85" s="869" t="s">
        <v>42</v>
      </c>
      <c r="C85" s="899"/>
      <c r="D85" s="900"/>
      <c r="E85" s="901"/>
      <c r="F85" s="903"/>
      <c r="G85" s="902"/>
      <c r="H85" s="902"/>
      <c r="I85" s="903"/>
      <c r="J85" s="904"/>
      <c r="K85" s="899"/>
      <c r="L85" s="900"/>
      <c r="M85" s="901"/>
      <c r="N85" s="903"/>
      <c r="O85" s="902"/>
      <c r="P85" s="902"/>
      <c r="Q85" s="903"/>
      <c r="R85" s="904"/>
      <c r="S85" s="899"/>
      <c r="T85" s="900"/>
      <c r="U85" s="901"/>
      <c r="V85" s="903"/>
      <c r="W85" s="902"/>
      <c r="X85" s="902"/>
      <c r="Y85" s="903"/>
      <c r="Z85" s="901"/>
      <c r="AA85" s="906"/>
      <c r="AB85" s="907"/>
      <c r="AC85" s="907"/>
      <c r="AD85" s="908"/>
      <c r="AE85" s="1659"/>
      <c r="AF85" s="869" t="s">
        <v>42</v>
      </c>
      <c r="AG85" s="899"/>
      <c r="AH85" s="900"/>
      <c r="AI85" s="901"/>
      <c r="AJ85" s="903"/>
      <c r="AK85" s="902"/>
      <c r="AL85" s="902"/>
      <c r="AM85" s="903"/>
      <c r="AN85" s="904"/>
      <c r="AO85" s="899"/>
      <c r="AP85" s="900"/>
      <c r="AQ85" s="901"/>
      <c r="AR85" s="903"/>
      <c r="AS85" s="902"/>
      <c r="AT85" s="902"/>
      <c r="AU85" s="903"/>
      <c r="AV85" s="904"/>
      <c r="AW85" s="899"/>
      <c r="AX85" s="900"/>
      <c r="AY85" s="901"/>
      <c r="AZ85" s="903"/>
      <c r="BA85" s="902"/>
      <c r="BB85" s="902"/>
      <c r="BC85" s="903"/>
      <c r="BD85" s="901"/>
      <c r="BE85" s="906"/>
      <c r="BF85" s="907"/>
      <c r="BG85" s="907"/>
      <c r="BH85" s="908"/>
      <c r="BI85" s="1659"/>
      <c r="BJ85" s="869" t="s">
        <v>42</v>
      </c>
      <c r="BK85" s="899"/>
      <c r="BL85" s="900"/>
      <c r="BM85" s="901"/>
      <c r="BN85" s="903"/>
      <c r="BO85" s="902"/>
      <c r="BP85" s="902"/>
      <c r="BQ85" s="903"/>
      <c r="BR85" s="904"/>
      <c r="BS85" s="899"/>
      <c r="BT85" s="900"/>
      <c r="BU85" s="905"/>
      <c r="BV85" s="852"/>
      <c r="BW85" s="902"/>
      <c r="BX85" s="902"/>
      <c r="BY85" s="852"/>
      <c r="BZ85" s="904"/>
      <c r="CA85" s="899"/>
      <c r="CB85" s="900"/>
      <c r="CC85" s="905"/>
      <c r="CD85" s="852"/>
      <c r="CE85" s="902"/>
      <c r="CF85" s="902"/>
      <c r="CG85" s="852"/>
      <c r="CH85" s="901"/>
      <c r="CI85" s="906"/>
      <c r="CJ85" s="907"/>
      <c r="CK85" s="907"/>
      <c r="CL85" s="908"/>
      <c r="CM85" s="1659"/>
      <c r="CN85" s="869" t="s">
        <v>42</v>
      </c>
      <c r="CO85" s="899"/>
      <c r="CP85" s="900"/>
      <c r="CQ85" s="901"/>
      <c r="CR85" s="903"/>
      <c r="CS85" s="902"/>
      <c r="CT85" s="902"/>
      <c r="CU85" s="903"/>
      <c r="CV85" s="904"/>
      <c r="CW85" s="899"/>
      <c r="CX85" s="900"/>
      <c r="CY85" s="905"/>
      <c r="CZ85" s="852"/>
      <c r="DA85" s="902"/>
      <c r="DB85" s="902"/>
      <c r="DC85" s="852"/>
      <c r="DD85" s="904"/>
      <c r="DE85" s="899"/>
      <c r="DF85" s="900"/>
      <c r="DG85" s="905"/>
      <c r="DH85" s="852"/>
      <c r="DI85" s="902"/>
      <c r="DJ85" s="902"/>
      <c r="DK85" s="852"/>
      <c r="DL85" s="901"/>
      <c r="DM85" s="906"/>
      <c r="DN85" s="907"/>
      <c r="DO85" s="907"/>
      <c r="DP85" s="908"/>
      <c r="DR85" s="971"/>
      <c r="DS85" s="852"/>
      <c r="DT85" s="853"/>
    </row>
    <row r="86" spans="1:124" ht="14.1" hidden="1" customHeight="1" x14ac:dyDescent="0.25">
      <c r="A86" s="1659"/>
      <c r="B86" s="876" t="s">
        <v>296</v>
      </c>
      <c r="C86" s="899"/>
      <c r="D86" s="900"/>
      <c r="E86" s="901"/>
      <c r="F86" s="903"/>
      <c r="G86" s="902"/>
      <c r="H86" s="902"/>
      <c r="I86" s="903"/>
      <c r="J86" s="904"/>
      <c r="K86" s="899"/>
      <c r="L86" s="900"/>
      <c r="M86" s="901"/>
      <c r="N86" s="903"/>
      <c r="O86" s="902"/>
      <c r="P86" s="902"/>
      <c r="Q86" s="903"/>
      <c r="R86" s="904"/>
      <c r="S86" s="899"/>
      <c r="T86" s="900"/>
      <c r="U86" s="901"/>
      <c r="V86" s="903"/>
      <c r="W86" s="902"/>
      <c r="X86" s="902"/>
      <c r="Y86" s="903"/>
      <c r="Z86" s="901"/>
      <c r="AA86" s="906"/>
      <c r="AB86" s="907"/>
      <c r="AC86" s="907"/>
      <c r="AD86" s="908"/>
      <c r="AE86" s="1659"/>
      <c r="AF86" s="876" t="s">
        <v>296</v>
      </c>
      <c r="AG86" s="899"/>
      <c r="AH86" s="900"/>
      <c r="AI86" s="901"/>
      <c r="AJ86" s="903"/>
      <c r="AK86" s="902"/>
      <c r="AL86" s="902"/>
      <c r="AM86" s="903"/>
      <c r="AN86" s="904"/>
      <c r="AO86" s="899"/>
      <c r="AP86" s="900"/>
      <c r="AQ86" s="901"/>
      <c r="AR86" s="903"/>
      <c r="AS86" s="902"/>
      <c r="AT86" s="902"/>
      <c r="AU86" s="903"/>
      <c r="AV86" s="904"/>
      <c r="AW86" s="899"/>
      <c r="AX86" s="900"/>
      <c r="AY86" s="901"/>
      <c r="AZ86" s="903"/>
      <c r="BA86" s="902"/>
      <c r="BB86" s="902"/>
      <c r="BC86" s="903"/>
      <c r="BD86" s="901"/>
      <c r="BE86" s="906"/>
      <c r="BF86" s="907"/>
      <c r="BG86" s="907"/>
      <c r="BH86" s="908"/>
      <c r="BI86" s="1659"/>
      <c r="BJ86" s="876" t="s">
        <v>296</v>
      </c>
      <c r="BK86" s="899"/>
      <c r="BL86" s="900"/>
      <c r="BM86" s="901"/>
      <c r="BN86" s="903"/>
      <c r="BO86" s="902"/>
      <c r="BP86" s="902"/>
      <c r="BQ86" s="903"/>
      <c r="BR86" s="904"/>
      <c r="BS86" s="899"/>
      <c r="BT86" s="900"/>
      <c r="BU86" s="905"/>
      <c r="BV86" s="852"/>
      <c r="BW86" s="902"/>
      <c r="BX86" s="902"/>
      <c r="BY86" s="852"/>
      <c r="BZ86" s="904"/>
      <c r="CA86" s="899"/>
      <c r="CB86" s="900"/>
      <c r="CC86" s="905"/>
      <c r="CD86" s="852"/>
      <c r="CE86" s="902"/>
      <c r="CF86" s="902"/>
      <c r="CG86" s="852"/>
      <c r="CH86" s="901"/>
      <c r="CI86" s="906"/>
      <c r="CJ86" s="907"/>
      <c r="CK86" s="907"/>
      <c r="CL86" s="908"/>
      <c r="CM86" s="1659"/>
      <c r="CN86" s="876" t="s">
        <v>296</v>
      </c>
      <c r="CO86" s="899"/>
      <c r="CP86" s="900"/>
      <c r="CQ86" s="901"/>
      <c r="CR86" s="903"/>
      <c r="CS86" s="902"/>
      <c r="CT86" s="902"/>
      <c r="CU86" s="903"/>
      <c r="CV86" s="904"/>
      <c r="CW86" s="899"/>
      <c r="CX86" s="900"/>
      <c r="CY86" s="905"/>
      <c r="CZ86" s="852"/>
      <c r="DA86" s="902"/>
      <c r="DB86" s="902"/>
      <c r="DC86" s="852"/>
      <c r="DD86" s="904"/>
      <c r="DE86" s="899"/>
      <c r="DF86" s="900"/>
      <c r="DG86" s="905"/>
      <c r="DH86" s="852"/>
      <c r="DI86" s="902"/>
      <c r="DJ86" s="902"/>
      <c r="DK86" s="852"/>
      <c r="DL86" s="901"/>
      <c r="DM86" s="906"/>
      <c r="DN86" s="907"/>
      <c r="DO86" s="907"/>
      <c r="DP86" s="908"/>
      <c r="DR86" s="971"/>
      <c r="DS86" s="852"/>
      <c r="DT86" s="853"/>
    </row>
    <row r="87" spans="1:124" ht="14.1" hidden="1" customHeight="1" x14ac:dyDescent="0.25">
      <c r="A87" s="1659"/>
      <c r="B87" s="854" t="s">
        <v>297</v>
      </c>
      <c r="C87" s="899"/>
      <c r="D87" s="900"/>
      <c r="E87" s="901"/>
      <c r="F87" s="903"/>
      <c r="G87" s="902"/>
      <c r="H87" s="902"/>
      <c r="I87" s="903"/>
      <c r="J87" s="904"/>
      <c r="K87" s="899"/>
      <c r="L87" s="900"/>
      <c r="M87" s="901"/>
      <c r="N87" s="903"/>
      <c r="O87" s="902"/>
      <c r="P87" s="902"/>
      <c r="Q87" s="903"/>
      <c r="R87" s="904"/>
      <c r="S87" s="899"/>
      <c r="T87" s="900"/>
      <c r="U87" s="901"/>
      <c r="V87" s="903"/>
      <c r="W87" s="902"/>
      <c r="X87" s="902"/>
      <c r="Y87" s="903"/>
      <c r="Z87" s="901"/>
      <c r="AA87" s="906"/>
      <c r="AB87" s="907"/>
      <c r="AC87" s="907"/>
      <c r="AD87" s="908"/>
      <c r="AE87" s="1659"/>
      <c r="AF87" s="854" t="s">
        <v>297</v>
      </c>
      <c r="AG87" s="899"/>
      <c r="AH87" s="900"/>
      <c r="AI87" s="901"/>
      <c r="AJ87" s="903"/>
      <c r="AK87" s="902"/>
      <c r="AL87" s="902"/>
      <c r="AM87" s="903"/>
      <c r="AN87" s="904"/>
      <c r="AO87" s="899"/>
      <c r="AP87" s="900"/>
      <c r="AQ87" s="901"/>
      <c r="AR87" s="903"/>
      <c r="AS87" s="902"/>
      <c r="AT87" s="902"/>
      <c r="AU87" s="903"/>
      <c r="AV87" s="904"/>
      <c r="AW87" s="899"/>
      <c r="AX87" s="900"/>
      <c r="AY87" s="901"/>
      <c r="AZ87" s="903"/>
      <c r="BA87" s="902"/>
      <c r="BB87" s="902"/>
      <c r="BC87" s="903"/>
      <c r="BD87" s="901"/>
      <c r="BE87" s="906"/>
      <c r="BF87" s="907"/>
      <c r="BG87" s="907"/>
      <c r="BH87" s="908"/>
      <c r="BI87" s="1659"/>
      <c r="BJ87" s="854" t="s">
        <v>297</v>
      </c>
      <c r="BK87" s="899"/>
      <c r="BL87" s="900"/>
      <c r="BM87" s="901"/>
      <c r="BN87" s="903"/>
      <c r="BO87" s="902"/>
      <c r="BP87" s="902"/>
      <c r="BQ87" s="903"/>
      <c r="BR87" s="904"/>
      <c r="BS87" s="899"/>
      <c r="BT87" s="900"/>
      <c r="BU87" s="905"/>
      <c r="BV87" s="852"/>
      <c r="BW87" s="902"/>
      <c r="BX87" s="902"/>
      <c r="BY87" s="852"/>
      <c r="BZ87" s="904"/>
      <c r="CA87" s="899"/>
      <c r="CB87" s="900"/>
      <c r="CC87" s="905"/>
      <c r="CD87" s="852"/>
      <c r="CE87" s="902"/>
      <c r="CF87" s="902"/>
      <c r="CG87" s="852"/>
      <c r="CH87" s="901"/>
      <c r="CI87" s="906"/>
      <c r="CJ87" s="907"/>
      <c r="CK87" s="907"/>
      <c r="CL87" s="908"/>
      <c r="CM87" s="1659"/>
      <c r="CN87" s="854" t="s">
        <v>297</v>
      </c>
      <c r="CO87" s="899"/>
      <c r="CP87" s="900"/>
      <c r="CQ87" s="901"/>
      <c r="CR87" s="903"/>
      <c r="CS87" s="902"/>
      <c r="CT87" s="902"/>
      <c r="CU87" s="903"/>
      <c r="CV87" s="904"/>
      <c r="CW87" s="899"/>
      <c r="CX87" s="900"/>
      <c r="CY87" s="905"/>
      <c r="CZ87" s="852"/>
      <c r="DA87" s="902"/>
      <c r="DB87" s="902"/>
      <c r="DC87" s="852"/>
      <c r="DD87" s="904"/>
      <c r="DE87" s="899"/>
      <c r="DF87" s="900"/>
      <c r="DG87" s="905"/>
      <c r="DH87" s="852"/>
      <c r="DI87" s="902"/>
      <c r="DJ87" s="902"/>
      <c r="DK87" s="852"/>
      <c r="DL87" s="901"/>
      <c r="DM87" s="906"/>
      <c r="DN87" s="907"/>
      <c r="DO87" s="907"/>
      <c r="DP87" s="908"/>
      <c r="DR87" s="971"/>
      <c r="DS87" s="852"/>
      <c r="DT87" s="853"/>
    </row>
    <row r="88" spans="1:124" ht="14.1" hidden="1" customHeight="1" x14ac:dyDescent="0.25">
      <c r="A88" s="1659"/>
      <c r="B88" s="854" t="s">
        <v>298</v>
      </c>
      <c r="C88" s="899"/>
      <c r="D88" s="900"/>
      <c r="E88" s="901"/>
      <c r="F88" s="903"/>
      <c r="G88" s="902"/>
      <c r="H88" s="902"/>
      <c r="I88" s="903"/>
      <c r="J88" s="904"/>
      <c r="K88" s="899"/>
      <c r="L88" s="900"/>
      <c r="M88" s="901"/>
      <c r="N88" s="903"/>
      <c r="O88" s="902"/>
      <c r="P88" s="902"/>
      <c r="Q88" s="903"/>
      <c r="R88" s="904"/>
      <c r="S88" s="899"/>
      <c r="T88" s="900"/>
      <c r="U88" s="901"/>
      <c r="V88" s="903"/>
      <c r="W88" s="902"/>
      <c r="X88" s="902"/>
      <c r="Y88" s="903"/>
      <c r="Z88" s="901"/>
      <c r="AA88" s="906"/>
      <c r="AB88" s="907"/>
      <c r="AC88" s="907"/>
      <c r="AD88" s="908"/>
      <c r="AE88" s="1659"/>
      <c r="AF88" s="854" t="s">
        <v>298</v>
      </c>
      <c r="AG88" s="899"/>
      <c r="AH88" s="900"/>
      <c r="AI88" s="901"/>
      <c r="AJ88" s="903"/>
      <c r="AK88" s="902"/>
      <c r="AL88" s="902"/>
      <c r="AM88" s="903"/>
      <c r="AN88" s="904"/>
      <c r="AO88" s="899"/>
      <c r="AP88" s="900"/>
      <c r="AQ88" s="901"/>
      <c r="AR88" s="903"/>
      <c r="AS88" s="902"/>
      <c r="AT88" s="902"/>
      <c r="AU88" s="903"/>
      <c r="AV88" s="904"/>
      <c r="AW88" s="899"/>
      <c r="AX88" s="900"/>
      <c r="AY88" s="901"/>
      <c r="AZ88" s="903"/>
      <c r="BA88" s="902"/>
      <c r="BB88" s="902"/>
      <c r="BC88" s="903"/>
      <c r="BD88" s="901"/>
      <c r="BE88" s="906"/>
      <c r="BF88" s="907"/>
      <c r="BG88" s="907"/>
      <c r="BH88" s="908"/>
      <c r="BI88" s="1659"/>
      <c r="BJ88" s="854" t="s">
        <v>298</v>
      </c>
      <c r="BK88" s="899"/>
      <c r="BL88" s="900"/>
      <c r="BM88" s="901"/>
      <c r="BN88" s="903"/>
      <c r="BO88" s="902"/>
      <c r="BP88" s="902"/>
      <c r="BQ88" s="903"/>
      <c r="BR88" s="904"/>
      <c r="BS88" s="899"/>
      <c r="BT88" s="900"/>
      <c r="BU88" s="905"/>
      <c r="BV88" s="852"/>
      <c r="BW88" s="902"/>
      <c r="BX88" s="902"/>
      <c r="BY88" s="852"/>
      <c r="BZ88" s="904"/>
      <c r="CA88" s="899"/>
      <c r="CB88" s="900"/>
      <c r="CC88" s="905"/>
      <c r="CD88" s="852"/>
      <c r="CE88" s="902"/>
      <c r="CF88" s="902"/>
      <c r="CG88" s="852"/>
      <c r="CH88" s="901"/>
      <c r="CI88" s="906"/>
      <c r="CJ88" s="907"/>
      <c r="CK88" s="907"/>
      <c r="CL88" s="908"/>
      <c r="CM88" s="1659"/>
      <c r="CN88" s="854" t="s">
        <v>298</v>
      </c>
      <c r="CO88" s="899"/>
      <c r="CP88" s="900"/>
      <c r="CQ88" s="901"/>
      <c r="CR88" s="903"/>
      <c r="CS88" s="902"/>
      <c r="CT88" s="902"/>
      <c r="CU88" s="903"/>
      <c r="CV88" s="904"/>
      <c r="CW88" s="899"/>
      <c r="CX88" s="900"/>
      <c r="CY88" s="905"/>
      <c r="CZ88" s="852"/>
      <c r="DA88" s="902"/>
      <c r="DB88" s="902"/>
      <c r="DC88" s="852"/>
      <c r="DD88" s="904"/>
      <c r="DE88" s="899"/>
      <c r="DF88" s="900"/>
      <c r="DG88" s="905"/>
      <c r="DH88" s="852"/>
      <c r="DI88" s="902"/>
      <c r="DJ88" s="902"/>
      <c r="DK88" s="852"/>
      <c r="DL88" s="901"/>
      <c r="DM88" s="906"/>
      <c r="DN88" s="907"/>
      <c r="DO88" s="907"/>
      <c r="DP88" s="908"/>
      <c r="DR88" s="971"/>
      <c r="DS88" s="852"/>
      <c r="DT88" s="853"/>
    </row>
    <row r="89" spans="1:124" ht="14.1" hidden="1" customHeight="1" x14ac:dyDescent="0.25">
      <c r="A89" s="1659"/>
      <c r="B89" s="854" t="s">
        <v>299</v>
      </c>
      <c r="C89" s="899"/>
      <c r="D89" s="900"/>
      <c r="E89" s="901"/>
      <c r="F89" s="903"/>
      <c r="G89" s="902"/>
      <c r="H89" s="902"/>
      <c r="I89" s="903"/>
      <c r="J89" s="904"/>
      <c r="K89" s="899"/>
      <c r="L89" s="900"/>
      <c r="M89" s="901"/>
      <c r="N89" s="903"/>
      <c r="O89" s="902"/>
      <c r="P89" s="902"/>
      <c r="Q89" s="903"/>
      <c r="R89" s="904"/>
      <c r="S89" s="899"/>
      <c r="T89" s="900"/>
      <c r="U89" s="901"/>
      <c r="V89" s="903"/>
      <c r="W89" s="902"/>
      <c r="X89" s="902"/>
      <c r="Y89" s="903"/>
      <c r="Z89" s="901"/>
      <c r="AA89" s="906"/>
      <c r="AB89" s="907"/>
      <c r="AC89" s="907"/>
      <c r="AD89" s="908"/>
      <c r="AE89" s="1659"/>
      <c r="AF89" s="854" t="s">
        <v>299</v>
      </c>
      <c r="AG89" s="899"/>
      <c r="AH89" s="900"/>
      <c r="AI89" s="901"/>
      <c r="AJ89" s="903"/>
      <c r="AK89" s="902"/>
      <c r="AL89" s="902"/>
      <c r="AM89" s="903"/>
      <c r="AN89" s="904"/>
      <c r="AO89" s="899"/>
      <c r="AP89" s="900"/>
      <c r="AQ89" s="901"/>
      <c r="AR89" s="903"/>
      <c r="AS89" s="902"/>
      <c r="AT89" s="902"/>
      <c r="AU89" s="903"/>
      <c r="AV89" s="904"/>
      <c r="AW89" s="899"/>
      <c r="AX89" s="900"/>
      <c r="AY89" s="901"/>
      <c r="AZ89" s="903"/>
      <c r="BA89" s="902"/>
      <c r="BB89" s="902"/>
      <c r="BC89" s="903"/>
      <c r="BD89" s="901"/>
      <c r="BE89" s="906"/>
      <c r="BF89" s="907"/>
      <c r="BG89" s="907"/>
      <c r="BH89" s="908"/>
      <c r="BI89" s="1659"/>
      <c r="BJ89" s="854" t="s">
        <v>299</v>
      </c>
      <c r="BK89" s="899"/>
      <c r="BL89" s="900"/>
      <c r="BM89" s="901"/>
      <c r="BN89" s="903"/>
      <c r="BO89" s="902"/>
      <c r="BP89" s="902"/>
      <c r="BQ89" s="903"/>
      <c r="BR89" s="904"/>
      <c r="BS89" s="899"/>
      <c r="BT89" s="900"/>
      <c r="BU89" s="905"/>
      <c r="BV89" s="852"/>
      <c r="BW89" s="902"/>
      <c r="BX89" s="902"/>
      <c r="BY89" s="852"/>
      <c r="BZ89" s="904"/>
      <c r="CA89" s="899"/>
      <c r="CB89" s="900"/>
      <c r="CC89" s="905"/>
      <c r="CD89" s="852"/>
      <c r="CE89" s="902"/>
      <c r="CF89" s="902"/>
      <c r="CG89" s="852"/>
      <c r="CH89" s="901"/>
      <c r="CI89" s="906"/>
      <c r="CJ89" s="907"/>
      <c r="CK89" s="907"/>
      <c r="CL89" s="908"/>
      <c r="CM89" s="1659"/>
      <c r="CN89" s="854" t="s">
        <v>299</v>
      </c>
      <c r="CO89" s="899"/>
      <c r="CP89" s="900"/>
      <c r="CQ89" s="901"/>
      <c r="CR89" s="903"/>
      <c r="CS89" s="902"/>
      <c r="CT89" s="902"/>
      <c r="CU89" s="903"/>
      <c r="CV89" s="904"/>
      <c r="CW89" s="899"/>
      <c r="CX89" s="900"/>
      <c r="CY89" s="905"/>
      <c r="CZ89" s="852"/>
      <c r="DA89" s="902"/>
      <c r="DB89" s="902"/>
      <c r="DC89" s="852"/>
      <c r="DD89" s="904"/>
      <c r="DE89" s="899"/>
      <c r="DF89" s="900"/>
      <c r="DG89" s="905"/>
      <c r="DH89" s="852"/>
      <c r="DI89" s="902"/>
      <c r="DJ89" s="902"/>
      <c r="DK89" s="852"/>
      <c r="DL89" s="901"/>
      <c r="DM89" s="906"/>
      <c r="DN89" s="907"/>
      <c r="DO89" s="907"/>
      <c r="DP89" s="908"/>
      <c r="DR89" s="971"/>
      <c r="DS89" s="852"/>
      <c r="DT89" s="853"/>
    </row>
    <row r="90" spans="1:124" ht="14.1" hidden="1" customHeight="1" x14ac:dyDescent="0.25">
      <c r="A90" s="1659"/>
      <c r="B90" s="854" t="s">
        <v>300</v>
      </c>
      <c r="C90" s="899"/>
      <c r="D90" s="900"/>
      <c r="E90" s="901"/>
      <c r="F90" s="903"/>
      <c r="G90" s="902"/>
      <c r="H90" s="902"/>
      <c r="I90" s="903"/>
      <c r="J90" s="904"/>
      <c r="K90" s="899"/>
      <c r="L90" s="900"/>
      <c r="M90" s="901"/>
      <c r="N90" s="903"/>
      <c r="O90" s="902"/>
      <c r="P90" s="902"/>
      <c r="Q90" s="903"/>
      <c r="R90" s="904"/>
      <c r="S90" s="899"/>
      <c r="T90" s="900"/>
      <c r="U90" s="901"/>
      <c r="V90" s="903"/>
      <c r="W90" s="902"/>
      <c r="X90" s="902"/>
      <c r="Y90" s="903"/>
      <c r="Z90" s="901"/>
      <c r="AA90" s="906"/>
      <c r="AB90" s="907"/>
      <c r="AC90" s="907"/>
      <c r="AD90" s="908"/>
      <c r="AE90" s="1659"/>
      <c r="AF90" s="854" t="s">
        <v>300</v>
      </c>
      <c r="AG90" s="899"/>
      <c r="AH90" s="900"/>
      <c r="AI90" s="901"/>
      <c r="AJ90" s="903"/>
      <c r="AK90" s="902"/>
      <c r="AL90" s="902"/>
      <c r="AM90" s="903"/>
      <c r="AN90" s="904"/>
      <c r="AO90" s="899"/>
      <c r="AP90" s="900"/>
      <c r="AQ90" s="901"/>
      <c r="AR90" s="903"/>
      <c r="AS90" s="902"/>
      <c r="AT90" s="902"/>
      <c r="AU90" s="903"/>
      <c r="AV90" s="904"/>
      <c r="AW90" s="899"/>
      <c r="AX90" s="900"/>
      <c r="AY90" s="901"/>
      <c r="AZ90" s="903"/>
      <c r="BA90" s="902"/>
      <c r="BB90" s="902"/>
      <c r="BC90" s="903"/>
      <c r="BD90" s="901"/>
      <c r="BE90" s="906"/>
      <c r="BF90" s="907"/>
      <c r="BG90" s="907"/>
      <c r="BH90" s="908"/>
      <c r="BI90" s="1659"/>
      <c r="BJ90" s="854" t="s">
        <v>300</v>
      </c>
      <c r="BK90" s="899"/>
      <c r="BL90" s="900"/>
      <c r="BM90" s="901"/>
      <c r="BN90" s="903"/>
      <c r="BO90" s="902"/>
      <c r="BP90" s="902"/>
      <c r="BQ90" s="903"/>
      <c r="BR90" s="904"/>
      <c r="BS90" s="899"/>
      <c r="BT90" s="900"/>
      <c r="BU90" s="905"/>
      <c r="BV90" s="852"/>
      <c r="BW90" s="902"/>
      <c r="BX90" s="902"/>
      <c r="BY90" s="852"/>
      <c r="BZ90" s="904"/>
      <c r="CA90" s="899"/>
      <c r="CB90" s="900"/>
      <c r="CC90" s="905"/>
      <c r="CD90" s="852"/>
      <c r="CE90" s="902"/>
      <c r="CF90" s="902"/>
      <c r="CG90" s="852"/>
      <c r="CH90" s="901"/>
      <c r="CI90" s="906"/>
      <c r="CJ90" s="907"/>
      <c r="CK90" s="907"/>
      <c r="CL90" s="908"/>
      <c r="CM90" s="1659"/>
      <c r="CN90" s="854" t="s">
        <v>300</v>
      </c>
      <c r="CO90" s="899"/>
      <c r="CP90" s="900"/>
      <c r="CQ90" s="901"/>
      <c r="CR90" s="903"/>
      <c r="CS90" s="902"/>
      <c r="CT90" s="902"/>
      <c r="CU90" s="903"/>
      <c r="CV90" s="904"/>
      <c r="CW90" s="899"/>
      <c r="CX90" s="900"/>
      <c r="CY90" s="905"/>
      <c r="CZ90" s="852"/>
      <c r="DA90" s="902"/>
      <c r="DB90" s="902"/>
      <c r="DC90" s="852"/>
      <c r="DD90" s="904"/>
      <c r="DE90" s="899"/>
      <c r="DF90" s="900"/>
      <c r="DG90" s="905"/>
      <c r="DH90" s="852"/>
      <c r="DI90" s="902"/>
      <c r="DJ90" s="902"/>
      <c r="DK90" s="852"/>
      <c r="DL90" s="901"/>
      <c r="DM90" s="906"/>
      <c r="DN90" s="907"/>
      <c r="DO90" s="907"/>
      <c r="DP90" s="908"/>
      <c r="DR90" s="898"/>
      <c r="DS90" s="852"/>
      <c r="DT90" s="853"/>
    </row>
    <row r="91" spans="1:124" ht="14.1" hidden="1" customHeight="1" x14ac:dyDescent="0.25">
      <c r="A91" s="1659"/>
      <c r="B91" s="854" t="s">
        <v>301</v>
      </c>
      <c r="C91" s="899"/>
      <c r="D91" s="900"/>
      <c r="E91" s="901"/>
      <c r="F91" s="903"/>
      <c r="G91" s="902"/>
      <c r="H91" s="902"/>
      <c r="I91" s="903"/>
      <c r="J91" s="904"/>
      <c r="K91" s="899"/>
      <c r="L91" s="900"/>
      <c r="M91" s="901"/>
      <c r="N91" s="903"/>
      <c r="O91" s="902"/>
      <c r="P91" s="902"/>
      <c r="Q91" s="903"/>
      <c r="R91" s="904"/>
      <c r="S91" s="899"/>
      <c r="T91" s="900"/>
      <c r="U91" s="901"/>
      <c r="V91" s="903"/>
      <c r="W91" s="902"/>
      <c r="X91" s="902"/>
      <c r="Y91" s="903"/>
      <c r="Z91" s="901"/>
      <c r="AA91" s="906"/>
      <c r="AB91" s="907"/>
      <c r="AC91" s="907"/>
      <c r="AD91" s="908"/>
      <c r="AE91" s="1659"/>
      <c r="AF91" s="854" t="s">
        <v>301</v>
      </c>
      <c r="AG91" s="899"/>
      <c r="AH91" s="900"/>
      <c r="AI91" s="901"/>
      <c r="AJ91" s="903"/>
      <c r="AK91" s="902"/>
      <c r="AL91" s="902"/>
      <c r="AM91" s="903"/>
      <c r="AN91" s="904"/>
      <c r="AO91" s="899"/>
      <c r="AP91" s="900"/>
      <c r="AQ91" s="901"/>
      <c r="AR91" s="903"/>
      <c r="AS91" s="902"/>
      <c r="AT91" s="902"/>
      <c r="AU91" s="903"/>
      <c r="AV91" s="904"/>
      <c r="AW91" s="899"/>
      <c r="AX91" s="900"/>
      <c r="AY91" s="901"/>
      <c r="AZ91" s="903"/>
      <c r="BA91" s="902"/>
      <c r="BB91" s="902"/>
      <c r="BC91" s="903"/>
      <c r="BD91" s="901"/>
      <c r="BE91" s="906"/>
      <c r="BF91" s="907"/>
      <c r="BG91" s="907"/>
      <c r="BH91" s="908"/>
      <c r="BI91" s="1659"/>
      <c r="BJ91" s="854" t="s">
        <v>301</v>
      </c>
      <c r="BK91" s="899"/>
      <c r="BL91" s="900"/>
      <c r="BM91" s="901"/>
      <c r="BN91" s="903"/>
      <c r="BO91" s="902"/>
      <c r="BP91" s="902"/>
      <c r="BQ91" s="903"/>
      <c r="BR91" s="904"/>
      <c r="BS91" s="899"/>
      <c r="BT91" s="900"/>
      <c r="BU91" s="905"/>
      <c r="BV91" s="852"/>
      <c r="BW91" s="902"/>
      <c r="BX91" s="902"/>
      <c r="BY91" s="852"/>
      <c r="BZ91" s="904"/>
      <c r="CA91" s="899"/>
      <c r="CB91" s="900"/>
      <c r="CC91" s="905"/>
      <c r="CD91" s="852"/>
      <c r="CE91" s="902"/>
      <c r="CF91" s="902"/>
      <c r="CG91" s="852"/>
      <c r="CH91" s="901"/>
      <c r="CI91" s="906"/>
      <c r="CJ91" s="907"/>
      <c r="CK91" s="907"/>
      <c r="CL91" s="908"/>
      <c r="CM91" s="1659"/>
      <c r="CN91" s="854" t="s">
        <v>301</v>
      </c>
      <c r="CO91" s="899"/>
      <c r="CP91" s="900"/>
      <c r="CQ91" s="901"/>
      <c r="CR91" s="903"/>
      <c r="CS91" s="902"/>
      <c r="CT91" s="902"/>
      <c r="CU91" s="903"/>
      <c r="CV91" s="904"/>
      <c r="CW91" s="899"/>
      <c r="CX91" s="900"/>
      <c r="CY91" s="905"/>
      <c r="CZ91" s="852"/>
      <c r="DA91" s="902"/>
      <c r="DB91" s="902"/>
      <c r="DC91" s="852"/>
      <c r="DD91" s="904"/>
      <c r="DE91" s="899"/>
      <c r="DF91" s="900"/>
      <c r="DG91" s="905"/>
      <c r="DH91" s="852"/>
      <c r="DI91" s="902"/>
      <c r="DJ91" s="902"/>
      <c r="DK91" s="852"/>
      <c r="DL91" s="901"/>
      <c r="DM91" s="906"/>
      <c r="DN91" s="907"/>
      <c r="DO91" s="907"/>
      <c r="DP91" s="908"/>
      <c r="DR91" s="898"/>
      <c r="DS91" s="852"/>
      <c r="DT91" s="853"/>
    </row>
    <row r="92" spans="1:124" ht="14.1" hidden="1" customHeight="1" x14ac:dyDescent="0.25">
      <c r="A92" s="1659"/>
      <c r="B92" s="854" t="s">
        <v>302</v>
      </c>
      <c r="C92" s="909"/>
      <c r="D92" s="910"/>
      <c r="E92" s="911"/>
      <c r="F92" s="912"/>
      <c r="G92" s="913"/>
      <c r="H92" s="913"/>
      <c r="I92" s="903"/>
      <c r="J92" s="914"/>
      <c r="K92" s="909"/>
      <c r="L92" s="910"/>
      <c r="M92" s="911"/>
      <c r="N92" s="912"/>
      <c r="O92" s="913"/>
      <c r="P92" s="913"/>
      <c r="Q92" s="903"/>
      <c r="R92" s="914"/>
      <c r="S92" s="909"/>
      <c r="T92" s="910"/>
      <c r="U92" s="911"/>
      <c r="V92" s="912"/>
      <c r="W92" s="913"/>
      <c r="X92" s="913"/>
      <c r="Y92" s="903"/>
      <c r="Z92" s="911"/>
      <c r="AA92" s="906"/>
      <c r="AB92" s="907"/>
      <c r="AC92" s="907"/>
      <c r="AD92" s="908"/>
      <c r="AE92" s="1659"/>
      <c r="AF92" s="854" t="s">
        <v>302</v>
      </c>
      <c r="AG92" s="909"/>
      <c r="AH92" s="910"/>
      <c r="AI92" s="911"/>
      <c r="AJ92" s="912"/>
      <c r="AK92" s="913"/>
      <c r="AL92" s="913"/>
      <c r="AM92" s="903"/>
      <c r="AN92" s="914"/>
      <c r="AO92" s="909"/>
      <c r="AP92" s="910"/>
      <c r="AQ92" s="911"/>
      <c r="AR92" s="912"/>
      <c r="AS92" s="913"/>
      <c r="AT92" s="913"/>
      <c r="AU92" s="903"/>
      <c r="AV92" s="914"/>
      <c r="AW92" s="909"/>
      <c r="AX92" s="910"/>
      <c r="AY92" s="911"/>
      <c r="AZ92" s="912"/>
      <c r="BA92" s="913"/>
      <c r="BB92" s="913"/>
      <c r="BC92" s="903"/>
      <c r="BD92" s="911"/>
      <c r="BE92" s="906"/>
      <c r="BF92" s="907"/>
      <c r="BG92" s="907"/>
      <c r="BH92" s="908"/>
      <c r="BI92" s="1659"/>
      <c r="BJ92" s="854" t="s">
        <v>302</v>
      </c>
      <c r="BK92" s="909"/>
      <c r="BL92" s="910"/>
      <c r="BM92" s="911"/>
      <c r="BN92" s="912"/>
      <c r="BO92" s="913"/>
      <c r="BP92" s="913"/>
      <c r="BQ92" s="903"/>
      <c r="BR92" s="914"/>
      <c r="BS92" s="899"/>
      <c r="BT92" s="900"/>
      <c r="BU92" s="905"/>
      <c r="BV92" s="852"/>
      <c r="BW92" s="913"/>
      <c r="BX92" s="913"/>
      <c r="BY92" s="852"/>
      <c r="BZ92" s="904"/>
      <c r="CA92" s="899"/>
      <c r="CB92" s="900"/>
      <c r="CC92" s="905"/>
      <c r="CD92" s="852"/>
      <c r="CE92" s="913"/>
      <c r="CF92" s="913"/>
      <c r="CG92" s="852"/>
      <c r="CH92" s="901"/>
      <c r="CI92" s="906"/>
      <c r="CJ92" s="907"/>
      <c r="CK92" s="907"/>
      <c r="CL92" s="908"/>
      <c r="CM92" s="1659"/>
      <c r="CN92" s="854" t="s">
        <v>302</v>
      </c>
      <c r="CO92" s="909"/>
      <c r="CP92" s="910"/>
      <c r="CQ92" s="911"/>
      <c r="CR92" s="912"/>
      <c r="CS92" s="913"/>
      <c r="CT92" s="913"/>
      <c r="CU92" s="903"/>
      <c r="CV92" s="914"/>
      <c r="CW92" s="899"/>
      <c r="CX92" s="900"/>
      <c r="CY92" s="905"/>
      <c r="CZ92" s="852"/>
      <c r="DA92" s="913"/>
      <c r="DB92" s="913"/>
      <c r="DC92" s="852"/>
      <c r="DD92" s="904"/>
      <c r="DE92" s="899"/>
      <c r="DF92" s="900"/>
      <c r="DG92" s="905"/>
      <c r="DH92" s="852"/>
      <c r="DI92" s="913"/>
      <c r="DJ92" s="913"/>
      <c r="DK92" s="852"/>
      <c r="DL92" s="901"/>
      <c r="DM92" s="906"/>
      <c r="DN92" s="907"/>
      <c r="DO92" s="907"/>
      <c r="DP92" s="908"/>
      <c r="DR92" s="898"/>
      <c r="DS92" s="852"/>
      <c r="DT92" s="853"/>
    </row>
    <row r="93" spans="1:124" ht="14.1" hidden="1" customHeight="1" x14ac:dyDescent="0.25">
      <c r="A93" s="1659"/>
      <c r="B93" s="854" t="s">
        <v>303</v>
      </c>
      <c r="C93" s="909"/>
      <c r="D93" s="910"/>
      <c r="E93" s="911"/>
      <c r="F93" s="912"/>
      <c r="G93" s="913"/>
      <c r="H93" s="913"/>
      <c r="I93" s="903"/>
      <c r="J93" s="914"/>
      <c r="K93" s="909"/>
      <c r="L93" s="910"/>
      <c r="M93" s="911"/>
      <c r="N93" s="912"/>
      <c r="O93" s="913"/>
      <c r="P93" s="913"/>
      <c r="Q93" s="903"/>
      <c r="R93" s="914"/>
      <c r="S93" s="909"/>
      <c r="T93" s="910"/>
      <c r="U93" s="911"/>
      <c r="V93" s="912"/>
      <c r="W93" s="913"/>
      <c r="X93" s="913"/>
      <c r="Y93" s="903"/>
      <c r="Z93" s="911"/>
      <c r="AA93" s="906"/>
      <c r="AB93" s="907"/>
      <c r="AC93" s="907"/>
      <c r="AD93" s="908"/>
      <c r="AE93" s="1659"/>
      <c r="AF93" s="854" t="s">
        <v>303</v>
      </c>
      <c r="AG93" s="909"/>
      <c r="AH93" s="910"/>
      <c r="AI93" s="911"/>
      <c r="AJ93" s="912"/>
      <c r="AK93" s="913"/>
      <c r="AL93" s="913"/>
      <c r="AM93" s="903"/>
      <c r="AN93" s="914"/>
      <c r="AO93" s="909"/>
      <c r="AP93" s="910"/>
      <c r="AQ93" s="911"/>
      <c r="AR93" s="912"/>
      <c r="AS93" s="913"/>
      <c r="AT93" s="913"/>
      <c r="AU93" s="903"/>
      <c r="AV93" s="914"/>
      <c r="AW93" s="909"/>
      <c r="AX93" s="910"/>
      <c r="AY93" s="911"/>
      <c r="AZ93" s="912"/>
      <c r="BA93" s="913"/>
      <c r="BB93" s="913"/>
      <c r="BC93" s="903"/>
      <c r="BD93" s="911"/>
      <c r="BE93" s="906"/>
      <c r="BF93" s="907"/>
      <c r="BG93" s="907"/>
      <c r="BH93" s="908"/>
      <c r="BI93" s="1659"/>
      <c r="BJ93" s="854" t="s">
        <v>303</v>
      </c>
      <c r="BK93" s="909"/>
      <c r="BL93" s="910"/>
      <c r="BM93" s="911"/>
      <c r="BN93" s="912"/>
      <c r="BO93" s="913"/>
      <c r="BP93" s="913"/>
      <c r="BQ93" s="903"/>
      <c r="BR93" s="914"/>
      <c r="BS93" s="899"/>
      <c r="BT93" s="900"/>
      <c r="BU93" s="905"/>
      <c r="BV93" s="852"/>
      <c r="BW93" s="913"/>
      <c r="BX93" s="913"/>
      <c r="BY93" s="852"/>
      <c r="BZ93" s="904"/>
      <c r="CA93" s="899"/>
      <c r="CB93" s="900"/>
      <c r="CC93" s="905"/>
      <c r="CD93" s="852"/>
      <c r="CE93" s="913"/>
      <c r="CF93" s="913"/>
      <c r="CG93" s="852"/>
      <c r="CH93" s="901"/>
      <c r="CI93" s="906"/>
      <c r="CJ93" s="907"/>
      <c r="CK93" s="907"/>
      <c r="CL93" s="908"/>
      <c r="CM93" s="1659"/>
      <c r="CN93" s="854" t="s">
        <v>303</v>
      </c>
      <c r="CO93" s="909"/>
      <c r="CP93" s="910"/>
      <c r="CQ93" s="911"/>
      <c r="CR93" s="912"/>
      <c r="CS93" s="913"/>
      <c r="CT93" s="913"/>
      <c r="CU93" s="903"/>
      <c r="CV93" s="914"/>
      <c r="CW93" s="899"/>
      <c r="CX93" s="900"/>
      <c r="CY93" s="905"/>
      <c r="CZ93" s="852"/>
      <c r="DA93" s="913"/>
      <c r="DB93" s="913"/>
      <c r="DC93" s="852"/>
      <c r="DD93" s="904"/>
      <c r="DE93" s="899"/>
      <c r="DF93" s="900"/>
      <c r="DG93" s="905"/>
      <c r="DH93" s="852"/>
      <c r="DI93" s="913"/>
      <c r="DJ93" s="913"/>
      <c r="DK93" s="852"/>
      <c r="DL93" s="901"/>
      <c r="DM93" s="906"/>
      <c r="DN93" s="907"/>
      <c r="DO93" s="907"/>
      <c r="DP93" s="908"/>
      <c r="DR93" s="898"/>
      <c r="DS93" s="852"/>
      <c r="DT93" s="853"/>
    </row>
    <row r="94" spans="1:124" ht="14.1" hidden="1" customHeight="1" x14ac:dyDescent="0.25">
      <c r="A94" s="1659"/>
      <c r="B94" s="854" t="s">
        <v>304</v>
      </c>
      <c r="C94" s="909"/>
      <c r="D94" s="910"/>
      <c r="E94" s="911"/>
      <c r="F94" s="912"/>
      <c r="G94" s="913"/>
      <c r="H94" s="913"/>
      <c r="I94" s="903"/>
      <c r="J94" s="914"/>
      <c r="K94" s="909"/>
      <c r="L94" s="910"/>
      <c r="M94" s="911"/>
      <c r="N94" s="912"/>
      <c r="O94" s="913"/>
      <c r="P94" s="913"/>
      <c r="Q94" s="903"/>
      <c r="R94" s="914"/>
      <c r="S94" s="909"/>
      <c r="T94" s="910"/>
      <c r="U94" s="911"/>
      <c r="V94" s="912"/>
      <c r="W94" s="913"/>
      <c r="X94" s="913"/>
      <c r="Y94" s="903"/>
      <c r="Z94" s="911"/>
      <c r="AA94" s="906"/>
      <c r="AB94" s="907"/>
      <c r="AC94" s="907"/>
      <c r="AD94" s="908"/>
      <c r="AE94" s="1659"/>
      <c r="AF94" s="854" t="s">
        <v>304</v>
      </c>
      <c r="AG94" s="909"/>
      <c r="AH94" s="910"/>
      <c r="AI94" s="911"/>
      <c r="AJ94" s="912"/>
      <c r="AK94" s="913"/>
      <c r="AL94" s="913"/>
      <c r="AM94" s="903"/>
      <c r="AN94" s="914"/>
      <c r="AO94" s="909"/>
      <c r="AP94" s="910"/>
      <c r="AQ94" s="911"/>
      <c r="AR94" s="912"/>
      <c r="AS94" s="913"/>
      <c r="AT94" s="913"/>
      <c r="AU94" s="903"/>
      <c r="AV94" s="914"/>
      <c r="AW94" s="909"/>
      <c r="AX94" s="910"/>
      <c r="AY94" s="911"/>
      <c r="AZ94" s="912"/>
      <c r="BA94" s="913"/>
      <c r="BB94" s="913"/>
      <c r="BC94" s="903"/>
      <c r="BD94" s="911"/>
      <c r="BE94" s="906"/>
      <c r="BF94" s="907"/>
      <c r="BG94" s="907"/>
      <c r="BH94" s="908"/>
      <c r="BI94" s="1659"/>
      <c r="BJ94" s="854" t="s">
        <v>304</v>
      </c>
      <c r="BK94" s="909"/>
      <c r="BL94" s="910"/>
      <c r="BM94" s="911"/>
      <c r="BN94" s="912"/>
      <c r="BO94" s="913"/>
      <c r="BP94" s="913"/>
      <c r="BQ94" s="903"/>
      <c r="BR94" s="914"/>
      <c r="BS94" s="899"/>
      <c r="BT94" s="900"/>
      <c r="BU94" s="905"/>
      <c r="BV94" s="852"/>
      <c r="BW94" s="913"/>
      <c r="BX94" s="913"/>
      <c r="BY94" s="852"/>
      <c r="BZ94" s="904"/>
      <c r="CA94" s="899"/>
      <c r="CB94" s="900"/>
      <c r="CC94" s="905"/>
      <c r="CD94" s="852"/>
      <c r="CE94" s="913"/>
      <c r="CF94" s="913"/>
      <c r="CG94" s="852"/>
      <c r="CH94" s="901"/>
      <c r="CI94" s="906"/>
      <c r="CJ94" s="907"/>
      <c r="CK94" s="907"/>
      <c r="CL94" s="908"/>
      <c r="CM94" s="1659"/>
      <c r="CN94" s="854" t="s">
        <v>304</v>
      </c>
      <c r="CO94" s="909"/>
      <c r="CP94" s="910"/>
      <c r="CQ94" s="911"/>
      <c r="CR94" s="912"/>
      <c r="CS94" s="913"/>
      <c r="CT94" s="913"/>
      <c r="CU94" s="903"/>
      <c r="CV94" s="914"/>
      <c r="CW94" s="899"/>
      <c r="CX94" s="900"/>
      <c r="CY94" s="905"/>
      <c r="CZ94" s="852"/>
      <c r="DA94" s="913"/>
      <c r="DB94" s="913"/>
      <c r="DC94" s="852"/>
      <c r="DD94" s="904"/>
      <c r="DE94" s="899"/>
      <c r="DF94" s="900"/>
      <c r="DG94" s="905"/>
      <c r="DH94" s="852"/>
      <c r="DI94" s="913"/>
      <c r="DJ94" s="913"/>
      <c r="DK94" s="852"/>
      <c r="DL94" s="901"/>
      <c r="DM94" s="906"/>
      <c r="DN94" s="907"/>
      <c r="DO94" s="907"/>
      <c r="DP94" s="908"/>
      <c r="DR94" s="898"/>
      <c r="DS94" s="852"/>
      <c r="DT94" s="853"/>
    </row>
    <row r="95" spans="1:124" ht="14.1" hidden="1" customHeight="1" x14ac:dyDescent="0.25">
      <c r="A95" s="1659"/>
      <c r="B95" s="854" t="s">
        <v>305</v>
      </c>
      <c r="C95" s="915"/>
      <c r="D95" s="916"/>
      <c r="E95" s="917"/>
      <c r="F95" s="918"/>
      <c r="G95" s="919"/>
      <c r="H95" s="919"/>
      <c r="I95" s="918"/>
      <c r="J95" s="920"/>
      <c r="K95" s="915"/>
      <c r="L95" s="916"/>
      <c r="M95" s="917"/>
      <c r="N95" s="918"/>
      <c r="O95" s="919"/>
      <c r="P95" s="919"/>
      <c r="Q95" s="918"/>
      <c r="R95" s="920"/>
      <c r="S95" s="915"/>
      <c r="T95" s="916"/>
      <c r="U95" s="917"/>
      <c r="V95" s="918"/>
      <c r="W95" s="919"/>
      <c r="X95" s="919"/>
      <c r="Y95" s="918"/>
      <c r="Z95" s="917"/>
      <c r="AA95" s="923"/>
      <c r="AB95" s="924"/>
      <c r="AC95" s="924"/>
      <c r="AD95" s="925"/>
      <c r="AE95" s="1659"/>
      <c r="AF95" s="854" t="s">
        <v>305</v>
      </c>
      <c r="AG95" s="915"/>
      <c r="AH95" s="916"/>
      <c r="AI95" s="917"/>
      <c r="AJ95" s="918"/>
      <c r="AK95" s="919"/>
      <c r="AL95" s="919"/>
      <c r="AM95" s="918"/>
      <c r="AN95" s="920"/>
      <c r="AO95" s="915"/>
      <c r="AP95" s="916"/>
      <c r="AQ95" s="917"/>
      <c r="AR95" s="918"/>
      <c r="AS95" s="919"/>
      <c r="AT95" s="919"/>
      <c r="AU95" s="918"/>
      <c r="AV95" s="920"/>
      <c r="AW95" s="915"/>
      <c r="AX95" s="916"/>
      <c r="AY95" s="917"/>
      <c r="AZ95" s="918"/>
      <c r="BA95" s="919"/>
      <c r="BB95" s="919"/>
      <c r="BC95" s="918"/>
      <c r="BD95" s="917"/>
      <c r="BE95" s="926"/>
      <c r="BF95" s="927"/>
      <c r="BG95" s="927"/>
      <c r="BH95" s="928"/>
      <c r="BI95" s="1659"/>
      <c r="BJ95" s="854" t="s">
        <v>305</v>
      </c>
      <c r="BK95" s="915"/>
      <c r="BL95" s="916"/>
      <c r="BM95" s="917"/>
      <c r="BN95" s="918"/>
      <c r="BO95" s="919"/>
      <c r="BP95" s="919"/>
      <c r="BQ95" s="918"/>
      <c r="BR95" s="920"/>
      <c r="BS95" s="915"/>
      <c r="BT95" s="916"/>
      <c r="BU95" s="921"/>
      <c r="BV95" s="922"/>
      <c r="BW95" s="919"/>
      <c r="BX95" s="919"/>
      <c r="BY95" s="922"/>
      <c r="BZ95" s="920"/>
      <c r="CA95" s="915"/>
      <c r="CB95" s="916"/>
      <c r="CC95" s="921"/>
      <c r="CD95" s="922"/>
      <c r="CE95" s="919"/>
      <c r="CF95" s="919"/>
      <c r="CG95" s="922"/>
      <c r="CH95" s="917"/>
      <c r="CI95" s="926"/>
      <c r="CJ95" s="927"/>
      <c r="CK95" s="927"/>
      <c r="CL95" s="928"/>
      <c r="CM95" s="1659"/>
      <c r="CN95" s="854" t="s">
        <v>305</v>
      </c>
      <c r="CO95" s="915"/>
      <c r="CP95" s="916"/>
      <c r="CQ95" s="917"/>
      <c r="CR95" s="918"/>
      <c r="CS95" s="919"/>
      <c r="CT95" s="919"/>
      <c r="CU95" s="918"/>
      <c r="CV95" s="920"/>
      <c r="CW95" s="915"/>
      <c r="CX95" s="916"/>
      <c r="CY95" s="921"/>
      <c r="CZ95" s="922"/>
      <c r="DA95" s="919"/>
      <c r="DB95" s="919"/>
      <c r="DC95" s="922"/>
      <c r="DD95" s="920"/>
      <c r="DE95" s="915"/>
      <c r="DF95" s="916"/>
      <c r="DG95" s="921"/>
      <c r="DH95" s="922"/>
      <c r="DI95" s="919"/>
      <c r="DJ95" s="919"/>
      <c r="DK95" s="922"/>
      <c r="DL95" s="917"/>
      <c r="DM95" s="926"/>
      <c r="DN95" s="927"/>
      <c r="DO95" s="927"/>
      <c r="DP95" s="928"/>
      <c r="DR95" s="929"/>
      <c r="DS95" s="922"/>
      <c r="DT95" s="930"/>
    </row>
    <row r="96" spans="1:124" ht="14.1" customHeight="1" x14ac:dyDescent="0.25">
      <c r="A96" s="1693" t="s">
        <v>44</v>
      </c>
      <c r="B96" s="827"/>
      <c r="C96" s="931" t="s">
        <v>45</v>
      </c>
      <c r="D96" s="831" t="s">
        <v>29</v>
      </c>
      <c r="E96" s="932" t="s">
        <v>28</v>
      </c>
      <c r="F96" s="933" t="s">
        <v>306</v>
      </c>
      <c r="G96" s="1686" t="s">
        <v>46</v>
      </c>
      <c r="H96" s="1687"/>
      <c r="I96" s="1688"/>
      <c r="J96" s="1692"/>
      <c r="K96" s="931" t="s">
        <v>45</v>
      </c>
      <c r="L96" s="831" t="s">
        <v>29</v>
      </c>
      <c r="M96" s="932" t="s">
        <v>28</v>
      </c>
      <c r="N96" s="933" t="s">
        <v>306</v>
      </c>
      <c r="O96" s="1686" t="s">
        <v>46</v>
      </c>
      <c r="P96" s="1687"/>
      <c r="Q96" s="1688"/>
      <c r="R96" s="1692"/>
      <c r="S96" s="931" t="s">
        <v>45</v>
      </c>
      <c r="T96" s="831" t="s">
        <v>29</v>
      </c>
      <c r="U96" s="932" t="s">
        <v>28</v>
      </c>
      <c r="V96" s="933" t="s">
        <v>306</v>
      </c>
      <c r="W96" s="1686" t="s">
        <v>46</v>
      </c>
      <c r="X96" s="1687"/>
      <c r="Y96" s="1688"/>
      <c r="Z96" s="1688"/>
      <c r="AA96" s="1737" t="s">
        <v>68</v>
      </c>
      <c r="AB96" s="1738"/>
      <c r="AC96" s="1738"/>
      <c r="AD96" s="1739"/>
      <c r="AE96" s="1693" t="s">
        <v>44</v>
      </c>
      <c r="AF96" s="827"/>
      <c r="AG96" s="931" t="s">
        <v>45</v>
      </c>
      <c r="AH96" s="831" t="s">
        <v>29</v>
      </c>
      <c r="AI96" s="932" t="s">
        <v>28</v>
      </c>
      <c r="AJ96" s="933" t="s">
        <v>306</v>
      </c>
      <c r="AK96" s="1686" t="s">
        <v>46</v>
      </c>
      <c r="AL96" s="1687"/>
      <c r="AM96" s="1688"/>
      <c r="AN96" s="1692"/>
      <c r="AO96" s="931" t="s">
        <v>45</v>
      </c>
      <c r="AP96" s="831" t="s">
        <v>29</v>
      </c>
      <c r="AQ96" s="932" t="s">
        <v>28</v>
      </c>
      <c r="AR96" s="933" t="s">
        <v>306</v>
      </c>
      <c r="AS96" s="1686" t="s">
        <v>46</v>
      </c>
      <c r="AT96" s="1687"/>
      <c r="AU96" s="1688"/>
      <c r="AV96" s="1692"/>
      <c r="AW96" s="931" t="s">
        <v>45</v>
      </c>
      <c r="AX96" s="831" t="s">
        <v>29</v>
      </c>
      <c r="AY96" s="932" t="s">
        <v>28</v>
      </c>
      <c r="AZ96" s="933" t="s">
        <v>306</v>
      </c>
      <c r="BA96" s="1686" t="s">
        <v>46</v>
      </c>
      <c r="BB96" s="1687"/>
      <c r="BC96" s="1688"/>
      <c r="BD96" s="1688"/>
      <c r="BE96" s="1737" t="s">
        <v>68</v>
      </c>
      <c r="BF96" s="1738"/>
      <c r="BG96" s="1738"/>
      <c r="BH96" s="1739"/>
      <c r="BI96" s="1693" t="s">
        <v>44</v>
      </c>
      <c r="BJ96" s="827"/>
      <c r="BK96" s="931" t="s">
        <v>45</v>
      </c>
      <c r="BL96" s="831" t="s">
        <v>29</v>
      </c>
      <c r="BM96" s="932" t="s">
        <v>28</v>
      </c>
      <c r="BN96" s="933" t="s">
        <v>306</v>
      </c>
      <c r="BO96" s="1686" t="s">
        <v>46</v>
      </c>
      <c r="BP96" s="1687"/>
      <c r="BQ96" s="1688"/>
      <c r="BR96" s="1692"/>
      <c r="BS96" s="931" t="s">
        <v>45</v>
      </c>
      <c r="BT96" s="831" t="s">
        <v>29</v>
      </c>
      <c r="BU96" s="932" t="s">
        <v>28</v>
      </c>
      <c r="BV96" s="933" t="s">
        <v>306</v>
      </c>
      <c r="BW96" s="1686" t="s">
        <v>46</v>
      </c>
      <c r="BX96" s="1687"/>
      <c r="BY96" s="1688"/>
      <c r="BZ96" s="1692"/>
      <c r="CA96" s="931" t="s">
        <v>45</v>
      </c>
      <c r="CB96" s="831" t="s">
        <v>29</v>
      </c>
      <c r="CC96" s="932" t="s">
        <v>28</v>
      </c>
      <c r="CD96" s="933" t="s">
        <v>306</v>
      </c>
      <c r="CE96" s="1686" t="s">
        <v>46</v>
      </c>
      <c r="CF96" s="1687"/>
      <c r="CG96" s="1688"/>
      <c r="CH96" s="1688"/>
      <c r="CI96" s="1737" t="s">
        <v>68</v>
      </c>
      <c r="CJ96" s="1738"/>
      <c r="CK96" s="1738"/>
      <c r="CL96" s="1739"/>
      <c r="CM96" s="1693" t="s">
        <v>44</v>
      </c>
      <c r="CN96" s="827"/>
      <c r="CO96" s="931" t="s">
        <v>45</v>
      </c>
      <c r="CP96" s="831" t="s">
        <v>29</v>
      </c>
      <c r="CQ96" s="932" t="s">
        <v>28</v>
      </c>
      <c r="CR96" s="933" t="s">
        <v>306</v>
      </c>
      <c r="CS96" s="1686" t="s">
        <v>46</v>
      </c>
      <c r="CT96" s="1687"/>
      <c r="CU96" s="1688"/>
      <c r="CV96" s="1692"/>
      <c r="CW96" s="931" t="s">
        <v>45</v>
      </c>
      <c r="CX96" s="831" t="s">
        <v>29</v>
      </c>
      <c r="CY96" s="932" t="s">
        <v>28</v>
      </c>
      <c r="CZ96" s="933" t="s">
        <v>306</v>
      </c>
      <c r="DA96" s="1686" t="s">
        <v>46</v>
      </c>
      <c r="DB96" s="1687"/>
      <c r="DC96" s="1688"/>
      <c r="DD96" s="1692"/>
      <c r="DE96" s="931" t="s">
        <v>45</v>
      </c>
      <c r="DF96" s="831" t="s">
        <v>29</v>
      </c>
      <c r="DG96" s="932" t="s">
        <v>28</v>
      </c>
      <c r="DH96" s="933" t="s">
        <v>306</v>
      </c>
      <c r="DI96" s="1686" t="s">
        <v>46</v>
      </c>
      <c r="DJ96" s="1687"/>
      <c r="DK96" s="1688"/>
      <c r="DL96" s="1688"/>
      <c r="DM96" s="1737" t="s">
        <v>68</v>
      </c>
      <c r="DN96" s="1738"/>
      <c r="DO96" s="1738"/>
      <c r="DP96" s="1739"/>
      <c r="DR96" s="934" t="s">
        <v>45</v>
      </c>
      <c r="DS96" s="935" t="s">
        <v>307</v>
      </c>
    </row>
    <row r="97" spans="1:124" ht="14.1" customHeight="1" x14ac:dyDescent="0.25">
      <c r="A97" s="1658"/>
      <c r="B97" s="936" t="s">
        <v>32</v>
      </c>
      <c r="C97" s="937" t="e">
        <f ca="1">SUM(J56:J75)</f>
        <v>#REF!</v>
      </c>
      <c r="D97" s="938" t="e">
        <f ca="1">F97/E97</f>
        <v>#REF!</v>
      </c>
      <c r="E97" s="939" t="e">
        <f ca="1">SUM(F56:F75)</f>
        <v>#REF!</v>
      </c>
      <c r="F97" s="940" t="e">
        <f ca="1">SUM(I56:I75)</f>
        <v>#REF!</v>
      </c>
      <c r="G97" s="1661" t="s">
        <v>47</v>
      </c>
      <c r="H97" s="941" t="e">
        <f ca="1">SUM(H56:H75)</f>
        <v>#REF!</v>
      </c>
      <c r="I97" s="1652" t="e">
        <f ca="1">IF(E100&lt;&gt;0,E101/E100,0)</f>
        <v>#REF!</v>
      </c>
      <c r="J97" s="1678"/>
      <c r="K97" s="937" t="e">
        <f ca="1">SUM(R56:R75)</f>
        <v>#REF!</v>
      </c>
      <c r="L97" s="938" t="e">
        <f ca="1">N97/M97</f>
        <v>#REF!</v>
      </c>
      <c r="M97" s="939" t="e">
        <f ca="1">SUM(N56:N75)</f>
        <v>#REF!</v>
      </c>
      <c r="N97" s="940" t="e">
        <f ca="1">SUM(Q56:Q75)</f>
        <v>#REF!</v>
      </c>
      <c r="O97" s="1661" t="s">
        <v>47</v>
      </c>
      <c r="P97" s="941" t="e">
        <f ca="1">SUM(P56:P75)</f>
        <v>#REF!</v>
      </c>
      <c r="Q97" s="1652" t="e">
        <f ca="1">IF(M100&lt;&gt;0,M101/M100,0)</f>
        <v>#REF!</v>
      </c>
      <c r="R97" s="1678"/>
      <c r="S97" s="937" t="e">
        <f ca="1">SUM(Z56:Z75)</f>
        <v>#REF!</v>
      </c>
      <c r="T97" s="938" t="e">
        <f ca="1">V97/U97</f>
        <v>#REF!</v>
      </c>
      <c r="U97" s="939" t="e">
        <f ca="1">SUM(V56:V75)</f>
        <v>#REF!</v>
      </c>
      <c r="V97" s="940" t="e">
        <f ca="1">SUM(Y56:Y75)</f>
        <v>#REF!</v>
      </c>
      <c r="W97" s="1661" t="s">
        <v>47</v>
      </c>
      <c r="X97" s="941" t="e">
        <f ca="1">SUM(X56:X75)</f>
        <v>#REF!</v>
      </c>
      <c r="Y97" s="1652" t="e">
        <f ca="1">IF(U100&lt;&gt;0,U101/U100,0)</f>
        <v>#REF!</v>
      </c>
      <c r="Z97" s="1682"/>
      <c r="AA97" s="1291" t="s">
        <v>47</v>
      </c>
      <c r="AB97" s="1684" t="e">
        <f ca="1">SUM(AA56:AA75)</f>
        <v>#REF!</v>
      </c>
      <c r="AC97" s="1684"/>
      <c r="AD97" s="1292"/>
      <c r="AE97" s="1658"/>
      <c r="AF97" s="936" t="s">
        <v>32</v>
      </c>
      <c r="AG97" s="937" t="e">
        <f ca="1">SUM(AN56:AN75)</f>
        <v>#REF!</v>
      </c>
      <c r="AH97" s="938" t="e">
        <f ca="1">AJ97/AI97</f>
        <v>#REF!</v>
      </c>
      <c r="AI97" s="939" t="e">
        <f ca="1">SUM(AJ56:AJ75)</f>
        <v>#REF!</v>
      </c>
      <c r="AJ97" s="940" t="e">
        <f ca="1">SUM(AM56:AM75)</f>
        <v>#REF!</v>
      </c>
      <c r="AK97" s="1661" t="s">
        <v>47</v>
      </c>
      <c r="AL97" s="941" t="e">
        <f ca="1">SUM(AL56:AL75)</f>
        <v>#REF!</v>
      </c>
      <c r="AM97" s="1652" t="e">
        <f ca="1">IF(AI100&lt;&gt;0,AI101/AI100,0)</f>
        <v>#REF!</v>
      </c>
      <c r="AN97" s="1678"/>
      <c r="AO97" s="937" t="e">
        <f ca="1">SUM(AV56:AV75)</f>
        <v>#REF!</v>
      </c>
      <c r="AP97" s="938" t="e">
        <f ca="1">AR97/AQ97</f>
        <v>#REF!</v>
      </c>
      <c r="AQ97" s="939" t="e">
        <f ca="1">SUM(AR56:AR75)</f>
        <v>#REF!</v>
      </c>
      <c r="AR97" s="940" t="e">
        <f ca="1">SUM(AU56:AU75)</f>
        <v>#REF!</v>
      </c>
      <c r="AS97" s="1661" t="s">
        <v>47</v>
      </c>
      <c r="AT97" s="941" t="e">
        <f ca="1">SUM(AT56:AT75)</f>
        <v>#REF!</v>
      </c>
      <c r="AU97" s="1652" t="e">
        <f ca="1">IF(AQ100&lt;&gt;0,AQ101/AQ100,0)</f>
        <v>#REF!</v>
      </c>
      <c r="AV97" s="1678"/>
      <c r="AW97" s="937" t="e">
        <f ca="1">SUM(BD56:BD75)</f>
        <v>#REF!</v>
      </c>
      <c r="AX97" s="938" t="e">
        <f ca="1">AZ97/AY97</f>
        <v>#REF!</v>
      </c>
      <c r="AY97" s="939" t="e">
        <f ca="1">SUM(AZ56:AZ75)</f>
        <v>#REF!</v>
      </c>
      <c r="AZ97" s="940" t="e">
        <f ca="1">SUM(BC56:BC75)</f>
        <v>#REF!</v>
      </c>
      <c r="BA97" s="1661" t="s">
        <v>47</v>
      </c>
      <c r="BB97" s="941" t="e">
        <f ca="1">SUM(BB56:BB75)</f>
        <v>#REF!</v>
      </c>
      <c r="BC97" s="1652" t="e">
        <f ca="1">IF(AY100&lt;&gt;0,AY101/AY100,0)</f>
        <v>#REF!</v>
      </c>
      <c r="BD97" s="1682"/>
      <c r="BE97" s="1291" t="s">
        <v>47</v>
      </c>
      <c r="BF97" s="1684" t="e">
        <f ca="1">SUM(BE56:BE75)</f>
        <v>#REF!</v>
      </c>
      <c r="BG97" s="1684"/>
      <c r="BH97" s="1292"/>
      <c r="BI97" s="1658"/>
      <c r="BJ97" s="936" t="s">
        <v>32</v>
      </c>
      <c r="BK97" s="937" t="e">
        <f ca="1">SUM(BR56:BR75)</f>
        <v>#REF!</v>
      </c>
      <c r="BL97" s="938" t="e">
        <f ca="1">BN97/BM97</f>
        <v>#REF!</v>
      </c>
      <c r="BM97" s="939" t="e">
        <f ca="1">SUM(BN56:BN75)</f>
        <v>#REF!</v>
      </c>
      <c r="BN97" s="940" t="e">
        <f ca="1">SUM(BQ56:BQ75)</f>
        <v>#REF!</v>
      </c>
      <c r="BO97" s="1661" t="s">
        <v>47</v>
      </c>
      <c r="BP97" s="941" t="e">
        <f ca="1">SUM(BP56:BP75)</f>
        <v>#REF!</v>
      </c>
      <c r="BQ97" s="1652" t="e">
        <f ca="1">IF(BM100&lt;&gt;0,BM101/BM100,0)</f>
        <v>#REF!</v>
      </c>
      <c r="BR97" s="1678"/>
      <c r="BS97" s="937" t="e">
        <f ca="1">SUM(BZ56:BZ75)</f>
        <v>#REF!</v>
      </c>
      <c r="BT97" s="938" t="e">
        <f ca="1">BV97/BU97</f>
        <v>#REF!</v>
      </c>
      <c r="BU97" s="939" t="e">
        <f ca="1">SUM(BV56:BV75)</f>
        <v>#REF!</v>
      </c>
      <c r="BV97" s="940" t="e">
        <f ca="1">SUM(BY56:BY75)</f>
        <v>#REF!</v>
      </c>
      <c r="BW97" s="1661" t="s">
        <v>47</v>
      </c>
      <c r="BX97" s="941" t="e">
        <f ca="1">SUM(BX56:BX75)</f>
        <v>#REF!</v>
      </c>
      <c r="BY97" s="1652" t="e">
        <f ca="1">IF(BU100&lt;&gt;0,BU101/BU100,0)</f>
        <v>#REF!</v>
      </c>
      <c r="BZ97" s="1678"/>
      <c r="CA97" s="937" t="e">
        <f ca="1">SUM(CH56:CH75)</f>
        <v>#REF!</v>
      </c>
      <c r="CB97" s="938" t="e">
        <f ca="1">CD97/CC97</f>
        <v>#REF!</v>
      </c>
      <c r="CC97" s="939" t="e">
        <f ca="1">SUM(CD56:CD75)</f>
        <v>#REF!</v>
      </c>
      <c r="CD97" s="940" t="e">
        <f ca="1">SUM(CG56:CG75)</f>
        <v>#REF!</v>
      </c>
      <c r="CE97" s="1661" t="s">
        <v>47</v>
      </c>
      <c r="CF97" s="941" t="e">
        <f ca="1">SUM(CF56:CF75)</f>
        <v>#REF!</v>
      </c>
      <c r="CG97" s="1652" t="e">
        <f ca="1">IF(CC100&lt;&gt;0,CC101/CC100,0)</f>
        <v>#REF!</v>
      </c>
      <c r="CH97" s="1682"/>
      <c r="CI97" s="1291" t="s">
        <v>47</v>
      </c>
      <c r="CJ97" s="1684" t="e">
        <f ca="1">SUM(CI56:CI75)</f>
        <v>#REF!</v>
      </c>
      <c r="CK97" s="1684"/>
      <c r="CL97" s="1292"/>
      <c r="CM97" s="1658"/>
      <c r="CN97" s="936" t="s">
        <v>32</v>
      </c>
      <c r="CO97" s="937" t="e">
        <f ca="1">SUM(CV56:CV75)</f>
        <v>#REF!</v>
      </c>
      <c r="CP97" s="938" t="e">
        <f ca="1">CR97/CQ97</f>
        <v>#REF!</v>
      </c>
      <c r="CQ97" s="939" t="e">
        <f ca="1">SUM(CR56:CR75)</f>
        <v>#REF!</v>
      </c>
      <c r="CR97" s="940" t="e">
        <f ca="1">SUM(CU56:CU75)</f>
        <v>#REF!</v>
      </c>
      <c r="CS97" s="1661" t="s">
        <v>47</v>
      </c>
      <c r="CT97" s="941" t="e">
        <f ca="1">SUM(CT56:CT75)</f>
        <v>#REF!</v>
      </c>
      <c r="CU97" s="1652" t="e">
        <f ca="1">IF(CQ100&lt;&gt;0,CQ101/CQ100,0)</f>
        <v>#REF!</v>
      </c>
      <c r="CV97" s="1678"/>
      <c r="CW97" s="937" t="e">
        <f ca="1">SUM(DD56:DD75)</f>
        <v>#REF!</v>
      </c>
      <c r="CX97" s="938" t="e">
        <f ca="1">CZ97/CY97</f>
        <v>#REF!</v>
      </c>
      <c r="CY97" s="939" t="e">
        <f ca="1">SUM(CZ56:CZ75)</f>
        <v>#REF!</v>
      </c>
      <c r="CZ97" s="940" t="e">
        <f ca="1">SUM(DC56:DC75)</f>
        <v>#REF!</v>
      </c>
      <c r="DA97" s="1661" t="s">
        <v>47</v>
      </c>
      <c r="DB97" s="941" t="e">
        <f ca="1">SUM(DB56:DB75)</f>
        <v>#REF!</v>
      </c>
      <c r="DC97" s="1652" t="e">
        <f ca="1">IF(CY100&lt;&gt;0,CY101/CY100,0)</f>
        <v>#REF!</v>
      </c>
      <c r="DD97" s="1678"/>
      <c r="DE97" s="937" t="e">
        <f ca="1">SUM(DL56:DL75)</f>
        <v>#REF!</v>
      </c>
      <c r="DF97" s="938" t="e">
        <f ca="1">DH97/DG97</f>
        <v>#REF!</v>
      </c>
      <c r="DG97" s="939" t="e">
        <f ca="1">SUM(DH56:DH75)</f>
        <v>#REF!</v>
      </c>
      <c r="DH97" s="940" t="e">
        <f ca="1">SUM(DK56:DK75)</f>
        <v>#REF!</v>
      </c>
      <c r="DI97" s="1661" t="s">
        <v>47</v>
      </c>
      <c r="DJ97" s="941" t="e">
        <f ca="1">SUM(DJ56:DJ75)</f>
        <v>#REF!</v>
      </c>
      <c r="DK97" s="1652" t="e">
        <f ca="1">IF(DG100&lt;&gt;0,DG101/DG100,0)</f>
        <v>#REF!</v>
      </c>
      <c r="DL97" s="1682"/>
      <c r="DM97" s="1291" t="s">
        <v>47</v>
      </c>
      <c r="DN97" s="1684" t="e">
        <f ca="1">SUM(DM56:DM75)</f>
        <v>#REF!</v>
      </c>
      <c r="DO97" s="1684"/>
      <c r="DP97" s="1292"/>
      <c r="DR97" s="944">
        <f>COUNTA(DR56:DR95)</f>
        <v>0</v>
      </c>
      <c r="DS97" s="945">
        <f>SUM(DS56:DS95)</f>
        <v>0</v>
      </c>
    </row>
    <row r="98" spans="1:124" ht="14.1" customHeight="1" x14ac:dyDescent="0.25">
      <c r="A98" s="1659"/>
      <c r="B98" s="946" t="s">
        <v>43</v>
      </c>
      <c r="C98" s="947">
        <f>SUM(J76:J95)</f>
        <v>0</v>
      </c>
      <c r="D98" s="938">
        <f>IF(F98&lt;&gt;0,F98/E98,0)</f>
        <v>0</v>
      </c>
      <c r="E98" s="948">
        <f>SUM(F76:F95)</f>
        <v>0</v>
      </c>
      <c r="F98" s="949">
        <f>SUM(I76:I95)</f>
        <v>0</v>
      </c>
      <c r="G98" s="1681"/>
      <c r="I98" s="1679"/>
      <c r="J98" s="1680"/>
      <c r="K98" s="947">
        <f>SUM(R76:R95)</f>
        <v>0</v>
      </c>
      <c r="L98" s="938">
        <f>IF(N98&lt;&gt;0,N98/M98,0)</f>
        <v>0</v>
      </c>
      <c r="M98" s="948">
        <f>SUM(N76:N95)</f>
        <v>0</v>
      </c>
      <c r="N98" s="949">
        <f>SUM(Q76:Q95)</f>
        <v>0</v>
      </c>
      <c r="O98" s="1681"/>
      <c r="P98" s="950"/>
      <c r="Q98" s="1679"/>
      <c r="R98" s="1680"/>
      <c r="S98" s="947">
        <f>SUM(Z76:Z95)</f>
        <v>0</v>
      </c>
      <c r="T98" s="938">
        <f>IF(V98&lt;&gt;0,V98/U98,0)</f>
        <v>0</v>
      </c>
      <c r="U98" s="948">
        <f>SUM(V76:V95)</f>
        <v>0</v>
      </c>
      <c r="V98" s="949">
        <f>SUM(Y76:Y95)</f>
        <v>0</v>
      </c>
      <c r="W98" s="1681"/>
      <c r="X98" s="950"/>
      <c r="Y98" s="1679"/>
      <c r="Z98" s="1679"/>
      <c r="AA98" s="942" t="s">
        <v>308</v>
      </c>
      <c r="AB98" s="1695" t="e">
        <f ca="1">AB99/AB97</f>
        <v>#REF!</v>
      </c>
      <c r="AC98" s="1695"/>
      <c r="AD98" s="943"/>
      <c r="AE98" s="1659"/>
      <c r="AF98" s="946" t="s">
        <v>43</v>
      </c>
      <c r="AG98" s="947">
        <f>SUM(AN76:AN95)</f>
        <v>0</v>
      </c>
      <c r="AH98" s="938">
        <f>IF(AJ98&lt;&gt;0,AJ98/AI98,0)</f>
        <v>0</v>
      </c>
      <c r="AI98" s="948">
        <f>SUM(AJ76:AJ95)</f>
        <v>0</v>
      </c>
      <c r="AJ98" s="949">
        <f>SUM(AM76:AM95)</f>
        <v>0</v>
      </c>
      <c r="AK98" s="1681"/>
      <c r="AL98" s="950"/>
      <c r="AM98" s="1679"/>
      <c r="AN98" s="1680"/>
      <c r="AO98" s="947">
        <f>SUM(AV76:AV95)</f>
        <v>0</v>
      </c>
      <c r="AP98" s="938">
        <f>IF(AR98&lt;&gt;0,AR98/AQ98,0)</f>
        <v>0</v>
      </c>
      <c r="AQ98" s="948">
        <f>SUM(AR76:AR95)</f>
        <v>0</v>
      </c>
      <c r="AR98" s="949">
        <f>SUM(AU76:AU95)</f>
        <v>0</v>
      </c>
      <c r="AS98" s="1681"/>
      <c r="AT98" s="950"/>
      <c r="AU98" s="1679"/>
      <c r="AV98" s="1680"/>
      <c r="AW98" s="947">
        <f>SUM(BD76:BD95)</f>
        <v>0</v>
      </c>
      <c r="AX98" s="938">
        <f>IF(AZ98&lt;&gt;0,AZ98/AY98,0)</f>
        <v>0</v>
      </c>
      <c r="AY98" s="948">
        <f>SUM(AZ76:AZ95)</f>
        <v>0</v>
      </c>
      <c r="AZ98" s="949">
        <f>SUM(BC76:BC95)</f>
        <v>0</v>
      </c>
      <c r="BA98" s="1681"/>
      <c r="BB98" s="950"/>
      <c r="BC98" s="1679"/>
      <c r="BD98" s="1679"/>
      <c r="BE98" s="942" t="s">
        <v>308</v>
      </c>
      <c r="BF98" s="1695" t="e">
        <f ca="1">BF99/BF97</f>
        <v>#REF!</v>
      </c>
      <c r="BG98" s="1695"/>
      <c r="BH98" s="943"/>
      <c r="BI98" s="1659"/>
      <c r="BJ98" s="946" t="s">
        <v>43</v>
      </c>
      <c r="BK98" s="947">
        <f>SUM(BR76:BR95)</f>
        <v>0</v>
      </c>
      <c r="BL98" s="938">
        <f>IF(BN98&lt;&gt;0,BN98/BM98,0)</f>
        <v>0</v>
      </c>
      <c r="BM98" s="948">
        <f>SUM(BN76:BN95)</f>
        <v>0</v>
      </c>
      <c r="BN98" s="949">
        <f>SUM(BQ76:BQ95)</f>
        <v>0</v>
      </c>
      <c r="BO98" s="1681"/>
      <c r="BP98" s="950"/>
      <c r="BQ98" s="1679"/>
      <c r="BR98" s="1680"/>
      <c r="BS98" s="947">
        <f>SUM(BZ76:BZ95)</f>
        <v>0</v>
      </c>
      <c r="BT98" s="938">
        <f>IF(BV98&lt;&gt;0,BV98/BU98,0)</f>
        <v>0</v>
      </c>
      <c r="BU98" s="948">
        <f>SUM(BV76:BV95)</f>
        <v>0</v>
      </c>
      <c r="BV98" s="949">
        <f>SUM(BY76:BY95)</f>
        <v>0</v>
      </c>
      <c r="BW98" s="1681"/>
      <c r="BX98" s="950"/>
      <c r="BY98" s="1679"/>
      <c r="BZ98" s="1680"/>
      <c r="CA98" s="947">
        <f>SUM(CH76:CH95)</f>
        <v>0</v>
      </c>
      <c r="CB98" s="938">
        <f>IF(CD98&lt;&gt;0,CD98/CC98,0)</f>
        <v>0</v>
      </c>
      <c r="CC98" s="948">
        <f>SUM(CD76:CD95)</f>
        <v>0</v>
      </c>
      <c r="CD98" s="949">
        <f>SUM(CG76:CG95)</f>
        <v>0</v>
      </c>
      <c r="CE98" s="1681"/>
      <c r="CF98" s="950"/>
      <c r="CG98" s="1679"/>
      <c r="CH98" s="1679"/>
      <c r="CI98" s="942" t="s">
        <v>308</v>
      </c>
      <c r="CJ98" s="1695" t="e">
        <f ca="1">CJ99/CJ97</f>
        <v>#REF!</v>
      </c>
      <c r="CK98" s="1695"/>
      <c r="CL98" s="943"/>
      <c r="CM98" s="1659"/>
      <c r="CN98" s="946" t="s">
        <v>43</v>
      </c>
      <c r="CO98" s="947">
        <f>SUM(CV76:CV95)</f>
        <v>0</v>
      </c>
      <c r="CP98" s="938">
        <f>IF(CR98&lt;&gt;0,CR98/CQ98,0)</f>
        <v>0</v>
      </c>
      <c r="CQ98" s="948">
        <f>SUM(CR76:CR95)</f>
        <v>0</v>
      </c>
      <c r="CR98" s="949">
        <f>SUM(CU76:CU95)</f>
        <v>0</v>
      </c>
      <c r="CS98" s="1681"/>
      <c r="CT98" s="950"/>
      <c r="CU98" s="1679"/>
      <c r="CV98" s="1680"/>
      <c r="CW98" s="947">
        <f>SUM(DD76:DD95)</f>
        <v>0</v>
      </c>
      <c r="CX98" s="938">
        <f>IF(CZ98&lt;&gt;0,CZ98/CY98,0)</f>
        <v>0</v>
      </c>
      <c r="CY98" s="948">
        <f>SUM(CZ76:CZ95)</f>
        <v>0</v>
      </c>
      <c r="CZ98" s="949">
        <f>SUM(DC76:DC95)</f>
        <v>0</v>
      </c>
      <c r="DA98" s="1681"/>
      <c r="DB98" s="950"/>
      <c r="DC98" s="1679"/>
      <c r="DD98" s="1680"/>
      <c r="DE98" s="947">
        <f>SUM(DL76:DL95)</f>
        <v>0</v>
      </c>
      <c r="DF98" s="938">
        <f>IF(DH98&lt;&gt;0,DH98/DG98,0)</f>
        <v>0</v>
      </c>
      <c r="DG98" s="948">
        <f>SUM(DH76:DH95)</f>
        <v>0</v>
      </c>
      <c r="DH98" s="949">
        <f>SUM(DK76:DK95)</f>
        <v>0</v>
      </c>
      <c r="DI98" s="1681"/>
      <c r="DJ98" s="950"/>
      <c r="DK98" s="1679"/>
      <c r="DL98" s="1679"/>
      <c r="DM98" s="942" t="s">
        <v>308</v>
      </c>
      <c r="DN98" s="1695" t="e">
        <f ca="1">DN99/DN97</f>
        <v>#REF!</v>
      </c>
      <c r="DO98" s="1695"/>
      <c r="DP98" s="943"/>
    </row>
    <row r="99" spans="1:124" ht="14.1" customHeight="1" x14ac:dyDescent="0.25">
      <c r="A99" s="1660"/>
      <c r="B99" s="952" t="s">
        <v>48</v>
      </c>
      <c r="C99" s="953" t="e">
        <f ca="1">C98-C97</f>
        <v>#REF!</v>
      </c>
      <c r="D99" s="954"/>
      <c r="E99" s="955" t="e">
        <f ca="1">E98-E97</f>
        <v>#REF!</v>
      </c>
      <c r="F99" s="956" t="e">
        <f ca="1">F98-F97</f>
        <v>#REF!</v>
      </c>
      <c r="G99" s="1672"/>
      <c r="H99" s="1673"/>
      <c r="I99" s="1674"/>
      <c r="J99" s="1675"/>
      <c r="K99" s="953" t="e">
        <f ca="1">K98-K97</f>
        <v>#REF!</v>
      </c>
      <c r="L99" s="954"/>
      <c r="M99" s="955" t="e">
        <f ca="1">M98-M97</f>
        <v>#REF!</v>
      </c>
      <c r="N99" s="956" t="e">
        <f ca="1">N98-N97</f>
        <v>#REF!</v>
      </c>
      <c r="O99" s="1672"/>
      <c r="P99" s="1673"/>
      <c r="Q99" s="1674"/>
      <c r="R99" s="1675"/>
      <c r="S99" s="953" t="e">
        <f ca="1">S98-S97</f>
        <v>#REF!</v>
      </c>
      <c r="T99" s="954"/>
      <c r="U99" s="955" t="e">
        <f ca="1">U98-U97</f>
        <v>#REF!</v>
      </c>
      <c r="V99" s="956" t="e">
        <f ca="1">V98-V97</f>
        <v>#REF!</v>
      </c>
      <c r="W99" s="1672"/>
      <c r="X99" s="1673"/>
      <c r="Y99" s="1674"/>
      <c r="Z99" s="1674"/>
      <c r="AA99" s="951" t="s">
        <v>289</v>
      </c>
      <c r="AB99" s="1671" t="e">
        <f ca="1">SUMIF(F55:Z55,"利益額",F97:Z97)</f>
        <v>#REF!</v>
      </c>
      <c r="AC99" s="1671"/>
      <c r="AD99" s="957"/>
      <c r="AE99" s="1660"/>
      <c r="AF99" s="952" t="s">
        <v>48</v>
      </c>
      <c r="AG99" s="953" t="e">
        <f ca="1">AG98-AG97</f>
        <v>#REF!</v>
      </c>
      <c r="AH99" s="954"/>
      <c r="AI99" s="955" t="e">
        <f ca="1">AI98-AI97</f>
        <v>#REF!</v>
      </c>
      <c r="AJ99" s="956" t="e">
        <f ca="1">AJ98-AJ97</f>
        <v>#REF!</v>
      </c>
      <c r="AK99" s="1672"/>
      <c r="AL99" s="1673"/>
      <c r="AM99" s="1674"/>
      <c r="AN99" s="1675"/>
      <c r="AO99" s="953" t="e">
        <f ca="1">AO98-AO97</f>
        <v>#REF!</v>
      </c>
      <c r="AP99" s="954"/>
      <c r="AQ99" s="955" t="e">
        <f ca="1">AQ98-AQ97</f>
        <v>#REF!</v>
      </c>
      <c r="AR99" s="956" t="e">
        <f ca="1">AR98-AR97</f>
        <v>#REF!</v>
      </c>
      <c r="AS99" s="1672"/>
      <c r="AT99" s="1673"/>
      <c r="AU99" s="1674"/>
      <c r="AV99" s="1675"/>
      <c r="AW99" s="953" t="e">
        <f ca="1">AW98-AW97</f>
        <v>#REF!</v>
      </c>
      <c r="AX99" s="954"/>
      <c r="AY99" s="955" t="e">
        <f ca="1">AY98-AY97</f>
        <v>#REF!</v>
      </c>
      <c r="AZ99" s="956" t="e">
        <f ca="1">AZ98-AZ97</f>
        <v>#REF!</v>
      </c>
      <c r="BA99" s="1672"/>
      <c r="BB99" s="1673"/>
      <c r="BC99" s="1674"/>
      <c r="BD99" s="1674"/>
      <c r="BE99" s="951" t="s">
        <v>289</v>
      </c>
      <c r="BF99" s="1671" t="e">
        <f ca="1">SUMIF(AJ55:BD55,"利益額",AJ97:BD97)+AB99</f>
        <v>#REF!</v>
      </c>
      <c r="BG99" s="1671"/>
      <c r="BH99" s="957"/>
      <c r="BI99" s="1660"/>
      <c r="BJ99" s="952" t="s">
        <v>48</v>
      </c>
      <c r="BK99" s="953" t="e">
        <f ca="1">BK98-BK97</f>
        <v>#REF!</v>
      </c>
      <c r="BL99" s="954"/>
      <c r="BM99" s="955" t="e">
        <f ca="1">BM98-BM97</f>
        <v>#REF!</v>
      </c>
      <c r="BN99" s="956" t="e">
        <f ca="1">BN98-BN97</f>
        <v>#REF!</v>
      </c>
      <c r="BO99" s="1672"/>
      <c r="BP99" s="1673"/>
      <c r="BQ99" s="1674"/>
      <c r="BR99" s="1675"/>
      <c r="BS99" s="953" t="e">
        <f ca="1">BS98-BS97</f>
        <v>#REF!</v>
      </c>
      <c r="BT99" s="954"/>
      <c r="BU99" s="955" t="e">
        <f ca="1">BU98-BU97</f>
        <v>#REF!</v>
      </c>
      <c r="BV99" s="956" t="e">
        <f ca="1">BV98-BV97</f>
        <v>#REF!</v>
      </c>
      <c r="BW99" s="1672"/>
      <c r="BX99" s="1673"/>
      <c r="BY99" s="1674"/>
      <c r="BZ99" s="1675"/>
      <c r="CA99" s="953" t="e">
        <f ca="1">CA98-CA97</f>
        <v>#REF!</v>
      </c>
      <c r="CB99" s="954"/>
      <c r="CC99" s="955" t="e">
        <f ca="1">CC98-CC97</f>
        <v>#REF!</v>
      </c>
      <c r="CD99" s="956" t="e">
        <f ca="1">CD98-CD97</f>
        <v>#REF!</v>
      </c>
      <c r="CE99" s="1672"/>
      <c r="CF99" s="1673"/>
      <c r="CG99" s="1674"/>
      <c r="CH99" s="1674"/>
      <c r="CI99" s="951" t="s">
        <v>289</v>
      </c>
      <c r="CJ99" s="1671" t="e">
        <f ca="1">SUMIF(BN55:CH55,"利益額",BN97:CH97)</f>
        <v>#REF!</v>
      </c>
      <c r="CK99" s="1671"/>
      <c r="CL99" s="957"/>
      <c r="CM99" s="1660"/>
      <c r="CN99" s="952" t="s">
        <v>48</v>
      </c>
      <c r="CO99" s="953" t="e">
        <f ca="1">CO98-CO97</f>
        <v>#REF!</v>
      </c>
      <c r="CP99" s="954"/>
      <c r="CQ99" s="955" t="e">
        <f ca="1">CQ98-CQ97</f>
        <v>#REF!</v>
      </c>
      <c r="CR99" s="956" t="e">
        <f ca="1">CR98-CR97</f>
        <v>#REF!</v>
      </c>
      <c r="CS99" s="1672"/>
      <c r="CT99" s="1673"/>
      <c r="CU99" s="1674"/>
      <c r="CV99" s="1675"/>
      <c r="CW99" s="953" t="e">
        <f ca="1">CW98-CW97</f>
        <v>#REF!</v>
      </c>
      <c r="CX99" s="954"/>
      <c r="CY99" s="955" t="e">
        <f ca="1">CY98-CY97</f>
        <v>#REF!</v>
      </c>
      <c r="CZ99" s="956" t="e">
        <f ca="1">CZ98-CZ97</f>
        <v>#REF!</v>
      </c>
      <c r="DA99" s="1672"/>
      <c r="DB99" s="1673"/>
      <c r="DC99" s="1674"/>
      <c r="DD99" s="1675"/>
      <c r="DE99" s="953" t="e">
        <f ca="1">DE98-DE97</f>
        <v>#REF!</v>
      </c>
      <c r="DF99" s="954"/>
      <c r="DG99" s="955" t="e">
        <f ca="1">DG98-DG97</f>
        <v>#REF!</v>
      </c>
      <c r="DH99" s="956" t="e">
        <f ca="1">DH98-DH97</f>
        <v>#REF!</v>
      </c>
      <c r="DI99" s="1672"/>
      <c r="DJ99" s="1673"/>
      <c r="DK99" s="1674"/>
      <c r="DL99" s="1674"/>
      <c r="DM99" s="951" t="s">
        <v>289</v>
      </c>
      <c r="DN99" s="1671" t="e">
        <f ca="1">SUMIF(CR55:DL55,"利益額",CR97:DL97)+CJ99+BF99</f>
        <v>#REF!</v>
      </c>
      <c r="DO99" s="1671"/>
      <c r="DP99" s="957"/>
    </row>
    <row r="100" spans="1:124" ht="14.1" customHeight="1" x14ac:dyDescent="0.25">
      <c r="A100" s="1658" t="s">
        <v>49</v>
      </c>
      <c r="B100" s="936" t="s">
        <v>32</v>
      </c>
      <c r="C100" s="959" t="e">
        <f ca="1">SUM(J56:J75)</f>
        <v>#REF!</v>
      </c>
      <c r="D100" s="938" t="e">
        <f ca="1">F100/E100</f>
        <v>#REF!</v>
      </c>
      <c r="E100" s="960" t="e">
        <f ca="1">SUM(F56:F75)</f>
        <v>#REF!</v>
      </c>
      <c r="F100" s="961" t="e">
        <f ca="1">SUM(I56:I75)</f>
        <v>#REF!</v>
      </c>
      <c r="G100" s="1661" t="s">
        <v>50</v>
      </c>
      <c r="H100" s="962"/>
      <c r="I100" s="1652" t="e">
        <f ca="1">IF(C100&lt;&gt;0,C101/C100,0)</f>
        <v>#REF!</v>
      </c>
      <c r="J100" s="1663"/>
      <c r="K100" s="959" t="e">
        <f ca="1">K97+C100</f>
        <v>#REF!</v>
      </c>
      <c r="L100" s="938" t="e">
        <f ca="1">N100/M100</f>
        <v>#REF!</v>
      </c>
      <c r="M100" s="960" t="e">
        <f ca="1">M97+E100</f>
        <v>#REF!</v>
      </c>
      <c r="N100" s="961" t="e">
        <f ca="1">N97+F100</f>
        <v>#REF!</v>
      </c>
      <c r="O100" s="1661" t="s">
        <v>50</v>
      </c>
      <c r="P100" s="963"/>
      <c r="Q100" s="1652" t="e">
        <f ca="1">IF(K100&lt;&gt;0,K101/K100,0)</f>
        <v>#REF!</v>
      </c>
      <c r="R100" s="1663"/>
      <c r="S100" s="959" t="e">
        <f ca="1">S97+K100</f>
        <v>#REF!</v>
      </c>
      <c r="T100" s="938" t="e">
        <f ca="1">V100/U100</f>
        <v>#REF!</v>
      </c>
      <c r="U100" s="960" t="e">
        <f ca="1">U97+M100</f>
        <v>#REF!</v>
      </c>
      <c r="V100" s="961" t="e">
        <f ca="1">V97+N100</f>
        <v>#REF!</v>
      </c>
      <c r="W100" s="1661" t="s">
        <v>50</v>
      </c>
      <c r="X100" s="963"/>
      <c r="Y100" s="1652" t="e">
        <f ca="1">IF(S100&lt;&gt;0,S101/S100,0)</f>
        <v>#REF!</v>
      </c>
      <c r="Z100" s="1653"/>
      <c r="AA100" s="958" t="s">
        <v>309</v>
      </c>
      <c r="AB100" s="1665" t="e">
        <f ca="1">SUM(AC56:AC75)</f>
        <v>#REF!</v>
      </c>
      <c r="AC100" s="1665"/>
      <c r="AD100" s="943"/>
      <c r="AE100" s="1658" t="s">
        <v>49</v>
      </c>
      <c r="AF100" s="936" t="s">
        <v>32</v>
      </c>
      <c r="AG100" s="959" t="e">
        <f ca="1">AG97+S100</f>
        <v>#REF!</v>
      </c>
      <c r="AH100" s="938" t="e">
        <f ca="1">AJ100/AI100</f>
        <v>#REF!</v>
      </c>
      <c r="AI100" s="960" t="e">
        <f ca="1">AI97+U100</f>
        <v>#REF!</v>
      </c>
      <c r="AJ100" s="961" t="e">
        <f ca="1">AJ97+V100</f>
        <v>#REF!</v>
      </c>
      <c r="AK100" s="1661" t="s">
        <v>50</v>
      </c>
      <c r="AL100" s="963"/>
      <c r="AM100" s="1652" t="e">
        <f ca="1">IF(AG100&lt;&gt;0,AG101/AG100,0)</f>
        <v>#REF!</v>
      </c>
      <c r="AN100" s="1663"/>
      <c r="AO100" s="959" t="e">
        <f ca="1">AO97+AG100</f>
        <v>#REF!</v>
      </c>
      <c r="AP100" s="938" t="e">
        <f ca="1">AR100/AQ100</f>
        <v>#REF!</v>
      </c>
      <c r="AQ100" s="960" t="e">
        <f ca="1">AQ97+AI100</f>
        <v>#REF!</v>
      </c>
      <c r="AR100" s="961" t="e">
        <f ca="1">AR97+AJ100</f>
        <v>#REF!</v>
      </c>
      <c r="AS100" s="1661" t="s">
        <v>50</v>
      </c>
      <c r="AT100" s="963"/>
      <c r="AU100" s="1652" t="e">
        <f ca="1">IF(AO100&lt;&gt;0,AO101/AO100,0)</f>
        <v>#REF!</v>
      </c>
      <c r="AV100" s="1663"/>
      <c r="AW100" s="959" t="e">
        <f ca="1">AW97+AO100</f>
        <v>#REF!</v>
      </c>
      <c r="AX100" s="938" t="e">
        <f ca="1">AZ100/AY100</f>
        <v>#REF!</v>
      </c>
      <c r="AY100" s="960" t="e">
        <f ca="1">AY97+AQ100</f>
        <v>#REF!</v>
      </c>
      <c r="AZ100" s="961" t="e">
        <f ca="1">AZ97+AR100</f>
        <v>#REF!</v>
      </c>
      <c r="BA100" s="1661" t="s">
        <v>50</v>
      </c>
      <c r="BB100" s="963"/>
      <c r="BC100" s="1652" t="e">
        <f ca="1">IF(AW100&lt;&gt;0,AW101/AW100,0)</f>
        <v>#REF!</v>
      </c>
      <c r="BD100" s="1653"/>
      <c r="BE100" s="958" t="s">
        <v>309</v>
      </c>
      <c r="BF100" s="1665" t="e">
        <f ca="1">SUM(BG56:BG75)</f>
        <v>#REF!</v>
      </c>
      <c r="BG100" s="1665"/>
      <c r="BH100" s="943"/>
      <c r="BI100" s="1658" t="s">
        <v>49</v>
      </c>
      <c r="BJ100" s="936" t="s">
        <v>32</v>
      </c>
      <c r="BK100" s="959" t="e">
        <f ca="1">BK97+AW100</f>
        <v>#REF!</v>
      </c>
      <c r="BL100" s="938" t="e">
        <f ca="1">BN100/BM100</f>
        <v>#REF!</v>
      </c>
      <c r="BM100" s="960" t="e">
        <f ca="1">BM97+AY100</f>
        <v>#REF!</v>
      </c>
      <c r="BN100" s="961" t="e">
        <f ca="1">BN97+AZ100</f>
        <v>#REF!</v>
      </c>
      <c r="BO100" s="1661" t="s">
        <v>50</v>
      </c>
      <c r="BP100" s="963"/>
      <c r="BQ100" s="1652" t="e">
        <f ca="1">IF(BK100&lt;&gt;0,BK101/BK100,0)</f>
        <v>#REF!</v>
      </c>
      <c r="BR100" s="1663"/>
      <c r="BS100" s="959" t="e">
        <f ca="1">BS97+BK100</f>
        <v>#REF!</v>
      </c>
      <c r="BT100" s="938" t="e">
        <f ca="1">BV100/BU100</f>
        <v>#REF!</v>
      </c>
      <c r="BU100" s="960" t="e">
        <f ca="1">BU97+BM100</f>
        <v>#REF!</v>
      </c>
      <c r="BV100" s="961" t="e">
        <f ca="1">BV97+BN100</f>
        <v>#REF!</v>
      </c>
      <c r="BW100" s="1661" t="s">
        <v>50</v>
      </c>
      <c r="BX100" s="963"/>
      <c r="BY100" s="1652" t="e">
        <f ca="1">IF(BS100&lt;&gt;0,BS101/BS100,0)</f>
        <v>#REF!</v>
      </c>
      <c r="BZ100" s="1663"/>
      <c r="CA100" s="959" t="e">
        <f ca="1">CA97+BS100</f>
        <v>#REF!</v>
      </c>
      <c r="CB100" s="938" t="e">
        <f ca="1">CD100/CC100</f>
        <v>#REF!</v>
      </c>
      <c r="CC100" s="960" t="e">
        <f ca="1">CC97+BU100</f>
        <v>#REF!</v>
      </c>
      <c r="CD100" s="961" t="e">
        <f ca="1">CD97+BV100</f>
        <v>#REF!</v>
      </c>
      <c r="CE100" s="1661" t="s">
        <v>50</v>
      </c>
      <c r="CF100" s="963"/>
      <c r="CG100" s="1652" t="e">
        <f ca="1">IF(CA100&lt;&gt;0,CA101/CA100,0)</f>
        <v>#REF!</v>
      </c>
      <c r="CH100" s="1653"/>
      <c r="CI100" s="958" t="s">
        <v>309</v>
      </c>
      <c r="CJ100" s="1665" t="e">
        <f ca="1">SUM(CK56:CK75)</f>
        <v>#REF!</v>
      </c>
      <c r="CK100" s="1665"/>
      <c r="CL100" s="943"/>
      <c r="CM100" s="1658" t="s">
        <v>49</v>
      </c>
      <c r="CN100" s="936" t="s">
        <v>32</v>
      </c>
      <c r="CO100" s="959" t="e">
        <f ca="1">CO97+CA100</f>
        <v>#REF!</v>
      </c>
      <c r="CP100" s="938" t="e">
        <f ca="1">CR100/CQ100</f>
        <v>#REF!</v>
      </c>
      <c r="CQ100" s="960" t="e">
        <f ca="1">CQ97+CC100</f>
        <v>#REF!</v>
      </c>
      <c r="CR100" s="961" t="e">
        <f ca="1">CR97+CD100</f>
        <v>#REF!</v>
      </c>
      <c r="CS100" s="1661" t="s">
        <v>50</v>
      </c>
      <c r="CT100" s="963"/>
      <c r="CU100" s="1652" t="e">
        <f ca="1">IF(CO100&lt;&gt;0,CO101/CO100,0)</f>
        <v>#REF!</v>
      </c>
      <c r="CV100" s="1663"/>
      <c r="CW100" s="959" t="e">
        <f ca="1">CW97+CO100</f>
        <v>#REF!</v>
      </c>
      <c r="CX100" s="938" t="e">
        <f ca="1">CZ100/CY100</f>
        <v>#REF!</v>
      </c>
      <c r="CY100" s="960" t="e">
        <f ca="1">CY97+CQ100</f>
        <v>#REF!</v>
      </c>
      <c r="CZ100" s="961" t="e">
        <f ca="1">CZ97+CR100</f>
        <v>#REF!</v>
      </c>
      <c r="DA100" s="1661" t="s">
        <v>50</v>
      </c>
      <c r="DB100" s="963"/>
      <c r="DC100" s="1652" t="e">
        <f ca="1">IF(CW100&lt;&gt;0,CW101/CW100,0)</f>
        <v>#REF!</v>
      </c>
      <c r="DD100" s="1663"/>
      <c r="DE100" s="959" t="e">
        <f ca="1">DE97+CW100</f>
        <v>#REF!</v>
      </c>
      <c r="DF100" s="938" t="e">
        <f ca="1">DH100/DG100</f>
        <v>#REF!</v>
      </c>
      <c r="DG100" s="960" t="e">
        <f ca="1">DG97+CY100</f>
        <v>#REF!</v>
      </c>
      <c r="DH100" s="961" t="e">
        <f ca="1">DH97+CZ100</f>
        <v>#REF!</v>
      </c>
      <c r="DI100" s="1661" t="s">
        <v>50</v>
      </c>
      <c r="DJ100" s="963"/>
      <c r="DK100" s="1652" t="e">
        <f ca="1">IF(DE100&lt;&gt;0,DE101/DE100,0)</f>
        <v>#REF!</v>
      </c>
      <c r="DL100" s="1653"/>
      <c r="DM100" s="958" t="s">
        <v>309</v>
      </c>
      <c r="DN100" s="1665" t="e">
        <f ca="1">SUM(DO56:DO75)</f>
        <v>#REF!</v>
      </c>
      <c r="DO100" s="1665"/>
      <c r="DP100" s="943"/>
    </row>
    <row r="101" spans="1:124" ht="14.1" customHeight="1" x14ac:dyDescent="0.25">
      <c r="A101" s="1659"/>
      <c r="B101" s="946" t="s">
        <v>43</v>
      </c>
      <c r="C101" s="947">
        <f>SUM(J76:J95)</f>
        <v>0</v>
      </c>
      <c r="D101" s="938">
        <f>IF(F101&lt;&gt;0,F101/E101,0)</f>
        <v>0</v>
      </c>
      <c r="E101" s="948">
        <f>E98</f>
        <v>0</v>
      </c>
      <c r="F101" s="949">
        <f>F98</f>
        <v>0</v>
      </c>
      <c r="G101" s="1662"/>
      <c r="H101" s="1299"/>
      <c r="I101" s="1654"/>
      <c r="J101" s="1664"/>
      <c r="K101" s="947">
        <f>K98+C101</f>
        <v>0</v>
      </c>
      <c r="L101" s="938">
        <f>IF(N101&lt;&gt;0,N101/M101,0)</f>
        <v>0</v>
      </c>
      <c r="M101" s="948">
        <f>M98+E101</f>
        <v>0</v>
      </c>
      <c r="N101" s="949">
        <f>N98+F101</f>
        <v>0</v>
      </c>
      <c r="O101" s="1662"/>
      <c r="P101" s="817"/>
      <c r="Q101" s="1654"/>
      <c r="R101" s="1664"/>
      <c r="S101" s="947">
        <f>S98+K101</f>
        <v>0</v>
      </c>
      <c r="T101" s="938">
        <f>IF(V101&lt;&gt;0,V101/U101,0)</f>
        <v>0</v>
      </c>
      <c r="U101" s="948">
        <f>U98+M101</f>
        <v>0</v>
      </c>
      <c r="V101" s="949">
        <f>V98+N101</f>
        <v>0</v>
      </c>
      <c r="W101" s="1662"/>
      <c r="X101" s="817"/>
      <c r="Y101" s="1654"/>
      <c r="Z101" s="1654"/>
      <c r="AA101" s="965" t="s">
        <v>323</v>
      </c>
      <c r="AB101" s="1656" t="e">
        <f ca="1">AB99-AB100</f>
        <v>#REF!</v>
      </c>
      <c r="AC101" s="1656"/>
      <c r="AD101" s="966"/>
      <c r="AE101" s="1659"/>
      <c r="AF101" s="946" t="s">
        <v>43</v>
      </c>
      <c r="AG101" s="947">
        <f>AG98+S101</f>
        <v>0</v>
      </c>
      <c r="AH101" s="938">
        <f>IF(AJ101&lt;&gt;0,AJ101/AI101,0)</f>
        <v>0</v>
      </c>
      <c r="AI101" s="948">
        <f>AI98+U101</f>
        <v>0</v>
      </c>
      <c r="AJ101" s="949">
        <f>AJ98+V101</f>
        <v>0</v>
      </c>
      <c r="AK101" s="1662"/>
      <c r="AL101" s="817"/>
      <c r="AM101" s="1654"/>
      <c r="AN101" s="1664"/>
      <c r="AO101" s="947">
        <f>AO98+AG101</f>
        <v>0</v>
      </c>
      <c r="AP101" s="938">
        <f>IF(AR101&lt;&gt;0,AR101/AQ101,0)</f>
        <v>0</v>
      </c>
      <c r="AQ101" s="948">
        <f>AQ98+AI101</f>
        <v>0</v>
      </c>
      <c r="AR101" s="949">
        <f>AR98+AJ101</f>
        <v>0</v>
      </c>
      <c r="AS101" s="1662"/>
      <c r="AT101" s="817"/>
      <c r="AU101" s="1654"/>
      <c r="AV101" s="1664"/>
      <c r="AW101" s="947">
        <f>AW98+AO101</f>
        <v>0</v>
      </c>
      <c r="AX101" s="938">
        <f>IF(AZ101&lt;&gt;0,AZ101/AY101,0)</f>
        <v>0</v>
      </c>
      <c r="AY101" s="948">
        <f>AY98+AQ101</f>
        <v>0</v>
      </c>
      <c r="AZ101" s="949">
        <f>AZ98+AR101</f>
        <v>0</v>
      </c>
      <c r="BA101" s="1662"/>
      <c r="BB101" s="817"/>
      <c r="BC101" s="1654"/>
      <c r="BD101" s="1654"/>
      <c r="BE101" s="965" t="s">
        <v>323</v>
      </c>
      <c r="BF101" s="1656" t="e">
        <f ca="1">BF99-BF100</f>
        <v>#REF!</v>
      </c>
      <c r="BG101" s="1656"/>
      <c r="BH101" s="966"/>
      <c r="BI101" s="1659"/>
      <c r="BJ101" s="946" t="s">
        <v>43</v>
      </c>
      <c r="BK101" s="947">
        <f>BK98+AW101</f>
        <v>0</v>
      </c>
      <c r="BL101" s="938">
        <f>IF(BN101&lt;&gt;0,BN101/BM101,0)</f>
        <v>0</v>
      </c>
      <c r="BM101" s="948">
        <f>BM98+AY101</f>
        <v>0</v>
      </c>
      <c r="BN101" s="949">
        <f>BN98+AZ101</f>
        <v>0</v>
      </c>
      <c r="BO101" s="1662"/>
      <c r="BP101" s="817"/>
      <c r="BQ101" s="1654"/>
      <c r="BR101" s="1664"/>
      <c r="BS101" s="947">
        <f>BS98+BK101</f>
        <v>0</v>
      </c>
      <c r="BT101" s="938">
        <f>IF(BV101&lt;&gt;0,BV101/BU101,0)</f>
        <v>0</v>
      </c>
      <c r="BU101" s="948">
        <f>BU98+BM101</f>
        <v>0</v>
      </c>
      <c r="BV101" s="949">
        <f>BV98+BN101</f>
        <v>0</v>
      </c>
      <c r="BW101" s="1662"/>
      <c r="BX101" s="817"/>
      <c r="BY101" s="1654"/>
      <c r="BZ101" s="1664"/>
      <c r="CA101" s="947">
        <f>CA98+BS101</f>
        <v>0</v>
      </c>
      <c r="CB101" s="938">
        <f>IF(CD101&lt;&gt;0,CD101/CC101,0)</f>
        <v>0</v>
      </c>
      <c r="CC101" s="948">
        <f>CC98+BU101</f>
        <v>0</v>
      </c>
      <c r="CD101" s="949">
        <f>CD98+BV101</f>
        <v>0</v>
      </c>
      <c r="CE101" s="1662"/>
      <c r="CF101" s="817"/>
      <c r="CG101" s="1654"/>
      <c r="CH101" s="1654"/>
      <c r="CI101" s="965" t="s">
        <v>323</v>
      </c>
      <c r="CJ101" s="1656" t="e">
        <f ca="1">CJ99-CJ100</f>
        <v>#REF!</v>
      </c>
      <c r="CK101" s="1656"/>
      <c r="CL101" s="966"/>
      <c r="CM101" s="1659"/>
      <c r="CN101" s="946" t="s">
        <v>43</v>
      </c>
      <c r="CO101" s="947">
        <f>CO98+CA101</f>
        <v>0</v>
      </c>
      <c r="CP101" s="938">
        <f>IF(CR101&lt;&gt;0,CR101/CQ101,0)</f>
        <v>0</v>
      </c>
      <c r="CQ101" s="948">
        <f>CQ98+CC101</f>
        <v>0</v>
      </c>
      <c r="CR101" s="949">
        <f>CR98+CD101</f>
        <v>0</v>
      </c>
      <c r="CS101" s="1662"/>
      <c r="CT101" s="817"/>
      <c r="CU101" s="1654"/>
      <c r="CV101" s="1664"/>
      <c r="CW101" s="947">
        <f>CW98+CO101</f>
        <v>0</v>
      </c>
      <c r="CX101" s="938">
        <f>IF(CZ101&lt;&gt;0,CZ101/CY101,0)</f>
        <v>0</v>
      </c>
      <c r="CY101" s="948">
        <f>CY98+CQ101</f>
        <v>0</v>
      </c>
      <c r="CZ101" s="949">
        <f>CZ98+CR101</f>
        <v>0</v>
      </c>
      <c r="DA101" s="1662"/>
      <c r="DB101" s="817"/>
      <c r="DC101" s="1654"/>
      <c r="DD101" s="1664"/>
      <c r="DE101" s="947">
        <f>DE98+CW101</f>
        <v>0</v>
      </c>
      <c r="DF101" s="938">
        <f>IF(DH101&lt;&gt;0,DH101/DG101,0)</f>
        <v>0</v>
      </c>
      <c r="DG101" s="948">
        <f>DG98+CY101</f>
        <v>0</v>
      </c>
      <c r="DH101" s="949">
        <f>DH98+CZ101</f>
        <v>0</v>
      </c>
      <c r="DI101" s="1662"/>
      <c r="DJ101" s="817"/>
      <c r="DK101" s="1654"/>
      <c r="DL101" s="1654"/>
      <c r="DM101" s="965" t="s">
        <v>323</v>
      </c>
      <c r="DN101" s="1656" t="e">
        <f ca="1">DN99-DN100</f>
        <v>#REF!</v>
      </c>
      <c r="DO101" s="1656"/>
      <c r="DP101" s="966"/>
    </row>
    <row r="102" spans="1:124" ht="14.1" customHeight="1" x14ac:dyDescent="0.25">
      <c r="A102" s="1660"/>
      <c r="B102" s="952" t="s">
        <v>48</v>
      </c>
      <c r="C102" s="953" t="e">
        <f ca="1">C101-C100</f>
        <v>#REF!</v>
      </c>
      <c r="D102" s="954"/>
      <c r="E102" s="955" t="e">
        <f ca="1">E101-E100</f>
        <v>#REF!</v>
      </c>
      <c r="F102" s="956" t="e">
        <f ca="1">F101-F100</f>
        <v>#REF!</v>
      </c>
      <c r="G102" s="1672"/>
      <c r="H102" s="1673"/>
      <c r="I102" s="1673"/>
      <c r="J102" s="1676"/>
      <c r="K102" s="953" t="e">
        <f ca="1">K101-K100</f>
        <v>#REF!</v>
      </c>
      <c r="L102" s="954"/>
      <c r="M102" s="955" t="e">
        <f ca="1">M101-M100</f>
        <v>#REF!</v>
      </c>
      <c r="N102" s="956" t="e">
        <f ca="1">N101-N100</f>
        <v>#REF!</v>
      </c>
      <c r="O102" s="1666" t="e">
        <f ca="1">Q100-I100</f>
        <v>#REF!</v>
      </c>
      <c r="P102" s="1667"/>
      <c r="Q102" s="1668"/>
      <c r="R102" s="1670"/>
      <c r="S102" s="953" t="e">
        <f ca="1">S101-S100</f>
        <v>#REF!</v>
      </c>
      <c r="T102" s="954"/>
      <c r="U102" s="955" t="e">
        <f ca="1">U101-U100</f>
        <v>#REF!</v>
      </c>
      <c r="V102" s="956" t="e">
        <f ca="1">V101-V100</f>
        <v>#REF!</v>
      </c>
      <c r="W102" s="1666" t="e">
        <f ca="1">Y100-Q100</f>
        <v>#REF!</v>
      </c>
      <c r="X102" s="1667"/>
      <c r="Y102" s="1668"/>
      <c r="Z102" s="1668"/>
      <c r="AA102" s="964" t="s">
        <v>310</v>
      </c>
      <c r="AB102" s="1669" t="e">
        <f ca="1">SUM(AD56:AD75)</f>
        <v>#REF!</v>
      </c>
      <c r="AC102" s="1669"/>
      <c r="AD102" s="967"/>
      <c r="AE102" s="1660"/>
      <c r="AF102" s="952" t="s">
        <v>48</v>
      </c>
      <c r="AG102" s="953" t="e">
        <f ca="1">AG101-AG100</f>
        <v>#REF!</v>
      </c>
      <c r="AH102" s="954"/>
      <c r="AI102" s="955" t="e">
        <f ca="1">AI101-AI100</f>
        <v>#REF!</v>
      </c>
      <c r="AJ102" s="956" t="e">
        <f ca="1">AJ101-AJ100</f>
        <v>#REF!</v>
      </c>
      <c r="AK102" s="1666" t="e">
        <f ca="1">AM100-Y100</f>
        <v>#REF!</v>
      </c>
      <c r="AL102" s="1667"/>
      <c r="AM102" s="1668"/>
      <c r="AN102" s="1670"/>
      <c r="AO102" s="953" t="e">
        <f ca="1">AO101-AO100</f>
        <v>#REF!</v>
      </c>
      <c r="AP102" s="954"/>
      <c r="AQ102" s="955" t="e">
        <f ca="1">AQ101-AQ100</f>
        <v>#REF!</v>
      </c>
      <c r="AR102" s="956" t="e">
        <f ca="1">AR101-AR100</f>
        <v>#REF!</v>
      </c>
      <c r="AS102" s="1666" t="e">
        <f ca="1">AU100-AM100</f>
        <v>#REF!</v>
      </c>
      <c r="AT102" s="1667"/>
      <c r="AU102" s="1668"/>
      <c r="AV102" s="1670"/>
      <c r="AW102" s="953" t="e">
        <f ca="1">AW101-AW100</f>
        <v>#REF!</v>
      </c>
      <c r="AX102" s="954"/>
      <c r="AY102" s="955" t="e">
        <f ca="1">AY101-AY100</f>
        <v>#REF!</v>
      </c>
      <c r="AZ102" s="956" t="e">
        <f ca="1">AZ101-AZ100</f>
        <v>#REF!</v>
      </c>
      <c r="BA102" s="1666" t="e">
        <f ca="1">BC100-AU100</f>
        <v>#REF!</v>
      </c>
      <c r="BB102" s="1667"/>
      <c r="BC102" s="1668"/>
      <c r="BD102" s="1668"/>
      <c r="BE102" s="964" t="s">
        <v>310</v>
      </c>
      <c r="BF102" s="1669" t="e">
        <f ca="1">SUM(BH56:BH75)</f>
        <v>#REF!</v>
      </c>
      <c r="BG102" s="1669"/>
      <c r="BH102" s="967"/>
      <c r="BI102" s="1660"/>
      <c r="BJ102" s="952" t="s">
        <v>48</v>
      </c>
      <c r="BK102" s="953" t="e">
        <f ca="1">BK101-BK100</f>
        <v>#REF!</v>
      </c>
      <c r="BL102" s="954"/>
      <c r="BM102" s="955" t="e">
        <f ca="1">BM101-BM100</f>
        <v>#REF!</v>
      </c>
      <c r="BN102" s="956" t="e">
        <f ca="1">BN101-BN100</f>
        <v>#REF!</v>
      </c>
      <c r="BO102" s="1666" t="e">
        <f ca="1">BQ100-BC100</f>
        <v>#REF!</v>
      </c>
      <c r="BP102" s="1667"/>
      <c r="BQ102" s="1668"/>
      <c r="BR102" s="1670"/>
      <c r="BS102" s="953" t="e">
        <f ca="1">BS101-BS100</f>
        <v>#REF!</v>
      </c>
      <c r="BT102" s="954"/>
      <c r="BU102" s="955" t="e">
        <f ca="1">BU101-BU100</f>
        <v>#REF!</v>
      </c>
      <c r="BV102" s="956" t="e">
        <f ca="1">BV101-BV100</f>
        <v>#REF!</v>
      </c>
      <c r="BW102" s="1666" t="e">
        <f ca="1">BY100-BQ100</f>
        <v>#REF!</v>
      </c>
      <c r="BX102" s="1667"/>
      <c r="BY102" s="1668"/>
      <c r="BZ102" s="1670"/>
      <c r="CA102" s="953" t="e">
        <f ca="1">CA101-CA100</f>
        <v>#REF!</v>
      </c>
      <c r="CB102" s="954"/>
      <c r="CC102" s="955" t="e">
        <f ca="1">CC101-CC100</f>
        <v>#REF!</v>
      </c>
      <c r="CD102" s="956" t="e">
        <f ca="1">CD101-CD100</f>
        <v>#REF!</v>
      </c>
      <c r="CE102" s="1666" t="e">
        <f ca="1">CG100-BY100</f>
        <v>#REF!</v>
      </c>
      <c r="CF102" s="1667"/>
      <c r="CG102" s="1668"/>
      <c r="CH102" s="1668"/>
      <c r="CI102" s="964" t="s">
        <v>310</v>
      </c>
      <c r="CJ102" s="1669" t="e">
        <f ca="1">SUM(CL56:CL75)</f>
        <v>#REF!</v>
      </c>
      <c r="CK102" s="1669"/>
      <c r="CL102" s="967"/>
      <c r="CM102" s="1660"/>
      <c r="CN102" s="952" t="s">
        <v>48</v>
      </c>
      <c r="CO102" s="953" t="e">
        <f ca="1">CO101-CO100</f>
        <v>#REF!</v>
      </c>
      <c r="CP102" s="954"/>
      <c r="CQ102" s="955" t="e">
        <f ca="1">CQ101-CQ100</f>
        <v>#REF!</v>
      </c>
      <c r="CR102" s="956" t="e">
        <f ca="1">CR101-CR100</f>
        <v>#REF!</v>
      </c>
      <c r="CS102" s="1666" t="e">
        <f ca="1">CU100-CG100</f>
        <v>#REF!</v>
      </c>
      <c r="CT102" s="1667"/>
      <c r="CU102" s="1668"/>
      <c r="CV102" s="1670"/>
      <c r="CW102" s="953" t="e">
        <f ca="1">CW101-CW100</f>
        <v>#REF!</v>
      </c>
      <c r="CX102" s="954"/>
      <c r="CY102" s="955" t="e">
        <f ca="1">CY101-CY100</f>
        <v>#REF!</v>
      </c>
      <c r="CZ102" s="956" t="e">
        <f ca="1">CZ101-CZ100</f>
        <v>#REF!</v>
      </c>
      <c r="DA102" s="1666" t="e">
        <f ca="1">DC100-CU100</f>
        <v>#REF!</v>
      </c>
      <c r="DB102" s="1667"/>
      <c r="DC102" s="1668"/>
      <c r="DD102" s="1670"/>
      <c r="DE102" s="953" t="e">
        <f ca="1">DE101-DE100</f>
        <v>#REF!</v>
      </c>
      <c r="DF102" s="954"/>
      <c r="DG102" s="955" t="e">
        <f ca="1">DG101-DG100</f>
        <v>#REF!</v>
      </c>
      <c r="DH102" s="956" t="e">
        <f ca="1">DH101-DH100</f>
        <v>#REF!</v>
      </c>
      <c r="DI102" s="1666" t="e">
        <f ca="1">DK100-DC100</f>
        <v>#REF!</v>
      </c>
      <c r="DJ102" s="1667"/>
      <c r="DK102" s="1668"/>
      <c r="DL102" s="1668"/>
      <c r="DM102" s="964" t="s">
        <v>310</v>
      </c>
      <c r="DN102" s="1669" t="e">
        <f ca="1">SUM(DP56:DP75)</f>
        <v>#REF!</v>
      </c>
      <c r="DO102" s="1669"/>
      <c r="DP102" s="967"/>
    </row>
    <row r="103" spans="1:124" s="1288" customFormat="1" ht="15" customHeight="1" x14ac:dyDescent="0.25">
      <c r="A103" s="1287"/>
      <c r="F103" s="1288">
        <f>F52+3</f>
        <v>23</v>
      </c>
      <c r="G103" s="1288">
        <f>G52+3</f>
        <v>24</v>
      </c>
      <c r="H103" s="1288">
        <f>H52+3</f>
        <v>24</v>
      </c>
      <c r="I103" s="1288">
        <f>I52+3</f>
        <v>24</v>
      </c>
      <c r="J103" s="1288">
        <f>J52+3</f>
        <v>25</v>
      </c>
      <c r="N103" s="1288">
        <f>N52+3</f>
        <v>33</v>
      </c>
      <c r="O103" s="1288">
        <f>O52+3</f>
        <v>34</v>
      </c>
      <c r="P103" s="1288">
        <f>P52+3</f>
        <v>34</v>
      </c>
      <c r="Q103" s="1288">
        <f>Q52+3</f>
        <v>34</v>
      </c>
      <c r="R103" s="1288">
        <f>R52+3</f>
        <v>35</v>
      </c>
      <c r="V103" s="1288">
        <f>V52+3</f>
        <v>43</v>
      </c>
      <c r="W103" s="1288">
        <f>W52+3</f>
        <v>44</v>
      </c>
      <c r="X103" s="1288">
        <f>X52+3</f>
        <v>44</v>
      </c>
      <c r="Y103" s="1288">
        <f>Y52+3</f>
        <v>44</v>
      </c>
      <c r="Z103" s="1288">
        <f>Z52+3</f>
        <v>45</v>
      </c>
      <c r="AE103" s="1287"/>
      <c r="AJ103" s="1288">
        <f>AJ52+3</f>
        <v>63</v>
      </c>
      <c r="AK103" s="1288">
        <f>AK52+3</f>
        <v>64</v>
      </c>
      <c r="AL103" s="1288">
        <f>AL52+3</f>
        <v>64</v>
      </c>
      <c r="AM103" s="1288">
        <f>AM52+3</f>
        <v>64</v>
      </c>
      <c r="AN103" s="1288">
        <f>AN52+3</f>
        <v>65</v>
      </c>
      <c r="AR103" s="1288">
        <f>AR52+3</f>
        <v>73</v>
      </c>
      <c r="AS103" s="1288">
        <f>AS52+3</f>
        <v>74</v>
      </c>
      <c r="AT103" s="1288">
        <f>AT52+3</f>
        <v>74</v>
      </c>
      <c r="AU103" s="1288">
        <f>AU52+3</f>
        <v>74</v>
      </c>
      <c r="AV103" s="1288">
        <f>AV52+3</f>
        <v>75</v>
      </c>
      <c r="AZ103" s="1288">
        <f>AZ52+3</f>
        <v>83</v>
      </c>
      <c r="BA103" s="1288">
        <f>BA52+3</f>
        <v>84</v>
      </c>
      <c r="BB103" s="1288">
        <f>BB52+3</f>
        <v>84</v>
      </c>
      <c r="BC103" s="1288">
        <f>BC52+3</f>
        <v>84</v>
      </c>
      <c r="BD103" s="1288">
        <f>BD52+3</f>
        <v>85</v>
      </c>
      <c r="BI103" s="1287"/>
      <c r="BN103" s="1288">
        <f>BN52+3</f>
        <v>113</v>
      </c>
      <c r="BO103" s="1288">
        <f>BO52+3</f>
        <v>114</v>
      </c>
      <c r="BP103" s="1288">
        <f>BP52+3</f>
        <v>114</v>
      </c>
      <c r="BQ103" s="1288">
        <f>BQ52+3</f>
        <v>114</v>
      </c>
      <c r="BR103" s="1288">
        <f>BR52+3</f>
        <v>115</v>
      </c>
      <c r="BV103" s="1288">
        <f>BV52+3</f>
        <v>123</v>
      </c>
      <c r="BW103" s="1288">
        <f>BW52+3</f>
        <v>124</v>
      </c>
      <c r="BX103" s="1288">
        <f>BX52+3</f>
        <v>124</v>
      </c>
      <c r="BY103" s="1288">
        <f>BY52+3</f>
        <v>124</v>
      </c>
      <c r="BZ103" s="1288">
        <f>BZ52+3</f>
        <v>125</v>
      </c>
      <c r="CD103" s="1288">
        <f>CD52+3</f>
        <v>133</v>
      </c>
      <c r="CE103" s="1288">
        <f>CE52+3</f>
        <v>134</v>
      </c>
      <c r="CF103" s="1288">
        <f>CF52+3</f>
        <v>134</v>
      </c>
      <c r="CG103" s="1288">
        <f>CG52+3</f>
        <v>134</v>
      </c>
      <c r="CH103" s="1288">
        <f>CH52+3</f>
        <v>135</v>
      </c>
      <c r="CM103" s="1287"/>
      <c r="CR103" s="1288">
        <f>CR52+3</f>
        <v>153</v>
      </c>
      <c r="CS103" s="1288">
        <f>CS52+3</f>
        <v>154</v>
      </c>
      <c r="CT103" s="1288">
        <f>CT52+3</f>
        <v>154</v>
      </c>
      <c r="CU103" s="1288">
        <f>CU52+3</f>
        <v>154</v>
      </c>
      <c r="CV103" s="1288">
        <f>CV52+3</f>
        <v>155</v>
      </c>
      <c r="CZ103" s="1288">
        <f>CZ52+3</f>
        <v>163</v>
      </c>
      <c r="DA103" s="1288">
        <f>DA52+3</f>
        <v>164</v>
      </c>
      <c r="DB103" s="1288">
        <f>DB52+3</f>
        <v>164</v>
      </c>
      <c r="DC103" s="1288">
        <f>DC52+3</f>
        <v>164</v>
      </c>
      <c r="DD103" s="1288">
        <f>DD52+3</f>
        <v>165</v>
      </c>
      <c r="DH103" s="1288">
        <f>DH52+3</f>
        <v>173</v>
      </c>
      <c r="DI103" s="1288">
        <f>DI52+3</f>
        <v>174</v>
      </c>
      <c r="DJ103" s="1288">
        <f>DJ52+3</f>
        <v>174</v>
      </c>
      <c r="DK103" s="1288">
        <f>DK52+3</f>
        <v>174</v>
      </c>
      <c r="DL103" s="1288">
        <f>DL52+3</f>
        <v>175</v>
      </c>
    </row>
    <row r="104" spans="1:124" ht="20.100000000000001" customHeight="1" x14ac:dyDescent="0.25">
      <c r="A104" s="1444"/>
      <c r="B104" s="1445"/>
      <c r="C104" s="1735" t="s">
        <v>52</v>
      </c>
      <c r="D104" s="1735"/>
      <c r="E104" s="1735"/>
      <c r="F104" s="1735"/>
      <c r="G104" s="1735"/>
      <c r="H104" s="1735"/>
      <c r="I104" s="1735"/>
      <c r="J104" s="1736"/>
      <c r="K104" s="820"/>
      <c r="L104" s="821"/>
      <c r="M104" s="821"/>
      <c r="N104" s="822"/>
      <c r="O104" s="822"/>
      <c r="P104" s="823"/>
      <c r="R104" s="821"/>
      <c r="S104" s="821"/>
      <c r="T104" s="821"/>
      <c r="U104" s="824"/>
      <c r="V104" s="825"/>
      <c r="AA104" s="1725" t="s">
        <v>284</v>
      </c>
      <c r="AB104" s="1726"/>
      <c r="AC104" s="1726"/>
      <c r="AD104" s="1727"/>
      <c r="AE104" s="1444"/>
      <c r="AF104" s="1445"/>
      <c r="AG104" s="1735" t="s">
        <v>52</v>
      </c>
      <c r="AH104" s="1735"/>
      <c r="AI104" s="1735"/>
      <c r="AJ104" s="1735"/>
      <c r="AK104" s="1735"/>
      <c r="AL104" s="1735"/>
      <c r="AM104" s="1735"/>
      <c r="AN104" s="1736"/>
      <c r="AO104" s="820"/>
      <c r="AP104" s="821"/>
      <c r="AQ104" s="821"/>
      <c r="AR104" s="822"/>
      <c r="AS104" s="822"/>
      <c r="AT104" s="823"/>
      <c r="AV104" s="821"/>
      <c r="AW104" s="821"/>
      <c r="AX104" s="821"/>
      <c r="AY104" s="824"/>
      <c r="AZ104" s="825"/>
      <c r="BE104" s="1725" t="s">
        <v>285</v>
      </c>
      <c r="BF104" s="1726"/>
      <c r="BG104" s="1726"/>
      <c r="BH104" s="1727"/>
      <c r="BI104" s="1444"/>
      <c r="BJ104" s="1445"/>
      <c r="BK104" s="1735" t="s">
        <v>52</v>
      </c>
      <c r="BL104" s="1735"/>
      <c r="BM104" s="1735"/>
      <c r="BN104" s="1735"/>
      <c r="BO104" s="1735"/>
      <c r="BP104" s="1735"/>
      <c r="BQ104" s="1735"/>
      <c r="BR104" s="1736"/>
      <c r="BS104" s="820"/>
      <c r="BT104" s="821"/>
      <c r="BU104" s="821"/>
      <c r="BV104" s="822"/>
      <c r="BW104" s="822"/>
      <c r="BX104" s="823"/>
      <c r="BZ104" s="821"/>
      <c r="CA104" s="821"/>
      <c r="CB104" s="821"/>
      <c r="CC104" s="824"/>
      <c r="CD104" s="825"/>
      <c r="CI104" s="1725" t="s">
        <v>286</v>
      </c>
      <c r="CJ104" s="1726"/>
      <c r="CK104" s="1726"/>
      <c r="CL104" s="1727"/>
      <c r="CM104" s="1444"/>
      <c r="CN104" s="1445"/>
      <c r="CO104" s="1735" t="s">
        <v>52</v>
      </c>
      <c r="CP104" s="1735"/>
      <c r="CQ104" s="1735"/>
      <c r="CR104" s="1735"/>
      <c r="CS104" s="1735"/>
      <c r="CT104" s="1735"/>
      <c r="CU104" s="1735"/>
      <c r="CV104" s="1736"/>
      <c r="CW104" s="820"/>
      <c r="CX104" s="821"/>
      <c r="CY104" s="821"/>
      <c r="CZ104" s="822"/>
      <c r="DA104" s="822"/>
      <c r="DB104" s="823"/>
      <c r="DD104" s="821"/>
      <c r="DE104" s="821"/>
      <c r="DF104" s="821"/>
      <c r="DG104" s="824"/>
      <c r="DH104" s="825"/>
      <c r="DM104" s="1725" t="s">
        <v>151</v>
      </c>
      <c r="DN104" s="1726"/>
      <c r="DO104" s="1726"/>
      <c r="DP104" s="1727"/>
    </row>
    <row r="105" spans="1:124" ht="14.1" customHeight="1" x14ac:dyDescent="0.25">
      <c r="A105" s="1716"/>
      <c r="B105" s="1718"/>
      <c r="C105" s="1731">
        <v>4</v>
      </c>
      <c r="D105" s="1732"/>
      <c r="E105" s="1733"/>
      <c r="F105" s="1733"/>
      <c r="G105" s="1733"/>
      <c r="H105" s="1733"/>
      <c r="I105" s="1733"/>
      <c r="J105" s="1734"/>
      <c r="K105" s="1720">
        <f>K$3</f>
        <v>5</v>
      </c>
      <c r="L105" s="1721"/>
      <c r="M105" s="1722"/>
      <c r="N105" s="1722"/>
      <c r="O105" s="1722"/>
      <c r="P105" s="1722"/>
      <c r="Q105" s="1722"/>
      <c r="R105" s="1723"/>
      <c r="S105" s="1720">
        <f>S$3</f>
        <v>6</v>
      </c>
      <c r="T105" s="1721"/>
      <c r="U105" s="1722"/>
      <c r="V105" s="1722"/>
      <c r="W105" s="1722"/>
      <c r="X105" s="1722"/>
      <c r="Y105" s="1722"/>
      <c r="Z105" s="1722"/>
      <c r="AA105" s="1728"/>
      <c r="AB105" s="1729"/>
      <c r="AC105" s="1729"/>
      <c r="AD105" s="1730"/>
      <c r="AE105" s="1716"/>
      <c r="AF105" s="1718"/>
      <c r="AG105" s="1720">
        <f>AG$3</f>
        <v>7</v>
      </c>
      <c r="AH105" s="1721"/>
      <c r="AI105" s="1722"/>
      <c r="AJ105" s="1722"/>
      <c r="AK105" s="1722"/>
      <c r="AL105" s="1722"/>
      <c r="AM105" s="1722"/>
      <c r="AN105" s="1723"/>
      <c r="AO105" s="1720">
        <f>AO$3</f>
        <v>8</v>
      </c>
      <c r="AP105" s="1721"/>
      <c r="AQ105" s="1722"/>
      <c r="AR105" s="1722"/>
      <c r="AS105" s="1722"/>
      <c r="AT105" s="1722"/>
      <c r="AU105" s="1722"/>
      <c r="AV105" s="1723"/>
      <c r="AW105" s="1720">
        <f>AW$3</f>
        <v>9</v>
      </c>
      <c r="AX105" s="1721"/>
      <c r="AY105" s="1722"/>
      <c r="AZ105" s="1722"/>
      <c r="BA105" s="1722"/>
      <c r="BB105" s="1722"/>
      <c r="BC105" s="1722"/>
      <c r="BD105" s="1722"/>
      <c r="BE105" s="1728"/>
      <c r="BF105" s="1729"/>
      <c r="BG105" s="1729"/>
      <c r="BH105" s="1730"/>
      <c r="BI105" s="1716"/>
      <c r="BJ105" s="1718"/>
      <c r="BK105" s="1720">
        <f>BK$3</f>
        <v>10</v>
      </c>
      <c r="BL105" s="1721"/>
      <c r="BM105" s="1722"/>
      <c r="BN105" s="1722"/>
      <c r="BO105" s="1722"/>
      <c r="BP105" s="1722"/>
      <c r="BQ105" s="1722"/>
      <c r="BR105" s="1723"/>
      <c r="BS105" s="1720">
        <f>BS$3</f>
        <v>11</v>
      </c>
      <c r="BT105" s="1721"/>
      <c r="BU105" s="1722"/>
      <c r="BV105" s="1722"/>
      <c r="BW105" s="1722"/>
      <c r="BX105" s="1722"/>
      <c r="BY105" s="1722"/>
      <c r="BZ105" s="1723"/>
      <c r="CA105" s="1720">
        <f>CA$3</f>
        <v>12</v>
      </c>
      <c r="CB105" s="1721"/>
      <c r="CC105" s="1722"/>
      <c r="CD105" s="1722"/>
      <c r="CE105" s="1722"/>
      <c r="CF105" s="1722"/>
      <c r="CG105" s="1722"/>
      <c r="CH105" s="1722"/>
      <c r="CI105" s="1728"/>
      <c r="CJ105" s="1729"/>
      <c r="CK105" s="1729"/>
      <c r="CL105" s="1730"/>
      <c r="CM105" s="1716"/>
      <c r="CN105" s="1718"/>
      <c r="CO105" s="1720">
        <f>CO$3</f>
        <v>1</v>
      </c>
      <c r="CP105" s="1721"/>
      <c r="CQ105" s="1722"/>
      <c r="CR105" s="1722"/>
      <c r="CS105" s="1722"/>
      <c r="CT105" s="1722"/>
      <c r="CU105" s="1722"/>
      <c r="CV105" s="1723"/>
      <c r="CW105" s="1720">
        <f>CW$3</f>
        <v>2</v>
      </c>
      <c r="CX105" s="1721"/>
      <c r="CY105" s="1722"/>
      <c r="CZ105" s="1722"/>
      <c r="DA105" s="1722"/>
      <c r="DB105" s="1722"/>
      <c r="DC105" s="1722"/>
      <c r="DD105" s="1723"/>
      <c r="DE105" s="1720">
        <f>DE$3</f>
        <v>3</v>
      </c>
      <c r="DF105" s="1721"/>
      <c r="DG105" s="1722"/>
      <c r="DH105" s="1722"/>
      <c r="DI105" s="1722"/>
      <c r="DJ105" s="1722"/>
      <c r="DK105" s="1722"/>
      <c r="DL105" s="1722"/>
      <c r="DM105" s="1728"/>
      <c r="DN105" s="1729"/>
      <c r="DO105" s="1729"/>
      <c r="DP105" s="1730"/>
      <c r="DR105" s="1724" t="s">
        <v>313</v>
      </c>
      <c r="DS105" s="1724"/>
      <c r="DT105" s="1674"/>
    </row>
    <row r="106" spans="1:124" s="839" customFormat="1" ht="14.1" customHeight="1" x14ac:dyDescent="0.25">
      <c r="A106" s="1717"/>
      <c r="B106" s="1719"/>
      <c r="C106" s="1713" t="s">
        <v>288</v>
      </c>
      <c r="D106" s="1714"/>
      <c r="E106" s="1715"/>
      <c r="F106" s="828" t="s">
        <v>28</v>
      </c>
      <c r="G106" s="829" t="s">
        <v>29</v>
      </c>
      <c r="H106" s="829" t="s">
        <v>289</v>
      </c>
      <c r="I106" s="828" t="s">
        <v>290</v>
      </c>
      <c r="J106" s="830" t="s">
        <v>291</v>
      </c>
      <c r="K106" s="1713" t="s">
        <v>288</v>
      </c>
      <c r="L106" s="1714"/>
      <c r="M106" s="1715"/>
      <c r="N106" s="828" t="s">
        <v>28</v>
      </c>
      <c r="O106" s="972" t="s">
        <v>29</v>
      </c>
      <c r="P106" s="829" t="s">
        <v>289</v>
      </c>
      <c r="Q106" s="828" t="s">
        <v>290</v>
      </c>
      <c r="R106" s="830" t="s">
        <v>291</v>
      </c>
      <c r="S106" s="1713" t="s">
        <v>288</v>
      </c>
      <c r="T106" s="1714"/>
      <c r="U106" s="1715"/>
      <c r="V106" s="828" t="s">
        <v>28</v>
      </c>
      <c r="W106" s="972" t="s">
        <v>29</v>
      </c>
      <c r="X106" s="829" t="s">
        <v>289</v>
      </c>
      <c r="Y106" s="828" t="s">
        <v>312</v>
      </c>
      <c r="Z106" s="831" t="s">
        <v>291</v>
      </c>
      <c r="AA106" s="832" t="s">
        <v>292</v>
      </c>
      <c r="AB106" s="833" t="s">
        <v>29</v>
      </c>
      <c r="AC106" s="834" t="s">
        <v>293</v>
      </c>
      <c r="AD106" s="835" t="s">
        <v>294</v>
      </c>
      <c r="AE106" s="1717"/>
      <c r="AF106" s="1719"/>
      <c r="AG106" s="1713" t="s">
        <v>288</v>
      </c>
      <c r="AH106" s="1714"/>
      <c r="AI106" s="1715"/>
      <c r="AJ106" s="828" t="s">
        <v>28</v>
      </c>
      <c r="AK106" s="829" t="s">
        <v>29</v>
      </c>
      <c r="AL106" s="829" t="s">
        <v>289</v>
      </c>
      <c r="AM106" s="828" t="s">
        <v>290</v>
      </c>
      <c r="AN106" s="830" t="s">
        <v>291</v>
      </c>
      <c r="AO106" s="1713" t="s">
        <v>288</v>
      </c>
      <c r="AP106" s="1714"/>
      <c r="AQ106" s="1715"/>
      <c r="AR106" s="828" t="s">
        <v>28</v>
      </c>
      <c r="AS106" s="972" t="s">
        <v>29</v>
      </c>
      <c r="AT106" s="829" t="s">
        <v>289</v>
      </c>
      <c r="AU106" s="828" t="s">
        <v>290</v>
      </c>
      <c r="AV106" s="830" t="s">
        <v>291</v>
      </c>
      <c r="AW106" s="1713" t="s">
        <v>288</v>
      </c>
      <c r="AX106" s="1714"/>
      <c r="AY106" s="1715"/>
      <c r="AZ106" s="828" t="s">
        <v>28</v>
      </c>
      <c r="BA106" s="972" t="s">
        <v>29</v>
      </c>
      <c r="BB106" s="829" t="s">
        <v>289</v>
      </c>
      <c r="BC106" s="828" t="s">
        <v>290</v>
      </c>
      <c r="BD106" s="831" t="s">
        <v>291</v>
      </c>
      <c r="BE106" s="832" t="s">
        <v>292</v>
      </c>
      <c r="BF106" s="833" t="s">
        <v>29</v>
      </c>
      <c r="BG106" s="834" t="s">
        <v>293</v>
      </c>
      <c r="BH106" s="835" t="s">
        <v>294</v>
      </c>
      <c r="BI106" s="1717"/>
      <c r="BJ106" s="1719"/>
      <c r="BK106" s="1713" t="s">
        <v>288</v>
      </c>
      <c r="BL106" s="1714"/>
      <c r="BM106" s="1715"/>
      <c r="BN106" s="828" t="s">
        <v>28</v>
      </c>
      <c r="BO106" s="829" t="s">
        <v>29</v>
      </c>
      <c r="BP106" s="829" t="s">
        <v>289</v>
      </c>
      <c r="BQ106" s="828" t="s">
        <v>290</v>
      </c>
      <c r="BR106" s="830" t="s">
        <v>291</v>
      </c>
      <c r="BS106" s="1713" t="s">
        <v>288</v>
      </c>
      <c r="BT106" s="1714"/>
      <c r="BU106" s="1715"/>
      <c r="BV106" s="828" t="s">
        <v>28</v>
      </c>
      <c r="BW106" s="972" t="s">
        <v>29</v>
      </c>
      <c r="BX106" s="829" t="s">
        <v>289</v>
      </c>
      <c r="BY106" s="828" t="s">
        <v>290</v>
      </c>
      <c r="BZ106" s="830" t="s">
        <v>291</v>
      </c>
      <c r="CA106" s="1713" t="s">
        <v>288</v>
      </c>
      <c r="CB106" s="1714"/>
      <c r="CC106" s="1715"/>
      <c r="CD106" s="828" t="s">
        <v>28</v>
      </c>
      <c r="CE106" s="972" t="s">
        <v>29</v>
      </c>
      <c r="CF106" s="829" t="s">
        <v>289</v>
      </c>
      <c r="CG106" s="828" t="s">
        <v>290</v>
      </c>
      <c r="CH106" s="831" t="s">
        <v>291</v>
      </c>
      <c r="CI106" s="832" t="s">
        <v>292</v>
      </c>
      <c r="CJ106" s="833" t="s">
        <v>29</v>
      </c>
      <c r="CK106" s="834" t="s">
        <v>293</v>
      </c>
      <c r="CL106" s="835" t="s">
        <v>294</v>
      </c>
      <c r="CM106" s="1717"/>
      <c r="CN106" s="1719"/>
      <c r="CO106" s="1713" t="s">
        <v>288</v>
      </c>
      <c r="CP106" s="1714"/>
      <c r="CQ106" s="1715"/>
      <c r="CR106" s="828" t="s">
        <v>28</v>
      </c>
      <c r="CS106" s="829" t="s">
        <v>29</v>
      </c>
      <c r="CT106" s="829" t="s">
        <v>289</v>
      </c>
      <c r="CU106" s="828" t="s">
        <v>290</v>
      </c>
      <c r="CV106" s="830" t="s">
        <v>291</v>
      </c>
      <c r="CW106" s="1713" t="s">
        <v>288</v>
      </c>
      <c r="CX106" s="1714"/>
      <c r="CY106" s="1715"/>
      <c r="CZ106" s="828" t="s">
        <v>28</v>
      </c>
      <c r="DA106" s="972" t="s">
        <v>29</v>
      </c>
      <c r="DB106" s="829" t="s">
        <v>289</v>
      </c>
      <c r="DC106" s="828" t="s">
        <v>290</v>
      </c>
      <c r="DD106" s="830" t="s">
        <v>291</v>
      </c>
      <c r="DE106" s="1713" t="s">
        <v>288</v>
      </c>
      <c r="DF106" s="1714"/>
      <c r="DG106" s="1715"/>
      <c r="DH106" s="828" t="s">
        <v>28</v>
      </c>
      <c r="DI106" s="972" t="s">
        <v>29</v>
      </c>
      <c r="DJ106" s="829" t="s">
        <v>289</v>
      </c>
      <c r="DK106" s="828" t="s">
        <v>290</v>
      </c>
      <c r="DL106" s="831" t="s">
        <v>291</v>
      </c>
      <c r="DM106" s="832" t="s">
        <v>292</v>
      </c>
      <c r="DN106" s="833" t="s">
        <v>29</v>
      </c>
      <c r="DO106" s="834" t="s">
        <v>293</v>
      </c>
      <c r="DP106" s="835" t="s">
        <v>294</v>
      </c>
      <c r="DR106" s="840" t="s">
        <v>27</v>
      </c>
      <c r="DS106" s="841" t="s">
        <v>28</v>
      </c>
      <c r="DT106" s="842" t="s">
        <v>295</v>
      </c>
    </row>
    <row r="107" spans="1:124" ht="14.1" customHeight="1" x14ac:dyDescent="0.25">
      <c r="A107" s="1711" t="s">
        <v>32</v>
      </c>
      <c r="B107" s="843" t="s">
        <v>33</v>
      </c>
      <c r="C107" s="1708" t="str">
        <f>集計グループ1</f>
        <v>アクティエ</v>
      </c>
      <c r="D107" s="1709"/>
      <c r="E107" s="1710"/>
      <c r="F107" s="844" t="e">
        <f ca="1">SUMIFS(INDIRECT("実行度合表集計!C"&amp;F154,FALSE),実行度合表集計!$I:$I,C107,実行度合表集計!$S:$S,$A$107,実行度合表集計!$D:$D,"&lt;&gt;")</f>
        <v>#REF!</v>
      </c>
      <c r="G107" s="849" t="e">
        <f ca="1">IF(F107&lt;&gt;0,H107/F107,"")</f>
        <v>#REF!</v>
      </c>
      <c r="H107" s="868" t="e">
        <f ca="1">SUMIFS(INDIRECT("実行度合表集計!C"&amp;H154,FALSE),実行度合表集計!$I:$I,C107,実行度合表集計!$S:$S,$A$107,実行度合表集計!$D:$D,"&lt;&gt;")</f>
        <v>#REF!</v>
      </c>
      <c r="I107" s="844" t="e">
        <f ca="1">H107-SUMIFS(実行度合表集計!$Q:$Q,実行度合表集計!$I:$I,C107,実行度合表集計!$S:$S,$A$107,実行度合表集計!$D:$D,"&lt;&gt;")*1000</f>
        <v>#REF!</v>
      </c>
      <c r="J107" s="847" t="e">
        <f ca="1">SUMIFS(INDIRECT("実行度合表集計!C"&amp;J154,FALSE),実行度合表集計!$I:$I,C107,実行度合表集計!$S:$S,$A$107,実行度合表集計!$D:$D,"&lt;&gt;")*集計フラグ1</f>
        <v>#REF!</v>
      </c>
      <c r="K107" s="1708" t="str">
        <f>集計グループ1</f>
        <v>アクティエ</v>
      </c>
      <c r="L107" s="1709"/>
      <c r="M107" s="1710"/>
      <c r="N107" s="844" t="e">
        <f ca="1">SUMIFS(INDIRECT("実行度合表集計!C"&amp;N154,FALSE),実行度合表集計!$I:$I,K107,実行度合表集計!$S:$S,$A$107,実行度合表集計!$D:$D,"&lt;&gt;")</f>
        <v>#REF!</v>
      </c>
      <c r="O107" s="849" t="e">
        <f ca="1">IF(N107&lt;&gt;0,P107/N107,"")</f>
        <v>#REF!</v>
      </c>
      <c r="P107" s="868" t="e">
        <f ca="1">SUMIFS(INDIRECT("実行度合表集計!C"&amp;P154,FALSE),実行度合表集計!$I:$I,K107,実行度合表集計!$S:$S,$A$107,実行度合表集計!$D:$D,"&lt;&gt;")</f>
        <v>#REF!</v>
      </c>
      <c r="Q107" s="844" t="e">
        <f ca="1">P107-SUMIFS(実行度合表集計!$Q:$Q,実行度合表集計!$I:$I,K107,実行度合表集計!$S:$S,$A$107,実行度合表集計!$D:$D,"&lt;&gt;")*1000</f>
        <v>#REF!</v>
      </c>
      <c r="R107" s="847" t="e">
        <f ca="1">SUMIFS(INDIRECT("実行度合表集計!C"&amp;R154,FALSE),実行度合表集計!$I:$I,K107,実行度合表集計!$S:$S,$A$107,実行度合表集計!$D:$D,"&lt;&gt;")*集計フラグ1</f>
        <v>#REF!</v>
      </c>
      <c r="S107" s="1708" t="str">
        <f>集計グループ1</f>
        <v>アクティエ</v>
      </c>
      <c r="T107" s="1709"/>
      <c r="U107" s="1710"/>
      <c r="V107" s="844" t="e">
        <f ca="1">SUMIFS(INDIRECT("実行度合表集計!C"&amp;V154,FALSE),実行度合表集計!$I:$I,S107,実行度合表集計!$S:$S,$A$107,実行度合表集計!$D:$D,"&lt;&gt;")</f>
        <v>#REF!</v>
      </c>
      <c r="W107" s="849" t="e">
        <f ca="1">IF(V107&lt;&gt;0,X107/V107,"")</f>
        <v>#REF!</v>
      </c>
      <c r="X107" s="868" t="e">
        <f ca="1">SUMIFS(INDIRECT("実行度合表集計!C"&amp;X154,FALSE),実行度合表集計!$I:$I,S107,実行度合表集計!$S:$S,$A$107,実行度合表集計!$D:$D,"&lt;&gt;")</f>
        <v>#REF!</v>
      </c>
      <c r="Y107" s="844" t="e">
        <f ca="1">X107-SUMIFS(実行度合表集計!$Q:$Q,実行度合表集計!$I:$I,S107,実行度合表集計!$S:$S,$A$107,実行度合表集計!$D:$D,"&lt;&gt;")*1000</f>
        <v>#REF!</v>
      </c>
      <c r="Z107" s="847" t="e">
        <f ca="1">SUMIFS(INDIRECT("実行度合表集計!C"&amp;Z154,FALSE),実行度合表集計!$I:$I,S107,実行度合表集計!$S:$S,$A$107,実行度合表集計!$D:$D,"&lt;&gt;")*集計フラグ1</f>
        <v>#REF!</v>
      </c>
      <c r="AA107" s="848" t="e">
        <f t="shared" ref="AA107:AA126" ca="1" si="80">SUMIF($F$4:$Z$4,"請負金額",F107:Z107)</f>
        <v>#REF!</v>
      </c>
      <c r="AB107" s="849" t="e">
        <f ca="1">IF(AA107&lt;&gt;0,SUMIF($F$4:$Z$4,"利益額",F107:Z107)/AA107,"")</f>
        <v>#REF!</v>
      </c>
      <c r="AC107" s="844" t="e">
        <f t="shared" ref="AC107:AC126" ca="1" si="81">SUMIF($F$4:$Z$4,"経常利益",F107:Z107)</f>
        <v>#REF!</v>
      </c>
      <c r="AD107" s="847" t="e">
        <f t="shared" ref="AD107:AD126" ca="1" si="82">SUMIF($F$4:$Z$4,"棟数",F107:Z107)</f>
        <v>#REF!</v>
      </c>
      <c r="AE107" s="1711" t="s">
        <v>32</v>
      </c>
      <c r="AF107" s="843" t="s">
        <v>33</v>
      </c>
      <c r="AG107" s="1708" t="str">
        <f>集計グループ1</f>
        <v>アクティエ</v>
      </c>
      <c r="AH107" s="1709"/>
      <c r="AI107" s="1710"/>
      <c r="AJ107" s="844" t="e">
        <f ca="1">SUMIFS(INDIRECT("実行度合表集計!C"&amp;AJ154,FALSE),実行度合表集計!$I:$I,AG107,実行度合表集計!$S:$S,$A$107,実行度合表集計!$D:$D,"&lt;&gt;")</f>
        <v>#REF!</v>
      </c>
      <c r="AK107" s="849" t="e">
        <f ca="1">IF(AJ107&lt;&gt;0,AL107/AJ107,"")</f>
        <v>#REF!</v>
      </c>
      <c r="AL107" s="868" t="e">
        <f ca="1">SUMIFS(INDIRECT("実行度合表集計!C"&amp;AL154,FALSE),実行度合表集計!$I:$I,AG107,実行度合表集計!$S:$S,$A$107,実行度合表集計!$D:$D,"&lt;&gt;")</f>
        <v>#REF!</v>
      </c>
      <c r="AM107" s="844" t="e">
        <f ca="1">AL107-SUMIFS(実行度合表集計!$Q:$Q,実行度合表集計!$I:$I,AG107,実行度合表集計!$S:$S,$A$107,実行度合表集計!$D:$D,"&lt;&gt;")*1000</f>
        <v>#REF!</v>
      </c>
      <c r="AN107" s="847" t="e">
        <f ca="1">SUMIFS(INDIRECT("実行度合表集計!C"&amp;AN154,FALSE),実行度合表集計!$I:$I,AG107,実行度合表集計!$S:$S,$A$107,実行度合表集計!$D:$D,"&lt;&gt;")*集計フラグ1</f>
        <v>#REF!</v>
      </c>
      <c r="AO107" s="1708" t="str">
        <f>集計グループ1</f>
        <v>アクティエ</v>
      </c>
      <c r="AP107" s="1709"/>
      <c r="AQ107" s="1710"/>
      <c r="AR107" s="844" t="e">
        <f ca="1">SUMIFS(INDIRECT("実行度合表集計!C"&amp;AR154,FALSE),実行度合表集計!$I:$I,AO107,実行度合表集計!$S:$S,$A$107,実行度合表集計!$D:$D,"&lt;&gt;")</f>
        <v>#REF!</v>
      </c>
      <c r="AS107" s="849" t="e">
        <f ca="1">IF(AR107&lt;&gt;0,AT107/AR107,"")</f>
        <v>#REF!</v>
      </c>
      <c r="AT107" s="868" t="e">
        <f ca="1">SUMIFS(INDIRECT("実行度合表集計!C"&amp;AT154,FALSE),実行度合表集計!$I:$I,AO107,実行度合表集計!$S:$S,$A$107,実行度合表集計!$D:$D,"&lt;&gt;")</f>
        <v>#REF!</v>
      </c>
      <c r="AU107" s="844" t="e">
        <f ca="1">AT107-SUMIFS(実行度合表集計!$Q:$Q,実行度合表集計!$I:$I,AO107,実行度合表集計!$S:$S,$A$107,実行度合表集計!$D:$D,"&lt;&gt;")*1000</f>
        <v>#REF!</v>
      </c>
      <c r="AV107" s="847" t="e">
        <f ca="1">SUMIFS(INDIRECT("実行度合表集計!C"&amp;AV154,FALSE),実行度合表集計!$I:$I,AO107,実行度合表集計!$S:$S,$A$107,実行度合表集計!$D:$D,"&lt;&gt;")*集計フラグ1</f>
        <v>#REF!</v>
      </c>
      <c r="AW107" s="1708" t="str">
        <f>集計グループ1</f>
        <v>アクティエ</v>
      </c>
      <c r="AX107" s="1709"/>
      <c r="AY107" s="1710"/>
      <c r="AZ107" s="844" t="e">
        <f ca="1">SUMIFS(INDIRECT("実行度合表集計!C"&amp;AZ154,FALSE),実行度合表集計!$I:$I,AW107,実行度合表集計!$S:$S,$A$107,実行度合表集計!$D:$D,"&lt;&gt;")</f>
        <v>#REF!</v>
      </c>
      <c r="BA107" s="849" t="e">
        <f ca="1">IF(AZ107&lt;&gt;0,BB107/AZ107,"")</f>
        <v>#REF!</v>
      </c>
      <c r="BB107" s="868" t="e">
        <f ca="1">SUMIFS(INDIRECT("実行度合表集計!C"&amp;BB154,FALSE),実行度合表集計!$I:$I,AW107,実行度合表集計!$S:$S,$A$107,実行度合表集計!$D:$D,"&lt;&gt;")</f>
        <v>#REF!</v>
      </c>
      <c r="BC107" s="844" t="e">
        <f ca="1">BB107-SUMIFS(実行度合表集計!$Q:$Q,実行度合表集計!$I:$I,AW107,実行度合表集計!$S:$S,$A$107,実行度合表集計!$D:$D,"&lt;&gt;")*1000</f>
        <v>#REF!</v>
      </c>
      <c r="BD107" s="847" t="e">
        <f ca="1">SUMIFS(INDIRECT("実行度合表集計!C"&amp;BD154,FALSE),実行度合表集計!$I:$I,AW107,実行度合表集計!$S:$S,$A$107,実行度合表集計!$D:$D,"&lt;&gt;")*集計フラグ1</f>
        <v>#REF!</v>
      </c>
      <c r="BE107" s="848" t="e">
        <f t="shared" ref="BE107:BE126" ca="1" si="83">SUMIF($F$4:$BD$4,"請負金額",F107:BD107)</f>
        <v>#REF!</v>
      </c>
      <c r="BF107" s="849" t="e">
        <f ca="1">IF(BE107&lt;&gt;0,SUMIF($F$4:$BD$4,"利益額",F107:BD107)/BE107,"")</f>
        <v>#REF!</v>
      </c>
      <c r="BG107" s="844" t="e">
        <f t="shared" ref="BG107:BG126" ca="1" si="84">SUMIF($F$4:$BD$4,"経常利益",F107:BD107)</f>
        <v>#REF!</v>
      </c>
      <c r="BH107" s="850" t="e">
        <f t="shared" ref="BH107:BH126" ca="1" si="85">SUMIF($F$4:$BD$4,"棟数",F107:BD107)</f>
        <v>#REF!</v>
      </c>
      <c r="BI107" s="1711" t="s">
        <v>32</v>
      </c>
      <c r="BJ107" s="843" t="s">
        <v>33</v>
      </c>
      <c r="BK107" s="1708" t="str">
        <f>集計グループ1</f>
        <v>アクティエ</v>
      </c>
      <c r="BL107" s="1709"/>
      <c r="BM107" s="1710"/>
      <c r="BN107" s="844" t="e">
        <f ca="1">SUMIFS(INDIRECT("実行度合表集計!C"&amp;BN154,FALSE),実行度合表集計!$I:$I,BK107,実行度合表集計!$S:$S,$A$107,実行度合表集計!$D:$D,"&lt;&gt;")</f>
        <v>#REF!</v>
      </c>
      <c r="BO107" s="849" t="e">
        <f ca="1">IF(BN107&lt;&gt;0,BP107/BN107,"")</f>
        <v>#REF!</v>
      </c>
      <c r="BP107" s="868" t="e">
        <f ca="1">SUMIFS(INDIRECT("実行度合表集計!C"&amp;BP154,FALSE),実行度合表集計!$I:$I,BK107,実行度合表集計!$S:$S,$A$107,実行度合表集計!$D:$D,"&lt;&gt;")</f>
        <v>#REF!</v>
      </c>
      <c r="BQ107" s="844" t="e">
        <f ca="1">BP107-SUMIFS(実行度合表集計!$Q:$Q,実行度合表集計!$I:$I,BK107,実行度合表集計!$S:$S,$A$107,実行度合表集計!$D:$D,"&lt;&gt;")*1000</f>
        <v>#REF!</v>
      </c>
      <c r="BR107" s="847" t="e">
        <f ca="1">SUMIFS(INDIRECT("実行度合表集計!C"&amp;BR154,FALSE),実行度合表集計!$I:$I,BK107,実行度合表集計!$S:$S,$A$107,実行度合表集計!$D:$D,"&lt;&gt;")*集計フラグ1</f>
        <v>#REF!</v>
      </c>
      <c r="BS107" s="1708" t="str">
        <f>集計グループ1</f>
        <v>アクティエ</v>
      </c>
      <c r="BT107" s="1709"/>
      <c r="BU107" s="1710"/>
      <c r="BV107" s="844" t="e">
        <f ca="1">SUMIFS(INDIRECT("実行度合表集計!C"&amp;BV154,FALSE),実行度合表集計!$I:$I,BS107,実行度合表集計!$S:$S,$A$107,実行度合表集計!$D:$D,"&lt;&gt;")</f>
        <v>#REF!</v>
      </c>
      <c r="BW107" s="849" t="e">
        <f ca="1">IF(BV107&lt;&gt;0,BX107/BV107,"")</f>
        <v>#REF!</v>
      </c>
      <c r="BX107" s="868" t="e">
        <f ca="1">SUMIFS(INDIRECT("実行度合表集計!C"&amp;BX154,FALSE),実行度合表集計!$I:$I,BS107,実行度合表集計!$S:$S,$A$107,実行度合表集計!$D:$D,"&lt;&gt;")</f>
        <v>#REF!</v>
      </c>
      <c r="BY107" s="844" t="e">
        <f ca="1">BX107-SUMIFS(実行度合表集計!$Q:$Q,実行度合表集計!$I:$I,BS107,実行度合表集計!$S:$S,$A$107,実行度合表集計!$D:$D,"&lt;&gt;")*1000</f>
        <v>#REF!</v>
      </c>
      <c r="BZ107" s="847" t="e">
        <f ca="1">SUMIFS(INDIRECT("実行度合表集計!C"&amp;BZ154,FALSE),実行度合表集計!$I:$I,BS107,実行度合表集計!$S:$S,$A$107,実行度合表集計!$D:$D,"&lt;&gt;")*集計フラグ1</f>
        <v>#REF!</v>
      </c>
      <c r="CA107" s="1708" t="str">
        <f>集計グループ1</f>
        <v>アクティエ</v>
      </c>
      <c r="CB107" s="1709"/>
      <c r="CC107" s="1710"/>
      <c r="CD107" s="844" t="e">
        <f ca="1">SUMIFS(INDIRECT("実行度合表集計!C"&amp;CD154,FALSE),実行度合表集計!$I:$I,CA107,実行度合表集計!$S:$S,$A$107,実行度合表集計!$D:$D,"&lt;&gt;")</f>
        <v>#REF!</v>
      </c>
      <c r="CE107" s="849" t="e">
        <f ca="1">IF(CD107&lt;&gt;0,CF107/CD107,"")</f>
        <v>#REF!</v>
      </c>
      <c r="CF107" s="868" t="e">
        <f ca="1">SUMIFS(INDIRECT("実行度合表集計!C"&amp;CF154,FALSE),実行度合表集計!$I:$I,CA107,実行度合表集計!$S:$S,$A$107,実行度合表集計!$D:$D,"&lt;&gt;")</f>
        <v>#REF!</v>
      </c>
      <c r="CG107" s="844" t="e">
        <f ca="1">CF107-SUMIFS(実行度合表集計!$Q:$Q,実行度合表集計!$I:$I,CA107,実行度合表集計!$S:$S,$A$107,実行度合表集計!$D:$D,"&lt;&gt;")*1000</f>
        <v>#REF!</v>
      </c>
      <c r="CH107" s="847" t="e">
        <f ca="1">SUMIFS(INDIRECT("実行度合表集計!C"&amp;CH154,FALSE),実行度合表集計!$I:$I,CA107,実行度合表集計!$S:$S,$A$107,実行度合表集計!$D:$D,"&lt;&gt;")*集計フラグ1</f>
        <v>#REF!</v>
      </c>
      <c r="CI107" s="848" t="e">
        <f ca="1">SUMIF($BN$4:$CH$4,"請負金額",BN107:CH107)</f>
        <v>#REF!</v>
      </c>
      <c r="CJ107" s="849" t="e">
        <f ca="1">IF(CI107&lt;&gt;0,SUMIF($BN$4:$CH$4,"利益額",BN107:CH107)/CI107,"")</f>
        <v>#REF!</v>
      </c>
      <c r="CK107" s="844" t="e">
        <f ca="1">SUMIF($BN$4:$CH$4,"経常利益",BN107:CH107)</f>
        <v>#REF!</v>
      </c>
      <c r="CL107" s="847" t="e">
        <f ca="1">SUMIF($BN$4:$CH$4,"棟数",BN107:CH107)</f>
        <v>#REF!</v>
      </c>
      <c r="CM107" s="1711" t="s">
        <v>32</v>
      </c>
      <c r="CN107" s="843" t="s">
        <v>33</v>
      </c>
      <c r="CO107" s="1708" t="str">
        <f>集計グループ1</f>
        <v>アクティエ</v>
      </c>
      <c r="CP107" s="1709"/>
      <c r="CQ107" s="1710"/>
      <c r="CR107" s="844" t="e">
        <f ca="1">SUMIFS(INDIRECT("実行度合表集計!C"&amp;CR154,FALSE),実行度合表集計!$I:$I,CO107,実行度合表集計!$S:$S,$A$107,実行度合表集計!$D:$D,"&lt;&gt;")</f>
        <v>#REF!</v>
      </c>
      <c r="CS107" s="849" t="e">
        <f ca="1">IF(CR107&lt;&gt;0,CT107/CR107,"")</f>
        <v>#REF!</v>
      </c>
      <c r="CT107" s="868" t="e">
        <f ca="1">SUMIFS(INDIRECT("実行度合表集計!C"&amp;CT154,FALSE),実行度合表集計!$I:$I,CO107,実行度合表集計!$S:$S,$A$107,実行度合表集計!$D:$D,"&lt;&gt;")</f>
        <v>#REF!</v>
      </c>
      <c r="CU107" s="844" t="e">
        <f ca="1">CT107-SUMIFS(実行度合表集計!$Q:$Q,実行度合表集計!$I:$I,CO107,実行度合表集計!$S:$S,$A$107,実行度合表集計!$D:$D,"&lt;&gt;")*1000</f>
        <v>#REF!</v>
      </c>
      <c r="CV107" s="847" t="e">
        <f ca="1">SUMIFS(INDIRECT("実行度合表集計!C"&amp;CV154,FALSE),実行度合表集計!$I:$I,CO107,実行度合表集計!$S:$S,$A$107,実行度合表集計!$D:$D,"&lt;&gt;")*集計フラグ1</f>
        <v>#REF!</v>
      </c>
      <c r="CW107" s="1708" t="str">
        <f>集計グループ1</f>
        <v>アクティエ</v>
      </c>
      <c r="CX107" s="1709"/>
      <c r="CY107" s="1710"/>
      <c r="CZ107" s="844" t="e">
        <f ca="1">SUMIFS(INDIRECT("実行度合表集計!C"&amp;CZ154,FALSE),実行度合表集計!$I:$I,CW107,実行度合表集計!$S:$S,$A$107,実行度合表集計!$D:$D,"&lt;&gt;")</f>
        <v>#REF!</v>
      </c>
      <c r="DA107" s="849" t="e">
        <f ca="1">IF(CZ107&lt;&gt;0,DB107/CZ107,"")</f>
        <v>#REF!</v>
      </c>
      <c r="DB107" s="868" t="e">
        <f ca="1">SUMIFS(INDIRECT("実行度合表集計!C"&amp;DB154,FALSE),実行度合表集計!$I:$I,CW107,実行度合表集計!$S:$S,$A$107,実行度合表集計!$D:$D,"&lt;&gt;")</f>
        <v>#REF!</v>
      </c>
      <c r="DC107" s="844" t="e">
        <f ca="1">DB107-SUMIFS(実行度合表集計!$Q:$Q,実行度合表集計!$I:$I,CW107,実行度合表集計!$S:$S,$A$107,実行度合表集計!$D:$D,"&lt;&gt;")*1000</f>
        <v>#REF!</v>
      </c>
      <c r="DD107" s="847" t="e">
        <f ca="1">SUMIFS(INDIRECT("実行度合表集計!C"&amp;DD154,FALSE),実行度合表集計!$I:$I,CW107,実行度合表集計!$S:$S,$A$107,実行度合表集計!$D:$D,"&lt;&gt;")*集計フラグ1</f>
        <v>#REF!</v>
      </c>
      <c r="DE107" s="1708" t="str">
        <f>集計グループ1</f>
        <v>アクティエ</v>
      </c>
      <c r="DF107" s="1709"/>
      <c r="DG107" s="1710"/>
      <c r="DH107" s="844" t="e">
        <f ca="1">SUMIFS(INDIRECT("実行度合表集計!C"&amp;DH154,FALSE),実行度合表集計!$I:$I,DE107,実行度合表集計!$S:$S,$A$107,実行度合表集計!$D:$D,"&lt;&gt;")</f>
        <v>#REF!</v>
      </c>
      <c r="DI107" s="849" t="e">
        <f ca="1">IF(DH107&lt;&gt;0,DJ107/DH107,"")</f>
        <v>#REF!</v>
      </c>
      <c r="DJ107" s="868" t="e">
        <f ca="1">SUMIFS(INDIRECT("実行度合表集計!C"&amp;DJ154,FALSE),実行度合表集計!$I:$I,DE107,実行度合表集計!$S:$S,$A$107,実行度合表集計!$D:$D,"&lt;&gt;")</f>
        <v>#REF!</v>
      </c>
      <c r="DK107" s="844" t="e">
        <f ca="1">DJ107-SUMIFS(実行度合表集計!$Q:$Q,実行度合表集計!$I:$I,DE107,実行度合表集計!$S:$S,$A$107,実行度合表集計!$D:$D,"&lt;&gt;")*1000</f>
        <v>#REF!</v>
      </c>
      <c r="DL107" s="847" t="e">
        <f ca="1">SUMIFS(INDIRECT("実行度合表集計!C"&amp;DL154,FALSE),実行度合表集計!$I:$I,DE107,実行度合表集計!$S:$S,$A$107,実行度合表集計!$D:$D,"&lt;&gt;")*集計フラグ1</f>
        <v>#REF!</v>
      </c>
      <c r="DM107" s="848" t="e">
        <f t="shared" ref="DM107:DM126" ca="1" si="86">SUMIF($F$4:$DL$4,"請負金額",F107:DL107)</f>
        <v>#REF!</v>
      </c>
      <c r="DN107" s="849" t="e">
        <f ca="1">IF(DM107&lt;&gt;0,SUMIF($F$4:$DL$4,"利益額",F107:DL107)/DM107,"")</f>
        <v>#REF!</v>
      </c>
      <c r="DO107" s="844" t="e">
        <f ca="1">SUMIF($F$4:$DL$4,"経常利益",F107:DL107)</f>
        <v>#REF!</v>
      </c>
      <c r="DP107" s="850" t="e">
        <f t="shared" ref="DP107:DP126" ca="1" si="87">SUMIF($F$4:$DL$4,"棟数",F107:DL107)</f>
        <v>#REF!</v>
      </c>
      <c r="DR107" s="851"/>
      <c r="DS107" s="852"/>
      <c r="DT107" s="973"/>
    </row>
    <row r="108" spans="1:124" ht="14.1" customHeight="1" x14ac:dyDescent="0.25">
      <c r="A108" s="1712"/>
      <c r="B108" s="854" t="s">
        <v>34</v>
      </c>
      <c r="C108" s="1699" t="str">
        <f>集計グループ2</f>
        <v>ネクストハウス</v>
      </c>
      <c r="D108" s="1700"/>
      <c r="E108" s="1701"/>
      <c r="F108" s="855" t="e">
        <f ca="1">SUMIFS(INDIRECT("実行度合表集計!C"&amp;F154,FALSE),実行度合表集計!$I:$I,C108,実行度合表集計!$S:$S,$A$107,実行度合表集計!$D:$D,"&lt;&gt;")</f>
        <v>#REF!</v>
      </c>
      <c r="G108" s="845" t="e">
        <f t="shared" ref="G108:G126" ca="1" si="88">IF(F108&lt;&gt;0,H108/F108,"")</f>
        <v>#REF!</v>
      </c>
      <c r="H108" s="856" t="e">
        <f ca="1">SUMIFS(INDIRECT("実行度合表集計!C"&amp;H154,FALSE),実行度合表集計!$I:$I,C108,実行度合表集計!$S:$S,$A$107,実行度合表集計!$D:$D,"&lt;&gt;")</f>
        <v>#REF!</v>
      </c>
      <c r="I108" s="855" t="e">
        <f ca="1">H108-SUMIFS(実行度合表集計!$Q:$Q,実行度合表集計!$I:$I,C108,実行度合表集計!$S:$S,$A$107,実行度合表集計!$D:$D,"&lt;&gt;")*1000</f>
        <v>#REF!</v>
      </c>
      <c r="J108" s="857" t="e">
        <f ca="1">SUMIFS(INDIRECT("実行度合表集計!C"&amp;J154,FALSE),実行度合表集計!$I:$I,C108,実行度合表集計!$S:$S,$A$107,実行度合表集計!$D:$D,"&lt;&gt;")*集計フラグ2</f>
        <v>#REF!</v>
      </c>
      <c r="K108" s="1699" t="str">
        <f>集計グループ2</f>
        <v>ネクストハウス</v>
      </c>
      <c r="L108" s="1700"/>
      <c r="M108" s="1701"/>
      <c r="N108" s="855" t="e">
        <f ca="1">SUMIFS(INDIRECT("実行度合表集計!C"&amp;N154,FALSE),実行度合表集計!$I:$I,K108,実行度合表集計!$S:$S,$A$107,実行度合表集計!$D:$D,"&lt;&gt;")</f>
        <v>#REF!</v>
      </c>
      <c r="O108" s="845" t="e">
        <f t="shared" ref="O108:O126" ca="1" si="89">IF(N108&lt;&gt;0,P108/N108,"")</f>
        <v>#REF!</v>
      </c>
      <c r="P108" s="856" t="e">
        <f ca="1">SUMIFS(INDIRECT("実行度合表集計!C"&amp;P154,FALSE),実行度合表集計!$I:$I,K108,実行度合表集計!$S:$S,$A$107,実行度合表集計!$D:$D,"&lt;&gt;")</f>
        <v>#REF!</v>
      </c>
      <c r="Q108" s="855" t="e">
        <f ca="1">P108-SUMIFS(実行度合表集計!$Q:$Q,実行度合表集計!$I:$I,K108,実行度合表集計!$S:$S,$A$107,実行度合表集計!$D:$D,"&lt;&gt;")*1000</f>
        <v>#REF!</v>
      </c>
      <c r="R108" s="857" t="e">
        <f ca="1">SUMIFS(INDIRECT("実行度合表集計!C"&amp;R154,FALSE),実行度合表集計!$I:$I,K108,実行度合表集計!$S:$S,$A$107,実行度合表集計!$D:$D,"&lt;&gt;")*集計フラグ2</f>
        <v>#REF!</v>
      </c>
      <c r="S108" s="1699" t="str">
        <f>集計グループ2</f>
        <v>ネクストハウス</v>
      </c>
      <c r="T108" s="1700"/>
      <c r="U108" s="1701"/>
      <c r="V108" s="855" t="e">
        <f ca="1">SUMIFS(INDIRECT("実行度合表集計!C"&amp;V154,FALSE),実行度合表集計!$I:$I,S108,実行度合表集計!$S:$S,$A$107,実行度合表集計!$D:$D,"&lt;&gt;")</f>
        <v>#REF!</v>
      </c>
      <c r="W108" s="845" t="e">
        <f t="shared" ref="W108:W126" ca="1" si="90">IF(V108&lt;&gt;0,X108/V108,"")</f>
        <v>#REF!</v>
      </c>
      <c r="X108" s="856" t="e">
        <f ca="1">SUMIFS(INDIRECT("実行度合表集計!C"&amp;X154,FALSE),実行度合表集計!$I:$I,S108,実行度合表集計!$S:$S,$A$107,実行度合表集計!$D:$D,"&lt;&gt;")</f>
        <v>#REF!</v>
      </c>
      <c r="Y108" s="855" t="e">
        <f ca="1">X108-SUMIFS(実行度合表集計!$Q:$Q,実行度合表集計!$I:$I,S108,実行度合表集計!$S:$S,$A$107,実行度合表集計!$D:$D,"&lt;&gt;")*1000</f>
        <v>#REF!</v>
      </c>
      <c r="Z108" s="857" t="e">
        <f ca="1">SUMIFS(INDIRECT("実行度合表集計!C"&amp;Z154,FALSE),実行度合表集計!$I:$I,S108,実行度合表集計!$S:$S,$A$107,実行度合表集計!$D:$D,"&lt;&gt;")*集計フラグ2</f>
        <v>#REF!</v>
      </c>
      <c r="AA108" s="858" t="e">
        <f t="shared" ca="1" si="80"/>
        <v>#REF!</v>
      </c>
      <c r="AB108" s="845" t="e">
        <f t="shared" ref="AB108:AB126" ca="1" si="91">IF(AA108&lt;&gt;0,SUMIF($F$4:$Z$4,"利益額",F108:Z108)/AA108,"")</f>
        <v>#REF!</v>
      </c>
      <c r="AC108" s="855" t="e">
        <f t="shared" ca="1" si="81"/>
        <v>#REF!</v>
      </c>
      <c r="AD108" s="857" t="e">
        <f t="shared" ca="1" si="82"/>
        <v>#REF!</v>
      </c>
      <c r="AE108" s="1712"/>
      <c r="AF108" s="854" t="s">
        <v>34</v>
      </c>
      <c r="AG108" s="1699" t="str">
        <f>集計グループ2</f>
        <v>ネクストハウス</v>
      </c>
      <c r="AH108" s="1700"/>
      <c r="AI108" s="1701"/>
      <c r="AJ108" s="855" t="e">
        <f ca="1">SUMIFS(INDIRECT("実行度合表集計!C"&amp;AJ154,FALSE),実行度合表集計!$I:$I,AG108,実行度合表集計!$S:$S,$A$107,実行度合表集計!$D:$D,"&lt;&gt;")</f>
        <v>#REF!</v>
      </c>
      <c r="AK108" s="845" t="e">
        <f t="shared" ref="AK108:AK126" ca="1" si="92">IF(AJ108&lt;&gt;0,AL108/AJ108,"")</f>
        <v>#REF!</v>
      </c>
      <c r="AL108" s="856" t="e">
        <f ca="1">SUMIFS(INDIRECT("実行度合表集計!C"&amp;AL154,FALSE),実行度合表集計!$I:$I,AG108,実行度合表集計!$S:$S,$A$107,実行度合表集計!$D:$D,"&lt;&gt;")</f>
        <v>#REF!</v>
      </c>
      <c r="AM108" s="855" t="e">
        <f ca="1">AL108-SUMIFS(実行度合表集計!$Q:$Q,実行度合表集計!$I:$I,AG108,実行度合表集計!$S:$S,$A$107,実行度合表集計!$D:$D,"&lt;&gt;")*1000</f>
        <v>#REF!</v>
      </c>
      <c r="AN108" s="857" t="e">
        <f ca="1">SUMIFS(INDIRECT("実行度合表集計!C"&amp;AN154,FALSE),実行度合表集計!$I:$I,AG108,実行度合表集計!$S:$S,$A$107,実行度合表集計!$D:$D,"&lt;&gt;")*集計フラグ2</f>
        <v>#REF!</v>
      </c>
      <c r="AO108" s="1699" t="str">
        <f>集計グループ2</f>
        <v>ネクストハウス</v>
      </c>
      <c r="AP108" s="1700"/>
      <c r="AQ108" s="1701"/>
      <c r="AR108" s="855" t="e">
        <f ca="1">SUMIFS(INDIRECT("実行度合表集計!C"&amp;AR154,FALSE),実行度合表集計!$I:$I,AO108,実行度合表集計!$S:$S,$A$107,実行度合表集計!$D:$D,"&lt;&gt;")</f>
        <v>#REF!</v>
      </c>
      <c r="AS108" s="845" t="e">
        <f t="shared" ref="AS108:AS126" ca="1" si="93">IF(AR108&lt;&gt;0,AT108/AR108,"")</f>
        <v>#REF!</v>
      </c>
      <c r="AT108" s="856" t="e">
        <f ca="1">SUMIFS(INDIRECT("実行度合表集計!C"&amp;AT154,FALSE),実行度合表集計!$I:$I,AO108,実行度合表集計!$S:$S,$A$107,実行度合表集計!$D:$D,"&lt;&gt;")</f>
        <v>#REF!</v>
      </c>
      <c r="AU108" s="855" t="e">
        <f ca="1">AT108-SUMIFS(実行度合表集計!$Q:$Q,実行度合表集計!$I:$I,AO108,実行度合表集計!$S:$S,$A$107,実行度合表集計!$D:$D,"&lt;&gt;")*1000</f>
        <v>#REF!</v>
      </c>
      <c r="AV108" s="857" t="e">
        <f ca="1">SUMIFS(INDIRECT("実行度合表集計!C"&amp;AV154,FALSE),実行度合表集計!$I:$I,AO108,実行度合表集計!$S:$S,$A$107,実行度合表集計!$D:$D,"&lt;&gt;")*集計フラグ2</f>
        <v>#REF!</v>
      </c>
      <c r="AW108" s="1699" t="str">
        <f>集計グループ2</f>
        <v>ネクストハウス</v>
      </c>
      <c r="AX108" s="1700"/>
      <c r="AY108" s="1701"/>
      <c r="AZ108" s="855" t="e">
        <f ca="1">SUMIFS(INDIRECT("実行度合表集計!C"&amp;AZ154,FALSE),実行度合表集計!$I:$I,AW108,実行度合表集計!$S:$S,$A$107,実行度合表集計!$D:$D,"&lt;&gt;")</f>
        <v>#REF!</v>
      </c>
      <c r="BA108" s="845" t="e">
        <f t="shared" ref="BA108:BA126" ca="1" si="94">IF(AZ108&lt;&gt;0,BB108/AZ108,"")</f>
        <v>#REF!</v>
      </c>
      <c r="BB108" s="856" t="e">
        <f ca="1">SUMIFS(INDIRECT("実行度合表集計!C"&amp;BB154,FALSE),実行度合表集計!$I:$I,AW108,実行度合表集計!$S:$S,$A$107,実行度合表集計!$D:$D,"&lt;&gt;")</f>
        <v>#REF!</v>
      </c>
      <c r="BC108" s="855" t="e">
        <f ca="1">BB108-SUMIFS(実行度合表集計!$Q:$Q,実行度合表集計!$I:$I,AW108,実行度合表集計!$S:$S,$A$107,実行度合表集計!$D:$D,"&lt;&gt;")*1000</f>
        <v>#REF!</v>
      </c>
      <c r="BD108" s="857" t="e">
        <f ca="1">SUMIFS(INDIRECT("実行度合表集計!C"&amp;BD154,FALSE),実行度合表集計!$I:$I,AW108,実行度合表集計!$S:$S,$A$107,実行度合表集計!$D:$D,"&lt;&gt;")*集計フラグ2</f>
        <v>#REF!</v>
      </c>
      <c r="BE108" s="858" t="e">
        <f t="shared" ca="1" si="83"/>
        <v>#REF!</v>
      </c>
      <c r="BF108" s="845" t="e">
        <f t="shared" ref="BF108:BF115" ca="1" si="95">IF(BE108&lt;&gt;0,SUMIF($F$4:$BD$4,"利益額",F108:BD108)/BE108,"")</f>
        <v>#REF!</v>
      </c>
      <c r="BG108" s="855" t="e">
        <f t="shared" ca="1" si="84"/>
        <v>#REF!</v>
      </c>
      <c r="BH108" s="859" t="e">
        <f t="shared" ca="1" si="85"/>
        <v>#REF!</v>
      </c>
      <c r="BI108" s="1712"/>
      <c r="BJ108" s="854" t="s">
        <v>34</v>
      </c>
      <c r="BK108" s="1699" t="str">
        <f>集計グループ2</f>
        <v>ネクストハウス</v>
      </c>
      <c r="BL108" s="1700"/>
      <c r="BM108" s="1701"/>
      <c r="BN108" s="855" t="e">
        <f ca="1">SUMIFS(INDIRECT("実行度合表集計!C"&amp;BN154,FALSE),実行度合表集計!$I:$I,BK108,実行度合表集計!$S:$S,$A$107,実行度合表集計!$D:$D,"&lt;&gt;")</f>
        <v>#REF!</v>
      </c>
      <c r="BO108" s="845" t="e">
        <f t="shared" ref="BO108:BO126" ca="1" si="96">IF(BN108&lt;&gt;0,BP108/BN108,"")</f>
        <v>#REF!</v>
      </c>
      <c r="BP108" s="856" t="e">
        <f ca="1">SUMIFS(INDIRECT("実行度合表集計!C"&amp;BP154,FALSE),実行度合表集計!$I:$I,BK108,実行度合表集計!$S:$S,$A$107,実行度合表集計!$D:$D,"&lt;&gt;")</f>
        <v>#REF!</v>
      </c>
      <c r="BQ108" s="855" t="e">
        <f ca="1">BP108-SUMIFS(実行度合表集計!$Q:$Q,実行度合表集計!$I:$I,BK108,実行度合表集計!$S:$S,$A$107,実行度合表集計!$D:$D,"&lt;&gt;")*1000</f>
        <v>#REF!</v>
      </c>
      <c r="BR108" s="857" t="e">
        <f ca="1">SUMIFS(INDIRECT("実行度合表集計!C"&amp;BR154,FALSE),実行度合表集計!$I:$I,BK108,実行度合表集計!$S:$S,$A$107,実行度合表集計!$D:$D,"&lt;&gt;")*集計フラグ2</f>
        <v>#REF!</v>
      </c>
      <c r="BS108" s="1699" t="str">
        <f>集計グループ2</f>
        <v>ネクストハウス</v>
      </c>
      <c r="BT108" s="1700"/>
      <c r="BU108" s="1701"/>
      <c r="BV108" s="855" t="e">
        <f ca="1">SUMIFS(INDIRECT("実行度合表集計!C"&amp;BV154,FALSE),実行度合表集計!$I:$I,BS108,実行度合表集計!$S:$S,$A$107,実行度合表集計!$D:$D,"&lt;&gt;")</f>
        <v>#REF!</v>
      </c>
      <c r="BW108" s="845" t="e">
        <f t="shared" ref="BW108:BW126" ca="1" si="97">IF(BV108&lt;&gt;0,BX108/BV108,"")</f>
        <v>#REF!</v>
      </c>
      <c r="BX108" s="856" t="e">
        <f ca="1">SUMIFS(INDIRECT("実行度合表集計!C"&amp;BX154,FALSE),実行度合表集計!$I:$I,BS108,実行度合表集計!$S:$S,$A$107,実行度合表集計!$D:$D,"&lt;&gt;")</f>
        <v>#REF!</v>
      </c>
      <c r="BY108" s="855" t="e">
        <f ca="1">BX108-SUMIFS(実行度合表集計!$Q:$Q,実行度合表集計!$I:$I,BS108,実行度合表集計!$S:$S,$A$107,実行度合表集計!$D:$D,"&lt;&gt;")*1000</f>
        <v>#REF!</v>
      </c>
      <c r="BZ108" s="857" t="e">
        <f ca="1">SUMIFS(INDIRECT("実行度合表集計!C"&amp;BZ154,FALSE),実行度合表集計!$I:$I,BS108,実行度合表集計!$S:$S,$A$107,実行度合表集計!$D:$D,"&lt;&gt;")*集計フラグ2</f>
        <v>#REF!</v>
      </c>
      <c r="CA108" s="1699" t="str">
        <f>集計グループ2</f>
        <v>ネクストハウス</v>
      </c>
      <c r="CB108" s="1700"/>
      <c r="CC108" s="1701"/>
      <c r="CD108" s="855" t="e">
        <f ca="1">SUMIFS(INDIRECT("実行度合表集計!C"&amp;CD154,FALSE),実行度合表集計!$I:$I,CA108,実行度合表集計!$S:$S,$A$107,実行度合表集計!$D:$D,"&lt;&gt;")</f>
        <v>#REF!</v>
      </c>
      <c r="CE108" s="845" t="e">
        <f t="shared" ref="CE108:CE126" ca="1" si="98">IF(CD108&lt;&gt;0,CF108/CD108,"")</f>
        <v>#REF!</v>
      </c>
      <c r="CF108" s="856" t="e">
        <f ca="1">SUMIFS(INDIRECT("実行度合表集計!C"&amp;CF154,FALSE),実行度合表集計!$I:$I,CA108,実行度合表集計!$S:$S,$A$107,実行度合表集計!$D:$D,"&lt;&gt;")</f>
        <v>#REF!</v>
      </c>
      <c r="CG108" s="855" t="e">
        <f ca="1">CF108-SUMIFS(実行度合表集計!$Q:$Q,実行度合表集計!$I:$I,CA108,実行度合表集計!$S:$S,$A$107,実行度合表集計!$D:$D,"&lt;&gt;")*1000</f>
        <v>#REF!</v>
      </c>
      <c r="CH108" s="857" t="e">
        <f ca="1">SUMIFS(INDIRECT("実行度合表集計!C"&amp;CH154,FALSE),実行度合表集計!$I:$I,CA108,実行度合表集計!$S:$S,$A$107,実行度合表集計!$D:$D,"&lt;&gt;")*集計フラグ2</f>
        <v>#REF!</v>
      </c>
      <c r="CI108" s="858" t="e">
        <f t="shared" ref="CI108:CI126" ca="1" si="99">SUMIF($BN$4:$CH$4,"請負金額",BN108:CH108)</f>
        <v>#REF!</v>
      </c>
      <c r="CJ108" s="845" t="e">
        <f t="shared" ref="CJ108:CJ126" ca="1" si="100">IF(CI108&lt;&gt;0,SUMIF($BN$4:$CH$4,"利益額",BN108:CH108)/CI108,"")</f>
        <v>#REF!</v>
      </c>
      <c r="CK108" s="855" t="e">
        <f t="shared" ref="CK108:CK126" ca="1" si="101">SUMIF($BN$4:$CH$4,"経常利益",BN108:CH108)</f>
        <v>#REF!</v>
      </c>
      <c r="CL108" s="857" t="e">
        <f t="shared" ref="CL108:CL126" ca="1" si="102">SUMIF($BN$4:$CH$4,"棟数",BN108:CH108)</f>
        <v>#REF!</v>
      </c>
      <c r="CM108" s="1712"/>
      <c r="CN108" s="854" t="s">
        <v>34</v>
      </c>
      <c r="CO108" s="1699" t="str">
        <f>集計グループ2</f>
        <v>ネクストハウス</v>
      </c>
      <c r="CP108" s="1700"/>
      <c r="CQ108" s="1701"/>
      <c r="CR108" s="855" t="e">
        <f ca="1">SUMIFS(INDIRECT("実行度合表集計!C"&amp;CR154,FALSE),実行度合表集計!$I:$I,CO108,実行度合表集計!$S:$S,$A$107,実行度合表集計!$D:$D,"&lt;&gt;")</f>
        <v>#REF!</v>
      </c>
      <c r="CS108" s="845" t="e">
        <f t="shared" ref="CS108:CS126" ca="1" si="103">IF(CR108&lt;&gt;0,CT108/CR108,"")</f>
        <v>#REF!</v>
      </c>
      <c r="CT108" s="856" t="e">
        <f ca="1">SUMIFS(INDIRECT("実行度合表集計!C"&amp;CT154,FALSE),実行度合表集計!$I:$I,CO108,実行度合表集計!$S:$S,$A$107,実行度合表集計!$D:$D,"&lt;&gt;")</f>
        <v>#REF!</v>
      </c>
      <c r="CU108" s="855" t="e">
        <f ca="1">CT108-SUMIFS(実行度合表集計!$Q:$Q,実行度合表集計!$I:$I,CO108,実行度合表集計!$S:$S,$A$107,実行度合表集計!$D:$D,"&lt;&gt;")*1000</f>
        <v>#REF!</v>
      </c>
      <c r="CV108" s="857" t="e">
        <f ca="1">SUMIFS(INDIRECT("実行度合表集計!C"&amp;CV154,FALSE),実行度合表集計!$I:$I,CO108,実行度合表集計!$S:$S,$A$107,実行度合表集計!$D:$D,"&lt;&gt;")*集計フラグ2</f>
        <v>#REF!</v>
      </c>
      <c r="CW108" s="1699" t="str">
        <f>集計グループ2</f>
        <v>ネクストハウス</v>
      </c>
      <c r="CX108" s="1700"/>
      <c r="CY108" s="1701"/>
      <c r="CZ108" s="855" t="e">
        <f ca="1">SUMIFS(INDIRECT("実行度合表集計!C"&amp;CZ154,FALSE),実行度合表集計!$I:$I,CW108,実行度合表集計!$S:$S,$A$107,実行度合表集計!$D:$D,"&lt;&gt;")</f>
        <v>#REF!</v>
      </c>
      <c r="DA108" s="845" t="e">
        <f t="shared" ref="DA108:DA126" ca="1" si="104">IF(CZ108&lt;&gt;0,DB108/CZ108,"")</f>
        <v>#REF!</v>
      </c>
      <c r="DB108" s="856" t="e">
        <f ca="1">SUMIFS(INDIRECT("実行度合表集計!C"&amp;DB154,FALSE),実行度合表集計!$I:$I,CW108,実行度合表集計!$S:$S,$A$107,実行度合表集計!$D:$D,"&lt;&gt;")</f>
        <v>#REF!</v>
      </c>
      <c r="DC108" s="855" t="e">
        <f ca="1">DB108-SUMIFS(実行度合表集計!$Q:$Q,実行度合表集計!$I:$I,CW108,実行度合表集計!$S:$S,$A$107,実行度合表集計!$D:$D,"&lt;&gt;")*1000</f>
        <v>#REF!</v>
      </c>
      <c r="DD108" s="857" t="e">
        <f ca="1">SUMIFS(INDIRECT("実行度合表集計!C"&amp;DD154,FALSE),実行度合表集計!$I:$I,CW108,実行度合表集計!$S:$S,$A$107,実行度合表集計!$D:$D,"&lt;&gt;")*集計フラグ2</f>
        <v>#REF!</v>
      </c>
      <c r="DE108" s="1699" t="str">
        <f>集計グループ2</f>
        <v>ネクストハウス</v>
      </c>
      <c r="DF108" s="1700"/>
      <c r="DG108" s="1701"/>
      <c r="DH108" s="855" t="e">
        <f ca="1">SUMIFS(INDIRECT("実行度合表集計!C"&amp;DH154,FALSE),実行度合表集計!$I:$I,DE108,実行度合表集計!$S:$S,$A$107,実行度合表集計!$D:$D,"&lt;&gt;")</f>
        <v>#REF!</v>
      </c>
      <c r="DI108" s="845" t="e">
        <f t="shared" ref="DI108:DI126" ca="1" si="105">IF(DH108&lt;&gt;0,DJ108/DH108,"")</f>
        <v>#REF!</v>
      </c>
      <c r="DJ108" s="856" t="e">
        <f ca="1">SUMIFS(INDIRECT("実行度合表集計!C"&amp;DJ154,FALSE),実行度合表集計!$I:$I,DE108,実行度合表集計!$S:$S,$A$107,実行度合表集計!$D:$D,"&lt;&gt;")</f>
        <v>#REF!</v>
      </c>
      <c r="DK108" s="855" t="e">
        <f ca="1">DJ108-SUMIFS(実行度合表集計!$Q:$Q,実行度合表集計!$I:$I,DE108,実行度合表集計!$S:$S,$A$107,実行度合表集計!$D:$D,"&lt;&gt;")*1000</f>
        <v>#REF!</v>
      </c>
      <c r="DL108" s="857" t="e">
        <f ca="1">SUMIFS(INDIRECT("実行度合表集計!C"&amp;DL154,FALSE),実行度合表集計!$I:$I,DE108,実行度合表集計!$S:$S,$A$107,実行度合表集計!$D:$D,"&lt;&gt;")*集計フラグ2</f>
        <v>#REF!</v>
      </c>
      <c r="DM108" s="858" t="e">
        <f t="shared" ca="1" si="86"/>
        <v>#REF!</v>
      </c>
      <c r="DN108" s="845" t="e">
        <f t="shared" ref="DN108:DN126" ca="1" si="106">IF(DM108&lt;&gt;0,SUMIF($F$4:$DL$4,"利益額",F108:DL108)/DM108,"")</f>
        <v>#REF!</v>
      </c>
      <c r="DO108" s="855" t="e">
        <f t="shared" ref="DO108:DO126" ca="1" si="107">SUMIF($F$4:$DL$4,"経常利益",F108:DL108)</f>
        <v>#REF!</v>
      </c>
      <c r="DP108" s="859" t="e">
        <f t="shared" ca="1" si="87"/>
        <v>#REF!</v>
      </c>
      <c r="DR108" s="851"/>
      <c r="DS108" s="852"/>
      <c r="DT108" s="973"/>
    </row>
    <row r="109" spans="1:124" ht="14.1" customHeight="1" x14ac:dyDescent="0.25">
      <c r="A109" s="1712"/>
      <c r="B109" s="854" t="s">
        <v>35</v>
      </c>
      <c r="C109" s="1699" t="str">
        <f>集計グループ3</f>
        <v>アクティブハウス</v>
      </c>
      <c r="D109" s="1700"/>
      <c r="E109" s="1701"/>
      <c r="F109" s="855" t="e">
        <f ca="1">SUMIFS(INDIRECT("実行度合表集計!C"&amp;F154,FALSE),実行度合表集計!$I:$I,C109,実行度合表集計!$S:$S,$A$107,実行度合表集計!$D:$D,"&lt;&gt;")</f>
        <v>#REF!</v>
      </c>
      <c r="G109" s="845" t="e">
        <f t="shared" ca="1" si="88"/>
        <v>#REF!</v>
      </c>
      <c r="H109" s="856" t="e">
        <f ca="1">SUMIFS(INDIRECT("実行度合表集計!C"&amp;H154,FALSE),実行度合表集計!$I:$I,C109,実行度合表集計!$S:$S,$A$107,実行度合表集計!$D:$D,"&lt;&gt;")</f>
        <v>#REF!</v>
      </c>
      <c r="I109" s="855" t="e">
        <f ca="1">H109-SUMIFS(実行度合表集計!$Q:$Q,実行度合表集計!$I:$I,C109,実行度合表集計!$S:$S,$A$107,実行度合表集計!$D:$D,"&lt;&gt;")*1000</f>
        <v>#REF!</v>
      </c>
      <c r="J109" s="857" t="e">
        <f ca="1">SUMIFS(INDIRECT("実行度合表集計!C"&amp;J154,FALSE),実行度合表集計!$I:$I,C109,実行度合表集計!$S:$S,$A$107,実行度合表集計!$D:$D,"&lt;&gt;")*集計フラグ3</f>
        <v>#REF!</v>
      </c>
      <c r="K109" s="1699" t="str">
        <f>集計グループ3</f>
        <v>アクティブハウス</v>
      </c>
      <c r="L109" s="1700"/>
      <c r="M109" s="1701"/>
      <c r="N109" s="855" t="e">
        <f ca="1">SUMIFS(INDIRECT("実行度合表集計!C"&amp;N154,FALSE),実行度合表集計!$I:$I,K109,実行度合表集計!$S:$S,$A$107,実行度合表集計!$D:$D,"&lt;&gt;")</f>
        <v>#REF!</v>
      </c>
      <c r="O109" s="845" t="e">
        <f t="shared" ca="1" si="89"/>
        <v>#REF!</v>
      </c>
      <c r="P109" s="856" t="e">
        <f ca="1">SUMIFS(INDIRECT("実行度合表集計!C"&amp;P154,FALSE),実行度合表集計!$I:$I,K109,実行度合表集計!$S:$S,$A$107,実行度合表集計!$D:$D,"&lt;&gt;")</f>
        <v>#REF!</v>
      </c>
      <c r="Q109" s="855" t="e">
        <f ca="1">P109-SUMIFS(実行度合表集計!$Q:$Q,実行度合表集計!$I:$I,K109,実行度合表集計!$S:$S,$A$107,実行度合表集計!$D:$D,"&lt;&gt;")*1000</f>
        <v>#REF!</v>
      </c>
      <c r="R109" s="857" t="e">
        <f ca="1">SUMIFS(INDIRECT("実行度合表集計!C"&amp;R154,FALSE),実行度合表集計!$I:$I,K109,実行度合表集計!$S:$S,$A$107,実行度合表集計!$D:$D,"&lt;&gt;")*集計フラグ3</f>
        <v>#REF!</v>
      </c>
      <c r="S109" s="1699" t="str">
        <f>集計グループ3</f>
        <v>アクティブハウス</v>
      </c>
      <c r="T109" s="1700"/>
      <c r="U109" s="1701"/>
      <c r="V109" s="855" t="e">
        <f ca="1">SUMIFS(INDIRECT("実行度合表集計!C"&amp;V154,FALSE),実行度合表集計!$I:$I,S109,実行度合表集計!$S:$S,$A$107,実行度合表集計!$D:$D,"&lt;&gt;")</f>
        <v>#REF!</v>
      </c>
      <c r="W109" s="845" t="e">
        <f t="shared" ca="1" si="90"/>
        <v>#REF!</v>
      </c>
      <c r="X109" s="856" t="e">
        <f ca="1">SUMIFS(INDIRECT("実行度合表集計!C"&amp;X154,FALSE),実行度合表集計!$I:$I,S109,実行度合表集計!$S:$S,$A$107,実行度合表集計!$D:$D,"&lt;&gt;")</f>
        <v>#REF!</v>
      </c>
      <c r="Y109" s="855" t="e">
        <f ca="1">X109-SUMIFS(実行度合表集計!$Q:$Q,実行度合表集計!$I:$I,S109,実行度合表集計!$S:$S,$A$107,実行度合表集計!$D:$D,"&lt;&gt;")*1000</f>
        <v>#REF!</v>
      </c>
      <c r="Z109" s="857" t="e">
        <f ca="1">SUMIFS(INDIRECT("実行度合表集計!C"&amp;Z154,FALSE),実行度合表集計!$I:$I,S109,実行度合表集計!$S:$S,$A$107,実行度合表集計!$D:$D,"&lt;&gt;")*集計フラグ3</f>
        <v>#REF!</v>
      </c>
      <c r="AA109" s="858" t="e">
        <f t="shared" ca="1" si="80"/>
        <v>#REF!</v>
      </c>
      <c r="AB109" s="845" t="e">
        <f t="shared" ca="1" si="91"/>
        <v>#REF!</v>
      </c>
      <c r="AC109" s="855" t="e">
        <f t="shared" ca="1" si="81"/>
        <v>#REF!</v>
      </c>
      <c r="AD109" s="857" t="e">
        <f t="shared" ca="1" si="82"/>
        <v>#REF!</v>
      </c>
      <c r="AE109" s="1712"/>
      <c r="AF109" s="854" t="s">
        <v>35</v>
      </c>
      <c r="AG109" s="1699" t="str">
        <f>集計グループ3</f>
        <v>アクティブハウス</v>
      </c>
      <c r="AH109" s="1700"/>
      <c r="AI109" s="1701"/>
      <c r="AJ109" s="855" t="e">
        <f ca="1">SUMIFS(INDIRECT("実行度合表集計!C"&amp;AJ154,FALSE),実行度合表集計!$I:$I,AG109,実行度合表集計!$S:$S,$A$107,実行度合表集計!$D:$D,"&lt;&gt;")</f>
        <v>#REF!</v>
      </c>
      <c r="AK109" s="845" t="e">
        <f t="shared" ca="1" si="92"/>
        <v>#REF!</v>
      </c>
      <c r="AL109" s="856" t="e">
        <f ca="1">SUMIFS(INDIRECT("実行度合表集計!C"&amp;AL154,FALSE),実行度合表集計!$I:$I,AG109,実行度合表集計!$S:$S,$A$107,実行度合表集計!$D:$D,"&lt;&gt;")</f>
        <v>#REF!</v>
      </c>
      <c r="AM109" s="855" t="e">
        <f ca="1">AL109-SUMIFS(実行度合表集計!$Q:$Q,実行度合表集計!$I:$I,AG109,実行度合表集計!$S:$S,$A$107,実行度合表集計!$D:$D,"&lt;&gt;")*1000</f>
        <v>#REF!</v>
      </c>
      <c r="AN109" s="857" t="e">
        <f ca="1">SUMIFS(INDIRECT("実行度合表集計!C"&amp;AN154,FALSE),実行度合表集計!$I:$I,AG109,実行度合表集計!$S:$S,$A$107,実行度合表集計!$D:$D,"&lt;&gt;")*集計フラグ3</f>
        <v>#REF!</v>
      </c>
      <c r="AO109" s="1699" t="str">
        <f>集計グループ3</f>
        <v>アクティブハウス</v>
      </c>
      <c r="AP109" s="1700"/>
      <c r="AQ109" s="1701"/>
      <c r="AR109" s="855" t="e">
        <f ca="1">SUMIFS(INDIRECT("実行度合表集計!C"&amp;AR154,FALSE),実行度合表集計!$I:$I,AO109,実行度合表集計!$S:$S,$A$107,実行度合表集計!$D:$D,"&lt;&gt;")</f>
        <v>#REF!</v>
      </c>
      <c r="AS109" s="845" t="e">
        <f t="shared" ca="1" si="93"/>
        <v>#REF!</v>
      </c>
      <c r="AT109" s="856" t="e">
        <f ca="1">SUMIFS(INDIRECT("実行度合表集計!C"&amp;AT154,FALSE),実行度合表集計!$I:$I,AO109,実行度合表集計!$S:$S,$A$107,実行度合表集計!$D:$D,"&lt;&gt;")</f>
        <v>#REF!</v>
      </c>
      <c r="AU109" s="855" t="e">
        <f ca="1">AT109-SUMIFS(実行度合表集計!$Q:$Q,実行度合表集計!$I:$I,AO109,実行度合表集計!$S:$S,$A$107,実行度合表集計!$D:$D,"&lt;&gt;")*1000</f>
        <v>#REF!</v>
      </c>
      <c r="AV109" s="857" t="e">
        <f ca="1">SUMIFS(INDIRECT("実行度合表集計!C"&amp;AV154,FALSE),実行度合表集計!$I:$I,AO109,実行度合表集計!$S:$S,$A$107,実行度合表集計!$D:$D,"&lt;&gt;")*集計フラグ3</f>
        <v>#REF!</v>
      </c>
      <c r="AW109" s="1699" t="str">
        <f>集計グループ3</f>
        <v>アクティブハウス</v>
      </c>
      <c r="AX109" s="1700"/>
      <c r="AY109" s="1701"/>
      <c r="AZ109" s="855" t="e">
        <f ca="1">SUMIFS(INDIRECT("実行度合表集計!C"&amp;AZ154,FALSE),実行度合表集計!$I:$I,AW109,実行度合表集計!$S:$S,$A$107,実行度合表集計!$D:$D,"&lt;&gt;")</f>
        <v>#REF!</v>
      </c>
      <c r="BA109" s="845" t="e">
        <f t="shared" ca="1" si="94"/>
        <v>#REF!</v>
      </c>
      <c r="BB109" s="856" t="e">
        <f ca="1">SUMIFS(INDIRECT("実行度合表集計!C"&amp;BB154,FALSE),実行度合表集計!$I:$I,AW109,実行度合表集計!$S:$S,$A$107,実行度合表集計!$D:$D,"&lt;&gt;")</f>
        <v>#REF!</v>
      </c>
      <c r="BC109" s="855" t="e">
        <f ca="1">BB109-SUMIFS(実行度合表集計!$Q:$Q,実行度合表集計!$I:$I,AW109,実行度合表集計!$S:$S,$A$107,実行度合表集計!$D:$D,"&lt;&gt;")*1000</f>
        <v>#REF!</v>
      </c>
      <c r="BD109" s="857" t="e">
        <f ca="1">SUMIFS(INDIRECT("実行度合表集計!C"&amp;BD154,FALSE),実行度合表集計!$I:$I,AW109,実行度合表集計!$S:$S,$A$107,実行度合表集計!$D:$D,"&lt;&gt;")*集計フラグ3</f>
        <v>#REF!</v>
      </c>
      <c r="BE109" s="858" t="e">
        <f t="shared" ca="1" si="83"/>
        <v>#REF!</v>
      </c>
      <c r="BF109" s="845" t="e">
        <f t="shared" ca="1" si="95"/>
        <v>#REF!</v>
      </c>
      <c r="BG109" s="855" t="e">
        <f t="shared" ca="1" si="84"/>
        <v>#REF!</v>
      </c>
      <c r="BH109" s="859" t="e">
        <f t="shared" ca="1" si="85"/>
        <v>#REF!</v>
      </c>
      <c r="BI109" s="1712"/>
      <c r="BJ109" s="854" t="s">
        <v>35</v>
      </c>
      <c r="BK109" s="1699" t="str">
        <f>集計グループ3</f>
        <v>アクティブハウス</v>
      </c>
      <c r="BL109" s="1700"/>
      <c r="BM109" s="1701"/>
      <c r="BN109" s="855" t="e">
        <f ca="1">SUMIFS(INDIRECT("実行度合表集計!C"&amp;BN154,FALSE),実行度合表集計!$I:$I,BK109,実行度合表集計!$S:$S,$A$107,実行度合表集計!$D:$D,"&lt;&gt;")</f>
        <v>#REF!</v>
      </c>
      <c r="BO109" s="845" t="e">
        <f t="shared" ca="1" si="96"/>
        <v>#REF!</v>
      </c>
      <c r="BP109" s="856" t="e">
        <f ca="1">SUMIFS(INDIRECT("実行度合表集計!C"&amp;BP154,FALSE),実行度合表集計!$I:$I,BK109,実行度合表集計!$S:$S,$A$107,実行度合表集計!$D:$D,"&lt;&gt;")</f>
        <v>#REF!</v>
      </c>
      <c r="BQ109" s="855" t="e">
        <f ca="1">BP109-SUMIFS(実行度合表集計!$Q:$Q,実行度合表集計!$I:$I,BK109,実行度合表集計!$S:$S,$A$107,実行度合表集計!$D:$D,"&lt;&gt;")*1000</f>
        <v>#REF!</v>
      </c>
      <c r="BR109" s="857" t="e">
        <f ca="1">SUMIFS(INDIRECT("実行度合表集計!C"&amp;BR154,FALSE),実行度合表集計!$I:$I,BK109,実行度合表集計!$S:$S,$A$107,実行度合表集計!$D:$D,"&lt;&gt;")*集計フラグ3</f>
        <v>#REF!</v>
      </c>
      <c r="BS109" s="1699" t="str">
        <f>集計グループ3</f>
        <v>アクティブハウス</v>
      </c>
      <c r="BT109" s="1700"/>
      <c r="BU109" s="1701"/>
      <c r="BV109" s="855" t="e">
        <f ca="1">SUMIFS(INDIRECT("実行度合表集計!C"&amp;BV154,FALSE),実行度合表集計!$I:$I,BS109,実行度合表集計!$S:$S,$A$107,実行度合表集計!$D:$D,"&lt;&gt;")</f>
        <v>#REF!</v>
      </c>
      <c r="BW109" s="845" t="e">
        <f t="shared" ca="1" si="97"/>
        <v>#REF!</v>
      </c>
      <c r="BX109" s="856" t="e">
        <f ca="1">SUMIFS(INDIRECT("実行度合表集計!C"&amp;BX154,FALSE),実行度合表集計!$I:$I,BS109,実行度合表集計!$S:$S,$A$107,実行度合表集計!$D:$D,"&lt;&gt;")</f>
        <v>#REF!</v>
      </c>
      <c r="BY109" s="855" t="e">
        <f ca="1">BX109-SUMIFS(実行度合表集計!$Q:$Q,実行度合表集計!$I:$I,BS109,実行度合表集計!$S:$S,$A$107,実行度合表集計!$D:$D,"&lt;&gt;")*1000</f>
        <v>#REF!</v>
      </c>
      <c r="BZ109" s="857" t="e">
        <f ca="1">SUMIFS(INDIRECT("実行度合表集計!C"&amp;BZ154,FALSE),実行度合表集計!$I:$I,BS109,実行度合表集計!$S:$S,$A$107,実行度合表集計!$D:$D,"&lt;&gt;")*集計フラグ3</f>
        <v>#REF!</v>
      </c>
      <c r="CA109" s="1699" t="str">
        <f>集計グループ3</f>
        <v>アクティブハウス</v>
      </c>
      <c r="CB109" s="1700"/>
      <c r="CC109" s="1701"/>
      <c r="CD109" s="855" t="e">
        <f ca="1">SUMIFS(INDIRECT("実行度合表集計!C"&amp;CD154,FALSE),実行度合表集計!$I:$I,CA109,実行度合表集計!$S:$S,$A$107,実行度合表集計!$D:$D,"&lt;&gt;")</f>
        <v>#REF!</v>
      </c>
      <c r="CE109" s="845" t="e">
        <f t="shared" ca="1" si="98"/>
        <v>#REF!</v>
      </c>
      <c r="CF109" s="856" t="e">
        <f ca="1">SUMIFS(INDIRECT("実行度合表集計!C"&amp;CF154,FALSE),実行度合表集計!$I:$I,CA109,実行度合表集計!$S:$S,$A$107,実行度合表集計!$D:$D,"&lt;&gt;")</f>
        <v>#REF!</v>
      </c>
      <c r="CG109" s="855" t="e">
        <f ca="1">CF109-SUMIFS(実行度合表集計!$Q:$Q,実行度合表集計!$I:$I,CA109,実行度合表集計!$S:$S,$A$107,実行度合表集計!$D:$D,"&lt;&gt;")*1000</f>
        <v>#REF!</v>
      </c>
      <c r="CH109" s="857" t="e">
        <f ca="1">SUMIFS(INDIRECT("実行度合表集計!C"&amp;CH154,FALSE),実行度合表集計!$I:$I,CA109,実行度合表集計!$S:$S,$A$107,実行度合表集計!$D:$D,"&lt;&gt;")*集計フラグ3</f>
        <v>#REF!</v>
      </c>
      <c r="CI109" s="858" t="e">
        <f t="shared" ca="1" si="99"/>
        <v>#REF!</v>
      </c>
      <c r="CJ109" s="845" t="e">
        <f t="shared" ca="1" si="100"/>
        <v>#REF!</v>
      </c>
      <c r="CK109" s="855" t="e">
        <f t="shared" ca="1" si="101"/>
        <v>#REF!</v>
      </c>
      <c r="CL109" s="857" t="e">
        <f t="shared" ca="1" si="102"/>
        <v>#REF!</v>
      </c>
      <c r="CM109" s="1712"/>
      <c r="CN109" s="854" t="s">
        <v>35</v>
      </c>
      <c r="CO109" s="1699" t="str">
        <f>集計グループ3</f>
        <v>アクティブハウス</v>
      </c>
      <c r="CP109" s="1700"/>
      <c r="CQ109" s="1701"/>
      <c r="CR109" s="855" t="e">
        <f ca="1">SUMIFS(INDIRECT("実行度合表集計!C"&amp;CR154,FALSE),実行度合表集計!$I:$I,CO109,実行度合表集計!$S:$S,$A$107,実行度合表集計!$D:$D,"&lt;&gt;")</f>
        <v>#REF!</v>
      </c>
      <c r="CS109" s="845" t="e">
        <f t="shared" ca="1" si="103"/>
        <v>#REF!</v>
      </c>
      <c r="CT109" s="856" t="e">
        <f ca="1">SUMIFS(INDIRECT("実行度合表集計!C"&amp;CT154,FALSE),実行度合表集計!$I:$I,CO109,実行度合表集計!$S:$S,$A$107,実行度合表集計!$D:$D,"&lt;&gt;")</f>
        <v>#REF!</v>
      </c>
      <c r="CU109" s="855" t="e">
        <f ca="1">CT109-SUMIFS(実行度合表集計!$Q:$Q,実行度合表集計!$I:$I,CO109,実行度合表集計!$S:$S,$A$107,実行度合表集計!$D:$D,"&lt;&gt;")*1000</f>
        <v>#REF!</v>
      </c>
      <c r="CV109" s="857" t="e">
        <f ca="1">SUMIFS(INDIRECT("実行度合表集計!C"&amp;CV154,FALSE),実行度合表集計!$I:$I,CO109,実行度合表集計!$S:$S,$A$107,実行度合表集計!$D:$D,"&lt;&gt;")*集計フラグ3</f>
        <v>#REF!</v>
      </c>
      <c r="CW109" s="1699" t="str">
        <f>集計グループ3</f>
        <v>アクティブハウス</v>
      </c>
      <c r="CX109" s="1700"/>
      <c r="CY109" s="1701"/>
      <c r="CZ109" s="855" t="e">
        <f ca="1">SUMIFS(INDIRECT("実行度合表集計!C"&amp;CZ154,FALSE),実行度合表集計!$I:$I,CW109,実行度合表集計!$S:$S,$A$107,実行度合表集計!$D:$D,"&lt;&gt;")</f>
        <v>#REF!</v>
      </c>
      <c r="DA109" s="845" t="e">
        <f t="shared" ca="1" si="104"/>
        <v>#REF!</v>
      </c>
      <c r="DB109" s="856" t="e">
        <f ca="1">SUMIFS(INDIRECT("実行度合表集計!C"&amp;DB154,FALSE),実行度合表集計!$I:$I,CW109,実行度合表集計!$S:$S,$A$107,実行度合表集計!$D:$D,"&lt;&gt;")</f>
        <v>#REF!</v>
      </c>
      <c r="DC109" s="855" t="e">
        <f ca="1">DB109-SUMIFS(実行度合表集計!$Q:$Q,実行度合表集計!$I:$I,CW109,実行度合表集計!$S:$S,$A$107,実行度合表集計!$D:$D,"&lt;&gt;")*1000</f>
        <v>#REF!</v>
      </c>
      <c r="DD109" s="857" t="e">
        <f ca="1">SUMIFS(INDIRECT("実行度合表集計!C"&amp;DD154,FALSE),実行度合表集計!$I:$I,CW109,実行度合表集計!$S:$S,$A$107,実行度合表集計!$D:$D,"&lt;&gt;")*集計フラグ3</f>
        <v>#REF!</v>
      </c>
      <c r="DE109" s="1699" t="str">
        <f>集計グループ3</f>
        <v>アクティブハウス</v>
      </c>
      <c r="DF109" s="1700"/>
      <c r="DG109" s="1701"/>
      <c r="DH109" s="855" t="e">
        <f ca="1">SUMIFS(INDIRECT("実行度合表集計!C"&amp;DH154,FALSE),実行度合表集計!$I:$I,DE109,実行度合表集計!$S:$S,$A$107,実行度合表集計!$D:$D,"&lt;&gt;")</f>
        <v>#REF!</v>
      </c>
      <c r="DI109" s="845" t="e">
        <f t="shared" ca="1" si="105"/>
        <v>#REF!</v>
      </c>
      <c r="DJ109" s="856" t="e">
        <f ca="1">SUMIFS(INDIRECT("実行度合表集計!C"&amp;DJ154,FALSE),実行度合表集計!$I:$I,DE109,実行度合表集計!$S:$S,$A$107,実行度合表集計!$D:$D,"&lt;&gt;")</f>
        <v>#REF!</v>
      </c>
      <c r="DK109" s="855" t="e">
        <f ca="1">DJ109-SUMIFS(実行度合表集計!$Q:$Q,実行度合表集計!$I:$I,DE109,実行度合表集計!$S:$S,$A$107,実行度合表集計!$D:$D,"&lt;&gt;")*1000</f>
        <v>#REF!</v>
      </c>
      <c r="DL109" s="857" t="e">
        <f ca="1">SUMIFS(INDIRECT("実行度合表集計!C"&amp;DL154,FALSE),実行度合表集計!$I:$I,DE109,実行度合表集計!$S:$S,$A$107,実行度合表集計!$D:$D,"&lt;&gt;")*集計フラグ3</f>
        <v>#REF!</v>
      </c>
      <c r="DM109" s="858" t="e">
        <f t="shared" ca="1" si="86"/>
        <v>#REF!</v>
      </c>
      <c r="DN109" s="845" t="e">
        <f t="shared" ca="1" si="106"/>
        <v>#REF!</v>
      </c>
      <c r="DO109" s="855" t="e">
        <f t="shared" ca="1" si="107"/>
        <v>#REF!</v>
      </c>
      <c r="DP109" s="859" t="e">
        <f t="shared" ca="1" si="87"/>
        <v>#REF!</v>
      </c>
      <c r="DR109" s="851"/>
      <c r="DS109" s="852"/>
      <c r="DT109" s="973"/>
    </row>
    <row r="110" spans="1:124" ht="14.1" customHeight="1" x14ac:dyDescent="0.25">
      <c r="A110" s="1712"/>
      <c r="B110" s="854" t="s">
        <v>36</v>
      </c>
      <c r="C110" s="1699" t="str">
        <f>集計グループ4</f>
        <v>君津住宅</v>
      </c>
      <c r="D110" s="1700"/>
      <c r="E110" s="1701"/>
      <c r="F110" s="855" t="e">
        <f ca="1">SUMIFS(INDIRECT("実行度合表集計!C"&amp;F154,FALSE),実行度合表集計!$I:$I,C110,実行度合表集計!$S:$S,$A$107,実行度合表集計!$D:$D,"&lt;&gt;")</f>
        <v>#REF!</v>
      </c>
      <c r="G110" s="845" t="e">
        <f t="shared" ca="1" si="88"/>
        <v>#REF!</v>
      </c>
      <c r="H110" s="856" t="e">
        <f ca="1">SUMIFS(INDIRECT("実行度合表集計!C"&amp;H154,FALSE),実行度合表集計!$I:$I,C110,実行度合表集計!$S:$S,$A$107,実行度合表集計!$D:$D,"&lt;&gt;")</f>
        <v>#REF!</v>
      </c>
      <c r="I110" s="855" t="e">
        <f ca="1">H110-SUMIFS(実行度合表集計!$Q:$Q,実行度合表集計!$I:$I,C110,実行度合表集計!$S:$S,$A$107,実行度合表集計!$D:$D,"&lt;&gt;")*1000</f>
        <v>#REF!</v>
      </c>
      <c r="J110" s="857" t="e">
        <f ca="1">SUMIFS(INDIRECT("実行度合表集計!C"&amp;J154,FALSE),実行度合表集計!$I:$I,C110,実行度合表集計!$S:$S,$A$107,実行度合表集計!$D:$D,"&lt;&gt;")*集計フラグ4</f>
        <v>#REF!</v>
      </c>
      <c r="K110" s="1699" t="str">
        <f>集計グループ4</f>
        <v>君津住宅</v>
      </c>
      <c r="L110" s="1700"/>
      <c r="M110" s="1701"/>
      <c r="N110" s="855" t="e">
        <f ca="1">SUMIFS(INDIRECT("実行度合表集計!C"&amp;N154,FALSE),実行度合表集計!$I:$I,K110,実行度合表集計!$S:$S,$A$107,実行度合表集計!$D:$D,"&lt;&gt;")</f>
        <v>#REF!</v>
      </c>
      <c r="O110" s="845" t="e">
        <f t="shared" ca="1" si="89"/>
        <v>#REF!</v>
      </c>
      <c r="P110" s="856" t="e">
        <f ca="1">SUMIFS(INDIRECT("実行度合表集計!C"&amp;P154,FALSE),実行度合表集計!$I:$I,K110,実行度合表集計!$S:$S,$A$107,実行度合表集計!$D:$D,"&lt;&gt;")</f>
        <v>#REF!</v>
      </c>
      <c r="Q110" s="855" t="e">
        <f ca="1">P110-SUMIFS(実行度合表集計!$Q:$Q,実行度合表集計!$I:$I,K110,実行度合表集計!$S:$S,$A$107,実行度合表集計!$D:$D,"&lt;&gt;")*1000</f>
        <v>#REF!</v>
      </c>
      <c r="R110" s="857" t="e">
        <f ca="1">SUMIFS(INDIRECT("実行度合表集計!C"&amp;R154,FALSE),実行度合表集計!$I:$I,K110,実行度合表集計!$S:$S,$A$107,実行度合表集計!$D:$D,"&lt;&gt;")*集計フラグ4</f>
        <v>#REF!</v>
      </c>
      <c r="S110" s="1699" t="str">
        <f>集計グループ4</f>
        <v>君津住宅</v>
      </c>
      <c r="T110" s="1700"/>
      <c r="U110" s="1701"/>
      <c r="V110" s="855" t="e">
        <f ca="1">SUMIFS(INDIRECT("実行度合表集計!C"&amp;V154,FALSE),実行度合表集計!$I:$I,S110,実行度合表集計!$S:$S,$A$107,実行度合表集計!$D:$D,"&lt;&gt;")</f>
        <v>#REF!</v>
      </c>
      <c r="W110" s="845" t="e">
        <f t="shared" ca="1" si="90"/>
        <v>#REF!</v>
      </c>
      <c r="X110" s="856" t="e">
        <f ca="1">SUMIFS(INDIRECT("実行度合表集計!C"&amp;X154,FALSE),実行度合表集計!$I:$I,S110,実行度合表集計!$S:$S,$A$107,実行度合表集計!$D:$D,"&lt;&gt;")</f>
        <v>#REF!</v>
      </c>
      <c r="Y110" s="855" t="e">
        <f ca="1">X110-SUMIFS(実行度合表集計!$Q:$Q,実行度合表集計!$I:$I,S110,実行度合表集計!$S:$S,$A$107,実行度合表集計!$D:$D,"&lt;&gt;")*1000</f>
        <v>#REF!</v>
      </c>
      <c r="Z110" s="857" t="e">
        <f ca="1">SUMIFS(INDIRECT("実行度合表集計!C"&amp;Z154,FALSE),実行度合表集計!$I:$I,S110,実行度合表集計!$S:$S,$A$107,実行度合表集計!$D:$D,"&lt;&gt;")*集計フラグ4</f>
        <v>#REF!</v>
      </c>
      <c r="AA110" s="858" t="e">
        <f t="shared" ca="1" si="80"/>
        <v>#REF!</v>
      </c>
      <c r="AB110" s="845" t="e">
        <f t="shared" ca="1" si="91"/>
        <v>#REF!</v>
      </c>
      <c r="AC110" s="855" t="e">
        <f t="shared" ca="1" si="81"/>
        <v>#REF!</v>
      </c>
      <c r="AD110" s="857" t="e">
        <f t="shared" ca="1" si="82"/>
        <v>#REF!</v>
      </c>
      <c r="AE110" s="1712"/>
      <c r="AF110" s="854" t="s">
        <v>36</v>
      </c>
      <c r="AG110" s="1699" t="str">
        <f>集計グループ4</f>
        <v>君津住宅</v>
      </c>
      <c r="AH110" s="1700"/>
      <c r="AI110" s="1701"/>
      <c r="AJ110" s="855" t="e">
        <f ca="1">SUMIFS(INDIRECT("実行度合表集計!C"&amp;AJ154,FALSE),実行度合表集計!$I:$I,AG110,実行度合表集計!$S:$S,$A$107,実行度合表集計!$D:$D,"&lt;&gt;")</f>
        <v>#REF!</v>
      </c>
      <c r="AK110" s="845" t="e">
        <f t="shared" ca="1" si="92"/>
        <v>#REF!</v>
      </c>
      <c r="AL110" s="856" t="e">
        <f ca="1">SUMIFS(INDIRECT("実行度合表集計!C"&amp;AL154,FALSE),実行度合表集計!$I:$I,AG110,実行度合表集計!$S:$S,$A$107,実行度合表集計!$D:$D,"&lt;&gt;")</f>
        <v>#REF!</v>
      </c>
      <c r="AM110" s="855" t="e">
        <f ca="1">AL110-SUMIFS(実行度合表集計!$Q:$Q,実行度合表集計!$I:$I,AG110,実行度合表集計!$S:$S,$A$107,実行度合表集計!$D:$D,"&lt;&gt;")*1000</f>
        <v>#REF!</v>
      </c>
      <c r="AN110" s="857" t="e">
        <f ca="1">SUMIFS(INDIRECT("実行度合表集計!C"&amp;AN154,FALSE),実行度合表集計!$I:$I,AG110,実行度合表集計!$S:$S,$A$107,実行度合表集計!$D:$D,"&lt;&gt;")*集計フラグ4</f>
        <v>#REF!</v>
      </c>
      <c r="AO110" s="1699" t="str">
        <f>集計グループ4</f>
        <v>君津住宅</v>
      </c>
      <c r="AP110" s="1700"/>
      <c r="AQ110" s="1701"/>
      <c r="AR110" s="855" t="e">
        <f ca="1">SUMIFS(INDIRECT("実行度合表集計!C"&amp;AR154,FALSE),実行度合表集計!$I:$I,AO110,実行度合表集計!$S:$S,$A$107,実行度合表集計!$D:$D,"&lt;&gt;")</f>
        <v>#REF!</v>
      </c>
      <c r="AS110" s="845" t="e">
        <f t="shared" ca="1" si="93"/>
        <v>#REF!</v>
      </c>
      <c r="AT110" s="856" t="e">
        <f ca="1">SUMIFS(INDIRECT("実行度合表集計!C"&amp;AT154,FALSE),実行度合表集計!$I:$I,AO110,実行度合表集計!$S:$S,$A$107,実行度合表集計!$D:$D,"&lt;&gt;")</f>
        <v>#REF!</v>
      </c>
      <c r="AU110" s="855" t="e">
        <f ca="1">AT110-SUMIFS(実行度合表集計!$Q:$Q,実行度合表集計!$I:$I,AO110,実行度合表集計!$S:$S,$A$107,実行度合表集計!$D:$D,"&lt;&gt;")*1000</f>
        <v>#REF!</v>
      </c>
      <c r="AV110" s="857" t="e">
        <f ca="1">SUMIFS(INDIRECT("実行度合表集計!C"&amp;AV154,FALSE),実行度合表集計!$I:$I,AO110,実行度合表集計!$S:$S,$A$107,実行度合表集計!$D:$D,"&lt;&gt;")*集計フラグ4</f>
        <v>#REF!</v>
      </c>
      <c r="AW110" s="1699" t="str">
        <f>集計グループ4</f>
        <v>君津住宅</v>
      </c>
      <c r="AX110" s="1700"/>
      <c r="AY110" s="1701"/>
      <c r="AZ110" s="855" t="e">
        <f ca="1">SUMIFS(INDIRECT("実行度合表集計!C"&amp;AZ154,FALSE),実行度合表集計!$I:$I,AW110,実行度合表集計!$S:$S,$A$107,実行度合表集計!$D:$D,"&lt;&gt;")</f>
        <v>#REF!</v>
      </c>
      <c r="BA110" s="845" t="e">
        <f t="shared" ca="1" si="94"/>
        <v>#REF!</v>
      </c>
      <c r="BB110" s="856" t="e">
        <f ca="1">SUMIFS(INDIRECT("実行度合表集計!C"&amp;BB154,FALSE),実行度合表集計!$I:$I,AW110,実行度合表集計!$S:$S,$A$107,実行度合表集計!$D:$D,"&lt;&gt;")</f>
        <v>#REF!</v>
      </c>
      <c r="BC110" s="855" t="e">
        <f ca="1">BB110-SUMIFS(実行度合表集計!$Q:$Q,実行度合表集計!$I:$I,AW110,実行度合表集計!$S:$S,$A$107,実行度合表集計!$D:$D,"&lt;&gt;")*1000</f>
        <v>#REF!</v>
      </c>
      <c r="BD110" s="857" t="e">
        <f ca="1">SUMIFS(INDIRECT("実行度合表集計!C"&amp;BD154,FALSE),実行度合表集計!$I:$I,AW110,実行度合表集計!$S:$S,$A$107,実行度合表集計!$D:$D,"&lt;&gt;")*集計フラグ4</f>
        <v>#REF!</v>
      </c>
      <c r="BE110" s="858" t="e">
        <f t="shared" ca="1" si="83"/>
        <v>#REF!</v>
      </c>
      <c r="BF110" s="845" t="e">
        <f t="shared" ca="1" si="95"/>
        <v>#REF!</v>
      </c>
      <c r="BG110" s="855" t="e">
        <f t="shared" ca="1" si="84"/>
        <v>#REF!</v>
      </c>
      <c r="BH110" s="859" t="e">
        <f t="shared" ca="1" si="85"/>
        <v>#REF!</v>
      </c>
      <c r="BI110" s="1712"/>
      <c r="BJ110" s="854" t="s">
        <v>36</v>
      </c>
      <c r="BK110" s="1699" t="str">
        <f>集計グループ4</f>
        <v>君津住宅</v>
      </c>
      <c r="BL110" s="1700"/>
      <c r="BM110" s="1701"/>
      <c r="BN110" s="855" t="e">
        <f ca="1">SUMIFS(INDIRECT("実行度合表集計!C"&amp;BN154,FALSE),実行度合表集計!$I:$I,BK110,実行度合表集計!$S:$S,$A$107,実行度合表集計!$D:$D,"&lt;&gt;")</f>
        <v>#REF!</v>
      </c>
      <c r="BO110" s="845" t="e">
        <f t="shared" ca="1" si="96"/>
        <v>#REF!</v>
      </c>
      <c r="BP110" s="856" t="e">
        <f ca="1">SUMIFS(INDIRECT("実行度合表集計!C"&amp;BP154,FALSE),実行度合表集計!$I:$I,BK110,実行度合表集計!$S:$S,$A$107,実行度合表集計!$D:$D,"&lt;&gt;")</f>
        <v>#REF!</v>
      </c>
      <c r="BQ110" s="855" t="e">
        <f ca="1">BP110-SUMIFS(実行度合表集計!$Q:$Q,実行度合表集計!$I:$I,BK110,実行度合表集計!$S:$S,$A$107,実行度合表集計!$D:$D,"&lt;&gt;")*1000</f>
        <v>#REF!</v>
      </c>
      <c r="BR110" s="857" t="e">
        <f ca="1">SUMIFS(INDIRECT("実行度合表集計!C"&amp;BR154,FALSE),実行度合表集計!$I:$I,BK110,実行度合表集計!$S:$S,$A$107,実行度合表集計!$D:$D,"&lt;&gt;")*集計フラグ4</f>
        <v>#REF!</v>
      </c>
      <c r="BS110" s="1699" t="str">
        <f>集計グループ4</f>
        <v>君津住宅</v>
      </c>
      <c r="BT110" s="1700"/>
      <c r="BU110" s="1701"/>
      <c r="BV110" s="855" t="e">
        <f ca="1">SUMIFS(INDIRECT("実行度合表集計!C"&amp;BV154,FALSE),実行度合表集計!$I:$I,BS110,実行度合表集計!$S:$S,$A$107,実行度合表集計!$D:$D,"&lt;&gt;")</f>
        <v>#REF!</v>
      </c>
      <c r="BW110" s="845" t="e">
        <f t="shared" ca="1" si="97"/>
        <v>#REF!</v>
      </c>
      <c r="BX110" s="856" t="e">
        <f ca="1">SUMIFS(INDIRECT("実行度合表集計!C"&amp;BX154,FALSE),実行度合表集計!$I:$I,BS110,実行度合表集計!$S:$S,$A$107,実行度合表集計!$D:$D,"&lt;&gt;")</f>
        <v>#REF!</v>
      </c>
      <c r="BY110" s="855" t="e">
        <f ca="1">BX110-SUMIFS(実行度合表集計!$Q:$Q,実行度合表集計!$I:$I,BS110,実行度合表集計!$S:$S,$A$107,実行度合表集計!$D:$D,"&lt;&gt;")*1000</f>
        <v>#REF!</v>
      </c>
      <c r="BZ110" s="857" t="e">
        <f ca="1">SUMIFS(INDIRECT("実行度合表集計!C"&amp;BZ154,FALSE),実行度合表集計!$I:$I,BS110,実行度合表集計!$S:$S,$A$107,実行度合表集計!$D:$D,"&lt;&gt;")*集計フラグ4</f>
        <v>#REF!</v>
      </c>
      <c r="CA110" s="1699" t="str">
        <f>集計グループ4</f>
        <v>君津住宅</v>
      </c>
      <c r="CB110" s="1700"/>
      <c r="CC110" s="1701"/>
      <c r="CD110" s="855" t="e">
        <f ca="1">SUMIFS(INDIRECT("実行度合表集計!C"&amp;CD154,FALSE),実行度合表集計!$I:$I,CA110,実行度合表集計!$S:$S,$A$107,実行度合表集計!$D:$D,"&lt;&gt;")</f>
        <v>#REF!</v>
      </c>
      <c r="CE110" s="845" t="e">
        <f t="shared" ca="1" si="98"/>
        <v>#REF!</v>
      </c>
      <c r="CF110" s="856" t="e">
        <f ca="1">SUMIFS(INDIRECT("実行度合表集計!C"&amp;CF154,FALSE),実行度合表集計!$I:$I,CA110,実行度合表集計!$S:$S,$A$107,実行度合表集計!$D:$D,"&lt;&gt;")</f>
        <v>#REF!</v>
      </c>
      <c r="CG110" s="855" t="e">
        <f ca="1">CF110-SUMIFS(実行度合表集計!$Q:$Q,実行度合表集計!$I:$I,CA110,実行度合表集計!$S:$S,$A$107,実行度合表集計!$D:$D,"&lt;&gt;")*1000</f>
        <v>#REF!</v>
      </c>
      <c r="CH110" s="857" t="e">
        <f ca="1">SUMIFS(INDIRECT("実行度合表集計!C"&amp;CH154,FALSE),実行度合表集計!$I:$I,CA110,実行度合表集計!$S:$S,$A$107,実行度合表集計!$D:$D,"&lt;&gt;")*集計フラグ4</f>
        <v>#REF!</v>
      </c>
      <c r="CI110" s="858" t="e">
        <f t="shared" ca="1" si="99"/>
        <v>#REF!</v>
      </c>
      <c r="CJ110" s="845" t="e">
        <f t="shared" ca="1" si="100"/>
        <v>#REF!</v>
      </c>
      <c r="CK110" s="855" t="e">
        <f t="shared" ca="1" si="101"/>
        <v>#REF!</v>
      </c>
      <c r="CL110" s="857" t="e">
        <f t="shared" ca="1" si="102"/>
        <v>#REF!</v>
      </c>
      <c r="CM110" s="1712"/>
      <c r="CN110" s="854" t="s">
        <v>36</v>
      </c>
      <c r="CO110" s="1699" t="str">
        <f>集計グループ4</f>
        <v>君津住宅</v>
      </c>
      <c r="CP110" s="1700"/>
      <c r="CQ110" s="1701"/>
      <c r="CR110" s="855" t="e">
        <f ca="1">SUMIFS(INDIRECT("実行度合表集計!C"&amp;CR154,FALSE),実行度合表集計!$I:$I,CO110,実行度合表集計!$S:$S,$A$107,実行度合表集計!$D:$D,"&lt;&gt;")</f>
        <v>#REF!</v>
      </c>
      <c r="CS110" s="845" t="e">
        <f t="shared" ca="1" si="103"/>
        <v>#REF!</v>
      </c>
      <c r="CT110" s="856" t="e">
        <f ca="1">SUMIFS(INDIRECT("実行度合表集計!C"&amp;CT154,FALSE),実行度合表集計!$I:$I,CO110,実行度合表集計!$S:$S,$A$107,実行度合表集計!$D:$D,"&lt;&gt;")</f>
        <v>#REF!</v>
      </c>
      <c r="CU110" s="855" t="e">
        <f ca="1">CT110-SUMIFS(実行度合表集計!$Q:$Q,実行度合表集計!$I:$I,CO110,実行度合表集計!$S:$S,$A$107,実行度合表集計!$D:$D,"&lt;&gt;")*1000</f>
        <v>#REF!</v>
      </c>
      <c r="CV110" s="857" t="e">
        <f ca="1">SUMIFS(INDIRECT("実行度合表集計!C"&amp;CV154,FALSE),実行度合表集計!$I:$I,CO110,実行度合表集計!$S:$S,$A$107,実行度合表集計!$D:$D,"&lt;&gt;")*集計フラグ4</f>
        <v>#REF!</v>
      </c>
      <c r="CW110" s="1699" t="str">
        <f>集計グループ4</f>
        <v>君津住宅</v>
      </c>
      <c r="CX110" s="1700"/>
      <c r="CY110" s="1701"/>
      <c r="CZ110" s="855" t="e">
        <f ca="1">SUMIFS(INDIRECT("実行度合表集計!C"&amp;CZ154,FALSE),実行度合表集計!$I:$I,CW110,実行度合表集計!$S:$S,$A$107,実行度合表集計!$D:$D,"&lt;&gt;")</f>
        <v>#REF!</v>
      </c>
      <c r="DA110" s="845" t="e">
        <f t="shared" ca="1" si="104"/>
        <v>#REF!</v>
      </c>
      <c r="DB110" s="856" t="e">
        <f ca="1">SUMIFS(INDIRECT("実行度合表集計!C"&amp;DB154,FALSE),実行度合表集計!$I:$I,CW110,実行度合表集計!$S:$S,$A$107,実行度合表集計!$D:$D,"&lt;&gt;")</f>
        <v>#REF!</v>
      </c>
      <c r="DC110" s="855" t="e">
        <f ca="1">DB110-SUMIFS(実行度合表集計!$Q:$Q,実行度合表集計!$I:$I,CW110,実行度合表集計!$S:$S,$A$107,実行度合表集計!$D:$D,"&lt;&gt;")*1000</f>
        <v>#REF!</v>
      </c>
      <c r="DD110" s="857" t="e">
        <f ca="1">SUMIFS(INDIRECT("実行度合表集計!C"&amp;DD154,FALSE),実行度合表集計!$I:$I,CW110,実行度合表集計!$S:$S,$A$107,実行度合表集計!$D:$D,"&lt;&gt;")*集計フラグ4</f>
        <v>#REF!</v>
      </c>
      <c r="DE110" s="1699" t="str">
        <f>集計グループ4</f>
        <v>君津住宅</v>
      </c>
      <c r="DF110" s="1700"/>
      <c r="DG110" s="1701"/>
      <c r="DH110" s="855" t="e">
        <f ca="1">SUMIFS(INDIRECT("実行度合表集計!C"&amp;DH154,FALSE),実行度合表集計!$I:$I,DE110,実行度合表集計!$S:$S,$A$107,実行度合表集計!$D:$D,"&lt;&gt;")</f>
        <v>#REF!</v>
      </c>
      <c r="DI110" s="845" t="e">
        <f t="shared" ca="1" si="105"/>
        <v>#REF!</v>
      </c>
      <c r="DJ110" s="856" t="e">
        <f ca="1">SUMIFS(INDIRECT("実行度合表集計!C"&amp;DJ154,FALSE),実行度合表集計!$I:$I,DE110,実行度合表集計!$S:$S,$A$107,実行度合表集計!$D:$D,"&lt;&gt;")</f>
        <v>#REF!</v>
      </c>
      <c r="DK110" s="855" t="e">
        <f ca="1">DJ110-SUMIFS(実行度合表集計!$Q:$Q,実行度合表集計!$I:$I,DE110,実行度合表集計!$S:$S,$A$107,実行度合表集計!$D:$D,"&lt;&gt;")*1000</f>
        <v>#REF!</v>
      </c>
      <c r="DL110" s="857" t="e">
        <f ca="1">SUMIFS(INDIRECT("実行度合表集計!C"&amp;DL154,FALSE),実行度合表集計!$I:$I,DE110,実行度合表集計!$S:$S,$A$107,実行度合表集計!$D:$D,"&lt;&gt;")*集計フラグ4</f>
        <v>#REF!</v>
      </c>
      <c r="DM110" s="858" t="e">
        <f t="shared" ca="1" si="86"/>
        <v>#REF!</v>
      </c>
      <c r="DN110" s="845" t="e">
        <f t="shared" ca="1" si="106"/>
        <v>#REF!</v>
      </c>
      <c r="DO110" s="855" t="e">
        <f t="shared" ca="1" si="107"/>
        <v>#REF!</v>
      </c>
      <c r="DP110" s="859" t="e">
        <f t="shared" ca="1" si="87"/>
        <v>#REF!</v>
      </c>
      <c r="DR110" s="851"/>
      <c r="DS110" s="852"/>
      <c r="DT110" s="853"/>
    </row>
    <row r="111" spans="1:124" ht="14.1" customHeight="1" x14ac:dyDescent="0.25">
      <c r="A111" s="1712"/>
      <c r="B111" s="854" t="s">
        <v>37</v>
      </c>
      <c r="C111" s="1699" t="str">
        <f>集計グループ5</f>
        <v>Graph熊本</v>
      </c>
      <c r="D111" s="1700"/>
      <c r="E111" s="1701"/>
      <c r="F111" s="855" t="e">
        <f ca="1">SUMIFS(INDIRECT("実行度合表集計!C"&amp;F154,FALSE),実行度合表集計!$I:$I,C111,実行度合表集計!$S:$S,$A$107,実行度合表集計!$D:$D,"&lt;&gt;")</f>
        <v>#REF!</v>
      </c>
      <c r="G111" s="845" t="e">
        <f t="shared" ca="1" si="88"/>
        <v>#REF!</v>
      </c>
      <c r="H111" s="856" t="e">
        <f ca="1">SUMIFS(INDIRECT("実行度合表集計!C"&amp;H154,FALSE),実行度合表集計!$I:$I,C111,実行度合表集計!$S:$S,$A$107,実行度合表集計!$D:$D,"&lt;&gt;")</f>
        <v>#REF!</v>
      </c>
      <c r="I111" s="855" t="e">
        <f ca="1">H111-SUMIFS(実行度合表集計!$Q:$Q,実行度合表集計!$I:$I,C111,実行度合表集計!$S:$S,$A$107,実行度合表集計!$D:$D,"&lt;&gt;")*1000</f>
        <v>#REF!</v>
      </c>
      <c r="J111" s="857" t="e">
        <f ca="1">SUMIFS(INDIRECT("実行度合表集計!C"&amp;J154,FALSE),実行度合表集計!$I:$I,C111,実行度合表集計!$S:$S,$A$107,実行度合表集計!$D:$D,"&lt;&gt;")*集計フラグ5</f>
        <v>#REF!</v>
      </c>
      <c r="K111" s="1699" t="str">
        <f>集計グループ5</f>
        <v>Graph熊本</v>
      </c>
      <c r="L111" s="1700"/>
      <c r="M111" s="1701"/>
      <c r="N111" s="855" t="e">
        <f ca="1">SUMIFS(INDIRECT("実行度合表集計!C"&amp;N154,FALSE),実行度合表集計!$I:$I,K111,実行度合表集計!$S:$S,$A$107,実行度合表集計!$D:$D,"&lt;&gt;")</f>
        <v>#REF!</v>
      </c>
      <c r="O111" s="845" t="e">
        <f t="shared" ca="1" si="89"/>
        <v>#REF!</v>
      </c>
      <c r="P111" s="856" t="e">
        <f ca="1">SUMIFS(INDIRECT("実行度合表集計!C"&amp;P154,FALSE),実行度合表集計!$I:$I,K111,実行度合表集計!$S:$S,$A$107,実行度合表集計!$D:$D,"&lt;&gt;")</f>
        <v>#REF!</v>
      </c>
      <c r="Q111" s="855" t="e">
        <f ca="1">P111-SUMIFS(実行度合表集計!$Q:$Q,実行度合表集計!$I:$I,K111,実行度合表集計!$S:$S,$A$107,実行度合表集計!$D:$D,"&lt;&gt;")*1000</f>
        <v>#REF!</v>
      </c>
      <c r="R111" s="857" t="e">
        <f ca="1">SUMIFS(INDIRECT("実行度合表集計!C"&amp;R154,FALSE),実行度合表集計!$I:$I,K111,実行度合表集計!$S:$S,$A$107,実行度合表集計!$D:$D,"&lt;&gt;")*集計フラグ5</f>
        <v>#REF!</v>
      </c>
      <c r="S111" s="1699" t="str">
        <f>集計グループ5</f>
        <v>Graph熊本</v>
      </c>
      <c r="T111" s="1700"/>
      <c r="U111" s="1701"/>
      <c r="V111" s="855" t="e">
        <f ca="1">SUMIFS(INDIRECT("実行度合表集計!C"&amp;V154,FALSE),実行度合表集計!$I:$I,S111,実行度合表集計!$S:$S,$A$107,実行度合表集計!$D:$D,"&lt;&gt;")</f>
        <v>#REF!</v>
      </c>
      <c r="W111" s="845" t="e">
        <f t="shared" ca="1" si="90"/>
        <v>#REF!</v>
      </c>
      <c r="X111" s="856" t="e">
        <f ca="1">SUMIFS(INDIRECT("実行度合表集計!C"&amp;X154,FALSE),実行度合表集計!$I:$I,S111,実行度合表集計!$S:$S,$A$107,実行度合表集計!$D:$D,"&lt;&gt;")</f>
        <v>#REF!</v>
      </c>
      <c r="Y111" s="855" t="e">
        <f ca="1">X111-SUMIFS(実行度合表集計!$Q:$Q,実行度合表集計!$I:$I,S111,実行度合表集計!$S:$S,$A$107,実行度合表集計!$D:$D,"&lt;&gt;")*1000</f>
        <v>#REF!</v>
      </c>
      <c r="Z111" s="857" t="e">
        <f ca="1">SUMIFS(INDIRECT("実行度合表集計!C"&amp;Z154,FALSE),実行度合表集計!$I:$I,S111,実行度合表集計!$S:$S,$A$107,実行度合表集計!$D:$D,"&lt;&gt;")*集計フラグ5</f>
        <v>#REF!</v>
      </c>
      <c r="AA111" s="858" t="e">
        <f t="shared" ca="1" si="80"/>
        <v>#REF!</v>
      </c>
      <c r="AB111" s="845" t="e">
        <f t="shared" ca="1" si="91"/>
        <v>#REF!</v>
      </c>
      <c r="AC111" s="855" t="e">
        <f t="shared" ca="1" si="81"/>
        <v>#REF!</v>
      </c>
      <c r="AD111" s="857" t="e">
        <f t="shared" ca="1" si="82"/>
        <v>#REF!</v>
      </c>
      <c r="AE111" s="1712"/>
      <c r="AF111" s="854" t="s">
        <v>37</v>
      </c>
      <c r="AG111" s="1699" t="str">
        <f>集計グループ5</f>
        <v>Graph熊本</v>
      </c>
      <c r="AH111" s="1700"/>
      <c r="AI111" s="1701"/>
      <c r="AJ111" s="855" t="e">
        <f ca="1">SUMIFS(INDIRECT("実行度合表集計!C"&amp;AJ154,FALSE),実行度合表集計!$I:$I,AG111,実行度合表集計!$S:$S,$A$107,実行度合表集計!$D:$D,"&lt;&gt;")</f>
        <v>#REF!</v>
      </c>
      <c r="AK111" s="845" t="e">
        <f t="shared" ca="1" si="92"/>
        <v>#REF!</v>
      </c>
      <c r="AL111" s="856" t="e">
        <f ca="1">SUMIFS(INDIRECT("実行度合表集計!C"&amp;AL154,FALSE),実行度合表集計!$I:$I,AG111,実行度合表集計!$S:$S,$A$107,実行度合表集計!$D:$D,"&lt;&gt;")</f>
        <v>#REF!</v>
      </c>
      <c r="AM111" s="855" t="e">
        <f ca="1">AL111-SUMIFS(実行度合表集計!$Q:$Q,実行度合表集計!$I:$I,AG111,実行度合表集計!$S:$S,$A$107,実行度合表集計!$D:$D,"&lt;&gt;")*1000</f>
        <v>#REF!</v>
      </c>
      <c r="AN111" s="857" t="e">
        <f ca="1">SUMIFS(INDIRECT("実行度合表集計!C"&amp;AN154,FALSE),実行度合表集計!$I:$I,AG111,実行度合表集計!$S:$S,$A$107,実行度合表集計!$D:$D,"&lt;&gt;")*集計フラグ5</f>
        <v>#REF!</v>
      </c>
      <c r="AO111" s="1699" t="str">
        <f>集計グループ5</f>
        <v>Graph熊本</v>
      </c>
      <c r="AP111" s="1700"/>
      <c r="AQ111" s="1701"/>
      <c r="AR111" s="855" t="e">
        <f ca="1">SUMIFS(INDIRECT("実行度合表集計!C"&amp;AR154,FALSE),実行度合表集計!$I:$I,AO111,実行度合表集計!$S:$S,$A$107,実行度合表集計!$D:$D,"&lt;&gt;")</f>
        <v>#REF!</v>
      </c>
      <c r="AS111" s="845" t="e">
        <f t="shared" ca="1" si="93"/>
        <v>#REF!</v>
      </c>
      <c r="AT111" s="856" t="e">
        <f ca="1">SUMIFS(INDIRECT("実行度合表集計!C"&amp;AT154,FALSE),実行度合表集計!$I:$I,AO111,実行度合表集計!$S:$S,$A$107,実行度合表集計!$D:$D,"&lt;&gt;")</f>
        <v>#REF!</v>
      </c>
      <c r="AU111" s="855" t="e">
        <f ca="1">AT111-SUMIFS(実行度合表集計!$Q:$Q,実行度合表集計!$I:$I,AO111,実行度合表集計!$S:$S,$A$107,実行度合表集計!$D:$D,"&lt;&gt;")*1000</f>
        <v>#REF!</v>
      </c>
      <c r="AV111" s="857" t="e">
        <f ca="1">SUMIFS(INDIRECT("実行度合表集計!C"&amp;AV154,FALSE),実行度合表集計!$I:$I,AO111,実行度合表集計!$S:$S,$A$107,実行度合表集計!$D:$D,"&lt;&gt;")*集計フラグ5</f>
        <v>#REF!</v>
      </c>
      <c r="AW111" s="1699" t="str">
        <f>集計グループ5</f>
        <v>Graph熊本</v>
      </c>
      <c r="AX111" s="1700"/>
      <c r="AY111" s="1701"/>
      <c r="AZ111" s="855" t="e">
        <f ca="1">SUMIFS(INDIRECT("実行度合表集計!C"&amp;AZ154,FALSE),実行度合表集計!$I:$I,AW111,実行度合表集計!$S:$S,$A$107,実行度合表集計!$D:$D,"&lt;&gt;")</f>
        <v>#REF!</v>
      </c>
      <c r="BA111" s="845" t="e">
        <f t="shared" ca="1" si="94"/>
        <v>#REF!</v>
      </c>
      <c r="BB111" s="856" t="e">
        <f ca="1">SUMIFS(INDIRECT("実行度合表集計!C"&amp;BB154,FALSE),実行度合表集計!$I:$I,AW111,実行度合表集計!$S:$S,$A$107,実行度合表集計!$D:$D,"&lt;&gt;")</f>
        <v>#REF!</v>
      </c>
      <c r="BC111" s="855" t="e">
        <f ca="1">BB111-SUMIFS(実行度合表集計!$Q:$Q,実行度合表集計!$I:$I,AW111,実行度合表集計!$S:$S,$A$107,実行度合表集計!$D:$D,"&lt;&gt;")*1000</f>
        <v>#REF!</v>
      </c>
      <c r="BD111" s="857" t="e">
        <f ca="1">SUMIFS(INDIRECT("実行度合表集計!C"&amp;BD154,FALSE),実行度合表集計!$I:$I,AW111,実行度合表集計!$S:$S,$A$107,実行度合表集計!$D:$D,"&lt;&gt;")*集計フラグ5</f>
        <v>#REF!</v>
      </c>
      <c r="BE111" s="858" t="e">
        <f t="shared" ca="1" si="83"/>
        <v>#REF!</v>
      </c>
      <c r="BF111" s="845" t="e">
        <f t="shared" ca="1" si="95"/>
        <v>#REF!</v>
      </c>
      <c r="BG111" s="855" t="e">
        <f t="shared" ca="1" si="84"/>
        <v>#REF!</v>
      </c>
      <c r="BH111" s="859" t="e">
        <f t="shared" ca="1" si="85"/>
        <v>#REF!</v>
      </c>
      <c r="BI111" s="1712"/>
      <c r="BJ111" s="854" t="s">
        <v>37</v>
      </c>
      <c r="BK111" s="1699" t="str">
        <f>集計グループ5</f>
        <v>Graph熊本</v>
      </c>
      <c r="BL111" s="1700"/>
      <c r="BM111" s="1701"/>
      <c r="BN111" s="855" t="e">
        <f ca="1">SUMIFS(INDIRECT("実行度合表集計!C"&amp;BN154,FALSE),実行度合表集計!$I:$I,BK111,実行度合表集計!$S:$S,$A$107,実行度合表集計!$D:$D,"&lt;&gt;")</f>
        <v>#REF!</v>
      </c>
      <c r="BO111" s="845" t="e">
        <f t="shared" ca="1" si="96"/>
        <v>#REF!</v>
      </c>
      <c r="BP111" s="856" t="e">
        <f ca="1">SUMIFS(INDIRECT("実行度合表集計!C"&amp;BP154,FALSE),実行度合表集計!$I:$I,BK111,実行度合表集計!$S:$S,$A$107,実行度合表集計!$D:$D,"&lt;&gt;")</f>
        <v>#REF!</v>
      </c>
      <c r="BQ111" s="855" t="e">
        <f ca="1">BP111-SUMIFS(実行度合表集計!$Q:$Q,実行度合表集計!$I:$I,BK111,実行度合表集計!$S:$S,$A$107,実行度合表集計!$D:$D,"&lt;&gt;")*1000</f>
        <v>#REF!</v>
      </c>
      <c r="BR111" s="857" t="e">
        <f ca="1">SUMIFS(INDIRECT("実行度合表集計!C"&amp;BR154,FALSE),実行度合表集計!$I:$I,BK111,実行度合表集計!$S:$S,$A$107,実行度合表集計!$D:$D,"&lt;&gt;")*集計フラグ5</f>
        <v>#REF!</v>
      </c>
      <c r="BS111" s="1699" t="str">
        <f>集計グループ5</f>
        <v>Graph熊本</v>
      </c>
      <c r="BT111" s="1700"/>
      <c r="BU111" s="1701"/>
      <c r="BV111" s="855" t="e">
        <f ca="1">SUMIFS(INDIRECT("実行度合表集計!C"&amp;BV154,FALSE),実行度合表集計!$I:$I,BS111,実行度合表集計!$S:$S,$A$107,実行度合表集計!$D:$D,"&lt;&gt;")</f>
        <v>#REF!</v>
      </c>
      <c r="BW111" s="845" t="e">
        <f t="shared" ca="1" si="97"/>
        <v>#REF!</v>
      </c>
      <c r="BX111" s="856" t="e">
        <f ca="1">SUMIFS(INDIRECT("実行度合表集計!C"&amp;BX154,FALSE),実行度合表集計!$I:$I,BS111,実行度合表集計!$S:$S,$A$107,実行度合表集計!$D:$D,"&lt;&gt;")</f>
        <v>#REF!</v>
      </c>
      <c r="BY111" s="855" t="e">
        <f ca="1">BX111-SUMIFS(実行度合表集計!$Q:$Q,実行度合表集計!$I:$I,BS111,実行度合表集計!$S:$S,$A$107,実行度合表集計!$D:$D,"&lt;&gt;")*1000</f>
        <v>#REF!</v>
      </c>
      <c r="BZ111" s="857" t="e">
        <f ca="1">SUMIFS(INDIRECT("実行度合表集計!C"&amp;BZ154,FALSE),実行度合表集計!$I:$I,BS111,実行度合表集計!$S:$S,$A$107,実行度合表集計!$D:$D,"&lt;&gt;")*集計フラグ5</f>
        <v>#REF!</v>
      </c>
      <c r="CA111" s="1699" t="str">
        <f>集計グループ5</f>
        <v>Graph熊本</v>
      </c>
      <c r="CB111" s="1700"/>
      <c r="CC111" s="1701"/>
      <c r="CD111" s="855" t="e">
        <f ca="1">SUMIFS(INDIRECT("実行度合表集計!C"&amp;CD154,FALSE),実行度合表集計!$I:$I,CA111,実行度合表集計!$S:$S,$A$107,実行度合表集計!$D:$D,"&lt;&gt;")</f>
        <v>#REF!</v>
      </c>
      <c r="CE111" s="845" t="e">
        <f t="shared" ca="1" si="98"/>
        <v>#REF!</v>
      </c>
      <c r="CF111" s="856" t="e">
        <f ca="1">SUMIFS(INDIRECT("実行度合表集計!C"&amp;CF154,FALSE),実行度合表集計!$I:$I,CA111,実行度合表集計!$S:$S,$A$107,実行度合表集計!$D:$D,"&lt;&gt;")</f>
        <v>#REF!</v>
      </c>
      <c r="CG111" s="855" t="e">
        <f ca="1">CF111-SUMIFS(実行度合表集計!$Q:$Q,実行度合表集計!$I:$I,CA111,実行度合表集計!$S:$S,$A$107,実行度合表集計!$D:$D,"&lt;&gt;")*1000</f>
        <v>#REF!</v>
      </c>
      <c r="CH111" s="857" t="e">
        <f ca="1">SUMIFS(INDIRECT("実行度合表集計!C"&amp;CH154,FALSE),実行度合表集計!$I:$I,CA111,実行度合表集計!$S:$S,$A$107,実行度合表集計!$D:$D,"&lt;&gt;")*集計フラグ5</f>
        <v>#REF!</v>
      </c>
      <c r="CI111" s="858" t="e">
        <f t="shared" ca="1" si="99"/>
        <v>#REF!</v>
      </c>
      <c r="CJ111" s="845" t="e">
        <f t="shared" ca="1" si="100"/>
        <v>#REF!</v>
      </c>
      <c r="CK111" s="855" t="e">
        <f t="shared" ca="1" si="101"/>
        <v>#REF!</v>
      </c>
      <c r="CL111" s="857" t="e">
        <f t="shared" ca="1" si="102"/>
        <v>#REF!</v>
      </c>
      <c r="CM111" s="1712"/>
      <c r="CN111" s="854" t="s">
        <v>37</v>
      </c>
      <c r="CO111" s="1699" t="str">
        <f>集計グループ5</f>
        <v>Graph熊本</v>
      </c>
      <c r="CP111" s="1700"/>
      <c r="CQ111" s="1701"/>
      <c r="CR111" s="855" t="e">
        <f ca="1">SUMIFS(INDIRECT("実行度合表集計!C"&amp;CR154,FALSE),実行度合表集計!$I:$I,CO111,実行度合表集計!$S:$S,$A$107,実行度合表集計!$D:$D,"&lt;&gt;")</f>
        <v>#REF!</v>
      </c>
      <c r="CS111" s="845" t="e">
        <f t="shared" ca="1" si="103"/>
        <v>#REF!</v>
      </c>
      <c r="CT111" s="856" t="e">
        <f ca="1">SUMIFS(INDIRECT("実行度合表集計!C"&amp;CT154,FALSE),実行度合表集計!$I:$I,CO111,実行度合表集計!$S:$S,$A$107,実行度合表集計!$D:$D,"&lt;&gt;")</f>
        <v>#REF!</v>
      </c>
      <c r="CU111" s="855" t="e">
        <f ca="1">CT111-SUMIFS(実行度合表集計!$Q:$Q,実行度合表集計!$I:$I,CO111,実行度合表集計!$S:$S,$A$107,実行度合表集計!$D:$D,"&lt;&gt;")*1000</f>
        <v>#REF!</v>
      </c>
      <c r="CV111" s="857" t="e">
        <f ca="1">SUMIFS(INDIRECT("実行度合表集計!C"&amp;CV154,FALSE),実行度合表集計!$I:$I,CO111,実行度合表集計!$S:$S,$A$107,実行度合表集計!$D:$D,"&lt;&gt;")*集計フラグ5</f>
        <v>#REF!</v>
      </c>
      <c r="CW111" s="1699" t="str">
        <f>集計グループ5</f>
        <v>Graph熊本</v>
      </c>
      <c r="CX111" s="1700"/>
      <c r="CY111" s="1701"/>
      <c r="CZ111" s="855" t="e">
        <f ca="1">SUMIFS(INDIRECT("実行度合表集計!C"&amp;CZ154,FALSE),実行度合表集計!$I:$I,CW111,実行度合表集計!$S:$S,$A$107,実行度合表集計!$D:$D,"&lt;&gt;")</f>
        <v>#REF!</v>
      </c>
      <c r="DA111" s="845" t="e">
        <f t="shared" ca="1" si="104"/>
        <v>#REF!</v>
      </c>
      <c r="DB111" s="856" t="e">
        <f ca="1">SUMIFS(INDIRECT("実行度合表集計!C"&amp;DB154,FALSE),実行度合表集計!$I:$I,CW111,実行度合表集計!$S:$S,$A$107,実行度合表集計!$D:$D,"&lt;&gt;")</f>
        <v>#REF!</v>
      </c>
      <c r="DC111" s="855" t="e">
        <f ca="1">DB111-SUMIFS(実行度合表集計!$Q:$Q,実行度合表集計!$I:$I,CW111,実行度合表集計!$S:$S,$A$107,実行度合表集計!$D:$D,"&lt;&gt;")*1000</f>
        <v>#REF!</v>
      </c>
      <c r="DD111" s="857" t="e">
        <f ca="1">SUMIFS(INDIRECT("実行度合表集計!C"&amp;DD154,FALSE),実行度合表集計!$I:$I,CW111,実行度合表集計!$S:$S,$A$107,実行度合表集計!$D:$D,"&lt;&gt;")*集計フラグ5</f>
        <v>#REF!</v>
      </c>
      <c r="DE111" s="1699" t="str">
        <f>集計グループ5</f>
        <v>Graph熊本</v>
      </c>
      <c r="DF111" s="1700"/>
      <c r="DG111" s="1701"/>
      <c r="DH111" s="855" t="e">
        <f ca="1">SUMIFS(INDIRECT("実行度合表集計!C"&amp;DH154,FALSE),実行度合表集計!$I:$I,DE111,実行度合表集計!$S:$S,$A$107,実行度合表集計!$D:$D,"&lt;&gt;")</f>
        <v>#REF!</v>
      </c>
      <c r="DI111" s="845" t="e">
        <f t="shared" ca="1" si="105"/>
        <v>#REF!</v>
      </c>
      <c r="DJ111" s="856" t="e">
        <f ca="1">SUMIFS(INDIRECT("実行度合表集計!C"&amp;DJ154,FALSE),実行度合表集計!$I:$I,DE111,実行度合表集計!$S:$S,$A$107,実行度合表集計!$D:$D,"&lt;&gt;")</f>
        <v>#REF!</v>
      </c>
      <c r="DK111" s="855" t="e">
        <f ca="1">DJ111-SUMIFS(実行度合表集計!$Q:$Q,実行度合表集計!$I:$I,DE111,実行度合表集計!$S:$S,$A$107,実行度合表集計!$D:$D,"&lt;&gt;")*1000</f>
        <v>#REF!</v>
      </c>
      <c r="DL111" s="857" t="e">
        <f ca="1">SUMIFS(INDIRECT("実行度合表集計!C"&amp;DL154,FALSE),実行度合表集計!$I:$I,DE111,実行度合表集計!$S:$S,$A$107,実行度合表集計!$D:$D,"&lt;&gt;")*集計フラグ5</f>
        <v>#REF!</v>
      </c>
      <c r="DM111" s="858" t="e">
        <f t="shared" ca="1" si="86"/>
        <v>#REF!</v>
      </c>
      <c r="DN111" s="845" t="e">
        <f t="shared" ca="1" si="106"/>
        <v>#REF!</v>
      </c>
      <c r="DO111" s="855" t="e">
        <f t="shared" ca="1" si="107"/>
        <v>#REF!</v>
      </c>
      <c r="DP111" s="859" t="e">
        <f t="shared" ca="1" si="87"/>
        <v>#REF!</v>
      </c>
      <c r="DR111" s="970"/>
      <c r="DS111" s="852"/>
      <c r="DT111" s="853"/>
    </row>
    <row r="112" spans="1:124" ht="14.1" customHeight="1" x14ac:dyDescent="0.25">
      <c r="A112" s="1712"/>
      <c r="B112" s="854" t="s">
        <v>38</v>
      </c>
      <c r="C112" s="1699" t="str">
        <f>集計グループ6</f>
        <v>クレバリーホーム静岡</v>
      </c>
      <c r="D112" s="1700"/>
      <c r="E112" s="1701"/>
      <c r="F112" s="855" t="e">
        <f ca="1">SUMIFS(INDIRECT("実行度合表集計!C"&amp;F154,FALSE),実行度合表集計!$I:$I,C112,実行度合表集計!$S:$S,$A$107,実行度合表集計!$D:$D,"&lt;&gt;")</f>
        <v>#REF!</v>
      </c>
      <c r="G112" s="845" t="e">
        <f t="shared" ca="1" si="88"/>
        <v>#REF!</v>
      </c>
      <c r="H112" s="856" t="e">
        <f ca="1">SUMIFS(INDIRECT("実行度合表集計!C"&amp;H154,FALSE),実行度合表集計!$I:$I,C112,実行度合表集計!$S:$S,$A$107,実行度合表集計!$D:$D,"&lt;&gt;")</f>
        <v>#REF!</v>
      </c>
      <c r="I112" s="855" t="e">
        <f ca="1">H112-SUMIFS(実行度合表集計!$Q:$Q,実行度合表集計!$I:$I,C112,実行度合表集計!$S:$S,$A$107,実行度合表集計!$D:$D,"&lt;&gt;")*1000</f>
        <v>#REF!</v>
      </c>
      <c r="J112" s="857" t="e">
        <f ca="1">SUMIFS(INDIRECT("実行度合表集計!C"&amp;J154,FALSE),実行度合表集計!$I:$I,C112,実行度合表集計!$S:$S,$A$107,実行度合表集計!$D:$D,"&lt;&gt;")*集計フラグ6</f>
        <v>#REF!</v>
      </c>
      <c r="K112" s="1699" t="str">
        <f>集計グループ6</f>
        <v>クレバリーホーム静岡</v>
      </c>
      <c r="L112" s="1700"/>
      <c r="M112" s="1701"/>
      <c r="N112" s="855" t="e">
        <f ca="1">SUMIFS(INDIRECT("実行度合表集計!C"&amp;N154,FALSE),実行度合表集計!$I:$I,K112,実行度合表集計!$S:$S,$A$107,実行度合表集計!$D:$D,"&lt;&gt;")</f>
        <v>#REF!</v>
      </c>
      <c r="O112" s="845" t="e">
        <f t="shared" ca="1" si="89"/>
        <v>#REF!</v>
      </c>
      <c r="P112" s="856" t="e">
        <f ca="1">SUMIFS(INDIRECT("実行度合表集計!C"&amp;P154,FALSE),実行度合表集計!$I:$I,K112,実行度合表集計!$S:$S,$A$107,実行度合表集計!$D:$D,"&lt;&gt;")</f>
        <v>#REF!</v>
      </c>
      <c r="Q112" s="855" t="e">
        <f ca="1">P112-SUMIFS(実行度合表集計!$Q:$Q,実行度合表集計!$I:$I,K112,実行度合表集計!$S:$S,$A$107,実行度合表集計!$D:$D,"&lt;&gt;")*1000</f>
        <v>#REF!</v>
      </c>
      <c r="R112" s="857" t="e">
        <f ca="1">SUMIFS(INDIRECT("実行度合表集計!C"&amp;R154,FALSE),実行度合表集計!$I:$I,K112,実行度合表集計!$S:$S,$A$107,実行度合表集計!$D:$D,"&lt;&gt;")*集計フラグ6</f>
        <v>#REF!</v>
      </c>
      <c r="S112" s="1699" t="str">
        <f>集計グループ6</f>
        <v>クレバリーホーム静岡</v>
      </c>
      <c r="T112" s="1700"/>
      <c r="U112" s="1701"/>
      <c r="V112" s="855" t="e">
        <f ca="1">SUMIFS(INDIRECT("実行度合表集計!C"&amp;V154,FALSE),実行度合表集計!$I:$I,S112,実行度合表集計!$S:$S,$A$107,実行度合表集計!$D:$D,"&lt;&gt;")</f>
        <v>#REF!</v>
      </c>
      <c r="W112" s="845" t="e">
        <f t="shared" ca="1" si="90"/>
        <v>#REF!</v>
      </c>
      <c r="X112" s="856" t="e">
        <f ca="1">SUMIFS(INDIRECT("実行度合表集計!C"&amp;X154,FALSE),実行度合表集計!$I:$I,S112,実行度合表集計!$S:$S,$A$107,実行度合表集計!$D:$D,"&lt;&gt;")</f>
        <v>#REF!</v>
      </c>
      <c r="Y112" s="855" t="e">
        <f ca="1">X112-SUMIFS(実行度合表集計!$Q:$Q,実行度合表集計!$I:$I,S112,実行度合表集計!$S:$S,$A$107,実行度合表集計!$D:$D,"&lt;&gt;")*1000</f>
        <v>#REF!</v>
      </c>
      <c r="Z112" s="857" t="e">
        <f ca="1">SUMIFS(INDIRECT("実行度合表集計!C"&amp;Z154,FALSE),実行度合表集計!$I:$I,S112,実行度合表集計!$S:$S,$A$107,実行度合表集計!$D:$D,"&lt;&gt;")*集計フラグ6</f>
        <v>#REF!</v>
      </c>
      <c r="AA112" s="858" t="e">
        <f t="shared" ca="1" si="80"/>
        <v>#REF!</v>
      </c>
      <c r="AB112" s="845" t="e">
        <f t="shared" ca="1" si="91"/>
        <v>#REF!</v>
      </c>
      <c r="AC112" s="855" t="e">
        <f t="shared" ca="1" si="81"/>
        <v>#REF!</v>
      </c>
      <c r="AD112" s="857" t="e">
        <f t="shared" ca="1" si="82"/>
        <v>#REF!</v>
      </c>
      <c r="AE112" s="1712"/>
      <c r="AF112" s="854" t="s">
        <v>38</v>
      </c>
      <c r="AG112" s="1699" t="str">
        <f>集計グループ6</f>
        <v>クレバリーホーム静岡</v>
      </c>
      <c r="AH112" s="1700"/>
      <c r="AI112" s="1701"/>
      <c r="AJ112" s="855" t="e">
        <f ca="1">SUMIFS(INDIRECT("実行度合表集計!C"&amp;AJ154,FALSE),実行度合表集計!$I:$I,AG112,実行度合表集計!$S:$S,$A$107,実行度合表集計!$D:$D,"&lt;&gt;")</f>
        <v>#REF!</v>
      </c>
      <c r="AK112" s="845" t="e">
        <f t="shared" ca="1" si="92"/>
        <v>#REF!</v>
      </c>
      <c r="AL112" s="856" t="e">
        <f ca="1">SUMIFS(INDIRECT("実行度合表集計!C"&amp;AL154,FALSE),実行度合表集計!$I:$I,AG112,実行度合表集計!$S:$S,$A$107,実行度合表集計!$D:$D,"&lt;&gt;")</f>
        <v>#REF!</v>
      </c>
      <c r="AM112" s="855" t="e">
        <f ca="1">AL112-SUMIFS(実行度合表集計!$Q:$Q,実行度合表集計!$I:$I,AG112,実行度合表集計!$S:$S,$A$107,実行度合表集計!$D:$D,"&lt;&gt;")*1000</f>
        <v>#REF!</v>
      </c>
      <c r="AN112" s="857" t="e">
        <f ca="1">SUMIFS(INDIRECT("実行度合表集計!C"&amp;AN154,FALSE),実行度合表集計!$I:$I,AG112,実行度合表集計!$S:$S,$A$107,実行度合表集計!$D:$D,"&lt;&gt;")*集計フラグ6</f>
        <v>#REF!</v>
      </c>
      <c r="AO112" s="1699" t="str">
        <f>集計グループ6</f>
        <v>クレバリーホーム静岡</v>
      </c>
      <c r="AP112" s="1700"/>
      <c r="AQ112" s="1701"/>
      <c r="AR112" s="855" t="e">
        <f ca="1">SUMIFS(INDIRECT("実行度合表集計!C"&amp;AR154,FALSE),実行度合表集計!$I:$I,AO112,実行度合表集計!$S:$S,$A$107,実行度合表集計!$D:$D,"&lt;&gt;")</f>
        <v>#REF!</v>
      </c>
      <c r="AS112" s="845" t="e">
        <f t="shared" ca="1" si="93"/>
        <v>#REF!</v>
      </c>
      <c r="AT112" s="856" t="e">
        <f ca="1">SUMIFS(INDIRECT("実行度合表集計!C"&amp;AT154,FALSE),実行度合表集計!$I:$I,AO112,実行度合表集計!$S:$S,$A$107,実行度合表集計!$D:$D,"&lt;&gt;")</f>
        <v>#REF!</v>
      </c>
      <c r="AU112" s="855" t="e">
        <f ca="1">AT112-SUMIFS(実行度合表集計!$Q:$Q,実行度合表集計!$I:$I,AO112,実行度合表集計!$S:$S,$A$107,実行度合表集計!$D:$D,"&lt;&gt;")*1000</f>
        <v>#REF!</v>
      </c>
      <c r="AV112" s="857" t="e">
        <f ca="1">SUMIFS(INDIRECT("実行度合表集計!C"&amp;AV154,FALSE),実行度合表集計!$I:$I,AO112,実行度合表集計!$S:$S,$A$107,実行度合表集計!$D:$D,"&lt;&gt;")*集計フラグ6</f>
        <v>#REF!</v>
      </c>
      <c r="AW112" s="1699" t="str">
        <f>集計グループ6</f>
        <v>クレバリーホーム静岡</v>
      </c>
      <c r="AX112" s="1700"/>
      <c r="AY112" s="1701"/>
      <c r="AZ112" s="855" t="e">
        <f ca="1">SUMIFS(INDIRECT("実行度合表集計!C"&amp;AZ154,FALSE),実行度合表集計!$I:$I,AW112,実行度合表集計!$S:$S,$A$107,実行度合表集計!$D:$D,"&lt;&gt;")</f>
        <v>#REF!</v>
      </c>
      <c r="BA112" s="845" t="e">
        <f t="shared" ca="1" si="94"/>
        <v>#REF!</v>
      </c>
      <c r="BB112" s="856" t="e">
        <f ca="1">SUMIFS(INDIRECT("実行度合表集計!C"&amp;BB154,FALSE),実行度合表集計!$I:$I,AW112,実行度合表集計!$S:$S,$A$107,実行度合表集計!$D:$D,"&lt;&gt;")</f>
        <v>#REF!</v>
      </c>
      <c r="BC112" s="855" t="e">
        <f ca="1">BB112-SUMIFS(実行度合表集計!$Q:$Q,実行度合表集計!$I:$I,AW112,実行度合表集計!$S:$S,$A$107,実行度合表集計!$D:$D,"&lt;&gt;")*1000</f>
        <v>#REF!</v>
      </c>
      <c r="BD112" s="857" t="e">
        <f ca="1">SUMIFS(INDIRECT("実行度合表集計!C"&amp;BD154,FALSE),実行度合表集計!$I:$I,AW112,実行度合表集計!$S:$S,$A$107,実行度合表集計!$D:$D,"&lt;&gt;")*集計フラグ6</f>
        <v>#REF!</v>
      </c>
      <c r="BE112" s="858" t="e">
        <f t="shared" ca="1" si="83"/>
        <v>#REF!</v>
      </c>
      <c r="BF112" s="845" t="e">
        <f t="shared" ca="1" si="95"/>
        <v>#REF!</v>
      </c>
      <c r="BG112" s="855" t="e">
        <f t="shared" ca="1" si="84"/>
        <v>#REF!</v>
      </c>
      <c r="BH112" s="859" t="e">
        <f t="shared" ca="1" si="85"/>
        <v>#REF!</v>
      </c>
      <c r="BI112" s="1712"/>
      <c r="BJ112" s="854" t="s">
        <v>38</v>
      </c>
      <c r="BK112" s="1699" t="str">
        <f>集計グループ6</f>
        <v>クレバリーホーム静岡</v>
      </c>
      <c r="BL112" s="1700"/>
      <c r="BM112" s="1701"/>
      <c r="BN112" s="855" t="e">
        <f ca="1">SUMIFS(INDIRECT("実行度合表集計!C"&amp;BN154,FALSE),実行度合表集計!$I:$I,BK112,実行度合表集計!$S:$S,$A$107,実行度合表集計!$D:$D,"&lt;&gt;")</f>
        <v>#REF!</v>
      </c>
      <c r="BO112" s="845" t="e">
        <f t="shared" ca="1" si="96"/>
        <v>#REF!</v>
      </c>
      <c r="BP112" s="856" t="e">
        <f ca="1">SUMIFS(INDIRECT("実行度合表集計!C"&amp;BP154,FALSE),実行度合表集計!$I:$I,BK112,実行度合表集計!$S:$S,$A$107,実行度合表集計!$D:$D,"&lt;&gt;")</f>
        <v>#REF!</v>
      </c>
      <c r="BQ112" s="855" t="e">
        <f ca="1">BP112-SUMIFS(実行度合表集計!$Q:$Q,実行度合表集計!$I:$I,BK112,実行度合表集計!$S:$S,$A$107,実行度合表集計!$D:$D,"&lt;&gt;")*1000</f>
        <v>#REF!</v>
      </c>
      <c r="BR112" s="857" t="e">
        <f ca="1">SUMIFS(INDIRECT("実行度合表集計!C"&amp;BR154,FALSE),実行度合表集計!$I:$I,BK112,実行度合表集計!$S:$S,$A$107,実行度合表集計!$D:$D,"&lt;&gt;")*集計フラグ6</f>
        <v>#REF!</v>
      </c>
      <c r="BS112" s="1699" t="str">
        <f>集計グループ6</f>
        <v>クレバリーホーム静岡</v>
      </c>
      <c r="BT112" s="1700"/>
      <c r="BU112" s="1701"/>
      <c r="BV112" s="855" t="e">
        <f ca="1">SUMIFS(INDIRECT("実行度合表集計!C"&amp;BV154,FALSE),実行度合表集計!$I:$I,BS112,実行度合表集計!$S:$S,$A$107,実行度合表集計!$D:$D,"&lt;&gt;")</f>
        <v>#REF!</v>
      </c>
      <c r="BW112" s="845" t="e">
        <f t="shared" ca="1" si="97"/>
        <v>#REF!</v>
      </c>
      <c r="BX112" s="856" t="e">
        <f ca="1">SUMIFS(INDIRECT("実行度合表集計!C"&amp;BX154,FALSE),実行度合表集計!$I:$I,BS112,実行度合表集計!$S:$S,$A$107,実行度合表集計!$D:$D,"&lt;&gt;")</f>
        <v>#REF!</v>
      </c>
      <c r="BY112" s="855" t="e">
        <f ca="1">BX112-SUMIFS(実行度合表集計!$Q:$Q,実行度合表集計!$I:$I,BS112,実行度合表集計!$S:$S,$A$107,実行度合表集計!$D:$D,"&lt;&gt;")*1000</f>
        <v>#REF!</v>
      </c>
      <c r="BZ112" s="857" t="e">
        <f ca="1">SUMIFS(INDIRECT("実行度合表集計!C"&amp;BZ154,FALSE),実行度合表集計!$I:$I,BS112,実行度合表集計!$S:$S,$A$107,実行度合表集計!$D:$D,"&lt;&gt;")*集計フラグ6</f>
        <v>#REF!</v>
      </c>
      <c r="CA112" s="1699" t="str">
        <f>集計グループ6</f>
        <v>クレバリーホーム静岡</v>
      </c>
      <c r="CB112" s="1700"/>
      <c r="CC112" s="1701"/>
      <c r="CD112" s="855" t="e">
        <f ca="1">SUMIFS(INDIRECT("実行度合表集計!C"&amp;CD154,FALSE),実行度合表集計!$I:$I,CA112,実行度合表集計!$S:$S,$A$107,実行度合表集計!$D:$D,"&lt;&gt;")</f>
        <v>#REF!</v>
      </c>
      <c r="CE112" s="845" t="e">
        <f t="shared" ca="1" si="98"/>
        <v>#REF!</v>
      </c>
      <c r="CF112" s="856" t="e">
        <f ca="1">SUMIFS(INDIRECT("実行度合表集計!C"&amp;CF154,FALSE),実行度合表集計!$I:$I,CA112,実行度合表集計!$S:$S,$A$107,実行度合表集計!$D:$D,"&lt;&gt;")</f>
        <v>#REF!</v>
      </c>
      <c r="CG112" s="855" t="e">
        <f ca="1">CF112-SUMIFS(実行度合表集計!$Q:$Q,実行度合表集計!$I:$I,CA112,実行度合表集計!$S:$S,$A$107,実行度合表集計!$D:$D,"&lt;&gt;")*1000</f>
        <v>#REF!</v>
      </c>
      <c r="CH112" s="857" t="e">
        <f ca="1">SUMIFS(INDIRECT("実行度合表集計!C"&amp;CH154,FALSE),実行度合表集計!$I:$I,CA112,実行度合表集計!$S:$S,$A$107,実行度合表集計!$D:$D,"&lt;&gt;")*集計フラグ6</f>
        <v>#REF!</v>
      </c>
      <c r="CI112" s="858" t="e">
        <f t="shared" ca="1" si="99"/>
        <v>#REF!</v>
      </c>
      <c r="CJ112" s="845" t="e">
        <f t="shared" ca="1" si="100"/>
        <v>#REF!</v>
      </c>
      <c r="CK112" s="855" t="e">
        <f t="shared" ca="1" si="101"/>
        <v>#REF!</v>
      </c>
      <c r="CL112" s="857" t="e">
        <f t="shared" ca="1" si="102"/>
        <v>#REF!</v>
      </c>
      <c r="CM112" s="1712"/>
      <c r="CN112" s="854" t="s">
        <v>38</v>
      </c>
      <c r="CO112" s="1699" t="str">
        <f>集計グループ6</f>
        <v>クレバリーホーム静岡</v>
      </c>
      <c r="CP112" s="1700"/>
      <c r="CQ112" s="1701"/>
      <c r="CR112" s="855" t="e">
        <f ca="1">SUMIFS(INDIRECT("実行度合表集計!C"&amp;CR154,FALSE),実行度合表集計!$I:$I,CO112,実行度合表集計!$S:$S,$A$107,実行度合表集計!$D:$D,"&lt;&gt;")</f>
        <v>#REF!</v>
      </c>
      <c r="CS112" s="845" t="e">
        <f t="shared" ca="1" si="103"/>
        <v>#REF!</v>
      </c>
      <c r="CT112" s="856" t="e">
        <f ca="1">SUMIFS(INDIRECT("実行度合表集計!C"&amp;CT154,FALSE),実行度合表集計!$I:$I,CO112,実行度合表集計!$S:$S,$A$107,実行度合表集計!$D:$D,"&lt;&gt;")</f>
        <v>#REF!</v>
      </c>
      <c r="CU112" s="855" t="e">
        <f ca="1">CT112-SUMIFS(実行度合表集計!$Q:$Q,実行度合表集計!$I:$I,CO112,実行度合表集計!$S:$S,$A$107,実行度合表集計!$D:$D,"&lt;&gt;")*1000</f>
        <v>#REF!</v>
      </c>
      <c r="CV112" s="857" t="e">
        <f ca="1">SUMIFS(INDIRECT("実行度合表集計!C"&amp;CV154,FALSE),実行度合表集計!$I:$I,CO112,実行度合表集計!$S:$S,$A$107,実行度合表集計!$D:$D,"&lt;&gt;")*集計フラグ6</f>
        <v>#REF!</v>
      </c>
      <c r="CW112" s="1699" t="str">
        <f>集計グループ6</f>
        <v>クレバリーホーム静岡</v>
      </c>
      <c r="CX112" s="1700"/>
      <c r="CY112" s="1701"/>
      <c r="CZ112" s="855" t="e">
        <f ca="1">SUMIFS(INDIRECT("実行度合表集計!C"&amp;CZ154,FALSE),実行度合表集計!$I:$I,CW112,実行度合表集計!$S:$S,$A$107,実行度合表集計!$D:$D,"&lt;&gt;")</f>
        <v>#REF!</v>
      </c>
      <c r="DA112" s="845" t="e">
        <f t="shared" ca="1" si="104"/>
        <v>#REF!</v>
      </c>
      <c r="DB112" s="856" t="e">
        <f ca="1">SUMIFS(INDIRECT("実行度合表集計!C"&amp;DB154,FALSE),実行度合表集計!$I:$I,CW112,実行度合表集計!$S:$S,$A$107,実行度合表集計!$D:$D,"&lt;&gt;")</f>
        <v>#REF!</v>
      </c>
      <c r="DC112" s="855" t="e">
        <f ca="1">DB112-SUMIFS(実行度合表集計!$Q:$Q,実行度合表集計!$I:$I,CW112,実行度合表集計!$S:$S,$A$107,実行度合表集計!$D:$D,"&lt;&gt;")*1000</f>
        <v>#REF!</v>
      </c>
      <c r="DD112" s="857" t="e">
        <f ca="1">SUMIFS(INDIRECT("実行度合表集計!C"&amp;DD154,FALSE),実行度合表集計!$I:$I,CW112,実行度合表集計!$S:$S,$A$107,実行度合表集計!$D:$D,"&lt;&gt;")*集計フラグ6</f>
        <v>#REF!</v>
      </c>
      <c r="DE112" s="1699" t="str">
        <f>集計グループ6</f>
        <v>クレバリーホーム静岡</v>
      </c>
      <c r="DF112" s="1700"/>
      <c r="DG112" s="1701"/>
      <c r="DH112" s="855" t="e">
        <f ca="1">SUMIFS(INDIRECT("実行度合表集計!C"&amp;DH154,FALSE),実行度合表集計!$I:$I,DE112,実行度合表集計!$S:$S,$A$107,実行度合表集計!$D:$D,"&lt;&gt;")</f>
        <v>#REF!</v>
      </c>
      <c r="DI112" s="845" t="e">
        <f t="shared" ca="1" si="105"/>
        <v>#REF!</v>
      </c>
      <c r="DJ112" s="856" t="e">
        <f ca="1">SUMIFS(INDIRECT("実行度合表集計!C"&amp;DJ154,FALSE),実行度合表集計!$I:$I,DE112,実行度合表集計!$S:$S,$A$107,実行度合表集計!$D:$D,"&lt;&gt;")</f>
        <v>#REF!</v>
      </c>
      <c r="DK112" s="855" t="e">
        <f ca="1">DJ112-SUMIFS(実行度合表集計!$Q:$Q,実行度合表集計!$I:$I,DE112,実行度合表集計!$S:$S,$A$107,実行度合表集計!$D:$D,"&lt;&gt;")*1000</f>
        <v>#REF!</v>
      </c>
      <c r="DL112" s="857" t="e">
        <f ca="1">SUMIFS(INDIRECT("実行度合表集計!C"&amp;DL154,FALSE),実行度合表集計!$I:$I,DE112,実行度合表集計!$S:$S,$A$107,実行度合表集計!$D:$D,"&lt;&gt;")*集計フラグ6</f>
        <v>#REF!</v>
      </c>
      <c r="DM112" s="858" t="e">
        <f t="shared" ca="1" si="86"/>
        <v>#REF!</v>
      </c>
      <c r="DN112" s="845" t="e">
        <f t="shared" ca="1" si="106"/>
        <v>#REF!</v>
      </c>
      <c r="DO112" s="855" t="e">
        <f t="shared" ca="1" si="107"/>
        <v>#REF!</v>
      </c>
      <c r="DP112" s="859" t="e">
        <f t="shared" ca="1" si="87"/>
        <v>#REF!</v>
      </c>
      <c r="DR112" s="970"/>
      <c r="DS112" s="852"/>
      <c r="DT112" s="853"/>
    </row>
    <row r="113" spans="1:124" ht="14.1" customHeight="1" x14ac:dyDescent="0.25">
      <c r="A113" s="1712"/>
      <c r="B113" s="861" t="s">
        <v>39</v>
      </c>
      <c r="C113" s="1696">
        <f>集計グループ7</f>
        <v>0</v>
      </c>
      <c r="D113" s="1697"/>
      <c r="E113" s="1698"/>
      <c r="F113" s="862">
        <f ca="1">SUMIFS(INDIRECT("実行度合表集計!C"&amp;F154,FALSE),実行度合表集計!$I:$I,C113,実行度合表集計!$S:$S,$A$107,実行度合表集計!$D:$D,"&lt;&gt;")</f>
        <v>0</v>
      </c>
      <c r="G113" s="863" t="str">
        <f t="shared" ca="1" si="88"/>
        <v/>
      </c>
      <c r="H113" s="864">
        <f ca="1">SUMIFS(INDIRECT("実行度合表集計!C"&amp;H154,FALSE),実行度合表集計!$I:$I,C113,実行度合表集計!$S:$S,$A$107,実行度合表集計!$D:$D,"&lt;&gt;")</f>
        <v>0</v>
      </c>
      <c r="I113" s="862">
        <f ca="1">H113-SUMIFS(実行度合表集計!$Q:$Q,実行度合表集計!$I:$I,C113,実行度合表集計!$S:$S,$A$107,実行度合表集計!$D:$D,"&lt;&gt;")*1000</f>
        <v>0</v>
      </c>
      <c r="J113" s="865">
        <f ca="1">SUMIFS(INDIRECT("実行度合表集計!C"&amp;J154,FALSE),実行度合表集計!$I:$I,C113,実行度合表集計!$S:$S,$A$107,実行度合表集計!$D:$D,"&lt;&gt;")*集計フラグ7</f>
        <v>0</v>
      </c>
      <c r="K113" s="1696">
        <f>集計グループ7</f>
        <v>0</v>
      </c>
      <c r="L113" s="1697"/>
      <c r="M113" s="1698"/>
      <c r="N113" s="862">
        <f ca="1">SUMIFS(INDIRECT("実行度合表集計!C"&amp;N154,FALSE),実行度合表集計!$I:$I,K113,実行度合表集計!$S:$S,$A$107,実行度合表集計!$D:$D,"&lt;&gt;")</f>
        <v>0</v>
      </c>
      <c r="O113" s="863" t="str">
        <f t="shared" ca="1" si="89"/>
        <v/>
      </c>
      <c r="P113" s="864">
        <f ca="1">SUMIFS(INDIRECT("実行度合表集計!C"&amp;P154,FALSE),実行度合表集計!$I:$I,K113,実行度合表集計!$S:$S,$A$107,実行度合表集計!$D:$D,"&lt;&gt;")</f>
        <v>0</v>
      </c>
      <c r="Q113" s="862">
        <f ca="1">P113-SUMIFS(実行度合表集計!$Q:$Q,実行度合表集計!$I:$I,K113,実行度合表集計!$S:$S,$A$107,実行度合表集計!$D:$D,"&lt;&gt;")*1000</f>
        <v>0</v>
      </c>
      <c r="R113" s="865">
        <f ca="1">SUMIFS(INDIRECT("実行度合表集計!C"&amp;R154,FALSE),実行度合表集計!$I:$I,K113,実行度合表集計!$S:$S,$A$107,実行度合表集計!$D:$D,"&lt;&gt;")*集計フラグ7</f>
        <v>0</v>
      </c>
      <c r="S113" s="1696">
        <f>集計グループ7</f>
        <v>0</v>
      </c>
      <c r="T113" s="1697"/>
      <c r="U113" s="1698"/>
      <c r="V113" s="862">
        <f ca="1">SUMIFS(INDIRECT("実行度合表集計!C"&amp;V154,FALSE),実行度合表集計!$I:$I,S113,実行度合表集計!$S:$S,$A$107,実行度合表集計!$D:$D,"&lt;&gt;")</f>
        <v>0</v>
      </c>
      <c r="W113" s="863" t="str">
        <f t="shared" ca="1" si="90"/>
        <v/>
      </c>
      <c r="X113" s="864">
        <f ca="1">SUMIFS(INDIRECT("実行度合表集計!C"&amp;X154,FALSE),実行度合表集計!$I:$I,S113,実行度合表集計!$S:$S,$A$107,実行度合表集計!$D:$D,"&lt;&gt;")</f>
        <v>0</v>
      </c>
      <c r="Y113" s="862">
        <f ca="1">X113-SUMIFS(実行度合表集計!$Q:$Q,実行度合表集計!$I:$I,S113,実行度合表集計!$S:$S,$A$107,実行度合表集計!$D:$D,"&lt;&gt;")*1000</f>
        <v>0</v>
      </c>
      <c r="Z113" s="865">
        <f ca="1">SUMIFS(INDIRECT("実行度合表集計!C"&amp;Z154,FALSE),実行度合表集計!$I:$I,S113,実行度合表集計!$S:$S,$A$107,実行度合表集計!$D:$D,"&lt;&gt;")*集計フラグ7</f>
        <v>0</v>
      </c>
      <c r="AA113" s="866">
        <f t="shared" ca="1" si="80"/>
        <v>0</v>
      </c>
      <c r="AB113" s="863" t="str">
        <f t="shared" ca="1" si="91"/>
        <v/>
      </c>
      <c r="AC113" s="862">
        <f t="shared" ca="1" si="81"/>
        <v>0</v>
      </c>
      <c r="AD113" s="865">
        <f t="shared" ca="1" si="82"/>
        <v>0</v>
      </c>
      <c r="AE113" s="1712"/>
      <c r="AF113" s="861" t="s">
        <v>39</v>
      </c>
      <c r="AG113" s="1696">
        <f>集計グループ7</f>
        <v>0</v>
      </c>
      <c r="AH113" s="1697"/>
      <c r="AI113" s="1698"/>
      <c r="AJ113" s="862">
        <f ca="1">SUMIFS(INDIRECT("実行度合表集計!C"&amp;AJ154,FALSE),実行度合表集計!$I:$I,AG113,実行度合表集計!$S:$S,$A$107,実行度合表集計!$D:$D,"&lt;&gt;")</f>
        <v>0</v>
      </c>
      <c r="AK113" s="863" t="str">
        <f t="shared" ca="1" si="92"/>
        <v/>
      </c>
      <c r="AL113" s="864">
        <f ca="1">SUMIFS(INDIRECT("実行度合表集計!C"&amp;AL154,FALSE),実行度合表集計!$I:$I,AG113,実行度合表集計!$S:$S,$A$107,実行度合表集計!$D:$D,"&lt;&gt;")</f>
        <v>0</v>
      </c>
      <c r="AM113" s="862">
        <f ca="1">AL113-SUMIFS(実行度合表集計!$Q:$Q,実行度合表集計!$I:$I,AG113,実行度合表集計!$S:$S,$A$107,実行度合表集計!$D:$D,"&lt;&gt;")*1000</f>
        <v>0</v>
      </c>
      <c r="AN113" s="865">
        <f ca="1">SUMIFS(INDIRECT("実行度合表集計!C"&amp;AN154,FALSE),実行度合表集計!$I:$I,AG113,実行度合表集計!$S:$S,$A$107,実行度合表集計!$D:$D,"&lt;&gt;")*集計フラグ7</f>
        <v>0</v>
      </c>
      <c r="AO113" s="1696">
        <f>集計グループ7</f>
        <v>0</v>
      </c>
      <c r="AP113" s="1697"/>
      <c r="AQ113" s="1698"/>
      <c r="AR113" s="862">
        <f ca="1">SUMIFS(INDIRECT("実行度合表集計!C"&amp;AR154,FALSE),実行度合表集計!$I:$I,AO113,実行度合表集計!$S:$S,$A$107,実行度合表集計!$D:$D,"&lt;&gt;")</f>
        <v>0</v>
      </c>
      <c r="AS113" s="863" t="str">
        <f t="shared" ca="1" si="93"/>
        <v/>
      </c>
      <c r="AT113" s="864">
        <f ca="1">SUMIFS(INDIRECT("実行度合表集計!C"&amp;AT154,FALSE),実行度合表集計!$I:$I,AO113,実行度合表集計!$S:$S,$A$107,実行度合表集計!$D:$D,"&lt;&gt;")</f>
        <v>0</v>
      </c>
      <c r="AU113" s="862">
        <f ca="1">AT113-SUMIFS(実行度合表集計!$Q:$Q,実行度合表集計!$I:$I,AO113,実行度合表集計!$S:$S,$A$107,実行度合表集計!$D:$D,"&lt;&gt;")*1000</f>
        <v>0</v>
      </c>
      <c r="AV113" s="865">
        <f ca="1">SUMIFS(INDIRECT("実行度合表集計!C"&amp;AV154,FALSE),実行度合表集計!$I:$I,AO113,実行度合表集計!$S:$S,$A$107,実行度合表集計!$D:$D,"&lt;&gt;")*集計フラグ7</f>
        <v>0</v>
      </c>
      <c r="AW113" s="1696">
        <f>集計グループ7</f>
        <v>0</v>
      </c>
      <c r="AX113" s="1697"/>
      <c r="AY113" s="1698"/>
      <c r="AZ113" s="862">
        <f ca="1">SUMIFS(INDIRECT("実行度合表集計!C"&amp;AZ154,FALSE),実行度合表集計!$I:$I,AW113,実行度合表集計!$S:$S,$A$107,実行度合表集計!$D:$D,"&lt;&gt;")</f>
        <v>0</v>
      </c>
      <c r="BA113" s="863" t="str">
        <f t="shared" ca="1" si="94"/>
        <v/>
      </c>
      <c r="BB113" s="864">
        <f ca="1">SUMIFS(INDIRECT("実行度合表集計!C"&amp;BB154,FALSE),実行度合表集計!$I:$I,AW113,実行度合表集計!$S:$S,$A$107,実行度合表集計!$D:$D,"&lt;&gt;")</f>
        <v>0</v>
      </c>
      <c r="BC113" s="862">
        <f ca="1">BB113-SUMIFS(実行度合表集計!$Q:$Q,実行度合表集計!$I:$I,AW113,実行度合表集計!$S:$S,$A$107,実行度合表集計!$D:$D,"&lt;&gt;")*1000</f>
        <v>0</v>
      </c>
      <c r="BD113" s="865">
        <f ca="1">SUMIFS(INDIRECT("実行度合表集計!C"&amp;BD154,FALSE),実行度合表集計!$I:$I,AW113,実行度合表集計!$S:$S,$A$107,実行度合表集計!$D:$D,"&lt;&gt;")*集計フラグ7</f>
        <v>0</v>
      </c>
      <c r="BE113" s="866">
        <f t="shared" ca="1" si="83"/>
        <v>0</v>
      </c>
      <c r="BF113" s="863" t="str">
        <f t="shared" ca="1" si="95"/>
        <v/>
      </c>
      <c r="BG113" s="862">
        <f t="shared" ca="1" si="84"/>
        <v>0</v>
      </c>
      <c r="BH113" s="867">
        <f t="shared" ca="1" si="85"/>
        <v>0</v>
      </c>
      <c r="BI113" s="1712"/>
      <c r="BJ113" s="861" t="s">
        <v>39</v>
      </c>
      <c r="BK113" s="1696">
        <f>集計グループ7</f>
        <v>0</v>
      </c>
      <c r="BL113" s="1697"/>
      <c r="BM113" s="1698"/>
      <c r="BN113" s="862">
        <f ca="1">SUMIFS(INDIRECT("実行度合表集計!C"&amp;BN154,FALSE),実行度合表集計!$I:$I,BK113,実行度合表集計!$S:$S,$A$107,実行度合表集計!$D:$D,"&lt;&gt;")</f>
        <v>0</v>
      </c>
      <c r="BO113" s="863" t="str">
        <f t="shared" ca="1" si="96"/>
        <v/>
      </c>
      <c r="BP113" s="864">
        <f ca="1">SUMIFS(INDIRECT("実行度合表集計!C"&amp;BP154,FALSE),実行度合表集計!$I:$I,BK113,実行度合表集計!$S:$S,$A$107,実行度合表集計!$D:$D,"&lt;&gt;")</f>
        <v>0</v>
      </c>
      <c r="BQ113" s="862">
        <f ca="1">BP113-SUMIFS(実行度合表集計!$Q:$Q,実行度合表集計!$I:$I,BK113,実行度合表集計!$S:$S,$A$107,実行度合表集計!$D:$D,"&lt;&gt;")*1000</f>
        <v>0</v>
      </c>
      <c r="BR113" s="865">
        <f ca="1">SUMIFS(INDIRECT("実行度合表集計!C"&amp;BR154,FALSE),実行度合表集計!$I:$I,BK113,実行度合表集計!$S:$S,$A$107,実行度合表集計!$D:$D,"&lt;&gt;")*集計フラグ7</f>
        <v>0</v>
      </c>
      <c r="BS113" s="1696">
        <f>集計グループ7</f>
        <v>0</v>
      </c>
      <c r="BT113" s="1697"/>
      <c r="BU113" s="1698"/>
      <c r="BV113" s="862">
        <f ca="1">SUMIFS(INDIRECT("実行度合表集計!C"&amp;BV154,FALSE),実行度合表集計!$I:$I,BS113,実行度合表集計!$S:$S,$A$107,実行度合表集計!$D:$D,"&lt;&gt;")</f>
        <v>0</v>
      </c>
      <c r="BW113" s="863" t="str">
        <f t="shared" ca="1" si="97"/>
        <v/>
      </c>
      <c r="BX113" s="864">
        <f ca="1">SUMIFS(INDIRECT("実行度合表集計!C"&amp;BX154,FALSE),実行度合表集計!$I:$I,BS113,実行度合表集計!$S:$S,$A$107,実行度合表集計!$D:$D,"&lt;&gt;")</f>
        <v>0</v>
      </c>
      <c r="BY113" s="862">
        <f ca="1">BX113-SUMIFS(実行度合表集計!$Q:$Q,実行度合表集計!$I:$I,BS113,実行度合表集計!$S:$S,$A$107,実行度合表集計!$D:$D,"&lt;&gt;")*1000</f>
        <v>0</v>
      </c>
      <c r="BZ113" s="865">
        <f ca="1">SUMIFS(INDIRECT("実行度合表集計!C"&amp;BZ154,FALSE),実行度合表集計!$I:$I,BS113,実行度合表集計!$S:$S,$A$107,実行度合表集計!$D:$D,"&lt;&gt;")*集計フラグ7</f>
        <v>0</v>
      </c>
      <c r="CA113" s="1696">
        <f>集計グループ7</f>
        <v>0</v>
      </c>
      <c r="CB113" s="1697"/>
      <c r="CC113" s="1698"/>
      <c r="CD113" s="862">
        <f ca="1">SUMIFS(INDIRECT("実行度合表集計!C"&amp;CD154,FALSE),実行度合表集計!$I:$I,CA113,実行度合表集計!$S:$S,$A$107,実行度合表集計!$D:$D,"&lt;&gt;")</f>
        <v>0</v>
      </c>
      <c r="CE113" s="863" t="str">
        <f t="shared" ca="1" si="98"/>
        <v/>
      </c>
      <c r="CF113" s="864">
        <f ca="1">SUMIFS(INDIRECT("実行度合表集計!C"&amp;CF154,FALSE),実行度合表集計!$I:$I,CA113,実行度合表集計!$S:$S,$A$107,実行度合表集計!$D:$D,"&lt;&gt;")</f>
        <v>0</v>
      </c>
      <c r="CG113" s="862">
        <f ca="1">CF113-SUMIFS(実行度合表集計!$Q:$Q,実行度合表集計!$I:$I,CA113,実行度合表集計!$S:$S,$A$107,実行度合表集計!$D:$D,"&lt;&gt;")*1000</f>
        <v>0</v>
      </c>
      <c r="CH113" s="865">
        <f ca="1">SUMIFS(INDIRECT("実行度合表集計!C"&amp;CH154,FALSE),実行度合表集計!$I:$I,CA113,実行度合表集計!$S:$S,$A$107,実行度合表集計!$D:$D,"&lt;&gt;")*集計フラグ7</f>
        <v>0</v>
      </c>
      <c r="CI113" s="866">
        <f t="shared" ca="1" si="99"/>
        <v>0</v>
      </c>
      <c r="CJ113" s="863" t="str">
        <f t="shared" ca="1" si="100"/>
        <v/>
      </c>
      <c r="CK113" s="862">
        <f t="shared" ca="1" si="101"/>
        <v>0</v>
      </c>
      <c r="CL113" s="865">
        <f t="shared" ca="1" si="102"/>
        <v>0</v>
      </c>
      <c r="CM113" s="1712"/>
      <c r="CN113" s="861" t="s">
        <v>39</v>
      </c>
      <c r="CO113" s="1696">
        <f>集計グループ7</f>
        <v>0</v>
      </c>
      <c r="CP113" s="1697"/>
      <c r="CQ113" s="1698"/>
      <c r="CR113" s="862">
        <f ca="1">SUMIFS(INDIRECT("実行度合表集計!C"&amp;CR154,FALSE),実行度合表集計!$I:$I,CO113,実行度合表集計!$S:$S,$A$107,実行度合表集計!$D:$D,"&lt;&gt;")</f>
        <v>0</v>
      </c>
      <c r="CS113" s="863" t="str">
        <f t="shared" ca="1" si="103"/>
        <v/>
      </c>
      <c r="CT113" s="864">
        <f ca="1">SUMIFS(INDIRECT("実行度合表集計!C"&amp;CT154,FALSE),実行度合表集計!$I:$I,CO113,実行度合表集計!$S:$S,$A$107,実行度合表集計!$D:$D,"&lt;&gt;")</f>
        <v>0</v>
      </c>
      <c r="CU113" s="862">
        <f ca="1">CT113-SUMIFS(実行度合表集計!$Q:$Q,実行度合表集計!$I:$I,CO113,実行度合表集計!$S:$S,$A$107,実行度合表集計!$D:$D,"&lt;&gt;")*1000</f>
        <v>0</v>
      </c>
      <c r="CV113" s="865">
        <f ca="1">SUMIFS(INDIRECT("実行度合表集計!C"&amp;CV154,FALSE),実行度合表集計!$I:$I,CO113,実行度合表集計!$S:$S,$A$107,実行度合表集計!$D:$D,"&lt;&gt;")*集計フラグ7</f>
        <v>0</v>
      </c>
      <c r="CW113" s="1696">
        <f>集計グループ7</f>
        <v>0</v>
      </c>
      <c r="CX113" s="1697"/>
      <c r="CY113" s="1698"/>
      <c r="CZ113" s="862">
        <f ca="1">SUMIFS(INDIRECT("実行度合表集計!C"&amp;CZ154,FALSE),実行度合表集計!$I:$I,CW113,実行度合表集計!$S:$S,$A$107,実行度合表集計!$D:$D,"&lt;&gt;")</f>
        <v>0</v>
      </c>
      <c r="DA113" s="863" t="str">
        <f t="shared" ca="1" si="104"/>
        <v/>
      </c>
      <c r="DB113" s="864">
        <f ca="1">SUMIFS(INDIRECT("実行度合表集計!C"&amp;DB154,FALSE),実行度合表集計!$I:$I,CW113,実行度合表集計!$S:$S,$A$107,実行度合表集計!$D:$D,"&lt;&gt;")</f>
        <v>0</v>
      </c>
      <c r="DC113" s="862">
        <f ca="1">DB113-SUMIFS(実行度合表集計!$Q:$Q,実行度合表集計!$I:$I,CW113,実行度合表集計!$S:$S,$A$107,実行度合表集計!$D:$D,"&lt;&gt;")*1000</f>
        <v>0</v>
      </c>
      <c r="DD113" s="865">
        <f ca="1">SUMIFS(INDIRECT("実行度合表集計!C"&amp;DD154,FALSE),実行度合表集計!$I:$I,CW113,実行度合表集計!$S:$S,$A$107,実行度合表集計!$D:$D,"&lt;&gt;")*集計フラグ7</f>
        <v>0</v>
      </c>
      <c r="DE113" s="1696">
        <f>集計グループ7</f>
        <v>0</v>
      </c>
      <c r="DF113" s="1697"/>
      <c r="DG113" s="1698"/>
      <c r="DH113" s="862">
        <f ca="1">SUMIFS(INDIRECT("実行度合表集計!C"&amp;DH154,FALSE),実行度合表集計!$I:$I,DE113,実行度合表集計!$S:$S,$A$107,実行度合表集計!$D:$D,"&lt;&gt;")</f>
        <v>0</v>
      </c>
      <c r="DI113" s="863" t="str">
        <f t="shared" ca="1" si="105"/>
        <v/>
      </c>
      <c r="DJ113" s="864">
        <f ca="1">SUMIFS(INDIRECT("実行度合表集計!C"&amp;DJ154,FALSE),実行度合表集計!$I:$I,DE113,実行度合表集計!$S:$S,$A$107,実行度合表集計!$D:$D,"&lt;&gt;")</f>
        <v>0</v>
      </c>
      <c r="DK113" s="862">
        <f ca="1">DJ113-SUMIFS(実行度合表集計!$Q:$Q,実行度合表集計!$I:$I,DE113,実行度合表集計!$S:$S,$A$107,実行度合表集計!$D:$D,"&lt;&gt;")*1000</f>
        <v>0</v>
      </c>
      <c r="DL113" s="865">
        <f ca="1">SUMIFS(INDIRECT("実行度合表集計!C"&amp;DL154,FALSE),実行度合表集計!$I:$I,DE113,実行度合表集計!$S:$S,$A$107,実行度合表集計!$D:$D,"&lt;&gt;")*集計フラグ7</f>
        <v>0</v>
      </c>
      <c r="DM113" s="866">
        <f t="shared" ca="1" si="86"/>
        <v>0</v>
      </c>
      <c r="DN113" s="863" t="str">
        <f t="shared" ca="1" si="106"/>
        <v/>
      </c>
      <c r="DO113" s="862">
        <f t="shared" ca="1" si="107"/>
        <v>0</v>
      </c>
      <c r="DP113" s="867">
        <f t="shared" ca="1" si="87"/>
        <v>0</v>
      </c>
      <c r="DR113" s="970"/>
      <c r="DS113" s="852"/>
      <c r="DT113" s="853"/>
    </row>
    <row r="114" spans="1:124" ht="14.1" customHeight="1" x14ac:dyDescent="0.25">
      <c r="A114" s="1712"/>
      <c r="B114" s="843" t="s">
        <v>40</v>
      </c>
      <c r="C114" s="1708" t="str">
        <f>集計グループ8</f>
        <v>東京・リフォーム課</v>
      </c>
      <c r="D114" s="1709"/>
      <c r="E114" s="1710"/>
      <c r="F114" s="844" t="e">
        <f ca="1">SUMIFS(INDIRECT("実行度合表集計!C"&amp;F154,FALSE),実行度合表集計!$I:$I,C114,実行度合表集計!$S:$S,$A$107,実行度合表集計!$D:$D,"&lt;&gt;")</f>
        <v>#REF!</v>
      </c>
      <c r="G114" s="849" t="e">
        <f t="shared" ca="1" si="88"/>
        <v>#REF!</v>
      </c>
      <c r="H114" s="868" t="e">
        <f ca="1">SUMIFS(INDIRECT("実行度合表集計!C"&amp;H154,FALSE),実行度合表集計!$I:$I,C114,実行度合表集計!$S:$S,$A$107,実行度合表集計!$D:$D,"&lt;&gt;")</f>
        <v>#REF!</v>
      </c>
      <c r="I114" s="844" t="e">
        <f ca="1">H114-SUMIFS(実行度合表集計!$Q:$Q,実行度合表集計!$I:$I,C114,実行度合表集計!$S:$S,$A$107,実行度合表集計!$D:$D,"&lt;&gt;")*1000</f>
        <v>#REF!</v>
      </c>
      <c r="J114" s="847" t="e">
        <f ca="1">SUMIFS(INDIRECT("実行度合表集計!C"&amp;J154,FALSE),実行度合表集計!$I:$I,C114,実行度合表集計!$S:$S,$A$107,実行度合表集計!$D:$D,"&lt;&gt;")*集計フラグ8</f>
        <v>#REF!</v>
      </c>
      <c r="K114" s="1708" t="str">
        <f>集計グループ8</f>
        <v>東京・リフォーム課</v>
      </c>
      <c r="L114" s="1709"/>
      <c r="M114" s="1710"/>
      <c r="N114" s="844" t="e">
        <f ca="1">SUMIFS(INDIRECT("実行度合表集計!C"&amp;N154,FALSE),実行度合表集計!$I:$I,K114,実行度合表集計!$S:$S,$A$107,実行度合表集計!$D:$D,"&lt;&gt;")</f>
        <v>#REF!</v>
      </c>
      <c r="O114" s="849" t="e">
        <f t="shared" ca="1" si="89"/>
        <v>#REF!</v>
      </c>
      <c r="P114" s="868" t="e">
        <f ca="1">SUMIFS(INDIRECT("実行度合表集計!C"&amp;P154,FALSE),実行度合表集計!$I:$I,K114,実行度合表集計!$S:$S,$A$107,実行度合表集計!$D:$D,"&lt;&gt;")</f>
        <v>#REF!</v>
      </c>
      <c r="Q114" s="844" t="e">
        <f ca="1">P114-SUMIFS(実行度合表集計!$Q:$Q,実行度合表集計!$I:$I,K114,実行度合表集計!$S:$S,$A$107,実行度合表集計!$D:$D,"&lt;&gt;")*1000</f>
        <v>#REF!</v>
      </c>
      <c r="R114" s="847" t="e">
        <f ca="1">SUMIFS(INDIRECT("実行度合表集計!C"&amp;R154,FALSE),実行度合表集計!$I:$I,K114,実行度合表集計!$S:$S,$A$107,実行度合表集計!$D:$D,"&lt;&gt;")*集計フラグ8</f>
        <v>#REF!</v>
      </c>
      <c r="S114" s="1708" t="str">
        <f>集計グループ8</f>
        <v>東京・リフォーム課</v>
      </c>
      <c r="T114" s="1709"/>
      <c r="U114" s="1710"/>
      <c r="V114" s="844" t="e">
        <f ca="1">SUMIFS(INDIRECT("実行度合表集計!C"&amp;V154,FALSE),実行度合表集計!$I:$I,S114,実行度合表集計!$S:$S,$A$107,実行度合表集計!$D:$D,"&lt;&gt;")</f>
        <v>#REF!</v>
      </c>
      <c r="W114" s="849" t="e">
        <f t="shared" ca="1" si="90"/>
        <v>#REF!</v>
      </c>
      <c r="X114" s="868" t="e">
        <f ca="1">SUMIFS(INDIRECT("実行度合表集計!C"&amp;X154,FALSE),実行度合表集計!$I:$I,S114,実行度合表集計!$S:$S,$A$107,実行度合表集計!$D:$D,"&lt;&gt;")</f>
        <v>#REF!</v>
      </c>
      <c r="Y114" s="844" t="e">
        <f ca="1">X114-SUMIFS(実行度合表集計!$Q:$Q,実行度合表集計!$I:$I,S114,実行度合表集計!$S:$S,$A$107,実行度合表集計!$D:$D,"&lt;&gt;")*1000</f>
        <v>#REF!</v>
      </c>
      <c r="Z114" s="847" t="e">
        <f ca="1">SUMIFS(INDIRECT("実行度合表集計!C"&amp;Z154,FALSE),実行度合表集計!$I:$I,S114,実行度合表集計!$S:$S,$A$107,実行度合表集計!$D:$D,"&lt;&gt;")*集計フラグ8</f>
        <v>#REF!</v>
      </c>
      <c r="AA114" s="848" t="e">
        <f t="shared" ca="1" si="80"/>
        <v>#REF!</v>
      </c>
      <c r="AB114" s="849" t="e">
        <f t="shared" ca="1" si="91"/>
        <v>#REF!</v>
      </c>
      <c r="AC114" s="844" t="e">
        <f t="shared" ca="1" si="81"/>
        <v>#REF!</v>
      </c>
      <c r="AD114" s="847" t="e">
        <f t="shared" ca="1" si="82"/>
        <v>#REF!</v>
      </c>
      <c r="AE114" s="1712"/>
      <c r="AF114" s="843" t="s">
        <v>40</v>
      </c>
      <c r="AG114" s="1708" t="str">
        <f>集計グループ8</f>
        <v>東京・リフォーム課</v>
      </c>
      <c r="AH114" s="1709"/>
      <c r="AI114" s="1710"/>
      <c r="AJ114" s="844" t="e">
        <f ca="1">SUMIFS(INDIRECT("実行度合表集計!C"&amp;AJ154,FALSE),実行度合表集計!$I:$I,AG114,実行度合表集計!$S:$S,$A$107,実行度合表集計!$D:$D,"&lt;&gt;")</f>
        <v>#REF!</v>
      </c>
      <c r="AK114" s="849" t="e">
        <f t="shared" ca="1" si="92"/>
        <v>#REF!</v>
      </c>
      <c r="AL114" s="868" t="e">
        <f ca="1">SUMIFS(INDIRECT("実行度合表集計!C"&amp;AL154,FALSE),実行度合表集計!$I:$I,AG114,実行度合表集計!$S:$S,$A$107,実行度合表集計!$D:$D,"&lt;&gt;")</f>
        <v>#REF!</v>
      </c>
      <c r="AM114" s="844" t="e">
        <f ca="1">AL114-SUMIFS(実行度合表集計!$Q:$Q,実行度合表集計!$I:$I,AG114,実行度合表集計!$S:$S,$A$107,実行度合表集計!$D:$D,"&lt;&gt;")*1000</f>
        <v>#REF!</v>
      </c>
      <c r="AN114" s="847" t="e">
        <f ca="1">SUMIFS(INDIRECT("実行度合表集計!C"&amp;AN154,FALSE),実行度合表集計!$I:$I,AG114,実行度合表集計!$S:$S,$A$107,実行度合表集計!$D:$D,"&lt;&gt;")*集計フラグ8</f>
        <v>#REF!</v>
      </c>
      <c r="AO114" s="1708" t="str">
        <f>集計グループ8</f>
        <v>東京・リフォーム課</v>
      </c>
      <c r="AP114" s="1709"/>
      <c r="AQ114" s="1710"/>
      <c r="AR114" s="844" t="e">
        <f ca="1">SUMIFS(INDIRECT("実行度合表集計!C"&amp;AR154,FALSE),実行度合表集計!$I:$I,AO114,実行度合表集計!$S:$S,$A$107,実行度合表集計!$D:$D,"&lt;&gt;")</f>
        <v>#REF!</v>
      </c>
      <c r="AS114" s="849" t="e">
        <f t="shared" ca="1" si="93"/>
        <v>#REF!</v>
      </c>
      <c r="AT114" s="868" t="e">
        <f ca="1">SUMIFS(INDIRECT("実行度合表集計!C"&amp;AT154,FALSE),実行度合表集計!$I:$I,AO114,実行度合表集計!$S:$S,$A$107,実行度合表集計!$D:$D,"&lt;&gt;")</f>
        <v>#REF!</v>
      </c>
      <c r="AU114" s="844" t="e">
        <f ca="1">AT114-SUMIFS(実行度合表集計!$Q:$Q,実行度合表集計!$I:$I,AO114,実行度合表集計!$S:$S,$A$107,実行度合表集計!$D:$D,"&lt;&gt;")*1000</f>
        <v>#REF!</v>
      </c>
      <c r="AV114" s="847" t="e">
        <f ca="1">SUMIFS(INDIRECT("実行度合表集計!C"&amp;AV154,FALSE),実行度合表集計!$I:$I,AO114,実行度合表集計!$S:$S,$A$107,実行度合表集計!$D:$D,"&lt;&gt;")*集計フラグ8</f>
        <v>#REF!</v>
      </c>
      <c r="AW114" s="1708" t="str">
        <f>集計グループ8</f>
        <v>東京・リフォーム課</v>
      </c>
      <c r="AX114" s="1709"/>
      <c r="AY114" s="1710"/>
      <c r="AZ114" s="844" t="e">
        <f ca="1">SUMIFS(INDIRECT("実行度合表集計!C"&amp;AZ154,FALSE),実行度合表集計!$I:$I,AW114,実行度合表集計!$S:$S,$A$107,実行度合表集計!$D:$D,"&lt;&gt;")</f>
        <v>#REF!</v>
      </c>
      <c r="BA114" s="849" t="e">
        <f t="shared" ca="1" si="94"/>
        <v>#REF!</v>
      </c>
      <c r="BB114" s="868" t="e">
        <f ca="1">SUMIFS(INDIRECT("実行度合表集計!C"&amp;BB154,FALSE),実行度合表集計!$I:$I,AW114,実行度合表集計!$S:$S,$A$107,実行度合表集計!$D:$D,"&lt;&gt;")</f>
        <v>#REF!</v>
      </c>
      <c r="BC114" s="844" t="e">
        <f ca="1">BB114-SUMIFS(実行度合表集計!$Q:$Q,実行度合表集計!$I:$I,AW114,実行度合表集計!$S:$S,$A$107,実行度合表集計!$D:$D,"&lt;&gt;")*1000</f>
        <v>#REF!</v>
      </c>
      <c r="BD114" s="847" t="e">
        <f ca="1">SUMIFS(INDIRECT("実行度合表集計!C"&amp;BD154,FALSE),実行度合表集計!$I:$I,AW114,実行度合表集計!$S:$S,$A$107,実行度合表集計!$D:$D,"&lt;&gt;")*集計フラグ8</f>
        <v>#REF!</v>
      </c>
      <c r="BE114" s="848" t="e">
        <f t="shared" ca="1" si="83"/>
        <v>#REF!</v>
      </c>
      <c r="BF114" s="849" t="e">
        <f t="shared" ca="1" si="95"/>
        <v>#REF!</v>
      </c>
      <c r="BG114" s="844" t="e">
        <f t="shared" ca="1" si="84"/>
        <v>#REF!</v>
      </c>
      <c r="BH114" s="850" t="e">
        <f t="shared" ca="1" si="85"/>
        <v>#REF!</v>
      </c>
      <c r="BI114" s="1712"/>
      <c r="BJ114" s="843" t="s">
        <v>40</v>
      </c>
      <c r="BK114" s="1708" t="str">
        <f>集計グループ8</f>
        <v>東京・リフォーム課</v>
      </c>
      <c r="BL114" s="1709"/>
      <c r="BM114" s="1710"/>
      <c r="BN114" s="844" t="e">
        <f ca="1">SUMIFS(INDIRECT("実行度合表集計!C"&amp;BN154,FALSE),実行度合表集計!$I:$I,BK114,実行度合表集計!$S:$S,$A$107,実行度合表集計!$D:$D,"&lt;&gt;")</f>
        <v>#REF!</v>
      </c>
      <c r="BO114" s="849" t="e">
        <f t="shared" ca="1" si="96"/>
        <v>#REF!</v>
      </c>
      <c r="BP114" s="868" t="e">
        <f ca="1">SUMIFS(INDIRECT("実行度合表集計!C"&amp;BP154,FALSE),実行度合表集計!$I:$I,BK114,実行度合表集計!$S:$S,$A$107,実行度合表集計!$D:$D,"&lt;&gt;")</f>
        <v>#REF!</v>
      </c>
      <c r="BQ114" s="844" t="e">
        <f ca="1">BP114-SUMIFS(実行度合表集計!$Q:$Q,実行度合表集計!$I:$I,BK114,実行度合表集計!$S:$S,$A$107,実行度合表集計!$D:$D,"&lt;&gt;")*1000</f>
        <v>#REF!</v>
      </c>
      <c r="BR114" s="847" t="e">
        <f ca="1">SUMIFS(INDIRECT("実行度合表集計!C"&amp;BR154,FALSE),実行度合表集計!$I:$I,BK114,実行度合表集計!$S:$S,$A$107,実行度合表集計!$D:$D,"&lt;&gt;")*集計フラグ8</f>
        <v>#REF!</v>
      </c>
      <c r="BS114" s="1708" t="str">
        <f>集計グループ8</f>
        <v>東京・リフォーム課</v>
      </c>
      <c r="BT114" s="1709"/>
      <c r="BU114" s="1710"/>
      <c r="BV114" s="844" t="e">
        <f ca="1">SUMIFS(INDIRECT("実行度合表集計!C"&amp;BV154,FALSE),実行度合表集計!$I:$I,BS114,実行度合表集計!$S:$S,$A$107,実行度合表集計!$D:$D,"&lt;&gt;")</f>
        <v>#REF!</v>
      </c>
      <c r="BW114" s="849" t="e">
        <f t="shared" ca="1" si="97"/>
        <v>#REF!</v>
      </c>
      <c r="BX114" s="868" t="e">
        <f ca="1">SUMIFS(INDIRECT("実行度合表集計!C"&amp;BX154,FALSE),実行度合表集計!$I:$I,BS114,実行度合表集計!$S:$S,$A$107,実行度合表集計!$D:$D,"&lt;&gt;")</f>
        <v>#REF!</v>
      </c>
      <c r="BY114" s="844" t="e">
        <f ca="1">BX114-SUMIFS(実行度合表集計!$Q:$Q,実行度合表集計!$I:$I,BS114,実行度合表集計!$S:$S,$A$107,実行度合表集計!$D:$D,"&lt;&gt;")*1000</f>
        <v>#REF!</v>
      </c>
      <c r="BZ114" s="847" t="e">
        <f ca="1">SUMIFS(INDIRECT("実行度合表集計!C"&amp;BZ154,FALSE),実行度合表集計!$I:$I,BS114,実行度合表集計!$S:$S,$A$107,実行度合表集計!$D:$D,"&lt;&gt;")*集計フラグ8</f>
        <v>#REF!</v>
      </c>
      <c r="CA114" s="1708" t="str">
        <f>集計グループ8</f>
        <v>東京・リフォーム課</v>
      </c>
      <c r="CB114" s="1709"/>
      <c r="CC114" s="1710"/>
      <c r="CD114" s="844" t="e">
        <f ca="1">SUMIFS(INDIRECT("実行度合表集計!C"&amp;CD154,FALSE),実行度合表集計!$I:$I,CA114,実行度合表集計!$S:$S,$A$107,実行度合表集計!$D:$D,"&lt;&gt;")</f>
        <v>#REF!</v>
      </c>
      <c r="CE114" s="849" t="e">
        <f t="shared" ca="1" si="98"/>
        <v>#REF!</v>
      </c>
      <c r="CF114" s="868" t="e">
        <f ca="1">SUMIFS(INDIRECT("実行度合表集計!C"&amp;CF154,FALSE),実行度合表集計!$I:$I,CA114,実行度合表集計!$S:$S,$A$107,実行度合表集計!$D:$D,"&lt;&gt;")</f>
        <v>#REF!</v>
      </c>
      <c r="CG114" s="844" t="e">
        <f ca="1">CF114-SUMIFS(実行度合表集計!$Q:$Q,実行度合表集計!$I:$I,CA114,実行度合表集計!$S:$S,$A$107,実行度合表集計!$D:$D,"&lt;&gt;")*1000</f>
        <v>#REF!</v>
      </c>
      <c r="CH114" s="847" t="e">
        <f ca="1">SUMIFS(INDIRECT("実行度合表集計!C"&amp;CH154,FALSE),実行度合表集計!$I:$I,CA114,実行度合表集計!$S:$S,$A$107,実行度合表集計!$D:$D,"&lt;&gt;")*集計フラグ8</f>
        <v>#REF!</v>
      </c>
      <c r="CI114" s="848" t="e">
        <f t="shared" ca="1" si="99"/>
        <v>#REF!</v>
      </c>
      <c r="CJ114" s="849" t="e">
        <f t="shared" ca="1" si="100"/>
        <v>#REF!</v>
      </c>
      <c r="CK114" s="844" t="e">
        <f t="shared" ca="1" si="101"/>
        <v>#REF!</v>
      </c>
      <c r="CL114" s="847" t="e">
        <f t="shared" ca="1" si="102"/>
        <v>#REF!</v>
      </c>
      <c r="CM114" s="1712"/>
      <c r="CN114" s="843" t="s">
        <v>40</v>
      </c>
      <c r="CO114" s="1708" t="str">
        <f>集計グループ8</f>
        <v>東京・リフォーム課</v>
      </c>
      <c r="CP114" s="1709"/>
      <c r="CQ114" s="1710"/>
      <c r="CR114" s="844" t="e">
        <f ca="1">SUMIFS(INDIRECT("実行度合表集計!C"&amp;CR154,FALSE),実行度合表集計!$I:$I,CO114,実行度合表集計!$S:$S,$A$107,実行度合表集計!$D:$D,"&lt;&gt;")</f>
        <v>#REF!</v>
      </c>
      <c r="CS114" s="849" t="e">
        <f t="shared" ca="1" si="103"/>
        <v>#REF!</v>
      </c>
      <c r="CT114" s="868" t="e">
        <f ca="1">SUMIFS(INDIRECT("実行度合表集計!C"&amp;CT154,FALSE),実行度合表集計!$I:$I,CO114,実行度合表集計!$S:$S,$A$107,実行度合表集計!$D:$D,"&lt;&gt;")</f>
        <v>#REF!</v>
      </c>
      <c r="CU114" s="844" t="e">
        <f ca="1">CT114-SUMIFS(実行度合表集計!$Q:$Q,実行度合表集計!$I:$I,CO114,実行度合表集計!$S:$S,$A$107,実行度合表集計!$D:$D,"&lt;&gt;")*1000</f>
        <v>#REF!</v>
      </c>
      <c r="CV114" s="847" t="e">
        <f ca="1">SUMIFS(INDIRECT("実行度合表集計!C"&amp;CV154,FALSE),実行度合表集計!$I:$I,CO114,実行度合表集計!$S:$S,$A$107,実行度合表集計!$D:$D,"&lt;&gt;")*集計フラグ8</f>
        <v>#REF!</v>
      </c>
      <c r="CW114" s="1708" t="str">
        <f>集計グループ8</f>
        <v>東京・リフォーム課</v>
      </c>
      <c r="CX114" s="1709"/>
      <c r="CY114" s="1710"/>
      <c r="CZ114" s="844" t="e">
        <f ca="1">SUMIFS(INDIRECT("実行度合表集計!C"&amp;CZ154,FALSE),実行度合表集計!$I:$I,CW114,実行度合表集計!$S:$S,$A$107,実行度合表集計!$D:$D,"&lt;&gt;")</f>
        <v>#REF!</v>
      </c>
      <c r="DA114" s="849" t="e">
        <f t="shared" ca="1" si="104"/>
        <v>#REF!</v>
      </c>
      <c r="DB114" s="868" t="e">
        <f ca="1">SUMIFS(INDIRECT("実行度合表集計!C"&amp;DB154,FALSE),実行度合表集計!$I:$I,CW114,実行度合表集計!$S:$S,$A$107,実行度合表集計!$D:$D,"&lt;&gt;")</f>
        <v>#REF!</v>
      </c>
      <c r="DC114" s="844" t="e">
        <f ca="1">DB114-SUMIFS(実行度合表集計!$Q:$Q,実行度合表集計!$I:$I,CW114,実行度合表集計!$S:$S,$A$107,実行度合表集計!$D:$D,"&lt;&gt;")*1000</f>
        <v>#REF!</v>
      </c>
      <c r="DD114" s="847" t="e">
        <f ca="1">SUMIFS(INDIRECT("実行度合表集計!C"&amp;DD154,FALSE),実行度合表集計!$I:$I,CW114,実行度合表集計!$S:$S,$A$107,実行度合表集計!$D:$D,"&lt;&gt;")*集計フラグ8</f>
        <v>#REF!</v>
      </c>
      <c r="DE114" s="1708" t="str">
        <f>集計グループ8</f>
        <v>東京・リフォーム課</v>
      </c>
      <c r="DF114" s="1709"/>
      <c r="DG114" s="1710"/>
      <c r="DH114" s="844" t="e">
        <f ca="1">SUMIFS(INDIRECT("実行度合表集計!C"&amp;DH154,FALSE),実行度合表集計!$I:$I,DE114,実行度合表集計!$S:$S,$A$107,実行度合表集計!$D:$D,"&lt;&gt;")</f>
        <v>#REF!</v>
      </c>
      <c r="DI114" s="849" t="e">
        <f t="shared" ca="1" si="105"/>
        <v>#REF!</v>
      </c>
      <c r="DJ114" s="868" t="e">
        <f ca="1">SUMIFS(INDIRECT("実行度合表集計!C"&amp;DJ154,FALSE),実行度合表集計!$I:$I,DE114,実行度合表集計!$S:$S,$A$107,実行度合表集計!$D:$D,"&lt;&gt;")</f>
        <v>#REF!</v>
      </c>
      <c r="DK114" s="844" t="e">
        <f ca="1">DJ114-SUMIFS(実行度合表集計!$Q:$Q,実行度合表集計!$I:$I,DE114,実行度合表集計!$S:$S,$A$107,実行度合表集計!$D:$D,"&lt;&gt;")*1000</f>
        <v>#REF!</v>
      </c>
      <c r="DL114" s="847" t="e">
        <f ca="1">SUMIFS(INDIRECT("実行度合表集計!C"&amp;DL154,FALSE),実行度合表集計!$I:$I,DE114,実行度合表集計!$S:$S,$A$107,実行度合表集計!$D:$D,"&lt;&gt;")*集計フラグ8</f>
        <v>#REF!</v>
      </c>
      <c r="DM114" s="848" t="e">
        <f t="shared" ca="1" si="86"/>
        <v>#REF!</v>
      </c>
      <c r="DN114" s="849" t="e">
        <f t="shared" ca="1" si="106"/>
        <v>#REF!</v>
      </c>
      <c r="DO114" s="844" t="e">
        <f t="shared" ca="1" si="107"/>
        <v>#REF!</v>
      </c>
      <c r="DP114" s="850" t="e">
        <f t="shared" ca="1" si="87"/>
        <v>#REF!</v>
      </c>
      <c r="DR114" s="970"/>
      <c r="DS114" s="852"/>
      <c r="DT114" s="853"/>
    </row>
    <row r="115" spans="1:124" ht="14.1" customHeight="1" x14ac:dyDescent="0.25">
      <c r="A115" s="1712"/>
      <c r="B115" s="861" t="s">
        <v>41</v>
      </c>
      <c r="C115" s="1696">
        <f>集計グループ9</f>
        <v>0</v>
      </c>
      <c r="D115" s="1697"/>
      <c r="E115" s="1698"/>
      <c r="F115" s="862">
        <f ca="1">SUMIFS(INDIRECT("実行度合表集計!C"&amp;F154,FALSE),実行度合表集計!$I:$I,C115,実行度合表集計!$S:$S,$A$107,実行度合表集計!$D:$D,"&lt;&gt;")</f>
        <v>0</v>
      </c>
      <c r="G115" s="863" t="str">
        <f t="shared" ca="1" si="88"/>
        <v/>
      </c>
      <c r="H115" s="864">
        <f ca="1">SUMIFS(INDIRECT("実行度合表集計!C"&amp;H154,FALSE),実行度合表集計!$I:$I,C115,実行度合表集計!$S:$S,$A$107,実行度合表集計!$D:$D,"&lt;&gt;")</f>
        <v>0</v>
      </c>
      <c r="I115" s="862">
        <f ca="1">H115-SUMIFS(実行度合表集計!$Q:$Q,実行度合表集計!$I:$I,C115,実行度合表集計!$S:$S,$A$107,実行度合表集計!$D:$D,"&lt;&gt;")*1000</f>
        <v>0</v>
      </c>
      <c r="J115" s="865">
        <f ca="1">SUMIFS(INDIRECT("実行度合表集計!C"&amp;J154,FALSE),実行度合表集計!$I:$I,C115,実行度合表集計!$S:$S,$A$107,実行度合表集計!$D:$D,"&lt;&gt;")*集計フラグ9</f>
        <v>0</v>
      </c>
      <c r="K115" s="1696">
        <f>集計グループ9</f>
        <v>0</v>
      </c>
      <c r="L115" s="1697"/>
      <c r="M115" s="1698"/>
      <c r="N115" s="862">
        <f ca="1">SUMIFS(INDIRECT("実行度合表集計!C"&amp;N154,FALSE),実行度合表集計!$I:$I,K115,実行度合表集計!$S:$S,$A$107,実行度合表集計!$D:$D,"&lt;&gt;")</f>
        <v>0</v>
      </c>
      <c r="O115" s="863" t="str">
        <f t="shared" ca="1" si="89"/>
        <v/>
      </c>
      <c r="P115" s="864">
        <f ca="1">SUMIFS(INDIRECT("実行度合表集計!C"&amp;P154,FALSE),実行度合表集計!$I:$I,K115,実行度合表集計!$S:$S,$A$107,実行度合表集計!$D:$D,"&lt;&gt;")</f>
        <v>0</v>
      </c>
      <c r="Q115" s="862">
        <f ca="1">P115-SUMIFS(実行度合表集計!$Q:$Q,実行度合表集計!$I:$I,K115,実行度合表集計!$S:$S,$A$107,実行度合表集計!$D:$D,"&lt;&gt;")*1000</f>
        <v>0</v>
      </c>
      <c r="R115" s="865">
        <f ca="1">SUMIFS(INDIRECT("実行度合表集計!C"&amp;R154,FALSE),実行度合表集計!$I:$I,K115,実行度合表集計!$S:$S,$A$107,実行度合表集計!$D:$D,"&lt;&gt;")*集計フラグ9</f>
        <v>0</v>
      </c>
      <c r="S115" s="1696">
        <f>集計グループ9</f>
        <v>0</v>
      </c>
      <c r="T115" s="1697"/>
      <c r="U115" s="1698"/>
      <c r="V115" s="862">
        <f ca="1">SUMIFS(INDIRECT("実行度合表集計!C"&amp;V154,FALSE),実行度合表集計!$I:$I,S115,実行度合表集計!$S:$S,$A$107,実行度合表集計!$D:$D,"&lt;&gt;")</f>
        <v>0</v>
      </c>
      <c r="W115" s="863" t="str">
        <f t="shared" ca="1" si="90"/>
        <v/>
      </c>
      <c r="X115" s="864">
        <f ca="1">SUMIFS(INDIRECT("実行度合表集計!C"&amp;X154,FALSE),実行度合表集計!$I:$I,S115,実行度合表集計!$S:$S,$A$107,実行度合表集計!$D:$D,"&lt;&gt;")</f>
        <v>0</v>
      </c>
      <c r="Y115" s="862">
        <f ca="1">X115-SUMIFS(実行度合表集計!$Q:$Q,実行度合表集計!$I:$I,S115,実行度合表集計!$S:$S,$A$107,実行度合表集計!$D:$D,"&lt;&gt;")*1000</f>
        <v>0</v>
      </c>
      <c r="Z115" s="865">
        <f ca="1">SUMIFS(INDIRECT("実行度合表集計!C"&amp;Z154,FALSE),実行度合表集計!$I:$I,S115,実行度合表集計!$S:$S,$A$107,実行度合表集計!$D:$D,"&lt;&gt;")*集計フラグ9</f>
        <v>0</v>
      </c>
      <c r="AA115" s="866">
        <f t="shared" ca="1" si="80"/>
        <v>0</v>
      </c>
      <c r="AB115" s="863" t="str">
        <f t="shared" ca="1" si="91"/>
        <v/>
      </c>
      <c r="AC115" s="862">
        <f t="shared" ca="1" si="81"/>
        <v>0</v>
      </c>
      <c r="AD115" s="865">
        <f t="shared" ca="1" si="82"/>
        <v>0</v>
      </c>
      <c r="AE115" s="1712"/>
      <c r="AF115" s="861" t="s">
        <v>41</v>
      </c>
      <c r="AG115" s="1696">
        <f>集計グループ9</f>
        <v>0</v>
      </c>
      <c r="AH115" s="1697"/>
      <c r="AI115" s="1698"/>
      <c r="AJ115" s="862">
        <f ca="1">SUMIFS(INDIRECT("実行度合表集計!C"&amp;AJ154,FALSE),実行度合表集計!$I:$I,AG115,実行度合表集計!$S:$S,$A$107,実行度合表集計!$D:$D,"&lt;&gt;")</f>
        <v>0</v>
      </c>
      <c r="AK115" s="863" t="str">
        <f t="shared" ca="1" si="92"/>
        <v/>
      </c>
      <c r="AL115" s="864">
        <f ca="1">SUMIFS(INDIRECT("実行度合表集計!C"&amp;AL154,FALSE),実行度合表集計!$I:$I,AG115,実行度合表集計!$S:$S,$A$107,実行度合表集計!$D:$D,"&lt;&gt;")</f>
        <v>0</v>
      </c>
      <c r="AM115" s="862">
        <f ca="1">AL115-SUMIFS(実行度合表集計!$Q:$Q,実行度合表集計!$I:$I,AG115,実行度合表集計!$S:$S,$A$107,実行度合表集計!$D:$D,"&lt;&gt;")*1000</f>
        <v>0</v>
      </c>
      <c r="AN115" s="865">
        <f ca="1">SUMIFS(INDIRECT("実行度合表集計!C"&amp;AN154,FALSE),実行度合表集計!$I:$I,AG115,実行度合表集計!$S:$S,$A$107,実行度合表集計!$D:$D,"&lt;&gt;")*集計フラグ9</f>
        <v>0</v>
      </c>
      <c r="AO115" s="1696">
        <f>集計グループ9</f>
        <v>0</v>
      </c>
      <c r="AP115" s="1697"/>
      <c r="AQ115" s="1698"/>
      <c r="AR115" s="862">
        <f ca="1">SUMIFS(INDIRECT("実行度合表集計!C"&amp;AR154,FALSE),実行度合表集計!$I:$I,AO115,実行度合表集計!$S:$S,$A$107,実行度合表集計!$D:$D,"&lt;&gt;")</f>
        <v>0</v>
      </c>
      <c r="AS115" s="863" t="str">
        <f t="shared" ca="1" si="93"/>
        <v/>
      </c>
      <c r="AT115" s="864">
        <f ca="1">SUMIFS(INDIRECT("実行度合表集計!C"&amp;AT154,FALSE),実行度合表集計!$I:$I,AO115,実行度合表集計!$S:$S,$A$107,実行度合表集計!$D:$D,"&lt;&gt;")</f>
        <v>0</v>
      </c>
      <c r="AU115" s="862">
        <f ca="1">AT115-SUMIFS(実行度合表集計!$Q:$Q,実行度合表集計!$I:$I,AO115,実行度合表集計!$S:$S,$A$107,実行度合表集計!$D:$D,"&lt;&gt;")*1000</f>
        <v>0</v>
      </c>
      <c r="AV115" s="865">
        <f ca="1">SUMIFS(INDIRECT("実行度合表集計!C"&amp;AV154,FALSE),実行度合表集計!$I:$I,AO115,実行度合表集計!$S:$S,$A$107,実行度合表集計!$D:$D,"&lt;&gt;")*集計フラグ9</f>
        <v>0</v>
      </c>
      <c r="AW115" s="1696">
        <f>集計グループ9</f>
        <v>0</v>
      </c>
      <c r="AX115" s="1697"/>
      <c r="AY115" s="1698"/>
      <c r="AZ115" s="862">
        <f ca="1">SUMIFS(INDIRECT("実行度合表集計!C"&amp;AZ154,FALSE),実行度合表集計!$I:$I,AW115,実行度合表集計!$S:$S,$A$107,実行度合表集計!$D:$D,"&lt;&gt;")</f>
        <v>0</v>
      </c>
      <c r="BA115" s="863" t="str">
        <f t="shared" ca="1" si="94"/>
        <v/>
      </c>
      <c r="BB115" s="864">
        <f ca="1">SUMIFS(INDIRECT("実行度合表集計!C"&amp;BB154,FALSE),実行度合表集計!$I:$I,AW115,実行度合表集計!$S:$S,$A$107,実行度合表集計!$D:$D,"&lt;&gt;")</f>
        <v>0</v>
      </c>
      <c r="BC115" s="862">
        <f ca="1">BB115-SUMIFS(実行度合表集計!$Q:$Q,実行度合表集計!$I:$I,AW115,実行度合表集計!$S:$S,$A$107,実行度合表集計!$D:$D,"&lt;&gt;")*1000</f>
        <v>0</v>
      </c>
      <c r="BD115" s="865">
        <f ca="1">SUMIFS(INDIRECT("実行度合表集計!C"&amp;BD154,FALSE),実行度合表集計!$I:$I,AW115,実行度合表集計!$S:$S,$A$107,実行度合表集計!$D:$D,"&lt;&gt;")*集計フラグ9</f>
        <v>0</v>
      </c>
      <c r="BE115" s="866">
        <f t="shared" ca="1" si="83"/>
        <v>0</v>
      </c>
      <c r="BF115" s="863" t="str">
        <f t="shared" ca="1" si="95"/>
        <v/>
      </c>
      <c r="BG115" s="862">
        <f t="shared" ca="1" si="84"/>
        <v>0</v>
      </c>
      <c r="BH115" s="867">
        <f t="shared" ca="1" si="85"/>
        <v>0</v>
      </c>
      <c r="BI115" s="1712"/>
      <c r="BJ115" s="861" t="s">
        <v>41</v>
      </c>
      <c r="BK115" s="1696">
        <f>集計グループ9</f>
        <v>0</v>
      </c>
      <c r="BL115" s="1697"/>
      <c r="BM115" s="1698"/>
      <c r="BN115" s="862">
        <f ca="1">SUMIFS(INDIRECT("実行度合表集計!C"&amp;BN154,FALSE),実行度合表集計!$I:$I,BK115,実行度合表集計!$S:$S,$A$107,実行度合表集計!$D:$D,"&lt;&gt;")</f>
        <v>0</v>
      </c>
      <c r="BO115" s="863" t="str">
        <f t="shared" ca="1" si="96"/>
        <v/>
      </c>
      <c r="BP115" s="864">
        <f ca="1">SUMIFS(INDIRECT("実行度合表集計!C"&amp;BP154,FALSE),実行度合表集計!$I:$I,BK115,実行度合表集計!$S:$S,$A$107,実行度合表集計!$D:$D,"&lt;&gt;")</f>
        <v>0</v>
      </c>
      <c r="BQ115" s="862">
        <f ca="1">BP115-SUMIFS(実行度合表集計!$Q:$Q,実行度合表集計!$I:$I,BK115,実行度合表集計!$S:$S,$A$107,実行度合表集計!$D:$D,"&lt;&gt;")*1000</f>
        <v>0</v>
      </c>
      <c r="BR115" s="865">
        <f ca="1">SUMIFS(INDIRECT("実行度合表集計!C"&amp;BR154,FALSE),実行度合表集計!$I:$I,BK115,実行度合表集計!$S:$S,$A$107,実行度合表集計!$D:$D,"&lt;&gt;")*集計フラグ9</f>
        <v>0</v>
      </c>
      <c r="BS115" s="1696">
        <f>集計グループ9</f>
        <v>0</v>
      </c>
      <c r="BT115" s="1697"/>
      <c r="BU115" s="1698"/>
      <c r="BV115" s="862">
        <f ca="1">SUMIFS(INDIRECT("実行度合表集計!C"&amp;BV154,FALSE),実行度合表集計!$I:$I,BS115,実行度合表集計!$S:$S,$A$107,実行度合表集計!$D:$D,"&lt;&gt;")</f>
        <v>0</v>
      </c>
      <c r="BW115" s="863" t="str">
        <f t="shared" ca="1" si="97"/>
        <v/>
      </c>
      <c r="BX115" s="864">
        <f ca="1">SUMIFS(INDIRECT("実行度合表集計!C"&amp;BX154,FALSE),実行度合表集計!$I:$I,BS115,実行度合表集計!$S:$S,$A$107,実行度合表集計!$D:$D,"&lt;&gt;")</f>
        <v>0</v>
      </c>
      <c r="BY115" s="862">
        <f ca="1">BX115-SUMIFS(実行度合表集計!$Q:$Q,実行度合表集計!$I:$I,BS115,実行度合表集計!$S:$S,$A$107,実行度合表集計!$D:$D,"&lt;&gt;")*1000</f>
        <v>0</v>
      </c>
      <c r="BZ115" s="865">
        <f ca="1">SUMIFS(INDIRECT("実行度合表集計!C"&amp;BZ154,FALSE),実行度合表集計!$I:$I,BS115,実行度合表集計!$S:$S,$A$107,実行度合表集計!$D:$D,"&lt;&gt;")*集計フラグ9</f>
        <v>0</v>
      </c>
      <c r="CA115" s="1696">
        <f>集計グループ9</f>
        <v>0</v>
      </c>
      <c r="CB115" s="1697"/>
      <c r="CC115" s="1698"/>
      <c r="CD115" s="862">
        <f ca="1">SUMIFS(INDIRECT("実行度合表集計!C"&amp;CD154,FALSE),実行度合表集計!$I:$I,CA115,実行度合表集計!$S:$S,$A$107,実行度合表集計!$D:$D,"&lt;&gt;")</f>
        <v>0</v>
      </c>
      <c r="CE115" s="863" t="str">
        <f t="shared" ca="1" si="98"/>
        <v/>
      </c>
      <c r="CF115" s="864">
        <f ca="1">SUMIFS(INDIRECT("実行度合表集計!C"&amp;CF154,FALSE),実行度合表集計!$I:$I,CA115,実行度合表集計!$S:$S,$A$107,実行度合表集計!$D:$D,"&lt;&gt;")</f>
        <v>0</v>
      </c>
      <c r="CG115" s="862">
        <f ca="1">CF115-SUMIFS(実行度合表集計!$Q:$Q,実行度合表集計!$I:$I,CA115,実行度合表集計!$S:$S,$A$107,実行度合表集計!$D:$D,"&lt;&gt;")*1000</f>
        <v>0</v>
      </c>
      <c r="CH115" s="865">
        <f ca="1">SUMIFS(INDIRECT("実行度合表集計!C"&amp;CH154,FALSE),実行度合表集計!$I:$I,CA115,実行度合表集計!$S:$S,$A$107,実行度合表集計!$D:$D,"&lt;&gt;")*集計フラグ9</f>
        <v>0</v>
      </c>
      <c r="CI115" s="866">
        <f t="shared" ca="1" si="99"/>
        <v>0</v>
      </c>
      <c r="CJ115" s="863" t="str">
        <f t="shared" ca="1" si="100"/>
        <v/>
      </c>
      <c r="CK115" s="862">
        <f t="shared" ca="1" si="101"/>
        <v>0</v>
      </c>
      <c r="CL115" s="865">
        <f t="shared" ca="1" si="102"/>
        <v>0</v>
      </c>
      <c r="CM115" s="1712"/>
      <c r="CN115" s="861" t="s">
        <v>41</v>
      </c>
      <c r="CO115" s="1696">
        <f>集計グループ9</f>
        <v>0</v>
      </c>
      <c r="CP115" s="1697"/>
      <c r="CQ115" s="1698"/>
      <c r="CR115" s="862">
        <f ca="1">SUMIFS(INDIRECT("実行度合表集計!C"&amp;CR154,FALSE),実行度合表集計!$I:$I,CO115,実行度合表集計!$S:$S,$A$107,実行度合表集計!$D:$D,"&lt;&gt;")</f>
        <v>0</v>
      </c>
      <c r="CS115" s="863" t="str">
        <f t="shared" ca="1" si="103"/>
        <v/>
      </c>
      <c r="CT115" s="864">
        <f ca="1">SUMIFS(INDIRECT("実行度合表集計!C"&amp;CT154,FALSE),実行度合表集計!$I:$I,CO115,実行度合表集計!$S:$S,$A$107,実行度合表集計!$D:$D,"&lt;&gt;")</f>
        <v>0</v>
      </c>
      <c r="CU115" s="862">
        <f ca="1">CT115-SUMIFS(実行度合表集計!$Q:$Q,実行度合表集計!$I:$I,CO115,実行度合表集計!$S:$S,$A$107,実行度合表集計!$D:$D,"&lt;&gt;")*1000</f>
        <v>0</v>
      </c>
      <c r="CV115" s="865">
        <f ca="1">SUMIFS(INDIRECT("実行度合表集計!C"&amp;CV154,FALSE),実行度合表集計!$I:$I,CO115,実行度合表集計!$S:$S,$A$107,実行度合表集計!$D:$D,"&lt;&gt;")*集計フラグ9</f>
        <v>0</v>
      </c>
      <c r="CW115" s="1696">
        <f>集計グループ9</f>
        <v>0</v>
      </c>
      <c r="CX115" s="1697"/>
      <c r="CY115" s="1698"/>
      <c r="CZ115" s="862">
        <f ca="1">SUMIFS(INDIRECT("実行度合表集計!C"&amp;CZ154,FALSE),実行度合表集計!$I:$I,CW115,実行度合表集計!$S:$S,$A$107,実行度合表集計!$D:$D,"&lt;&gt;")</f>
        <v>0</v>
      </c>
      <c r="DA115" s="863" t="str">
        <f t="shared" ca="1" si="104"/>
        <v/>
      </c>
      <c r="DB115" s="864">
        <f ca="1">SUMIFS(INDIRECT("実行度合表集計!C"&amp;DB154,FALSE),実行度合表集計!$I:$I,CW115,実行度合表集計!$S:$S,$A$107,実行度合表集計!$D:$D,"&lt;&gt;")</f>
        <v>0</v>
      </c>
      <c r="DC115" s="862">
        <f ca="1">DB115-SUMIFS(実行度合表集計!$Q:$Q,実行度合表集計!$I:$I,CW115,実行度合表集計!$S:$S,$A$107,実行度合表集計!$D:$D,"&lt;&gt;")*1000</f>
        <v>0</v>
      </c>
      <c r="DD115" s="865">
        <f ca="1">SUMIFS(INDIRECT("実行度合表集計!C"&amp;DD154,FALSE),実行度合表集計!$I:$I,CW115,実行度合表集計!$S:$S,$A$107,実行度合表集計!$D:$D,"&lt;&gt;")*集計フラグ9</f>
        <v>0</v>
      </c>
      <c r="DE115" s="1696">
        <f>集計グループ9</f>
        <v>0</v>
      </c>
      <c r="DF115" s="1697"/>
      <c r="DG115" s="1698"/>
      <c r="DH115" s="862">
        <f ca="1">SUMIFS(INDIRECT("実行度合表集計!C"&amp;DH154,FALSE),実行度合表集計!$I:$I,DE115,実行度合表集計!$S:$S,$A$107,実行度合表集計!$D:$D,"&lt;&gt;")</f>
        <v>0</v>
      </c>
      <c r="DI115" s="863" t="str">
        <f t="shared" ca="1" si="105"/>
        <v/>
      </c>
      <c r="DJ115" s="864">
        <f ca="1">SUMIFS(INDIRECT("実行度合表集計!C"&amp;DJ154,FALSE),実行度合表集計!$I:$I,DE115,実行度合表集計!$S:$S,$A$107,実行度合表集計!$D:$D,"&lt;&gt;")</f>
        <v>0</v>
      </c>
      <c r="DK115" s="862">
        <f ca="1">DJ115-SUMIFS(実行度合表集計!$Q:$Q,実行度合表集計!$I:$I,DE115,実行度合表集計!$S:$S,$A$107,実行度合表集計!$D:$D,"&lt;&gt;")*1000</f>
        <v>0</v>
      </c>
      <c r="DL115" s="865">
        <f ca="1">SUMIFS(INDIRECT("実行度合表集計!C"&amp;DL154,FALSE),実行度合表集計!$I:$I,DE115,実行度合表集計!$S:$S,$A$107,実行度合表集計!$D:$D,"&lt;&gt;")*集計フラグ9</f>
        <v>0</v>
      </c>
      <c r="DM115" s="866">
        <f t="shared" ca="1" si="86"/>
        <v>0</v>
      </c>
      <c r="DN115" s="863" t="str">
        <f t="shared" ca="1" si="106"/>
        <v/>
      </c>
      <c r="DO115" s="862">
        <f t="shared" ca="1" si="107"/>
        <v>0</v>
      </c>
      <c r="DP115" s="867">
        <f t="shared" ca="1" si="87"/>
        <v>0</v>
      </c>
      <c r="DR115" s="970"/>
      <c r="DS115" s="852"/>
      <c r="DT115" s="853"/>
    </row>
    <row r="116" spans="1:124" ht="14.1" customHeight="1" x14ac:dyDescent="0.25">
      <c r="A116" s="1712"/>
      <c r="B116" s="869" t="s">
        <v>42</v>
      </c>
      <c r="C116" s="1705" t="str">
        <f>集計グループ10</f>
        <v>特建事業部</v>
      </c>
      <c r="D116" s="1706"/>
      <c r="E116" s="1707"/>
      <c r="F116" s="870" t="e">
        <f ca="1">SUMIFS(INDIRECT("実行度合表集計!C"&amp;F154,FALSE),実行度合表集計!$I:$I,C116,実行度合表集計!$S:$S,$A$107,実行度合表集計!$D:$D,"&lt;&gt;")</f>
        <v>#REF!</v>
      </c>
      <c r="G116" s="871" t="e">
        <f t="shared" ca="1" si="88"/>
        <v>#REF!</v>
      </c>
      <c r="H116" s="872" t="e">
        <f ca="1">SUMIFS(INDIRECT("実行度合表集計!C"&amp;H154,FALSE),実行度合表集計!$I:$I,C116,実行度合表集計!$S:$S,$A$107,実行度合表集計!$D:$D,"&lt;&gt;")</f>
        <v>#REF!</v>
      </c>
      <c r="I116" s="870" t="e">
        <f ca="1">H116-SUMIFS(実行度合表集計!$Q:$Q,実行度合表集計!$I:$I,C116,実行度合表集計!$S:$S,$A$107,実行度合表集計!$D:$D,"&lt;&gt;")*1000</f>
        <v>#REF!</v>
      </c>
      <c r="J116" s="873" t="e">
        <f ca="1">SUMIFS(INDIRECT("実行度合表集計!C"&amp;J154,FALSE),実行度合表集計!$I:$I,C116,実行度合表集計!$S:$S,$A$107,実行度合表集計!$D:$D,"&lt;&gt;")*集計フラグ10</f>
        <v>#REF!</v>
      </c>
      <c r="K116" s="1705" t="str">
        <f>集計グループ10</f>
        <v>特建事業部</v>
      </c>
      <c r="L116" s="1706"/>
      <c r="M116" s="1707"/>
      <c r="N116" s="870" t="e">
        <f ca="1">SUMIFS(INDIRECT("実行度合表集計!C"&amp;N154,FALSE),実行度合表集計!$I:$I,K116,実行度合表集計!$S:$S,$A$107,実行度合表集計!$D:$D,"&lt;&gt;")</f>
        <v>#REF!</v>
      </c>
      <c r="O116" s="871" t="e">
        <f t="shared" ca="1" si="89"/>
        <v>#REF!</v>
      </c>
      <c r="P116" s="872" t="e">
        <f ca="1">SUMIFS(INDIRECT("実行度合表集計!C"&amp;P154,FALSE),実行度合表集計!$I:$I,K116,実行度合表集計!$S:$S,$A$107,実行度合表集計!$D:$D,"&lt;&gt;")</f>
        <v>#REF!</v>
      </c>
      <c r="Q116" s="870" t="e">
        <f ca="1">P116-SUMIFS(実行度合表集計!$Q:$Q,実行度合表集計!$I:$I,K116,実行度合表集計!$S:$S,$A$107,実行度合表集計!$D:$D,"&lt;&gt;")*1000</f>
        <v>#REF!</v>
      </c>
      <c r="R116" s="873" t="e">
        <f ca="1">SUMIFS(INDIRECT("実行度合表集計!C"&amp;R154,FALSE),実行度合表集計!$I:$I,K116,実行度合表集計!$S:$S,$A$107,実行度合表集計!$D:$D,"&lt;&gt;")*集計フラグ10</f>
        <v>#REF!</v>
      </c>
      <c r="S116" s="1705" t="str">
        <f>集計グループ10</f>
        <v>特建事業部</v>
      </c>
      <c r="T116" s="1706"/>
      <c r="U116" s="1707"/>
      <c r="V116" s="870" t="e">
        <f ca="1">SUMIFS(INDIRECT("実行度合表集計!C"&amp;V154,FALSE),実行度合表集計!$I:$I,S116,実行度合表集計!$S:$S,$A$107,実行度合表集計!$D:$D,"&lt;&gt;")</f>
        <v>#REF!</v>
      </c>
      <c r="W116" s="871" t="e">
        <f t="shared" ca="1" si="90"/>
        <v>#REF!</v>
      </c>
      <c r="X116" s="872" t="e">
        <f ca="1">SUMIFS(INDIRECT("実行度合表集計!C"&amp;X154,FALSE),実行度合表集計!$I:$I,S116,実行度合表集計!$S:$S,$A$107,実行度合表集計!$D:$D,"&lt;&gt;")</f>
        <v>#REF!</v>
      </c>
      <c r="Y116" s="870" t="e">
        <f ca="1">X116-SUMIFS(実行度合表集計!$Q:$Q,実行度合表集計!$I:$I,S116,実行度合表集計!$S:$S,$A$107,実行度合表集計!$D:$D,"&lt;&gt;")*1000</f>
        <v>#REF!</v>
      </c>
      <c r="Z116" s="873" t="e">
        <f ca="1">SUMIFS(INDIRECT("実行度合表集計!C"&amp;Z154,FALSE),実行度合表集計!$I:$I,S116,実行度合表集計!$S:$S,$A$107,実行度合表集計!$D:$D,"&lt;&gt;")*集計フラグ10</f>
        <v>#REF!</v>
      </c>
      <c r="AA116" s="874" t="e">
        <f t="shared" ca="1" si="80"/>
        <v>#REF!</v>
      </c>
      <c r="AB116" s="871" t="e">
        <f t="shared" ca="1" si="91"/>
        <v>#REF!</v>
      </c>
      <c r="AC116" s="870" t="e">
        <f t="shared" ca="1" si="81"/>
        <v>#REF!</v>
      </c>
      <c r="AD116" s="873" t="e">
        <f t="shared" ca="1" si="82"/>
        <v>#REF!</v>
      </c>
      <c r="AE116" s="1712"/>
      <c r="AF116" s="869" t="s">
        <v>42</v>
      </c>
      <c r="AG116" s="1705" t="str">
        <f>集計グループ10</f>
        <v>特建事業部</v>
      </c>
      <c r="AH116" s="1706"/>
      <c r="AI116" s="1707"/>
      <c r="AJ116" s="870" t="e">
        <f ca="1">SUMIFS(INDIRECT("実行度合表集計!C"&amp;AJ154,FALSE),実行度合表集計!$I:$I,AG116,実行度合表集計!$S:$S,$A$107,実行度合表集計!$D:$D,"&lt;&gt;")</f>
        <v>#REF!</v>
      </c>
      <c r="AK116" s="871" t="e">
        <f t="shared" ca="1" si="92"/>
        <v>#REF!</v>
      </c>
      <c r="AL116" s="872" t="e">
        <f ca="1">SUMIFS(INDIRECT("実行度合表集計!C"&amp;AL154,FALSE),実行度合表集計!$I:$I,AG116,実行度合表集計!$S:$S,$A$107,実行度合表集計!$D:$D,"&lt;&gt;")</f>
        <v>#REF!</v>
      </c>
      <c r="AM116" s="870" t="e">
        <f ca="1">AL116-SUMIFS(実行度合表集計!$Q:$Q,実行度合表集計!$I:$I,AG116,実行度合表集計!$S:$S,$A$107,実行度合表集計!$D:$D,"&lt;&gt;")*1000</f>
        <v>#REF!</v>
      </c>
      <c r="AN116" s="873" t="e">
        <f ca="1">SUMIFS(INDIRECT("実行度合表集計!C"&amp;AN154,FALSE),実行度合表集計!$I:$I,AG116,実行度合表集計!$S:$S,$A$107,実行度合表集計!$D:$D,"&lt;&gt;")*集計フラグ10</f>
        <v>#REF!</v>
      </c>
      <c r="AO116" s="1705" t="str">
        <f>集計グループ10</f>
        <v>特建事業部</v>
      </c>
      <c r="AP116" s="1706"/>
      <c r="AQ116" s="1707"/>
      <c r="AR116" s="870" t="e">
        <f ca="1">SUMIFS(INDIRECT("実行度合表集計!C"&amp;AR154,FALSE),実行度合表集計!$I:$I,AO116,実行度合表集計!$S:$S,$A$107,実行度合表集計!$D:$D,"&lt;&gt;")</f>
        <v>#REF!</v>
      </c>
      <c r="AS116" s="871" t="e">
        <f t="shared" ca="1" si="93"/>
        <v>#REF!</v>
      </c>
      <c r="AT116" s="872" t="e">
        <f ca="1">SUMIFS(INDIRECT("実行度合表集計!C"&amp;AT154,FALSE),実行度合表集計!$I:$I,AO116,実行度合表集計!$S:$S,$A$107,実行度合表集計!$D:$D,"&lt;&gt;")</f>
        <v>#REF!</v>
      </c>
      <c r="AU116" s="870" t="e">
        <f ca="1">AT116-SUMIFS(実行度合表集計!$Q:$Q,実行度合表集計!$I:$I,AO116,実行度合表集計!$S:$S,$A$107,実行度合表集計!$D:$D,"&lt;&gt;")*1000</f>
        <v>#REF!</v>
      </c>
      <c r="AV116" s="873" t="e">
        <f ca="1">SUMIFS(INDIRECT("実行度合表集計!C"&amp;AV154,FALSE),実行度合表集計!$I:$I,AO116,実行度合表集計!$S:$S,$A$107,実行度合表集計!$D:$D,"&lt;&gt;")*集計フラグ10</f>
        <v>#REF!</v>
      </c>
      <c r="AW116" s="1705" t="str">
        <f>集計グループ10</f>
        <v>特建事業部</v>
      </c>
      <c r="AX116" s="1706"/>
      <c r="AY116" s="1707"/>
      <c r="AZ116" s="870" t="e">
        <f ca="1">SUMIFS(INDIRECT("実行度合表集計!C"&amp;AZ154,FALSE),実行度合表集計!$I:$I,AW116,実行度合表集計!$S:$S,$A$107,実行度合表集計!$D:$D,"&lt;&gt;")</f>
        <v>#REF!</v>
      </c>
      <c r="BA116" s="871" t="e">
        <f t="shared" ca="1" si="94"/>
        <v>#REF!</v>
      </c>
      <c r="BB116" s="872" t="e">
        <f ca="1">SUMIFS(INDIRECT("実行度合表集計!C"&amp;BB154,FALSE),実行度合表集計!$I:$I,AW116,実行度合表集計!$S:$S,$A$107,実行度合表集計!$D:$D,"&lt;&gt;")</f>
        <v>#REF!</v>
      </c>
      <c r="BC116" s="870" t="e">
        <f ca="1">BB116-SUMIFS(実行度合表集計!$Q:$Q,実行度合表集計!$I:$I,AW116,実行度合表集計!$S:$S,$A$107,実行度合表集計!$D:$D,"&lt;&gt;")*1000</f>
        <v>#REF!</v>
      </c>
      <c r="BD116" s="873" t="e">
        <f ca="1">SUMIFS(INDIRECT("実行度合表集計!C"&amp;BD154,FALSE),実行度合表集計!$I:$I,AW116,実行度合表集計!$S:$S,$A$107,実行度合表集計!$D:$D,"&lt;&gt;")*集計フラグ10</f>
        <v>#REF!</v>
      </c>
      <c r="BE116" s="874" t="e">
        <f t="shared" ca="1" si="83"/>
        <v>#REF!</v>
      </c>
      <c r="BF116" s="871" t="e">
        <f ca="1">IF(BE116&lt;&gt;0,SUMIF($F$4:$BD$4,"利益額",F116:BD116)/BE116,"")</f>
        <v>#REF!</v>
      </c>
      <c r="BG116" s="870" t="e">
        <f t="shared" ca="1" si="84"/>
        <v>#REF!</v>
      </c>
      <c r="BH116" s="875" t="e">
        <f t="shared" ca="1" si="85"/>
        <v>#REF!</v>
      </c>
      <c r="BI116" s="1712"/>
      <c r="BJ116" s="869" t="s">
        <v>42</v>
      </c>
      <c r="BK116" s="1705" t="str">
        <f>集計グループ10</f>
        <v>特建事業部</v>
      </c>
      <c r="BL116" s="1706"/>
      <c r="BM116" s="1707"/>
      <c r="BN116" s="870" t="e">
        <f ca="1">SUMIFS(INDIRECT("実行度合表集計!C"&amp;BN154,FALSE),実行度合表集計!$I:$I,BK116,実行度合表集計!$S:$S,$A$107,実行度合表集計!$D:$D,"&lt;&gt;")</f>
        <v>#REF!</v>
      </c>
      <c r="BO116" s="871" t="e">
        <f t="shared" ca="1" si="96"/>
        <v>#REF!</v>
      </c>
      <c r="BP116" s="872" t="e">
        <f ca="1">SUMIFS(INDIRECT("実行度合表集計!C"&amp;BP154,FALSE),実行度合表集計!$I:$I,BK116,実行度合表集計!$S:$S,$A$107,実行度合表集計!$D:$D,"&lt;&gt;")</f>
        <v>#REF!</v>
      </c>
      <c r="BQ116" s="870" t="e">
        <f ca="1">BP116-SUMIFS(実行度合表集計!$Q:$Q,実行度合表集計!$I:$I,BK116,実行度合表集計!$S:$S,$A$107,実行度合表集計!$D:$D,"&lt;&gt;")*1000</f>
        <v>#REF!</v>
      </c>
      <c r="BR116" s="873" t="e">
        <f ca="1">SUMIFS(INDIRECT("実行度合表集計!C"&amp;BR154,FALSE),実行度合表集計!$I:$I,BK116,実行度合表集計!$S:$S,$A$107,実行度合表集計!$D:$D,"&lt;&gt;")*集計フラグ10</f>
        <v>#REF!</v>
      </c>
      <c r="BS116" s="1705" t="str">
        <f>集計グループ10</f>
        <v>特建事業部</v>
      </c>
      <c r="BT116" s="1706"/>
      <c r="BU116" s="1707"/>
      <c r="BV116" s="870" t="e">
        <f ca="1">SUMIFS(INDIRECT("実行度合表集計!C"&amp;BV154,FALSE),実行度合表集計!$I:$I,BS116,実行度合表集計!$S:$S,$A$107,実行度合表集計!$D:$D,"&lt;&gt;")</f>
        <v>#REF!</v>
      </c>
      <c r="BW116" s="871" t="e">
        <f t="shared" ca="1" si="97"/>
        <v>#REF!</v>
      </c>
      <c r="BX116" s="872" t="e">
        <f ca="1">SUMIFS(INDIRECT("実行度合表集計!C"&amp;BX154,FALSE),実行度合表集計!$I:$I,BS116,実行度合表集計!$S:$S,$A$107,実行度合表集計!$D:$D,"&lt;&gt;")</f>
        <v>#REF!</v>
      </c>
      <c r="BY116" s="870" t="e">
        <f ca="1">BX116-SUMIFS(実行度合表集計!$Q:$Q,実行度合表集計!$I:$I,BS116,実行度合表集計!$S:$S,$A$107,実行度合表集計!$D:$D,"&lt;&gt;")*1000</f>
        <v>#REF!</v>
      </c>
      <c r="BZ116" s="873" t="e">
        <f ca="1">SUMIFS(INDIRECT("実行度合表集計!C"&amp;BZ154,FALSE),実行度合表集計!$I:$I,BS116,実行度合表集計!$S:$S,$A$107,実行度合表集計!$D:$D,"&lt;&gt;")*集計フラグ10</f>
        <v>#REF!</v>
      </c>
      <c r="CA116" s="1705" t="str">
        <f>集計グループ10</f>
        <v>特建事業部</v>
      </c>
      <c r="CB116" s="1706"/>
      <c r="CC116" s="1707"/>
      <c r="CD116" s="870" t="e">
        <f ca="1">SUMIFS(INDIRECT("実行度合表集計!C"&amp;CD154,FALSE),実行度合表集計!$I:$I,CA116,実行度合表集計!$S:$S,$A$107,実行度合表集計!$D:$D,"&lt;&gt;")</f>
        <v>#REF!</v>
      </c>
      <c r="CE116" s="871" t="e">
        <f t="shared" ca="1" si="98"/>
        <v>#REF!</v>
      </c>
      <c r="CF116" s="872" t="e">
        <f ca="1">SUMIFS(INDIRECT("実行度合表集計!C"&amp;CF154,FALSE),実行度合表集計!$I:$I,CA116,実行度合表集計!$S:$S,$A$107,実行度合表集計!$D:$D,"&lt;&gt;")</f>
        <v>#REF!</v>
      </c>
      <c r="CG116" s="870" t="e">
        <f ca="1">CF116-SUMIFS(実行度合表集計!$Q:$Q,実行度合表集計!$I:$I,CA116,実行度合表集計!$S:$S,$A$107,実行度合表集計!$D:$D,"&lt;&gt;")*1000</f>
        <v>#REF!</v>
      </c>
      <c r="CH116" s="873" t="e">
        <f ca="1">SUMIFS(INDIRECT("実行度合表集計!C"&amp;CH154,FALSE),実行度合表集計!$I:$I,CA116,実行度合表集計!$S:$S,$A$107,実行度合表集計!$D:$D,"&lt;&gt;")*集計フラグ10</f>
        <v>#REF!</v>
      </c>
      <c r="CI116" s="874" t="e">
        <f t="shared" ca="1" si="99"/>
        <v>#REF!</v>
      </c>
      <c r="CJ116" s="871" t="e">
        <f t="shared" ca="1" si="100"/>
        <v>#REF!</v>
      </c>
      <c r="CK116" s="870" t="e">
        <f t="shared" ca="1" si="101"/>
        <v>#REF!</v>
      </c>
      <c r="CL116" s="873" t="e">
        <f t="shared" ca="1" si="102"/>
        <v>#REF!</v>
      </c>
      <c r="CM116" s="1712"/>
      <c r="CN116" s="869" t="s">
        <v>42</v>
      </c>
      <c r="CO116" s="1705" t="str">
        <f>集計グループ10</f>
        <v>特建事業部</v>
      </c>
      <c r="CP116" s="1706"/>
      <c r="CQ116" s="1707"/>
      <c r="CR116" s="870" t="e">
        <f ca="1">SUMIFS(INDIRECT("実行度合表集計!C"&amp;CR154,FALSE),実行度合表集計!$I:$I,CO116,実行度合表集計!$S:$S,$A$107,実行度合表集計!$D:$D,"&lt;&gt;")</f>
        <v>#REF!</v>
      </c>
      <c r="CS116" s="871" t="e">
        <f t="shared" ca="1" si="103"/>
        <v>#REF!</v>
      </c>
      <c r="CT116" s="872" t="e">
        <f ca="1">SUMIFS(INDIRECT("実行度合表集計!C"&amp;CT154,FALSE),実行度合表集計!$I:$I,CO116,実行度合表集計!$S:$S,$A$107,実行度合表集計!$D:$D,"&lt;&gt;")</f>
        <v>#REF!</v>
      </c>
      <c r="CU116" s="870" t="e">
        <f ca="1">CT116-SUMIFS(実行度合表集計!$Q:$Q,実行度合表集計!$I:$I,CO116,実行度合表集計!$S:$S,$A$107,実行度合表集計!$D:$D,"&lt;&gt;")*1000</f>
        <v>#REF!</v>
      </c>
      <c r="CV116" s="873" t="e">
        <f ca="1">SUMIFS(INDIRECT("実行度合表集計!C"&amp;CV154,FALSE),実行度合表集計!$I:$I,CO116,実行度合表集計!$S:$S,$A$107,実行度合表集計!$D:$D,"&lt;&gt;")*集計フラグ10</f>
        <v>#REF!</v>
      </c>
      <c r="CW116" s="1705" t="str">
        <f>集計グループ10</f>
        <v>特建事業部</v>
      </c>
      <c r="CX116" s="1706"/>
      <c r="CY116" s="1707"/>
      <c r="CZ116" s="870" t="e">
        <f ca="1">SUMIFS(INDIRECT("実行度合表集計!C"&amp;CZ154,FALSE),実行度合表集計!$I:$I,CW116,実行度合表集計!$S:$S,$A$107,実行度合表集計!$D:$D,"&lt;&gt;")</f>
        <v>#REF!</v>
      </c>
      <c r="DA116" s="871" t="e">
        <f t="shared" ca="1" si="104"/>
        <v>#REF!</v>
      </c>
      <c r="DB116" s="872" t="e">
        <f ca="1">SUMIFS(INDIRECT("実行度合表集計!C"&amp;DB154,FALSE),実行度合表集計!$I:$I,CW116,実行度合表集計!$S:$S,$A$107,実行度合表集計!$D:$D,"&lt;&gt;")</f>
        <v>#REF!</v>
      </c>
      <c r="DC116" s="870" t="e">
        <f ca="1">DB116-SUMIFS(実行度合表集計!$Q:$Q,実行度合表集計!$I:$I,CW116,実行度合表集計!$S:$S,$A$107,実行度合表集計!$D:$D,"&lt;&gt;")*1000</f>
        <v>#REF!</v>
      </c>
      <c r="DD116" s="873" t="e">
        <f ca="1">SUMIFS(INDIRECT("実行度合表集計!C"&amp;DD154,FALSE),実行度合表集計!$I:$I,CW116,実行度合表集計!$S:$S,$A$107,実行度合表集計!$D:$D,"&lt;&gt;")*集計フラグ10</f>
        <v>#REF!</v>
      </c>
      <c r="DE116" s="1705" t="str">
        <f>集計グループ10</f>
        <v>特建事業部</v>
      </c>
      <c r="DF116" s="1706"/>
      <c r="DG116" s="1707"/>
      <c r="DH116" s="870" t="e">
        <f ca="1">SUMIFS(INDIRECT("実行度合表集計!C"&amp;DH154,FALSE),実行度合表集計!$I:$I,DE116,実行度合表集計!$S:$S,$A$107,実行度合表集計!$D:$D,"&lt;&gt;")</f>
        <v>#REF!</v>
      </c>
      <c r="DI116" s="871" t="e">
        <f t="shared" ca="1" si="105"/>
        <v>#REF!</v>
      </c>
      <c r="DJ116" s="872" t="e">
        <f ca="1">SUMIFS(INDIRECT("実行度合表集計!C"&amp;DJ154,FALSE),実行度合表集計!$I:$I,DE116,実行度合表集計!$S:$S,$A$107,実行度合表集計!$D:$D,"&lt;&gt;")</f>
        <v>#REF!</v>
      </c>
      <c r="DK116" s="870" t="e">
        <f ca="1">DJ116-SUMIFS(実行度合表集計!$Q:$Q,実行度合表集計!$I:$I,DE116,実行度合表集計!$S:$S,$A$107,実行度合表集計!$D:$D,"&lt;&gt;")*1000</f>
        <v>#REF!</v>
      </c>
      <c r="DL116" s="873" t="e">
        <f ca="1">SUMIFS(INDIRECT("実行度合表集計!C"&amp;DL154,FALSE),実行度合表集計!$I:$I,DE116,実行度合表集計!$S:$S,$A$107,実行度合表集計!$D:$D,"&lt;&gt;")*集計フラグ10</f>
        <v>#REF!</v>
      </c>
      <c r="DM116" s="874" t="e">
        <f t="shared" ca="1" si="86"/>
        <v>#REF!</v>
      </c>
      <c r="DN116" s="871" t="e">
        <f t="shared" ca="1" si="106"/>
        <v>#REF!</v>
      </c>
      <c r="DO116" s="870" t="e">
        <f t="shared" ca="1" si="107"/>
        <v>#REF!</v>
      </c>
      <c r="DP116" s="875" t="e">
        <f t="shared" ca="1" si="87"/>
        <v>#REF!</v>
      </c>
      <c r="DR116" s="970"/>
      <c r="DS116" s="852"/>
      <c r="DT116" s="853"/>
    </row>
    <row r="117" spans="1:124" ht="14.1" customHeight="1" x14ac:dyDescent="0.25">
      <c r="A117" s="1712"/>
      <c r="B117" s="876" t="s">
        <v>296</v>
      </c>
      <c r="C117" s="1702" t="str">
        <f>集計グループ11</f>
        <v>東京・不動産事業</v>
      </c>
      <c r="D117" s="1703"/>
      <c r="E117" s="1704"/>
      <c r="F117" s="877" t="e">
        <f ca="1">SUMIFS(INDIRECT("実行度合表集計!C"&amp;F154,FALSE),実行度合表集計!$I:$I,C117,実行度合表集計!$S:$S,$A$107,実行度合表集計!$D:$D,"&lt;&gt;")</f>
        <v>#REF!</v>
      </c>
      <c r="G117" s="878" t="e">
        <f t="shared" ca="1" si="88"/>
        <v>#REF!</v>
      </c>
      <c r="H117" s="846" t="e">
        <f ca="1">SUMIFS(INDIRECT("実行度合表集計!C"&amp;H154,FALSE),実行度合表集計!$I:$I,C117,実行度合表集計!$S:$S,$A$107,実行度合表集計!$D:$D,"&lt;&gt;")</f>
        <v>#REF!</v>
      </c>
      <c r="I117" s="877" t="e">
        <f ca="1">H117-SUMIFS(実行度合表集計!$Q:$Q,実行度合表集計!$I:$I,C117,実行度合表集計!$S:$S,$A$107,実行度合表集計!$D:$D,"&lt;&gt;")*1000</f>
        <v>#REF!</v>
      </c>
      <c r="J117" s="879" t="e">
        <f ca="1">SUMIFS(INDIRECT("実行度合表集計!C"&amp;J154,FALSE),実行度合表集計!$I:$I,C117,実行度合表集計!$S:$S,$A$107,実行度合表集計!$D:$D,"&lt;&gt;")*集計フラグ11</f>
        <v>#REF!</v>
      </c>
      <c r="K117" s="1702" t="str">
        <f>集計グループ11</f>
        <v>東京・不動産事業</v>
      </c>
      <c r="L117" s="1703"/>
      <c r="M117" s="1704"/>
      <c r="N117" s="877" t="e">
        <f ca="1">SUMIFS(INDIRECT("実行度合表集計!C"&amp;N154,FALSE),実行度合表集計!$I:$I,K117,実行度合表集計!$S:$S,$A$107,実行度合表集計!$D:$D,"&lt;&gt;")</f>
        <v>#REF!</v>
      </c>
      <c r="O117" s="878" t="e">
        <f t="shared" ca="1" si="89"/>
        <v>#REF!</v>
      </c>
      <c r="P117" s="846" t="e">
        <f ca="1">SUMIFS(INDIRECT("実行度合表集計!C"&amp;P154,FALSE),実行度合表集計!$I:$I,K117,実行度合表集計!$S:$S,$A$107,実行度合表集計!$D:$D,"&lt;&gt;")</f>
        <v>#REF!</v>
      </c>
      <c r="Q117" s="877" t="e">
        <f ca="1">P117-SUMIFS(実行度合表集計!$Q:$Q,実行度合表集計!$I:$I,K117,実行度合表集計!$S:$S,$A$107,実行度合表集計!$D:$D,"&lt;&gt;")*1000</f>
        <v>#REF!</v>
      </c>
      <c r="R117" s="879" t="e">
        <f ca="1">SUMIFS(INDIRECT("実行度合表集計!C"&amp;R154,FALSE),実行度合表集計!$I:$I,K117,実行度合表集計!$S:$S,$A$107,実行度合表集計!$D:$D,"&lt;&gt;")*集計フラグ11</f>
        <v>#REF!</v>
      </c>
      <c r="S117" s="1702" t="str">
        <f>集計グループ11</f>
        <v>東京・不動産事業</v>
      </c>
      <c r="T117" s="1703"/>
      <c r="U117" s="1704"/>
      <c r="V117" s="877" t="e">
        <f ca="1">SUMIFS(INDIRECT("実行度合表集計!C"&amp;V154,FALSE),実行度合表集計!$I:$I,S117,実行度合表集計!$S:$S,$A$107,実行度合表集計!$D:$D,"&lt;&gt;")</f>
        <v>#REF!</v>
      </c>
      <c r="W117" s="878" t="e">
        <f t="shared" ca="1" si="90"/>
        <v>#REF!</v>
      </c>
      <c r="X117" s="846" t="e">
        <f ca="1">SUMIFS(INDIRECT("実行度合表集計!C"&amp;X154,FALSE),実行度合表集計!$I:$I,S117,実行度合表集計!$S:$S,$A$107,実行度合表集計!$D:$D,"&lt;&gt;")</f>
        <v>#REF!</v>
      </c>
      <c r="Y117" s="877" t="e">
        <f ca="1">X117-SUMIFS(実行度合表集計!$Q:$Q,実行度合表集計!$I:$I,S117,実行度合表集計!$S:$S,$A$107,実行度合表集計!$D:$D,"&lt;&gt;")*1000</f>
        <v>#REF!</v>
      </c>
      <c r="Z117" s="879" t="e">
        <f ca="1">SUMIFS(INDIRECT("実行度合表集計!C"&amp;Z154,FALSE),実行度合表集計!$I:$I,S117,実行度合表集計!$S:$S,$A$107,実行度合表集計!$D:$D,"&lt;&gt;")*集計フラグ11</f>
        <v>#REF!</v>
      </c>
      <c r="AA117" s="880" t="e">
        <f t="shared" ca="1" si="80"/>
        <v>#REF!</v>
      </c>
      <c r="AB117" s="878" t="e">
        <f t="shared" ca="1" si="91"/>
        <v>#REF!</v>
      </c>
      <c r="AC117" s="877" t="e">
        <f t="shared" ca="1" si="81"/>
        <v>#REF!</v>
      </c>
      <c r="AD117" s="879" t="e">
        <f t="shared" ca="1" si="82"/>
        <v>#REF!</v>
      </c>
      <c r="AE117" s="1712"/>
      <c r="AF117" s="876" t="s">
        <v>296</v>
      </c>
      <c r="AG117" s="1702" t="str">
        <f>集計グループ11</f>
        <v>東京・不動産事業</v>
      </c>
      <c r="AH117" s="1703"/>
      <c r="AI117" s="1704"/>
      <c r="AJ117" s="877" t="e">
        <f ca="1">SUMIFS(INDIRECT("実行度合表集計!C"&amp;AJ154,FALSE),実行度合表集計!$I:$I,AG117,実行度合表集計!$S:$S,$A$107,実行度合表集計!$D:$D,"&lt;&gt;")</f>
        <v>#REF!</v>
      </c>
      <c r="AK117" s="878" t="e">
        <f t="shared" ca="1" si="92"/>
        <v>#REF!</v>
      </c>
      <c r="AL117" s="846" t="e">
        <f ca="1">SUMIFS(INDIRECT("実行度合表集計!C"&amp;AL154,FALSE),実行度合表集計!$I:$I,AG117,実行度合表集計!$S:$S,$A$107,実行度合表集計!$D:$D,"&lt;&gt;")</f>
        <v>#REF!</v>
      </c>
      <c r="AM117" s="877" t="e">
        <f ca="1">AL117-SUMIFS(実行度合表集計!$Q:$Q,実行度合表集計!$I:$I,AG117,実行度合表集計!$S:$S,$A$107,実行度合表集計!$D:$D,"&lt;&gt;")*1000</f>
        <v>#REF!</v>
      </c>
      <c r="AN117" s="879" t="e">
        <f ca="1">SUMIFS(INDIRECT("実行度合表集計!C"&amp;AN154,FALSE),実行度合表集計!$I:$I,AG117,実行度合表集計!$S:$S,$A$107,実行度合表集計!$D:$D,"&lt;&gt;")*集計フラグ11</f>
        <v>#REF!</v>
      </c>
      <c r="AO117" s="1702" t="str">
        <f>集計グループ11</f>
        <v>東京・不動産事業</v>
      </c>
      <c r="AP117" s="1703"/>
      <c r="AQ117" s="1704"/>
      <c r="AR117" s="877" t="e">
        <f ca="1">SUMIFS(INDIRECT("実行度合表集計!C"&amp;AR154,FALSE),実行度合表集計!$I:$I,AO117,実行度合表集計!$S:$S,$A$107,実行度合表集計!$D:$D,"&lt;&gt;")</f>
        <v>#REF!</v>
      </c>
      <c r="AS117" s="878" t="e">
        <f t="shared" ca="1" si="93"/>
        <v>#REF!</v>
      </c>
      <c r="AT117" s="846" t="e">
        <f ca="1">SUMIFS(INDIRECT("実行度合表集計!C"&amp;AT154,FALSE),実行度合表集計!$I:$I,AO117,実行度合表集計!$S:$S,$A$107,実行度合表集計!$D:$D,"&lt;&gt;")</f>
        <v>#REF!</v>
      </c>
      <c r="AU117" s="877" t="e">
        <f ca="1">AT117-SUMIFS(実行度合表集計!$Q:$Q,実行度合表集計!$I:$I,AO117,実行度合表集計!$S:$S,$A$107,実行度合表集計!$D:$D,"&lt;&gt;")*1000</f>
        <v>#REF!</v>
      </c>
      <c r="AV117" s="879" t="e">
        <f ca="1">SUMIFS(INDIRECT("実行度合表集計!C"&amp;AV154,FALSE),実行度合表集計!$I:$I,AO117,実行度合表集計!$S:$S,$A$107,実行度合表集計!$D:$D,"&lt;&gt;")*集計フラグ11</f>
        <v>#REF!</v>
      </c>
      <c r="AW117" s="1702" t="str">
        <f>集計グループ11</f>
        <v>東京・不動産事業</v>
      </c>
      <c r="AX117" s="1703"/>
      <c r="AY117" s="1704"/>
      <c r="AZ117" s="877" t="e">
        <f ca="1">SUMIFS(INDIRECT("実行度合表集計!C"&amp;AZ154,FALSE),実行度合表集計!$I:$I,AW117,実行度合表集計!$S:$S,$A$107,実行度合表集計!$D:$D,"&lt;&gt;")</f>
        <v>#REF!</v>
      </c>
      <c r="BA117" s="878" t="e">
        <f t="shared" ca="1" si="94"/>
        <v>#REF!</v>
      </c>
      <c r="BB117" s="846" t="e">
        <f ca="1">SUMIFS(INDIRECT("実行度合表集計!C"&amp;BB154,FALSE),実行度合表集計!$I:$I,AW117,実行度合表集計!$S:$S,$A$107,実行度合表集計!$D:$D,"&lt;&gt;")</f>
        <v>#REF!</v>
      </c>
      <c r="BC117" s="877" t="e">
        <f ca="1">BB117-SUMIFS(実行度合表集計!$Q:$Q,実行度合表集計!$I:$I,AW117,実行度合表集計!$S:$S,$A$107,実行度合表集計!$D:$D,"&lt;&gt;")*1000</f>
        <v>#REF!</v>
      </c>
      <c r="BD117" s="879" t="e">
        <f ca="1">SUMIFS(INDIRECT("実行度合表集計!C"&amp;BD154,FALSE),実行度合表集計!$I:$I,AW117,実行度合表集計!$S:$S,$A$107,実行度合表集計!$D:$D,"&lt;&gt;")*集計フラグ11</f>
        <v>#REF!</v>
      </c>
      <c r="BE117" s="880" t="e">
        <f t="shared" ca="1" si="83"/>
        <v>#REF!</v>
      </c>
      <c r="BF117" s="878" t="e">
        <f t="shared" ref="BF117:BF126" ca="1" si="108">IF(BE117&lt;&gt;0,SUMIF($F$4:$BD$4,"利益額",F117:BD117)/BE117,"")</f>
        <v>#REF!</v>
      </c>
      <c r="BG117" s="877" t="e">
        <f t="shared" ca="1" si="84"/>
        <v>#REF!</v>
      </c>
      <c r="BH117" s="881" t="e">
        <f t="shared" ca="1" si="85"/>
        <v>#REF!</v>
      </c>
      <c r="BI117" s="1712"/>
      <c r="BJ117" s="876" t="s">
        <v>296</v>
      </c>
      <c r="BK117" s="1702" t="str">
        <f>集計グループ11</f>
        <v>東京・不動産事業</v>
      </c>
      <c r="BL117" s="1703"/>
      <c r="BM117" s="1704"/>
      <c r="BN117" s="877" t="e">
        <f ca="1">SUMIFS(INDIRECT("実行度合表集計!C"&amp;BN154,FALSE),実行度合表集計!$I:$I,BK117,実行度合表集計!$S:$S,$A$107,実行度合表集計!$D:$D,"&lt;&gt;")</f>
        <v>#REF!</v>
      </c>
      <c r="BO117" s="878" t="e">
        <f t="shared" ca="1" si="96"/>
        <v>#REF!</v>
      </c>
      <c r="BP117" s="846" t="e">
        <f ca="1">SUMIFS(INDIRECT("実行度合表集計!C"&amp;BP154,FALSE),実行度合表集計!$I:$I,BK117,実行度合表集計!$S:$S,$A$107,実行度合表集計!$D:$D,"&lt;&gt;")</f>
        <v>#REF!</v>
      </c>
      <c r="BQ117" s="877" t="e">
        <f ca="1">BP117-SUMIFS(実行度合表集計!$Q:$Q,実行度合表集計!$I:$I,BK117,実行度合表集計!$S:$S,$A$107,実行度合表集計!$D:$D,"&lt;&gt;")*1000</f>
        <v>#REF!</v>
      </c>
      <c r="BR117" s="879" t="e">
        <f ca="1">SUMIFS(INDIRECT("実行度合表集計!C"&amp;BR154,FALSE),実行度合表集計!$I:$I,BK117,実行度合表集計!$S:$S,$A$107,実行度合表集計!$D:$D,"&lt;&gt;")*集計フラグ11</f>
        <v>#REF!</v>
      </c>
      <c r="BS117" s="1702" t="str">
        <f>集計グループ11</f>
        <v>東京・不動産事業</v>
      </c>
      <c r="BT117" s="1703"/>
      <c r="BU117" s="1704"/>
      <c r="BV117" s="877" t="e">
        <f ca="1">SUMIFS(INDIRECT("実行度合表集計!C"&amp;BV154,FALSE),実行度合表集計!$I:$I,BS117,実行度合表集計!$S:$S,$A$107,実行度合表集計!$D:$D,"&lt;&gt;")</f>
        <v>#REF!</v>
      </c>
      <c r="BW117" s="878" t="e">
        <f t="shared" ca="1" si="97"/>
        <v>#REF!</v>
      </c>
      <c r="BX117" s="846" t="e">
        <f ca="1">SUMIFS(INDIRECT("実行度合表集計!C"&amp;BX154,FALSE),実行度合表集計!$I:$I,BS117,実行度合表集計!$S:$S,$A$107,実行度合表集計!$D:$D,"&lt;&gt;")</f>
        <v>#REF!</v>
      </c>
      <c r="BY117" s="877" t="e">
        <f ca="1">BX117-SUMIFS(実行度合表集計!$Q:$Q,実行度合表集計!$I:$I,BS117,実行度合表集計!$S:$S,$A$107,実行度合表集計!$D:$D,"&lt;&gt;")*1000</f>
        <v>#REF!</v>
      </c>
      <c r="BZ117" s="879" t="e">
        <f ca="1">SUMIFS(INDIRECT("実行度合表集計!C"&amp;BZ154,FALSE),実行度合表集計!$I:$I,BS117,実行度合表集計!$S:$S,$A$107,実行度合表集計!$D:$D,"&lt;&gt;")*集計フラグ11</f>
        <v>#REF!</v>
      </c>
      <c r="CA117" s="1702" t="str">
        <f>集計グループ11</f>
        <v>東京・不動産事業</v>
      </c>
      <c r="CB117" s="1703"/>
      <c r="CC117" s="1704"/>
      <c r="CD117" s="877" t="e">
        <f ca="1">SUMIFS(INDIRECT("実行度合表集計!C"&amp;CD154,FALSE),実行度合表集計!$I:$I,CA117,実行度合表集計!$S:$S,$A$107,実行度合表集計!$D:$D,"&lt;&gt;")</f>
        <v>#REF!</v>
      </c>
      <c r="CE117" s="878" t="e">
        <f t="shared" ca="1" si="98"/>
        <v>#REF!</v>
      </c>
      <c r="CF117" s="846" t="e">
        <f ca="1">SUMIFS(INDIRECT("実行度合表集計!C"&amp;CF154,FALSE),実行度合表集計!$I:$I,CA117,実行度合表集計!$S:$S,$A$107,実行度合表集計!$D:$D,"&lt;&gt;")</f>
        <v>#REF!</v>
      </c>
      <c r="CG117" s="877" t="e">
        <f ca="1">CF117-SUMIFS(実行度合表集計!$Q:$Q,実行度合表集計!$I:$I,CA117,実行度合表集計!$S:$S,$A$107,実行度合表集計!$D:$D,"&lt;&gt;")*1000</f>
        <v>#REF!</v>
      </c>
      <c r="CH117" s="879" t="e">
        <f ca="1">SUMIFS(INDIRECT("実行度合表集計!C"&amp;CH154,FALSE),実行度合表集計!$I:$I,CA117,実行度合表集計!$S:$S,$A$107,実行度合表集計!$D:$D,"&lt;&gt;")*集計フラグ11</f>
        <v>#REF!</v>
      </c>
      <c r="CI117" s="880" t="e">
        <f t="shared" ca="1" si="99"/>
        <v>#REF!</v>
      </c>
      <c r="CJ117" s="878" t="e">
        <f t="shared" ca="1" si="100"/>
        <v>#REF!</v>
      </c>
      <c r="CK117" s="877" t="e">
        <f t="shared" ca="1" si="101"/>
        <v>#REF!</v>
      </c>
      <c r="CL117" s="879" t="e">
        <f t="shared" ca="1" si="102"/>
        <v>#REF!</v>
      </c>
      <c r="CM117" s="1712"/>
      <c r="CN117" s="876" t="s">
        <v>296</v>
      </c>
      <c r="CO117" s="1702" t="str">
        <f>集計グループ11</f>
        <v>東京・不動産事業</v>
      </c>
      <c r="CP117" s="1703"/>
      <c r="CQ117" s="1704"/>
      <c r="CR117" s="877" t="e">
        <f ca="1">SUMIFS(INDIRECT("実行度合表集計!C"&amp;CR154,FALSE),実行度合表集計!$I:$I,CO117,実行度合表集計!$S:$S,$A$107,実行度合表集計!$D:$D,"&lt;&gt;")</f>
        <v>#REF!</v>
      </c>
      <c r="CS117" s="878" t="e">
        <f t="shared" ca="1" si="103"/>
        <v>#REF!</v>
      </c>
      <c r="CT117" s="846" t="e">
        <f ca="1">SUMIFS(INDIRECT("実行度合表集計!C"&amp;CT154,FALSE),実行度合表集計!$I:$I,CO117,実行度合表集計!$S:$S,$A$107,実行度合表集計!$D:$D,"&lt;&gt;")</f>
        <v>#REF!</v>
      </c>
      <c r="CU117" s="877" t="e">
        <f ca="1">CT117-SUMIFS(実行度合表集計!$Q:$Q,実行度合表集計!$I:$I,CO117,実行度合表集計!$S:$S,$A$107,実行度合表集計!$D:$D,"&lt;&gt;")*1000</f>
        <v>#REF!</v>
      </c>
      <c r="CV117" s="879" t="e">
        <f ca="1">SUMIFS(INDIRECT("実行度合表集計!C"&amp;CV154,FALSE),実行度合表集計!$I:$I,CO117,実行度合表集計!$S:$S,$A$107,実行度合表集計!$D:$D,"&lt;&gt;")*集計フラグ11</f>
        <v>#REF!</v>
      </c>
      <c r="CW117" s="1702" t="str">
        <f>集計グループ11</f>
        <v>東京・不動産事業</v>
      </c>
      <c r="CX117" s="1703"/>
      <c r="CY117" s="1704"/>
      <c r="CZ117" s="877" t="e">
        <f ca="1">SUMIFS(INDIRECT("実行度合表集計!C"&amp;CZ154,FALSE),実行度合表集計!$I:$I,CW117,実行度合表集計!$S:$S,$A$107,実行度合表集計!$D:$D,"&lt;&gt;")</f>
        <v>#REF!</v>
      </c>
      <c r="DA117" s="878" t="e">
        <f t="shared" ca="1" si="104"/>
        <v>#REF!</v>
      </c>
      <c r="DB117" s="846" t="e">
        <f ca="1">SUMIFS(INDIRECT("実行度合表集計!C"&amp;DB154,FALSE),実行度合表集計!$I:$I,CW117,実行度合表集計!$S:$S,$A$107,実行度合表集計!$D:$D,"&lt;&gt;")</f>
        <v>#REF!</v>
      </c>
      <c r="DC117" s="877" t="e">
        <f ca="1">DB117-SUMIFS(実行度合表集計!$Q:$Q,実行度合表集計!$I:$I,CW117,実行度合表集計!$S:$S,$A$107,実行度合表集計!$D:$D,"&lt;&gt;")*1000</f>
        <v>#REF!</v>
      </c>
      <c r="DD117" s="879" t="e">
        <f ca="1">SUMIFS(INDIRECT("実行度合表集計!C"&amp;DD154,FALSE),実行度合表集計!$I:$I,CW117,実行度合表集計!$S:$S,$A$107,実行度合表集計!$D:$D,"&lt;&gt;")*集計フラグ11</f>
        <v>#REF!</v>
      </c>
      <c r="DE117" s="1702" t="str">
        <f>集計グループ11</f>
        <v>東京・不動産事業</v>
      </c>
      <c r="DF117" s="1703"/>
      <c r="DG117" s="1704"/>
      <c r="DH117" s="877" t="e">
        <f ca="1">SUMIFS(INDIRECT("実行度合表集計!C"&amp;DH154,FALSE),実行度合表集計!$I:$I,DE117,実行度合表集計!$S:$S,$A$107,実行度合表集計!$D:$D,"&lt;&gt;")</f>
        <v>#REF!</v>
      </c>
      <c r="DI117" s="878" t="e">
        <f t="shared" ca="1" si="105"/>
        <v>#REF!</v>
      </c>
      <c r="DJ117" s="846" t="e">
        <f ca="1">SUMIFS(INDIRECT("実行度合表集計!C"&amp;DJ154,FALSE),実行度合表集計!$I:$I,DE117,実行度合表集計!$S:$S,$A$107,実行度合表集計!$D:$D,"&lt;&gt;")</f>
        <v>#REF!</v>
      </c>
      <c r="DK117" s="877" t="e">
        <f ca="1">DJ117-SUMIFS(実行度合表集計!$Q:$Q,実行度合表集計!$I:$I,DE117,実行度合表集計!$S:$S,$A$107,実行度合表集計!$D:$D,"&lt;&gt;")*1000</f>
        <v>#REF!</v>
      </c>
      <c r="DL117" s="879" t="e">
        <f ca="1">SUMIFS(INDIRECT("実行度合表集計!C"&amp;DL154,FALSE),実行度合表集計!$I:$I,DE117,実行度合表集計!$S:$S,$A$107,実行度合表集計!$D:$D,"&lt;&gt;")*集計フラグ11</f>
        <v>#REF!</v>
      </c>
      <c r="DM117" s="880" t="e">
        <f t="shared" ca="1" si="86"/>
        <v>#REF!</v>
      </c>
      <c r="DN117" s="878" t="e">
        <f t="shared" ca="1" si="106"/>
        <v>#REF!</v>
      </c>
      <c r="DO117" s="877" t="e">
        <f t="shared" ca="1" si="107"/>
        <v>#REF!</v>
      </c>
      <c r="DP117" s="881" t="e">
        <f t="shared" ca="1" si="87"/>
        <v>#REF!</v>
      </c>
      <c r="DR117" s="970"/>
      <c r="DS117" s="852"/>
      <c r="DT117" s="853"/>
    </row>
    <row r="118" spans="1:124" ht="14.1" customHeight="1" x14ac:dyDescent="0.25">
      <c r="A118" s="1712"/>
      <c r="B118" s="854" t="s">
        <v>297</v>
      </c>
      <c r="C118" s="1699" t="str">
        <f>集計グループ12</f>
        <v>千葉・不動産事業</v>
      </c>
      <c r="D118" s="1700"/>
      <c r="E118" s="1701"/>
      <c r="F118" s="855" t="e">
        <f ca="1">SUMIFS(INDIRECT("実行度合表集計!C"&amp;F154,FALSE),実行度合表集計!$I:$I,C118,実行度合表集計!$S:$S,$A$107,実行度合表集計!$D:$D,"&lt;&gt;")</f>
        <v>#REF!</v>
      </c>
      <c r="G118" s="845" t="e">
        <f t="shared" ca="1" si="88"/>
        <v>#REF!</v>
      </c>
      <c r="H118" s="856" t="e">
        <f ca="1">SUMIFS(INDIRECT("実行度合表集計!C"&amp;H154,FALSE),実行度合表集計!$I:$I,C118,実行度合表集計!$S:$S,$A$107,実行度合表集計!$D:$D,"&lt;&gt;")</f>
        <v>#REF!</v>
      </c>
      <c r="I118" s="855" t="e">
        <f ca="1">H118-SUMIFS(実行度合表集計!$Q:$Q,実行度合表集計!$I:$I,C118,実行度合表集計!$S:$S,$A$107,実行度合表集計!$D:$D,"&lt;&gt;")*1000</f>
        <v>#REF!</v>
      </c>
      <c r="J118" s="857" t="e">
        <f ca="1">SUMIFS(INDIRECT("実行度合表集計!C"&amp;J154,FALSE),実行度合表集計!$I:$I,C118,実行度合表集計!$S:$S,$A$107,実行度合表集計!$D:$D,"&lt;&gt;")*集計フラグ12</f>
        <v>#REF!</v>
      </c>
      <c r="K118" s="1699" t="str">
        <f>集計グループ12</f>
        <v>千葉・不動産事業</v>
      </c>
      <c r="L118" s="1700"/>
      <c r="M118" s="1701"/>
      <c r="N118" s="855" t="e">
        <f ca="1">SUMIFS(INDIRECT("実行度合表集計!C"&amp;N154,FALSE),実行度合表集計!$I:$I,K118,実行度合表集計!$S:$S,$A$107,実行度合表集計!$D:$D,"&lt;&gt;")</f>
        <v>#REF!</v>
      </c>
      <c r="O118" s="845" t="e">
        <f t="shared" ca="1" si="89"/>
        <v>#REF!</v>
      </c>
      <c r="P118" s="856" t="e">
        <f ca="1">SUMIFS(INDIRECT("実行度合表集計!C"&amp;P154,FALSE),実行度合表集計!$I:$I,K118,実行度合表集計!$S:$S,$A$107,実行度合表集計!$D:$D,"&lt;&gt;")</f>
        <v>#REF!</v>
      </c>
      <c r="Q118" s="855" t="e">
        <f ca="1">P118-SUMIFS(実行度合表集計!$Q:$Q,実行度合表集計!$I:$I,K118,実行度合表集計!$S:$S,$A$107,実行度合表集計!$D:$D,"&lt;&gt;")*1000</f>
        <v>#REF!</v>
      </c>
      <c r="R118" s="857" t="e">
        <f ca="1">SUMIFS(INDIRECT("実行度合表集計!C"&amp;R154,FALSE),実行度合表集計!$I:$I,K118,実行度合表集計!$S:$S,$A$107,実行度合表集計!$D:$D,"&lt;&gt;")*集計フラグ12</f>
        <v>#REF!</v>
      </c>
      <c r="S118" s="1699" t="str">
        <f>集計グループ12</f>
        <v>千葉・不動産事業</v>
      </c>
      <c r="T118" s="1700"/>
      <c r="U118" s="1701"/>
      <c r="V118" s="855" t="e">
        <f ca="1">SUMIFS(INDIRECT("実行度合表集計!C"&amp;V154,FALSE),実行度合表集計!$I:$I,S118,実行度合表集計!$S:$S,$A$107,実行度合表集計!$D:$D,"&lt;&gt;")</f>
        <v>#REF!</v>
      </c>
      <c r="W118" s="845" t="e">
        <f t="shared" ca="1" si="90"/>
        <v>#REF!</v>
      </c>
      <c r="X118" s="856" t="e">
        <f ca="1">SUMIFS(INDIRECT("実行度合表集計!C"&amp;X154,FALSE),実行度合表集計!$I:$I,S118,実行度合表集計!$S:$S,$A$107,実行度合表集計!$D:$D,"&lt;&gt;")</f>
        <v>#REF!</v>
      </c>
      <c r="Y118" s="855" t="e">
        <f ca="1">X118-SUMIFS(実行度合表集計!$Q:$Q,実行度合表集計!$I:$I,S118,実行度合表集計!$S:$S,$A$107,実行度合表集計!$D:$D,"&lt;&gt;")*1000</f>
        <v>#REF!</v>
      </c>
      <c r="Z118" s="857" t="e">
        <f ca="1">SUMIFS(INDIRECT("実行度合表集計!C"&amp;Z154,FALSE),実行度合表集計!$I:$I,S118,実行度合表集計!$S:$S,$A$107,実行度合表集計!$D:$D,"&lt;&gt;")*集計フラグ12</f>
        <v>#REF!</v>
      </c>
      <c r="AA118" s="858" t="e">
        <f t="shared" ca="1" si="80"/>
        <v>#REF!</v>
      </c>
      <c r="AB118" s="845" t="e">
        <f t="shared" ca="1" si="91"/>
        <v>#REF!</v>
      </c>
      <c r="AC118" s="855" t="e">
        <f t="shared" ca="1" si="81"/>
        <v>#REF!</v>
      </c>
      <c r="AD118" s="857" t="e">
        <f t="shared" ca="1" si="82"/>
        <v>#REF!</v>
      </c>
      <c r="AE118" s="1712"/>
      <c r="AF118" s="854" t="s">
        <v>297</v>
      </c>
      <c r="AG118" s="1699" t="str">
        <f>集計グループ12</f>
        <v>千葉・不動産事業</v>
      </c>
      <c r="AH118" s="1700"/>
      <c r="AI118" s="1701"/>
      <c r="AJ118" s="855" t="e">
        <f ca="1">SUMIFS(INDIRECT("実行度合表集計!C"&amp;AJ154,FALSE),実行度合表集計!$I:$I,AG118,実行度合表集計!$S:$S,$A$107,実行度合表集計!$D:$D,"&lt;&gt;")</f>
        <v>#REF!</v>
      </c>
      <c r="AK118" s="845" t="e">
        <f t="shared" ca="1" si="92"/>
        <v>#REF!</v>
      </c>
      <c r="AL118" s="856" t="e">
        <f ca="1">SUMIFS(INDIRECT("実行度合表集計!C"&amp;AL154,FALSE),実行度合表集計!$I:$I,AG118,実行度合表集計!$S:$S,$A$107,実行度合表集計!$D:$D,"&lt;&gt;")</f>
        <v>#REF!</v>
      </c>
      <c r="AM118" s="855" t="e">
        <f ca="1">AL118-SUMIFS(実行度合表集計!$Q:$Q,実行度合表集計!$I:$I,AG118,実行度合表集計!$S:$S,$A$107,実行度合表集計!$D:$D,"&lt;&gt;")*1000</f>
        <v>#REF!</v>
      </c>
      <c r="AN118" s="857" t="e">
        <f ca="1">SUMIFS(INDIRECT("実行度合表集計!C"&amp;AN154,FALSE),実行度合表集計!$I:$I,AG118,実行度合表集計!$S:$S,$A$107,実行度合表集計!$D:$D,"&lt;&gt;")*集計フラグ12</f>
        <v>#REF!</v>
      </c>
      <c r="AO118" s="1699" t="str">
        <f>集計グループ12</f>
        <v>千葉・不動産事業</v>
      </c>
      <c r="AP118" s="1700"/>
      <c r="AQ118" s="1701"/>
      <c r="AR118" s="855" t="e">
        <f ca="1">SUMIFS(INDIRECT("実行度合表集計!C"&amp;AR154,FALSE),実行度合表集計!$I:$I,AO118,実行度合表集計!$S:$S,$A$107,実行度合表集計!$D:$D,"&lt;&gt;")</f>
        <v>#REF!</v>
      </c>
      <c r="AS118" s="845" t="e">
        <f t="shared" ca="1" si="93"/>
        <v>#REF!</v>
      </c>
      <c r="AT118" s="856" t="e">
        <f ca="1">SUMIFS(INDIRECT("実行度合表集計!C"&amp;AT154,FALSE),実行度合表集計!$I:$I,AO118,実行度合表集計!$S:$S,$A$107,実行度合表集計!$D:$D,"&lt;&gt;")</f>
        <v>#REF!</v>
      </c>
      <c r="AU118" s="855" t="e">
        <f ca="1">AT118-SUMIFS(実行度合表集計!$Q:$Q,実行度合表集計!$I:$I,AO118,実行度合表集計!$S:$S,$A$107,実行度合表集計!$D:$D,"&lt;&gt;")*1000</f>
        <v>#REF!</v>
      </c>
      <c r="AV118" s="857" t="e">
        <f ca="1">SUMIFS(INDIRECT("実行度合表集計!C"&amp;AV154,FALSE),実行度合表集計!$I:$I,AO118,実行度合表集計!$S:$S,$A$107,実行度合表集計!$D:$D,"&lt;&gt;")*集計フラグ12</f>
        <v>#REF!</v>
      </c>
      <c r="AW118" s="1699" t="str">
        <f>集計グループ12</f>
        <v>千葉・不動産事業</v>
      </c>
      <c r="AX118" s="1700"/>
      <c r="AY118" s="1701"/>
      <c r="AZ118" s="855" t="e">
        <f ca="1">SUMIFS(INDIRECT("実行度合表集計!C"&amp;AZ154,FALSE),実行度合表集計!$I:$I,AW118,実行度合表集計!$S:$S,$A$107,実行度合表集計!$D:$D,"&lt;&gt;")</f>
        <v>#REF!</v>
      </c>
      <c r="BA118" s="845" t="e">
        <f t="shared" ca="1" si="94"/>
        <v>#REF!</v>
      </c>
      <c r="BB118" s="856" t="e">
        <f ca="1">SUMIFS(INDIRECT("実行度合表集計!C"&amp;BB154,FALSE),実行度合表集計!$I:$I,AW118,実行度合表集計!$S:$S,$A$107,実行度合表集計!$D:$D,"&lt;&gt;")</f>
        <v>#REF!</v>
      </c>
      <c r="BC118" s="855" t="e">
        <f ca="1">BB118-SUMIFS(実行度合表集計!$Q:$Q,実行度合表集計!$I:$I,AW118,実行度合表集計!$S:$S,$A$107,実行度合表集計!$D:$D,"&lt;&gt;")*1000</f>
        <v>#REF!</v>
      </c>
      <c r="BD118" s="857" t="e">
        <f ca="1">SUMIFS(INDIRECT("実行度合表集計!C"&amp;BD154,FALSE),実行度合表集計!$I:$I,AW118,実行度合表集計!$S:$S,$A$107,実行度合表集計!$D:$D,"&lt;&gt;")*集計フラグ12</f>
        <v>#REF!</v>
      </c>
      <c r="BE118" s="858" t="e">
        <f t="shared" ca="1" si="83"/>
        <v>#REF!</v>
      </c>
      <c r="BF118" s="845" t="e">
        <f t="shared" ca="1" si="108"/>
        <v>#REF!</v>
      </c>
      <c r="BG118" s="855" t="e">
        <f t="shared" ca="1" si="84"/>
        <v>#REF!</v>
      </c>
      <c r="BH118" s="859" t="e">
        <f t="shared" ca="1" si="85"/>
        <v>#REF!</v>
      </c>
      <c r="BI118" s="1712"/>
      <c r="BJ118" s="854" t="s">
        <v>297</v>
      </c>
      <c r="BK118" s="1699" t="str">
        <f>集計グループ12</f>
        <v>千葉・不動産事業</v>
      </c>
      <c r="BL118" s="1700"/>
      <c r="BM118" s="1701"/>
      <c r="BN118" s="855" t="e">
        <f ca="1">SUMIFS(INDIRECT("実行度合表集計!C"&amp;BN154,FALSE),実行度合表集計!$I:$I,BK118,実行度合表集計!$S:$S,$A$107,実行度合表集計!$D:$D,"&lt;&gt;")</f>
        <v>#REF!</v>
      </c>
      <c r="BO118" s="845" t="e">
        <f t="shared" ca="1" si="96"/>
        <v>#REF!</v>
      </c>
      <c r="BP118" s="856" t="e">
        <f ca="1">SUMIFS(INDIRECT("実行度合表集計!C"&amp;BP154,FALSE),実行度合表集計!$I:$I,BK118,実行度合表集計!$S:$S,$A$107,実行度合表集計!$D:$D,"&lt;&gt;")</f>
        <v>#REF!</v>
      </c>
      <c r="BQ118" s="855" t="e">
        <f ca="1">BP118-SUMIFS(実行度合表集計!$Q:$Q,実行度合表集計!$I:$I,BK118,実行度合表集計!$S:$S,$A$107,実行度合表集計!$D:$D,"&lt;&gt;")*1000</f>
        <v>#REF!</v>
      </c>
      <c r="BR118" s="857" t="e">
        <f ca="1">SUMIFS(INDIRECT("実行度合表集計!C"&amp;BR154,FALSE),実行度合表集計!$I:$I,BK118,実行度合表集計!$S:$S,$A$107,実行度合表集計!$D:$D,"&lt;&gt;")*集計フラグ12</f>
        <v>#REF!</v>
      </c>
      <c r="BS118" s="1699" t="str">
        <f>集計グループ12</f>
        <v>千葉・不動産事業</v>
      </c>
      <c r="BT118" s="1700"/>
      <c r="BU118" s="1701"/>
      <c r="BV118" s="855" t="e">
        <f ca="1">SUMIFS(INDIRECT("実行度合表集計!C"&amp;BV154,FALSE),実行度合表集計!$I:$I,BS118,実行度合表集計!$S:$S,$A$107,実行度合表集計!$D:$D,"&lt;&gt;")</f>
        <v>#REF!</v>
      </c>
      <c r="BW118" s="845" t="e">
        <f t="shared" ca="1" si="97"/>
        <v>#REF!</v>
      </c>
      <c r="BX118" s="856" t="e">
        <f ca="1">SUMIFS(INDIRECT("実行度合表集計!C"&amp;BX154,FALSE),実行度合表集計!$I:$I,BS118,実行度合表集計!$S:$S,$A$107,実行度合表集計!$D:$D,"&lt;&gt;")</f>
        <v>#REF!</v>
      </c>
      <c r="BY118" s="855" t="e">
        <f ca="1">BX118-SUMIFS(実行度合表集計!$Q:$Q,実行度合表集計!$I:$I,BS118,実行度合表集計!$S:$S,$A$107,実行度合表集計!$D:$D,"&lt;&gt;")*1000</f>
        <v>#REF!</v>
      </c>
      <c r="BZ118" s="857" t="e">
        <f ca="1">SUMIFS(INDIRECT("実行度合表集計!C"&amp;BZ154,FALSE),実行度合表集計!$I:$I,BS118,実行度合表集計!$S:$S,$A$107,実行度合表集計!$D:$D,"&lt;&gt;")*集計フラグ12</f>
        <v>#REF!</v>
      </c>
      <c r="CA118" s="1699" t="str">
        <f>集計グループ12</f>
        <v>千葉・不動産事業</v>
      </c>
      <c r="CB118" s="1700"/>
      <c r="CC118" s="1701"/>
      <c r="CD118" s="855" t="e">
        <f ca="1">SUMIFS(INDIRECT("実行度合表集計!C"&amp;CD154,FALSE),実行度合表集計!$I:$I,CA118,実行度合表集計!$S:$S,$A$107,実行度合表集計!$D:$D,"&lt;&gt;")</f>
        <v>#REF!</v>
      </c>
      <c r="CE118" s="845" t="e">
        <f t="shared" ca="1" si="98"/>
        <v>#REF!</v>
      </c>
      <c r="CF118" s="856" t="e">
        <f ca="1">SUMIFS(INDIRECT("実行度合表集計!C"&amp;CF154,FALSE),実行度合表集計!$I:$I,CA118,実行度合表集計!$S:$S,$A$107,実行度合表集計!$D:$D,"&lt;&gt;")</f>
        <v>#REF!</v>
      </c>
      <c r="CG118" s="855" t="e">
        <f ca="1">CF118-SUMIFS(実行度合表集計!$Q:$Q,実行度合表集計!$I:$I,CA118,実行度合表集計!$S:$S,$A$107,実行度合表集計!$D:$D,"&lt;&gt;")*1000</f>
        <v>#REF!</v>
      </c>
      <c r="CH118" s="857" t="e">
        <f ca="1">SUMIFS(INDIRECT("実行度合表集計!C"&amp;CH154,FALSE),実行度合表集計!$I:$I,CA118,実行度合表集計!$S:$S,$A$107,実行度合表集計!$D:$D,"&lt;&gt;")*集計フラグ12</f>
        <v>#REF!</v>
      </c>
      <c r="CI118" s="858" t="e">
        <f t="shared" ca="1" si="99"/>
        <v>#REF!</v>
      </c>
      <c r="CJ118" s="845" t="e">
        <f ca="1">IF(CI118&lt;&gt;0,SUMIF($BN$4:$CH$4,"利益額",BN118:CH118)/CI118,"")</f>
        <v>#REF!</v>
      </c>
      <c r="CK118" s="855" t="e">
        <f t="shared" ca="1" si="101"/>
        <v>#REF!</v>
      </c>
      <c r="CL118" s="857" t="e">
        <f t="shared" ca="1" si="102"/>
        <v>#REF!</v>
      </c>
      <c r="CM118" s="1712"/>
      <c r="CN118" s="854" t="s">
        <v>297</v>
      </c>
      <c r="CO118" s="1699" t="str">
        <f>集計グループ12</f>
        <v>千葉・不動産事業</v>
      </c>
      <c r="CP118" s="1700"/>
      <c r="CQ118" s="1701"/>
      <c r="CR118" s="855" t="e">
        <f ca="1">SUMIFS(INDIRECT("実行度合表集計!C"&amp;CR154,FALSE),実行度合表集計!$I:$I,CO118,実行度合表集計!$S:$S,$A$107,実行度合表集計!$D:$D,"&lt;&gt;")</f>
        <v>#REF!</v>
      </c>
      <c r="CS118" s="845" t="e">
        <f t="shared" ca="1" si="103"/>
        <v>#REF!</v>
      </c>
      <c r="CT118" s="856" t="e">
        <f ca="1">SUMIFS(INDIRECT("実行度合表集計!C"&amp;CT154,FALSE),実行度合表集計!$I:$I,CO118,実行度合表集計!$S:$S,$A$107,実行度合表集計!$D:$D,"&lt;&gt;")</f>
        <v>#REF!</v>
      </c>
      <c r="CU118" s="855" t="e">
        <f ca="1">CT118-SUMIFS(実行度合表集計!$Q:$Q,実行度合表集計!$I:$I,CO118,実行度合表集計!$S:$S,$A$107,実行度合表集計!$D:$D,"&lt;&gt;")*1000</f>
        <v>#REF!</v>
      </c>
      <c r="CV118" s="857" t="e">
        <f ca="1">SUMIFS(INDIRECT("実行度合表集計!C"&amp;CV154,FALSE),実行度合表集計!$I:$I,CO118,実行度合表集計!$S:$S,$A$107,実行度合表集計!$D:$D,"&lt;&gt;")*集計フラグ12</f>
        <v>#REF!</v>
      </c>
      <c r="CW118" s="1699" t="str">
        <f>集計グループ12</f>
        <v>千葉・不動産事業</v>
      </c>
      <c r="CX118" s="1700"/>
      <c r="CY118" s="1701"/>
      <c r="CZ118" s="855" t="e">
        <f ca="1">SUMIFS(INDIRECT("実行度合表集計!C"&amp;CZ154,FALSE),実行度合表集計!$I:$I,CW118,実行度合表集計!$S:$S,$A$107,実行度合表集計!$D:$D,"&lt;&gt;")</f>
        <v>#REF!</v>
      </c>
      <c r="DA118" s="845" t="e">
        <f t="shared" ca="1" si="104"/>
        <v>#REF!</v>
      </c>
      <c r="DB118" s="856" t="e">
        <f ca="1">SUMIFS(INDIRECT("実行度合表集計!C"&amp;DB154,FALSE),実行度合表集計!$I:$I,CW118,実行度合表集計!$S:$S,$A$107,実行度合表集計!$D:$D,"&lt;&gt;")</f>
        <v>#REF!</v>
      </c>
      <c r="DC118" s="855" t="e">
        <f ca="1">DB118-SUMIFS(実行度合表集計!$Q:$Q,実行度合表集計!$I:$I,CW118,実行度合表集計!$S:$S,$A$107,実行度合表集計!$D:$D,"&lt;&gt;")*1000</f>
        <v>#REF!</v>
      </c>
      <c r="DD118" s="857" t="e">
        <f ca="1">SUMIFS(INDIRECT("実行度合表集計!C"&amp;DD154,FALSE),実行度合表集計!$I:$I,CW118,実行度合表集計!$S:$S,$A$107,実行度合表集計!$D:$D,"&lt;&gt;")*集計フラグ12</f>
        <v>#REF!</v>
      </c>
      <c r="DE118" s="1699" t="str">
        <f>集計グループ12</f>
        <v>千葉・不動産事業</v>
      </c>
      <c r="DF118" s="1700"/>
      <c r="DG118" s="1701"/>
      <c r="DH118" s="855" t="e">
        <f ca="1">SUMIFS(INDIRECT("実行度合表集計!C"&amp;DH154,FALSE),実行度合表集計!$I:$I,DE118,実行度合表集計!$S:$S,$A$107,実行度合表集計!$D:$D,"&lt;&gt;")</f>
        <v>#REF!</v>
      </c>
      <c r="DI118" s="845" t="e">
        <f t="shared" ca="1" si="105"/>
        <v>#REF!</v>
      </c>
      <c r="DJ118" s="856" t="e">
        <f ca="1">SUMIFS(INDIRECT("実行度合表集計!C"&amp;DJ154,FALSE),実行度合表集計!$I:$I,DE118,実行度合表集計!$S:$S,$A$107,実行度合表集計!$D:$D,"&lt;&gt;")</f>
        <v>#REF!</v>
      </c>
      <c r="DK118" s="855" t="e">
        <f ca="1">DJ118-SUMIFS(実行度合表集計!$Q:$Q,実行度合表集計!$I:$I,DE118,実行度合表集計!$S:$S,$A$107,実行度合表集計!$D:$D,"&lt;&gt;")*1000</f>
        <v>#REF!</v>
      </c>
      <c r="DL118" s="857" t="e">
        <f ca="1">SUMIFS(INDIRECT("実行度合表集計!C"&amp;DL154,FALSE),実行度合表集計!$I:$I,DE118,実行度合表集計!$S:$S,$A$107,実行度合表集計!$D:$D,"&lt;&gt;")*集計フラグ12</f>
        <v>#REF!</v>
      </c>
      <c r="DM118" s="858" t="e">
        <f t="shared" ca="1" si="86"/>
        <v>#REF!</v>
      </c>
      <c r="DN118" s="845" t="e">
        <f t="shared" ca="1" si="106"/>
        <v>#REF!</v>
      </c>
      <c r="DO118" s="855" t="e">
        <f t="shared" ca="1" si="107"/>
        <v>#REF!</v>
      </c>
      <c r="DP118" s="859" t="e">
        <f t="shared" ca="1" si="87"/>
        <v>#REF!</v>
      </c>
      <c r="DR118" s="970"/>
      <c r="DS118" s="852"/>
      <c r="DT118" s="853"/>
    </row>
    <row r="119" spans="1:124" ht="14.1" customHeight="1" x14ac:dyDescent="0.25">
      <c r="A119" s="1712"/>
      <c r="B119" s="854" t="s">
        <v>298</v>
      </c>
      <c r="C119" s="1699" t="str">
        <f>集計グループ13</f>
        <v>社会福祉事業</v>
      </c>
      <c r="D119" s="1700"/>
      <c r="E119" s="1701"/>
      <c r="F119" s="855" t="e">
        <f ca="1">SUMIFS(INDIRECT("実行度合表集計!C"&amp;F154,FALSE),実行度合表集計!$I:$I,C119,実行度合表集計!$S:$S,$A$107,実行度合表集計!$D:$D,"&lt;&gt;")</f>
        <v>#REF!</v>
      </c>
      <c r="G119" s="845" t="e">
        <f t="shared" ca="1" si="88"/>
        <v>#REF!</v>
      </c>
      <c r="H119" s="856" t="e">
        <f ca="1">SUMIFS(INDIRECT("実行度合表集計!C"&amp;H154,FALSE),実行度合表集計!$I:$I,C119,実行度合表集計!$S:$S,$A$107,実行度合表集計!$D:$D,"&lt;&gt;")</f>
        <v>#REF!</v>
      </c>
      <c r="I119" s="855" t="e">
        <f ca="1">H119-SUMIFS(実行度合表集計!$Q:$Q,実行度合表集計!$I:$I,C119,実行度合表集計!$S:$S,$A$107,実行度合表集計!$D:$D,"&lt;&gt;")*1000</f>
        <v>#REF!</v>
      </c>
      <c r="J119" s="857" t="e">
        <f ca="1">SUMIFS(INDIRECT("実行度合表集計!C"&amp;J154,FALSE),実行度合表集計!$I:$I,C119,実行度合表集計!$S:$S,$A$107,実行度合表集計!$D:$D,"&lt;&gt;")*集計フラグ13</f>
        <v>#REF!</v>
      </c>
      <c r="K119" s="1699" t="str">
        <f>集計グループ13</f>
        <v>社会福祉事業</v>
      </c>
      <c r="L119" s="1700"/>
      <c r="M119" s="1701"/>
      <c r="N119" s="855" t="e">
        <f ca="1">SUMIFS(INDIRECT("実行度合表集計!C"&amp;N154,FALSE),実行度合表集計!$I:$I,K119,実行度合表集計!$S:$S,$A$107,実行度合表集計!$D:$D,"&lt;&gt;")</f>
        <v>#REF!</v>
      </c>
      <c r="O119" s="845" t="e">
        <f t="shared" ca="1" si="89"/>
        <v>#REF!</v>
      </c>
      <c r="P119" s="856" t="e">
        <f ca="1">SUMIFS(INDIRECT("実行度合表集計!C"&amp;P154,FALSE),実行度合表集計!$I:$I,K119,実行度合表集計!$S:$S,$A$107,実行度合表集計!$D:$D,"&lt;&gt;")</f>
        <v>#REF!</v>
      </c>
      <c r="Q119" s="855" t="e">
        <f ca="1">P119-SUMIFS(実行度合表集計!$Q:$Q,実行度合表集計!$I:$I,K119,実行度合表集計!$S:$S,$A$107,実行度合表集計!$D:$D,"&lt;&gt;")*1000</f>
        <v>#REF!</v>
      </c>
      <c r="R119" s="857" t="e">
        <f ca="1">SUMIFS(INDIRECT("実行度合表集計!C"&amp;R154,FALSE),実行度合表集計!$I:$I,K119,実行度合表集計!$S:$S,$A$107,実行度合表集計!$D:$D,"&lt;&gt;")*集計フラグ13</f>
        <v>#REF!</v>
      </c>
      <c r="S119" s="1699" t="str">
        <f>集計グループ13</f>
        <v>社会福祉事業</v>
      </c>
      <c r="T119" s="1700"/>
      <c r="U119" s="1701"/>
      <c r="V119" s="855" t="e">
        <f ca="1">SUMIFS(INDIRECT("実行度合表集計!C"&amp;V154,FALSE),実行度合表集計!$I:$I,S119,実行度合表集計!$S:$S,$A$107,実行度合表集計!$D:$D,"&lt;&gt;")</f>
        <v>#REF!</v>
      </c>
      <c r="W119" s="845" t="e">
        <f t="shared" ca="1" si="90"/>
        <v>#REF!</v>
      </c>
      <c r="X119" s="856" t="e">
        <f ca="1">SUMIFS(INDIRECT("実行度合表集計!C"&amp;X154,FALSE),実行度合表集計!$I:$I,S119,実行度合表集計!$S:$S,$A$107,実行度合表集計!$D:$D,"&lt;&gt;")</f>
        <v>#REF!</v>
      </c>
      <c r="Y119" s="855" t="e">
        <f ca="1">X119-SUMIFS(実行度合表集計!$Q:$Q,実行度合表集計!$I:$I,S119,実行度合表集計!$S:$S,$A$107,実行度合表集計!$D:$D,"&lt;&gt;")*1000</f>
        <v>#REF!</v>
      </c>
      <c r="Z119" s="857" t="e">
        <f ca="1">SUMIFS(INDIRECT("実行度合表集計!C"&amp;Z154,FALSE),実行度合表集計!$I:$I,S119,実行度合表集計!$S:$S,$A$107,実行度合表集計!$D:$D,"&lt;&gt;")*集計フラグ13</f>
        <v>#REF!</v>
      </c>
      <c r="AA119" s="858" t="e">
        <f t="shared" ca="1" si="80"/>
        <v>#REF!</v>
      </c>
      <c r="AB119" s="845" t="e">
        <f t="shared" ca="1" si="91"/>
        <v>#REF!</v>
      </c>
      <c r="AC119" s="855" t="e">
        <f t="shared" ca="1" si="81"/>
        <v>#REF!</v>
      </c>
      <c r="AD119" s="857" t="e">
        <f t="shared" ca="1" si="82"/>
        <v>#REF!</v>
      </c>
      <c r="AE119" s="1712"/>
      <c r="AF119" s="854" t="s">
        <v>298</v>
      </c>
      <c r="AG119" s="1699" t="str">
        <f>集計グループ13</f>
        <v>社会福祉事業</v>
      </c>
      <c r="AH119" s="1700"/>
      <c r="AI119" s="1701"/>
      <c r="AJ119" s="855" t="e">
        <f ca="1">SUMIFS(INDIRECT("実行度合表集計!C"&amp;AJ154,FALSE),実行度合表集計!$I:$I,AG119,実行度合表集計!$S:$S,$A$107,実行度合表集計!$D:$D,"&lt;&gt;")</f>
        <v>#REF!</v>
      </c>
      <c r="AK119" s="845" t="e">
        <f t="shared" ca="1" si="92"/>
        <v>#REF!</v>
      </c>
      <c r="AL119" s="856" t="e">
        <f ca="1">SUMIFS(INDIRECT("実行度合表集計!C"&amp;AL154,FALSE),実行度合表集計!$I:$I,AG119,実行度合表集計!$S:$S,$A$107,実行度合表集計!$D:$D,"&lt;&gt;")</f>
        <v>#REF!</v>
      </c>
      <c r="AM119" s="855" t="e">
        <f ca="1">AL119-SUMIFS(実行度合表集計!$Q:$Q,実行度合表集計!$I:$I,AG119,実行度合表集計!$S:$S,$A$107,実行度合表集計!$D:$D,"&lt;&gt;")*1000</f>
        <v>#REF!</v>
      </c>
      <c r="AN119" s="857" t="e">
        <f ca="1">SUMIFS(INDIRECT("実行度合表集計!C"&amp;AN154,FALSE),実行度合表集計!$I:$I,AG119,実行度合表集計!$S:$S,$A$107,実行度合表集計!$D:$D,"&lt;&gt;")*集計フラグ13</f>
        <v>#REF!</v>
      </c>
      <c r="AO119" s="1699" t="str">
        <f>集計グループ13</f>
        <v>社会福祉事業</v>
      </c>
      <c r="AP119" s="1700"/>
      <c r="AQ119" s="1701"/>
      <c r="AR119" s="855" t="e">
        <f ca="1">SUMIFS(INDIRECT("実行度合表集計!C"&amp;AR154,FALSE),実行度合表集計!$I:$I,AO119,実行度合表集計!$S:$S,$A$107,実行度合表集計!$D:$D,"&lt;&gt;")</f>
        <v>#REF!</v>
      </c>
      <c r="AS119" s="845" t="e">
        <f t="shared" ca="1" si="93"/>
        <v>#REF!</v>
      </c>
      <c r="AT119" s="856" t="e">
        <f ca="1">SUMIFS(INDIRECT("実行度合表集計!C"&amp;AT154,FALSE),実行度合表集計!$I:$I,AO119,実行度合表集計!$S:$S,$A$107,実行度合表集計!$D:$D,"&lt;&gt;")</f>
        <v>#REF!</v>
      </c>
      <c r="AU119" s="855" t="e">
        <f ca="1">AT119-SUMIFS(実行度合表集計!$Q:$Q,実行度合表集計!$I:$I,AO119,実行度合表集計!$S:$S,$A$107,実行度合表集計!$D:$D,"&lt;&gt;")*1000</f>
        <v>#REF!</v>
      </c>
      <c r="AV119" s="857" t="e">
        <f ca="1">SUMIFS(INDIRECT("実行度合表集計!C"&amp;AV154,FALSE),実行度合表集計!$I:$I,AO119,実行度合表集計!$S:$S,$A$107,実行度合表集計!$D:$D,"&lt;&gt;")*集計フラグ13</f>
        <v>#REF!</v>
      </c>
      <c r="AW119" s="1699" t="str">
        <f>集計グループ13</f>
        <v>社会福祉事業</v>
      </c>
      <c r="AX119" s="1700"/>
      <c r="AY119" s="1701"/>
      <c r="AZ119" s="855" t="e">
        <f ca="1">SUMIFS(INDIRECT("実行度合表集計!C"&amp;AZ154,FALSE),実行度合表集計!$I:$I,AW119,実行度合表集計!$S:$S,$A$107,実行度合表集計!$D:$D,"&lt;&gt;")</f>
        <v>#REF!</v>
      </c>
      <c r="BA119" s="845" t="e">
        <f t="shared" ca="1" si="94"/>
        <v>#REF!</v>
      </c>
      <c r="BB119" s="856" t="e">
        <f ca="1">SUMIFS(INDIRECT("実行度合表集計!C"&amp;BB154,FALSE),実行度合表集計!$I:$I,AW119,実行度合表集計!$S:$S,$A$107,実行度合表集計!$D:$D,"&lt;&gt;")</f>
        <v>#REF!</v>
      </c>
      <c r="BC119" s="855" t="e">
        <f ca="1">BB119-SUMIFS(実行度合表集計!$Q:$Q,実行度合表集計!$I:$I,AW119,実行度合表集計!$S:$S,$A$107,実行度合表集計!$D:$D,"&lt;&gt;")*1000</f>
        <v>#REF!</v>
      </c>
      <c r="BD119" s="857" t="e">
        <f ca="1">SUMIFS(INDIRECT("実行度合表集計!C"&amp;BD154,FALSE),実行度合表集計!$I:$I,AW119,実行度合表集計!$S:$S,$A$107,実行度合表集計!$D:$D,"&lt;&gt;")*集計フラグ13</f>
        <v>#REF!</v>
      </c>
      <c r="BE119" s="858" t="e">
        <f t="shared" ca="1" si="83"/>
        <v>#REF!</v>
      </c>
      <c r="BF119" s="845" t="e">
        <f t="shared" ca="1" si="108"/>
        <v>#REF!</v>
      </c>
      <c r="BG119" s="855" t="e">
        <f t="shared" ca="1" si="84"/>
        <v>#REF!</v>
      </c>
      <c r="BH119" s="859" t="e">
        <f t="shared" ca="1" si="85"/>
        <v>#REF!</v>
      </c>
      <c r="BI119" s="1712"/>
      <c r="BJ119" s="854" t="s">
        <v>298</v>
      </c>
      <c r="BK119" s="1699" t="str">
        <f>集計グループ13</f>
        <v>社会福祉事業</v>
      </c>
      <c r="BL119" s="1700"/>
      <c r="BM119" s="1701"/>
      <c r="BN119" s="855" t="e">
        <f ca="1">SUMIFS(INDIRECT("実行度合表集計!C"&amp;BN154,FALSE),実行度合表集計!$I:$I,BK119,実行度合表集計!$S:$S,$A$107,実行度合表集計!$D:$D,"&lt;&gt;")</f>
        <v>#REF!</v>
      </c>
      <c r="BO119" s="845" t="e">
        <f t="shared" ca="1" si="96"/>
        <v>#REF!</v>
      </c>
      <c r="BP119" s="856" t="e">
        <f ca="1">SUMIFS(INDIRECT("実行度合表集計!C"&amp;BP154,FALSE),実行度合表集計!$I:$I,BK119,実行度合表集計!$S:$S,$A$107,実行度合表集計!$D:$D,"&lt;&gt;")</f>
        <v>#REF!</v>
      </c>
      <c r="BQ119" s="855" t="e">
        <f ca="1">BP119-SUMIFS(実行度合表集計!$Q:$Q,実行度合表集計!$I:$I,BK119,実行度合表集計!$S:$S,$A$107,実行度合表集計!$D:$D,"&lt;&gt;")*1000</f>
        <v>#REF!</v>
      </c>
      <c r="BR119" s="857" t="e">
        <f ca="1">SUMIFS(INDIRECT("実行度合表集計!C"&amp;BR154,FALSE),実行度合表集計!$I:$I,BK119,実行度合表集計!$S:$S,$A$107,実行度合表集計!$D:$D,"&lt;&gt;")*集計フラグ13</f>
        <v>#REF!</v>
      </c>
      <c r="BS119" s="1699" t="str">
        <f>集計グループ13</f>
        <v>社会福祉事業</v>
      </c>
      <c r="BT119" s="1700"/>
      <c r="BU119" s="1701"/>
      <c r="BV119" s="855" t="e">
        <f ca="1">SUMIFS(INDIRECT("実行度合表集計!C"&amp;BV154,FALSE),実行度合表集計!$I:$I,BS119,実行度合表集計!$S:$S,$A$107,実行度合表集計!$D:$D,"&lt;&gt;")</f>
        <v>#REF!</v>
      </c>
      <c r="BW119" s="845" t="e">
        <f t="shared" ca="1" si="97"/>
        <v>#REF!</v>
      </c>
      <c r="BX119" s="856" t="e">
        <f ca="1">SUMIFS(INDIRECT("実行度合表集計!C"&amp;BX154,FALSE),実行度合表集計!$I:$I,BS119,実行度合表集計!$S:$S,$A$107,実行度合表集計!$D:$D,"&lt;&gt;")</f>
        <v>#REF!</v>
      </c>
      <c r="BY119" s="855" t="e">
        <f ca="1">BX119-SUMIFS(実行度合表集計!$Q:$Q,実行度合表集計!$I:$I,BS119,実行度合表集計!$S:$S,$A$107,実行度合表集計!$D:$D,"&lt;&gt;")*1000</f>
        <v>#REF!</v>
      </c>
      <c r="BZ119" s="857" t="e">
        <f ca="1">SUMIFS(INDIRECT("実行度合表集計!C"&amp;BZ154,FALSE),実行度合表集計!$I:$I,BS119,実行度合表集計!$S:$S,$A$107,実行度合表集計!$D:$D,"&lt;&gt;")*集計フラグ13</f>
        <v>#REF!</v>
      </c>
      <c r="CA119" s="1699" t="str">
        <f>集計グループ13</f>
        <v>社会福祉事業</v>
      </c>
      <c r="CB119" s="1700"/>
      <c r="CC119" s="1701"/>
      <c r="CD119" s="855" t="e">
        <f ca="1">SUMIFS(INDIRECT("実行度合表集計!C"&amp;CD154,FALSE),実行度合表集計!$I:$I,CA119,実行度合表集計!$S:$S,$A$107,実行度合表集計!$D:$D,"&lt;&gt;")</f>
        <v>#REF!</v>
      </c>
      <c r="CE119" s="845" t="e">
        <f t="shared" ca="1" si="98"/>
        <v>#REF!</v>
      </c>
      <c r="CF119" s="856" t="e">
        <f ca="1">SUMIFS(INDIRECT("実行度合表集計!C"&amp;CF154,FALSE),実行度合表集計!$I:$I,CA119,実行度合表集計!$S:$S,$A$107,実行度合表集計!$D:$D,"&lt;&gt;")</f>
        <v>#REF!</v>
      </c>
      <c r="CG119" s="855" t="e">
        <f ca="1">CF119-SUMIFS(実行度合表集計!$Q:$Q,実行度合表集計!$I:$I,CA119,実行度合表集計!$S:$S,$A$107,実行度合表集計!$D:$D,"&lt;&gt;")*1000</f>
        <v>#REF!</v>
      </c>
      <c r="CH119" s="857" t="e">
        <f ca="1">SUMIFS(INDIRECT("実行度合表集計!C"&amp;CH154,FALSE),実行度合表集計!$I:$I,CA119,実行度合表集計!$S:$S,$A$107,実行度合表集計!$D:$D,"&lt;&gt;")*集計フラグ13</f>
        <v>#REF!</v>
      </c>
      <c r="CI119" s="858" t="e">
        <f t="shared" ca="1" si="99"/>
        <v>#REF!</v>
      </c>
      <c r="CJ119" s="845" t="e">
        <f t="shared" ca="1" si="100"/>
        <v>#REF!</v>
      </c>
      <c r="CK119" s="855" t="e">
        <f t="shared" ca="1" si="101"/>
        <v>#REF!</v>
      </c>
      <c r="CL119" s="857" t="e">
        <f t="shared" ca="1" si="102"/>
        <v>#REF!</v>
      </c>
      <c r="CM119" s="1712"/>
      <c r="CN119" s="854" t="s">
        <v>298</v>
      </c>
      <c r="CO119" s="1699" t="str">
        <f>集計グループ13</f>
        <v>社会福祉事業</v>
      </c>
      <c r="CP119" s="1700"/>
      <c r="CQ119" s="1701"/>
      <c r="CR119" s="855" t="e">
        <f ca="1">SUMIFS(INDIRECT("実行度合表集計!C"&amp;CR154,FALSE),実行度合表集計!$I:$I,CO119,実行度合表集計!$S:$S,$A$107,実行度合表集計!$D:$D,"&lt;&gt;")</f>
        <v>#REF!</v>
      </c>
      <c r="CS119" s="845" t="e">
        <f t="shared" ca="1" si="103"/>
        <v>#REF!</v>
      </c>
      <c r="CT119" s="856" t="e">
        <f ca="1">SUMIFS(INDIRECT("実行度合表集計!C"&amp;CT154,FALSE),実行度合表集計!$I:$I,CO119,実行度合表集計!$S:$S,$A$107,実行度合表集計!$D:$D,"&lt;&gt;")</f>
        <v>#REF!</v>
      </c>
      <c r="CU119" s="855" t="e">
        <f ca="1">CT119-SUMIFS(実行度合表集計!$Q:$Q,実行度合表集計!$I:$I,CO119,実行度合表集計!$S:$S,$A$107,実行度合表集計!$D:$D,"&lt;&gt;")*1000</f>
        <v>#REF!</v>
      </c>
      <c r="CV119" s="857" t="e">
        <f ca="1">SUMIFS(INDIRECT("実行度合表集計!C"&amp;CV154,FALSE),実行度合表集計!$I:$I,CO119,実行度合表集計!$S:$S,$A$107,実行度合表集計!$D:$D,"&lt;&gt;")*集計フラグ13</f>
        <v>#REF!</v>
      </c>
      <c r="CW119" s="1699" t="str">
        <f>集計グループ13</f>
        <v>社会福祉事業</v>
      </c>
      <c r="CX119" s="1700"/>
      <c r="CY119" s="1701"/>
      <c r="CZ119" s="855" t="e">
        <f ca="1">SUMIFS(INDIRECT("実行度合表集計!C"&amp;CZ154,FALSE),実行度合表集計!$I:$I,CW119,実行度合表集計!$S:$S,$A$107,実行度合表集計!$D:$D,"&lt;&gt;")</f>
        <v>#REF!</v>
      </c>
      <c r="DA119" s="845" t="e">
        <f t="shared" ca="1" si="104"/>
        <v>#REF!</v>
      </c>
      <c r="DB119" s="856" t="e">
        <f ca="1">SUMIFS(INDIRECT("実行度合表集計!C"&amp;DB154,FALSE),実行度合表集計!$I:$I,CW119,実行度合表集計!$S:$S,$A$107,実行度合表集計!$D:$D,"&lt;&gt;")</f>
        <v>#REF!</v>
      </c>
      <c r="DC119" s="855" t="e">
        <f ca="1">DB119-SUMIFS(実行度合表集計!$Q:$Q,実行度合表集計!$I:$I,CW119,実行度合表集計!$S:$S,$A$107,実行度合表集計!$D:$D,"&lt;&gt;")*1000</f>
        <v>#REF!</v>
      </c>
      <c r="DD119" s="857" t="e">
        <f ca="1">SUMIFS(INDIRECT("実行度合表集計!C"&amp;DD154,FALSE),実行度合表集計!$I:$I,CW119,実行度合表集計!$S:$S,$A$107,実行度合表集計!$D:$D,"&lt;&gt;")*集計フラグ13</f>
        <v>#REF!</v>
      </c>
      <c r="DE119" s="1699" t="str">
        <f>集計グループ13</f>
        <v>社会福祉事業</v>
      </c>
      <c r="DF119" s="1700"/>
      <c r="DG119" s="1701"/>
      <c r="DH119" s="855" t="e">
        <f ca="1">SUMIFS(INDIRECT("実行度合表集計!C"&amp;DH154,FALSE),実行度合表集計!$I:$I,DE119,実行度合表集計!$S:$S,$A$107,実行度合表集計!$D:$D,"&lt;&gt;")</f>
        <v>#REF!</v>
      </c>
      <c r="DI119" s="845" t="e">
        <f t="shared" ca="1" si="105"/>
        <v>#REF!</v>
      </c>
      <c r="DJ119" s="856" t="e">
        <f ca="1">SUMIFS(INDIRECT("実行度合表集計!C"&amp;DJ154,FALSE),実行度合表集計!$I:$I,DE119,実行度合表集計!$S:$S,$A$107,実行度合表集計!$D:$D,"&lt;&gt;")</f>
        <v>#REF!</v>
      </c>
      <c r="DK119" s="855" t="e">
        <f ca="1">DJ119-SUMIFS(実行度合表集計!$Q:$Q,実行度合表集計!$I:$I,DE119,実行度合表集計!$S:$S,$A$107,実行度合表集計!$D:$D,"&lt;&gt;")*1000</f>
        <v>#REF!</v>
      </c>
      <c r="DL119" s="857" t="e">
        <f ca="1">SUMIFS(INDIRECT("実行度合表集計!C"&amp;DL154,FALSE),実行度合表集計!$I:$I,DE119,実行度合表集計!$S:$S,$A$107,実行度合表集計!$D:$D,"&lt;&gt;")*集計フラグ13</f>
        <v>#REF!</v>
      </c>
      <c r="DM119" s="858" t="e">
        <f t="shared" ca="1" si="86"/>
        <v>#REF!</v>
      </c>
      <c r="DN119" s="845" t="e">
        <f t="shared" ca="1" si="106"/>
        <v>#REF!</v>
      </c>
      <c r="DO119" s="855" t="e">
        <f t="shared" ca="1" si="107"/>
        <v>#REF!</v>
      </c>
      <c r="DP119" s="859" t="e">
        <f t="shared" ca="1" si="87"/>
        <v>#REF!</v>
      </c>
      <c r="DR119" s="970"/>
      <c r="DS119" s="852"/>
      <c r="DT119" s="853"/>
    </row>
    <row r="120" spans="1:124" ht="14.1" customHeight="1" x14ac:dyDescent="0.25">
      <c r="A120" s="1712"/>
      <c r="B120" s="854" t="s">
        <v>299</v>
      </c>
      <c r="C120" s="1699" t="str">
        <f>集計グループ14</f>
        <v>第一建材工業</v>
      </c>
      <c r="D120" s="1700"/>
      <c r="E120" s="1701"/>
      <c r="F120" s="855" t="e">
        <f ca="1">SUMIFS(INDIRECT("実行度合表集計!C"&amp;F154,FALSE),実行度合表集計!$I:$I,C120,実行度合表集計!$S:$S,$A$107,実行度合表集計!$D:$D,"&lt;&gt;")</f>
        <v>#REF!</v>
      </c>
      <c r="G120" s="845" t="e">
        <f t="shared" ca="1" si="88"/>
        <v>#REF!</v>
      </c>
      <c r="H120" s="856" t="e">
        <f ca="1">SUMIFS(INDIRECT("実行度合表集計!C"&amp;H154,FALSE),実行度合表集計!$I:$I,C120,実行度合表集計!$S:$S,$A$107,実行度合表集計!$D:$D,"&lt;&gt;")</f>
        <v>#REF!</v>
      </c>
      <c r="I120" s="855" t="e">
        <f ca="1">H120-SUMIFS(実行度合表集計!$Q:$Q,実行度合表集計!$I:$I,C120,実行度合表集計!$S:$S,$A$107,実行度合表集計!$D:$D,"&lt;&gt;")*1000</f>
        <v>#REF!</v>
      </c>
      <c r="J120" s="857" t="e">
        <f ca="1">SUMIFS(INDIRECT("実行度合表集計!C"&amp;J154,FALSE),実行度合表集計!$I:$I,C120,実行度合表集計!$S:$S,$A$107,実行度合表集計!$D:$D,"&lt;&gt;")*集計フラグ14</f>
        <v>#REF!</v>
      </c>
      <c r="K120" s="1699" t="str">
        <f>集計グループ14</f>
        <v>第一建材工業</v>
      </c>
      <c r="L120" s="1700"/>
      <c r="M120" s="1701"/>
      <c r="N120" s="855" t="e">
        <f ca="1">SUMIFS(INDIRECT("実行度合表集計!C"&amp;N154,FALSE),実行度合表集計!$I:$I,K120,実行度合表集計!$S:$S,$A$107,実行度合表集計!$D:$D,"&lt;&gt;")</f>
        <v>#REF!</v>
      </c>
      <c r="O120" s="845" t="e">
        <f t="shared" ca="1" si="89"/>
        <v>#REF!</v>
      </c>
      <c r="P120" s="856" t="e">
        <f ca="1">SUMIFS(INDIRECT("実行度合表集計!C"&amp;P154,FALSE),実行度合表集計!$I:$I,K120,実行度合表集計!$S:$S,$A$107,実行度合表集計!$D:$D,"&lt;&gt;")</f>
        <v>#REF!</v>
      </c>
      <c r="Q120" s="855" t="e">
        <f ca="1">P120-SUMIFS(実行度合表集計!$Q:$Q,実行度合表集計!$I:$I,K120,実行度合表集計!$S:$S,$A$107,実行度合表集計!$D:$D,"&lt;&gt;")*1000</f>
        <v>#REF!</v>
      </c>
      <c r="R120" s="857" t="e">
        <f ca="1">SUMIFS(INDIRECT("実行度合表集計!C"&amp;R154,FALSE),実行度合表集計!$I:$I,K120,実行度合表集計!$S:$S,$A$107,実行度合表集計!$D:$D,"&lt;&gt;")*集計フラグ14</f>
        <v>#REF!</v>
      </c>
      <c r="S120" s="1699" t="str">
        <f>集計グループ14</f>
        <v>第一建材工業</v>
      </c>
      <c r="T120" s="1700"/>
      <c r="U120" s="1701"/>
      <c r="V120" s="855" t="e">
        <f ca="1">SUMIFS(INDIRECT("実行度合表集計!C"&amp;V154,FALSE),実行度合表集計!$I:$I,S120,実行度合表集計!$S:$S,$A$107,実行度合表集計!$D:$D,"&lt;&gt;")</f>
        <v>#REF!</v>
      </c>
      <c r="W120" s="845" t="e">
        <f t="shared" ca="1" si="90"/>
        <v>#REF!</v>
      </c>
      <c r="X120" s="856" t="e">
        <f ca="1">SUMIFS(INDIRECT("実行度合表集計!C"&amp;X154,FALSE),実行度合表集計!$I:$I,S120,実行度合表集計!$S:$S,$A$107,実行度合表集計!$D:$D,"&lt;&gt;")</f>
        <v>#REF!</v>
      </c>
      <c r="Y120" s="855" t="e">
        <f ca="1">X120-SUMIFS(実行度合表集計!$Q:$Q,実行度合表集計!$I:$I,S120,実行度合表集計!$S:$S,$A$107,実行度合表集計!$D:$D,"&lt;&gt;")*1000</f>
        <v>#REF!</v>
      </c>
      <c r="Z120" s="857" t="e">
        <f ca="1">SUMIFS(INDIRECT("実行度合表集計!C"&amp;Z154,FALSE),実行度合表集計!$I:$I,S120,実行度合表集計!$S:$S,$A$107,実行度合表集計!$D:$D,"&lt;&gt;")*集計フラグ14</f>
        <v>#REF!</v>
      </c>
      <c r="AA120" s="858" t="e">
        <f t="shared" ca="1" si="80"/>
        <v>#REF!</v>
      </c>
      <c r="AB120" s="845" t="e">
        <f t="shared" ca="1" si="91"/>
        <v>#REF!</v>
      </c>
      <c r="AC120" s="855" t="e">
        <f t="shared" ca="1" si="81"/>
        <v>#REF!</v>
      </c>
      <c r="AD120" s="857" t="e">
        <f t="shared" ca="1" si="82"/>
        <v>#REF!</v>
      </c>
      <c r="AE120" s="1712"/>
      <c r="AF120" s="854" t="s">
        <v>299</v>
      </c>
      <c r="AG120" s="1699" t="str">
        <f>集計グループ14</f>
        <v>第一建材工業</v>
      </c>
      <c r="AH120" s="1700"/>
      <c r="AI120" s="1701"/>
      <c r="AJ120" s="855" t="e">
        <f ca="1">SUMIFS(INDIRECT("実行度合表集計!C"&amp;AJ154,FALSE),実行度合表集計!$I:$I,AG120,実行度合表集計!$S:$S,$A$107,実行度合表集計!$D:$D,"&lt;&gt;")</f>
        <v>#REF!</v>
      </c>
      <c r="AK120" s="845" t="e">
        <f t="shared" ca="1" si="92"/>
        <v>#REF!</v>
      </c>
      <c r="AL120" s="856" t="e">
        <f ca="1">SUMIFS(INDIRECT("実行度合表集計!C"&amp;AL154,FALSE),実行度合表集計!$I:$I,AG120,実行度合表集計!$S:$S,$A$107,実行度合表集計!$D:$D,"&lt;&gt;")</f>
        <v>#REF!</v>
      </c>
      <c r="AM120" s="855" t="e">
        <f ca="1">AL120-SUMIFS(実行度合表集計!$Q:$Q,実行度合表集計!$I:$I,AG120,実行度合表集計!$S:$S,$A$107,実行度合表集計!$D:$D,"&lt;&gt;")*1000</f>
        <v>#REF!</v>
      </c>
      <c r="AN120" s="857" t="e">
        <f ca="1">SUMIFS(INDIRECT("実行度合表集計!C"&amp;AN154,FALSE),実行度合表集計!$I:$I,AG120,実行度合表集計!$S:$S,$A$107,実行度合表集計!$D:$D,"&lt;&gt;")*集計フラグ14</f>
        <v>#REF!</v>
      </c>
      <c r="AO120" s="1699" t="str">
        <f>集計グループ14</f>
        <v>第一建材工業</v>
      </c>
      <c r="AP120" s="1700"/>
      <c r="AQ120" s="1701"/>
      <c r="AR120" s="855" t="e">
        <f ca="1">SUMIFS(INDIRECT("実行度合表集計!C"&amp;AR154,FALSE),実行度合表集計!$I:$I,AO120,実行度合表集計!$S:$S,$A$107,実行度合表集計!$D:$D,"&lt;&gt;")</f>
        <v>#REF!</v>
      </c>
      <c r="AS120" s="845" t="e">
        <f t="shared" ca="1" si="93"/>
        <v>#REF!</v>
      </c>
      <c r="AT120" s="856" t="e">
        <f ca="1">SUMIFS(INDIRECT("実行度合表集計!C"&amp;AT154,FALSE),実行度合表集計!$I:$I,AO120,実行度合表集計!$S:$S,$A$107,実行度合表集計!$D:$D,"&lt;&gt;")</f>
        <v>#REF!</v>
      </c>
      <c r="AU120" s="855" t="e">
        <f ca="1">AT120-SUMIFS(実行度合表集計!$Q:$Q,実行度合表集計!$I:$I,AO120,実行度合表集計!$S:$S,$A$107,実行度合表集計!$D:$D,"&lt;&gt;")*1000</f>
        <v>#REF!</v>
      </c>
      <c r="AV120" s="857" t="e">
        <f ca="1">SUMIFS(INDIRECT("実行度合表集計!C"&amp;AV154,FALSE),実行度合表集計!$I:$I,AO120,実行度合表集計!$S:$S,$A$107,実行度合表集計!$D:$D,"&lt;&gt;")*集計フラグ14</f>
        <v>#REF!</v>
      </c>
      <c r="AW120" s="1699" t="str">
        <f>集計グループ14</f>
        <v>第一建材工業</v>
      </c>
      <c r="AX120" s="1700"/>
      <c r="AY120" s="1701"/>
      <c r="AZ120" s="855" t="e">
        <f ca="1">SUMIFS(INDIRECT("実行度合表集計!C"&amp;AZ154,FALSE),実行度合表集計!$I:$I,AW120,実行度合表集計!$S:$S,$A$107,実行度合表集計!$D:$D,"&lt;&gt;")</f>
        <v>#REF!</v>
      </c>
      <c r="BA120" s="845" t="e">
        <f t="shared" ca="1" si="94"/>
        <v>#REF!</v>
      </c>
      <c r="BB120" s="856" t="e">
        <f ca="1">SUMIFS(INDIRECT("実行度合表集計!C"&amp;BB154,FALSE),実行度合表集計!$I:$I,AW120,実行度合表集計!$S:$S,$A$107,実行度合表集計!$D:$D,"&lt;&gt;")</f>
        <v>#REF!</v>
      </c>
      <c r="BC120" s="855" t="e">
        <f ca="1">BB120-SUMIFS(実行度合表集計!$Q:$Q,実行度合表集計!$I:$I,AW120,実行度合表集計!$S:$S,$A$107,実行度合表集計!$D:$D,"&lt;&gt;")*1000</f>
        <v>#REF!</v>
      </c>
      <c r="BD120" s="857" t="e">
        <f ca="1">SUMIFS(INDIRECT("実行度合表集計!C"&amp;BD154,FALSE),実行度合表集計!$I:$I,AW120,実行度合表集計!$S:$S,$A$107,実行度合表集計!$D:$D,"&lt;&gt;")*集計フラグ14</f>
        <v>#REF!</v>
      </c>
      <c r="BE120" s="858" t="e">
        <f t="shared" ca="1" si="83"/>
        <v>#REF!</v>
      </c>
      <c r="BF120" s="845" t="e">
        <f t="shared" ca="1" si="108"/>
        <v>#REF!</v>
      </c>
      <c r="BG120" s="855" t="e">
        <f t="shared" ca="1" si="84"/>
        <v>#REF!</v>
      </c>
      <c r="BH120" s="859" t="e">
        <f t="shared" ca="1" si="85"/>
        <v>#REF!</v>
      </c>
      <c r="BI120" s="1712"/>
      <c r="BJ120" s="854" t="s">
        <v>299</v>
      </c>
      <c r="BK120" s="1699" t="str">
        <f>集計グループ14</f>
        <v>第一建材工業</v>
      </c>
      <c r="BL120" s="1700"/>
      <c r="BM120" s="1701"/>
      <c r="BN120" s="855" t="e">
        <f ca="1">SUMIFS(INDIRECT("実行度合表集計!C"&amp;BN154,FALSE),実行度合表集計!$I:$I,BK120,実行度合表集計!$S:$S,$A$107,実行度合表集計!$D:$D,"&lt;&gt;")</f>
        <v>#REF!</v>
      </c>
      <c r="BO120" s="845" t="e">
        <f t="shared" ca="1" si="96"/>
        <v>#REF!</v>
      </c>
      <c r="BP120" s="856" t="e">
        <f ca="1">SUMIFS(INDIRECT("実行度合表集計!C"&amp;BP154,FALSE),実行度合表集計!$I:$I,BK120,実行度合表集計!$S:$S,$A$107,実行度合表集計!$D:$D,"&lt;&gt;")</f>
        <v>#REF!</v>
      </c>
      <c r="BQ120" s="855" t="e">
        <f ca="1">BP120-SUMIFS(実行度合表集計!$Q:$Q,実行度合表集計!$I:$I,BK120,実行度合表集計!$S:$S,$A$107,実行度合表集計!$D:$D,"&lt;&gt;")*1000</f>
        <v>#REF!</v>
      </c>
      <c r="BR120" s="857" t="e">
        <f ca="1">SUMIFS(INDIRECT("実行度合表集計!C"&amp;BR154,FALSE),実行度合表集計!$I:$I,BK120,実行度合表集計!$S:$S,$A$107,実行度合表集計!$D:$D,"&lt;&gt;")*集計フラグ14</f>
        <v>#REF!</v>
      </c>
      <c r="BS120" s="1699" t="str">
        <f>集計グループ14</f>
        <v>第一建材工業</v>
      </c>
      <c r="BT120" s="1700"/>
      <c r="BU120" s="1701"/>
      <c r="BV120" s="855" t="e">
        <f ca="1">SUMIFS(INDIRECT("実行度合表集計!C"&amp;BV154,FALSE),実行度合表集計!$I:$I,BS120,実行度合表集計!$S:$S,$A$107,実行度合表集計!$D:$D,"&lt;&gt;")</f>
        <v>#REF!</v>
      </c>
      <c r="BW120" s="845" t="e">
        <f t="shared" ca="1" si="97"/>
        <v>#REF!</v>
      </c>
      <c r="BX120" s="856" t="e">
        <f ca="1">SUMIFS(INDIRECT("実行度合表集計!C"&amp;BX154,FALSE),実行度合表集計!$I:$I,BS120,実行度合表集計!$S:$S,$A$107,実行度合表集計!$D:$D,"&lt;&gt;")</f>
        <v>#REF!</v>
      </c>
      <c r="BY120" s="855" t="e">
        <f ca="1">BX120-SUMIFS(実行度合表集計!$Q:$Q,実行度合表集計!$I:$I,BS120,実行度合表集計!$S:$S,$A$107,実行度合表集計!$D:$D,"&lt;&gt;")*1000</f>
        <v>#REF!</v>
      </c>
      <c r="BZ120" s="857" t="e">
        <f ca="1">SUMIFS(INDIRECT("実行度合表集計!C"&amp;BZ154,FALSE),実行度合表集計!$I:$I,BS120,実行度合表集計!$S:$S,$A$107,実行度合表集計!$D:$D,"&lt;&gt;")*集計フラグ14</f>
        <v>#REF!</v>
      </c>
      <c r="CA120" s="1699" t="str">
        <f>集計グループ14</f>
        <v>第一建材工業</v>
      </c>
      <c r="CB120" s="1700"/>
      <c r="CC120" s="1701"/>
      <c r="CD120" s="855" t="e">
        <f ca="1">SUMIFS(INDIRECT("実行度合表集計!C"&amp;CD154,FALSE),実行度合表集計!$I:$I,CA120,実行度合表集計!$S:$S,$A$107,実行度合表集計!$D:$D,"&lt;&gt;")</f>
        <v>#REF!</v>
      </c>
      <c r="CE120" s="845" t="e">
        <f t="shared" ca="1" si="98"/>
        <v>#REF!</v>
      </c>
      <c r="CF120" s="856" t="e">
        <f ca="1">SUMIFS(INDIRECT("実行度合表集計!C"&amp;CF154,FALSE),実行度合表集計!$I:$I,CA120,実行度合表集計!$S:$S,$A$107,実行度合表集計!$D:$D,"&lt;&gt;")</f>
        <v>#REF!</v>
      </c>
      <c r="CG120" s="855" t="e">
        <f ca="1">CF120-SUMIFS(実行度合表集計!$Q:$Q,実行度合表集計!$I:$I,CA120,実行度合表集計!$S:$S,$A$107,実行度合表集計!$D:$D,"&lt;&gt;")*1000</f>
        <v>#REF!</v>
      </c>
      <c r="CH120" s="857" t="e">
        <f ca="1">SUMIFS(INDIRECT("実行度合表集計!C"&amp;CH154,FALSE),実行度合表集計!$I:$I,CA120,実行度合表集計!$S:$S,$A$107,実行度合表集計!$D:$D,"&lt;&gt;")*集計フラグ14</f>
        <v>#REF!</v>
      </c>
      <c r="CI120" s="858" t="e">
        <f t="shared" ca="1" si="99"/>
        <v>#REF!</v>
      </c>
      <c r="CJ120" s="845" t="e">
        <f t="shared" ca="1" si="100"/>
        <v>#REF!</v>
      </c>
      <c r="CK120" s="855" t="e">
        <f t="shared" ca="1" si="101"/>
        <v>#REF!</v>
      </c>
      <c r="CL120" s="857" t="e">
        <f t="shared" ca="1" si="102"/>
        <v>#REF!</v>
      </c>
      <c r="CM120" s="1712"/>
      <c r="CN120" s="854" t="s">
        <v>299</v>
      </c>
      <c r="CO120" s="1699" t="str">
        <f>集計グループ14</f>
        <v>第一建材工業</v>
      </c>
      <c r="CP120" s="1700"/>
      <c r="CQ120" s="1701"/>
      <c r="CR120" s="855" t="e">
        <f ca="1">SUMIFS(INDIRECT("実行度合表集計!C"&amp;CR154,FALSE),実行度合表集計!$I:$I,CO120,実行度合表集計!$S:$S,$A$107,実行度合表集計!$D:$D,"&lt;&gt;")</f>
        <v>#REF!</v>
      </c>
      <c r="CS120" s="845" t="e">
        <f t="shared" ca="1" si="103"/>
        <v>#REF!</v>
      </c>
      <c r="CT120" s="856" t="e">
        <f ca="1">SUMIFS(INDIRECT("実行度合表集計!C"&amp;CT154,FALSE),実行度合表集計!$I:$I,CO120,実行度合表集計!$S:$S,$A$107,実行度合表集計!$D:$D,"&lt;&gt;")</f>
        <v>#REF!</v>
      </c>
      <c r="CU120" s="855" t="e">
        <f ca="1">CT120-SUMIFS(実行度合表集計!$Q:$Q,実行度合表集計!$I:$I,CO120,実行度合表集計!$S:$S,$A$107,実行度合表集計!$D:$D,"&lt;&gt;")*1000</f>
        <v>#REF!</v>
      </c>
      <c r="CV120" s="857" t="e">
        <f ca="1">SUMIFS(INDIRECT("実行度合表集計!C"&amp;CV154,FALSE),実行度合表集計!$I:$I,CO120,実行度合表集計!$S:$S,$A$107,実行度合表集計!$D:$D,"&lt;&gt;")*集計フラグ14</f>
        <v>#REF!</v>
      </c>
      <c r="CW120" s="1699" t="str">
        <f>集計グループ14</f>
        <v>第一建材工業</v>
      </c>
      <c r="CX120" s="1700"/>
      <c r="CY120" s="1701"/>
      <c r="CZ120" s="855" t="e">
        <f ca="1">SUMIFS(INDIRECT("実行度合表集計!C"&amp;CZ154,FALSE),実行度合表集計!$I:$I,CW120,実行度合表集計!$S:$S,$A$107,実行度合表集計!$D:$D,"&lt;&gt;")</f>
        <v>#REF!</v>
      </c>
      <c r="DA120" s="845" t="e">
        <f t="shared" ca="1" si="104"/>
        <v>#REF!</v>
      </c>
      <c r="DB120" s="856" t="e">
        <f ca="1">SUMIFS(INDIRECT("実行度合表集計!C"&amp;DB154,FALSE),実行度合表集計!$I:$I,CW120,実行度合表集計!$S:$S,$A$107,実行度合表集計!$D:$D,"&lt;&gt;")</f>
        <v>#REF!</v>
      </c>
      <c r="DC120" s="855" t="e">
        <f ca="1">DB120-SUMIFS(実行度合表集計!$Q:$Q,実行度合表集計!$I:$I,CW120,実行度合表集計!$S:$S,$A$107,実行度合表集計!$D:$D,"&lt;&gt;")*1000</f>
        <v>#REF!</v>
      </c>
      <c r="DD120" s="857" t="e">
        <f ca="1">SUMIFS(INDIRECT("実行度合表集計!C"&amp;DD154,FALSE),実行度合表集計!$I:$I,CW120,実行度合表集計!$S:$S,$A$107,実行度合表集計!$D:$D,"&lt;&gt;")*集計フラグ14</f>
        <v>#REF!</v>
      </c>
      <c r="DE120" s="1699" t="str">
        <f>集計グループ14</f>
        <v>第一建材工業</v>
      </c>
      <c r="DF120" s="1700"/>
      <c r="DG120" s="1701"/>
      <c r="DH120" s="855" t="e">
        <f ca="1">SUMIFS(INDIRECT("実行度合表集計!C"&amp;DH154,FALSE),実行度合表集計!$I:$I,DE120,実行度合表集計!$S:$S,$A$107,実行度合表集計!$D:$D,"&lt;&gt;")</f>
        <v>#REF!</v>
      </c>
      <c r="DI120" s="845" t="e">
        <f t="shared" ca="1" si="105"/>
        <v>#REF!</v>
      </c>
      <c r="DJ120" s="856" t="e">
        <f ca="1">SUMIFS(INDIRECT("実行度合表集計!C"&amp;DJ154,FALSE),実行度合表集計!$I:$I,DE120,実行度合表集計!$S:$S,$A$107,実行度合表集計!$D:$D,"&lt;&gt;")</f>
        <v>#REF!</v>
      </c>
      <c r="DK120" s="855" t="e">
        <f ca="1">DJ120-SUMIFS(実行度合表集計!$Q:$Q,実行度合表集計!$I:$I,DE120,実行度合表集計!$S:$S,$A$107,実行度合表集計!$D:$D,"&lt;&gt;")*1000</f>
        <v>#REF!</v>
      </c>
      <c r="DL120" s="857" t="e">
        <f ca="1">SUMIFS(INDIRECT("実行度合表集計!C"&amp;DL154,FALSE),実行度合表集計!$I:$I,DE120,実行度合表集計!$S:$S,$A$107,実行度合表集計!$D:$D,"&lt;&gt;")*集計フラグ14</f>
        <v>#REF!</v>
      </c>
      <c r="DM120" s="858" t="e">
        <f t="shared" ca="1" si="86"/>
        <v>#REF!</v>
      </c>
      <c r="DN120" s="845" t="e">
        <f t="shared" ca="1" si="106"/>
        <v>#REF!</v>
      </c>
      <c r="DO120" s="855" t="e">
        <f t="shared" ca="1" si="107"/>
        <v>#REF!</v>
      </c>
      <c r="DP120" s="859" t="e">
        <f t="shared" ca="1" si="87"/>
        <v>#REF!</v>
      </c>
      <c r="DR120" s="970"/>
      <c r="DS120" s="852"/>
      <c r="DT120" s="853"/>
    </row>
    <row r="121" spans="1:124" ht="14.1" customHeight="1" x14ac:dyDescent="0.25">
      <c r="A121" s="1712"/>
      <c r="B121" s="854" t="s">
        <v>300</v>
      </c>
      <c r="C121" s="1699" t="str">
        <f>集計グループ15</f>
        <v>FIT-JPN・PHP</v>
      </c>
      <c r="D121" s="1700"/>
      <c r="E121" s="1701"/>
      <c r="F121" s="855" t="e">
        <f ca="1">SUMIFS(INDIRECT("実行度合表集計!C"&amp;F154,FALSE),実行度合表集計!$I:$I,C121,実行度合表集計!$S:$S,$A$107,実行度合表集計!$D:$D,"&lt;&gt;")</f>
        <v>#REF!</v>
      </c>
      <c r="G121" s="845" t="e">
        <f t="shared" ca="1" si="88"/>
        <v>#REF!</v>
      </c>
      <c r="H121" s="856" t="e">
        <f ca="1">SUMIFS(INDIRECT("実行度合表集計!C"&amp;H154,FALSE),実行度合表集計!$I:$I,C121,実行度合表集計!$S:$S,$A$107,実行度合表集計!$D:$D,"&lt;&gt;")</f>
        <v>#REF!</v>
      </c>
      <c r="I121" s="855" t="e">
        <f ca="1">H121-SUMIFS(実行度合表集計!$Q:$Q,実行度合表集計!$I:$I,C121,実行度合表集計!$S:$S,$A$107,実行度合表集計!$D:$D,"&lt;&gt;")*1000</f>
        <v>#REF!</v>
      </c>
      <c r="J121" s="857" t="e">
        <f ca="1">SUMIFS(INDIRECT("実行度合表集計!C"&amp;J154,FALSE),実行度合表集計!$I:$I,C121,実行度合表集計!$S:$S,$A$107,実行度合表集計!$D:$D,"&lt;&gt;")*集計フラグ15</f>
        <v>#REF!</v>
      </c>
      <c r="K121" s="1699" t="str">
        <f>集計グループ15</f>
        <v>FIT-JPN・PHP</v>
      </c>
      <c r="L121" s="1700"/>
      <c r="M121" s="1701"/>
      <c r="N121" s="855" t="e">
        <f ca="1">SUMIFS(INDIRECT("実行度合表集計!C"&amp;N154,FALSE),実行度合表集計!$I:$I,K121,実行度合表集計!$S:$S,$A$107,実行度合表集計!$D:$D,"&lt;&gt;")</f>
        <v>#REF!</v>
      </c>
      <c r="O121" s="845" t="e">
        <f t="shared" ca="1" si="89"/>
        <v>#REF!</v>
      </c>
      <c r="P121" s="856" t="e">
        <f ca="1">SUMIFS(INDIRECT("実行度合表集計!C"&amp;P154,FALSE),実行度合表集計!$I:$I,K121,実行度合表集計!$S:$S,$A$107,実行度合表集計!$D:$D,"&lt;&gt;")</f>
        <v>#REF!</v>
      </c>
      <c r="Q121" s="855" t="e">
        <f ca="1">P121-SUMIFS(実行度合表集計!$Q:$Q,実行度合表集計!$I:$I,K121,実行度合表集計!$S:$S,$A$107,実行度合表集計!$D:$D,"&lt;&gt;")*1000</f>
        <v>#REF!</v>
      </c>
      <c r="R121" s="857" t="e">
        <f ca="1">SUMIFS(INDIRECT("実行度合表集計!C"&amp;R154,FALSE),実行度合表集計!$I:$I,K121,実行度合表集計!$S:$S,$A$107,実行度合表集計!$D:$D,"&lt;&gt;")*集計フラグ15</f>
        <v>#REF!</v>
      </c>
      <c r="S121" s="1699" t="str">
        <f>集計グループ15</f>
        <v>FIT-JPN・PHP</v>
      </c>
      <c r="T121" s="1700"/>
      <c r="U121" s="1701"/>
      <c r="V121" s="855" t="e">
        <f ca="1">SUMIFS(INDIRECT("実行度合表集計!C"&amp;V154,FALSE),実行度合表集計!$I:$I,S121,実行度合表集計!$S:$S,$A$107,実行度合表集計!$D:$D,"&lt;&gt;")</f>
        <v>#REF!</v>
      </c>
      <c r="W121" s="845" t="e">
        <f t="shared" ca="1" si="90"/>
        <v>#REF!</v>
      </c>
      <c r="X121" s="856" t="e">
        <f ca="1">SUMIFS(INDIRECT("実行度合表集計!C"&amp;X154,FALSE),実行度合表集計!$I:$I,S121,実行度合表集計!$S:$S,$A$107,実行度合表集計!$D:$D,"&lt;&gt;")</f>
        <v>#REF!</v>
      </c>
      <c r="Y121" s="855" t="e">
        <f ca="1">X121-SUMIFS(実行度合表集計!$Q:$Q,実行度合表集計!$I:$I,S121,実行度合表集計!$S:$S,$A$107,実行度合表集計!$D:$D,"&lt;&gt;")*1000</f>
        <v>#REF!</v>
      </c>
      <c r="Z121" s="857" t="e">
        <f ca="1">SUMIFS(INDIRECT("実行度合表集計!C"&amp;Z154,FALSE),実行度合表集計!$I:$I,S121,実行度合表集計!$S:$S,$A$107,実行度合表集計!$D:$D,"&lt;&gt;")*集計フラグ15</f>
        <v>#REF!</v>
      </c>
      <c r="AA121" s="858" t="e">
        <f t="shared" ca="1" si="80"/>
        <v>#REF!</v>
      </c>
      <c r="AB121" s="845" t="e">
        <f t="shared" ca="1" si="91"/>
        <v>#REF!</v>
      </c>
      <c r="AC121" s="855" t="e">
        <f t="shared" ca="1" si="81"/>
        <v>#REF!</v>
      </c>
      <c r="AD121" s="857" t="e">
        <f t="shared" ca="1" si="82"/>
        <v>#REF!</v>
      </c>
      <c r="AE121" s="1712"/>
      <c r="AF121" s="854" t="s">
        <v>300</v>
      </c>
      <c r="AG121" s="1699" t="str">
        <f>集計グループ15</f>
        <v>FIT-JPN・PHP</v>
      </c>
      <c r="AH121" s="1700"/>
      <c r="AI121" s="1701"/>
      <c r="AJ121" s="855" t="e">
        <f ca="1">SUMIFS(INDIRECT("実行度合表集計!C"&amp;AJ154,FALSE),実行度合表集計!$I:$I,AG121,実行度合表集計!$S:$S,$A$107,実行度合表集計!$D:$D,"&lt;&gt;")</f>
        <v>#REF!</v>
      </c>
      <c r="AK121" s="845" t="e">
        <f t="shared" ca="1" si="92"/>
        <v>#REF!</v>
      </c>
      <c r="AL121" s="856" t="e">
        <f ca="1">SUMIFS(INDIRECT("実行度合表集計!C"&amp;AL154,FALSE),実行度合表集計!$I:$I,AG121,実行度合表集計!$S:$S,$A$107,実行度合表集計!$D:$D,"&lt;&gt;")</f>
        <v>#REF!</v>
      </c>
      <c r="AM121" s="855" t="e">
        <f ca="1">AL121-SUMIFS(実行度合表集計!$Q:$Q,実行度合表集計!$I:$I,AG121,実行度合表集計!$S:$S,$A$107,実行度合表集計!$D:$D,"&lt;&gt;")*1000</f>
        <v>#REF!</v>
      </c>
      <c r="AN121" s="857" t="e">
        <f ca="1">SUMIFS(INDIRECT("実行度合表集計!C"&amp;AN154,FALSE),実行度合表集計!$I:$I,AG121,実行度合表集計!$S:$S,$A$107,実行度合表集計!$D:$D,"&lt;&gt;")*集計フラグ15</f>
        <v>#REF!</v>
      </c>
      <c r="AO121" s="1699" t="str">
        <f>集計グループ15</f>
        <v>FIT-JPN・PHP</v>
      </c>
      <c r="AP121" s="1700"/>
      <c r="AQ121" s="1701"/>
      <c r="AR121" s="855" t="e">
        <f ca="1">SUMIFS(INDIRECT("実行度合表集計!C"&amp;AR154,FALSE),実行度合表集計!$I:$I,AO121,実行度合表集計!$S:$S,$A$107,実行度合表集計!$D:$D,"&lt;&gt;")</f>
        <v>#REF!</v>
      </c>
      <c r="AS121" s="845" t="e">
        <f t="shared" ca="1" si="93"/>
        <v>#REF!</v>
      </c>
      <c r="AT121" s="856" t="e">
        <f ca="1">SUMIFS(INDIRECT("実行度合表集計!C"&amp;AT154,FALSE),実行度合表集計!$I:$I,AO121,実行度合表集計!$S:$S,$A$107,実行度合表集計!$D:$D,"&lt;&gt;")</f>
        <v>#REF!</v>
      </c>
      <c r="AU121" s="855" t="e">
        <f ca="1">AT121-SUMIFS(実行度合表集計!$Q:$Q,実行度合表集計!$I:$I,AO121,実行度合表集計!$S:$S,$A$107,実行度合表集計!$D:$D,"&lt;&gt;")*1000</f>
        <v>#REF!</v>
      </c>
      <c r="AV121" s="857" t="e">
        <f ca="1">SUMIFS(INDIRECT("実行度合表集計!C"&amp;AV154,FALSE),実行度合表集計!$I:$I,AO121,実行度合表集計!$S:$S,$A$107,実行度合表集計!$D:$D,"&lt;&gt;")*集計フラグ15</f>
        <v>#REF!</v>
      </c>
      <c r="AW121" s="1699" t="str">
        <f>集計グループ15</f>
        <v>FIT-JPN・PHP</v>
      </c>
      <c r="AX121" s="1700"/>
      <c r="AY121" s="1701"/>
      <c r="AZ121" s="855" t="e">
        <f ca="1">SUMIFS(INDIRECT("実行度合表集計!C"&amp;AZ154,FALSE),実行度合表集計!$I:$I,AW121,実行度合表集計!$S:$S,$A$107,実行度合表集計!$D:$D,"&lt;&gt;")</f>
        <v>#REF!</v>
      </c>
      <c r="BA121" s="845" t="e">
        <f t="shared" ca="1" si="94"/>
        <v>#REF!</v>
      </c>
      <c r="BB121" s="856" t="e">
        <f ca="1">SUMIFS(INDIRECT("実行度合表集計!C"&amp;BB154,FALSE),実行度合表集計!$I:$I,AW121,実行度合表集計!$S:$S,$A$107,実行度合表集計!$D:$D,"&lt;&gt;")</f>
        <v>#REF!</v>
      </c>
      <c r="BC121" s="855" t="e">
        <f ca="1">BB121-SUMIFS(実行度合表集計!$Q:$Q,実行度合表集計!$I:$I,AW121,実行度合表集計!$S:$S,$A$107,実行度合表集計!$D:$D,"&lt;&gt;")*1000</f>
        <v>#REF!</v>
      </c>
      <c r="BD121" s="857" t="e">
        <f ca="1">SUMIFS(INDIRECT("実行度合表集計!C"&amp;BD154,FALSE),実行度合表集計!$I:$I,AW121,実行度合表集計!$S:$S,$A$107,実行度合表集計!$D:$D,"&lt;&gt;")*集計フラグ15</f>
        <v>#REF!</v>
      </c>
      <c r="BE121" s="858" t="e">
        <f t="shared" ca="1" si="83"/>
        <v>#REF!</v>
      </c>
      <c r="BF121" s="845" t="e">
        <f t="shared" ca="1" si="108"/>
        <v>#REF!</v>
      </c>
      <c r="BG121" s="855" t="e">
        <f t="shared" ca="1" si="84"/>
        <v>#REF!</v>
      </c>
      <c r="BH121" s="859" t="e">
        <f t="shared" ca="1" si="85"/>
        <v>#REF!</v>
      </c>
      <c r="BI121" s="1712"/>
      <c r="BJ121" s="854" t="s">
        <v>300</v>
      </c>
      <c r="BK121" s="1699" t="str">
        <f>集計グループ15</f>
        <v>FIT-JPN・PHP</v>
      </c>
      <c r="BL121" s="1700"/>
      <c r="BM121" s="1701"/>
      <c r="BN121" s="855" t="e">
        <f ca="1">SUMIFS(INDIRECT("実行度合表集計!C"&amp;BN154,FALSE),実行度合表集計!$I:$I,BK121,実行度合表集計!$S:$S,$A$107,実行度合表集計!$D:$D,"&lt;&gt;")</f>
        <v>#REF!</v>
      </c>
      <c r="BO121" s="845" t="e">
        <f t="shared" ca="1" si="96"/>
        <v>#REF!</v>
      </c>
      <c r="BP121" s="856" t="e">
        <f ca="1">SUMIFS(INDIRECT("実行度合表集計!C"&amp;BP154,FALSE),実行度合表集計!$I:$I,BK121,実行度合表集計!$S:$S,$A$107,実行度合表集計!$D:$D,"&lt;&gt;")</f>
        <v>#REF!</v>
      </c>
      <c r="BQ121" s="855" t="e">
        <f ca="1">BP121-SUMIFS(実行度合表集計!$Q:$Q,実行度合表集計!$I:$I,BK121,実行度合表集計!$S:$S,$A$107,実行度合表集計!$D:$D,"&lt;&gt;")*1000</f>
        <v>#REF!</v>
      </c>
      <c r="BR121" s="857" t="e">
        <f ca="1">SUMIFS(INDIRECT("実行度合表集計!C"&amp;BR154,FALSE),実行度合表集計!$I:$I,BK121,実行度合表集計!$S:$S,$A$107,実行度合表集計!$D:$D,"&lt;&gt;")*集計フラグ15</f>
        <v>#REF!</v>
      </c>
      <c r="BS121" s="1699" t="str">
        <f>集計グループ15</f>
        <v>FIT-JPN・PHP</v>
      </c>
      <c r="BT121" s="1700"/>
      <c r="BU121" s="1701"/>
      <c r="BV121" s="855" t="e">
        <f ca="1">SUMIFS(INDIRECT("実行度合表集計!C"&amp;BV154,FALSE),実行度合表集計!$I:$I,BS121,実行度合表集計!$S:$S,$A$107,実行度合表集計!$D:$D,"&lt;&gt;")</f>
        <v>#REF!</v>
      </c>
      <c r="BW121" s="845" t="e">
        <f t="shared" ca="1" si="97"/>
        <v>#REF!</v>
      </c>
      <c r="BX121" s="856" t="e">
        <f ca="1">SUMIFS(INDIRECT("実行度合表集計!C"&amp;BX154,FALSE),実行度合表集計!$I:$I,BS121,実行度合表集計!$S:$S,$A$107,実行度合表集計!$D:$D,"&lt;&gt;")</f>
        <v>#REF!</v>
      </c>
      <c r="BY121" s="855" t="e">
        <f ca="1">BX121-SUMIFS(実行度合表集計!$Q:$Q,実行度合表集計!$I:$I,BS121,実行度合表集計!$S:$S,$A$107,実行度合表集計!$D:$D,"&lt;&gt;")*1000</f>
        <v>#REF!</v>
      </c>
      <c r="BZ121" s="857" t="e">
        <f ca="1">SUMIFS(INDIRECT("実行度合表集計!C"&amp;BZ154,FALSE),実行度合表集計!$I:$I,BS121,実行度合表集計!$S:$S,$A$107,実行度合表集計!$D:$D,"&lt;&gt;")*集計フラグ15</f>
        <v>#REF!</v>
      </c>
      <c r="CA121" s="1699" t="str">
        <f>集計グループ15</f>
        <v>FIT-JPN・PHP</v>
      </c>
      <c r="CB121" s="1700"/>
      <c r="CC121" s="1701"/>
      <c r="CD121" s="855" t="e">
        <f ca="1">SUMIFS(INDIRECT("実行度合表集計!C"&amp;CD154,FALSE),実行度合表集計!$I:$I,CA121,実行度合表集計!$S:$S,$A$107,実行度合表集計!$D:$D,"&lt;&gt;")</f>
        <v>#REF!</v>
      </c>
      <c r="CE121" s="845" t="e">
        <f t="shared" ca="1" si="98"/>
        <v>#REF!</v>
      </c>
      <c r="CF121" s="856" t="e">
        <f ca="1">SUMIFS(INDIRECT("実行度合表集計!C"&amp;CF154,FALSE),実行度合表集計!$I:$I,CA121,実行度合表集計!$S:$S,$A$107,実行度合表集計!$D:$D,"&lt;&gt;")</f>
        <v>#REF!</v>
      </c>
      <c r="CG121" s="855" t="e">
        <f ca="1">CF121-SUMIFS(実行度合表集計!$Q:$Q,実行度合表集計!$I:$I,CA121,実行度合表集計!$S:$S,$A$107,実行度合表集計!$D:$D,"&lt;&gt;")*1000</f>
        <v>#REF!</v>
      </c>
      <c r="CH121" s="857" t="e">
        <f ca="1">SUMIFS(INDIRECT("実行度合表集計!C"&amp;CH154,FALSE),実行度合表集計!$I:$I,CA121,実行度合表集計!$S:$S,$A$107,実行度合表集計!$D:$D,"&lt;&gt;")*集計フラグ15</f>
        <v>#REF!</v>
      </c>
      <c r="CI121" s="858" t="e">
        <f t="shared" ca="1" si="99"/>
        <v>#REF!</v>
      </c>
      <c r="CJ121" s="845" t="e">
        <f t="shared" ca="1" si="100"/>
        <v>#REF!</v>
      </c>
      <c r="CK121" s="855" t="e">
        <f t="shared" ca="1" si="101"/>
        <v>#REF!</v>
      </c>
      <c r="CL121" s="857" t="e">
        <f t="shared" ca="1" si="102"/>
        <v>#REF!</v>
      </c>
      <c r="CM121" s="1712"/>
      <c r="CN121" s="854" t="s">
        <v>300</v>
      </c>
      <c r="CO121" s="1699" t="str">
        <f>集計グループ15</f>
        <v>FIT-JPN・PHP</v>
      </c>
      <c r="CP121" s="1700"/>
      <c r="CQ121" s="1701"/>
      <c r="CR121" s="855" t="e">
        <f ca="1">SUMIFS(INDIRECT("実行度合表集計!C"&amp;CR154,FALSE),実行度合表集計!$I:$I,CO121,実行度合表集計!$S:$S,$A$107,実行度合表集計!$D:$D,"&lt;&gt;")</f>
        <v>#REF!</v>
      </c>
      <c r="CS121" s="845" t="e">
        <f t="shared" ca="1" si="103"/>
        <v>#REF!</v>
      </c>
      <c r="CT121" s="856" t="e">
        <f ca="1">SUMIFS(INDIRECT("実行度合表集計!C"&amp;CT154,FALSE),実行度合表集計!$I:$I,CO121,実行度合表集計!$S:$S,$A$107,実行度合表集計!$D:$D,"&lt;&gt;")</f>
        <v>#REF!</v>
      </c>
      <c r="CU121" s="855" t="e">
        <f ca="1">CT121-SUMIFS(実行度合表集計!$Q:$Q,実行度合表集計!$I:$I,CO121,実行度合表集計!$S:$S,$A$107,実行度合表集計!$D:$D,"&lt;&gt;")*1000</f>
        <v>#REF!</v>
      </c>
      <c r="CV121" s="857" t="e">
        <f ca="1">SUMIFS(INDIRECT("実行度合表集計!C"&amp;CV154,FALSE),実行度合表集計!$I:$I,CO121,実行度合表集計!$S:$S,$A$107,実行度合表集計!$D:$D,"&lt;&gt;")*集計フラグ15</f>
        <v>#REF!</v>
      </c>
      <c r="CW121" s="1699" t="str">
        <f>集計グループ15</f>
        <v>FIT-JPN・PHP</v>
      </c>
      <c r="CX121" s="1700"/>
      <c r="CY121" s="1701"/>
      <c r="CZ121" s="855" t="e">
        <f ca="1">SUMIFS(INDIRECT("実行度合表集計!C"&amp;CZ154,FALSE),実行度合表集計!$I:$I,CW121,実行度合表集計!$S:$S,$A$107,実行度合表集計!$D:$D,"&lt;&gt;")</f>
        <v>#REF!</v>
      </c>
      <c r="DA121" s="845" t="e">
        <f t="shared" ca="1" si="104"/>
        <v>#REF!</v>
      </c>
      <c r="DB121" s="856" t="e">
        <f ca="1">SUMIFS(INDIRECT("実行度合表集計!C"&amp;DB154,FALSE),実行度合表集計!$I:$I,CW121,実行度合表集計!$S:$S,$A$107,実行度合表集計!$D:$D,"&lt;&gt;")</f>
        <v>#REF!</v>
      </c>
      <c r="DC121" s="855" t="e">
        <f ca="1">DB121-SUMIFS(実行度合表集計!$Q:$Q,実行度合表集計!$I:$I,CW121,実行度合表集計!$S:$S,$A$107,実行度合表集計!$D:$D,"&lt;&gt;")*1000</f>
        <v>#REF!</v>
      </c>
      <c r="DD121" s="857" t="e">
        <f ca="1">SUMIFS(INDIRECT("実行度合表集計!C"&amp;DD154,FALSE),実行度合表集計!$I:$I,CW121,実行度合表集計!$S:$S,$A$107,実行度合表集計!$D:$D,"&lt;&gt;")*集計フラグ15</f>
        <v>#REF!</v>
      </c>
      <c r="DE121" s="1699" t="str">
        <f>集計グループ15</f>
        <v>FIT-JPN・PHP</v>
      </c>
      <c r="DF121" s="1700"/>
      <c r="DG121" s="1701"/>
      <c r="DH121" s="855" t="e">
        <f ca="1">SUMIFS(INDIRECT("実行度合表集計!C"&amp;DH154,FALSE),実行度合表集計!$I:$I,DE121,実行度合表集計!$S:$S,$A$107,実行度合表集計!$D:$D,"&lt;&gt;")</f>
        <v>#REF!</v>
      </c>
      <c r="DI121" s="845" t="e">
        <f t="shared" ca="1" si="105"/>
        <v>#REF!</v>
      </c>
      <c r="DJ121" s="856" t="e">
        <f ca="1">SUMIFS(INDIRECT("実行度合表集計!C"&amp;DJ154,FALSE),実行度合表集計!$I:$I,DE121,実行度合表集計!$S:$S,$A$107,実行度合表集計!$D:$D,"&lt;&gt;")</f>
        <v>#REF!</v>
      </c>
      <c r="DK121" s="855" t="e">
        <f ca="1">DJ121-SUMIFS(実行度合表集計!$Q:$Q,実行度合表集計!$I:$I,DE121,実行度合表集計!$S:$S,$A$107,実行度合表集計!$D:$D,"&lt;&gt;")*1000</f>
        <v>#REF!</v>
      </c>
      <c r="DL121" s="857" t="e">
        <f ca="1">SUMIFS(INDIRECT("実行度合表集計!C"&amp;DL154,FALSE),実行度合表集計!$I:$I,DE121,実行度合表集計!$S:$S,$A$107,実行度合表集計!$D:$D,"&lt;&gt;")*集計フラグ15</f>
        <v>#REF!</v>
      </c>
      <c r="DM121" s="858" t="e">
        <f t="shared" ca="1" si="86"/>
        <v>#REF!</v>
      </c>
      <c r="DN121" s="845" t="e">
        <f t="shared" ca="1" si="106"/>
        <v>#REF!</v>
      </c>
      <c r="DO121" s="855" t="e">
        <f t="shared" ca="1" si="107"/>
        <v>#REF!</v>
      </c>
      <c r="DP121" s="859" t="e">
        <f t="shared" ca="1" si="87"/>
        <v>#REF!</v>
      </c>
      <c r="DR121" s="970"/>
      <c r="DS121" s="852"/>
      <c r="DT121" s="853"/>
    </row>
    <row r="122" spans="1:124" ht="14.1" customHeight="1" x14ac:dyDescent="0.25">
      <c r="A122" s="1712"/>
      <c r="B122" s="854" t="s">
        <v>301</v>
      </c>
      <c r="C122" s="1699" t="str">
        <f>集計グループ16</f>
        <v>リーガルFP事業部</v>
      </c>
      <c r="D122" s="1700"/>
      <c r="E122" s="1701"/>
      <c r="F122" s="882" t="e">
        <f ca="1">SUMIFS(INDIRECT("実行度合表集計!C"&amp;F154,FALSE),実行度合表集計!$I:$I,C122,実行度合表集計!$S:$S,$A$107,実行度合表集計!$D:$D,"&lt;&gt;")</f>
        <v>#REF!</v>
      </c>
      <c r="G122" s="883" t="e">
        <f t="shared" ca="1" si="88"/>
        <v>#REF!</v>
      </c>
      <c r="H122" s="884" t="e">
        <f ca="1">SUMIFS(INDIRECT("実行度合表集計!C"&amp;H154,FALSE),実行度合表集計!$I:$I,C122,実行度合表集計!$S:$S,$A$107,実行度合表集計!$D:$D,"&lt;&gt;")</f>
        <v>#REF!</v>
      </c>
      <c r="I122" s="882" t="e">
        <f ca="1">H122-SUMIFS(実行度合表集計!$Q:$Q,実行度合表集計!$I:$I,C122,実行度合表集計!$S:$S,$A$107,実行度合表集計!$D:$D,"&lt;&gt;")*1000</f>
        <v>#REF!</v>
      </c>
      <c r="J122" s="885" t="e">
        <f ca="1">SUMIFS(INDIRECT("実行度合表集計!C"&amp;J154,FALSE),実行度合表集計!$I:$I,C122,実行度合表集計!$S:$S,$A$107,実行度合表集計!$D:$D,"&lt;&gt;")*集計フラグ16</f>
        <v>#REF!</v>
      </c>
      <c r="K122" s="1699" t="str">
        <f>集計グループ16</f>
        <v>リーガルFP事業部</v>
      </c>
      <c r="L122" s="1700"/>
      <c r="M122" s="1701"/>
      <c r="N122" s="882" t="e">
        <f ca="1">SUMIFS(INDIRECT("実行度合表集計!C"&amp;N154,FALSE),実行度合表集計!$I:$I,K122,実行度合表集計!$S:$S,$A$107,実行度合表集計!$D:$D,"&lt;&gt;")</f>
        <v>#REF!</v>
      </c>
      <c r="O122" s="883" t="e">
        <f t="shared" ca="1" si="89"/>
        <v>#REF!</v>
      </c>
      <c r="P122" s="884" t="e">
        <f ca="1">SUMIFS(INDIRECT("実行度合表集計!C"&amp;P154,FALSE),実行度合表集計!$I:$I,K122,実行度合表集計!$S:$S,$A$107,実行度合表集計!$D:$D,"&lt;&gt;")</f>
        <v>#REF!</v>
      </c>
      <c r="Q122" s="882" t="e">
        <f ca="1">P122-SUMIFS(実行度合表集計!$Q:$Q,実行度合表集計!$I:$I,K122,実行度合表集計!$S:$S,$A$107,実行度合表集計!$D:$D,"&lt;&gt;")*1000</f>
        <v>#REF!</v>
      </c>
      <c r="R122" s="885" t="e">
        <f ca="1">SUMIFS(INDIRECT("実行度合表集計!C"&amp;R154,FALSE),実行度合表集計!$I:$I,K122,実行度合表集計!$S:$S,$A$107,実行度合表集計!$D:$D,"&lt;&gt;")*集計フラグ16</f>
        <v>#REF!</v>
      </c>
      <c r="S122" s="1699" t="str">
        <f>集計グループ16</f>
        <v>リーガルFP事業部</v>
      </c>
      <c r="T122" s="1700"/>
      <c r="U122" s="1701"/>
      <c r="V122" s="882" t="e">
        <f ca="1">SUMIFS(INDIRECT("実行度合表集計!C"&amp;V154,FALSE),実行度合表集計!$I:$I,S122,実行度合表集計!$S:$S,$A$107,実行度合表集計!$D:$D,"&lt;&gt;")</f>
        <v>#REF!</v>
      </c>
      <c r="W122" s="883" t="e">
        <f t="shared" ca="1" si="90"/>
        <v>#REF!</v>
      </c>
      <c r="X122" s="884" t="e">
        <f ca="1">SUMIFS(INDIRECT("実行度合表集計!C"&amp;X154,FALSE),実行度合表集計!$I:$I,S122,実行度合表集計!$S:$S,$A$107,実行度合表集計!$D:$D,"&lt;&gt;")</f>
        <v>#REF!</v>
      </c>
      <c r="Y122" s="882" t="e">
        <f ca="1">X122-SUMIFS(実行度合表集計!$Q:$Q,実行度合表集計!$I:$I,S122,実行度合表集計!$S:$S,$A$107,実行度合表集計!$D:$D,"&lt;&gt;")*1000</f>
        <v>#REF!</v>
      </c>
      <c r="Z122" s="885" t="e">
        <f ca="1">SUMIFS(INDIRECT("実行度合表集計!C"&amp;Z154,FALSE),実行度合表集計!$I:$I,S122,実行度合表集計!$S:$S,$A$107,実行度合表集計!$D:$D,"&lt;&gt;")*集計フラグ16</f>
        <v>#REF!</v>
      </c>
      <c r="AA122" s="886" t="e">
        <f t="shared" ca="1" si="80"/>
        <v>#REF!</v>
      </c>
      <c r="AB122" s="883" t="e">
        <f t="shared" ca="1" si="91"/>
        <v>#REF!</v>
      </c>
      <c r="AC122" s="882" t="e">
        <f t="shared" ca="1" si="81"/>
        <v>#REF!</v>
      </c>
      <c r="AD122" s="885" t="e">
        <f t="shared" ca="1" si="82"/>
        <v>#REF!</v>
      </c>
      <c r="AE122" s="1712"/>
      <c r="AF122" s="854" t="s">
        <v>301</v>
      </c>
      <c r="AG122" s="1699" t="str">
        <f>集計グループ16</f>
        <v>リーガルFP事業部</v>
      </c>
      <c r="AH122" s="1700"/>
      <c r="AI122" s="1701"/>
      <c r="AJ122" s="882" t="e">
        <f ca="1">SUMIFS(INDIRECT("実行度合表集計!C"&amp;AJ154,FALSE),実行度合表集計!$I:$I,AG122,実行度合表集計!$S:$S,$A$107,実行度合表集計!$D:$D,"&lt;&gt;")</f>
        <v>#REF!</v>
      </c>
      <c r="AK122" s="883" t="e">
        <f t="shared" ca="1" si="92"/>
        <v>#REF!</v>
      </c>
      <c r="AL122" s="884" t="e">
        <f ca="1">SUMIFS(INDIRECT("実行度合表集計!C"&amp;AL154,FALSE),実行度合表集計!$I:$I,AG122,実行度合表集計!$S:$S,$A$107,実行度合表集計!$D:$D,"&lt;&gt;")</f>
        <v>#REF!</v>
      </c>
      <c r="AM122" s="882" t="e">
        <f ca="1">AL122-SUMIFS(実行度合表集計!$Q:$Q,実行度合表集計!$I:$I,AG122,実行度合表集計!$S:$S,$A$107,実行度合表集計!$D:$D,"&lt;&gt;")*1000</f>
        <v>#REF!</v>
      </c>
      <c r="AN122" s="885" t="e">
        <f ca="1">SUMIFS(INDIRECT("実行度合表集計!C"&amp;AN154,FALSE),実行度合表集計!$I:$I,AG122,実行度合表集計!$S:$S,$A$107,実行度合表集計!$D:$D,"&lt;&gt;")*集計フラグ16</f>
        <v>#REF!</v>
      </c>
      <c r="AO122" s="1699" t="str">
        <f>集計グループ16</f>
        <v>リーガルFP事業部</v>
      </c>
      <c r="AP122" s="1700"/>
      <c r="AQ122" s="1701"/>
      <c r="AR122" s="882" t="e">
        <f ca="1">SUMIFS(INDIRECT("実行度合表集計!C"&amp;AR154,FALSE),実行度合表集計!$I:$I,AO122,実行度合表集計!$S:$S,$A$107,実行度合表集計!$D:$D,"&lt;&gt;")</f>
        <v>#REF!</v>
      </c>
      <c r="AS122" s="883" t="e">
        <f t="shared" ca="1" si="93"/>
        <v>#REF!</v>
      </c>
      <c r="AT122" s="884" t="e">
        <f ca="1">SUMIFS(INDIRECT("実行度合表集計!C"&amp;AT154,FALSE),実行度合表集計!$I:$I,AO122,実行度合表集計!$S:$S,$A$107,実行度合表集計!$D:$D,"&lt;&gt;")</f>
        <v>#REF!</v>
      </c>
      <c r="AU122" s="882" t="e">
        <f ca="1">AT122-SUMIFS(実行度合表集計!$Q:$Q,実行度合表集計!$I:$I,AO122,実行度合表集計!$S:$S,$A$107,実行度合表集計!$D:$D,"&lt;&gt;")*1000</f>
        <v>#REF!</v>
      </c>
      <c r="AV122" s="885" t="e">
        <f ca="1">SUMIFS(INDIRECT("実行度合表集計!C"&amp;AV154,FALSE),実行度合表集計!$I:$I,AO122,実行度合表集計!$S:$S,$A$107,実行度合表集計!$D:$D,"&lt;&gt;")*集計フラグ16</f>
        <v>#REF!</v>
      </c>
      <c r="AW122" s="1699" t="str">
        <f>集計グループ16</f>
        <v>リーガルFP事業部</v>
      </c>
      <c r="AX122" s="1700"/>
      <c r="AY122" s="1701"/>
      <c r="AZ122" s="882" t="e">
        <f ca="1">SUMIFS(INDIRECT("実行度合表集計!C"&amp;AZ154,FALSE),実行度合表集計!$I:$I,AW122,実行度合表集計!$S:$S,$A$107,実行度合表集計!$D:$D,"&lt;&gt;")</f>
        <v>#REF!</v>
      </c>
      <c r="BA122" s="883" t="e">
        <f t="shared" ca="1" si="94"/>
        <v>#REF!</v>
      </c>
      <c r="BB122" s="884" t="e">
        <f ca="1">SUMIFS(INDIRECT("実行度合表集計!C"&amp;BB154,FALSE),実行度合表集計!$I:$I,AW122,実行度合表集計!$S:$S,$A$107,実行度合表集計!$D:$D,"&lt;&gt;")</f>
        <v>#REF!</v>
      </c>
      <c r="BC122" s="882" t="e">
        <f ca="1">BB122-SUMIFS(実行度合表集計!$Q:$Q,実行度合表集計!$I:$I,AW122,実行度合表集計!$S:$S,$A$107,実行度合表集計!$D:$D,"&lt;&gt;")*1000</f>
        <v>#REF!</v>
      </c>
      <c r="BD122" s="885" t="e">
        <f ca="1">SUMIFS(INDIRECT("実行度合表集計!C"&amp;BD154,FALSE),実行度合表集計!$I:$I,AW122,実行度合表集計!$S:$S,$A$107,実行度合表集計!$D:$D,"&lt;&gt;")*集計フラグ16</f>
        <v>#REF!</v>
      </c>
      <c r="BE122" s="886" t="e">
        <f t="shared" ca="1" si="83"/>
        <v>#REF!</v>
      </c>
      <c r="BF122" s="883" t="e">
        <f t="shared" ca="1" si="108"/>
        <v>#REF!</v>
      </c>
      <c r="BG122" s="882" t="e">
        <f t="shared" ca="1" si="84"/>
        <v>#REF!</v>
      </c>
      <c r="BH122" s="887" t="e">
        <f t="shared" ca="1" si="85"/>
        <v>#REF!</v>
      </c>
      <c r="BI122" s="1712"/>
      <c r="BJ122" s="854" t="s">
        <v>301</v>
      </c>
      <c r="BK122" s="1699" t="str">
        <f>集計グループ16</f>
        <v>リーガルFP事業部</v>
      </c>
      <c r="BL122" s="1700"/>
      <c r="BM122" s="1701"/>
      <c r="BN122" s="882" t="e">
        <f ca="1">SUMIFS(INDIRECT("実行度合表集計!C"&amp;BN154,FALSE),実行度合表集計!$I:$I,BK122,実行度合表集計!$S:$S,$A$107,実行度合表集計!$D:$D,"&lt;&gt;")</f>
        <v>#REF!</v>
      </c>
      <c r="BO122" s="883" t="e">
        <f t="shared" ca="1" si="96"/>
        <v>#REF!</v>
      </c>
      <c r="BP122" s="884" t="e">
        <f ca="1">SUMIFS(INDIRECT("実行度合表集計!C"&amp;BP154,FALSE),実行度合表集計!$I:$I,BK122,実行度合表集計!$S:$S,$A$107,実行度合表集計!$D:$D,"&lt;&gt;")</f>
        <v>#REF!</v>
      </c>
      <c r="BQ122" s="882" t="e">
        <f ca="1">BP122-SUMIFS(実行度合表集計!$Q:$Q,実行度合表集計!$I:$I,BK122,実行度合表集計!$S:$S,$A$107,実行度合表集計!$D:$D,"&lt;&gt;")*1000</f>
        <v>#REF!</v>
      </c>
      <c r="BR122" s="885" t="e">
        <f ca="1">SUMIFS(INDIRECT("実行度合表集計!C"&amp;BR154,FALSE),実行度合表集計!$I:$I,BK122,実行度合表集計!$S:$S,$A$107,実行度合表集計!$D:$D,"&lt;&gt;")*集計フラグ16</f>
        <v>#REF!</v>
      </c>
      <c r="BS122" s="1699" t="str">
        <f>集計グループ16</f>
        <v>リーガルFP事業部</v>
      </c>
      <c r="BT122" s="1700"/>
      <c r="BU122" s="1701"/>
      <c r="BV122" s="882" t="e">
        <f ca="1">SUMIFS(INDIRECT("実行度合表集計!C"&amp;BV154,FALSE),実行度合表集計!$I:$I,BS122,実行度合表集計!$S:$S,$A$107,実行度合表集計!$D:$D,"&lt;&gt;")</f>
        <v>#REF!</v>
      </c>
      <c r="BW122" s="883" t="e">
        <f t="shared" ca="1" si="97"/>
        <v>#REF!</v>
      </c>
      <c r="BX122" s="884" t="e">
        <f ca="1">SUMIFS(INDIRECT("実行度合表集計!C"&amp;BX154,FALSE),実行度合表集計!$I:$I,BS122,実行度合表集計!$S:$S,$A$107,実行度合表集計!$D:$D,"&lt;&gt;")</f>
        <v>#REF!</v>
      </c>
      <c r="BY122" s="882" t="e">
        <f ca="1">BX122-SUMIFS(実行度合表集計!$Q:$Q,実行度合表集計!$I:$I,BS122,実行度合表集計!$S:$S,$A$107,実行度合表集計!$D:$D,"&lt;&gt;")*1000</f>
        <v>#REF!</v>
      </c>
      <c r="BZ122" s="885" t="e">
        <f ca="1">SUMIFS(INDIRECT("実行度合表集計!C"&amp;BZ154,FALSE),実行度合表集計!$I:$I,BS122,実行度合表集計!$S:$S,$A$107,実行度合表集計!$D:$D,"&lt;&gt;")*集計フラグ16</f>
        <v>#REF!</v>
      </c>
      <c r="CA122" s="1699" t="str">
        <f>集計グループ16</f>
        <v>リーガルFP事業部</v>
      </c>
      <c r="CB122" s="1700"/>
      <c r="CC122" s="1701"/>
      <c r="CD122" s="882" t="e">
        <f ca="1">SUMIFS(INDIRECT("実行度合表集計!C"&amp;CD154,FALSE),実行度合表集計!$I:$I,CA122,実行度合表集計!$S:$S,$A$107,実行度合表集計!$D:$D,"&lt;&gt;")</f>
        <v>#REF!</v>
      </c>
      <c r="CE122" s="883" t="e">
        <f t="shared" ca="1" si="98"/>
        <v>#REF!</v>
      </c>
      <c r="CF122" s="884" t="e">
        <f ca="1">SUMIFS(INDIRECT("実行度合表集計!C"&amp;CF154,FALSE),実行度合表集計!$I:$I,CA122,実行度合表集計!$S:$S,$A$107,実行度合表集計!$D:$D,"&lt;&gt;")</f>
        <v>#REF!</v>
      </c>
      <c r="CG122" s="882" t="e">
        <f ca="1">CF122-SUMIFS(実行度合表集計!$Q:$Q,実行度合表集計!$I:$I,CA122,実行度合表集計!$S:$S,$A$107,実行度合表集計!$D:$D,"&lt;&gt;")*1000</f>
        <v>#REF!</v>
      </c>
      <c r="CH122" s="885" t="e">
        <f ca="1">SUMIFS(INDIRECT("実行度合表集計!C"&amp;CH154,FALSE),実行度合表集計!$I:$I,CA122,実行度合表集計!$S:$S,$A$107,実行度合表集計!$D:$D,"&lt;&gt;")*集計フラグ16</f>
        <v>#REF!</v>
      </c>
      <c r="CI122" s="886" t="e">
        <f t="shared" ca="1" si="99"/>
        <v>#REF!</v>
      </c>
      <c r="CJ122" s="883" t="e">
        <f t="shared" ca="1" si="100"/>
        <v>#REF!</v>
      </c>
      <c r="CK122" s="882" t="e">
        <f t="shared" ca="1" si="101"/>
        <v>#REF!</v>
      </c>
      <c r="CL122" s="885" t="e">
        <f t="shared" ca="1" si="102"/>
        <v>#REF!</v>
      </c>
      <c r="CM122" s="1712"/>
      <c r="CN122" s="854" t="s">
        <v>301</v>
      </c>
      <c r="CO122" s="1699" t="str">
        <f>集計グループ16</f>
        <v>リーガルFP事業部</v>
      </c>
      <c r="CP122" s="1700"/>
      <c r="CQ122" s="1701"/>
      <c r="CR122" s="882" t="e">
        <f ca="1">SUMIFS(INDIRECT("実行度合表集計!C"&amp;CR154,FALSE),実行度合表集計!$I:$I,CO122,実行度合表集計!$S:$S,$A$107,実行度合表集計!$D:$D,"&lt;&gt;")</f>
        <v>#REF!</v>
      </c>
      <c r="CS122" s="883" t="e">
        <f t="shared" ca="1" si="103"/>
        <v>#REF!</v>
      </c>
      <c r="CT122" s="884" t="e">
        <f ca="1">SUMIFS(INDIRECT("実行度合表集計!C"&amp;CT154,FALSE),実行度合表集計!$I:$I,CO122,実行度合表集計!$S:$S,$A$107,実行度合表集計!$D:$D,"&lt;&gt;")</f>
        <v>#REF!</v>
      </c>
      <c r="CU122" s="882" t="e">
        <f ca="1">CT122-SUMIFS(実行度合表集計!$Q:$Q,実行度合表集計!$I:$I,CO122,実行度合表集計!$S:$S,$A$107,実行度合表集計!$D:$D,"&lt;&gt;")*1000</f>
        <v>#REF!</v>
      </c>
      <c r="CV122" s="885" t="e">
        <f ca="1">SUMIFS(INDIRECT("実行度合表集計!C"&amp;CV154,FALSE),実行度合表集計!$I:$I,CO122,実行度合表集計!$S:$S,$A$107,実行度合表集計!$D:$D,"&lt;&gt;")*集計フラグ16</f>
        <v>#REF!</v>
      </c>
      <c r="CW122" s="1699" t="str">
        <f>集計グループ16</f>
        <v>リーガルFP事業部</v>
      </c>
      <c r="CX122" s="1700"/>
      <c r="CY122" s="1701"/>
      <c r="CZ122" s="882" t="e">
        <f ca="1">SUMIFS(INDIRECT("実行度合表集計!C"&amp;CZ154,FALSE),実行度合表集計!$I:$I,CW122,実行度合表集計!$S:$S,$A$107,実行度合表集計!$D:$D,"&lt;&gt;")</f>
        <v>#REF!</v>
      </c>
      <c r="DA122" s="883" t="e">
        <f t="shared" ca="1" si="104"/>
        <v>#REF!</v>
      </c>
      <c r="DB122" s="884" t="e">
        <f ca="1">SUMIFS(INDIRECT("実行度合表集計!C"&amp;DB154,FALSE),実行度合表集計!$I:$I,CW122,実行度合表集計!$S:$S,$A$107,実行度合表集計!$D:$D,"&lt;&gt;")</f>
        <v>#REF!</v>
      </c>
      <c r="DC122" s="882" t="e">
        <f ca="1">DB122-SUMIFS(実行度合表集計!$Q:$Q,実行度合表集計!$I:$I,CW122,実行度合表集計!$S:$S,$A$107,実行度合表集計!$D:$D,"&lt;&gt;")*1000</f>
        <v>#REF!</v>
      </c>
      <c r="DD122" s="885" t="e">
        <f ca="1">SUMIFS(INDIRECT("実行度合表集計!C"&amp;DD154,FALSE),実行度合表集計!$I:$I,CW122,実行度合表集計!$S:$S,$A$107,実行度合表集計!$D:$D,"&lt;&gt;")*集計フラグ16</f>
        <v>#REF!</v>
      </c>
      <c r="DE122" s="1699" t="str">
        <f>集計グループ16</f>
        <v>リーガルFP事業部</v>
      </c>
      <c r="DF122" s="1700"/>
      <c r="DG122" s="1701"/>
      <c r="DH122" s="882" t="e">
        <f ca="1">SUMIFS(INDIRECT("実行度合表集計!C"&amp;DH154,FALSE),実行度合表集計!$I:$I,DE122,実行度合表集計!$S:$S,$A$107,実行度合表集計!$D:$D,"&lt;&gt;")</f>
        <v>#REF!</v>
      </c>
      <c r="DI122" s="883" t="e">
        <f t="shared" ca="1" si="105"/>
        <v>#REF!</v>
      </c>
      <c r="DJ122" s="884" t="e">
        <f ca="1">SUMIFS(INDIRECT("実行度合表集計!C"&amp;DJ154,FALSE),実行度合表集計!$I:$I,DE122,実行度合表集計!$S:$S,$A$107,実行度合表集計!$D:$D,"&lt;&gt;")</f>
        <v>#REF!</v>
      </c>
      <c r="DK122" s="882" t="e">
        <f ca="1">DJ122-SUMIFS(実行度合表集計!$Q:$Q,実行度合表集計!$I:$I,DE122,実行度合表集計!$S:$S,$A$107,実行度合表集計!$D:$D,"&lt;&gt;")*1000</f>
        <v>#REF!</v>
      </c>
      <c r="DL122" s="885" t="e">
        <f ca="1">SUMIFS(INDIRECT("実行度合表集計!C"&amp;DL154,FALSE),実行度合表集計!$I:$I,DE122,実行度合表集計!$S:$S,$A$107,実行度合表集計!$D:$D,"&lt;&gt;")*集計フラグ16</f>
        <v>#REF!</v>
      </c>
      <c r="DM122" s="886" t="e">
        <f t="shared" ca="1" si="86"/>
        <v>#REF!</v>
      </c>
      <c r="DN122" s="883" t="e">
        <f t="shared" ca="1" si="106"/>
        <v>#REF!</v>
      </c>
      <c r="DO122" s="882" t="e">
        <f t="shared" ca="1" si="107"/>
        <v>#REF!</v>
      </c>
      <c r="DP122" s="887" t="e">
        <f t="shared" ca="1" si="87"/>
        <v>#REF!</v>
      </c>
      <c r="DR122" s="970"/>
      <c r="DS122" s="852"/>
      <c r="DT122" s="853"/>
    </row>
    <row r="123" spans="1:124" ht="14.1" customHeight="1" x14ac:dyDescent="0.25">
      <c r="A123" s="1712"/>
      <c r="B123" s="854" t="s">
        <v>302</v>
      </c>
      <c r="C123" s="1699">
        <f>集計グループ17</f>
        <v>0</v>
      </c>
      <c r="D123" s="1700"/>
      <c r="E123" s="1701"/>
      <c r="F123" s="882">
        <f ca="1">SUMIFS(INDIRECT("実行度合表集計!C"&amp;F154,FALSE),実行度合表集計!$I:$I,C123,実行度合表集計!$S:$S,$A$107,実行度合表集計!$D:$D,"&lt;&gt;")</f>
        <v>0</v>
      </c>
      <c r="G123" s="883" t="str">
        <f t="shared" ca="1" si="88"/>
        <v/>
      </c>
      <c r="H123" s="884">
        <f ca="1">SUMIFS(INDIRECT("実行度合表集計!C"&amp;H154,FALSE),実行度合表集計!$I:$I,C123,実行度合表集計!$S:$S,$A$107,実行度合表集計!$D:$D,"&lt;&gt;")</f>
        <v>0</v>
      </c>
      <c r="I123" s="882">
        <f ca="1">H123-SUMIFS(実行度合表集計!$Q:$Q,実行度合表集計!$I:$I,C123,実行度合表集計!$S:$S,$A$107,実行度合表集計!$D:$D,"&lt;&gt;")*1000</f>
        <v>0</v>
      </c>
      <c r="J123" s="885">
        <f ca="1">SUMIFS(INDIRECT("実行度合表集計!C"&amp;J154,FALSE),実行度合表集計!$I:$I,C123,実行度合表集計!$S:$S,$A$107,実行度合表集計!$D:$D,"&lt;&gt;")*集計フラグ17</f>
        <v>0</v>
      </c>
      <c r="K123" s="1699">
        <f>集計グループ17</f>
        <v>0</v>
      </c>
      <c r="L123" s="1700"/>
      <c r="M123" s="1701"/>
      <c r="N123" s="882">
        <f ca="1">SUMIFS(INDIRECT("実行度合表集計!C"&amp;N154,FALSE),実行度合表集計!$I:$I,K123,実行度合表集計!$S:$S,$A$107,実行度合表集計!$D:$D,"&lt;&gt;")</f>
        <v>0</v>
      </c>
      <c r="O123" s="883" t="str">
        <f t="shared" ca="1" si="89"/>
        <v/>
      </c>
      <c r="P123" s="884">
        <f ca="1">SUMIFS(INDIRECT("実行度合表集計!C"&amp;P154,FALSE),実行度合表集計!$I:$I,K123,実行度合表集計!$S:$S,$A$107,実行度合表集計!$D:$D,"&lt;&gt;")</f>
        <v>0</v>
      </c>
      <c r="Q123" s="882">
        <f ca="1">P123-SUMIFS(実行度合表集計!$Q:$Q,実行度合表集計!$I:$I,K123,実行度合表集計!$S:$S,$A$107,実行度合表集計!$D:$D,"&lt;&gt;")*1000</f>
        <v>0</v>
      </c>
      <c r="R123" s="885">
        <f ca="1">SUMIFS(INDIRECT("実行度合表集計!C"&amp;R154,FALSE),実行度合表集計!$I:$I,K123,実行度合表集計!$S:$S,$A$107,実行度合表集計!$D:$D,"&lt;&gt;")*集計フラグ17</f>
        <v>0</v>
      </c>
      <c r="S123" s="1699">
        <f>集計グループ17</f>
        <v>0</v>
      </c>
      <c r="T123" s="1700"/>
      <c r="U123" s="1701"/>
      <c r="V123" s="882">
        <f ca="1">SUMIFS(INDIRECT("実行度合表集計!C"&amp;V154,FALSE),実行度合表集計!$I:$I,S123,実行度合表集計!$S:$S,$A$107,実行度合表集計!$D:$D,"&lt;&gt;")</f>
        <v>0</v>
      </c>
      <c r="W123" s="883" t="str">
        <f t="shared" ca="1" si="90"/>
        <v/>
      </c>
      <c r="X123" s="884">
        <f ca="1">SUMIFS(INDIRECT("実行度合表集計!C"&amp;X154,FALSE),実行度合表集計!$I:$I,S123,実行度合表集計!$S:$S,$A$107,実行度合表集計!$D:$D,"&lt;&gt;")</f>
        <v>0</v>
      </c>
      <c r="Y123" s="882">
        <f ca="1">X123-SUMIFS(実行度合表集計!$Q:$Q,実行度合表集計!$I:$I,S123,実行度合表集計!$S:$S,$A$107,実行度合表集計!$D:$D,"&lt;&gt;")*1000</f>
        <v>0</v>
      </c>
      <c r="Z123" s="885">
        <f ca="1">SUMIFS(INDIRECT("実行度合表集計!C"&amp;Z154,FALSE),実行度合表集計!$I:$I,S123,実行度合表集計!$S:$S,$A$107,実行度合表集計!$D:$D,"&lt;&gt;")*集計フラグ17</f>
        <v>0</v>
      </c>
      <c r="AA123" s="886">
        <f t="shared" ca="1" si="80"/>
        <v>0</v>
      </c>
      <c r="AB123" s="883" t="str">
        <f t="shared" ca="1" si="91"/>
        <v/>
      </c>
      <c r="AC123" s="882">
        <f t="shared" ca="1" si="81"/>
        <v>0</v>
      </c>
      <c r="AD123" s="885">
        <f t="shared" ca="1" si="82"/>
        <v>0</v>
      </c>
      <c r="AE123" s="1712"/>
      <c r="AF123" s="854" t="s">
        <v>302</v>
      </c>
      <c r="AG123" s="1699">
        <f>集計グループ17</f>
        <v>0</v>
      </c>
      <c r="AH123" s="1700"/>
      <c r="AI123" s="1701"/>
      <c r="AJ123" s="882">
        <f ca="1">SUMIFS(INDIRECT("実行度合表集計!C"&amp;AJ154,FALSE),実行度合表集計!$I:$I,AG123,実行度合表集計!$S:$S,$A$107,実行度合表集計!$D:$D,"&lt;&gt;")</f>
        <v>0</v>
      </c>
      <c r="AK123" s="883" t="str">
        <f t="shared" ca="1" si="92"/>
        <v/>
      </c>
      <c r="AL123" s="884">
        <f ca="1">SUMIFS(INDIRECT("実行度合表集計!C"&amp;AL154,FALSE),実行度合表集計!$I:$I,AG123,実行度合表集計!$S:$S,$A$107,実行度合表集計!$D:$D,"&lt;&gt;")</f>
        <v>0</v>
      </c>
      <c r="AM123" s="882">
        <f ca="1">AL123-SUMIFS(実行度合表集計!$Q:$Q,実行度合表集計!$I:$I,AG123,実行度合表集計!$S:$S,$A$107,実行度合表集計!$D:$D,"&lt;&gt;")*1000</f>
        <v>0</v>
      </c>
      <c r="AN123" s="885">
        <f ca="1">SUMIFS(INDIRECT("実行度合表集計!C"&amp;AN154,FALSE),実行度合表集計!$I:$I,AG123,実行度合表集計!$S:$S,$A$107,実行度合表集計!$D:$D,"&lt;&gt;")*集計フラグ17</f>
        <v>0</v>
      </c>
      <c r="AO123" s="1699">
        <f>集計グループ17</f>
        <v>0</v>
      </c>
      <c r="AP123" s="1700"/>
      <c r="AQ123" s="1701"/>
      <c r="AR123" s="882">
        <f ca="1">SUMIFS(INDIRECT("実行度合表集計!C"&amp;AR154,FALSE),実行度合表集計!$I:$I,AO123,実行度合表集計!$S:$S,$A$107,実行度合表集計!$D:$D,"&lt;&gt;")</f>
        <v>0</v>
      </c>
      <c r="AS123" s="883" t="str">
        <f t="shared" ca="1" si="93"/>
        <v/>
      </c>
      <c r="AT123" s="884">
        <f ca="1">SUMIFS(INDIRECT("実行度合表集計!C"&amp;AT154,FALSE),実行度合表集計!$I:$I,AO123,実行度合表集計!$S:$S,$A$107,実行度合表集計!$D:$D,"&lt;&gt;")</f>
        <v>0</v>
      </c>
      <c r="AU123" s="882">
        <f ca="1">AT123-SUMIFS(実行度合表集計!$Q:$Q,実行度合表集計!$I:$I,AO123,実行度合表集計!$S:$S,$A$107,実行度合表集計!$D:$D,"&lt;&gt;")*1000</f>
        <v>0</v>
      </c>
      <c r="AV123" s="885">
        <f ca="1">SUMIFS(INDIRECT("実行度合表集計!C"&amp;AV154,FALSE),実行度合表集計!$I:$I,AO123,実行度合表集計!$S:$S,$A$107,実行度合表集計!$D:$D,"&lt;&gt;")*集計フラグ17</f>
        <v>0</v>
      </c>
      <c r="AW123" s="1699">
        <f>集計グループ17</f>
        <v>0</v>
      </c>
      <c r="AX123" s="1700"/>
      <c r="AY123" s="1701"/>
      <c r="AZ123" s="882">
        <f ca="1">SUMIFS(INDIRECT("実行度合表集計!C"&amp;AZ154,FALSE),実行度合表集計!$I:$I,AW123,実行度合表集計!$S:$S,$A$107,実行度合表集計!$D:$D,"&lt;&gt;")</f>
        <v>0</v>
      </c>
      <c r="BA123" s="883" t="str">
        <f t="shared" ca="1" si="94"/>
        <v/>
      </c>
      <c r="BB123" s="884">
        <f ca="1">SUMIFS(INDIRECT("実行度合表集計!C"&amp;BB154,FALSE),実行度合表集計!$I:$I,AW123,実行度合表集計!$S:$S,$A$107,実行度合表集計!$D:$D,"&lt;&gt;")</f>
        <v>0</v>
      </c>
      <c r="BC123" s="882">
        <f ca="1">BB123-SUMIFS(実行度合表集計!$Q:$Q,実行度合表集計!$I:$I,AW123,実行度合表集計!$S:$S,$A$107,実行度合表集計!$D:$D,"&lt;&gt;")*1000</f>
        <v>0</v>
      </c>
      <c r="BD123" s="885">
        <f ca="1">SUMIFS(INDIRECT("実行度合表集計!C"&amp;BD154,FALSE),実行度合表集計!$I:$I,AW123,実行度合表集計!$S:$S,$A$107,実行度合表集計!$D:$D,"&lt;&gt;")*集計フラグ17</f>
        <v>0</v>
      </c>
      <c r="BE123" s="886">
        <f t="shared" ca="1" si="83"/>
        <v>0</v>
      </c>
      <c r="BF123" s="883" t="str">
        <f t="shared" ca="1" si="108"/>
        <v/>
      </c>
      <c r="BG123" s="882">
        <f t="shared" ca="1" si="84"/>
        <v>0</v>
      </c>
      <c r="BH123" s="887">
        <f t="shared" ca="1" si="85"/>
        <v>0</v>
      </c>
      <c r="BI123" s="1712"/>
      <c r="BJ123" s="854" t="s">
        <v>302</v>
      </c>
      <c r="BK123" s="1699">
        <f>集計グループ17</f>
        <v>0</v>
      </c>
      <c r="BL123" s="1700"/>
      <c r="BM123" s="1701"/>
      <c r="BN123" s="882">
        <f ca="1">SUMIFS(INDIRECT("実行度合表集計!C"&amp;BN154,FALSE),実行度合表集計!$I:$I,BK123,実行度合表集計!$S:$S,$A$107,実行度合表集計!$D:$D,"&lt;&gt;")</f>
        <v>0</v>
      </c>
      <c r="BO123" s="883" t="str">
        <f t="shared" ca="1" si="96"/>
        <v/>
      </c>
      <c r="BP123" s="884">
        <f ca="1">SUMIFS(INDIRECT("実行度合表集計!C"&amp;BP154,FALSE),実行度合表集計!$I:$I,BK123,実行度合表集計!$S:$S,$A$107,実行度合表集計!$D:$D,"&lt;&gt;")</f>
        <v>0</v>
      </c>
      <c r="BQ123" s="882">
        <f ca="1">BP123-SUMIFS(実行度合表集計!$Q:$Q,実行度合表集計!$I:$I,BK123,実行度合表集計!$S:$S,$A$107,実行度合表集計!$D:$D,"&lt;&gt;")*1000</f>
        <v>0</v>
      </c>
      <c r="BR123" s="885">
        <f ca="1">SUMIFS(INDIRECT("実行度合表集計!C"&amp;BR154,FALSE),実行度合表集計!$I:$I,BK123,実行度合表集計!$S:$S,$A$107,実行度合表集計!$D:$D,"&lt;&gt;")*集計フラグ17</f>
        <v>0</v>
      </c>
      <c r="BS123" s="1699">
        <f>集計グループ17</f>
        <v>0</v>
      </c>
      <c r="BT123" s="1700"/>
      <c r="BU123" s="1701"/>
      <c r="BV123" s="882">
        <f ca="1">SUMIFS(INDIRECT("実行度合表集計!C"&amp;BV154,FALSE),実行度合表集計!$I:$I,BS123,実行度合表集計!$S:$S,$A$107,実行度合表集計!$D:$D,"&lt;&gt;")</f>
        <v>0</v>
      </c>
      <c r="BW123" s="883" t="str">
        <f t="shared" ca="1" si="97"/>
        <v/>
      </c>
      <c r="BX123" s="884">
        <f ca="1">SUMIFS(INDIRECT("実行度合表集計!C"&amp;BX154,FALSE),実行度合表集計!$I:$I,BS123,実行度合表集計!$S:$S,$A$107,実行度合表集計!$D:$D,"&lt;&gt;")</f>
        <v>0</v>
      </c>
      <c r="BY123" s="882">
        <f ca="1">BX123-SUMIFS(実行度合表集計!$Q:$Q,実行度合表集計!$I:$I,BS123,実行度合表集計!$S:$S,$A$107,実行度合表集計!$D:$D,"&lt;&gt;")*1000</f>
        <v>0</v>
      </c>
      <c r="BZ123" s="885">
        <f ca="1">SUMIFS(INDIRECT("実行度合表集計!C"&amp;BZ154,FALSE),実行度合表集計!$I:$I,BS123,実行度合表集計!$S:$S,$A$107,実行度合表集計!$D:$D,"&lt;&gt;")*集計フラグ17</f>
        <v>0</v>
      </c>
      <c r="CA123" s="1699">
        <f>集計グループ17</f>
        <v>0</v>
      </c>
      <c r="CB123" s="1700"/>
      <c r="CC123" s="1701"/>
      <c r="CD123" s="882">
        <f ca="1">SUMIFS(INDIRECT("実行度合表集計!C"&amp;CD154,FALSE),実行度合表集計!$I:$I,CA123,実行度合表集計!$S:$S,$A$107,実行度合表集計!$D:$D,"&lt;&gt;")</f>
        <v>0</v>
      </c>
      <c r="CE123" s="883" t="str">
        <f t="shared" ca="1" si="98"/>
        <v/>
      </c>
      <c r="CF123" s="884">
        <f ca="1">SUMIFS(INDIRECT("実行度合表集計!C"&amp;CF154,FALSE),実行度合表集計!$I:$I,CA123,実行度合表集計!$S:$S,$A$107,実行度合表集計!$D:$D,"&lt;&gt;")</f>
        <v>0</v>
      </c>
      <c r="CG123" s="882">
        <f ca="1">CF123-SUMIFS(実行度合表集計!$Q:$Q,実行度合表集計!$I:$I,CA123,実行度合表集計!$S:$S,$A$107,実行度合表集計!$D:$D,"&lt;&gt;")*1000</f>
        <v>0</v>
      </c>
      <c r="CH123" s="885">
        <f ca="1">SUMIFS(INDIRECT("実行度合表集計!C"&amp;CH154,FALSE),実行度合表集計!$I:$I,CA123,実行度合表集計!$S:$S,$A$107,実行度合表集計!$D:$D,"&lt;&gt;")*集計フラグ17</f>
        <v>0</v>
      </c>
      <c r="CI123" s="886">
        <f t="shared" ca="1" si="99"/>
        <v>0</v>
      </c>
      <c r="CJ123" s="883" t="str">
        <f t="shared" ca="1" si="100"/>
        <v/>
      </c>
      <c r="CK123" s="882">
        <f t="shared" ca="1" si="101"/>
        <v>0</v>
      </c>
      <c r="CL123" s="885">
        <f t="shared" ca="1" si="102"/>
        <v>0</v>
      </c>
      <c r="CM123" s="1712"/>
      <c r="CN123" s="854" t="s">
        <v>302</v>
      </c>
      <c r="CO123" s="1699">
        <f>集計グループ17</f>
        <v>0</v>
      </c>
      <c r="CP123" s="1700"/>
      <c r="CQ123" s="1701"/>
      <c r="CR123" s="882">
        <f ca="1">SUMIFS(INDIRECT("実行度合表集計!C"&amp;CR154,FALSE),実行度合表集計!$I:$I,CO123,実行度合表集計!$S:$S,$A$107,実行度合表集計!$D:$D,"&lt;&gt;")</f>
        <v>0</v>
      </c>
      <c r="CS123" s="883" t="str">
        <f t="shared" ca="1" si="103"/>
        <v/>
      </c>
      <c r="CT123" s="884">
        <f ca="1">SUMIFS(INDIRECT("実行度合表集計!C"&amp;CT154,FALSE),実行度合表集計!$I:$I,CO123,実行度合表集計!$S:$S,$A$107,実行度合表集計!$D:$D,"&lt;&gt;")</f>
        <v>0</v>
      </c>
      <c r="CU123" s="882">
        <f ca="1">CT123-SUMIFS(実行度合表集計!$Q:$Q,実行度合表集計!$I:$I,CO123,実行度合表集計!$S:$S,$A$107,実行度合表集計!$D:$D,"&lt;&gt;")*1000</f>
        <v>0</v>
      </c>
      <c r="CV123" s="885">
        <f ca="1">SUMIFS(INDIRECT("実行度合表集計!C"&amp;CV154,FALSE),実行度合表集計!$I:$I,CO123,実行度合表集計!$S:$S,$A$107,実行度合表集計!$D:$D,"&lt;&gt;")*集計フラグ17</f>
        <v>0</v>
      </c>
      <c r="CW123" s="1699">
        <f>集計グループ17</f>
        <v>0</v>
      </c>
      <c r="CX123" s="1700"/>
      <c r="CY123" s="1701"/>
      <c r="CZ123" s="882">
        <f ca="1">SUMIFS(INDIRECT("実行度合表集計!C"&amp;CZ154,FALSE),実行度合表集計!$I:$I,CW123,実行度合表集計!$S:$S,$A$107,実行度合表集計!$D:$D,"&lt;&gt;")</f>
        <v>0</v>
      </c>
      <c r="DA123" s="883" t="str">
        <f t="shared" ca="1" si="104"/>
        <v/>
      </c>
      <c r="DB123" s="884">
        <f ca="1">SUMIFS(INDIRECT("実行度合表集計!C"&amp;DB154,FALSE),実行度合表集計!$I:$I,CW123,実行度合表集計!$S:$S,$A$107,実行度合表集計!$D:$D,"&lt;&gt;")</f>
        <v>0</v>
      </c>
      <c r="DC123" s="882">
        <f ca="1">DB123-SUMIFS(実行度合表集計!$Q:$Q,実行度合表集計!$I:$I,CW123,実行度合表集計!$S:$S,$A$107,実行度合表集計!$D:$D,"&lt;&gt;")*1000</f>
        <v>0</v>
      </c>
      <c r="DD123" s="885">
        <f ca="1">SUMIFS(INDIRECT("実行度合表集計!C"&amp;DD154,FALSE),実行度合表集計!$I:$I,CW123,実行度合表集計!$S:$S,$A$107,実行度合表集計!$D:$D,"&lt;&gt;")*集計フラグ17</f>
        <v>0</v>
      </c>
      <c r="DE123" s="1699">
        <f>集計グループ17</f>
        <v>0</v>
      </c>
      <c r="DF123" s="1700"/>
      <c r="DG123" s="1701"/>
      <c r="DH123" s="882">
        <f ca="1">SUMIFS(INDIRECT("実行度合表集計!C"&amp;DH154,FALSE),実行度合表集計!$I:$I,DE123,実行度合表集計!$S:$S,$A$107,実行度合表集計!$D:$D,"&lt;&gt;")</f>
        <v>0</v>
      </c>
      <c r="DI123" s="883" t="str">
        <f t="shared" ca="1" si="105"/>
        <v/>
      </c>
      <c r="DJ123" s="884">
        <f ca="1">SUMIFS(INDIRECT("実行度合表集計!C"&amp;DJ154,FALSE),実行度合表集計!$I:$I,DE123,実行度合表集計!$S:$S,$A$107,実行度合表集計!$D:$D,"&lt;&gt;")</f>
        <v>0</v>
      </c>
      <c r="DK123" s="882">
        <f ca="1">DJ123-SUMIFS(実行度合表集計!$Q:$Q,実行度合表集計!$I:$I,DE123,実行度合表集計!$S:$S,$A$107,実行度合表集計!$D:$D,"&lt;&gt;")*1000</f>
        <v>0</v>
      </c>
      <c r="DL123" s="885">
        <f ca="1">SUMIFS(INDIRECT("実行度合表集計!C"&amp;DL154,FALSE),実行度合表集計!$I:$I,DE123,実行度合表集計!$S:$S,$A$107,実行度合表集計!$D:$D,"&lt;&gt;")*集計フラグ17</f>
        <v>0</v>
      </c>
      <c r="DM123" s="886">
        <f t="shared" ca="1" si="86"/>
        <v>0</v>
      </c>
      <c r="DN123" s="883" t="str">
        <f t="shared" ca="1" si="106"/>
        <v/>
      </c>
      <c r="DO123" s="882">
        <f t="shared" ca="1" si="107"/>
        <v>0</v>
      </c>
      <c r="DP123" s="887">
        <f t="shared" ca="1" si="87"/>
        <v>0</v>
      </c>
      <c r="DR123" s="970"/>
      <c r="DS123" s="852"/>
      <c r="DT123" s="853"/>
    </row>
    <row r="124" spans="1:124" ht="14.1" customHeight="1" x14ac:dyDescent="0.25">
      <c r="A124" s="1712"/>
      <c r="B124" s="854" t="s">
        <v>303</v>
      </c>
      <c r="C124" s="1699">
        <f>集計グループ18</f>
        <v>0</v>
      </c>
      <c r="D124" s="1700"/>
      <c r="E124" s="1701"/>
      <c r="F124" s="882">
        <f ca="1">SUMIFS(INDIRECT("実行度合表集計!C"&amp;F154,FALSE),実行度合表集計!$I:$I,C124,実行度合表集計!$S:$S,$A$107,実行度合表集計!$D:$D,"&lt;&gt;")</f>
        <v>0</v>
      </c>
      <c r="G124" s="883" t="str">
        <f t="shared" ca="1" si="88"/>
        <v/>
      </c>
      <c r="H124" s="884">
        <f ca="1">SUMIFS(INDIRECT("実行度合表集計!C"&amp;H154,FALSE),実行度合表集計!$I:$I,C124,実行度合表集計!$S:$S,$A$107,実行度合表集計!$D:$D,"&lt;&gt;")</f>
        <v>0</v>
      </c>
      <c r="I124" s="882">
        <f ca="1">H124-SUMIFS(実行度合表集計!$Q:$Q,実行度合表集計!$I:$I,C124,実行度合表集計!$S:$S,$A$107,実行度合表集計!$D:$D,"&lt;&gt;")*1000</f>
        <v>0</v>
      </c>
      <c r="J124" s="885">
        <f ca="1">SUMIFS(INDIRECT("実行度合表集計!C"&amp;J154,FALSE),実行度合表集計!$I:$I,C124,実行度合表集計!$S:$S,$A$107,実行度合表集計!$D:$D,"&lt;&gt;")*集計フラグ18</f>
        <v>0</v>
      </c>
      <c r="K124" s="1699">
        <f>集計グループ18</f>
        <v>0</v>
      </c>
      <c r="L124" s="1700"/>
      <c r="M124" s="1701"/>
      <c r="N124" s="882">
        <f ca="1">SUMIFS(INDIRECT("実行度合表集計!C"&amp;N154,FALSE),実行度合表集計!$I:$I,K124,実行度合表集計!$S:$S,$A$107,実行度合表集計!$D:$D,"&lt;&gt;")</f>
        <v>0</v>
      </c>
      <c r="O124" s="883" t="str">
        <f t="shared" ca="1" si="89"/>
        <v/>
      </c>
      <c r="P124" s="884">
        <f ca="1">SUMIFS(INDIRECT("実行度合表集計!C"&amp;P154,FALSE),実行度合表集計!$I:$I,K124,実行度合表集計!$S:$S,$A$107,実行度合表集計!$D:$D,"&lt;&gt;")</f>
        <v>0</v>
      </c>
      <c r="Q124" s="882">
        <f ca="1">P124-SUMIFS(実行度合表集計!$Q:$Q,実行度合表集計!$I:$I,K124,実行度合表集計!$S:$S,$A$107,実行度合表集計!$D:$D,"&lt;&gt;")*1000</f>
        <v>0</v>
      </c>
      <c r="R124" s="885">
        <f ca="1">SUMIFS(INDIRECT("実行度合表集計!C"&amp;R154,FALSE),実行度合表集計!$I:$I,K124,実行度合表集計!$S:$S,$A$107,実行度合表集計!$D:$D,"&lt;&gt;")*集計フラグ18</f>
        <v>0</v>
      </c>
      <c r="S124" s="1699">
        <f>集計グループ18</f>
        <v>0</v>
      </c>
      <c r="T124" s="1700"/>
      <c r="U124" s="1701"/>
      <c r="V124" s="882">
        <f ca="1">SUMIFS(INDIRECT("実行度合表集計!C"&amp;V154,FALSE),実行度合表集計!$I:$I,S124,実行度合表集計!$S:$S,$A$107,実行度合表集計!$D:$D,"&lt;&gt;")</f>
        <v>0</v>
      </c>
      <c r="W124" s="883" t="str">
        <f t="shared" ca="1" si="90"/>
        <v/>
      </c>
      <c r="X124" s="884">
        <f ca="1">SUMIFS(INDIRECT("実行度合表集計!C"&amp;X154,FALSE),実行度合表集計!$I:$I,S124,実行度合表集計!$S:$S,$A$107,実行度合表集計!$D:$D,"&lt;&gt;")</f>
        <v>0</v>
      </c>
      <c r="Y124" s="882">
        <f ca="1">X124-SUMIFS(実行度合表集計!$Q:$Q,実行度合表集計!$I:$I,S124,実行度合表集計!$S:$S,$A$107,実行度合表集計!$D:$D,"&lt;&gt;")*1000</f>
        <v>0</v>
      </c>
      <c r="Z124" s="885">
        <f ca="1">SUMIFS(INDIRECT("実行度合表集計!C"&amp;Z154,FALSE),実行度合表集計!$I:$I,S124,実行度合表集計!$S:$S,$A$107,実行度合表集計!$D:$D,"&lt;&gt;")*集計フラグ18</f>
        <v>0</v>
      </c>
      <c r="AA124" s="886">
        <f t="shared" ca="1" si="80"/>
        <v>0</v>
      </c>
      <c r="AB124" s="883" t="str">
        <f t="shared" ca="1" si="91"/>
        <v/>
      </c>
      <c r="AC124" s="882">
        <f t="shared" ca="1" si="81"/>
        <v>0</v>
      </c>
      <c r="AD124" s="885">
        <f t="shared" ca="1" si="82"/>
        <v>0</v>
      </c>
      <c r="AE124" s="1712"/>
      <c r="AF124" s="854" t="s">
        <v>303</v>
      </c>
      <c r="AG124" s="1699">
        <f>集計グループ18</f>
        <v>0</v>
      </c>
      <c r="AH124" s="1700"/>
      <c r="AI124" s="1701"/>
      <c r="AJ124" s="882">
        <f ca="1">SUMIFS(INDIRECT("実行度合表集計!C"&amp;AJ154,FALSE),実行度合表集計!$I:$I,AG124,実行度合表集計!$S:$S,$A$107,実行度合表集計!$D:$D,"&lt;&gt;")</f>
        <v>0</v>
      </c>
      <c r="AK124" s="883" t="str">
        <f t="shared" ca="1" si="92"/>
        <v/>
      </c>
      <c r="AL124" s="884">
        <f ca="1">SUMIFS(INDIRECT("実行度合表集計!C"&amp;AL154,FALSE),実行度合表集計!$I:$I,AG124,実行度合表集計!$S:$S,$A$107,実行度合表集計!$D:$D,"&lt;&gt;")</f>
        <v>0</v>
      </c>
      <c r="AM124" s="882">
        <f ca="1">AL124-SUMIFS(実行度合表集計!$Q:$Q,実行度合表集計!$I:$I,AG124,実行度合表集計!$S:$S,$A$107,実行度合表集計!$D:$D,"&lt;&gt;")*1000</f>
        <v>0</v>
      </c>
      <c r="AN124" s="885">
        <f ca="1">SUMIFS(INDIRECT("実行度合表集計!C"&amp;AN154,FALSE),実行度合表集計!$I:$I,AG124,実行度合表集計!$S:$S,$A$107,実行度合表集計!$D:$D,"&lt;&gt;")*集計フラグ18</f>
        <v>0</v>
      </c>
      <c r="AO124" s="1699">
        <f>集計グループ18</f>
        <v>0</v>
      </c>
      <c r="AP124" s="1700"/>
      <c r="AQ124" s="1701"/>
      <c r="AR124" s="882">
        <f ca="1">SUMIFS(INDIRECT("実行度合表集計!C"&amp;AR154,FALSE),実行度合表集計!$I:$I,AO124,実行度合表集計!$S:$S,$A$107,実行度合表集計!$D:$D,"&lt;&gt;")</f>
        <v>0</v>
      </c>
      <c r="AS124" s="883" t="str">
        <f t="shared" ca="1" si="93"/>
        <v/>
      </c>
      <c r="AT124" s="884">
        <f ca="1">SUMIFS(INDIRECT("実行度合表集計!C"&amp;AT154,FALSE),実行度合表集計!$I:$I,AO124,実行度合表集計!$S:$S,$A$107,実行度合表集計!$D:$D,"&lt;&gt;")</f>
        <v>0</v>
      </c>
      <c r="AU124" s="882">
        <f ca="1">AT124-SUMIFS(実行度合表集計!$Q:$Q,実行度合表集計!$I:$I,AO124,実行度合表集計!$S:$S,$A$107,実行度合表集計!$D:$D,"&lt;&gt;")*1000</f>
        <v>0</v>
      </c>
      <c r="AV124" s="885">
        <f ca="1">SUMIFS(INDIRECT("実行度合表集計!C"&amp;AV154,FALSE),実行度合表集計!$I:$I,AO124,実行度合表集計!$S:$S,$A$107,実行度合表集計!$D:$D,"&lt;&gt;")*集計フラグ18</f>
        <v>0</v>
      </c>
      <c r="AW124" s="1699">
        <f>集計グループ18</f>
        <v>0</v>
      </c>
      <c r="AX124" s="1700"/>
      <c r="AY124" s="1701"/>
      <c r="AZ124" s="882">
        <f ca="1">SUMIFS(INDIRECT("実行度合表集計!C"&amp;AZ154,FALSE),実行度合表集計!$I:$I,AW124,実行度合表集計!$S:$S,$A$107,実行度合表集計!$D:$D,"&lt;&gt;")</f>
        <v>0</v>
      </c>
      <c r="BA124" s="883" t="str">
        <f t="shared" ca="1" si="94"/>
        <v/>
      </c>
      <c r="BB124" s="884">
        <f ca="1">SUMIFS(INDIRECT("実行度合表集計!C"&amp;BB154,FALSE),実行度合表集計!$I:$I,AW124,実行度合表集計!$S:$S,$A$107,実行度合表集計!$D:$D,"&lt;&gt;")</f>
        <v>0</v>
      </c>
      <c r="BC124" s="882">
        <f ca="1">BB124-SUMIFS(実行度合表集計!$Q:$Q,実行度合表集計!$I:$I,AW124,実行度合表集計!$S:$S,$A$107,実行度合表集計!$D:$D,"&lt;&gt;")*1000</f>
        <v>0</v>
      </c>
      <c r="BD124" s="885">
        <f ca="1">SUMIFS(INDIRECT("実行度合表集計!C"&amp;BD154,FALSE),実行度合表集計!$I:$I,AW124,実行度合表集計!$S:$S,$A$107,実行度合表集計!$D:$D,"&lt;&gt;")*集計フラグ18</f>
        <v>0</v>
      </c>
      <c r="BE124" s="886">
        <f t="shared" ca="1" si="83"/>
        <v>0</v>
      </c>
      <c r="BF124" s="883" t="str">
        <f t="shared" ca="1" si="108"/>
        <v/>
      </c>
      <c r="BG124" s="882">
        <f t="shared" ca="1" si="84"/>
        <v>0</v>
      </c>
      <c r="BH124" s="887">
        <f t="shared" ca="1" si="85"/>
        <v>0</v>
      </c>
      <c r="BI124" s="1712"/>
      <c r="BJ124" s="854" t="s">
        <v>303</v>
      </c>
      <c r="BK124" s="1699">
        <f>集計グループ18</f>
        <v>0</v>
      </c>
      <c r="BL124" s="1700"/>
      <c r="BM124" s="1701"/>
      <c r="BN124" s="882">
        <f ca="1">SUMIFS(INDIRECT("実行度合表集計!C"&amp;BN154,FALSE),実行度合表集計!$I:$I,BK124,実行度合表集計!$S:$S,$A$107,実行度合表集計!$D:$D,"&lt;&gt;")</f>
        <v>0</v>
      </c>
      <c r="BO124" s="883" t="str">
        <f t="shared" ca="1" si="96"/>
        <v/>
      </c>
      <c r="BP124" s="884">
        <f ca="1">SUMIFS(INDIRECT("実行度合表集計!C"&amp;BP154,FALSE),実行度合表集計!$I:$I,BK124,実行度合表集計!$S:$S,$A$107,実行度合表集計!$D:$D,"&lt;&gt;")</f>
        <v>0</v>
      </c>
      <c r="BQ124" s="882">
        <f ca="1">BP124-SUMIFS(実行度合表集計!$Q:$Q,実行度合表集計!$I:$I,BK124,実行度合表集計!$S:$S,$A$107,実行度合表集計!$D:$D,"&lt;&gt;")*1000</f>
        <v>0</v>
      </c>
      <c r="BR124" s="885">
        <f ca="1">SUMIFS(INDIRECT("実行度合表集計!C"&amp;BR154,FALSE),実行度合表集計!$I:$I,BK124,実行度合表集計!$S:$S,$A$107,実行度合表集計!$D:$D,"&lt;&gt;")*集計フラグ18</f>
        <v>0</v>
      </c>
      <c r="BS124" s="1699">
        <f>集計グループ18</f>
        <v>0</v>
      </c>
      <c r="BT124" s="1700"/>
      <c r="BU124" s="1701"/>
      <c r="BV124" s="882">
        <f ca="1">SUMIFS(INDIRECT("実行度合表集計!C"&amp;BV154,FALSE),実行度合表集計!$I:$I,BS124,実行度合表集計!$S:$S,$A$107,実行度合表集計!$D:$D,"&lt;&gt;")</f>
        <v>0</v>
      </c>
      <c r="BW124" s="883" t="str">
        <f t="shared" ca="1" si="97"/>
        <v/>
      </c>
      <c r="BX124" s="884">
        <f ca="1">SUMIFS(INDIRECT("実行度合表集計!C"&amp;BX154,FALSE),実行度合表集計!$I:$I,BS124,実行度合表集計!$S:$S,$A$107,実行度合表集計!$D:$D,"&lt;&gt;")</f>
        <v>0</v>
      </c>
      <c r="BY124" s="882">
        <f ca="1">BX124-SUMIFS(実行度合表集計!$Q:$Q,実行度合表集計!$I:$I,BS124,実行度合表集計!$S:$S,$A$107,実行度合表集計!$D:$D,"&lt;&gt;")*1000</f>
        <v>0</v>
      </c>
      <c r="BZ124" s="885">
        <f ca="1">SUMIFS(INDIRECT("実行度合表集計!C"&amp;BZ154,FALSE),実行度合表集計!$I:$I,BS124,実行度合表集計!$S:$S,$A$107,実行度合表集計!$D:$D,"&lt;&gt;")*集計フラグ18</f>
        <v>0</v>
      </c>
      <c r="CA124" s="1699">
        <f>集計グループ18</f>
        <v>0</v>
      </c>
      <c r="CB124" s="1700"/>
      <c r="CC124" s="1701"/>
      <c r="CD124" s="882">
        <f ca="1">SUMIFS(INDIRECT("実行度合表集計!C"&amp;CD154,FALSE),実行度合表集計!$I:$I,CA124,実行度合表集計!$S:$S,$A$107,実行度合表集計!$D:$D,"&lt;&gt;")</f>
        <v>0</v>
      </c>
      <c r="CE124" s="883" t="str">
        <f t="shared" ca="1" si="98"/>
        <v/>
      </c>
      <c r="CF124" s="884">
        <f ca="1">SUMIFS(INDIRECT("実行度合表集計!C"&amp;CF154,FALSE),実行度合表集計!$I:$I,CA124,実行度合表集計!$S:$S,$A$107,実行度合表集計!$D:$D,"&lt;&gt;")</f>
        <v>0</v>
      </c>
      <c r="CG124" s="882">
        <f ca="1">CF124-SUMIFS(実行度合表集計!$Q:$Q,実行度合表集計!$I:$I,CA124,実行度合表集計!$S:$S,$A$107,実行度合表集計!$D:$D,"&lt;&gt;")*1000</f>
        <v>0</v>
      </c>
      <c r="CH124" s="885">
        <f ca="1">SUMIFS(INDIRECT("実行度合表集計!C"&amp;CH154,FALSE),実行度合表集計!$I:$I,CA124,実行度合表集計!$S:$S,$A$107,実行度合表集計!$D:$D,"&lt;&gt;")*集計フラグ18</f>
        <v>0</v>
      </c>
      <c r="CI124" s="886">
        <f t="shared" ca="1" si="99"/>
        <v>0</v>
      </c>
      <c r="CJ124" s="883" t="str">
        <f t="shared" ca="1" si="100"/>
        <v/>
      </c>
      <c r="CK124" s="882">
        <f t="shared" ca="1" si="101"/>
        <v>0</v>
      </c>
      <c r="CL124" s="885">
        <f t="shared" ca="1" si="102"/>
        <v>0</v>
      </c>
      <c r="CM124" s="1712"/>
      <c r="CN124" s="854" t="s">
        <v>303</v>
      </c>
      <c r="CO124" s="1699">
        <f>集計グループ18</f>
        <v>0</v>
      </c>
      <c r="CP124" s="1700"/>
      <c r="CQ124" s="1701"/>
      <c r="CR124" s="882">
        <f ca="1">SUMIFS(INDIRECT("実行度合表集計!C"&amp;CR154,FALSE),実行度合表集計!$I:$I,CO124,実行度合表集計!$S:$S,$A$107,実行度合表集計!$D:$D,"&lt;&gt;")</f>
        <v>0</v>
      </c>
      <c r="CS124" s="883" t="str">
        <f t="shared" ca="1" si="103"/>
        <v/>
      </c>
      <c r="CT124" s="884">
        <f ca="1">SUMIFS(INDIRECT("実行度合表集計!C"&amp;CT154,FALSE),実行度合表集計!$I:$I,CO124,実行度合表集計!$S:$S,$A$107,実行度合表集計!$D:$D,"&lt;&gt;")</f>
        <v>0</v>
      </c>
      <c r="CU124" s="882">
        <f ca="1">CT124-SUMIFS(実行度合表集計!$Q:$Q,実行度合表集計!$I:$I,CO124,実行度合表集計!$S:$S,$A$107,実行度合表集計!$D:$D,"&lt;&gt;")*1000</f>
        <v>0</v>
      </c>
      <c r="CV124" s="885">
        <f ca="1">SUMIFS(INDIRECT("実行度合表集計!C"&amp;CV154,FALSE),実行度合表集計!$I:$I,CO124,実行度合表集計!$S:$S,$A$107,実行度合表集計!$D:$D,"&lt;&gt;")*集計フラグ18</f>
        <v>0</v>
      </c>
      <c r="CW124" s="1699">
        <f>集計グループ18</f>
        <v>0</v>
      </c>
      <c r="CX124" s="1700"/>
      <c r="CY124" s="1701"/>
      <c r="CZ124" s="882">
        <f ca="1">SUMIFS(INDIRECT("実行度合表集計!C"&amp;CZ154,FALSE),実行度合表集計!$I:$I,CW124,実行度合表集計!$S:$S,$A$107,実行度合表集計!$D:$D,"&lt;&gt;")</f>
        <v>0</v>
      </c>
      <c r="DA124" s="883" t="str">
        <f t="shared" ca="1" si="104"/>
        <v/>
      </c>
      <c r="DB124" s="884">
        <f ca="1">SUMIFS(INDIRECT("実行度合表集計!C"&amp;DB154,FALSE),実行度合表集計!$I:$I,CW124,実行度合表集計!$S:$S,$A$107,実行度合表集計!$D:$D,"&lt;&gt;")</f>
        <v>0</v>
      </c>
      <c r="DC124" s="882">
        <f ca="1">DB124-SUMIFS(実行度合表集計!$Q:$Q,実行度合表集計!$I:$I,CW124,実行度合表集計!$S:$S,$A$107,実行度合表集計!$D:$D,"&lt;&gt;")*1000</f>
        <v>0</v>
      </c>
      <c r="DD124" s="885">
        <f ca="1">SUMIFS(INDIRECT("実行度合表集計!C"&amp;DD154,FALSE),実行度合表集計!$I:$I,CW124,実行度合表集計!$S:$S,$A$107,実行度合表集計!$D:$D,"&lt;&gt;")*集計フラグ18</f>
        <v>0</v>
      </c>
      <c r="DE124" s="1699">
        <f>集計グループ18</f>
        <v>0</v>
      </c>
      <c r="DF124" s="1700"/>
      <c r="DG124" s="1701"/>
      <c r="DH124" s="882">
        <f ca="1">SUMIFS(INDIRECT("実行度合表集計!C"&amp;DH154,FALSE),実行度合表集計!$I:$I,DE124,実行度合表集計!$S:$S,$A$107,実行度合表集計!$D:$D,"&lt;&gt;")</f>
        <v>0</v>
      </c>
      <c r="DI124" s="883" t="str">
        <f t="shared" ca="1" si="105"/>
        <v/>
      </c>
      <c r="DJ124" s="884">
        <f ca="1">SUMIFS(INDIRECT("実行度合表集計!C"&amp;DJ154,FALSE),実行度合表集計!$I:$I,DE124,実行度合表集計!$S:$S,$A$107,実行度合表集計!$D:$D,"&lt;&gt;")</f>
        <v>0</v>
      </c>
      <c r="DK124" s="882">
        <f ca="1">DJ124-SUMIFS(実行度合表集計!$Q:$Q,実行度合表集計!$I:$I,DE124,実行度合表集計!$S:$S,$A$107,実行度合表集計!$D:$D,"&lt;&gt;")*1000</f>
        <v>0</v>
      </c>
      <c r="DL124" s="885">
        <f ca="1">SUMIFS(INDIRECT("実行度合表集計!C"&amp;DL154,FALSE),実行度合表集計!$I:$I,DE124,実行度合表集計!$S:$S,$A$107,実行度合表集計!$D:$D,"&lt;&gt;")*集計フラグ18</f>
        <v>0</v>
      </c>
      <c r="DM124" s="886">
        <f t="shared" ca="1" si="86"/>
        <v>0</v>
      </c>
      <c r="DN124" s="883" t="str">
        <f t="shared" ca="1" si="106"/>
        <v/>
      </c>
      <c r="DO124" s="882">
        <f t="shared" ca="1" si="107"/>
        <v>0</v>
      </c>
      <c r="DP124" s="887">
        <f t="shared" ca="1" si="87"/>
        <v>0</v>
      </c>
      <c r="DR124" s="970"/>
      <c r="DS124" s="852"/>
      <c r="DT124" s="853"/>
    </row>
    <row r="125" spans="1:124" ht="14.1" customHeight="1" x14ac:dyDescent="0.25">
      <c r="A125" s="1712"/>
      <c r="B125" s="854" t="s">
        <v>304</v>
      </c>
      <c r="C125" s="1699">
        <f>集計グループ19</f>
        <v>0</v>
      </c>
      <c r="D125" s="1700"/>
      <c r="E125" s="1701"/>
      <c r="F125" s="882">
        <f ca="1">SUMIFS(INDIRECT("実行度合表集計!C"&amp;F154,FALSE),実行度合表集計!$I:$I,C125,実行度合表集計!$S:$S,$A$107,実行度合表集計!$D:$D,"&lt;&gt;")</f>
        <v>0</v>
      </c>
      <c r="G125" s="883" t="str">
        <f t="shared" ca="1" si="88"/>
        <v/>
      </c>
      <c r="H125" s="884">
        <f ca="1">SUMIFS(INDIRECT("実行度合表集計!C"&amp;H154,FALSE),実行度合表集計!$I:$I,C125,実行度合表集計!$S:$S,$A$107,実行度合表集計!$D:$D,"&lt;&gt;")</f>
        <v>0</v>
      </c>
      <c r="I125" s="882">
        <f ca="1">H125-SUMIFS(実行度合表集計!$Q:$Q,実行度合表集計!$I:$I,C125,実行度合表集計!$S:$S,$A$107,実行度合表集計!$D:$D,"&lt;&gt;")*1000</f>
        <v>0</v>
      </c>
      <c r="J125" s="885">
        <f ca="1">SUMIFS(INDIRECT("実行度合表集計!C"&amp;J154,FALSE),実行度合表集計!$I:$I,C125,実行度合表集計!$S:$S,$A$107,実行度合表集計!$D:$D,"&lt;&gt;")*集計フラグ19</f>
        <v>0</v>
      </c>
      <c r="K125" s="1699">
        <f>集計グループ19</f>
        <v>0</v>
      </c>
      <c r="L125" s="1700"/>
      <c r="M125" s="1701"/>
      <c r="N125" s="882">
        <f ca="1">SUMIFS(INDIRECT("実行度合表集計!C"&amp;N154,FALSE),実行度合表集計!$I:$I,K125,実行度合表集計!$S:$S,$A$107,実行度合表集計!$D:$D,"&lt;&gt;")</f>
        <v>0</v>
      </c>
      <c r="O125" s="883" t="str">
        <f t="shared" ca="1" si="89"/>
        <v/>
      </c>
      <c r="P125" s="884">
        <f ca="1">SUMIFS(INDIRECT("実行度合表集計!C"&amp;P154,FALSE),実行度合表集計!$I:$I,K125,実行度合表集計!$S:$S,$A$107,実行度合表集計!$D:$D,"&lt;&gt;")</f>
        <v>0</v>
      </c>
      <c r="Q125" s="882">
        <f ca="1">P125-SUMIFS(実行度合表集計!$Q:$Q,実行度合表集計!$I:$I,K125,実行度合表集計!$S:$S,$A$107,実行度合表集計!$D:$D,"&lt;&gt;")*1000</f>
        <v>0</v>
      </c>
      <c r="R125" s="885">
        <f ca="1">SUMIFS(INDIRECT("実行度合表集計!C"&amp;R154,FALSE),実行度合表集計!$I:$I,K125,実行度合表集計!$S:$S,$A$107,実行度合表集計!$D:$D,"&lt;&gt;")*集計フラグ19</f>
        <v>0</v>
      </c>
      <c r="S125" s="1699">
        <f>集計グループ19</f>
        <v>0</v>
      </c>
      <c r="T125" s="1700"/>
      <c r="U125" s="1701"/>
      <c r="V125" s="882">
        <f ca="1">SUMIFS(INDIRECT("実行度合表集計!C"&amp;V154,FALSE),実行度合表集計!$I:$I,S125,実行度合表集計!$S:$S,$A$107,実行度合表集計!$D:$D,"&lt;&gt;")</f>
        <v>0</v>
      </c>
      <c r="W125" s="883" t="str">
        <f t="shared" ca="1" si="90"/>
        <v/>
      </c>
      <c r="X125" s="884">
        <f ca="1">SUMIFS(INDIRECT("実行度合表集計!C"&amp;X154,FALSE),実行度合表集計!$I:$I,S125,実行度合表集計!$S:$S,$A$107,実行度合表集計!$D:$D,"&lt;&gt;")</f>
        <v>0</v>
      </c>
      <c r="Y125" s="882">
        <f ca="1">X125-SUMIFS(実行度合表集計!$Q:$Q,実行度合表集計!$I:$I,S125,実行度合表集計!$S:$S,$A$107,実行度合表集計!$D:$D,"&lt;&gt;")*1000</f>
        <v>0</v>
      </c>
      <c r="Z125" s="885">
        <f ca="1">SUMIFS(INDIRECT("実行度合表集計!C"&amp;Z154,FALSE),実行度合表集計!$I:$I,S125,実行度合表集計!$S:$S,$A$107,実行度合表集計!$D:$D,"&lt;&gt;")*集計フラグ19</f>
        <v>0</v>
      </c>
      <c r="AA125" s="886">
        <f t="shared" ca="1" si="80"/>
        <v>0</v>
      </c>
      <c r="AB125" s="883" t="str">
        <f t="shared" ca="1" si="91"/>
        <v/>
      </c>
      <c r="AC125" s="882">
        <f t="shared" ca="1" si="81"/>
        <v>0</v>
      </c>
      <c r="AD125" s="885">
        <f t="shared" ca="1" si="82"/>
        <v>0</v>
      </c>
      <c r="AE125" s="1712"/>
      <c r="AF125" s="854" t="s">
        <v>304</v>
      </c>
      <c r="AG125" s="1699">
        <f>集計グループ19</f>
        <v>0</v>
      </c>
      <c r="AH125" s="1700"/>
      <c r="AI125" s="1701"/>
      <c r="AJ125" s="882">
        <f ca="1">SUMIFS(INDIRECT("実行度合表集計!C"&amp;AJ154,FALSE),実行度合表集計!$I:$I,AG125,実行度合表集計!$S:$S,$A$107,実行度合表集計!$D:$D,"&lt;&gt;")</f>
        <v>0</v>
      </c>
      <c r="AK125" s="883" t="str">
        <f t="shared" ca="1" si="92"/>
        <v/>
      </c>
      <c r="AL125" s="884">
        <f ca="1">SUMIFS(INDIRECT("実行度合表集計!C"&amp;AL154,FALSE),実行度合表集計!$I:$I,AG125,実行度合表集計!$S:$S,$A$107,実行度合表集計!$D:$D,"&lt;&gt;")</f>
        <v>0</v>
      </c>
      <c r="AM125" s="882">
        <f ca="1">AL125-SUMIFS(実行度合表集計!$Q:$Q,実行度合表集計!$I:$I,AG125,実行度合表集計!$S:$S,$A$107,実行度合表集計!$D:$D,"&lt;&gt;")*1000</f>
        <v>0</v>
      </c>
      <c r="AN125" s="885">
        <f ca="1">SUMIFS(INDIRECT("実行度合表集計!C"&amp;AN154,FALSE),実行度合表集計!$I:$I,AG125,実行度合表集計!$S:$S,$A$107,実行度合表集計!$D:$D,"&lt;&gt;")*集計フラグ19</f>
        <v>0</v>
      </c>
      <c r="AO125" s="1699">
        <f>集計グループ19</f>
        <v>0</v>
      </c>
      <c r="AP125" s="1700"/>
      <c r="AQ125" s="1701"/>
      <c r="AR125" s="882">
        <f ca="1">SUMIFS(INDIRECT("実行度合表集計!C"&amp;AR154,FALSE),実行度合表集計!$I:$I,AO125,実行度合表集計!$S:$S,$A$107,実行度合表集計!$D:$D,"&lt;&gt;")</f>
        <v>0</v>
      </c>
      <c r="AS125" s="883" t="str">
        <f t="shared" ca="1" si="93"/>
        <v/>
      </c>
      <c r="AT125" s="884">
        <f ca="1">SUMIFS(INDIRECT("実行度合表集計!C"&amp;AT154,FALSE),実行度合表集計!$I:$I,AO125,実行度合表集計!$S:$S,$A$107,実行度合表集計!$D:$D,"&lt;&gt;")</f>
        <v>0</v>
      </c>
      <c r="AU125" s="882">
        <f ca="1">AT125-SUMIFS(実行度合表集計!$Q:$Q,実行度合表集計!$I:$I,AO125,実行度合表集計!$S:$S,$A$107,実行度合表集計!$D:$D,"&lt;&gt;")*1000</f>
        <v>0</v>
      </c>
      <c r="AV125" s="885">
        <f ca="1">SUMIFS(INDIRECT("実行度合表集計!C"&amp;AV154,FALSE),実行度合表集計!$I:$I,AO125,実行度合表集計!$S:$S,$A$107,実行度合表集計!$D:$D,"&lt;&gt;")*集計フラグ19</f>
        <v>0</v>
      </c>
      <c r="AW125" s="1699">
        <f>集計グループ19</f>
        <v>0</v>
      </c>
      <c r="AX125" s="1700"/>
      <c r="AY125" s="1701"/>
      <c r="AZ125" s="882">
        <f ca="1">SUMIFS(INDIRECT("実行度合表集計!C"&amp;AZ154,FALSE),実行度合表集計!$I:$I,AW125,実行度合表集計!$S:$S,$A$107,実行度合表集計!$D:$D,"&lt;&gt;")</f>
        <v>0</v>
      </c>
      <c r="BA125" s="883" t="str">
        <f t="shared" ca="1" si="94"/>
        <v/>
      </c>
      <c r="BB125" s="884">
        <f ca="1">SUMIFS(INDIRECT("実行度合表集計!C"&amp;BB154,FALSE),実行度合表集計!$I:$I,AW125,実行度合表集計!$S:$S,$A$107,実行度合表集計!$D:$D,"&lt;&gt;")</f>
        <v>0</v>
      </c>
      <c r="BC125" s="882">
        <f ca="1">BB125-SUMIFS(実行度合表集計!$Q:$Q,実行度合表集計!$I:$I,AW125,実行度合表集計!$S:$S,$A$107,実行度合表集計!$D:$D,"&lt;&gt;")*1000</f>
        <v>0</v>
      </c>
      <c r="BD125" s="885">
        <f ca="1">SUMIFS(INDIRECT("実行度合表集計!C"&amp;BD154,FALSE),実行度合表集計!$I:$I,AW125,実行度合表集計!$S:$S,$A$107,実行度合表集計!$D:$D,"&lt;&gt;")*集計フラグ19</f>
        <v>0</v>
      </c>
      <c r="BE125" s="886">
        <f t="shared" ca="1" si="83"/>
        <v>0</v>
      </c>
      <c r="BF125" s="883" t="str">
        <f t="shared" ca="1" si="108"/>
        <v/>
      </c>
      <c r="BG125" s="882">
        <f t="shared" ca="1" si="84"/>
        <v>0</v>
      </c>
      <c r="BH125" s="887">
        <f t="shared" ca="1" si="85"/>
        <v>0</v>
      </c>
      <c r="BI125" s="1712"/>
      <c r="BJ125" s="854" t="s">
        <v>304</v>
      </c>
      <c r="BK125" s="1699">
        <f>集計グループ19</f>
        <v>0</v>
      </c>
      <c r="BL125" s="1700"/>
      <c r="BM125" s="1701"/>
      <c r="BN125" s="882">
        <f ca="1">SUMIFS(INDIRECT("実行度合表集計!C"&amp;BN154,FALSE),実行度合表集計!$I:$I,BK125,実行度合表集計!$S:$S,$A$107,実行度合表集計!$D:$D,"&lt;&gt;")</f>
        <v>0</v>
      </c>
      <c r="BO125" s="883" t="str">
        <f t="shared" ca="1" si="96"/>
        <v/>
      </c>
      <c r="BP125" s="884">
        <f ca="1">SUMIFS(INDIRECT("実行度合表集計!C"&amp;BP154,FALSE),実行度合表集計!$I:$I,BK125,実行度合表集計!$S:$S,$A$107,実行度合表集計!$D:$D,"&lt;&gt;")</f>
        <v>0</v>
      </c>
      <c r="BQ125" s="882">
        <f ca="1">BP125-SUMIFS(実行度合表集計!$Q:$Q,実行度合表集計!$I:$I,BK125,実行度合表集計!$S:$S,$A$107,実行度合表集計!$D:$D,"&lt;&gt;")*1000</f>
        <v>0</v>
      </c>
      <c r="BR125" s="885">
        <f ca="1">SUMIFS(INDIRECT("実行度合表集計!C"&amp;BR154,FALSE),実行度合表集計!$I:$I,BK125,実行度合表集計!$S:$S,$A$107,実行度合表集計!$D:$D,"&lt;&gt;")*集計フラグ19</f>
        <v>0</v>
      </c>
      <c r="BS125" s="1699">
        <f>集計グループ19</f>
        <v>0</v>
      </c>
      <c r="BT125" s="1700"/>
      <c r="BU125" s="1701"/>
      <c r="BV125" s="882">
        <f ca="1">SUMIFS(INDIRECT("実行度合表集計!C"&amp;BV154,FALSE),実行度合表集計!$I:$I,BS125,実行度合表集計!$S:$S,$A$107,実行度合表集計!$D:$D,"&lt;&gt;")</f>
        <v>0</v>
      </c>
      <c r="BW125" s="883" t="str">
        <f t="shared" ca="1" si="97"/>
        <v/>
      </c>
      <c r="BX125" s="884">
        <f ca="1">SUMIFS(INDIRECT("実行度合表集計!C"&amp;BX154,FALSE),実行度合表集計!$I:$I,BS125,実行度合表集計!$S:$S,$A$107,実行度合表集計!$D:$D,"&lt;&gt;")</f>
        <v>0</v>
      </c>
      <c r="BY125" s="882">
        <f ca="1">BX125-SUMIFS(実行度合表集計!$Q:$Q,実行度合表集計!$I:$I,BS125,実行度合表集計!$S:$S,$A$107,実行度合表集計!$D:$D,"&lt;&gt;")*1000</f>
        <v>0</v>
      </c>
      <c r="BZ125" s="885">
        <f ca="1">SUMIFS(INDIRECT("実行度合表集計!C"&amp;BZ154,FALSE),実行度合表集計!$I:$I,BS125,実行度合表集計!$S:$S,$A$107,実行度合表集計!$D:$D,"&lt;&gt;")*集計フラグ19</f>
        <v>0</v>
      </c>
      <c r="CA125" s="1699">
        <f>集計グループ19</f>
        <v>0</v>
      </c>
      <c r="CB125" s="1700"/>
      <c r="CC125" s="1701"/>
      <c r="CD125" s="882">
        <f ca="1">SUMIFS(INDIRECT("実行度合表集計!C"&amp;CD154,FALSE),実行度合表集計!$I:$I,CA125,実行度合表集計!$S:$S,$A$107,実行度合表集計!$D:$D,"&lt;&gt;")</f>
        <v>0</v>
      </c>
      <c r="CE125" s="883" t="str">
        <f t="shared" ca="1" si="98"/>
        <v/>
      </c>
      <c r="CF125" s="884">
        <f ca="1">SUMIFS(INDIRECT("実行度合表集計!C"&amp;CF154,FALSE),実行度合表集計!$I:$I,CA125,実行度合表集計!$S:$S,$A$107,実行度合表集計!$D:$D,"&lt;&gt;")</f>
        <v>0</v>
      </c>
      <c r="CG125" s="882">
        <f ca="1">CF125-SUMIFS(実行度合表集計!$Q:$Q,実行度合表集計!$I:$I,CA125,実行度合表集計!$S:$S,$A$107,実行度合表集計!$D:$D,"&lt;&gt;")*1000</f>
        <v>0</v>
      </c>
      <c r="CH125" s="885">
        <f ca="1">SUMIFS(INDIRECT("実行度合表集計!C"&amp;CH154,FALSE),実行度合表集計!$I:$I,CA125,実行度合表集計!$S:$S,$A$107,実行度合表集計!$D:$D,"&lt;&gt;")*集計フラグ19</f>
        <v>0</v>
      </c>
      <c r="CI125" s="886">
        <f t="shared" ca="1" si="99"/>
        <v>0</v>
      </c>
      <c r="CJ125" s="883" t="str">
        <f t="shared" ca="1" si="100"/>
        <v/>
      </c>
      <c r="CK125" s="882">
        <f t="shared" ca="1" si="101"/>
        <v>0</v>
      </c>
      <c r="CL125" s="885">
        <f t="shared" ca="1" si="102"/>
        <v>0</v>
      </c>
      <c r="CM125" s="1712"/>
      <c r="CN125" s="854" t="s">
        <v>304</v>
      </c>
      <c r="CO125" s="1699">
        <f>集計グループ19</f>
        <v>0</v>
      </c>
      <c r="CP125" s="1700"/>
      <c r="CQ125" s="1701"/>
      <c r="CR125" s="882">
        <f ca="1">SUMIFS(INDIRECT("実行度合表集計!C"&amp;CR154,FALSE),実行度合表集計!$I:$I,CO125,実行度合表集計!$S:$S,$A$107,実行度合表集計!$D:$D,"&lt;&gt;")</f>
        <v>0</v>
      </c>
      <c r="CS125" s="883" t="str">
        <f t="shared" ca="1" si="103"/>
        <v/>
      </c>
      <c r="CT125" s="884">
        <f ca="1">SUMIFS(INDIRECT("実行度合表集計!C"&amp;CT154,FALSE),実行度合表集計!$I:$I,CO125,実行度合表集計!$S:$S,$A$107,実行度合表集計!$D:$D,"&lt;&gt;")</f>
        <v>0</v>
      </c>
      <c r="CU125" s="882">
        <f ca="1">CT125-SUMIFS(実行度合表集計!$Q:$Q,実行度合表集計!$I:$I,CO125,実行度合表集計!$S:$S,$A$107,実行度合表集計!$D:$D,"&lt;&gt;")*1000</f>
        <v>0</v>
      </c>
      <c r="CV125" s="885">
        <f ca="1">SUMIFS(INDIRECT("実行度合表集計!C"&amp;CV154,FALSE),実行度合表集計!$I:$I,CO125,実行度合表集計!$S:$S,$A$107,実行度合表集計!$D:$D,"&lt;&gt;")*集計フラグ19</f>
        <v>0</v>
      </c>
      <c r="CW125" s="1699">
        <f>集計グループ19</f>
        <v>0</v>
      </c>
      <c r="CX125" s="1700"/>
      <c r="CY125" s="1701"/>
      <c r="CZ125" s="882">
        <f ca="1">SUMIFS(INDIRECT("実行度合表集計!C"&amp;CZ154,FALSE),実行度合表集計!$I:$I,CW125,実行度合表集計!$S:$S,$A$107,実行度合表集計!$D:$D,"&lt;&gt;")</f>
        <v>0</v>
      </c>
      <c r="DA125" s="883" t="str">
        <f t="shared" ca="1" si="104"/>
        <v/>
      </c>
      <c r="DB125" s="884">
        <f ca="1">SUMIFS(INDIRECT("実行度合表集計!C"&amp;DB154,FALSE),実行度合表集計!$I:$I,CW125,実行度合表集計!$S:$S,$A$107,実行度合表集計!$D:$D,"&lt;&gt;")</f>
        <v>0</v>
      </c>
      <c r="DC125" s="882">
        <f ca="1">DB125-SUMIFS(実行度合表集計!$Q:$Q,実行度合表集計!$I:$I,CW125,実行度合表集計!$S:$S,$A$107,実行度合表集計!$D:$D,"&lt;&gt;")*1000</f>
        <v>0</v>
      </c>
      <c r="DD125" s="885">
        <f ca="1">SUMIFS(INDIRECT("実行度合表集計!C"&amp;DD154,FALSE),実行度合表集計!$I:$I,CW125,実行度合表集計!$S:$S,$A$107,実行度合表集計!$D:$D,"&lt;&gt;")*集計フラグ19</f>
        <v>0</v>
      </c>
      <c r="DE125" s="1699">
        <f>集計グループ19</f>
        <v>0</v>
      </c>
      <c r="DF125" s="1700"/>
      <c r="DG125" s="1701"/>
      <c r="DH125" s="882">
        <f ca="1">SUMIFS(INDIRECT("実行度合表集計!C"&amp;DH154,FALSE),実行度合表集計!$I:$I,DE125,実行度合表集計!$S:$S,$A$107,実行度合表集計!$D:$D,"&lt;&gt;")</f>
        <v>0</v>
      </c>
      <c r="DI125" s="883" t="str">
        <f t="shared" ca="1" si="105"/>
        <v/>
      </c>
      <c r="DJ125" s="884">
        <f ca="1">SUMIFS(INDIRECT("実行度合表集計!C"&amp;DJ154,FALSE),実行度合表集計!$I:$I,DE125,実行度合表集計!$S:$S,$A$107,実行度合表集計!$D:$D,"&lt;&gt;")</f>
        <v>0</v>
      </c>
      <c r="DK125" s="882">
        <f ca="1">DJ125-SUMIFS(実行度合表集計!$Q:$Q,実行度合表集計!$I:$I,DE125,実行度合表集計!$S:$S,$A$107,実行度合表集計!$D:$D,"&lt;&gt;")*1000</f>
        <v>0</v>
      </c>
      <c r="DL125" s="885">
        <f ca="1">SUMIFS(INDIRECT("実行度合表集計!C"&amp;DL154,FALSE),実行度合表集計!$I:$I,DE125,実行度合表集計!$S:$S,$A$107,実行度合表集計!$D:$D,"&lt;&gt;")*集計フラグ19</f>
        <v>0</v>
      </c>
      <c r="DM125" s="886">
        <f t="shared" ca="1" si="86"/>
        <v>0</v>
      </c>
      <c r="DN125" s="883" t="str">
        <f t="shared" ca="1" si="106"/>
        <v/>
      </c>
      <c r="DO125" s="882">
        <f t="shared" ca="1" si="107"/>
        <v>0</v>
      </c>
      <c r="DP125" s="887">
        <f t="shared" ca="1" si="87"/>
        <v>0</v>
      </c>
      <c r="DR125" s="970"/>
      <c r="DS125" s="852"/>
      <c r="DT125" s="853"/>
    </row>
    <row r="126" spans="1:124" ht="14.1" customHeight="1" x14ac:dyDescent="0.25">
      <c r="A126" s="1712"/>
      <c r="B126" s="854" t="s">
        <v>305</v>
      </c>
      <c r="C126" s="1696">
        <f>集計グループ20</f>
        <v>0</v>
      </c>
      <c r="D126" s="1697"/>
      <c r="E126" s="1698"/>
      <c r="F126" s="862">
        <f ca="1">SUMIFS(INDIRECT("実行度合表集計!C"&amp;F154,FALSE),実行度合表集計!$I:$I,C126,実行度合表集計!$S:$S,$A$107,実行度合表集計!$D:$D,"&lt;&gt;")</f>
        <v>0</v>
      </c>
      <c r="G126" s="863" t="str">
        <f t="shared" ca="1" si="88"/>
        <v/>
      </c>
      <c r="H126" s="864">
        <f ca="1">SUMIFS(INDIRECT("実行度合表集計!C"&amp;H154,FALSE),実行度合表集計!$I:$I,C126,実行度合表集計!$S:$S,$A$107,実行度合表集計!$D:$D,"&lt;&gt;")</f>
        <v>0</v>
      </c>
      <c r="I126" s="862">
        <f ca="1">H126-SUMIFS(実行度合表集計!$Q:$Q,実行度合表集計!$I:$I,C126,実行度合表集計!$S:$S,$A$107,実行度合表集計!$D:$D,"&lt;&gt;")*1000</f>
        <v>0</v>
      </c>
      <c r="J126" s="865">
        <f ca="1">SUMIFS(INDIRECT("実行度合表集計!C"&amp;J154,FALSE),実行度合表集計!$I:$I,C126,実行度合表集計!$S:$S,$A$107,実行度合表集計!$D:$D,"&lt;&gt;")*集計フラグ20</f>
        <v>0</v>
      </c>
      <c r="K126" s="1696">
        <f>集計グループ20</f>
        <v>0</v>
      </c>
      <c r="L126" s="1697"/>
      <c r="M126" s="1698"/>
      <c r="N126" s="862">
        <f ca="1">SUMIFS(INDIRECT("実行度合表集計!C"&amp;N154,FALSE),実行度合表集計!$I:$I,K126,実行度合表集計!$S:$S,$A$107,実行度合表集計!$D:$D,"&lt;&gt;")</f>
        <v>0</v>
      </c>
      <c r="O126" s="863" t="str">
        <f t="shared" ca="1" si="89"/>
        <v/>
      </c>
      <c r="P126" s="864">
        <f ca="1">SUMIFS(INDIRECT("実行度合表集計!C"&amp;P154,FALSE),実行度合表集計!$I:$I,K126,実行度合表集計!$S:$S,$A$107,実行度合表集計!$D:$D,"&lt;&gt;")</f>
        <v>0</v>
      </c>
      <c r="Q126" s="862">
        <f ca="1">P126-SUMIFS(実行度合表集計!$Q:$Q,実行度合表集計!$I:$I,K126,実行度合表集計!$S:$S,$A$107,実行度合表集計!$D:$D,"&lt;&gt;")*1000</f>
        <v>0</v>
      </c>
      <c r="R126" s="865">
        <f ca="1">SUMIFS(INDIRECT("実行度合表集計!C"&amp;R154,FALSE),実行度合表集計!$I:$I,K126,実行度合表集計!$S:$S,$A$107,実行度合表集計!$D:$D,"&lt;&gt;")*集計フラグ20</f>
        <v>0</v>
      </c>
      <c r="S126" s="1696">
        <f>集計グループ20</f>
        <v>0</v>
      </c>
      <c r="T126" s="1697"/>
      <c r="U126" s="1698"/>
      <c r="V126" s="862">
        <f ca="1">SUMIFS(INDIRECT("実行度合表集計!C"&amp;V154,FALSE),実行度合表集計!$I:$I,S126,実行度合表集計!$S:$S,$A$107,実行度合表集計!$D:$D,"&lt;&gt;")</f>
        <v>0</v>
      </c>
      <c r="W126" s="863" t="str">
        <f t="shared" ca="1" si="90"/>
        <v/>
      </c>
      <c r="X126" s="864">
        <f ca="1">SUMIFS(INDIRECT("実行度合表集計!C"&amp;X154,FALSE),実行度合表集計!$I:$I,S126,実行度合表集計!$S:$S,$A$107,実行度合表集計!$D:$D,"&lt;&gt;")</f>
        <v>0</v>
      </c>
      <c r="Y126" s="862">
        <f ca="1">X126-SUMIFS(実行度合表集計!$Q:$Q,実行度合表集計!$I:$I,S126,実行度合表集計!$S:$S,$A$107,実行度合表集計!$D:$D,"&lt;&gt;")*1000</f>
        <v>0</v>
      </c>
      <c r="Z126" s="865">
        <f ca="1">SUMIFS(INDIRECT("実行度合表集計!C"&amp;Z154,FALSE),実行度合表集計!$I:$I,S126,実行度合表集計!$S:$S,$A$107,実行度合表集計!$D:$D,"&lt;&gt;")*集計フラグ20</f>
        <v>0</v>
      </c>
      <c r="AA126" s="866">
        <f t="shared" ca="1" si="80"/>
        <v>0</v>
      </c>
      <c r="AB126" s="863" t="str">
        <f t="shared" ca="1" si="91"/>
        <v/>
      </c>
      <c r="AC126" s="862">
        <f t="shared" ca="1" si="81"/>
        <v>0</v>
      </c>
      <c r="AD126" s="865">
        <f t="shared" ca="1" si="82"/>
        <v>0</v>
      </c>
      <c r="AE126" s="1712"/>
      <c r="AF126" s="854" t="s">
        <v>305</v>
      </c>
      <c r="AG126" s="1696">
        <f>集計グループ20</f>
        <v>0</v>
      </c>
      <c r="AH126" s="1697"/>
      <c r="AI126" s="1698"/>
      <c r="AJ126" s="862">
        <f ca="1">SUMIFS(INDIRECT("実行度合表集計!C"&amp;AJ154,FALSE),実行度合表集計!$I:$I,AG126,実行度合表集計!$S:$S,$A$107,実行度合表集計!$D:$D,"&lt;&gt;")</f>
        <v>0</v>
      </c>
      <c r="AK126" s="863" t="str">
        <f t="shared" ca="1" si="92"/>
        <v/>
      </c>
      <c r="AL126" s="864">
        <f ca="1">SUMIFS(INDIRECT("実行度合表集計!C"&amp;AL154,FALSE),実行度合表集計!$I:$I,AG126,実行度合表集計!$S:$S,$A$107,実行度合表集計!$D:$D,"&lt;&gt;")</f>
        <v>0</v>
      </c>
      <c r="AM126" s="862">
        <f ca="1">AL126-SUMIFS(実行度合表集計!$Q:$Q,実行度合表集計!$I:$I,AG126,実行度合表集計!$S:$S,$A$107,実行度合表集計!$D:$D,"&lt;&gt;")*1000</f>
        <v>0</v>
      </c>
      <c r="AN126" s="865">
        <f ca="1">SUMIFS(INDIRECT("実行度合表集計!C"&amp;AN154,FALSE),実行度合表集計!$I:$I,AG126,実行度合表集計!$S:$S,$A$107,実行度合表集計!$D:$D,"&lt;&gt;")*集計フラグ20</f>
        <v>0</v>
      </c>
      <c r="AO126" s="1696">
        <f>集計グループ20</f>
        <v>0</v>
      </c>
      <c r="AP126" s="1697"/>
      <c r="AQ126" s="1698"/>
      <c r="AR126" s="862">
        <f ca="1">SUMIFS(INDIRECT("実行度合表集計!C"&amp;AR154,FALSE),実行度合表集計!$I:$I,AO126,実行度合表集計!$S:$S,$A$107,実行度合表集計!$D:$D,"&lt;&gt;")</f>
        <v>0</v>
      </c>
      <c r="AS126" s="863" t="str">
        <f t="shared" ca="1" si="93"/>
        <v/>
      </c>
      <c r="AT126" s="864">
        <f ca="1">SUMIFS(INDIRECT("実行度合表集計!C"&amp;AT154,FALSE),実行度合表集計!$I:$I,AO126,実行度合表集計!$S:$S,$A$107,実行度合表集計!$D:$D,"&lt;&gt;")</f>
        <v>0</v>
      </c>
      <c r="AU126" s="862">
        <f ca="1">AT126-SUMIFS(実行度合表集計!$Q:$Q,実行度合表集計!$I:$I,AO126,実行度合表集計!$S:$S,$A$107,実行度合表集計!$D:$D,"&lt;&gt;")*1000</f>
        <v>0</v>
      </c>
      <c r="AV126" s="865">
        <f ca="1">SUMIFS(INDIRECT("実行度合表集計!C"&amp;AV154,FALSE),実行度合表集計!$I:$I,AO126,実行度合表集計!$S:$S,$A$107,実行度合表集計!$D:$D,"&lt;&gt;")*集計フラグ20</f>
        <v>0</v>
      </c>
      <c r="AW126" s="1696">
        <f>集計グループ20</f>
        <v>0</v>
      </c>
      <c r="AX126" s="1697"/>
      <c r="AY126" s="1698"/>
      <c r="AZ126" s="862">
        <f ca="1">SUMIFS(INDIRECT("実行度合表集計!C"&amp;AZ154,FALSE),実行度合表集計!$I:$I,AW126,実行度合表集計!$S:$S,$A$107,実行度合表集計!$D:$D,"&lt;&gt;")</f>
        <v>0</v>
      </c>
      <c r="BA126" s="863" t="str">
        <f t="shared" ca="1" si="94"/>
        <v/>
      </c>
      <c r="BB126" s="864">
        <f ca="1">SUMIFS(INDIRECT("実行度合表集計!C"&amp;BB154,FALSE),実行度合表集計!$I:$I,AW126,実行度合表集計!$S:$S,$A$107,実行度合表集計!$D:$D,"&lt;&gt;")</f>
        <v>0</v>
      </c>
      <c r="BC126" s="862">
        <f ca="1">BB126-SUMIFS(実行度合表集計!$Q:$Q,実行度合表集計!$I:$I,AW126,実行度合表集計!$S:$S,$A$107,実行度合表集計!$D:$D,"&lt;&gt;")*1000</f>
        <v>0</v>
      </c>
      <c r="BD126" s="865">
        <f ca="1">SUMIFS(INDIRECT("実行度合表集計!C"&amp;BD154,FALSE),実行度合表集計!$I:$I,AW126,実行度合表集計!$S:$S,$A$107,実行度合表集計!$D:$D,"&lt;&gt;")*集計フラグ20</f>
        <v>0</v>
      </c>
      <c r="BE126" s="866">
        <f t="shared" ca="1" si="83"/>
        <v>0</v>
      </c>
      <c r="BF126" s="863" t="str">
        <f t="shared" ca="1" si="108"/>
        <v/>
      </c>
      <c r="BG126" s="862">
        <f t="shared" ca="1" si="84"/>
        <v>0</v>
      </c>
      <c r="BH126" s="867">
        <f t="shared" ca="1" si="85"/>
        <v>0</v>
      </c>
      <c r="BI126" s="1712"/>
      <c r="BJ126" s="854" t="s">
        <v>305</v>
      </c>
      <c r="BK126" s="1696">
        <f>集計グループ20</f>
        <v>0</v>
      </c>
      <c r="BL126" s="1697"/>
      <c r="BM126" s="1698"/>
      <c r="BN126" s="862">
        <f ca="1">SUMIFS(INDIRECT("実行度合表集計!C"&amp;BN154,FALSE),実行度合表集計!$I:$I,BK126,実行度合表集計!$S:$S,$A$107,実行度合表集計!$D:$D,"&lt;&gt;")</f>
        <v>0</v>
      </c>
      <c r="BO126" s="863" t="str">
        <f t="shared" ca="1" si="96"/>
        <v/>
      </c>
      <c r="BP126" s="864">
        <f ca="1">SUMIFS(INDIRECT("実行度合表集計!C"&amp;BP154,FALSE),実行度合表集計!$I:$I,BK126,実行度合表集計!$S:$S,$A$107,実行度合表集計!$D:$D,"&lt;&gt;")</f>
        <v>0</v>
      </c>
      <c r="BQ126" s="862">
        <f ca="1">BP126-SUMIFS(実行度合表集計!$Q:$Q,実行度合表集計!$I:$I,BK126,実行度合表集計!$S:$S,$A$107,実行度合表集計!$D:$D,"&lt;&gt;")*1000</f>
        <v>0</v>
      </c>
      <c r="BR126" s="865">
        <f ca="1">SUMIFS(INDIRECT("実行度合表集計!C"&amp;BR154,FALSE),実行度合表集計!$I:$I,BK126,実行度合表集計!$S:$S,$A$107,実行度合表集計!$D:$D,"&lt;&gt;")*集計フラグ20</f>
        <v>0</v>
      </c>
      <c r="BS126" s="1696">
        <f>集計グループ20</f>
        <v>0</v>
      </c>
      <c r="BT126" s="1697"/>
      <c r="BU126" s="1698"/>
      <c r="BV126" s="862">
        <f ca="1">SUMIFS(INDIRECT("実行度合表集計!C"&amp;BV154,FALSE),実行度合表集計!$I:$I,BS126,実行度合表集計!$S:$S,$A$107,実行度合表集計!$D:$D,"&lt;&gt;")</f>
        <v>0</v>
      </c>
      <c r="BW126" s="863" t="str">
        <f t="shared" ca="1" si="97"/>
        <v/>
      </c>
      <c r="BX126" s="864">
        <f ca="1">SUMIFS(INDIRECT("実行度合表集計!C"&amp;BX154,FALSE),実行度合表集計!$I:$I,BS126,実行度合表集計!$S:$S,$A$107,実行度合表集計!$D:$D,"&lt;&gt;")</f>
        <v>0</v>
      </c>
      <c r="BY126" s="862">
        <f ca="1">BX126-SUMIFS(実行度合表集計!$Q:$Q,実行度合表集計!$I:$I,BS126,実行度合表集計!$S:$S,$A$107,実行度合表集計!$D:$D,"&lt;&gt;")*1000</f>
        <v>0</v>
      </c>
      <c r="BZ126" s="865">
        <f ca="1">SUMIFS(INDIRECT("実行度合表集計!C"&amp;BZ154,FALSE),実行度合表集計!$I:$I,BS126,実行度合表集計!$S:$S,$A$107,実行度合表集計!$D:$D,"&lt;&gt;")*集計フラグ20</f>
        <v>0</v>
      </c>
      <c r="CA126" s="1696">
        <f>集計グループ20</f>
        <v>0</v>
      </c>
      <c r="CB126" s="1697"/>
      <c r="CC126" s="1698"/>
      <c r="CD126" s="862">
        <f ca="1">SUMIFS(INDIRECT("実行度合表集計!C"&amp;CD154,FALSE),実行度合表集計!$I:$I,CA126,実行度合表集計!$S:$S,$A$107,実行度合表集計!$D:$D,"&lt;&gt;")</f>
        <v>0</v>
      </c>
      <c r="CE126" s="863" t="str">
        <f t="shared" ca="1" si="98"/>
        <v/>
      </c>
      <c r="CF126" s="864">
        <f ca="1">SUMIFS(INDIRECT("実行度合表集計!C"&amp;CF154,FALSE),実行度合表集計!$I:$I,CA126,実行度合表集計!$S:$S,$A$107,実行度合表集計!$D:$D,"&lt;&gt;")</f>
        <v>0</v>
      </c>
      <c r="CG126" s="862">
        <f ca="1">CF126-SUMIFS(実行度合表集計!$Q:$Q,実行度合表集計!$I:$I,CA126,実行度合表集計!$S:$S,$A$107,実行度合表集計!$D:$D,"&lt;&gt;")*1000</f>
        <v>0</v>
      </c>
      <c r="CH126" s="865">
        <f ca="1">SUMIFS(INDIRECT("実行度合表集計!C"&amp;CH154,FALSE),実行度合表集計!$I:$I,CA126,実行度合表集計!$S:$S,$A$107,実行度合表集計!$D:$D,"&lt;&gt;")*集計フラグ20</f>
        <v>0</v>
      </c>
      <c r="CI126" s="866">
        <f t="shared" ca="1" si="99"/>
        <v>0</v>
      </c>
      <c r="CJ126" s="863" t="str">
        <f t="shared" ca="1" si="100"/>
        <v/>
      </c>
      <c r="CK126" s="862">
        <f t="shared" ca="1" si="101"/>
        <v>0</v>
      </c>
      <c r="CL126" s="865">
        <f t="shared" ca="1" si="102"/>
        <v>0</v>
      </c>
      <c r="CM126" s="1712"/>
      <c r="CN126" s="854" t="s">
        <v>305</v>
      </c>
      <c r="CO126" s="1696">
        <f>集計グループ20</f>
        <v>0</v>
      </c>
      <c r="CP126" s="1697"/>
      <c r="CQ126" s="1698"/>
      <c r="CR126" s="862">
        <f ca="1">SUMIFS(INDIRECT("実行度合表集計!C"&amp;CR154,FALSE),実行度合表集計!$I:$I,CO126,実行度合表集計!$S:$S,$A$107,実行度合表集計!$D:$D,"&lt;&gt;")</f>
        <v>0</v>
      </c>
      <c r="CS126" s="863" t="str">
        <f t="shared" ca="1" si="103"/>
        <v/>
      </c>
      <c r="CT126" s="864">
        <f ca="1">SUMIFS(INDIRECT("実行度合表集計!C"&amp;CT154,FALSE),実行度合表集計!$I:$I,CO126,実行度合表集計!$S:$S,$A$107,実行度合表集計!$D:$D,"&lt;&gt;")</f>
        <v>0</v>
      </c>
      <c r="CU126" s="862">
        <f ca="1">CT126-SUMIFS(実行度合表集計!$Q:$Q,実行度合表集計!$I:$I,CO126,実行度合表集計!$S:$S,$A$107,実行度合表集計!$D:$D,"&lt;&gt;")*1000</f>
        <v>0</v>
      </c>
      <c r="CV126" s="865">
        <f ca="1">SUMIFS(INDIRECT("実行度合表集計!C"&amp;CV154,FALSE),実行度合表集計!$I:$I,CO126,実行度合表集計!$S:$S,$A$107,実行度合表集計!$D:$D,"&lt;&gt;")*集計フラグ20</f>
        <v>0</v>
      </c>
      <c r="CW126" s="1696">
        <f>集計グループ20</f>
        <v>0</v>
      </c>
      <c r="CX126" s="1697"/>
      <c r="CY126" s="1698"/>
      <c r="CZ126" s="862">
        <f ca="1">SUMIFS(INDIRECT("実行度合表集計!C"&amp;CZ154,FALSE),実行度合表集計!$I:$I,CW126,実行度合表集計!$S:$S,$A$107,実行度合表集計!$D:$D,"&lt;&gt;")</f>
        <v>0</v>
      </c>
      <c r="DA126" s="863" t="str">
        <f t="shared" ca="1" si="104"/>
        <v/>
      </c>
      <c r="DB126" s="864">
        <f ca="1">SUMIFS(INDIRECT("実行度合表集計!C"&amp;DB154,FALSE),実行度合表集計!$I:$I,CW126,実行度合表集計!$S:$S,$A$107,実行度合表集計!$D:$D,"&lt;&gt;")</f>
        <v>0</v>
      </c>
      <c r="DC126" s="862">
        <f ca="1">DB126-SUMIFS(実行度合表集計!$Q:$Q,実行度合表集計!$I:$I,CW126,実行度合表集計!$S:$S,$A$107,実行度合表集計!$D:$D,"&lt;&gt;")*1000</f>
        <v>0</v>
      </c>
      <c r="DD126" s="865">
        <f ca="1">SUMIFS(INDIRECT("実行度合表集計!C"&amp;DD154,FALSE),実行度合表集計!$I:$I,CW126,実行度合表集計!$S:$S,$A$107,実行度合表集計!$D:$D,"&lt;&gt;")*集計フラグ20</f>
        <v>0</v>
      </c>
      <c r="DE126" s="1696">
        <f>集計グループ20</f>
        <v>0</v>
      </c>
      <c r="DF126" s="1697"/>
      <c r="DG126" s="1698"/>
      <c r="DH126" s="862">
        <f ca="1">SUMIFS(INDIRECT("実行度合表集計!C"&amp;DH154,FALSE),実行度合表集計!$I:$I,DE126,実行度合表集計!$S:$S,$A$107,実行度合表集計!$D:$D,"&lt;&gt;")</f>
        <v>0</v>
      </c>
      <c r="DI126" s="863" t="str">
        <f t="shared" ca="1" si="105"/>
        <v/>
      </c>
      <c r="DJ126" s="864">
        <f ca="1">SUMIFS(INDIRECT("実行度合表集計!C"&amp;DJ154,FALSE),実行度合表集計!$I:$I,DE126,実行度合表集計!$S:$S,$A$107,実行度合表集計!$D:$D,"&lt;&gt;")</f>
        <v>0</v>
      </c>
      <c r="DK126" s="862">
        <f ca="1">DJ126-SUMIFS(実行度合表集計!$Q:$Q,実行度合表集計!$I:$I,DE126,実行度合表集計!$S:$S,$A$107,実行度合表集計!$D:$D,"&lt;&gt;")*1000</f>
        <v>0</v>
      </c>
      <c r="DL126" s="865">
        <f ca="1">SUMIFS(INDIRECT("実行度合表集計!C"&amp;DL154,FALSE),実行度合表集計!$I:$I,DE126,実行度合表集計!$S:$S,$A$107,実行度合表集計!$D:$D,"&lt;&gt;")*集計フラグ20</f>
        <v>0</v>
      </c>
      <c r="DM126" s="866">
        <f t="shared" ca="1" si="86"/>
        <v>0</v>
      </c>
      <c r="DN126" s="863" t="str">
        <f t="shared" ca="1" si="106"/>
        <v/>
      </c>
      <c r="DO126" s="862">
        <f t="shared" ca="1" si="107"/>
        <v>0</v>
      </c>
      <c r="DP126" s="867">
        <f t="shared" ca="1" si="87"/>
        <v>0</v>
      </c>
      <c r="DR126" s="970"/>
      <c r="DS126" s="852"/>
      <c r="DT126" s="853"/>
    </row>
    <row r="127" spans="1:124" ht="14.1" hidden="1" customHeight="1" x14ac:dyDescent="0.25">
      <c r="A127" s="1693" t="s">
        <v>43</v>
      </c>
      <c r="B127" s="843" t="s">
        <v>33</v>
      </c>
      <c r="C127" s="888"/>
      <c r="D127" s="889"/>
      <c r="E127" s="890"/>
      <c r="F127" s="891"/>
      <c r="G127" s="892"/>
      <c r="H127" s="892"/>
      <c r="I127" s="891"/>
      <c r="J127" s="893"/>
      <c r="K127" s="888"/>
      <c r="L127" s="889"/>
      <c r="M127" s="890"/>
      <c r="N127" s="891"/>
      <c r="O127" s="892"/>
      <c r="P127" s="892"/>
      <c r="Q127" s="891"/>
      <c r="R127" s="893"/>
      <c r="S127" s="888"/>
      <c r="T127" s="889"/>
      <c r="U127" s="890"/>
      <c r="V127" s="891"/>
      <c r="W127" s="892"/>
      <c r="X127" s="892"/>
      <c r="Y127" s="891"/>
      <c r="Z127" s="894"/>
      <c r="AA127" s="895"/>
      <c r="AB127" s="896"/>
      <c r="AC127" s="896"/>
      <c r="AD127" s="897"/>
      <c r="AE127" s="1693" t="s">
        <v>43</v>
      </c>
      <c r="AF127" s="843" t="s">
        <v>33</v>
      </c>
      <c r="AG127" s="888"/>
      <c r="AH127" s="889"/>
      <c r="AI127" s="890"/>
      <c r="AJ127" s="891"/>
      <c r="AK127" s="892"/>
      <c r="AL127" s="892"/>
      <c r="AM127" s="891"/>
      <c r="AN127" s="893"/>
      <c r="AO127" s="888"/>
      <c r="AP127" s="889"/>
      <c r="AQ127" s="890"/>
      <c r="AR127" s="891"/>
      <c r="AS127" s="892"/>
      <c r="AT127" s="892"/>
      <c r="AU127" s="891"/>
      <c r="AV127" s="893"/>
      <c r="AW127" s="888"/>
      <c r="AX127" s="889"/>
      <c r="AY127" s="890"/>
      <c r="AZ127" s="891"/>
      <c r="BA127" s="892"/>
      <c r="BB127" s="892"/>
      <c r="BC127" s="891"/>
      <c r="BD127" s="894"/>
      <c r="BE127" s="895"/>
      <c r="BF127" s="896"/>
      <c r="BG127" s="896"/>
      <c r="BH127" s="897"/>
      <c r="BI127" s="1693" t="s">
        <v>43</v>
      </c>
      <c r="BJ127" s="843" t="s">
        <v>33</v>
      </c>
      <c r="BK127" s="888"/>
      <c r="BL127" s="889"/>
      <c r="BM127" s="890"/>
      <c r="BN127" s="891"/>
      <c r="BO127" s="892"/>
      <c r="BP127" s="892"/>
      <c r="BQ127" s="891"/>
      <c r="BR127" s="893"/>
      <c r="BS127" s="888"/>
      <c r="BT127" s="889"/>
      <c r="BU127" s="890"/>
      <c r="BV127" s="891"/>
      <c r="BW127" s="892"/>
      <c r="BX127" s="892"/>
      <c r="BY127" s="891"/>
      <c r="BZ127" s="893"/>
      <c r="CA127" s="888"/>
      <c r="CB127" s="889"/>
      <c r="CC127" s="890"/>
      <c r="CD127" s="891"/>
      <c r="CE127" s="892"/>
      <c r="CF127" s="892"/>
      <c r="CG127" s="891"/>
      <c r="CH127" s="894"/>
      <c r="CI127" s="895"/>
      <c r="CJ127" s="896"/>
      <c r="CK127" s="896"/>
      <c r="CL127" s="897"/>
      <c r="CM127" s="1693" t="s">
        <v>43</v>
      </c>
      <c r="CN127" s="843" t="s">
        <v>33</v>
      </c>
      <c r="CO127" s="888"/>
      <c r="CP127" s="889"/>
      <c r="CQ127" s="890"/>
      <c r="CR127" s="891"/>
      <c r="CS127" s="892"/>
      <c r="CT127" s="892"/>
      <c r="CU127" s="891"/>
      <c r="CV127" s="893"/>
      <c r="CW127" s="888"/>
      <c r="CX127" s="889"/>
      <c r="CY127" s="890"/>
      <c r="CZ127" s="891"/>
      <c r="DA127" s="892"/>
      <c r="DB127" s="892"/>
      <c r="DC127" s="891"/>
      <c r="DD127" s="893"/>
      <c r="DE127" s="888"/>
      <c r="DF127" s="889"/>
      <c r="DG127" s="890"/>
      <c r="DH127" s="891"/>
      <c r="DI127" s="892"/>
      <c r="DJ127" s="892"/>
      <c r="DK127" s="891"/>
      <c r="DL127" s="894"/>
      <c r="DM127" s="895"/>
      <c r="DN127" s="896"/>
      <c r="DO127" s="896"/>
      <c r="DP127" s="897"/>
      <c r="DR127" s="851"/>
      <c r="DS127" s="852"/>
      <c r="DT127" s="853"/>
    </row>
    <row r="128" spans="1:124" ht="14.1" hidden="1" customHeight="1" x14ac:dyDescent="0.25">
      <c r="A128" s="1659"/>
      <c r="B128" s="854" t="s">
        <v>34</v>
      </c>
      <c r="C128" s="899"/>
      <c r="D128" s="900"/>
      <c r="E128" s="901"/>
      <c r="F128" s="852"/>
      <c r="G128" s="902"/>
      <c r="H128" s="902"/>
      <c r="I128" s="903"/>
      <c r="J128" s="904"/>
      <c r="K128" s="899"/>
      <c r="L128" s="900"/>
      <c r="M128" s="905"/>
      <c r="N128" s="852"/>
      <c r="O128" s="902"/>
      <c r="P128" s="902"/>
      <c r="Q128" s="852"/>
      <c r="R128" s="904"/>
      <c r="S128" s="899"/>
      <c r="T128" s="900"/>
      <c r="U128" s="905"/>
      <c r="V128" s="852"/>
      <c r="W128" s="902"/>
      <c r="X128" s="902"/>
      <c r="Y128" s="852"/>
      <c r="Z128" s="901"/>
      <c r="AA128" s="906"/>
      <c r="AB128" s="907"/>
      <c r="AC128" s="907"/>
      <c r="AD128" s="908"/>
      <c r="AE128" s="1659"/>
      <c r="AF128" s="854" t="s">
        <v>34</v>
      </c>
      <c r="AG128" s="899"/>
      <c r="AH128" s="900"/>
      <c r="AI128" s="901"/>
      <c r="AJ128" s="852"/>
      <c r="AK128" s="902"/>
      <c r="AL128" s="902"/>
      <c r="AM128" s="903"/>
      <c r="AN128" s="904"/>
      <c r="AO128" s="899"/>
      <c r="AP128" s="900"/>
      <c r="AQ128" s="905"/>
      <c r="AR128" s="852"/>
      <c r="AS128" s="902"/>
      <c r="AT128" s="902"/>
      <c r="AU128" s="852"/>
      <c r="AV128" s="904"/>
      <c r="AW128" s="899"/>
      <c r="AX128" s="900"/>
      <c r="AY128" s="905"/>
      <c r="AZ128" s="852"/>
      <c r="BA128" s="902"/>
      <c r="BB128" s="902"/>
      <c r="BC128" s="852"/>
      <c r="BD128" s="901"/>
      <c r="BE128" s="906"/>
      <c r="BF128" s="907"/>
      <c r="BG128" s="907"/>
      <c r="BH128" s="908"/>
      <c r="BI128" s="1659"/>
      <c r="BJ128" s="854" t="s">
        <v>34</v>
      </c>
      <c r="BK128" s="899"/>
      <c r="BL128" s="900"/>
      <c r="BM128" s="901"/>
      <c r="BN128" s="852"/>
      <c r="BO128" s="902"/>
      <c r="BP128" s="902"/>
      <c r="BQ128" s="903"/>
      <c r="BR128" s="904"/>
      <c r="BS128" s="899"/>
      <c r="BT128" s="900"/>
      <c r="BU128" s="905"/>
      <c r="BV128" s="852"/>
      <c r="BW128" s="902"/>
      <c r="BX128" s="902"/>
      <c r="BY128" s="852"/>
      <c r="BZ128" s="904"/>
      <c r="CA128" s="899"/>
      <c r="CB128" s="900"/>
      <c r="CC128" s="905"/>
      <c r="CD128" s="852"/>
      <c r="CE128" s="902"/>
      <c r="CF128" s="902"/>
      <c r="CG128" s="852"/>
      <c r="CH128" s="901"/>
      <c r="CI128" s="906"/>
      <c r="CJ128" s="907"/>
      <c r="CK128" s="907"/>
      <c r="CL128" s="908"/>
      <c r="CM128" s="1659"/>
      <c r="CN128" s="854" t="s">
        <v>34</v>
      </c>
      <c r="CO128" s="899"/>
      <c r="CP128" s="900"/>
      <c r="CQ128" s="901"/>
      <c r="CR128" s="852"/>
      <c r="CS128" s="902"/>
      <c r="CT128" s="902"/>
      <c r="CU128" s="903"/>
      <c r="CV128" s="904"/>
      <c r="CW128" s="899"/>
      <c r="CX128" s="900"/>
      <c r="CY128" s="905"/>
      <c r="CZ128" s="852"/>
      <c r="DA128" s="902"/>
      <c r="DB128" s="902"/>
      <c r="DC128" s="852"/>
      <c r="DD128" s="904"/>
      <c r="DE128" s="899"/>
      <c r="DF128" s="900"/>
      <c r="DG128" s="905"/>
      <c r="DH128" s="852"/>
      <c r="DI128" s="902"/>
      <c r="DJ128" s="902"/>
      <c r="DK128" s="852"/>
      <c r="DL128" s="901"/>
      <c r="DM128" s="906"/>
      <c r="DN128" s="907"/>
      <c r="DO128" s="907"/>
      <c r="DP128" s="908"/>
      <c r="DR128" s="970"/>
      <c r="DS128" s="852"/>
      <c r="DT128" s="853"/>
    </row>
    <row r="129" spans="1:124" ht="14.1" hidden="1" customHeight="1" x14ac:dyDescent="0.25">
      <c r="A129" s="1659"/>
      <c r="B129" s="854" t="s">
        <v>35</v>
      </c>
      <c r="C129" s="899"/>
      <c r="D129" s="900"/>
      <c r="E129" s="901"/>
      <c r="F129" s="903"/>
      <c r="G129" s="902"/>
      <c r="H129" s="902"/>
      <c r="I129" s="903"/>
      <c r="J129" s="904"/>
      <c r="K129" s="899"/>
      <c r="L129" s="900"/>
      <c r="M129" s="905"/>
      <c r="N129" s="852"/>
      <c r="O129" s="902"/>
      <c r="P129" s="902"/>
      <c r="Q129" s="852"/>
      <c r="R129" s="904"/>
      <c r="S129" s="899"/>
      <c r="T129" s="900"/>
      <c r="U129" s="905"/>
      <c r="V129" s="852"/>
      <c r="W129" s="902"/>
      <c r="X129" s="902"/>
      <c r="Y129" s="852"/>
      <c r="Z129" s="901"/>
      <c r="AA129" s="906"/>
      <c r="AB129" s="907"/>
      <c r="AC129" s="907"/>
      <c r="AD129" s="908"/>
      <c r="AE129" s="1659"/>
      <c r="AF129" s="854" t="s">
        <v>35</v>
      </c>
      <c r="AG129" s="899"/>
      <c r="AH129" s="900"/>
      <c r="AI129" s="901"/>
      <c r="AJ129" s="903"/>
      <c r="AK129" s="902"/>
      <c r="AL129" s="902"/>
      <c r="AM129" s="903"/>
      <c r="AN129" s="904"/>
      <c r="AO129" s="899"/>
      <c r="AP129" s="900"/>
      <c r="AQ129" s="905"/>
      <c r="AR129" s="852"/>
      <c r="AS129" s="902"/>
      <c r="AT129" s="902"/>
      <c r="AU129" s="852"/>
      <c r="AV129" s="904"/>
      <c r="AW129" s="899"/>
      <c r="AX129" s="900"/>
      <c r="AY129" s="905"/>
      <c r="AZ129" s="852"/>
      <c r="BA129" s="902"/>
      <c r="BB129" s="902"/>
      <c r="BC129" s="852"/>
      <c r="BD129" s="901"/>
      <c r="BE129" s="906"/>
      <c r="BF129" s="907"/>
      <c r="BG129" s="907"/>
      <c r="BH129" s="908"/>
      <c r="BI129" s="1659"/>
      <c r="BJ129" s="854" t="s">
        <v>35</v>
      </c>
      <c r="BK129" s="899"/>
      <c r="BL129" s="900"/>
      <c r="BM129" s="901"/>
      <c r="BN129" s="903"/>
      <c r="BO129" s="902"/>
      <c r="BP129" s="902"/>
      <c r="BQ129" s="903"/>
      <c r="BR129" s="904"/>
      <c r="BS129" s="899"/>
      <c r="BT129" s="900"/>
      <c r="BU129" s="905"/>
      <c r="BV129" s="852"/>
      <c r="BW129" s="902"/>
      <c r="BX129" s="902"/>
      <c r="BY129" s="852"/>
      <c r="BZ129" s="904"/>
      <c r="CA129" s="899"/>
      <c r="CB129" s="900"/>
      <c r="CC129" s="905"/>
      <c r="CD129" s="852"/>
      <c r="CE129" s="902"/>
      <c r="CF129" s="902"/>
      <c r="CG129" s="852"/>
      <c r="CH129" s="901"/>
      <c r="CI129" s="906"/>
      <c r="CJ129" s="907"/>
      <c r="CK129" s="907"/>
      <c r="CL129" s="908"/>
      <c r="CM129" s="1659"/>
      <c r="CN129" s="854" t="s">
        <v>35</v>
      </c>
      <c r="CO129" s="899"/>
      <c r="CP129" s="900"/>
      <c r="CQ129" s="901"/>
      <c r="CR129" s="903"/>
      <c r="CS129" s="902"/>
      <c r="CT129" s="902"/>
      <c r="CU129" s="903"/>
      <c r="CV129" s="904"/>
      <c r="CW129" s="899"/>
      <c r="CX129" s="900"/>
      <c r="CY129" s="905"/>
      <c r="CZ129" s="852"/>
      <c r="DA129" s="902"/>
      <c r="DB129" s="902"/>
      <c r="DC129" s="852"/>
      <c r="DD129" s="904"/>
      <c r="DE129" s="899"/>
      <c r="DF129" s="900"/>
      <c r="DG129" s="905"/>
      <c r="DH129" s="852"/>
      <c r="DI129" s="902"/>
      <c r="DJ129" s="902"/>
      <c r="DK129" s="852"/>
      <c r="DL129" s="901"/>
      <c r="DM129" s="906"/>
      <c r="DN129" s="907"/>
      <c r="DO129" s="907"/>
      <c r="DP129" s="908"/>
      <c r="DR129" s="970"/>
      <c r="DS129" s="852"/>
      <c r="DT129" s="853"/>
    </row>
    <row r="130" spans="1:124" ht="14.1" hidden="1" customHeight="1" x14ac:dyDescent="0.25">
      <c r="A130" s="1659"/>
      <c r="B130" s="854" t="s">
        <v>36</v>
      </c>
      <c r="C130" s="899"/>
      <c r="D130" s="900"/>
      <c r="E130" s="901"/>
      <c r="F130" s="903"/>
      <c r="G130" s="902"/>
      <c r="H130" s="902"/>
      <c r="I130" s="903"/>
      <c r="J130" s="904"/>
      <c r="K130" s="899"/>
      <c r="L130" s="900"/>
      <c r="M130" s="905"/>
      <c r="N130" s="852"/>
      <c r="O130" s="902"/>
      <c r="P130" s="902"/>
      <c r="Q130" s="852"/>
      <c r="R130" s="904"/>
      <c r="S130" s="899"/>
      <c r="T130" s="900"/>
      <c r="U130" s="905"/>
      <c r="V130" s="852"/>
      <c r="W130" s="902"/>
      <c r="X130" s="902"/>
      <c r="Y130" s="852"/>
      <c r="Z130" s="901"/>
      <c r="AA130" s="906"/>
      <c r="AB130" s="907"/>
      <c r="AC130" s="907"/>
      <c r="AD130" s="908"/>
      <c r="AE130" s="1659"/>
      <c r="AF130" s="854" t="s">
        <v>36</v>
      </c>
      <c r="AG130" s="899"/>
      <c r="AH130" s="900"/>
      <c r="AI130" s="901"/>
      <c r="AJ130" s="903"/>
      <c r="AK130" s="902"/>
      <c r="AL130" s="902"/>
      <c r="AM130" s="903"/>
      <c r="AN130" s="904"/>
      <c r="AO130" s="899"/>
      <c r="AP130" s="900"/>
      <c r="AQ130" s="905"/>
      <c r="AR130" s="852"/>
      <c r="AS130" s="902"/>
      <c r="AT130" s="902"/>
      <c r="AU130" s="852"/>
      <c r="AV130" s="904"/>
      <c r="AW130" s="899"/>
      <c r="AX130" s="900"/>
      <c r="AY130" s="905"/>
      <c r="AZ130" s="852"/>
      <c r="BA130" s="902"/>
      <c r="BB130" s="902"/>
      <c r="BC130" s="852"/>
      <c r="BD130" s="901"/>
      <c r="BE130" s="906"/>
      <c r="BF130" s="907"/>
      <c r="BG130" s="907"/>
      <c r="BH130" s="908"/>
      <c r="BI130" s="1659"/>
      <c r="BJ130" s="854" t="s">
        <v>36</v>
      </c>
      <c r="BK130" s="899"/>
      <c r="BL130" s="900"/>
      <c r="BM130" s="901"/>
      <c r="BN130" s="903"/>
      <c r="BO130" s="902"/>
      <c r="BP130" s="902"/>
      <c r="BQ130" s="903"/>
      <c r="BR130" s="904"/>
      <c r="BS130" s="899"/>
      <c r="BT130" s="900"/>
      <c r="BU130" s="905"/>
      <c r="BV130" s="852"/>
      <c r="BW130" s="902"/>
      <c r="BX130" s="902"/>
      <c r="BY130" s="852"/>
      <c r="BZ130" s="904"/>
      <c r="CA130" s="899"/>
      <c r="CB130" s="900"/>
      <c r="CC130" s="905"/>
      <c r="CD130" s="852"/>
      <c r="CE130" s="902"/>
      <c r="CF130" s="902"/>
      <c r="CG130" s="852"/>
      <c r="CH130" s="901"/>
      <c r="CI130" s="906"/>
      <c r="CJ130" s="907"/>
      <c r="CK130" s="907"/>
      <c r="CL130" s="908"/>
      <c r="CM130" s="1659"/>
      <c r="CN130" s="854" t="s">
        <v>36</v>
      </c>
      <c r="CO130" s="899"/>
      <c r="CP130" s="900"/>
      <c r="CQ130" s="901"/>
      <c r="CR130" s="903"/>
      <c r="CS130" s="902"/>
      <c r="CT130" s="902"/>
      <c r="CU130" s="903"/>
      <c r="CV130" s="904"/>
      <c r="CW130" s="899"/>
      <c r="CX130" s="900"/>
      <c r="CY130" s="905"/>
      <c r="CZ130" s="852"/>
      <c r="DA130" s="902"/>
      <c r="DB130" s="902"/>
      <c r="DC130" s="852"/>
      <c r="DD130" s="904"/>
      <c r="DE130" s="899"/>
      <c r="DF130" s="900"/>
      <c r="DG130" s="905"/>
      <c r="DH130" s="852"/>
      <c r="DI130" s="902"/>
      <c r="DJ130" s="902"/>
      <c r="DK130" s="852"/>
      <c r="DL130" s="901"/>
      <c r="DM130" s="906"/>
      <c r="DN130" s="907"/>
      <c r="DO130" s="907"/>
      <c r="DP130" s="908"/>
      <c r="DR130" s="970"/>
      <c r="DS130" s="852"/>
      <c r="DT130" s="853"/>
    </row>
    <row r="131" spans="1:124" ht="14.1" hidden="1" customHeight="1" x14ac:dyDescent="0.25">
      <c r="A131" s="1659"/>
      <c r="B131" s="854" t="s">
        <v>37</v>
      </c>
      <c r="C131" s="899"/>
      <c r="D131" s="900"/>
      <c r="E131" s="901"/>
      <c r="F131" s="903"/>
      <c r="G131" s="902"/>
      <c r="H131" s="902"/>
      <c r="I131" s="903"/>
      <c r="J131" s="904"/>
      <c r="K131" s="899"/>
      <c r="L131" s="900"/>
      <c r="M131" s="905"/>
      <c r="N131" s="852"/>
      <c r="O131" s="902"/>
      <c r="P131" s="902"/>
      <c r="Q131" s="852"/>
      <c r="R131" s="904"/>
      <c r="S131" s="899"/>
      <c r="T131" s="900"/>
      <c r="U131" s="905"/>
      <c r="V131" s="852"/>
      <c r="W131" s="902"/>
      <c r="X131" s="902"/>
      <c r="Y131" s="852"/>
      <c r="Z131" s="901"/>
      <c r="AA131" s="906"/>
      <c r="AB131" s="907"/>
      <c r="AC131" s="907"/>
      <c r="AD131" s="908"/>
      <c r="AE131" s="1659"/>
      <c r="AF131" s="854" t="s">
        <v>37</v>
      </c>
      <c r="AG131" s="899"/>
      <c r="AH131" s="900"/>
      <c r="AI131" s="901"/>
      <c r="AJ131" s="903"/>
      <c r="AK131" s="902"/>
      <c r="AL131" s="902"/>
      <c r="AM131" s="903"/>
      <c r="AN131" s="904"/>
      <c r="AO131" s="899"/>
      <c r="AP131" s="900"/>
      <c r="AQ131" s="905"/>
      <c r="AR131" s="852"/>
      <c r="AS131" s="902"/>
      <c r="AT131" s="902"/>
      <c r="AU131" s="852"/>
      <c r="AV131" s="904"/>
      <c r="AW131" s="899"/>
      <c r="AX131" s="900"/>
      <c r="AY131" s="905"/>
      <c r="AZ131" s="852"/>
      <c r="BA131" s="902"/>
      <c r="BB131" s="902"/>
      <c r="BC131" s="852"/>
      <c r="BD131" s="901"/>
      <c r="BE131" s="906"/>
      <c r="BF131" s="907"/>
      <c r="BG131" s="907"/>
      <c r="BH131" s="908"/>
      <c r="BI131" s="1659"/>
      <c r="BJ131" s="854" t="s">
        <v>37</v>
      </c>
      <c r="BK131" s="899"/>
      <c r="BL131" s="900"/>
      <c r="BM131" s="901"/>
      <c r="BN131" s="903"/>
      <c r="BO131" s="902"/>
      <c r="BP131" s="902"/>
      <c r="BQ131" s="903"/>
      <c r="BR131" s="904"/>
      <c r="BS131" s="899"/>
      <c r="BT131" s="900"/>
      <c r="BU131" s="905"/>
      <c r="BV131" s="852"/>
      <c r="BW131" s="902"/>
      <c r="BX131" s="902"/>
      <c r="BY131" s="852"/>
      <c r="BZ131" s="904"/>
      <c r="CA131" s="899"/>
      <c r="CB131" s="900"/>
      <c r="CC131" s="905"/>
      <c r="CD131" s="852"/>
      <c r="CE131" s="902"/>
      <c r="CF131" s="902"/>
      <c r="CG131" s="852"/>
      <c r="CH131" s="901"/>
      <c r="CI131" s="906"/>
      <c r="CJ131" s="907"/>
      <c r="CK131" s="907"/>
      <c r="CL131" s="908"/>
      <c r="CM131" s="1659"/>
      <c r="CN131" s="854" t="s">
        <v>37</v>
      </c>
      <c r="CO131" s="899"/>
      <c r="CP131" s="900"/>
      <c r="CQ131" s="901"/>
      <c r="CR131" s="903"/>
      <c r="CS131" s="902"/>
      <c r="CT131" s="902"/>
      <c r="CU131" s="903"/>
      <c r="CV131" s="904"/>
      <c r="CW131" s="899"/>
      <c r="CX131" s="900"/>
      <c r="CY131" s="905"/>
      <c r="CZ131" s="852"/>
      <c r="DA131" s="902"/>
      <c r="DB131" s="902"/>
      <c r="DC131" s="852"/>
      <c r="DD131" s="904"/>
      <c r="DE131" s="899"/>
      <c r="DF131" s="900"/>
      <c r="DG131" s="905"/>
      <c r="DH131" s="852"/>
      <c r="DI131" s="902"/>
      <c r="DJ131" s="902"/>
      <c r="DK131" s="852"/>
      <c r="DL131" s="901"/>
      <c r="DM131" s="906"/>
      <c r="DN131" s="907"/>
      <c r="DO131" s="907"/>
      <c r="DP131" s="908"/>
      <c r="DR131" s="970"/>
      <c r="DS131" s="852"/>
      <c r="DT131" s="853"/>
    </row>
    <row r="132" spans="1:124" ht="14.1" hidden="1" customHeight="1" x14ac:dyDescent="0.25">
      <c r="A132" s="1659"/>
      <c r="B132" s="854" t="s">
        <v>38</v>
      </c>
      <c r="C132" s="899"/>
      <c r="D132" s="900"/>
      <c r="E132" s="901"/>
      <c r="F132" s="903"/>
      <c r="G132" s="902"/>
      <c r="H132" s="902"/>
      <c r="I132" s="903"/>
      <c r="J132" s="904"/>
      <c r="K132" s="899"/>
      <c r="L132" s="900"/>
      <c r="M132" s="905"/>
      <c r="N132" s="852"/>
      <c r="O132" s="902"/>
      <c r="P132" s="902"/>
      <c r="Q132" s="852"/>
      <c r="R132" s="904"/>
      <c r="S132" s="899"/>
      <c r="T132" s="900"/>
      <c r="U132" s="905"/>
      <c r="V132" s="852"/>
      <c r="W132" s="902"/>
      <c r="X132" s="902"/>
      <c r="Y132" s="852"/>
      <c r="Z132" s="901"/>
      <c r="AA132" s="906"/>
      <c r="AB132" s="907"/>
      <c r="AC132" s="907"/>
      <c r="AD132" s="908"/>
      <c r="AE132" s="1659"/>
      <c r="AF132" s="854" t="s">
        <v>38</v>
      </c>
      <c r="AG132" s="899"/>
      <c r="AH132" s="900"/>
      <c r="AI132" s="901"/>
      <c r="AJ132" s="903"/>
      <c r="AK132" s="902"/>
      <c r="AL132" s="902"/>
      <c r="AM132" s="903"/>
      <c r="AN132" s="904"/>
      <c r="AO132" s="899"/>
      <c r="AP132" s="900"/>
      <c r="AQ132" s="905"/>
      <c r="AR132" s="852"/>
      <c r="AS132" s="902"/>
      <c r="AT132" s="902"/>
      <c r="AU132" s="852"/>
      <c r="AV132" s="904"/>
      <c r="AW132" s="899"/>
      <c r="AX132" s="900"/>
      <c r="AY132" s="905"/>
      <c r="AZ132" s="852"/>
      <c r="BA132" s="902"/>
      <c r="BB132" s="902"/>
      <c r="BC132" s="852"/>
      <c r="BD132" s="901"/>
      <c r="BE132" s="906"/>
      <c r="BF132" s="907"/>
      <c r="BG132" s="907"/>
      <c r="BH132" s="908"/>
      <c r="BI132" s="1659"/>
      <c r="BJ132" s="854" t="s">
        <v>38</v>
      </c>
      <c r="BK132" s="899"/>
      <c r="BL132" s="900"/>
      <c r="BM132" s="901"/>
      <c r="BN132" s="903"/>
      <c r="BO132" s="902"/>
      <c r="BP132" s="902"/>
      <c r="BQ132" s="903"/>
      <c r="BR132" s="904"/>
      <c r="BS132" s="899"/>
      <c r="BT132" s="900"/>
      <c r="BU132" s="905"/>
      <c r="BV132" s="852"/>
      <c r="BW132" s="902"/>
      <c r="BX132" s="902"/>
      <c r="BY132" s="852"/>
      <c r="BZ132" s="904"/>
      <c r="CA132" s="899"/>
      <c r="CB132" s="900"/>
      <c r="CC132" s="905"/>
      <c r="CD132" s="852"/>
      <c r="CE132" s="902"/>
      <c r="CF132" s="902"/>
      <c r="CG132" s="852"/>
      <c r="CH132" s="901"/>
      <c r="CI132" s="906"/>
      <c r="CJ132" s="907"/>
      <c r="CK132" s="907"/>
      <c r="CL132" s="908"/>
      <c r="CM132" s="1659"/>
      <c r="CN132" s="854" t="s">
        <v>38</v>
      </c>
      <c r="CO132" s="899"/>
      <c r="CP132" s="900"/>
      <c r="CQ132" s="901"/>
      <c r="CR132" s="903"/>
      <c r="CS132" s="902"/>
      <c r="CT132" s="902"/>
      <c r="CU132" s="903"/>
      <c r="CV132" s="904"/>
      <c r="CW132" s="899"/>
      <c r="CX132" s="900"/>
      <c r="CY132" s="905"/>
      <c r="CZ132" s="852"/>
      <c r="DA132" s="902"/>
      <c r="DB132" s="902"/>
      <c r="DC132" s="852"/>
      <c r="DD132" s="904"/>
      <c r="DE132" s="899"/>
      <c r="DF132" s="900"/>
      <c r="DG132" s="905"/>
      <c r="DH132" s="852"/>
      <c r="DI132" s="902"/>
      <c r="DJ132" s="902"/>
      <c r="DK132" s="852"/>
      <c r="DL132" s="901"/>
      <c r="DM132" s="906"/>
      <c r="DN132" s="907"/>
      <c r="DO132" s="907"/>
      <c r="DP132" s="908"/>
      <c r="DR132" s="970"/>
      <c r="DS132" s="852"/>
      <c r="DT132" s="853"/>
    </row>
    <row r="133" spans="1:124" ht="14.1" hidden="1" customHeight="1" x14ac:dyDescent="0.25">
      <c r="A133" s="1659"/>
      <c r="B133" s="861" t="s">
        <v>39</v>
      </c>
      <c r="C133" s="899"/>
      <c r="D133" s="900"/>
      <c r="E133" s="901"/>
      <c r="F133" s="903"/>
      <c r="G133" s="902"/>
      <c r="H133" s="902"/>
      <c r="I133" s="903"/>
      <c r="J133" s="904"/>
      <c r="K133" s="899"/>
      <c r="L133" s="900"/>
      <c r="M133" s="905"/>
      <c r="N133" s="852"/>
      <c r="O133" s="902"/>
      <c r="P133" s="902"/>
      <c r="Q133" s="852"/>
      <c r="R133" s="904"/>
      <c r="S133" s="899"/>
      <c r="T133" s="900"/>
      <c r="U133" s="905"/>
      <c r="V133" s="852"/>
      <c r="W133" s="902"/>
      <c r="X133" s="902"/>
      <c r="Y133" s="852"/>
      <c r="Z133" s="901"/>
      <c r="AA133" s="906"/>
      <c r="AB133" s="907"/>
      <c r="AC133" s="907"/>
      <c r="AD133" s="908"/>
      <c r="AE133" s="1659"/>
      <c r="AF133" s="861" t="s">
        <v>39</v>
      </c>
      <c r="AG133" s="899"/>
      <c r="AH133" s="900"/>
      <c r="AI133" s="901"/>
      <c r="AJ133" s="903"/>
      <c r="AK133" s="902"/>
      <c r="AL133" s="902"/>
      <c r="AM133" s="903"/>
      <c r="AN133" s="904"/>
      <c r="AO133" s="899"/>
      <c r="AP133" s="900"/>
      <c r="AQ133" s="905"/>
      <c r="AR133" s="852"/>
      <c r="AS133" s="902"/>
      <c r="AT133" s="902"/>
      <c r="AU133" s="852"/>
      <c r="AV133" s="904"/>
      <c r="AW133" s="899"/>
      <c r="AX133" s="900"/>
      <c r="AY133" s="905"/>
      <c r="AZ133" s="852"/>
      <c r="BA133" s="902"/>
      <c r="BB133" s="902"/>
      <c r="BC133" s="852"/>
      <c r="BD133" s="901"/>
      <c r="BE133" s="906"/>
      <c r="BF133" s="907"/>
      <c r="BG133" s="907"/>
      <c r="BH133" s="908"/>
      <c r="BI133" s="1659"/>
      <c r="BJ133" s="861" t="s">
        <v>39</v>
      </c>
      <c r="BK133" s="899"/>
      <c r="BL133" s="900"/>
      <c r="BM133" s="901"/>
      <c r="BN133" s="903"/>
      <c r="BO133" s="902"/>
      <c r="BP133" s="902"/>
      <c r="BQ133" s="903"/>
      <c r="BR133" s="904"/>
      <c r="BS133" s="899"/>
      <c r="BT133" s="900"/>
      <c r="BU133" s="905"/>
      <c r="BV133" s="852"/>
      <c r="BW133" s="902"/>
      <c r="BX133" s="902"/>
      <c r="BY133" s="852"/>
      <c r="BZ133" s="904"/>
      <c r="CA133" s="899"/>
      <c r="CB133" s="900"/>
      <c r="CC133" s="905"/>
      <c r="CD133" s="852"/>
      <c r="CE133" s="902"/>
      <c r="CF133" s="902"/>
      <c r="CG133" s="852"/>
      <c r="CH133" s="901"/>
      <c r="CI133" s="906"/>
      <c r="CJ133" s="907"/>
      <c r="CK133" s="907"/>
      <c r="CL133" s="908"/>
      <c r="CM133" s="1659"/>
      <c r="CN133" s="861" t="s">
        <v>39</v>
      </c>
      <c r="CO133" s="899"/>
      <c r="CP133" s="900"/>
      <c r="CQ133" s="901"/>
      <c r="CR133" s="903"/>
      <c r="CS133" s="902"/>
      <c r="CT133" s="902"/>
      <c r="CU133" s="903"/>
      <c r="CV133" s="904"/>
      <c r="CW133" s="899"/>
      <c r="CX133" s="900"/>
      <c r="CY133" s="905"/>
      <c r="CZ133" s="852"/>
      <c r="DA133" s="902"/>
      <c r="DB133" s="902"/>
      <c r="DC133" s="852"/>
      <c r="DD133" s="904"/>
      <c r="DE133" s="899"/>
      <c r="DF133" s="900"/>
      <c r="DG133" s="905"/>
      <c r="DH133" s="852"/>
      <c r="DI133" s="902"/>
      <c r="DJ133" s="902"/>
      <c r="DK133" s="852"/>
      <c r="DL133" s="901"/>
      <c r="DM133" s="906"/>
      <c r="DN133" s="907"/>
      <c r="DO133" s="907"/>
      <c r="DP133" s="908"/>
      <c r="DR133" s="970"/>
      <c r="DS133" s="852"/>
      <c r="DT133" s="853"/>
    </row>
    <row r="134" spans="1:124" ht="14.1" hidden="1" customHeight="1" x14ac:dyDescent="0.25">
      <c r="A134" s="1659"/>
      <c r="B134" s="843" t="s">
        <v>40</v>
      </c>
      <c r="C134" s="899"/>
      <c r="D134" s="900"/>
      <c r="E134" s="901"/>
      <c r="F134" s="903"/>
      <c r="G134" s="902"/>
      <c r="H134" s="902"/>
      <c r="I134" s="903"/>
      <c r="J134" s="904"/>
      <c r="K134" s="899"/>
      <c r="L134" s="900"/>
      <c r="M134" s="905"/>
      <c r="N134" s="852"/>
      <c r="O134" s="902"/>
      <c r="P134" s="902"/>
      <c r="Q134" s="852"/>
      <c r="R134" s="904"/>
      <c r="S134" s="899"/>
      <c r="T134" s="900"/>
      <c r="U134" s="905"/>
      <c r="V134" s="852"/>
      <c r="W134" s="902"/>
      <c r="X134" s="902"/>
      <c r="Y134" s="852"/>
      <c r="Z134" s="901"/>
      <c r="AA134" s="906"/>
      <c r="AB134" s="907"/>
      <c r="AC134" s="907"/>
      <c r="AD134" s="908"/>
      <c r="AE134" s="1659"/>
      <c r="AF134" s="843" t="s">
        <v>40</v>
      </c>
      <c r="AG134" s="899"/>
      <c r="AH134" s="900"/>
      <c r="AI134" s="901"/>
      <c r="AJ134" s="903"/>
      <c r="AK134" s="902"/>
      <c r="AL134" s="902"/>
      <c r="AM134" s="903"/>
      <c r="AN134" s="904"/>
      <c r="AO134" s="899"/>
      <c r="AP134" s="900"/>
      <c r="AQ134" s="905"/>
      <c r="AR134" s="852"/>
      <c r="AS134" s="902"/>
      <c r="AT134" s="902"/>
      <c r="AU134" s="852"/>
      <c r="AV134" s="904"/>
      <c r="AW134" s="899"/>
      <c r="AX134" s="900"/>
      <c r="AY134" s="905"/>
      <c r="AZ134" s="852"/>
      <c r="BA134" s="902"/>
      <c r="BB134" s="902"/>
      <c r="BC134" s="852"/>
      <c r="BD134" s="901"/>
      <c r="BE134" s="906"/>
      <c r="BF134" s="907"/>
      <c r="BG134" s="907"/>
      <c r="BH134" s="908"/>
      <c r="BI134" s="1659"/>
      <c r="BJ134" s="843" t="s">
        <v>40</v>
      </c>
      <c r="BK134" s="899"/>
      <c r="BL134" s="900"/>
      <c r="BM134" s="901"/>
      <c r="BN134" s="903"/>
      <c r="BO134" s="902"/>
      <c r="BP134" s="902"/>
      <c r="BQ134" s="903"/>
      <c r="BR134" s="904"/>
      <c r="BS134" s="899"/>
      <c r="BT134" s="900"/>
      <c r="BU134" s="905"/>
      <c r="BV134" s="852"/>
      <c r="BW134" s="902"/>
      <c r="BX134" s="902"/>
      <c r="BY134" s="852"/>
      <c r="BZ134" s="904"/>
      <c r="CA134" s="899"/>
      <c r="CB134" s="900"/>
      <c r="CC134" s="905"/>
      <c r="CD134" s="852"/>
      <c r="CE134" s="902"/>
      <c r="CF134" s="902"/>
      <c r="CG134" s="852"/>
      <c r="CH134" s="901"/>
      <c r="CI134" s="906"/>
      <c r="CJ134" s="907"/>
      <c r="CK134" s="907"/>
      <c r="CL134" s="908"/>
      <c r="CM134" s="1659"/>
      <c r="CN134" s="843" t="s">
        <v>40</v>
      </c>
      <c r="CO134" s="899"/>
      <c r="CP134" s="900"/>
      <c r="CQ134" s="901"/>
      <c r="CR134" s="903"/>
      <c r="CS134" s="902"/>
      <c r="CT134" s="902"/>
      <c r="CU134" s="903"/>
      <c r="CV134" s="904"/>
      <c r="CW134" s="899"/>
      <c r="CX134" s="900"/>
      <c r="CY134" s="905"/>
      <c r="CZ134" s="852"/>
      <c r="DA134" s="902"/>
      <c r="DB134" s="902"/>
      <c r="DC134" s="852"/>
      <c r="DD134" s="904"/>
      <c r="DE134" s="899"/>
      <c r="DF134" s="900"/>
      <c r="DG134" s="905"/>
      <c r="DH134" s="852"/>
      <c r="DI134" s="902"/>
      <c r="DJ134" s="902"/>
      <c r="DK134" s="852"/>
      <c r="DL134" s="901"/>
      <c r="DM134" s="906"/>
      <c r="DN134" s="907"/>
      <c r="DO134" s="907"/>
      <c r="DP134" s="908"/>
      <c r="DR134" s="970"/>
      <c r="DS134" s="852"/>
      <c r="DT134" s="853"/>
    </row>
    <row r="135" spans="1:124" ht="14.1" hidden="1" customHeight="1" x14ac:dyDescent="0.25">
      <c r="A135" s="1659"/>
      <c r="B135" s="861" t="s">
        <v>41</v>
      </c>
      <c r="C135" s="899"/>
      <c r="D135" s="900"/>
      <c r="E135" s="901"/>
      <c r="F135" s="903"/>
      <c r="G135" s="902"/>
      <c r="H135" s="902"/>
      <c r="I135" s="903"/>
      <c r="J135" s="904"/>
      <c r="K135" s="899"/>
      <c r="L135" s="900"/>
      <c r="M135" s="905"/>
      <c r="N135" s="852"/>
      <c r="O135" s="902"/>
      <c r="P135" s="902"/>
      <c r="Q135" s="852"/>
      <c r="R135" s="904"/>
      <c r="S135" s="899"/>
      <c r="T135" s="900"/>
      <c r="U135" s="905"/>
      <c r="V135" s="852"/>
      <c r="W135" s="902"/>
      <c r="X135" s="902"/>
      <c r="Y135" s="852"/>
      <c r="Z135" s="901"/>
      <c r="AA135" s="906"/>
      <c r="AB135" s="907"/>
      <c r="AC135" s="907"/>
      <c r="AD135" s="908"/>
      <c r="AE135" s="1659"/>
      <c r="AF135" s="861" t="s">
        <v>41</v>
      </c>
      <c r="AG135" s="899"/>
      <c r="AH135" s="900"/>
      <c r="AI135" s="901"/>
      <c r="AJ135" s="903"/>
      <c r="AK135" s="902"/>
      <c r="AL135" s="902"/>
      <c r="AM135" s="903"/>
      <c r="AN135" s="904"/>
      <c r="AO135" s="899"/>
      <c r="AP135" s="900"/>
      <c r="AQ135" s="905"/>
      <c r="AR135" s="852"/>
      <c r="AS135" s="902"/>
      <c r="AT135" s="902"/>
      <c r="AU135" s="852"/>
      <c r="AV135" s="904"/>
      <c r="AW135" s="899"/>
      <c r="AX135" s="900"/>
      <c r="AY135" s="905"/>
      <c r="AZ135" s="852"/>
      <c r="BA135" s="902"/>
      <c r="BB135" s="902"/>
      <c r="BC135" s="852"/>
      <c r="BD135" s="901"/>
      <c r="BE135" s="906"/>
      <c r="BF135" s="907"/>
      <c r="BG135" s="907"/>
      <c r="BH135" s="908"/>
      <c r="BI135" s="1659"/>
      <c r="BJ135" s="861" t="s">
        <v>41</v>
      </c>
      <c r="BK135" s="899"/>
      <c r="BL135" s="900"/>
      <c r="BM135" s="901"/>
      <c r="BN135" s="903"/>
      <c r="BO135" s="902"/>
      <c r="BP135" s="902"/>
      <c r="BQ135" s="903"/>
      <c r="BR135" s="904"/>
      <c r="BS135" s="899"/>
      <c r="BT135" s="900"/>
      <c r="BU135" s="905"/>
      <c r="BV135" s="852"/>
      <c r="BW135" s="902"/>
      <c r="BX135" s="902"/>
      <c r="BY135" s="852"/>
      <c r="BZ135" s="904"/>
      <c r="CA135" s="899"/>
      <c r="CB135" s="900"/>
      <c r="CC135" s="905"/>
      <c r="CD135" s="852"/>
      <c r="CE135" s="902"/>
      <c r="CF135" s="902"/>
      <c r="CG135" s="852"/>
      <c r="CH135" s="901"/>
      <c r="CI135" s="906"/>
      <c r="CJ135" s="907"/>
      <c r="CK135" s="907"/>
      <c r="CL135" s="908"/>
      <c r="CM135" s="1659"/>
      <c r="CN135" s="861" t="s">
        <v>41</v>
      </c>
      <c r="CO135" s="899"/>
      <c r="CP135" s="900"/>
      <c r="CQ135" s="901"/>
      <c r="CR135" s="903"/>
      <c r="CS135" s="902"/>
      <c r="CT135" s="902"/>
      <c r="CU135" s="903"/>
      <c r="CV135" s="904"/>
      <c r="CW135" s="899"/>
      <c r="CX135" s="900"/>
      <c r="CY135" s="905"/>
      <c r="CZ135" s="852"/>
      <c r="DA135" s="902"/>
      <c r="DB135" s="902"/>
      <c r="DC135" s="852"/>
      <c r="DD135" s="904"/>
      <c r="DE135" s="899"/>
      <c r="DF135" s="900"/>
      <c r="DG135" s="905"/>
      <c r="DH135" s="852"/>
      <c r="DI135" s="902"/>
      <c r="DJ135" s="902"/>
      <c r="DK135" s="852"/>
      <c r="DL135" s="901"/>
      <c r="DM135" s="906"/>
      <c r="DN135" s="907"/>
      <c r="DO135" s="907"/>
      <c r="DP135" s="908"/>
      <c r="DR135" s="970"/>
      <c r="DS135" s="852"/>
      <c r="DT135" s="853"/>
    </row>
    <row r="136" spans="1:124" ht="14.1" hidden="1" customHeight="1" x14ac:dyDescent="0.25">
      <c r="A136" s="1659"/>
      <c r="B136" s="869" t="s">
        <v>42</v>
      </c>
      <c r="C136" s="899"/>
      <c r="D136" s="900"/>
      <c r="E136" s="901"/>
      <c r="F136" s="903"/>
      <c r="G136" s="902"/>
      <c r="H136" s="902"/>
      <c r="I136" s="903"/>
      <c r="J136" s="904"/>
      <c r="K136" s="899"/>
      <c r="L136" s="900"/>
      <c r="M136" s="905"/>
      <c r="N136" s="852"/>
      <c r="O136" s="902"/>
      <c r="P136" s="902"/>
      <c r="Q136" s="852"/>
      <c r="R136" s="904"/>
      <c r="S136" s="899"/>
      <c r="T136" s="900"/>
      <c r="U136" s="905"/>
      <c r="V136" s="852"/>
      <c r="W136" s="902"/>
      <c r="X136" s="902"/>
      <c r="Y136" s="852"/>
      <c r="Z136" s="901"/>
      <c r="AA136" s="906"/>
      <c r="AB136" s="907"/>
      <c r="AC136" s="907"/>
      <c r="AD136" s="908"/>
      <c r="AE136" s="1659"/>
      <c r="AF136" s="869" t="s">
        <v>42</v>
      </c>
      <c r="AG136" s="899"/>
      <c r="AH136" s="900"/>
      <c r="AI136" s="901"/>
      <c r="AJ136" s="903"/>
      <c r="AK136" s="902"/>
      <c r="AL136" s="902"/>
      <c r="AM136" s="903"/>
      <c r="AN136" s="904"/>
      <c r="AO136" s="899"/>
      <c r="AP136" s="900"/>
      <c r="AQ136" s="905"/>
      <c r="AR136" s="852"/>
      <c r="AS136" s="902"/>
      <c r="AT136" s="902"/>
      <c r="AU136" s="852"/>
      <c r="AV136" s="904"/>
      <c r="AW136" s="899"/>
      <c r="AX136" s="900"/>
      <c r="AY136" s="905"/>
      <c r="AZ136" s="852"/>
      <c r="BA136" s="902"/>
      <c r="BB136" s="902"/>
      <c r="BC136" s="852"/>
      <c r="BD136" s="901"/>
      <c r="BE136" s="906"/>
      <c r="BF136" s="907"/>
      <c r="BG136" s="907"/>
      <c r="BH136" s="908"/>
      <c r="BI136" s="1659"/>
      <c r="BJ136" s="869" t="s">
        <v>42</v>
      </c>
      <c r="BK136" s="899"/>
      <c r="BL136" s="900"/>
      <c r="BM136" s="901"/>
      <c r="BN136" s="903"/>
      <c r="BO136" s="902"/>
      <c r="BP136" s="902"/>
      <c r="BQ136" s="903"/>
      <c r="BR136" s="904"/>
      <c r="BS136" s="899"/>
      <c r="BT136" s="900"/>
      <c r="BU136" s="905"/>
      <c r="BV136" s="852"/>
      <c r="BW136" s="902"/>
      <c r="BX136" s="902"/>
      <c r="BY136" s="852"/>
      <c r="BZ136" s="904"/>
      <c r="CA136" s="899"/>
      <c r="CB136" s="900"/>
      <c r="CC136" s="905"/>
      <c r="CD136" s="852"/>
      <c r="CE136" s="902"/>
      <c r="CF136" s="902"/>
      <c r="CG136" s="852"/>
      <c r="CH136" s="901"/>
      <c r="CI136" s="906"/>
      <c r="CJ136" s="907"/>
      <c r="CK136" s="907"/>
      <c r="CL136" s="908"/>
      <c r="CM136" s="1659"/>
      <c r="CN136" s="869" t="s">
        <v>42</v>
      </c>
      <c r="CO136" s="899"/>
      <c r="CP136" s="900"/>
      <c r="CQ136" s="901"/>
      <c r="CR136" s="903"/>
      <c r="CS136" s="902"/>
      <c r="CT136" s="902"/>
      <c r="CU136" s="903"/>
      <c r="CV136" s="904"/>
      <c r="CW136" s="899"/>
      <c r="CX136" s="900"/>
      <c r="CY136" s="905"/>
      <c r="CZ136" s="852"/>
      <c r="DA136" s="902"/>
      <c r="DB136" s="902"/>
      <c r="DC136" s="852"/>
      <c r="DD136" s="904"/>
      <c r="DE136" s="899"/>
      <c r="DF136" s="900"/>
      <c r="DG136" s="905"/>
      <c r="DH136" s="852"/>
      <c r="DI136" s="902"/>
      <c r="DJ136" s="902"/>
      <c r="DK136" s="852"/>
      <c r="DL136" s="901"/>
      <c r="DM136" s="906"/>
      <c r="DN136" s="907"/>
      <c r="DO136" s="907"/>
      <c r="DP136" s="908"/>
      <c r="DR136" s="970"/>
      <c r="DS136" s="852"/>
      <c r="DT136" s="853"/>
    </row>
    <row r="137" spans="1:124" ht="14.1" hidden="1" customHeight="1" x14ac:dyDescent="0.25">
      <c r="A137" s="1659"/>
      <c r="B137" s="876" t="s">
        <v>296</v>
      </c>
      <c r="C137" s="899"/>
      <c r="D137" s="900"/>
      <c r="E137" s="901"/>
      <c r="F137" s="903"/>
      <c r="G137" s="902"/>
      <c r="H137" s="902"/>
      <c r="I137" s="903"/>
      <c r="J137" s="904"/>
      <c r="K137" s="899"/>
      <c r="L137" s="900"/>
      <c r="M137" s="905"/>
      <c r="N137" s="852"/>
      <c r="O137" s="902"/>
      <c r="P137" s="902"/>
      <c r="Q137" s="852"/>
      <c r="R137" s="904"/>
      <c r="S137" s="899"/>
      <c r="T137" s="900"/>
      <c r="U137" s="905"/>
      <c r="V137" s="852"/>
      <c r="W137" s="902"/>
      <c r="X137" s="902"/>
      <c r="Y137" s="852"/>
      <c r="Z137" s="901"/>
      <c r="AA137" s="906"/>
      <c r="AB137" s="907"/>
      <c r="AC137" s="907"/>
      <c r="AD137" s="908"/>
      <c r="AE137" s="1659"/>
      <c r="AF137" s="876" t="s">
        <v>296</v>
      </c>
      <c r="AG137" s="899"/>
      <c r="AH137" s="900"/>
      <c r="AI137" s="901"/>
      <c r="AJ137" s="903"/>
      <c r="AK137" s="902"/>
      <c r="AL137" s="902"/>
      <c r="AM137" s="903"/>
      <c r="AN137" s="904"/>
      <c r="AO137" s="899"/>
      <c r="AP137" s="900"/>
      <c r="AQ137" s="905"/>
      <c r="AR137" s="852"/>
      <c r="AS137" s="902"/>
      <c r="AT137" s="902"/>
      <c r="AU137" s="852"/>
      <c r="AV137" s="904"/>
      <c r="AW137" s="899"/>
      <c r="AX137" s="900"/>
      <c r="AY137" s="905"/>
      <c r="AZ137" s="852"/>
      <c r="BA137" s="902"/>
      <c r="BB137" s="902"/>
      <c r="BC137" s="852"/>
      <c r="BD137" s="901"/>
      <c r="BE137" s="906"/>
      <c r="BF137" s="907"/>
      <c r="BG137" s="907"/>
      <c r="BH137" s="908"/>
      <c r="BI137" s="1659"/>
      <c r="BJ137" s="876" t="s">
        <v>296</v>
      </c>
      <c r="BK137" s="899"/>
      <c r="BL137" s="900"/>
      <c r="BM137" s="901"/>
      <c r="BN137" s="903"/>
      <c r="BO137" s="902"/>
      <c r="BP137" s="902"/>
      <c r="BQ137" s="903"/>
      <c r="BR137" s="904"/>
      <c r="BS137" s="899"/>
      <c r="BT137" s="900"/>
      <c r="BU137" s="905"/>
      <c r="BV137" s="852"/>
      <c r="BW137" s="902"/>
      <c r="BX137" s="902"/>
      <c r="BY137" s="852"/>
      <c r="BZ137" s="904"/>
      <c r="CA137" s="899"/>
      <c r="CB137" s="900"/>
      <c r="CC137" s="905"/>
      <c r="CD137" s="852"/>
      <c r="CE137" s="902"/>
      <c r="CF137" s="902"/>
      <c r="CG137" s="852"/>
      <c r="CH137" s="901"/>
      <c r="CI137" s="906"/>
      <c r="CJ137" s="907"/>
      <c r="CK137" s="907"/>
      <c r="CL137" s="908"/>
      <c r="CM137" s="1659"/>
      <c r="CN137" s="876" t="s">
        <v>296</v>
      </c>
      <c r="CO137" s="899"/>
      <c r="CP137" s="900"/>
      <c r="CQ137" s="901"/>
      <c r="CR137" s="903"/>
      <c r="CS137" s="902"/>
      <c r="CT137" s="902"/>
      <c r="CU137" s="903"/>
      <c r="CV137" s="904"/>
      <c r="CW137" s="899"/>
      <c r="CX137" s="900"/>
      <c r="CY137" s="905"/>
      <c r="CZ137" s="852"/>
      <c r="DA137" s="902"/>
      <c r="DB137" s="902"/>
      <c r="DC137" s="852"/>
      <c r="DD137" s="904"/>
      <c r="DE137" s="899"/>
      <c r="DF137" s="900"/>
      <c r="DG137" s="905"/>
      <c r="DH137" s="852"/>
      <c r="DI137" s="902"/>
      <c r="DJ137" s="902"/>
      <c r="DK137" s="852"/>
      <c r="DL137" s="901"/>
      <c r="DM137" s="906"/>
      <c r="DN137" s="907"/>
      <c r="DO137" s="907"/>
      <c r="DP137" s="908"/>
      <c r="DR137" s="970"/>
      <c r="DS137" s="852"/>
      <c r="DT137" s="853"/>
    </row>
    <row r="138" spans="1:124" ht="14.1" hidden="1" customHeight="1" x14ac:dyDescent="0.25">
      <c r="A138" s="1659"/>
      <c r="B138" s="854" t="s">
        <v>297</v>
      </c>
      <c r="C138" s="899"/>
      <c r="D138" s="900"/>
      <c r="E138" s="901"/>
      <c r="F138" s="903"/>
      <c r="G138" s="902"/>
      <c r="H138" s="902"/>
      <c r="I138" s="903"/>
      <c r="J138" s="904"/>
      <c r="K138" s="899"/>
      <c r="L138" s="900"/>
      <c r="M138" s="905"/>
      <c r="N138" s="852"/>
      <c r="O138" s="902"/>
      <c r="P138" s="902"/>
      <c r="Q138" s="852"/>
      <c r="R138" s="904"/>
      <c r="S138" s="899"/>
      <c r="T138" s="900"/>
      <c r="U138" s="905"/>
      <c r="V138" s="852"/>
      <c r="W138" s="902"/>
      <c r="X138" s="902"/>
      <c r="Y138" s="852"/>
      <c r="Z138" s="901"/>
      <c r="AA138" s="906"/>
      <c r="AB138" s="907"/>
      <c r="AC138" s="907"/>
      <c r="AD138" s="908"/>
      <c r="AE138" s="1659"/>
      <c r="AF138" s="854" t="s">
        <v>297</v>
      </c>
      <c r="AG138" s="899"/>
      <c r="AH138" s="900"/>
      <c r="AI138" s="901"/>
      <c r="AJ138" s="903"/>
      <c r="AK138" s="902"/>
      <c r="AL138" s="902"/>
      <c r="AM138" s="903"/>
      <c r="AN138" s="904"/>
      <c r="AO138" s="899"/>
      <c r="AP138" s="900"/>
      <c r="AQ138" s="905"/>
      <c r="AR138" s="852"/>
      <c r="AS138" s="902"/>
      <c r="AT138" s="902"/>
      <c r="AU138" s="852"/>
      <c r="AV138" s="904"/>
      <c r="AW138" s="899"/>
      <c r="AX138" s="900"/>
      <c r="AY138" s="905"/>
      <c r="AZ138" s="852"/>
      <c r="BA138" s="902"/>
      <c r="BB138" s="902"/>
      <c r="BC138" s="852"/>
      <c r="BD138" s="901"/>
      <c r="BE138" s="906"/>
      <c r="BF138" s="907"/>
      <c r="BG138" s="907"/>
      <c r="BH138" s="908"/>
      <c r="BI138" s="1659"/>
      <c r="BJ138" s="854" t="s">
        <v>297</v>
      </c>
      <c r="BK138" s="899"/>
      <c r="BL138" s="900"/>
      <c r="BM138" s="901"/>
      <c r="BN138" s="903"/>
      <c r="BO138" s="902"/>
      <c r="BP138" s="902"/>
      <c r="BQ138" s="903"/>
      <c r="BR138" s="904"/>
      <c r="BS138" s="899"/>
      <c r="BT138" s="900"/>
      <c r="BU138" s="905"/>
      <c r="BV138" s="852"/>
      <c r="BW138" s="902"/>
      <c r="BX138" s="902"/>
      <c r="BY138" s="852"/>
      <c r="BZ138" s="904"/>
      <c r="CA138" s="899"/>
      <c r="CB138" s="900"/>
      <c r="CC138" s="905"/>
      <c r="CD138" s="852"/>
      <c r="CE138" s="902"/>
      <c r="CF138" s="902"/>
      <c r="CG138" s="852"/>
      <c r="CH138" s="901"/>
      <c r="CI138" s="906"/>
      <c r="CJ138" s="907"/>
      <c r="CK138" s="907"/>
      <c r="CL138" s="908"/>
      <c r="CM138" s="1659"/>
      <c r="CN138" s="854" t="s">
        <v>297</v>
      </c>
      <c r="CO138" s="899"/>
      <c r="CP138" s="900"/>
      <c r="CQ138" s="901"/>
      <c r="CR138" s="903"/>
      <c r="CS138" s="902"/>
      <c r="CT138" s="902"/>
      <c r="CU138" s="903"/>
      <c r="CV138" s="904"/>
      <c r="CW138" s="899"/>
      <c r="CX138" s="900"/>
      <c r="CY138" s="905"/>
      <c r="CZ138" s="852"/>
      <c r="DA138" s="902"/>
      <c r="DB138" s="902"/>
      <c r="DC138" s="852"/>
      <c r="DD138" s="904"/>
      <c r="DE138" s="899"/>
      <c r="DF138" s="900"/>
      <c r="DG138" s="905"/>
      <c r="DH138" s="852"/>
      <c r="DI138" s="902"/>
      <c r="DJ138" s="902"/>
      <c r="DK138" s="852"/>
      <c r="DL138" s="901"/>
      <c r="DM138" s="906"/>
      <c r="DN138" s="907"/>
      <c r="DO138" s="907"/>
      <c r="DP138" s="908"/>
      <c r="DR138" s="970"/>
      <c r="DS138" s="852"/>
      <c r="DT138" s="853"/>
    </row>
    <row r="139" spans="1:124" ht="14.1" hidden="1" customHeight="1" x14ac:dyDescent="0.25">
      <c r="A139" s="1659"/>
      <c r="B139" s="854" t="s">
        <v>298</v>
      </c>
      <c r="C139" s="899"/>
      <c r="D139" s="900"/>
      <c r="E139" s="901"/>
      <c r="F139" s="903"/>
      <c r="G139" s="902"/>
      <c r="H139" s="902"/>
      <c r="I139" s="903"/>
      <c r="J139" s="904"/>
      <c r="K139" s="899"/>
      <c r="L139" s="900"/>
      <c r="M139" s="905"/>
      <c r="N139" s="852"/>
      <c r="O139" s="902"/>
      <c r="P139" s="902"/>
      <c r="Q139" s="852"/>
      <c r="R139" s="904"/>
      <c r="S139" s="899"/>
      <c r="T139" s="900"/>
      <c r="U139" s="905"/>
      <c r="V139" s="852"/>
      <c r="W139" s="902"/>
      <c r="X139" s="902"/>
      <c r="Y139" s="852"/>
      <c r="Z139" s="901"/>
      <c r="AA139" s="906"/>
      <c r="AB139" s="907"/>
      <c r="AC139" s="907"/>
      <c r="AD139" s="908"/>
      <c r="AE139" s="1659"/>
      <c r="AF139" s="854" t="s">
        <v>298</v>
      </c>
      <c r="AG139" s="899"/>
      <c r="AH139" s="900"/>
      <c r="AI139" s="901"/>
      <c r="AJ139" s="903"/>
      <c r="AK139" s="902"/>
      <c r="AL139" s="902"/>
      <c r="AM139" s="903"/>
      <c r="AN139" s="904"/>
      <c r="AO139" s="899"/>
      <c r="AP139" s="900"/>
      <c r="AQ139" s="905"/>
      <c r="AR139" s="852"/>
      <c r="AS139" s="902"/>
      <c r="AT139" s="902"/>
      <c r="AU139" s="852"/>
      <c r="AV139" s="904"/>
      <c r="AW139" s="899"/>
      <c r="AX139" s="900"/>
      <c r="AY139" s="905"/>
      <c r="AZ139" s="852"/>
      <c r="BA139" s="902"/>
      <c r="BB139" s="902"/>
      <c r="BC139" s="852"/>
      <c r="BD139" s="901"/>
      <c r="BE139" s="906"/>
      <c r="BF139" s="907"/>
      <c r="BG139" s="907"/>
      <c r="BH139" s="908"/>
      <c r="BI139" s="1659"/>
      <c r="BJ139" s="854" t="s">
        <v>298</v>
      </c>
      <c r="BK139" s="899"/>
      <c r="BL139" s="900"/>
      <c r="BM139" s="901"/>
      <c r="BN139" s="903"/>
      <c r="BO139" s="902"/>
      <c r="BP139" s="902"/>
      <c r="BQ139" s="903"/>
      <c r="BR139" s="904"/>
      <c r="BS139" s="899"/>
      <c r="BT139" s="900"/>
      <c r="BU139" s="905"/>
      <c r="BV139" s="852"/>
      <c r="BW139" s="902"/>
      <c r="BX139" s="902"/>
      <c r="BY139" s="852"/>
      <c r="BZ139" s="904"/>
      <c r="CA139" s="899"/>
      <c r="CB139" s="900"/>
      <c r="CC139" s="905"/>
      <c r="CD139" s="852"/>
      <c r="CE139" s="902"/>
      <c r="CF139" s="902"/>
      <c r="CG139" s="852"/>
      <c r="CH139" s="901"/>
      <c r="CI139" s="906"/>
      <c r="CJ139" s="907"/>
      <c r="CK139" s="907"/>
      <c r="CL139" s="908"/>
      <c r="CM139" s="1659"/>
      <c r="CN139" s="854" t="s">
        <v>298</v>
      </c>
      <c r="CO139" s="899"/>
      <c r="CP139" s="900"/>
      <c r="CQ139" s="901"/>
      <c r="CR139" s="903"/>
      <c r="CS139" s="902"/>
      <c r="CT139" s="902"/>
      <c r="CU139" s="903"/>
      <c r="CV139" s="904"/>
      <c r="CW139" s="899"/>
      <c r="CX139" s="900"/>
      <c r="CY139" s="905"/>
      <c r="CZ139" s="852"/>
      <c r="DA139" s="902"/>
      <c r="DB139" s="902"/>
      <c r="DC139" s="852"/>
      <c r="DD139" s="904"/>
      <c r="DE139" s="899"/>
      <c r="DF139" s="900"/>
      <c r="DG139" s="905"/>
      <c r="DH139" s="852"/>
      <c r="DI139" s="902"/>
      <c r="DJ139" s="902"/>
      <c r="DK139" s="852"/>
      <c r="DL139" s="901"/>
      <c r="DM139" s="906"/>
      <c r="DN139" s="907"/>
      <c r="DO139" s="907"/>
      <c r="DP139" s="908"/>
      <c r="DR139" s="970"/>
      <c r="DS139" s="852"/>
      <c r="DT139" s="853"/>
    </row>
    <row r="140" spans="1:124" ht="14.1" hidden="1" customHeight="1" x14ac:dyDescent="0.25">
      <c r="A140" s="1659"/>
      <c r="B140" s="854" t="s">
        <v>299</v>
      </c>
      <c r="C140" s="899"/>
      <c r="D140" s="900"/>
      <c r="E140" s="901"/>
      <c r="F140" s="903"/>
      <c r="G140" s="902"/>
      <c r="H140" s="902"/>
      <c r="I140" s="903"/>
      <c r="J140" s="904"/>
      <c r="K140" s="899"/>
      <c r="L140" s="900"/>
      <c r="M140" s="905"/>
      <c r="N140" s="852"/>
      <c r="O140" s="902"/>
      <c r="P140" s="902"/>
      <c r="Q140" s="852"/>
      <c r="R140" s="904"/>
      <c r="S140" s="899"/>
      <c r="T140" s="900"/>
      <c r="U140" s="905"/>
      <c r="V140" s="852"/>
      <c r="W140" s="902"/>
      <c r="X140" s="902"/>
      <c r="Y140" s="852"/>
      <c r="Z140" s="901"/>
      <c r="AA140" s="906"/>
      <c r="AB140" s="907"/>
      <c r="AC140" s="907"/>
      <c r="AD140" s="908"/>
      <c r="AE140" s="1659"/>
      <c r="AF140" s="854" t="s">
        <v>299</v>
      </c>
      <c r="AG140" s="899"/>
      <c r="AH140" s="900"/>
      <c r="AI140" s="901"/>
      <c r="AJ140" s="903"/>
      <c r="AK140" s="902"/>
      <c r="AL140" s="902"/>
      <c r="AM140" s="903"/>
      <c r="AN140" s="904"/>
      <c r="AO140" s="899"/>
      <c r="AP140" s="900"/>
      <c r="AQ140" s="905"/>
      <c r="AR140" s="852"/>
      <c r="AS140" s="902"/>
      <c r="AT140" s="902"/>
      <c r="AU140" s="852"/>
      <c r="AV140" s="904"/>
      <c r="AW140" s="899"/>
      <c r="AX140" s="900"/>
      <c r="AY140" s="905"/>
      <c r="AZ140" s="852"/>
      <c r="BA140" s="902"/>
      <c r="BB140" s="902"/>
      <c r="BC140" s="852"/>
      <c r="BD140" s="901"/>
      <c r="BE140" s="906"/>
      <c r="BF140" s="907"/>
      <c r="BG140" s="907"/>
      <c r="BH140" s="908"/>
      <c r="BI140" s="1659"/>
      <c r="BJ140" s="854" t="s">
        <v>299</v>
      </c>
      <c r="BK140" s="899"/>
      <c r="BL140" s="900"/>
      <c r="BM140" s="901"/>
      <c r="BN140" s="903"/>
      <c r="BO140" s="902"/>
      <c r="BP140" s="902"/>
      <c r="BQ140" s="903"/>
      <c r="BR140" s="904"/>
      <c r="BS140" s="899"/>
      <c r="BT140" s="900"/>
      <c r="BU140" s="905"/>
      <c r="BV140" s="852"/>
      <c r="BW140" s="902"/>
      <c r="BX140" s="902"/>
      <c r="BY140" s="852"/>
      <c r="BZ140" s="904"/>
      <c r="CA140" s="899"/>
      <c r="CB140" s="900"/>
      <c r="CC140" s="905"/>
      <c r="CD140" s="852"/>
      <c r="CE140" s="902"/>
      <c r="CF140" s="902"/>
      <c r="CG140" s="852"/>
      <c r="CH140" s="901"/>
      <c r="CI140" s="906"/>
      <c r="CJ140" s="907"/>
      <c r="CK140" s="907"/>
      <c r="CL140" s="908"/>
      <c r="CM140" s="1659"/>
      <c r="CN140" s="854" t="s">
        <v>299</v>
      </c>
      <c r="CO140" s="899"/>
      <c r="CP140" s="900"/>
      <c r="CQ140" s="901"/>
      <c r="CR140" s="903"/>
      <c r="CS140" s="902"/>
      <c r="CT140" s="902"/>
      <c r="CU140" s="903"/>
      <c r="CV140" s="904"/>
      <c r="CW140" s="899"/>
      <c r="CX140" s="900"/>
      <c r="CY140" s="905"/>
      <c r="CZ140" s="852"/>
      <c r="DA140" s="902"/>
      <c r="DB140" s="902"/>
      <c r="DC140" s="852"/>
      <c r="DD140" s="904"/>
      <c r="DE140" s="899"/>
      <c r="DF140" s="900"/>
      <c r="DG140" s="905"/>
      <c r="DH140" s="852"/>
      <c r="DI140" s="902"/>
      <c r="DJ140" s="902"/>
      <c r="DK140" s="852"/>
      <c r="DL140" s="901"/>
      <c r="DM140" s="906"/>
      <c r="DN140" s="907"/>
      <c r="DO140" s="907"/>
      <c r="DP140" s="908"/>
      <c r="DR140" s="970"/>
      <c r="DS140" s="852"/>
      <c r="DT140" s="853"/>
    </row>
    <row r="141" spans="1:124" ht="14.1" hidden="1" customHeight="1" x14ac:dyDescent="0.25">
      <c r="A141" s="1659"/>
      <c r="B141" s="854" t="s">
        <v>300</v>
      </c>
      <c r="C141" s="899"/>
      <c r="D141" s="900"/>
      <c r="E141" s="901"/>
      <c r="F141" s="903"/>
      <c r="G141" s="902"/>
      <c r="H141" s="902"/>
      <c r="I141" s="903"/>
      <c r="J141" s="904"/>
      <c r="K141" s="899"/>
      <c r="L141" s="900"/>
      <c r="M141" s="905"/>
      <c r="N141" s="852"/>
      <c r="O141" s="902"/>
      <c r="P141" s="902"/>
      <c r="Q141" s="852"/>
      <c r="R141" s="904"/>
      <c r="S141" s="899"/>
      <c r="T141" s="900"/>
      <c r="U141" s="905"/>
      <c r="V141" s="852"/>
      <c r="W141" s="902"/>
      <c r="X141" s="902"/>
      <c r="Y141" s="852"/>
      <c r="Z141" s="901"/>
      <c r="AA141" s="906"/>
      <c r="AB141" s="907"/>
      <c r="AC141" s="907"/>
      <c r="AD141" s="908"/>
      <c r="AE141" s="1659"/>
      <c r="AF141" s="854" t="s">
        <v>300</v>
      </c>
      <c r="AG141" s="899"/>
      <c r="AH141" s="900"/>
      <c r="AI141" s="901"/>
      <c r="AJ141" s="903"/>
      <c r="AK141" s="902"/>
      <c r="AL141" s="902"/>
      <c r="AM141" s="903"/>
      <c r="AN141" s="904"/>
      <c r="AO141" s="899"/>
      <c r="AP141" s="900"/>
      <c r="AQ141" s="905"/>
      <c r="AR141" s="852"/>
      <c r="AS141" s="902"/>
      <c r="AT141" s="902"/>
      <c r="AU141" s="852"/>
      <c r="AV141" s="904"/>
      <c r="AW141" s="899"/>
      <c r="AX141" s="900"/>
      <c r="AY141" s="905"/>
      <c r="AZ141" s="852"/>
      <c r="BA141" s="902"/>
      <c r="BB141" s="902"/>
      <c r="BC141" s="852"/>
      <c r="BD141" s="901"/>
      <c r="BE141" s="906"/>
      <c r="BF141" s="907"/>
      <c r="BG141" s="907"/>
      <c r="BH141" s="908"/>
      <c r="BI141" s="1659"/>
      <c r="BJ141" s="854" t="s">
        <v>300</v>
      </c>
      <c r="BK141" s="899"/>
      <c r="BL141" s="900"/>
      <c r="BM141" s="901"/>
      <c r="BN141" s="903"/>
      <c r="BO141" s="902"/>
      <c r="BP141" s="902"/>
      <c r="BQ141" s="903"/>
      <c r="BR141" s="904"/>
      <c r="BS141" s="899"/>
      <c r="BT141" s="900"/>
      <c r="BU141" s="905"/>
      <c r="BV141" s="852"/>
      <c r="BW141" s="902"/>
      <c r="BX141" s="902"/>
      <c r="BY141" s="852"/>
      <c r="BZ141" s="904"/>
      <c r="CA141" s="899"/>
      <c r="CB141" s="900"/>
      <c r="CC141" s="905"/>
      <c r="CD141" s="852"/>
      <c r="CE141" s="902"/>
      <c r="CF141" s="902"/>
      <c r="CG141" s="852"/>
      <c r="CH141" s="901"/>
      <c r="CI141" s="906"/>
      <c r="CJ141" s="907"/>
      <c r="CK141" s="907"/>
      <c r="CL141" s="908"/>
      <c r="CM141" s="1659"/>
      <c r="CN141" s="854" t="s">
        <v>300</v>
      </c>
      <c r="CO141" s="899"/>
      <c r="CP141" s="900"/>
      <c r="CQ141" s="901"/>
      <c r="CR141" s="903"/>
      <c r="CS141" s="902"/>
      <c r="CT141" s="902"/>
      <c r="CU141" s="903"/>
      <c r="CV141" s="904"/>
      <c r="CW141" s="899"/>
      <c r="CX141" s="900"/>
      <c r="CY141" s="905"/>
      <c r="CZ141" s="852"/>
      <c r="DA141" s="902"/>
      <c r="DB141" s="902"/>
      <c r="DC141" s="852"/>
      <c r="DD141" s="904"/>
      <c r="DE141" s="899"/>
      <c r="DF141" s="900"/>
      <c r="DG141" s="905"/>
      <c r="DH141" s="852"/>
      <c r="DI141" s="902"/>
      <c r="DJ141" s="902"/>
      <c r="DK141" s="852"/>
      <c r="DL141" s="901"/>
      <c r="DM141" s="906"/>
      <c r="DN141" s="907"/>
      <c r="DO141" s="907"/>
      <c r="DP141" s="908"/>
      <c r="DR141" s="970"/>
      <c r="DS141" s="852"/>
      <c r="DT141" s="853"/>
    </row>
    <row r="142" spans="1:124" ht="14.1" hidden="1" customHeight="1" x14ac:dyDescent="0.25">
      <c r="A142" s="1659"/>
      <c r="B142" s="854" t="s">
        <v>301</v>
      </c>
      <c r="C142" s="899"/>
      <c r="D142" s="900"/>
      <c r="E142" s="901"/>
      <c r="F142" s="903"/>
      <c r="G142" s="902"/>
      <c r="H142" s="902"/>
      <c r="I142" s="903"/>
      <c r="J142" s="904"/>
      <c r="K142" s="899"/>
      <c r="L142" s="900"/>
      <c r="M142" s="905"/>
      <c r="N142" s="852"/>
      <c r="O142" s="902"/>
      <c r="P142" s="902"/>
      <c r="Q142" s="852"/>
      <c r="R142" s="904"/>
      <c r="S142" s="899"/>
      <c r="T142" s="900"/>
      <c r="U142" s="905"/>
      <c r="V142" s="852"/>
      <c r="W142" s="902"/>
      <c r="X142" s="902"/>
      <c r="Y142" s="852"/>
      <c r="Z142" s="901"/>
      <c r="AA142" s="906"/>
      <c r="AB142" s="907"/>
      <c r="AC142" s="907"/>
      <c r="AD142" s="908"/>
      <c r="AE142" s="1659"/>
      <c r="AF142" s="854" t="s">
        <v>301</v>
      </c>
      <c r="AG142" s="899"/>
      <c r="AH142" s="900"/>
      <c r="AI142" s="901"/>
      <c r="AJ142" s="903"/>
      <c r="AK142" s="902"/>
      <c r="AL142" s="902"/>
      <c r="AM142" s="903"/>
      <c r="AN142" s="904"/>
      <c r="AO142" s="899"/>
      <c r="AP142" s="900"/>
      <c r="AQ142" s="905"/>
      <c r="AR142" s="852"/>
      <c r="AS142" s="902"/>
      <c r="AT142" s="902"/>
      <c r="AU142" s="852"/>
      <c r="AV142" s="904"/>
      <c r="AW142" s="899"/>
      <c r="AX142" s="900"/>
      <c r="AY142" s="905"/>
      <c r="AZ142" s="852"/>
      <c r="BA142" s="902"/>
      <c r="BB142" s="902"/>
      <c r="BC142" s="852"/>
      <c r="BD142" s="901"/>
      <c r="BE142" s="906"/>
      <c r="BF142" s="907"/>
      <c r="BG142" s="907"/>
      <c r="BH142" s="908"/>
      <c r="BI142" s="1659"/>
      <c r="BJ142" s="854" t="s">
        <v>301</v>
      </c>
      <c r="BK142" s="899"/>
      <c r="BL142" s="900"/>
      <c r="BM142" s="901"/>
      <c r="BN142" s="903"/>
      <c r="BO142" s="902"/>
      <c r="BP142" s="902"/>
      <c r="BQ142" s="903"/>
      <c r="BR142" s="904"/>
      <c r="BS142" s="899"/>
      <c r="BT142" s="900"/>
      <c r="BU142" s="905"/>
      <c r="BV142" s="852"/>
      <c r="BW142" s="902"/>
      <c r="BX142" s="902"/>
      <c r="BY142" s="852"/>
      <c r="BZ142" s="904"/>
      <c r="CA142" s="899"/>
      <c r="CB142" s="900"/>
      <c r="CC142" s="905"/>
      <c r="CD142" s="852"/>
      <c r="CE142" s="902"/>
      <c r="CF142" s="902"/>
      <c r="CG142" s="852"/>
      <c r="CH142" s="901"/>
      <c r="CI142" s="906"/>
      <c r="CJ142" s="907"/>
      <c r="CK142" s="907"/>
      <c r="CL142" s="908"/>
      <c r="CM142" s="1659"/>
      <c r="CN142" s="854" t="s">
        <v>301</v>
      </c>
      <c r="CO142" s="899"/>
      <c r="CP142" s="900"/>
      <c r="CQ142" s="901"/>
      <c r="CR142" s="903"/>
      <c r="CS142" s="902"/>
      <c r="CT142" s="902"/>
      <c r="CU142" s="903"/>
      <c r="CV142" s="904"/>
      <c r="CW142" s="899"/>
      <c r="CX142" s="900"/>
      <c r="CY142" s="905"/>
      <c r="CZ142" s="852"/>
      <c r="DA142" s="902"/>
      <c r="DB142" s="902"/>
      <c r="DC142" s="852"/>
      <c r="DD142" s="904"/>
      <c r="DE142" s="899"/>
      <c r="DF142" s="900"/>
      <c r="DG142" s="905"/>
      <c r="DH142" s="852"/>
      <c r="DI142" s="902"/>
      <c r="DJ142" s="902"/>
      <c r="DK142" s="852"/>
      <c r="DL142" s="901"/>
      <c r="DM142" s="906"/>
      <c r="DN142" s="907"/>
      <c r="DO142" s="907"/>
      <c r="DP142" s="908"/>
      <c r="DR142" s="970"/>
      <c r="DS142" s="852"/>
      <c r="DT142" s="853"/>
    </row>
    <row r="143" spans="1:124" ht="14.1" hidden="1" customHeight="1" x14ac:dyDescent="0.25">
      <c r="A143" s="1659"/>
      <c r="B143" s="854" t="s">
        <v>302</v>
      </c>
      <c r="C143" s="909"/>
      <c r="D143" s="910"/>
      <c r="E143" s="911"/>
      <c r="F143" s="912"/>
      <c r="G143" s="913"/>
      <c r="H143" s="913"/>
      <c r="I143" s="903"/>
      <c r="J143" s="914"/>
      <c r="K143" s="899"/>
      <c r="L143" s="900"/>
      <c r="M143" s="905"/>
      <c r="N143" s="852"/>
      <c r="O143" s="913"/>
      <c r="P143" s="913"/>
      <c r="Q143" s="852"/>
      <c r="R143" s="904"/>
      <c r="S143" s="899"/>
      <c r="T143" s="900"/>
      <c r="U143" s="905"/>
      <c r="V143" s="852"/>
      <c r="W143" s="913"/>
      <c r="X143" s="913"/>
      <c r="Y143" s="852"/>
      <c r="Z143" s="901"/>
      <c r="AA143" s="906"/>
      <c r="AB143" s="907"/>
      <c r="AC143" s="907"/>
      <c r="AD143" s="908"/>
      <c r="AE143" s="1659"/>
      <c r="AF143" s="854" t="s">
        <v>302</v>
      </c>
      <c r="AG143" s="909"/>
      <c r="AH143" s="910"/>
      <c r="AI143" s="911"/>
      <c r="AJ143" s="912"/>
      <c r="AK143" s="913"/>
      <c r="AL143" s="913"/>
      <c r="AM143" s="903"/>
      <c r="AN143" s="914"/>
      <c r="AO143" s="899"/>
      <c r="AP143" s="900"/>
      <c r="AQ143" s="905"/>
      <c r="AR143" s="852"/>
      <c r="AS143" s="913"/>
      <c r="AT143" s="913"/>
      <c r="AU143" s="852"/>
      <c r="AV143" s="904"/>
      <c r="AW143" s="899"/>
      <c r="AX143" s="900"/>
      <c r="AY143" s="905"/>
      <c r="AZ143" s="852"/>
      <c r="BA143" s="913"/>
      <c r="BB143" s="913"/>
      <c r="BC143" s="852"/>
      <c r="BD143" s="901"/>
      <c r="BE143" s="906"/>
      <c r="BF143" s="907"/>
      <c r="BG143" s="907"/>
      <c r="BH143" s="908"/>
      <c r="BI143" s="1659"/>
      <c r="BJ143" s="854" t="s">
        <v>302</v>
      </c>
      <c r="BK143" s="909"/>
      <c r="BL143" s="910"/>
      <c r="BM143" s="911"/>
      <c r="BN143" s="912"/>
      <c r="BO143" s="913"/>
      <c r="BP143" s="913"/>
      <c r="BQ143" s="903"/>
      <c r="BR143" s="914"/>
      <c r="BS143" s="899"/>
      <c r="BT143" s="900"/>
      <c r="BU143" s="905"/>
      <c r="BV143" s="852"/>
      <c r="BW143" s="913"/>
      <c r="BX143" s="913"/>
      <c r="BY143" s="852"/>
      <c r="BZ143" s="904"/>
      <c r="CA143" s="899"/>
      <c r="CB143" s="900"/>
      <c r="CC143" s="905"/>
      <c r="CD143" s="852"/>
      <c r="CE143" s="913"/>
      <c r="CF143" s="913"/>
      <c r="CG143" s="852"/>
      <c r="CH143" s="901"/>
      <c r="CI143" s="906"/>
      <c r="CJ143" s="907"/>
      <c r="CK143" s="907"/>
      <c r="CL143" s="908"/>
      <c r="CM143" s="1659"/>
      <c r="CN143" s="854" t="s">
        <v>302</v>
      </c>
      <c r="CO143" s="909"/>
      <c r="CP143" s="910"/>
      <c r="CQ143" s="911"/>
      <c r="CR143" s="912"/>
      <c r="CS143" s="913"/>
      <c r="CT143" s="913"/>
      <c r="CU143" s="903"/>
      <c r="CV143" s="914"/>
      <c r="CW143" s="899"/>
      <c r="CX143" s="900"/>
      <c r="CY143" s="905"/>
      <c r="CZ143" s="852"/>
      <c r="DA143" s="913"/>
      <c r="DB143" s="913"/>
      <c r="DC143" s="852"/>
      <c r="DD143" s="904"/>
      <c r="DE143" s="899"/>
      <c r="DF143" s="900"/>
      <c r="DG143" s="905"/>
      <c r="DH143" s="852"/>
      <c r="DI143" s="913"/>
      <c r="DJ143" s="913"/>
      <c r="DK143" s="852"/>
      <c r="DL143" s="901"/>
      <c r="DM143" s="906"/>
      <c r="DN143" s="907"/>
      <c r="DO143" s="907"/>
      <c r="DP143" s="908"/>
      <c r="DR143" s="970"/>
      <c r="DS143" s="852"/>
      <c r="DT143" s="853"/>
    </row>
    <row r="144" spans="1:124" ht="14.1" hidden="1" customHeight="1" x14ac:dyDescent="0.25">
      <c r="A144" s="1659"/>
      <c r="B144" s="854" t="s">
        <v>303</v>
      </c>
      <c r="C144" s="909"/>
      <c r="D144" s="910"/>
      <c r="E144" s="911"/>
      <c r="F144" s="912"/>
      <c r="G144" s="913"/>
      <c r="H144" s="913"/>
      <c r="I144" s="903"/>
      <c r="J144" s="914"/>
      <c r="K144" s="899"/>
      <c r="L144" s="900"/>
      <c r="M144" s="905"/>
      <c r="N144" s="852"/>
      <c r="O144" s="913"/>
      <c r="P144" s="913"/>
      <c r="Q144" s="852"/>
      <c r="R144" s="904"/>
      <c r="S144" s="899"/>
      <c r="T144" s="900"/>
      <c r="U144" s="905"/>
      <c r="V144" s="852"/>
      <c r="W144" s="913"/>
      <c r="X144" s="913"/>
      <c r="Y144" s="852"/>
      <c r="Z144" s="901"/>
      <c r="AA144" s="906"/>
      <c r="AB144" s="907"/>
      <c r="AC144" s="907"/>
      <c r="AD144" s="908"/>
      <c r="AE144" s="1659"/>
      <c r="AF144" s="854" t="s">
        <v>303</v>
      </c>
      <c r="AG144" s="909"/>
      <c r="AH144" s="910"/>
      <c r="AI144" s="911"/>
      <c r="AJ144" s="912"/>
      <c r="AK144" s="913"/>
      <c r="AL144" s="913"/>
      <c r="AM144" s="903"/>
      <c r="AN144" s="914"/>
      <c r="AO144" s="899"/>
      <c r="AP144" s="900"/>
      <c r="AQ144" s="905"/>
      <c r="AR144" s="852"/>
      <c r="AS144" s="913"/>
      <c r="AT144" s="913"/>
      <c r="AU144" s="852"/>
      <c r="AV144" s="904"/>
      <c r="AW144" s="899"/>
      <c r="AX144" s="900"/>
      <c r="AY144" s="905"/>
      <c r="AZ144" s="852"/>
      <c r="BA144" s="913"/>
      <c r="BB144" s="913"/>
      <c r="BC144" s="852"/>
      <c r="BD144" s="901"/>
      <c r="BE144" s="906"/>
      <c r="BF144" s="907"/>
      <c r="BG144" s="907"/>
      <c r="BH144" s="908"/>
      <c r="BI144" s="1659"/>
      <c r="BJ144" s="854" t="s">
        <v>303</v>
      </c>
      <c r="BK144" s="909"/>
      <c r="BL144" s="910"/>
      <c r="BM144" s="911"/>
      <c r="BN144" s="912"/>
      <c r="BO144" s="913"/>
      <c r="BP144" s="913"/>
      <c r="BQ144" s="903"/>
      <c r="BR144" s="914"/>
      <c r="BS144" s="899"/>
      <c r="BT144" s="900"/>
      <c r="BU144" s="905"/>
      <c r="BV144" s="852"/>
      <c r="BW144" s="913"/>
      <c r="BX144" s="913"/>
      <c r="BY144" s="852"/>
      <c r="BZ144" s="904"/>
      <c r="CA144" s="899"/>
      <c r="CB144" s="900"/>
      <c r="CC144" s="905"/>
      <c r="CD144" s="852"/>
      <c r="CE144" s="913"/>
      <c r="CF144" s="913"/>
      <c r="CG144" s="852"/>
      <c r="CH144" s="901"/>
      <c r="CI144" s="906"/>
      <c r="CJ144" s="907"/>
      <c r="CK144" s="907"/>
      <c r="CL144" s="908"/>
      <c r="CM144" s="1659"/>
      <c r="CN144" s="854" t="s">
        <v>303</v>
      </c>
      <c r="CO144" s="909"/>
      <c r="CP144" s="910"/>
      <c r="CQ144" s="911"/>
      <c r="CR144" s="912"/>
      <c r="CS144" s="913"/>
      <c r="CT144" s="913"/>
      <c r="CU144" s="903"/>
      <c r="CV144" s="914"/>
      <c r="CW144" s="899"/>
      <c r="CX144" s="900"/>
      <c r="CY144" s="905"/>
      <c r="CZ144" s="852"/>
      <c r="DA144" s="913"/>
      <c r="DB144" s="913"/>
      <c r="DC144" s="852"/>
      <c r="DD144" s="904"/>
      <c r="DE144" s="899"/>
      <c r="DF144" s="900"/>
      <c r="DG144" s="905"/>
      <c r="DH144" s="852"/>
      <c r="DI144" s="913"/>
      <c r="DJ144" s="913"/>
      <c r="DK144" s="852"/>
      <c r="DL144" s="901"/>
      <c r="DM144" s="906"/>
      <c r="DN144" s="907"/>
      <c r="DO144" s="907"/>
      <c r="DP144" s="908"/>
      <c r="DR144" s="851"/>
      <c r="DS144" s="852"/>
      <c r="DT144" s="853"/>
    </row>
    <row r="145" spans="1:124" ht="14.1" hidden="1" customHeight="1" x14ac:dyDescent="0.25">
      <c r="A145" s="1659"/>
      <c r="B145" s="854" t="s">
        <v>304</v>
      </c>
      <c r="C145" s="909"/>
      <c r="D145" s="910"/>
      <c r="E145" s="911"/>
      <c r="F145" s="912"/>
      <c r="G145" s="913"/>
      <c r="H145" s="913"/>
      <c r="I145" s="903"/>
      <c r="J145" s="914"/>
      <c r="K145" s="899"/>
      <c r="L145" s="900"/>
      <c r="M145" s="905"/>
      <c r="N145" s="852"/>
      <c r="O145" s="913"/>
      <c r="P145" s="913"/>
      <c r="Q145" s="852"/>
      <c r="R145" s="904"/>
      <c r="S145" s="899"/>
      <c r="T145" s="900"/>
      <c r="U145" s="905"/>
      <c r="V145" s="852"/>
      <c r="W145" s="913"/>
      <c r="X145" s="913"/>
      <c r="Y145" s="852"/>
      <c r="Z145" s="901"/>
      <c r="AA145" s="906"/>
      <c r="AB145" s="907"/>
      <c r="AC145" s="907"/>
      <c r="AD145" s="908"/>
      <c r="AE145" s="1659"/>
      <c r="AF145" s="854" t="s">
        <v>304</v>
      </c>
      <c r="AG145" s="909"/>
      <c r="AH145" s="910"/>
      <c r="AI145" s="911"/>
      <c r="AJ145" s="912"/>
      <c r="AK145" s="913"/>
      <c r="AL145" s="913"/>
      <c r="AM145" s="903"/>
      <c r="AN145" s="914"/>
      <c r="AO145" s="899"/>
      <c r="AP145" s="900"/>
      <c r="AQ145" s="905"/>
      <c r="AR145" s="852"/>
      <c r="AS145" s="913"/>
      <c r="AT145" s="913"/>
      <c r="AU145" s="852"/>
      <c r="AV145" s="904"/>
      <c r="AW145" s="899"/>
      <c r="AX145" s="900"/>
      <c r="AY145" s="905"/>
      <c r="AZ145" s="852"/>
      <c r="BA145" s="913"/>
      <c r="BB145" s="913"/>
      <c r="BC145" s="852"/>
      <c r="BD145" s="901"/>
      <c r="BE145" s="906"/>
      <c r="BF145" s="907"/>
      <c r="BG145" s="907"/>
      <c r="BH145" s="908"/>
      <c r="BI145" s="1659"/>
      <c r="BJ145" s="854" t="s">
        <v>304</v>
      </c>
      <c r="BK145" s="909"/>
      <c r="BL145" s="910"/>
      <c r="BM145" s="911"/>
      <c r="BN145" s="912"/>
      <c r="BO145" s="913"/>
      <c r="BP145" s="913"/>
      <c r="BQ145" s="903"/>
      <c r="BR145" s="914"/>
      <c r="BS145" s="899"/>
      <c r="BT145" s="900"/>
      <c r="BU145" s="905"/>
      <c r="BV145" s="852"/>
      <c r="BW145" s="913"/>
      <c r="BX145" s="913"/>
      <c r="BY145" s="852"/>
      <c r="BZ145" s="904"/>
      <c r="CA145" s="899"/>
      <c r="CB145" s="900"/>
      <c r="CC145" s="905"/>
      <c r="CD145" s="852"/>
      <c r="CE145" s="913"/>
      <c r="CF145" s="913"/>
      <c r="CG145" s="852"/>
      <c r="CH145" s="901"/>
      <c r="CI145" s="906"/>
      <c r="CJ145" s="907"/>
      <c r="CK145" s="907"/>
      <c r="CL145" s="908"/>
      <c r="CM145" s="1659"/>
      <c r="CN145" s="854" t="s">
        <v>304</v>
      </c>
      <c r="CO145" s="909"/>
      <c r="CP145" s="910"/>
      <c r="CQ145" s="911"/>
      <c r="CR145" s="912"/>
      <c r="CS145" s="913"/>
      <c r="CT145" s="913"/>
      <c r="CU145" s="903"/>
      <c r="CV145" s="914"/>
      <c r="CW145" s="899"/>
      <c r="CX145" s="900"/>
      <c r="CY145" s="905"/>
      <c r="CZ145" s="852"/>
      <c r="DA145" s="913"/>
      <c r="DB145" s="913"/>
      <c r="DC145" s="852"/>
      <c r="DD145" s="904"/>
      <c r="DE145" s="899"/>
      <c r="DF145" s="900"/>
      <c r="DG145" s="905"/>
      <c r="DH145" s="852"/>
      <c r="DI145" s="913"/>
      <c r="DJ145" s="913"/>
      <c r="DK145" s="852"/>
      <c r="DL145" s="901"/>
      <c r="DM145" s="906"/>
      <c r="DN145" s="907"/>
      <c r="DO145" s="907"/>
      <c r="DP145" s="908"/>
      <c r="DR145" s="851"/>
      <c r="DS145" s="852"/>
      <c r="DT145" s="853"/>
    </row>
    <row r="146" spans="1:124" ht="14.1" hidden="1" customHeight="1" x14ac:dyDescent="0.25">
      <c r="A146" s="1659"/>
      <c r="B146" s="854" t="s">
        <v>305</v>
      </c>
      <c r="C146" s="915"/>
      <c r="D146" s="916"/>
      <c r="E146" s="917"/>
      <c r="F146" s="918"/>
      <c r="G146" s="919"/>
      <c r="H146" s="919"/>
      <c r="I146" s="918"/>
      <c r="J146" s="920"/>
      <c r="K146" s="915"/>
      <c r="L146" s="916"/>
      <c r="M146" s="921"/>
      <c r="N146" s="922"/>
      <c r="O146" s="919"/>
      <c r="P146" s="919"/>
      <c r="Q146" s="922"/>
      <c r="R146" s="920"/>
      <c r="S146" s="915"/>
      <c r="T146" s="916"/>
      <c r="U146" s="921"/>
      <c r="V146" s="922"/>
      <c r="W146" s="919"/>
      <c r="X146" s="919"/>
      <c r="Y146" s="922"/>
      <c r="Z146" s="917"/>
      <c r="AA146" s="923"/>
      <c r="AB146" s="924"/>
      <c r="AC146" s="924"/>
      <c r="AD146" s="925"/>
      <c r="AE146" s="1659"/>
      <c r="AF146" s="854" t="s">
        <v>305</v>
      </c>
      <c r="AG146" s="915"/>
      <c r="AH146" s="916"/>
      <c r="AI146" s="917"/>
      <c r="AJ146" s="918"/>
      <c r="AK146" s="919"/>
      <c r="AL146" s="919"/>
      <c r="AM146" s="918"/>
      <c r="AN146" s="920"/>
      <c r="AO146" s="915"/>
      <c r="AP146" s="916"/>
      <c r="AQ146" s="921"/>
      <c r="AR146" s="922"/>
      <c r="AS146" s="919"/>
      <c r="AT146" s="919"/>
      <c r="AU146" s="922"/>
      <c r="AV146" s="920"/>
      <c r="AW146" s="915"/>
      <c r="AX146" s="916"/>
      <c r="AY146" s="921"/>
      <c r="AZ146" s="922"/>
      <c r="BA146" s="919"/>
      <c r="BB146" s="919"/>
      <c r="BC146" s="922"/>
      <c r="BD146" s="917"/>
      <c r="BE146" s="926"/>
      <c r="BF146" s="927"/>
      <c r="BG146" s="927"/>
      <c r="BH146" s="928"/>
      <c r="BI146" s="1659"/>
      <c r="BJ146" s="854" t="s">
        <v>305</v>
      </c>
      <c r="BK146" s="915"/>
      <c r="BL146" s="916"/>
      <c r="BM146" s="917"/>
      <c r="BN146" s="918"/>
      <c r="BO146" s="919"/>
      <c r="BP146" s="919"/>
      <c r="BQ146" s="918"/>
      <c r="BR146" s="920"/>
      <c r="BS146" s="915"/>
      <c r="BT146" s="916"/>
      <c r="BU146" s="921"/>
      <c r="BV146" s="922"/>
      <c r="BW146" s="919"/>
      <c r="BX146" s="919"/>
      <c r="BY146" s="922"/>
      <c r="BZ146" s="920"/>
      <c r="CA146" s="915"/>
      <c r="CB146" s="916"/>
      <c r="CC146" s="921"/>
      <c r="CD146" s="922"/>
      <c r="CE146" s="919"/>
      <c r="CF146" s="919"/>
      <c r="CG146" s="922"/>
      <c r="CH146" s="917"/>
      <c r="CI146" s="926"/>
      <c r="CJ146" s="927"/>
      <c r="CK146" s="927"/>
      <c r="CL146" s="928"/>
      <c r="CM146" s="1659"/>
      <c r="CN146" s="854" t="s">
        <v>305</v>
      </c>
      <c r="CO146" s="915"/>
      <c r="CP146" s="916"/>
      <c r="CQ146" s="917"/>
      <c r="CR146" s="918"/>
      <c r="CS146" s="919"/>
      <c r="CT146" s="919"/>
      <c r="CU146" s="918"/>
      <c r="CV146" s="920"/>
      <c r="CW146" s="915"/>
      <c r="CX146" s="916"/>
      <c r="CY146" s="921"/>
      <c r="CZ146" s="922"/>
      <c r="DA146" s="919"/>
      <c r="DB146" s="919"/>
      <c r="DC146" s="922"/>
      <c r="DD146" s="920"/>
      <c r="DE146" s="915"/>
      <c r="DF146" s="916"/>
      <c r="DG146" s="921"/>
      <c r="DH146" s="922"/>
      <c r="DI146" s="919"/>
      <c r="DJ146" s="919"/>
      <c r="DK146" s="922"/>
      <c r="DL146" s="917"/>
      <c r="DM146" s="926"/>
      <c r="DN146" s="927"/>
      <c r="DO146" s="927"/>
      <c r="DP146" s="928"/>
      <c r="DR146" s="851"/>
      <c r="DS146" s="852"/>
      <c r="DT146" s="853"/>
    </row>
    <row r="147" spans="1:124" ht="14.1" customHeight="1" x14ac:dyDescent="0.25">
      <c r="A147" s="1693" t="s">
        <v>44</v>
      </c>
      <c r="B147" s="827"/>
      <c r="C147" s="931" t="s">
        <v>45</v>
      </c>
      <c r="D147" s="831" t="s">
        <v>29</v>
      </c>
      <c r="E147" s="932" t="s">
        <v>28</v>
      </c>
      <c r="F147" s="933" t="s">
        <v>306</v>
      </c>
      <c r="G147" s="1686" t="s">
        <v>46</v>
      </c>
      <c r="H147" s="1687"/>
      <c r="I147" s="1688"/>
      <c r="J147" s="1692"/>
      <c r="K147" s="931" t="s">
        <v>45</v>
      </c>
      <c r="L147" s="831" t="s">
        <v>29</v>
      </c>
      <c r="M147" s="932" t="s">
        <v>28</v>
      </c>
      <c r="N147" s="933" t="s">
        <v>306</v>
      </c>
      <c r="O147" s="1686" t="s">
        <v>46</v>
      </c>
      <c r="P147" s="1687"/>
      <c r="Q147" s="1688"/>
      <c r="R147" s="1692"/>
      <c r="S147" s="931" t="s">
        <v>45</v>
      </c>
      <c r="T147" s="831" t="s">
        <v>29</v>
      </c>
      <c r="U147" s="932" t="s">
        <v>28</v>
      </c>
      <c r="V147" s="933" t="s">
        <v>306</v>
      </c>
      <c r="W147" s="1686" t="s">
        <v>46</v>
      </c>
      <c r="X147" s="1687"/>
      <c r="Y147" s="1688"/>
      <c r="Z147" s="1688"/>
      <c r="AA147" s="1689" t="s">
        <v>68</v>
      </c>
      <c r="AB147" s="1690"/>
      <c r="AC147" s="1690"/>
      <c r="AD147" s="1691"/>
      <c r="AE147" s="1693" t="s">
        <v>44</v>
      </c>
      <c r="AF147" s="827"/>
      <c r="AG147" s="931" t="s">
        <v>45</v>
      </c>
      <c r="AH147" s="831" t="s">
        <v>29</v>
      </c>
      <c r="AI147" s="932" t="s">
        <v>28</v>
      </c>
      <c r="AJ147" s="933" t="s">
        <v>306</v>
      </c>
      <c r="AK147" s="1686" t="s">
        <v>46</v>
      </c>
      <c r="AL147" s="1687"/>
      <c r="AM147" s="1688"/>
      <c r="AN147" s="1692"/>
      <c r="AO147" s="931" t="s">
        <v>45</v>
      </c>
      <c r="AP147" s="831" t="s">
        <v>29</v>
      </c>
      <c r="AQ147" s="932" t="s">
        <v>28</v>
      </c>
      <c r="AR147" s="933" t="s">
        <v>306</v>
      </c>
      <c r="AS147" s="1686" t="s">
        <v>46</v>
      </c>
      <c r="AT147" s="1687"/>
      <c r="AU147" s="1688"/>
      <c r="AV147" s="1692"/>
      <c r="AW147" s="931" t="s">
        <v>45</v>
      </c>
      <c r="AX147" s="831" t="s">
        <v>29</v>
      </c>
      <c r="AY147" s="932" t="s">
        <v>28</v>
      </c>
      <c r="AZ147" s="933" t="s">
        <v>306</v>
      </c>
      <c r="BA147" s="1686" t="s">
        <v>46</v>
      </c>
      <c r="BB147" s="1687"/>
      <c r="BC147" s="1688"/>
      <c r="BD147" s="1688"/>
      <c r="BE147" s="1689" t="s">
        <v>68</v>
      </c>
      <c r="BF147" s="1690"/>
      <c r="BG147" s="1690"/>
      <c r="BH147" s="1691"/>
      <c r="BI147" s="1693" t="s">
        <v>44</v>
      </c>
      <c r="BJ147" s="827"/>
      <c r="BK147" s="931" t="s">
        <v>45</v>
      </c>
      <c r="BL147" s="831" t="s">
        <v>29</v>
      </c>
      <c r="BM147" s="932" t="s">
        <v>28</v>
      </c>
      <c r="BN147" s="933" t="s">
        <v>306</v>
      </c>
      <c r="BO147" s="1686" t="s">
        <v>46</v>
      </c>
      <c r="BP147" s="1687"/>
      <c r="BQ147" s="1688"/>
      <c r="BR147" s="1692"/>
      <c r="BS147" s="931" t="s">
        <v>45</v>
      </c>
      <c r="BT147" s="831" t="s">
        <v>29</v>
      </c>
      <c r="BU147" s="932" t="s">
        <v>28</v>
      </c>
      <c r="BV147" s="933" t="s">
        <v>306</v>
      </c>
      <c r="BW147" s="1686" t="s">
        <v>46</v>
      </c>
      <c r="BX147" s="1687"/>
      <c r="BY147" s="1688"/>
      <c r="BZ147" s="1692"/>
      <c r="CA147" s="931" t="s">
        <v>45</v>
      </c>
      <c r="CB147" s="831" t="s">
        <v>29</v>
      </c>
      <c r="CC147" s="932" t="s">
        <v>28</v>
      </c>
      <c r="CD147" s="933" t="s">
        <v>306</v>
      </c>
      <c r="CE147" s="1686" t="s">
        <v>46</v>
      </c>
      <c r="CF147" s="1687"/>
      <c r="CG147" s="1688"/>
      <c r="CH147" s="1688"/>
      <c r="CI147" s="1689" t="s">
        <v>68</v>
      </c>
      <c r="CJ147" s="1690"/>
      <c r="CK147" s="1690"/>
      <c r="CL147" s="1691"/>
      <c r="CM147" s="1693" t="s">
        <v>44</v>
      </c>
      <c r="CN147" s="827"/>
      <c r="CO147" s="931" t="s">
        <v>45</v>
      </c>
      <c r="CP147" s="831" t="s">
        <v>29</v>
      </c>
      <c r="CQ147" s="932" t="s">
        <v>28</v>
      </c>
      <c r="CR147" s="933" t="s">
        <v>306</v>
      </c>
      <c r="CS147" s="1686" t="s">
        <v>46</v>
      </c>
      <c r="CT147" s="1687"/>
      <c r="CU147" s="1688"/>
      <c r="CV147" s="1692"/>
      <c r="CW147" s="931" t="s">
        <v>45</v>
      </c>
      <c r="CX147" s="831" t="s">
        <v>29</v>
      </c>
      <c r="CY147" s="932" t="s">
        <v>28</v>
      </c>
      <c r="CZ147" s="933" t="s">
        <v>306</v>
      </c>
      <c r="DA147" s="1686" t="s">
        <v>46</v>
      </c>
      <c r="DB147" s="1687"/>
      <c r="DC147" s="1688"/>
      <c r="DD147" s="1692"/>
      <c r="DE147" s="931" t="s">
        <v>45</v>
      </c>
      <c r="DF147" s="831" t="s">
        <v>29</v>
      </c>
      <c r="DG147" s="932" t="s">
        <v>28</v>
      </c>
      <c r="DH147" s="933" t="s">
        <v>306</v>
      </c>
      <c r="DI147" s="1686" t="s">
        <v>46</v>
      </c>
      <c r="DJ147" s="1687"/>
      <c r="DK147" s="1688"/>
      <c r="DL147" s="1688"/>
      <c r="DM147" s="1689" t="s">
        <v>68</v>
      </c>
      <c r="DN147" s="1690"/>
      <c r="DO147" s="1690"/>
      <c r="DP147" s="1691"/>
      <c r="DR147" s="851"/>
      <c r="DS147" s="852"/>
      <c r="DT147" s="853"/>
    </row>
    <row r="148" spans="1:124" ht="14.1" customHeight="1" x14ac:dyDescent="0.25">
      <c r="A148" s="1658"/>
      <c r="B148" s="936" t="s">
        <v>32</v>
      </c>
      <c r="C148" s="937" t="e">
        <f ca="1">SUM(J107:J126)</f>
        <v>#REF!</v>
      </c>
      <c r="D148" s="938" t="e">
        <f ca="1">F148/E148</f>
        <v>#REF!</v>
      </c>
      <c r="E148" s="939" t="e">
        <f ca="1">SUM(F107:F126)</f>
        <v>#REF!</v>
      </c>
      <c r="F148" s="940" t="e">
        <f ca="1">SUM(I107:I126)</f>
        <v>#REF!</v>
      </c>
      <c r="G148" s="1661" t="s">
        <v>47</v>
      </c>
      <c r="H148" s="941" t="e">
        <f ca="1">SUM(H107:H126)</f>
        <v>#REF!</v>
      </c>
      <c r="I148" s="1652" t="e">
        <f ca="1">IF(E151&lt;&gt;0,E152/E151,0)</f>
        <v>#REF!</v>
      </c>
      <c r="J148" s="1678"/>
      <c r="K148" s="937" t="e">
        <f ca="1">SUM(R107:R126)</f>
        <v>#REF!</v>
      </c>
      <c r="L148" s="938" t="e">
        <f ca="1">N148/M148</f>
        <v>#REF!</v>
      </c>
      <c r="M148" s="939" t="e">
        <f ca="1">SUM(N107:N126)</f>
        <v>#REF!</v>
      </c>
      <c r="N148" s="940" t="e">
        <f ca="1">SUM(Q107:Q126)</f>
        <v>#REF!</v>
      </c>
      <c r="O148" s="1661" t="s">
        <v>47</v>
      </c>
      <c r="P148" s="941" t="e">
        <f ca="1">SUM(P107:P126)</f>
        <v>#REF!</v>
      </c>
      <c r="Q148" s="1652" t="e">
        <f ca="1">IF(M151&lt;&gt;0,M152/M151,0)</f>
        <v>#REF!</v>
      </c>
      <c r="R148" s="1678"/>
      <c r="S148" s="937" t="e">
        <f ca="1">SUM(Z107:Z126)</f>
        <v>#REF!</v>
      </c>
      <c r="T148" s="938" t="e">
        <f ca="1">V148/U148</f>
        <v>#REF!</v>
      </c>
      <c r="U148" s="939" t="e">
        <f ca="1">SUM(V107:V126)</f>
        <v>#REF!</v>
      </c>
      <c r="V148" s="940" t="e">
        <f ca="1">SUM(Y107:Y126)</f>
        <v>#REF!</v>
      </c>
      <c r="W148" s="1661" t="s">
        <v>47</v>
      </c>
      <c r="X148" s="941" t="e">
        <f ca="1">SUM(X107:X126)</f>
        <v>#REF!</v>
      </c>
      <c r="Y148" s="1652" t="e">
        <f ca="1">IF(U151&lt;&gt;0,U152/U151,0)</f>
        <v>#REF!</v>
      </c>
      <c r="Z148" s="1682"/>
      <c r="AA148" s="1291" t="s">
        <v>47</v>
      </c>
      <c r="AB148" s="1684" t="e">
        <f ca="1">SUM(AA107:AA126)</f>
        <v>#REF!</v>
      </c>
      <c r="AC148" s="1684"/>
      <c r="AD148" s="1292"/>
      <c r="AE148" s="1658"/>
      <c r="AF148" s="936" t="s">
        <v>32</v>
      </c>
      <c r="AG148" s="937" t="e">
        <f ca="1">SUM(AN107:AN126)</f>
        <v>#REF!</v>
      </c>
      <c r="AH148" s="938" t="e">
        <f ca="1">AJ148/AI148</f>
        <v>#REF!</v>
      </c>
      <c r="AI148" s="939" t="e">
        <f ca="1">SUM(AJ107:AJ126)</f>
        <v>#REF!</v>
      </c>
      <c r="AJ148" s="940" t="e">
        <f ca="1">SUM(AM107:AM126)</f>
        <v>#REF!</v>
      </c>
      <c r="AK148" s="1661" t="s">
        <v>47</v>
      </c>
      <c r="AL148" s="941" t="e">
        <f ca="1">SUM(AL107:AL126)</f>
        <v>#REF!</v>
      </c>
      <c r="AM148" s="1652" t="e">
        <f ca="1">IF(AI151&lt;&gt;0,AI152/AI151,0)</f>
        <v>#REF!</v>
      </c>
      <c r="AN148" s="1678"/>
      <c r="AO148" s="937" t="e">
        <f ca="1">SUM(AV107:AV126)</f>
        <v>#REF!</v>
      </c>
      <c r="AP148" s="938" t="e">
        <f ca="1">AR148/AQ148</f>
        <v>#REF!</v>
      </c>
      <c r="AQ148" s="939" t="e">
        <f ca="1">SUM(AR107:AR126)</f>
        <v>#REF!</v>
      </c>
      <c r="AR148" s="940" t="e">
        <f ca="1">SUM(AU107:AU126)</f>
        <v>#REF!</v>
      </c>
      <c r="AS148" s="1661" t="s">
        <v>47</v>
      </c>
      <c r="AT148" s="941" t="e">
        <f ca="1">SUM(AT107:AT126)</f>
        <v>#REF!</v>
      </c>
      <c r="AU148" s="1652" t="e">
        <f ca="1">IF(AQ151&lt;&gt;0,AQ152/AQ151,0)</f>
        <v>#REF!</v>
      </c>
      <c r="AV148" s="1678"/>
      <c r="AW148" s="937" t="e">
        <f ca="1">SUM(BD107:BD126)</f>
        <v>#REF!</v>
      </c>
      <c r="AX148" s="938" t="e">
        <f ca="1">AZ148/AY148</f>
        <v>#REF!</v>
      </c>
      <c r="AY148" s="939" t="e">
        <f ca="1">SUM(AZ107:AZ126)</f>
        <v>#REF!</v>
      </c>
      <c r="AZ148" s="940" t="e">
        <f ca="1">SUM(BC107:BC126)</f>
        <v>#REF!</v>
      </c>
      <c r="BA148" s="1661" t="s">
        <v>47</v>
      </c>
      <c r="BB148" s="941" t="e">
        <f ca="1">SUM(BB107:BB126)</f>
        <v>#REF!</v>
      </c>
      <c r="BC148" s="1652" t="e">
        <f ca="1">IF(AY151&lt;&gt;0,AY152/AY151,0)</f>
        <v>#REF!</v>
      </c>
      <c r="BD148" s="1682"/>
      <c r="BE148" s="1291" t="s">
        <v>47</v>
      </c>
      <c r="BF148" s="1684" t="e">
        <f ca="1">SUM(BE107:BE126)</f>
        <v>#REF!</v>
      </c>
      <c r="BG148" s="1684"/>
      <c r="BH148" s="1292"/>
      <c r="BI148" s="1658"/>
      <c r="BJ148" s="936" t="s">
        <v>32</v>
      </c>
      <c r="BK148" s="937" t="e">
        <f ca="1">SUM(BR107:BR126)</f>
        <v>#REF!</v>
      </c>
      <c r="BL148" s="938" t="e">
        <f ca="1">BN148/BM148</f>
        <v>#REF!</v>
      </c>
      <c r="BM148" s="939" t="e">
        <f ca="1">SUM(BN107:BN126)</f>
        <v>#REF!</v>
      </c>
      <c r="BN148" s="940" t="e">
        <f ca="1">SUM(BQ107:BQ126)</f>
        <v>#REF!</v>
      </c>
      <c r="BO148" s="1661" t="s">
        <v>47</v>
      </c>
      <c r="BP148" s="941" t="e">
        <f ca="1">SUM(BP107:BP126)</f>
        <v>#REF!</v>
      </c>
      <c r="BQ148" s="1652" t="e">
        <f ca="1">IF(BM151&lt;&gt;0,BM152/BM151,0)</f>
        <v>#REF!</v>
      </c>
      <c r="BR148" s="1678"/>
      <c r="BS148" s="937" t="e">
        <f ca="1">SUM(BZ107:BZ126)</f>
        <v>#REF!</v>
      </c>
      <c r="BT148" s="938" t="e">
        <f ca="1">BV148/BU148</f>
        <v>#REF!</v>
      </c>
      <c r="BU148" s="939" t="e">
        <f ca="1">SUM(BV107:BV126)</f>
        <v>#REF!</v>
      </c>
      <c r="BV148" s="940" t="e">
        <f ca="1">SUM(BY107:BY126)</f>
        <v>#REF!</v>
      </c>
      <c r="BW148" s="1661" t="s">
        <v>47</v>
      </c>
      <c r="BX148" s="941" t="e">
        <f ca="1">SUM(BX107:BX126)</f>
        <v>#REF!</v>
      </c>
      <c r="BY148" s="1652" t="e">
        <f ca="1">IF(BU151&lt;&gt;0,BU152/BU151,0)</f>
        <v>#REF!</v>
      </c>
      <c r="BZ148" s="1678"/>
      <c r="CA148" s="937" t="e">
        <f ca="1">SUM(CH107:CH126)</f>
        <v>#REF!</v>
      </c>
      <c r="CB148" s="938" t="e">
        <f ca="1">CD148/CC148</f>
        <v>#REF!</v>
      </c>
      <c r="CC148" s="939" t="e">
        <f ca="1">SUM(CD107:CD126)</f>
        <v>#REF!</v>
      </c>
      <c r="CD148" s="940" t="e">
        <f ca="1">SUM(CG107:CG126)</f>
        <v>#REF!</v>
      </c>
      <c r="CE148" s="1661" t="s">
        <v>47</v>
      </c>
      <c r="CF148" s="941" t="e">
        <f ca="1">SUM(CF107:CF126)</f>
        <v>#REF!</v>
      </c>
      <c r="CG148" s="1652" t="e">
        <f ca="1">IF(CC151&lt;&gt;0,CC152/CC151,0)</f>
        <v>#REF!</v>
      </c>
      <c r="CH148" s="1682"/>
      <c r="CI148" s="1291" t="s">
        <v>47</v>
      </c>
      <c r="CJ148" s="1684" t="e">
        <f ca="1">SUM(CI107:CI126)</f>
        <v>#REF!</v>
      </c>
      <c r="CK148" s="1684"/>
      <c r="CL148" s="1292"/>
      <c r="CM148" s="1658"/>
      <c r="CN148" s="936" t="s">
        <v>32</v>
      </c>
      <c r="CO148" s="937" t="e">
        <f ca="1">SUM(CV107:CV126)</f>
        <v>#REF!</v>
      </c>
      <c r="CP148" s="938" t="e">
        <f ca="1">CR148/CQ148</f>
        <v>#REF!</v>
      </c>
      <c r="CQ148" s="939" t="e">
        <f ca="1">SUM(CR107:CR126)</f>
        <v>#REF!</v>
      </c>
      <c r="CR148" s="940" t="e">
        <f ca="1">SUM(CU107:CU126)</f>
        <v>#REF!</v>
      </c>
      <c r="CS148" s="1661" t="s">
        <v>47</v>
      </c>
      <c r="CT148" s="941" t="e">
        <f ca="1">SUM(CT107:CT126)</f>
        <v>#REF!</v>
      </c>
      <c r="CU148" s="1652" t="e">
        <f ca="1">IF(CQ151&lt;&gt;0,CQ152/CQ151,0)</f>
        <v>#REF!</v>
      </c>
      <c r="CV148" s="1678"/>
      <c r="CW148" s="937" t="e">
        <f ca="1">SUM(DD107:DD126)</f>
        <v>#REF!</v>
      </c>
      <c r="CX148" s="938" t="e">
        <f ca="1">CZ148/CY148</f>
        <v>#REF!</v>
      </c>
      <c r="CY148" s="939" t="e">
        <f ca="1">SUM(CZ107:CZ126)</f>
        <v>#REF!</v>
      </c>
      <c r="CZ148" s="940" t="e">
        <f ca="1">SUM(DC107:DC126)</f>
        <v>#REF!</v>
      </c>
      <c r="DA148" s="1661" t="s">
        <v>47</v>
      </c>
      <c r="DB148" s="941" t="e">
        <f ca="1">SUM(DB107:DB126)</f>
        <v>#REF!</v>
      </c>
      <c r="DC148" s="1652" t="e">
        <f ca="1">IF(CY151&lt;&gt;0,CY152/CY151,0)</f>
        <v>#REF!</v>
      </c>
      <c r="DD148" s="1678"/>
      <c r="DE148" s="937" t="e">
        <f ca="1">SUM(DL107:DL126)</f>
        <v>#REF!</v>
      </c>
      <c r="DF148" s="938" t="e">
        <f ca="1">DH148/DG148</f>
        <v>#REF!</v>
      </c>
      <c r="DG148" s="939" t="e">
        <f ca="1">SUM(DH107:DH126)</f>
        <v>#REF!</v>
      </c>
      <c r="DH148" s="940" t="e">
        <f ca="1">SUM(DK107:DK126)</f>
        <v>#REF!</v>
      </c>
      <c r="DI148" s="1661" t="s">
        <v>47</v>
      </c>
      <c r="DJ148" s="941" t="e">
        <f ca="1">SUM(DJ107:DJ126)</f>
        <v>#REF!</v>
      </c>
      <c r="DK148" s="1652" t="e">
        <f ca="1">IF(DG151&lt;&gt;0,DG152/DG151,0)</f>
        <v>#REF!</v>
      </c>
      <c r="DL148" s="1682"/>
      <c r="DM148" s="1301" t="s">
        <v>47</v>
      </c>
      <c r="DN148" s="1683" t="e">
        <f ca="1">SUM(DM107:DM126)</f>
        <v>#REF!</v>
      </c>
      <c r="DO148" s="1683"/>
      <c r="DP148" s="1302"/>
      <c r="DR148" s="974"/>
      <c r="DS148" s="922"/>
      <c r="DT148" s="930"/>
    </row>
    <row r="149" spans="1:124" ht="14.1" customHeight="1" x14ac:dyDescent="0.25">
      <c r="A149" s="1659"/>
      <c r="B149" s="946" t="s">
        <v>43</v>
      </c>
      <c r="C149" s="947">
        <f>SUM(J127:J146)</f>
        <v>0</v>
      </c>
      <c r="D149" s="938">
        <f>IF(F149&lt;&gt;0,F149/E149,0)</f>
        <v>0</v>
      </c>
      <c r="E149" s="948">
        <f>SUM(F127:F146)</f>
        <v>0</v>
      </c>
      <c r="F149" s="949">
        <f>SUM(I127:I146)</f>
        <v>0</v>
      </c>
      <c r="G149" s="1681"/>
      <c r="I149" s="1679"/>
      <c r="J149" s="1680"/>
      <c r="K149" s="947">
        <f>SUM(R127:R146)</f>
        <v>0</v>
      </c>
      <c r="L149" s="938">
        <f>IF(N149&lt;&gt;0,N149/M149,0)</f>
        <v>0</v>
      </c>
      <c r="M149" s="948">
        <f>SUM(N127:N146)</f>
        <v>0</v>
      </c>
      <c r="N149" s="949">
        <f>SUM(Q127:Q146)</f>
        <v>0</v>
      </c>
      <c r="O149" s="1681"/>
      <c r="Q149" s="1679"/>
      <c r="R149" s="1680"/>
      <c r="S149" s="947">
        <f>SUM(Z127:Z146)</f>
        <v>0</v>
      </c>
      <c r="T149" s="938">
        <f>IF(V149&lt;&gt;0,V149/U149,0)</f>
        <v>0</v>
      </c>
      <c r="U149" s="948">
        <f>SUM(V127:V146)</f>
        <v>0</v>
      </c>
      <c r="V149" s="949">
        <f>SUM(Y127:Y146)</f>
        <v>0</v>
      </c>
      <c r="W149" s="1681"/>
      <c r="Y149" s="1679"/>
      <c r="Z149" s="1679"/>
      <c r="AA149" s="942" t="s">
        <v>308</v>
      </c>
      <c r="AB149" s="1695" t="e">
        <f ca="1">AB150/AB148</f>
        <v>#REF!</v>
      </c>
      <c r="AC149" s="1695"/>
      <c r="AD149" s="943"/>
      <c r="AE149" s="1659"/>
      <c r="AF149" s="946" t="s">
        <v>43</v>
      </c>
      <c r="AG149" s="947">
        <f>SUM(AN127:AN146)</f>
        <v>0</v>
      </c>
      <c r="AH149" s="938">
        <f>IF(AJ149&lt;&gt;0,AJ149/AI149,0)</f>
        <v>0</v>
      </c>
      <c r="AI149" s="948">
        <f>SUM(AJ127:AJ146)</f>
        <v>0</v>
      </c>
      <c r="AJ149" s="949">
        <f>SUM(AM127:AM146)</f>
        <v>0</v>
      </c>
      <c r="AK149" s="1681"/>
      <c r="AL149" s="950"/>
      <c r="AM149" s="1679"/>
      <c r="AN149" s="1680"/>
      <c r="AO149" s="947">
        <f>SUM(AV127:AV146)</f>
        <v>0</v>
      </c>
      <c r="AP149" s="938">
        <f>IF(AR149&lt;&gt;0,AR149/AQ149,0)</f>
        <v>0</v>
      </c>
      <c r="AQ149" s="948">
        <f>SUM(AR127:AR146)</f>
        <v>0</v>
      </c>
      <c r="AR149" s="949">
        <f>SUM(AU127:AU146)</f>
        <v>0</v>
      </c>
      <c r="AS149" s="1681"/>
      <c r="AU149" s="1679"/>
      <c r="AV149" s="1680"/>
      <c r="AW149" s="947">
        <f>SUM(BD127:BD146)</f>
        <v>0</v>
      </c>
      <c r="AX149" s="938">
        <f>IF(AZ149&lt;&gt;0,AZ149/AY149,0)</f>
        <v>0</v>
      </c>
      <c r="AY149" s="948">
        <f>SUM(AZ127:AZ146)</f>
        <v>0</v>
      </c>
      <c r="AZ149" s="949">
        <f>SUM(BC127:BC146)</f>
        <v>0</v>
      </c>
      <c r="BA149" s="1681"/>
      <c r="BC149" s="1679"/>
      <c r="BD149" s="1679"/>
      <c r="BE149" s="942" t="s">
        <v>308</v>
      </c>
      <c r="BF149" s="1695" t="e">
        <f ca="1">BF150/BF148</f>
        <v>#REF!</v>
      </c>
      <c r="BG149" s="1695"/>
      <c r="BH149" s="943"/>
      <c r="BI149" s="1659"/>
      <c r="BJ149" s="946" t="s">
        <v>43</v>
      </c>
      <c r="BK149" s="947">
        <f>SUM(BR127:BR146)</f>
        <v>0</v>
      </c>
      <c r="BL149" s="938">
        <f>IF(BN149&lt;&gt;0,BN149/BM149,0)</f>
        <v>0</v>
      </c>
      <c r="BM149" s="948">
        <f>SUM(BN127:BN146)</f>
        <v>0</v>
      </c>
      <c r="BN149" s="949">
        <f>SUM(BQ127:BQ146)</f>
        <v>0</v>
      </c>
      <c r="BO149" s="1681"/>
      <c r="BP149" s="950"/>
      <c r="BQ149" s="1679"/>
      <c r="BR149" s="1680"/>
      <c r="BS149" s="947">
        <f>SUM(BZ127:BZ146)</f>
        <v>0</v>
      </c>
      <c r="BT149" s="938">
        <f>IF(BV149&lt;&gt;0,BV149/BU149,0)</f>
        <v>0</v>
      </c>
      <c r="BU149" s="948">
        <f>SUM(BV127:BV146)</f>
        <v>0</v>
      </c>
      <c r="BV149" s="949">
        <f>SUM(BY127:BY146)</f>
        <v>0</v>
      </c>
      <c r="BW149" s="1681"/>
      <c r="BY149" s="1679"/>
      <c r="BZ149" s="1680"/>
      <c r="CA149" s="947">
        <f>SUM(CH127:CH146)</f>
        <v>0</v>
      </c>
      <c r="CB149" s="938">
        <f>IF(CD149&lt;&gt;0,CD149/CC149,0)</f>
        <v>0</v>
      </c>
      <c r="CC149" s="948">
        <f>SUM(CD127:CD146)</f>
        <v>0</v>
      </c>
      <c r="CD149" s="949">
        <f>SUM(CG127:CG146)</f>
        <v>0</v>
      </c>
      <c r="CE149" s="1681"/>
      <c r="CG149" s="1679"/>
      <c r="CH149" s="1679"/>
      <c r="CI149" s="942" t="s">
        <v>308</v>
      </c>
      <c r="CJ149" s="1695" t="e">
        <f ca="1">CJ150/CJ148</f>
        <v>#REF!</v>
      </c>
      <c r="CK149" s="1695"/>
      <c r="CL149" s="943"/>
      <c r="CM149" s="1659"/>
      <c r="CN149" s="946" t="s">
        <v>43</v>
      </c>
      <c r="CO149" s="947">
        <f>SUM(CV127:CV146)</f>
        <v>0</v>
      </c>
      <c r="CP149" s="938">
        <f>IF(CR149&lt;&gt;0,CR149/CQ149,0)</f>
        <v>0</v>
      </c>
      <c r="CQ149" s="948">
        <f>SUM(CR127:CR146)</f>
        <v>0</v>
      </c>
      <c r="CR149" s="949">
        <f>SUM(CU127:CU146)</f>
        <v>0</v>
      </c>
      <c r="CS149" s="1681"/>
      <c r="CT149" s="950"/>
      <c r="CU149" s="1679"/>
      <c r="CV149" s="1680"/>
      <c r="CW149" s="947">
        <f>SUM(DD127:DD146)</f>
        <v>0</v>
      </c>
      <c r="CX149" s="938">
        <f>IF(CZ149&lt;&gt;0,CZ149/CY149,0)</f>
        <v>0</v>
      </c>
      <c r="CY149" s="948">
        <f>SUM(CZ127:CZ146)</f>
        <v>0</v>
      </c>
      <c r="CZ149" s="949">
        <f>SUM(DC127:DC146)</f>
        <v>0</v>
      </c>
      <c r="DA149" s="1681"/>
      <c r="DC149" s="1679"/>
      <c r="DD149" s="1680"/>
      <c r="DE149" s="947">
        <f>SUM(DL127:DL146)</f>
        <v>0</v>
      </c>
      <c r="DF149" s="938">
        <f>IF(DH149&lt;&gt;0,DH149/DG149,0)</f>
        <v>0</v>
      </c>
      <c r="DG149" s="948">
        <f>SUM(DH127:DH146)</f>
        <v>0</v>
      </c>
      <c r="DH149" s="949">
        <f>SUM(DK127:DK146)</f>
        <v>0</v>
      </c>
      <c r="DI149" s="1681"/>
      <c r="DK149" s="1679"/>
      <c r="DL149" s="1679"/>
      <c r="DM149" s="1303" t="s">
        <v>308</v>
      </c>
      <c r="DN149" s="1677" t="e">
        <f ca="1">DN150/DN148</f>
        <v>#REF!</v>
      </c>
      <c r="DO149" s="1677"/>
      <c r="DP149" s="1304"/>
      <c r="DR149" s="934" t="s">
        <v>45</v>
      </c>
      <c r="DS149" s="935" t="s">
        <v>307</v>
      </c>
    </row>
    <row r="150" spans="1:124" ht="14.1" customHeight="1" x14ac:dyDescent="0.25">
      <c r="A150" s="1660"/>
      <c r="B150" s="952" t="s">
        <v>48</v>
      </c>
      <c r="C150" s="953" t="e">
        <f ca="1">C149-C148</f>
        <v>#REF!</v>
      </c>
      <c r="D150" s="954"/>
      <c r="E150" s="955" t="e">
        <f ca="1">E149-E148</f>
        <v>#REF!</v>
      </c>
      <c r="F150" s="956" t="e">
        <f ca="1">F149-F148</f>
        <v>#REF!</v>
      </c>
      <c r="G150" s="1672"/>
      <c r="H150" s="1673"/>
      <c r="I150" s="1674"/>
      <c r="J150" s="1675"/>
      <c r="K150" s="953" t="e">
        <f ca="1">K149-K148</f>
        <v>#REF!</v>
      </c>
      <c r="L150" s="954"/>
      <c r="M150" s="955" t="e">
        <f ca="1">M149-M148</f>
        <v>#REF!</v>
      </c>
      <c r="N150" s="956" t="e">
        <f ca="1">N149-N148</f>
        <v>#REF!</v>
      </c>
      <c r="O150" s="1666" t="e">
        <f ca="1">Q148-I148</f>
        <v>#REF!</v>
      </c>
      <c r="P150" s="1667"/>
      <c r="Q150" s="1668"/>
      <c r="R150" s="1670"/>
      <c r="S150" s="953" t="e">
        <f ca="1">S149-S148</f>
        <v>#REF!</v>
      </c>
      <c r="T150" s="954"/>
      <c r="U150" s="955" t="e">
        <f ca="1">U149-U148</f>
        <v>#REF!</v>
      </c>
      <c r="V150" s="956" t="e">
        <f ca="1">V149-V148</f>
        <v>#REF!</v>
      </c>
      <c r="W150" s="1666" t="e">
        <f ca="1">Y148-Q148</f>
        <v>#REF!</v>
      </c>
      <c r="X150" s="1667"/>
      <c r="Y150" s="1668"/>
      <c r="Z150" s="1668"/>
      <c r="AA150" s="951" t="s">
        <v>289</v>
      </c>
      <c r="AB150" s="1671" t="e">
        <f ca="1">SUMIF(F106:Z106,"利益額",F148:Z148)</f>
        <v>#REF!</v>
      </c>
      <c r="AC150" s="1671"/>
      <c r="AD150" s="957"/>
      <c r="AE150" s="1660"/>
      <c r="AF150" s="952" t="s">
        <v>48</v>
      </c>
      <c r="AG150" s="953" t="e">
        <f ca="1">AG149-AG148</f>
        <v>#REF!</v>
      </c>
      <c r="AH150" s="954"/>
      <c r="AI150" s="955" t="e">
        <f ca="1">AI149-AI148</f>
        <v>#REF!</v>
      </c>
      <c r="AJ150" s="956" t="e">
        <f ca="1">AJ149-AJ148</f>
        <v>#REF!</v>
      </c>
      <c r="AK150" s="1672"/>
      <c r="AL150" s="1673"/>
      <c r="AM150" s="1674"/>
      <c r="AN150" s="1675"/>
      <c r="AO150" s="953" t="e">
        <f ca="1">AO149-AO148</f>
        <v>#REF!</v>
      </c>
      <c r="AP150" s="954"/>
      <c r="AQ150" s="955" t="e">
        <f ca="1">AQ149-AQ148</f>
        <v>#REF!</v>
      </c>
      <c r="AR150" s="956" t="e">
        <f ca="1">AR149-AR148</f>
        <v>#REF!</v>
      </c>
      <c r="AS150" s="1666" t="e">
        <f ca="1">AU148-AM148</f>
        <v>#REF!</v>
      </c>
      <c r="AT150" s="1667"/>
      <c r="AU150" s="1668"/>
      <c r="AV150" s="1670"/>
      <c r="AW150" s="953" t="e">
        <f ca="1">AW149-AW148</f>
        <v>#REF!</v>
      </c>
      <c r="AX150" s="954"/>
      <c r="AY150" s="955" t="e">
        <f ca="1">AY149-AY148</f>
        <v>#REF!</v>
      </c>
      <c r="AZ150" s="956" t="e">
        <f ca="1">AZ149-AZ148</f>
        <v>#REF!</v>
      </c>
      <c r="BA150" s="1666" t="e">
        <f ca="1">BC148-AU148</f>
        <v>#REF!</v>
      </c>
      <c r="BB150" s="1667"/>
      <c r="BC150" s="1668"/>
      <c r="BD150" s="1668"/>
      <c r="BE150" s="951" t="s">
        <v>289</v>
      </c>
      <c r="BF150" s="1671" t="e">
        <f ca="1">SUMIF(AJ106:BD106,"利益額",AJ148:BD148)+AB150</f>
        <v>#REF!</v>
      </c>
      <c r="BG150" s="1671"/>
      <c r="BH150" s="957"/>
      <c r="BI150" s="1660"/>
      <c r="BJ150" s="952" t="s">
        <v>48</v>
      </c>
      <c r="BK150" s="953" t="e">
        <f ca="1">BK149-BK148</f>
        <v>#REF!</v>
      </c>
      <c r="BL150" s="954"/>
      <c r="BM150" s="955" t="e">
        <f ca="1">BM149-BM148</f>
        <v>#REF!</v>
      </c>
      <c r="BN150" s="956" t="e">
        <f ca="1">BN149-BN148</f>
        <v>#REF!</v>
      </c>
      <c r="BO150" s="1672"/>
      <c r="BP150" s="1673"/>
      <c r="BQ150" s="1674"/>
      <c r="BR150" s="1675"/>
      <c r="BS150" s="953" t="e">
        <f ca="1">BS149-BS148</f>
        <v>#REF!</v>
      </c>
      <c r="BT150" s="954"/>
      <c r="BU150" s="955" t="e">
        <f ca="1">BU149-BU148</f>
        <v>#REF!</v>
      </c>
      <c r="BV150" s="956" t="e">
        <f ca="1">BV149-BV148</f>
        <v>#REF!</v>
      </c>
      <c r="BW150" s="1666" t="e">
        <f ca="1">BY148-BQ148</f>
        <v>#REF!</v>
      </c>
      <c r="BX150" s="1667"/>
      <c r="BY150" s="1668"/>
      <c r="BZ150" s="1670"/>
      <c r="CA150" s="953" t="e">
        <f ca="1">CA149-CA148</f>
        <v>#REF!</v>
      </c>
      <c r="CB150" s="954"/>
      <c r="CC150" s="955" t="e">
        <f ca="1">CC149-CC148</f>
        <v>#REF!</v>
      </c>
      <c r="CD150" s="956" t="e">
        <f ca="1">CD149-CD148</f>
        <v>#REF!</v>
      </c>
      <c r="CE150" s="1666" t="e">
        <f ca="1">CG148-BY148</f>
        <v>#REF!</v>
      </c>
      <c r="CF150" s="1667"/>
      <c r="CG150" s="1668"/>
      <c r="CH150" s="1668"/>
      <c r="CI150" s="951" t="s">
        <v>289</v>
      </c>
      <c r="CJ150" s="1671" t="e">
        <f ca="1">SUMIF(BN106:CH106,"利益額",BN148:CH148)</f>
        <v>#REF!</v>
      </c>
      <c r="CK150" s="1671"/>
      <c r="CL150" s="957"/>
      <c r="CM150" s="1660"/>
      <c r="CN150" s="952" t="s">
        <v>48</v>
      </c>
      <c r="CO150" s="953" t="e">
        <f ca="1">CO149-CO148</f>
        <v>#REF!</v>
      </c>
      <c r="CP150" s="954"/>
      <c r="CQ150" s="955" t="e">
        <f ca="1">CQ149-CQ148</f>
        <v>#REF!</v>
      </c>
      <c r="CR150" s="956" t="e">
        <f ca="1">CR149-CR148</f>
        <v>#REF!</v>
      </c>
      <c r="CS150" s="1672"/>
      <c r="CT150" s="1673"/>
      <c r="CU150" s="1674"/>
      <c r="CV150" s="1675"/>
      <c r="CW150" s="953" t="e">
        <f ca="1">CW149-CW148</f>
        <v>#REF!</v>
      </c>
      <c r="CX150" s="954"/>
      <c r="CY150" s="955" t="e">
        <f ca="1">CY149-CY148</f>
        <v>#REF!</v>
      </c>
      <c r="CZ150" s="956" t="e">
        <f ca="1">CZ149-CZ148</f>
        <v>#REF!</v>
      </c>
      <c r="DA150" s="1666" t="e">
        <f ca="1">DC148-CU148</f>
        <v>#REF!</v>
      </c>
      <c r="DB150" s="1667"/>
      <c r="DC150" s="1668"/>
      <c r="DD150" s="1670"/>
      <c r="DE150" s="953" t="e">
        <f ca="1">DE149-DE148</f>
        <v>#REF!</v>
      </c>
      <c r="DF150" s="954"/>
      <c r="DG150" s="955" t="e">
        <f ca="1">DG149-DG148</f>
        <v>#REF!</v>
      </c>
      <c r="DH150" s="956" t="e">
        <f ca="1">DH149-DH148</f>
        <v>#REF!</v>
      </c>
      <c r="DI150" s="1666" t="e">
        <f ca="1">DK148-DC148</f>
        <v>#REF!</v>
      </c>
      <c r="DJ150" s="1667"/>
      <c r="DK150" s="1668"/>
      <c r="DL150" s="1668"/>
      <c r="DM150" s="1305" t="s">
        <v>289</v>
      </c>
      <c r="DN150" s="1694" t="e">
        <f ca="1">SUMIF(CR106:DL106,"利益額",CR148:DL148)+CJ150+BF150</f>
        <v>#REF!</v>
      </c>
      <c r="DO150" s="1694"/>
      <c r="DP150" s="1306"/>
      <c r="DR150" s="944">
        <f>COUNTA(DR107:DR146)</f>
        <v>0</v>
      </c>
      <c r="DS150" s="945">
        <f>SUM(DS109:DS148)</f>
        <v>0</v>
      </c>
    </row>
    <row r="151" spans="1:124" ht="14.1" customHeight="1" x14ac:dyDescent="0.25">
      <c r="A151" s="1658" t="s">
        <v>49</v>
      </c>
      <c r="B151" s="936" t="s">
        <v>32</v>
      </c>
      <c r="C151" s="959" t="e">
        <f ca="1">SUM(J107:J126)</f>
        <v>#REF!</v>
      </c>
      <c r="D151" s="938" t="e">
        <f ca="1">F151/E151</f>
        <v>#REF!</v>
      </c>
      <c r="E151" s="960" t="e">
        <f ca="1">SUM(F107:F126)</f>
        <v>#REF!</v>
      </c>
      <c r="F151" s="961" t="e">
        <f ca="1">SUM(I107:I126)</f>
        <v>#REF!</v>
      </c>
      <c r="G151" s="1661" t="s">
        <v>50</v>
      </c>
      <c r="H151" s="962"/>
      <c r="I151" s="1652" t="e">
        <f ca="1">IF(C151&lt;&gt;0,C152/C151,0)</f>
        <v>#REF!</v>
      </c>
      <c r="J151" s="1663"/>
      <c r="K151" s="959" t="e">
        <f ca="1">K148+C151</f>
        <v>#REF!</v>
      </c>
      <c r="L151" s="938" t="e">
        <f ca="1">N151/M151</f>
        <v>#REF!</v>
      </c>
      <c r="M151" s="960" t="e">
        <f ca="1">M148+E151</f>
        <v>#REF!</v>
      </c>
      <c r="N151" s="961" t="e">
        <f ca="1">N148+F151</f>
        <v>#REF!</v>
      </c>
      <c r="O151" s="1661" t="s">
        <v>50</v>
      </c>
      <c r="P151" s="963"/>
      <c r="Q151" s="1652" t="e">
        <f ca="1">IF(K151&lt;&gt;0,K152/K151,0)</f>
        <v>#REF!</v>
      </c>
      <c r="R151" s="1663"/>
      <c r="S151" s="959" t="e">
        <f ca="1">S148+K151</f>
        <v>#REF!</v>
      </c>
      <c r="T151" s="938" t="e">
        <f ca="1">V151/U151</f>
        <v>#REF!</v>
      </c>
      <c r="U151" s="960" t="e">
        <f ca="1">U148+M151</f>
        <v>#REF!</v>
      </c>
      <c r="V151" s="961" t="e">
        <f ca="1">V148+N151</f>
        <v>#REF!</v>
      </c>
      <c r="W151" s="1661" t="s">
        <v>50</v>
      </c>
      <c r="X151" s="963"/>
      <c r="Y151" s="1652" t="e">
        <f ca="1">IF(S151&lt;&gt;0,S152/S151,0)</f>
        <v>#REF!</v>
      </c>
      <c r="Z151" s="1653"/>
      <c r="AA151" s="958" t="s">
        <v>309</v>
      </c>
      <c r="AB151" s="1665" t="e">
        <f ca="1">SUM(AC107:AC126)</f>
        <v>#REF!</v>
      </c>
      <c r="AC151" s="1665"/>
      <c r="AD151" s="943"/>
      <c r="AE151" s="1658" t="s">
        <v>49</v>
      </c>
      <c r="AF151" s="936" t="s">
        <v>32</v>
      </c>
      <c r="AG151" s="959" t="e">
        <f ca="1">AG148+S151</f>
        <v>#REF!</v>
      </c>
      <c r="AH151" s="938" t="e">
        <f ca="1">AJ151/AI151</f>
        <v>#REF!</v>
      </c>
      <c r="AI151" s="960" t="e">
        <f ca="1">AI148+U151</f>
        <v>#REF!</v>
      </c>
      <c r="AJ151" s="961" t="e">
        <f ca="1">AJ148+V151</f>
        <v>#REF!</v>
      </c>
      <c r="AK151" s="1661" t="s">
        <v>50</v>
      </c>
      <c r="AL151" s="963"/>
      <c r="AM151" s="1652" t="e">
        <f ca="1">IF(AG151&lt;&gt;0,AG152/AG151,0)</f>
        <v>#REF!</v>
      </c>
      <c r="AN151" s="1663"/>
      <c r="AO151" s="959" t="e">
        <f ca="1">AO148+AG151</f>
        <v>#REF!</v>
      </c>
      <c r="AP151" s="938" t="e">
        <f ca="1">AR151/AQ151</f>
        <v>#REF!</v>
      </c>
      <c r="AQ151" s="960" t="e">
        <f ca="1">AQ148+AI151</f>
        <v>#REF!</v>
      </c>
      <c r="AR151" s="961" t="e">
        <f ca="1">AR148+AJ151</f>
        <v>#REF!</v>
      </c>
      <c r="AS151" s="1661" t="s">
        <v>50</v>
      </c>
      <c r="AT151" s="963"/>
      <c r="AU151" s="1652" t="e">
        <f ca="1">IF(AO151&lt;&gt;0,AO152/AO151,0)</f>
        <v>#REF!</v>
      </c>
      <c r="AV151" s="1663"/>
      <c r="AW151" s="959" t="e">
        <f ca="1">AW148+AO151</f>
        <v>#REF!</v>
      </c>
      <c r="AX151" s="938" t="e">
        <f ca="1">AZ151/AY151</f>
        <v>#REF!</v>
      </c>
      <c r="AY151" s="960" t="e">
        <f ca="1">AY148+AQ151</f>
        <v>#REF!</v>
      </c>
      <c r="AZ151" s="961" t="e">
        <f ca="1">AZ148+AR151</f>
        <v>#REF!</v>
      </c>
      <c r="BA151" s="1661" t="s">
        <v>50</v>
      </c>
      <c r="BB151" s="963"/>
      <c r="BC151" s="1652" t="e">
        <f ca="1">IF(AW151&lt;&gt;0,AW152/AW151,0)</f>
        <v>#REF!</v>
      </c>
      <c r="BD151" s="1653"/>
      <c r="BE151" s="958" t="s">
        <v>309</v>
      </c>
      <c r="BF151" s="1665" t="e">
        <f ca="1">SUM(BG107:BG126)</f>
        <v>#REF!</v>
      </c>
      <c r="BG151" s="1665"/>
      <c r="BH151" s="943"/>
      <c r="BI151" s="1658" t="s">
        <v>49</v>
      </c>
      <c r="BJ151" s="936" t="s">
        <v>32</v>
      </c>
      <c r="BK151" s="959" t="e">
        <f ca="1">BK148+AW151</f>
        <v>#REF!</v>
      </c>
      <c r="BL151" s="938" t="e">
        <f ca="1">BN151/BM151</f>
        <v>#REF!</v>
      </c>
      <c r="BM151" s="960" t="e">
        <f ca="1">BM148+AY151</f>
        <v>#REF!</v>
      </c>
      <c r="BN151" s="961" t="e">
        <f ca="1">BN148+AZ151</f>
        <v>#REF!</v>
      </c>
      <c r="BO151" s="1661" t="s">
        <v>50</v>
      </c>
      <c r="BP151" s="963"/>
      <c r="BQ151" s="1652" t="e">
        <f ca="1">IF(BK151&lt;&gt;0,BK152/BK151,0)</f>
        <v>#REF!</v>
      </c>
      <c r="BR151" s="1663"/>
      <c r="BS151" s="959" t="e">
        <f ca="1">BS148+BK151</f>
        <v>#REF!</v>
      </c>
      <c r="BT151" s="938" t="e">
        <f ca="1">BV151/BU151</f>
        <v>#REF!</v>
      </c>
      <c r="BU151" s="960" t="e">
        <f ca="1">BU148+BM151</f>
        <v>#REF!</v>
      </c>
      <c r="BV151" s="961" t="e">
        <f ca="1">BV148+BN151</f>
        <v>#REF!</v>
      </c>
      <c r="BW151" s="1661" t="s">
        <v>50</v>
      </c>
      <c r="BX151" s="963"/>
      <c r="BY151" s="1652" t="e">
        <f ca="1">IF(BS151&lt;&gt;0,BS152/BS151,0)</f>
        <v>#REF!</v>
      </c>
      <c r="BZ151" s="1663"/>
      <c r="CA151" s="959" t="e">
        <f ca="1">CA148+BS151</f>
        <v>#REF!</v>
      </c>
      <c r="CB151" s="938" t="e">
        <f ca="1">CD151/CC151</f>
        <v>#REF!</v>
      </c>
      <c r="CC151" s="960" t="e">
        <f ca="1">CC148+BU151</f>
        <v>#REF!</v>
      </c>
      <c r="CD151" s="961" t="e">
        <f ca="1">CD148+BV151</f>
        <v>#REF!</v>
      </c>
      <c r="CE151" s="1661" t="s">
        <v>50</v>
      </c>
      <c r="CF151" s="963"/>
      <c r="CG151" s="1652" t="e">
        <f ca="1">IF(CA151&lt;&gt;0,CA152/CA151,0)</f>
        <v>#REF!</v>
      </c>
      <c r="CH151" s="1653"/>
      <c r="CI151" s="958" t="s">
        <v>309</v>
      </c>
      <c r="CJ151" s="1665" t="e">
        <f ca="1">SUM(CK107:CK126)</f>
        <v>#REF!</v>
      </c>
      <c r="CK151" s="1665"/>
      <c r="CL151" s="943"/>
      <c r="CM151" s="1658" t="s">
        <v>49</v>
      </c>
      <c r="CN151" s="936" t="s">
        <v>32</v>
      </c>
      <c r="CO151" s="959" t="e">
        <f ca="1">CO148+CA151</f>
        <v>#REF!</v>
      </c>
      <c r="CP151" s="938" t="e">
        <f ca="1">CR151/CQ151</f>
        <v>#REF!</v>
      </c>
      <c r="CQ151" s="960" t="e">
        <f ca="1">CQ148+CC151</f>
        <v>#REF!</v>
      </c>
      <c r="CR151" s="961" t="e">
        <f ca="1">CR148+CD151</f>
        <v>#REF!</v>
      </c>
      <c r="CS151" s="1661" t="s">
        <v>50</v>
      </c>
      <c r="CT151" s="963"/>
      <c r="CU151" s="1652" t="e">
        <f ca="1">IF(CO151&lt;&gt;0,CO152/CO151,0)</f>
        <v>#REF!</v>
      </c>
      <c r="CV151" s="1663"/>
      <c r="CW151" s="959" t="e">
        <f ca="1">CW148+CO151</f>
        <v>#REF!</v>
      </c>
      <c r="CX151" s="938" t="e">
        <f ca="1">CZ151/CY151</f>
        <v>#REF!</v>
      </c>
      <c r="CY151" s="960" t="e">
        <f ca="1">CY148+CQ151</f>
        <v>#REF!</v>
      </c>
      <c r="CZ151" s="961" t="e">
        <f ca="1">CZ148+CR151</f>
        <v>#REF!</v>
      </c>
      <c r="DA151" s="1661" t="s">
        <v>50</v>
      </c>
      <c r="DB151" s="963"/>
      <c r="DC151" s="1652" t="e">
        <f ca="1">IF(CW151&lt;&gt;0,CW152/CW151,0)</f>
        <v>#REF!</v>
      </c>
      <c r="DD151" s="1663"/>
      <c r="DE151" s="959" t="e">
        <f ca="1">DE148+CW151</f>
        <v>#REF!</v>
      </c>
      <c r="DF151" s="938" t="e">
        <f ca="1">DH151/DG151</f>
        <v>#REF!</v>
      </c>
      <c r="DG151" s="960" t="e">
        <f ca="1">DG148+CY151</f>
        <v>#REF!</v>
      </c>
      <c r="DH151" s="961" t="e">
        <f ca="1">DH148+CZ151</f>
        <v>#REF!</v>
      </c>
      <c r="DI151" s="1661" t="s">
        <v>50</v>
      </c>
      <c r="DJ151" s="963"/>
      <c r="DK151" s="1652" t="e">
        <f ca="1">IF(DE151&lt;&gt;0,DE152/DE151,0)</f>
        <v>#REF!</v>
      </c>
      <c r="DL151" s="1653"/>
      <c r="DM151" s="1307" t="s">
        <v>309</v>
      </c>
      <c r="DN151" s="1655" t="e">
        <f ca="1">SUM(DO107:DO126)</f>
        <v>#REF!</v>
      </c>
      <c r="DO151" s="1655"/>
      <c r="DP151" s="1304"/>
    </row>
    <row r="152" spans="1:124" ht="14.1" customHeight="1" x14ac:dyDescent="0.25">
      <c r="A152" s="1659"/>
      <c r="B152" s="946" t="s">
        <v>43</v>
      </c>
      <c r="C152" s="947">
        <f>SUM(J127:J146)</f>
        <v>0</v>
      </c>
      <c r="D152" s="938">
        <f>IF(F152&lt;&gt;0,F152/E152,0)</f>
        <v>0</v>
      </c>
      <c r="E152" s="948">
        <f>E149</f>
        <v>0</v>
      </c>
      <c r="F152" s="949">
        <f>F149</f>
        <v>0</v>
      </c>
      <c r="G152" s="1662"/>
      <c r="H152" s="1299"/>
      <c r="I152" s="1654"/>
      <c r="J152" s="1664"/>
      <c r="K152" s="947">
        <f>K149+C152</f>
        <v>0</v>
      </c>
      <c r="L152" s="938">
        <f>IF(N152&lt;&gt;0,N152/M152,0)</f>
        <v>0</v>
      </c>
      <c r="M152" s="948">
        <f>M149+E152</f>
        <v>0</v>
      </c>
      <c r="N152" s="949">
        <f>N149+F152</f>
        <v>0</v>
      </c>
      <c r="O152" s="1662"/>
      <c r="P152" s="817"/>
      <c r="Q152" s="1654"/>
      <c r="R152" s="1664"/>
      <c r="S152" s="947">
        <f>S149+K152</f>
        <v>0</v>
      </c>
      <c r="T152" s="938">
        <f>IF(V152&lt;&gt;0,V152/U152,0)</f>
        <v>0</v>
      </c>
      <c r="U152" s="948">
        <f>U149+M152</f>
        <v>0</v>
      </c>
      <c r="V152" s="949">
        <f>V149+N152</f>
        <v>0</v>
      </c>
      <c r="W152" s="1662"/>
      <c r="X152" s="817"/>
      <c r="Y152" s="1654"/>
      <c r="Z152" s="1654"/>
      <c r="AA152" s="965" t="s">
        <v>323</v>
      </c>
      <c r="AB152" s="1656" t="e">
        <f ca="1">AB150-AB151</f>
        <v>#REF!</v>
      </c>
      <c r="AC152" s="1656"/>
      <c r="AD152" s="966"/>
      <c r="AE152" s="1659"/>
      <c r="AF152" s="946" t="s">
        <v>43</v>
      </c>
      <c r="AG152" s="947">
        <f>AG149+S152</f>
        <v>0</v>
      </c>
      <c r="AH152" s="938">
        <f>IF(AJ152&lt;&gt;0,AJ152/AI152,0)</f>
        <v>0</v>
      </c>
      <c r="AI152" s="948">
        <f>AI149+U152</f>
        <v>0</v>
      </c>
      <c r="AJ152" s="949">
        <f>AJ149+V152</f>
        <v>0</v>
      </c>
      <c r="AK152" s="1662"/>
      <c r="AL152" s="817"/>
      <c r="AM152" s="1654"/>
      <c r="AN152" s="1664"/>
      <c r="AO152" s="947">
        <f>AO149+AG152</f>
        <v>0</v>
      </c>
      <c r="AP152" s="938">
        <f>IF(AR152&lt;&gt;0,AR152/AQ152,0)</f>
        <v>0</v>
      </c>
      <c r="AQ152" s="948">
        <f>AQ149+AI152</f>
        <v>0</v>
      </c>
      <c r="AR152" s="949">
        <f>AR149+AJ152</f>
        <v>0</v>
      </c>
      <c r="AS152" s="1662"/>
      <c r="AT152" s="817"/>
      <c r="AU152" s="1654"/>
      <c r="AV152" s="1664"/>
      <c r="AW152" s="947">
        <f>AW149+AO152</f>
        <v>0</v>
      </c>
      <c r="AX152" s="938">
        <f>IF(AZ152&lt;&gt;0,AZ152/AY152,0)</f>
        <v>0</v>
      </c>
      <c r="AY152" s="948">
        <f>AY149+AQ152</f>
        <v>0</v>
      </c>
      <c r="AZ152" s="949">
        <f>AZ149+AR152</f>
        <v>0</v>
      </c>
      <c r="BA152" s="1662"/>
      <c r="BB152" s="817"/>
      <c r="BC152" s="1654"/>
      <c r="BD152" s="1654"/>
      <c r="BE152" s="965" t="s">
        <v>323</v>
      </c>
      <c r="BF152" s="1656" t="e">
        <f ca="1">BF150-BF151</f>
        <v>#REF!</v>
      </c>
      <c r="BG152" s="1656"/>
      <c r="BH152" s="966"/>
      <c r="BI152" s="1659"/>
      <c r="BJ152" s="946" t="s">
        <v>43</v>
      </c>
      <c r="BK152" s="947">
        <f>BK149+AW152</f>
        <v>0</v>
      </c>
      <c r="BL152" s="938">
        <f>IF(BN152&lt;&gt;0,BN152/BM152,0)</f>
        <v>0</v>
      </c>
      <c r="BM152" s="948">
        <f>BM149+AY152</f>
        <v>0</v>
      </c>
      <c r="BN152" s="949">
        <f>BN149+AZ152</f>
        <v>0</v>
      </c>
      <c r="BO152" s="1662"/>
      <c r="BP152" s="817"/>
      <c r="BQ152" s="1654"/>
      <c r="BR152" s="1664"/>
      <c r="BS152" s="947">
        <f>BS149+BK152</f>
        <v>0</v>
      </c>
      <c r="BT152" s="938">
        <f>IF(BV152&lt;&gt;0,BV152/BU152,0)</f>
        <v>0</v>
      </c>
      <c r="BU152" s="948">
        <f>BU149+BM152</f>
        <v>0</v>
      </c>
      <c r="BV152" s="949">
        <f>BV149+BN152</f>
        <v>0</v>
      </c>
      <c r="BW152" s="1662"/>
      <c r="BX152" s="817"/>
      <c r="BY152" s="1654"/>
      <c r="BZ152" s="1664"/>
      <c r="CA152" s="947">
        <f>CA149+BS152</f>
        <v>0</v>
      </c>
      <c r="CB152" s="938">
        <f>IF(CD152&lt;&gt;0,CD152/CC152,0)</f>
        <v>0</v>
      </c>
      <c r="CC152" s="948">
        <f>CC149+BU152</f>
        <v>0</v>
      </c>
      <c r="CD152" s="949">
        <f>CD149+BV152</f>
        <v>0</v>
      </c>
      <c r="CE152" s="1662"/>
      <c r="CF152" s="817"/>
      <c r="CG152" s="1654"/>
      <c r="CH152" s="1654"/>
      <c r="CI152" s="965" t="s">
        <v>323</v>
      </c>
      <c r="CJ152" s="1656" t="e">
        <f ca="1">CJ150-CJ151</f>
        <v>#REF!</v>
      </c>
      <c r="CK152" s="1656"/>
      <c r="CL152" s="966"/>
      <c r="CM152" s="1659"/>
      <c r="CN152" s="946" t="s">
        <v>43</v>
      </c>
      <c r="CO152" s="947">
        <f>CO149+CA152</f>
        <v>0</v>
      </c>
      <c r="CP152" s="938">
        <f>IF(CR152&lt;&gt;0,CR152/CQ152,0)</f>
        <v>0</v>
      </c>
      <c r="CQ152" s="948">
        <f>CQ149+CC152</f>
        <v>0</v>
      </c>
      <c r="CR152" s="949">
        <f>CR149+CD152</f>
        <v>0</v>
      </c>
      <c r="CS152" s="1662"/>
      <c r="CT152" s="817"/>
      <c r="CU152" s="1654"/>
      <c r="CV152" s="1664"/>
      <c r="CW152" s="947">
        <f>CW149+CO152</f>
        <v>0</v>
      </c>
      <c r="CX152" s="938">
        <f>IF(CZ152&lt;&gt;0,CZ152/CY152,0)</f>
        <v>0</v>
      </c>
      <c r="CY152" s="948">
        <f>CY149+CQ152</f>
        <v>0</v>
      </c>
      <c r="CZ152" s="949">
        <f>CZ149+CR152</f>
        <v>0</v>
      </c>
      <c r="DA152" s="1662"/>
      <c r="DB152" s="817"/>
      <c r="DC152" s="1654"/>
      <c r="DD152" s="1664"/>
      <c r="DE152" s="947">
        <f>DE149+CW152</f>
        <v>0</v>
      </c>
      <c r="DF152" s="938">
        <f>IF(DH152&lt;&gt;0,DH152/DG152,0)</f>
        <v>0</v>
      </c>
      <c r="DG152" s="948">
        <f>DG149+CY152</f>
        <v>0</v>
      </c>
      <c r="DH152" s="949">
        <f>DH149+CZ152</f>
        <v>0</v>
      </c>
      <c r="DI152" s="1662"/>
      <c r="DJ152" s="817"/>
      <c r="DK152" s="1654"/>
      <c r="DL152" s="1654"/>
      <c r="DM152" s="1308" t="s">
        <v>323</v>
      </c>
      <c r="DN152" s="1657" t="e">
        <f ca="1">DN150-DN151</f>
        <v>#REF!</v>
      </c>
      <c r="DO152" s="1657"/>
      <c r="DP152" s="1309"/>
    </row>
    <row r="153" spans="1:124" ht="14.1" customHeight="1" x14ac:dyDescent="0.25">
      <c r="A153" s="1660"/>
      <c r="B153" s="952" t="s">
        <v>48</v>
      </c>
      <c r="C153" s="953" t="e">
        <f ca="1">C152-C151</f>
        <v>#REF!</v>
      </c>
      <c r="D153" s="954"/>
      <c r="E153" s="955" t="e">
        <f ca="1">E152-E151</f>
        <v>#REF!</v>
      </c>
      <c r="F153" s="956" t="e">
        <f ca="1">F152-F151</f>
        <v>#REF!</v>
      </c>
      <c r="G153" s="1672"/>
      <c r="H153" s="1673"/>
      <c r="I153" s="1673"/>
      <c r="J153" s="1676"/>
      <c r="K153" s="953" t="e">
        <f ca="1">K152-K151</f>
        <v>#REF!</v>
      </c>
      <c r="L153" s="954"/>
      <c r="M153" s="955" t="e">
        <f ca="1">M152-M151</f>
        <v>#REF!</v>
      </c>
      <c r="N153" s="956" t="e">
        <f ca="1">N152-N151</f>
        <v>#REF!</v>
      </c>
      <c r="O153" s="1666" t="e">
        <f ca="1">Q151-I151</f>
        <v>#REF!</v>
      </c>
      <c r="P153" s="1667"/>
      <c r="Q153" s="1668"/>
      <c r="R153" s="1670"/>
      <c r="S153" s="953" t="e">
        <f ca="1">S152-S151</f>
        <v>#REF!</v>
      </c>
      <c r="T153" s="954"/>
      <c r="U153" s="955" t="e">
        <f ca="1">U152-U151</f>
        <v>#REF!</v>
      </c>
      <c r="V153" s="956" t="e">
        <f ca="1">V152-V151</f>
        <v>#REF!</v>
      </c>
      <c r="W153" s="1666" t="e">
        <f ca="1">Y151-Q151</f>
        <v>#REF!</v>
      </c>
      <c r="X153" s="1667"/>
      <c r="Y153" s="1668"/>
      <c r="Z153" s="1668"/>
      <c r="AA153" s="964" t="s">
        <v>310</v>
      </c>
      <c r="AB153" s="1669" t="e">
        <f ca="1">SUM(AD107:AD126)</f>
        <v>#REF!</v>
      </c>
      <c r="AC153" s="1669"/>
      <c r="AD153" s="967"/>
      <c r="AE153" s="1660"/>
      <c r="AF153" s="952" t="s">
        <v>48</v>
      </c>
      <c r="AG153" s="953" t="e">
        <f ca="1">AG152-AG151</f>
        <v>#REF!</v>
      </c>
      <c r="AH153" s="954"/>
      <c r="AI153" s="955" t="e">
        <f ca="1">AI152-AI151</f>
        <v>#REF!</v>
      </c>
      <c r="AJ153" s="956" t="e">
        <f ca="1">AJ152-AJ151</f>
        <v>#REF!</v>
      </c>
      <c r="AK153" s="1666" t="e">
        <f ca="1">AM151-Y151</f>
        <v>#REF!</v>
      </c>
      <c r="AL153" s="1667"/>
      <c r="AM153" s="1668"/>
      <c r="AN153" s="1670"/>
      <c r="AO153" s="953" t="e">
        <f ca="1">AO152-AO151</f>
        <v>#REF!</v>
      </c>
      <c r="AP153" s="954"/>
      <c r="AQ153" s="955" t="e">
        <f ca="1">AQ152-AQ151</f>
        <v>#REF!</v>
      </c>
      <c r="AR153" s="956" t="e">
        <f ca="1">AR152-AR151</f>
        <v>#REF!</v>
      </c>
      <c r="AS153" s="1666" t="e">
        <f ca="1">AU151-AM151</f>
        <v>#REF!</v>
      </c>
      <c r="AT153" s="1667"/>
      <c r="AU153" s="1668"/>
      <c r="AV153" s="1670"/>
      <c r="AW153" s="953" t="e">
        <f ca="1">AW152-AW151</f>
        <v>#REF!</v>
      </c>
      <c r="AX153" s="954"/>
      <c r="AY153" s="955" t="e">
        <f ca="1">AY152-AY151</f>
        <v>#REF!</v>
      </c>
      <c r="AZ153" s="956" t="e">
        <f ca="1">AZ152-AZ151</f>
        <v>#REF!</v>
      </c>
      <c r="BA153" s="1666" t="e">
        <f ca="1">BC151-AU151</f>
        <v>#REF!</v>
      </c>
      <c r="BB153" s="1667"/>
      <c r="BC153" s="1668"/>
      <c r="BD153" s="1668"/>
      <c r="BE153" s="964" t="s">
        <v>310</v>
      </c>
      <c r="BF153" s="1669" t="e">
        <f ca="1">SUM(BH107:BH126)</f>
        <v>#REF!</v>
      </c>
      <c r="BG153" s="1669"/>
      <c r="BH153" s="967"/>
      <c r="BI153" s="1660"/>
      <c r="BJ153" s="952" t="s">
        <v>48</v>
      </c>
      <c r="BK153" s="953" t="e">
        <f ca="1">BK152-BK151</f>
        <v>#REF!</v>
      </c>
      <c r="BL153" s="954"/>
      <c r="BM153" s="955" t="e">
        <f ca="1">BM152-BM151</f>
        <v>#REF!</v>
      </c>
      <c r="BN153" s="956" t="e">
        <f ca="1">BN152-BN151</f>
        <v>#REF!</v>
      </c>
      <c r="BO153" s="1666" t="e">
        <f ca="1">BQ151-BC151</f>
        <v>#REF!</v>
      </c>
      <c r="BP153" s="1667"/>
      <c r="BQ153" s="1668"/>
      <c r="BR153" s="1670"/>
      <c r="BS153" s="953" t="e">
        <f ca="1">BS152-BS151</f>
        <v>#REF!</v>
      </c>
      <c r="BT153" s="954"/>
      <c r="BU153" s="955" t="e">
        <f ca="1">BU152-BU151</f>
        <v>#REF!</v>
      </c>
      <c r="BV153" s="956" t="e">
        <f ca="1">BV152-BV151</f>
        <v>#REF!</v>
      </c>
      <c r="BW153" s="1666" t="e">
        <f ca="1">BY151-BQ151</f>
        <v>#REF!</v>
      </c>
      <c r="BX153" s="1667"/>
      <c r="BY153" s="1668"/>
      <c r="BZ153" s="1670"/>
      <c r="CA153" s="953" t="e">
        <f ca="1">CA152-CA151</f>
        <v>#REF!</v>
      </c>
      <c r="CB153" s="954"/>
      <c r="CC153" s="955" t="e">
        <f ca="1">CC152-CC151</f>
        <v>#REF!</v>
      </c>
      <c r="CD153" s="956" t="e">
        <f ca="1">CD152-CD151</f>
        <v>#REF!</v>
      </c>
      <c r="CE153" s="1666" t="e">
        <f ca="1">CG151-BY151</f>
        <v>#REF!</v>
      </c>
      <c r="CF153" s="1667"/>
      <c r="CG153" s="1668"/>
      <c r="CH153" s="1668"/>
      <c r="CI153" s="964" t="s">
        <v>310</v>
      </c>
      <c r="CJ153" s="1669" t="e">
        <f ca="1">SUM(CL107:CL126)</f>
        <v>#REF!</v>
      </c>
      <c r="CK153" s="1669"/>
      <c r="CL153" s="967"/>
      <c r="CM153" s="1660"/>
      <c r="CN153" s="952" t="s">
        <v>48</v>
      </c>
      <c r="CO153" s="953" t="e">
        <f ca="1">CO152-CO151</f>
        <v>#REF!</v>
      </c>
      <c r="CP153" s="954"/>
      <c r="CQ153" s="955" t="e">
        <f ca="1">CQ152-CQ151</f>
        <v>#REF!</v>
      </c>
      <c r="CR153" s="956" t="e">
        <f ca="1">CR152-CR151</f>
        <v>#REF!</v>
      </c>
      <c r="CS153" s="1666" t="e">
        <f ca="1">CU151-CG151</f>
        <v>#REF!</v>
      </c>
      <c r="CT153" s="1667"/>
      <c r="CU153" s="1668"/>
      <c r="CV153" s="1670"/>
      <c r="CW153" s="953" t="e">
        <f ca="1">CW152-CW151</f>
        <v>#REF!</v>
      </c>
      <c r="CX153" s="954"/>
      <c r="CY153" s="955" t="e">
        <f ca="1">CY152-CY151</f>
        <v>#REF!</v>
      </c>
      <c r="CZ153" s="956" t="e">
        <f ca="1">CZ152-CZ151</f>
        <v>#REF!</v>
      </c>
      <c r="DA153" s="1666" t="e">
        <f ca="1">DC151-CU151</f>
        <v>#REF!</v>
      </c>
      <c r="DB153" s="1667"/>
      <c r="DC153" s="1668"/>
      <c r="DD153" s="1670"/>
      <c r="DE153" s="953" t="e">
        <f ca="1">DE152-DE151</f>
        <v>#REF!</v>
      </c>
      <c r="DF153" s="954"/>
      <c r="DG153" s="955" t="e">
        <f ca="1">DG152-DG151</f>
        <v>#REF!</v>
      </c>
      <c r="DH153" s="956" t="e">
        <f ca="1">DH152-DH151</f>
        <v>#REF!</v>
      </c>
      <c r="DI153" s="1666" t="e">
        <f ca="1">DK151-DC151</f>
        <v>#REF!</v>
      </c>
      <c r="DJ153" s="1667"/>
      <c r="DK153" s="1668"/>
      <c r="DL153" s="1668"/>
      <c r="DM153" s="1310" t="s">
        <v>310</v>
      </c>
      <c r="DN153" s="1685" t="e">
        <f ca="1">SUM(DP107:DP126)</f>
        <v>#REF!</v>
      </c>
      <c r="DO153" s="1685"/>
      <c r="DP153" s="1311"/>
    </row>
    <row r="154" spans="1:124" s="1288" customFormat="1" ht="15" customHeight="1" x14ac:dyDescent="0.25">
      <c r="A154" s="1287"/>
      <c r="F154" s="1288">
        <f>F103+3</f>
        <v>26</v>
      </c>
      <c r="G154" s="1288">
        <f>G103+3</f>
        <v>27</v>
      </c>
      <c r="H154" s="1288">
        <f>H103+3</f>
        <v>27</v>
      </c>
      <c r="I154" s="1288">
        <f>I103+3</f>
        <v>27</v>
      </c>
      <c r="J154" s="1288">
        <f>J103+4</f>
        <v>29</v>
      </c>
      <c r="N154" s="1288">
        <f>N103+3</f>
        <v>36</v>
      </c>
      <c r="O154" s="1288">
        <f>O103+3</f>
        <v>37</v>
      </c>
      <c r="P154" s="1288">
        <f>P103+3</f>
        <v>37</v>
      </c>
      <c r="Q154" s="1288">
        <f>Q103+3</f>
        <v>37</v>
      </c>
      <c r="R154" s="1288">
        <f>R103+4</f>
        <v>39</v>
      </c>
      <c r="V154" s="1288">
        <f>V103+3</f>
        <v>46</v>
      </c>
      <c r="W154" s="1288">
        <f>W103+3</f>
        <v>47</v>
      </c>
      <c r="X154" s="1288">
        <f>X103+3</f>
        <v>47</v>
      </c>
      <c r="Y154" s="1288">
        <f>Y103+3</f>
        <v>47</v>
      </c>
      <c r="Z154" s="1288">
        <f>Z103+4</f>
        <v>49</v>
      </c>
      <c r="AE154" s="1287"/>
      <c r="AJ154" s="1288">
        <f>AJ103+3</f>
        <v>66</v>
      </c>
      <c r="AK154" s="1288">
        <f>AK103+3</f>
        <v>67</v>
      </c>
      <c r="AL154" s="1288">
        <f>AL103+3</f>
        <v>67</v>
      </c>
      <c r="AM154" s="1288">
        <f>AM103+3</f>
        <v>67</v>
      </c>
      <c r="AN154" s="1288">
        <f>AN103+4</f>
        <v>69</v>
      </c>
      <c r="AR154" s="1288">
        <f>AR103+3</f>
        <v>76</v>
      </c>
      <c r="AS154" s="1288">
        <f>AS103+3</f>
        <v>77</v>
      </c>
      <c r="AT154" s="1288">
        <f>AT103+3</f>
        <v>77</v>
      </c>
      <c r="AU154" s="1288">
        <f>AU103+3</f>
        <v>77</v>
      </c>
      <c r="AV154" s="1288">
        <f>AV103+4</f>
        <v>79</v>
      </c>
      <c r="AZ154" s="1288">
        <f>AZ103+3</f>
        <v>86</v>
      </c>
      <c r="BA154" s="1288">
        <f>BA103+3</f>
        <v>87</v>
      </c>
      <c r="BB154" s="1288">
        <f>BB103+3</f>
        <v>87</v>
      </c>
      <c r="BC154" s="1288">
        <f>BC103+3</f>
        <v>87</v>
      </c>
      <c r="BD154" s="1288">
        <f>BD103+4</f>
        <v>89</v>
      </c>
      <c r="BI154" s="1287"/>
      <c r="BN154" s="1288">
        <f>BN103+3</f>
        <v>116</v>
      </c>
      <c r="BO154" s="1288">
        <f>BO103+3</f>
        <v>117</v>
      </c>
      <c r="BP154" s="1288">
        <f>BP103+3</f>
        <v>117</v>
      </c>
      <c r="BQ154" s="1288">
        <f>BQ103+3</f>
        <v>117</v>
      </c>
      <c r="BR154" s="1288">
        <f>BR103+4</f>
        <v>119</v>
      </c>
      <c r="BV154" s="1288">
        <f>BV103+3</f>
        <v>126</v>
      </c>
      <c r="BW154" s="1288">
        <f>BW103+3</f>
        <v>127</v>
      </c>
      <c r="BX154" s="1288">
        <f>BX103+3</f>
        <v>127</v>
      </c>
      <c r="BY154" s="1288">
        <f>BY103+3</f>
        <v>127</v>
      </c>
      <c r="BZ154" s="1288">
        <f>BZ103+4</f>
        <v>129</v>
      </c>
      <c r="CD154" s="1288">
        <f>CD103+3</f>
        <v>136</v>
      </c>
      <c r="CE154" s="1288">
        <f>CE103+3</f>
        <v>137</v>
      </c>
      <c r="CF154" s="1288">
        <f>CF103+3</f>
        <v>137</v>
      </c>
      <c r="CG154" s="1288">
        <f>CG103+3</f>
        <v>137</v>
      </c>
      <c r="CH154" s="1288">
        <f>CH103+4</f>
        <v>139</v>
      </c>
      <c r="CM154" s="1287"/>
      <c r="CR154" s="1288">
        <f>CR103+3</f>
        <v>156</v>
      </c>
      <c r="CS154" s="1288">
        <f>CS103+3</f>
        <v>157</v>
      </c>
      <c r="CT154" s="1288">
        <f>CT103+3</f>
        <v>157</v>
      </c>
      <c r="CU154" s="1288">
        <f>CU103+3</f>
        <v>157</v>
      </c>
      <c r="CV154" s="1288">
        <f>CV103+4</f>
        <v>159</v>
      </c>
      <c r="CZ154" s="1288">
        <f>CZ103+3</f>
        <v>166</v>
      </c>
      <c r="DA154" s="1288">
        <f>DA103+3</f>
        <v>167</v>
      </c>
      <c r="DB154" s="1288">
        <f>DB103+3</f>
        <v>167</v>
      </c>
      <c r="DC154" s="1288">
        <f>DC103+3</f>
        <v>167</v>
      </c>
      <c r="DD154" s="1288">
        <f>DD103+4</f>
        <v>169</v>
      </c>
      <c r="DH154" s="1288">
        <f>DH103+3</f>
        <v>176</v>
      </c>
      <c r="DI154" s="1288">
        <f>DI103+3</f>
        <v>177</v>
      </c>
      <c r="DJ154" s="1288">
        <f>DJ103+3</f>
        <v>177</v>
      </c>
      <c r="DK154" s="1288">
        <f>DK103+3</f>
        <v>177</v>
      </c>
      <c r="DL154" s="1288">
        <f>DL103+4</f>
        <v>179</v>
      </c>
    </row>
    <row r="160" spans="1:124" ht="16.5" x14ac:dyDescent="0.25">
      <c r="A160" s="1425" t="s">
        <v>342</v>
      </c>
    </row>
  </sheetData>
  <mergeCells count="1239">
    <mergeCell ref="BI1:BM1"/>
    <mergeCell ref="BN1:CB1"/>
    <mergeCell ref="CE1:CL1"/>
    <mergeCell ref="CM1:CQ1"/>
    <mergeCell ref="CR1:DF1"/>
    <mergeCell ref="DI1:DP1"/>
    <mergeCell ref="A1:E1"/>
    <mergeCell ref="F1:T1"/>
    <mergeCell ref="W1:AD1"/>
    <mergeCell ref="AE1:AI1"/>
    <mergeCell ref="AJ1:AX1"/>
    <mergeCell ref="BA1:BH1"/>
    <mergeCell ref="CO2:CV2"/>
    <mergeCell ref="DM2:DP3"/>
    <mergeCell ref="A3:A4"/>
    <mergeCell ref="B3:B4"/>
    <mergeCell ref="C3:J3"/>
    <mergeCell ref="K3:R3"/>
    <mergeCell ref="S3:Z3"/>
    <mergeCell ref="AE3:AE4"/>
    <mergeCell ref="AF3:AF4"/>
    <mergeCell ref="AG3:AN3"/>
    <mergeCell ref="C2:J2"/>
    <mergeCell ref="AA2:AD3"/>
    <mergeCell ref="AG2:AN2"/>
    <mergeCell ref="BE2:BH3"/>
    <mergeCell ref="BK2:BR2"/>
    <mergeCell ref="CI2:CL3"/>
    <mergeCell ref="AO3:AV3"/>
    <mergeCell ref="AW3:BD3"/>
    <mergeCell ref="BI3:BI4"/>
    <mergeCell ref="BJ3:BJ4"/>
    <mergeCell ref="CW4:CY4"/>
    <mergeCell ref="DE4:DG4"/>
    <mergeCell ref="A5:A24"/>
    <mergeCell ref="C5:E5"/>
    <mergeCell ref="K5:M5"/>
    <mergeCell ref="S5:U5"/>
    <mergeCell ref="AE5:AE24"/>
    <mergeCell ref="AG5:AI5"/>
    <mergeCell ref="AO5:AQ5"/>
    <mergeCell ref="AW5:AY5"/>
    <mergeCell ref="CW3:DD3"/>
    <mergeCell ref="DE3:DL3"/>
    <mergeCell ref="DR3:DS3"/>
    <mergeCell ref="C4:E4"/>
    <mergeCell ref="K4:M4"/>
    <mergeCell ref="S4:U4"/>
    <mergeCell ref="AG4:AI4"/>
    <mergeCell ref="AO4:AQ4"/>
    <mergeCell ref="AW4:AY4"/>
    <mergeCell ref="BK4:BM4"/>
    <mergeCell ref="BK3:BR3"/>
    <mergeCell ref="BS3:BZ3"/>
    <mergeCell ref="CA3:CH3"/>
    <mergeCell ref="CM3:CM4"/>
    <mergeCell ref="CN3:CN4"/>
    <mergeCell ref="CO3:CV3"/>
    <mergeCell ref="BS4:BU4"/>
    <mergeCell ref="CA4:CC4"/>
    <mergeCell ref="CO4:CQ4"/>
    <mergeCell ref="CW6:CY6"/>
    <mergeCell ref="DE6:DG6"/>
    <mergeCell ref="C7:E7"/>
    <mergeCell ref="CW5:CY5"/>
    <mergeCell ref="DE5:DG5"/>
    <mergeCell ref="C6:E6"/>
    <mergeCell ref="K6:M6"/>
    <mergeCell ref="S6:U6"/>
    <mergeCell ref="AG6:AI6"/>
    <mergeCell ref="AO6:AQ6"/>
    <mergeCell ref="AW6:AY6"/>
    <mergeCell ref="BK6:BM6"/>
    <mergeCell ref="BS6:BU6"/>
    <mergeCell ref="BI5:BI24"/>
    <mergeCell ref="BK5:BM5"/>
    <mergeCell ref="BS5:BU5"/>
    <mergeCell ref="CA5:CC5"/>
    <mergeCell ref="CM5:CM24"/>
    <mergeCell ref="CO5:CQ5"/>
    <mergeCell ref="CA6:CC6"/>
    <mergeCell ref="CO6:CQ6"/>
    <mergeCell ref="CA7:CC7"/>
    <mergeCell ref="CO7:CQ7"/>
    <mergeCell ref="BK9:BM9"/>
    <mergeCell ref="BS9:BU9"/>
    <mergeCell ref="CA9:CC9"/>
    <mergeCell ref="CO9:CQ9"/>
    <mergeCell ref="CW9:CY9"/>
    <mergeCell ref="DE9:DG9"/>
    <mergeCell ref="CA8:CC8"/>
    <mergeCell ref="CO8:CQ8"/>
    <mergeCell ref="CW8:CY8"/>
    <mergeCell ref="DE8:DG8"/>
    <mergeCell ref="C9:E9"/>
    <mergeCell ref="K9:M9"/>
    <mergeCell ref="S9:U9"/>
    <mergeCell ref="AG9:AI9"/>
    <mergeCell ref="AO9:AQ9"/>
    <mergeCell ref="AW9:AY9"/>
    <mergeCell ref="CW7:CY7"/>
    <mergeCell ref="DE7:DG7"/>
    <mergeCell ref="C8:E8"/>
    <mergeCell ref="K8:M8"/>
    <mergeCell ref="S8:U8"/>
    <mergeCell ref="AG8:AI8"/>
    <mergeCell ref="AO8:AQ8"/>
    <mergeCell ref="AW8:AY8"/>
    <mergeCell ref="BK8:BM8"/>
    <mergeCell ref="BS8:BU8"/>
    <mergeCell ref="K7:M7"/>
    <mergeCell ref="S7:U7"/>
    <mergeCell ref="AG7:AI7"/>
    <mergeCell ref="AO7:AQ7"/>
    <mergeCell ref="AW7:AY7"/>
    <mergeCell ref="BK7:BM7"/>
    <mergeCell ref="BS7:BU7"/>
    <mergeCell ref="BK11:BM11"/>
    <mergeCell ref="BS11:BU11"/>
    <mergeCell ref="CA11:CC11"/>
    <mergeCell ref="CO11:CQ11"/>
    <mergeCell ref="CW11:CY11"/>
    <mergeCell ref="DE11:DG11"/>
    <mergeCell ref="C11:E11"/>
    <mergeCell ref="K11:M11"/>
    <mergeCell ref="S11:U11"/>
    <mergeCell ref="AG11:AI11"/>
    <mergeCell ref="AO11:AQ11"/>
    <mergeCell ref="AW11:AY11"/>
    <mergeCell ref="BK10:BM10"/>
    <mergeCell ref="BS10:BU10"/>
    <mergeCell ref="CA10:CC10"/>
    <mergeCell ref="CO10:CQ10"/>
    <mergeCell ref="CW10:CY10"/>
    <mergeCell ref="DE10:DG10"/>
    <mergeCell ref="C10:E10"/>
    <mergeCell ref="K10:M10"/>
    <mergeCell ref="S10:U10"/>
    <mergeCell ref="AG10:AI10"/>
    <mergeCell ref="AO10:AQ10"/>
    <mergeCell ref="AW10:AY10"/>
    <mergeCell ref="BK13:BM13"/>
    <mergeCell ref="BS13:BU13"/>
    <mergeCell ref="CA13:CC13"/>
    <mergeCell ref="CO13:CQ13"/>
    <mergeCell ref="CW13:CY13"/>
    <mergeCell ref="DE13:DG13"/>
    <mergeCell ref="C13:E13"/>
    <mergeCell ref="K13:M13"/>
    <mergeCell ref="S13:U13"/>
    <mergeCell ref="AG13:AI13"/>
    <mergeCell ref="AO13:AQ13"/>
    <mergeCell ref="AW13:AY13"/>
    <mergeCell ref="BK12:BM12"/>
    <mergeCell ref="BS12:BU12"/>
    <mergeCell ref="CA12:CC12"/>
    <mergeCell ref="CO12:CQ12"/>
    <mergeCell ref="CW12:CY12"/>
    <mergeCell ref="DE12:DG12"/>
    <mergeCell ref="C12:E12"/>
    <mergeCell ref="K12:M12"/>
    <mergeCell ref="S12:U12"/>
    <mergeCell ref="AG12:AI12"/>
    <mergeCell ref="AO12:AQ12"/>
    <mergeCell ref="AW12:AY12"/>
    <mergeCell ref="BK15:BM15"/>
    <mergeCell ref="BS15:BU15"/>
    <mergeCell ref="CA15:CC15"/>
    <mergeCell ref="CO15:CQ15"/>
    <mergeCell ref="CW15:CY15"/>
    <mergeCell ref="DE15:DG15"/>
    <mergeCell ref="C15:E15"/>
    <mergeCell ref="K15:M15"/>
    <mergeCell ref="S15:U15"/>
    <mergeCell ref="AG15:AI15"/>
    <mergeCell ref="AO15:AQ15"/>
    <mergeCell ref="AW15:AY15"/>
    <mergeCell ref="BK14:BM14"/>
    <mergeCell ref="BS14:BU14"/>
    <mergeCell ref="CA14:CC14"/>
    <mergeCell ref="CO14:CQ14"/>
    <mergeCell ref="CW14:CY14"/>
    <mergeCell ref="DE14:DG14"/>
    <mergeCell ref="C14:E14"/>
    <mergeCell ref="K14:M14"/>
    <mergeCell ref="S14:U14"/>
    <mergeCell ref="AG14:AI14"/>
    <mergeCell ref="AO14:AQ14"/>
    <mergeCell ref="AW14:AY14"/>
    <mergeCell ref="BK17:BM17"/>
    <mergeCell ref="BS17:BU17"/>
    <mergeCell ref="CA17:CC17"/>
    <mergeCell ref="CO17:CQ17"/>
    <mergeCell ref="CW17:CY17"/>
    <mergeCell ref="DE17:DG17"/>
    <mergeCell ref="C17:E17"/>
    <mergeCell ref="K17:M17"/>
    <mergeCell ref="S17:U17"/>
    <mergeCell ref="AG17:AI17"/>
    <mergeCell ref="AO17:AQ17"/>
    <mergeCell ref="AW17:AY17"/>
    <mergeCell ref="BK16:BM16"/>
    <mergeCell ref="BS16:BU16"/>
    <mergeCell ref="CA16:CC16"/>
    <mergeCell ref="CO16:CQ16"/>
    <mergeCell ref="CW16:CY16"/>
    <mergeCell ref="DE16:DG16"/>
    <mergeCell ref="C16:E16"/>
    <mergeCell ref="K16:M16"/>
    <mergeCell ref="S16:U16"/>
    <mergeCell ref="AG16:AI16"/>
    <mergeCell ref="AO16:AQ16"/>
    <mergeCell ref="AW16:AY16"/>
    <mergeCell ref="BK19:BM19"/>
    <mergeCell ref="BS19:BU19"/>
    <mergeCell ref="CA19:CC19"/>
    <mergeCell ref="CO19:CQ19"/>
    <mergeCell ref="CW19:CY19"/>
    <mergeCell ref="DE19:DG19"/>
    <mergeCell ref="C19:E19"/>
    <mergeCell ref="K19:M19"/>
    <mergeCell ref="S19:U19"/>
    <mergeCell ref="AG19:AI19"/>
    <mergeCell ref="AO19:AQ19"/>
    <mergeCell ref="AW19:AY19"/>
    <mergeCell ref="BK18:BM18"/>
    <mergeCell ref="BS18:BU18"/>
    <mergeCell ref="CA18:CC18"/>
    <mergeCell ref="CO18:CQ18"/>
    <mergeCell ref="CW18:CY18"/>
    <mergeCell ref="DE18:DG18"/>
    <mergeCell ref="C18:E18"/>
    <mergeCell ref="K18:M18"/>
    <mergeCell ref="S18:U18"/>
    <mergeCell ref="AG18:AI18"/>
    <mergeCell ref="AO18:AQ18"/>
    <mergeCell ref="AW18:AY18"/>
    <mergeCell ref="BK21:BM21"/>
    <mergeCell ref="BS21:BU21"/>
    <mergeCell ref="CA21:CC21"/>
    <mergeCell ref="CO21:CQ21"/>
    <mergeCell ref="CW21:CY21"/>
    <mergeCell ref="DE21:DG21"/>
    <mergeCell ref="C21:E21"/>
    <mergeCell ref="K21:M21"/>
    <mergeCell ref="S21:U21"/>
    <mergeCell ref="AG21:AI21"/>
    <mergeCell ref="AO21:AQ21"/>
    <mergeCell ref="AW21:AY21"/>
    <mergeCell ref="BK20:BM20"/>
    <mergeCell ref="BS20:BU20"/>
    <mergeCell ref="CA20:CC20"/>
    <mergeCell ref="CO20:CQ20"/>
    <mergeCell ref="CW20:CY20"/>
    <mergeCell ref="DE20:DG20"/>
    <mergeCell ref="C20:E20"/>
    <mergeCell ref="K20:M20"/>
    <mergeCell ref="S20:U20"/>
    <mergeCell ref="AG20:AI20"/>
    <mergeCell ref="AO20:AQ20"/>
    <mergeCell ref="AW20:AY20"/>
    <mergeCell ref="BK23:BM23"/>
    <mergeCell ref="BS23:BU23"/>
    <mergeCell ref="CA23:CC23"/>
    <mergeCell ref="CO23:CQ23"/>
    <mergeCell ref="CW23:CY23"/>
    <mergeCell ref="DE23:DG23"/>
    <mergeCell ref="C23:E23"/>
    <mergeCell ref="K23:M23"/>
    <mergeCell ref="S23:U23"/>
    <mergeCell ref="AG23:AI23"/>
    <mergeCell ref="AO23:AQ23"/>
    <mergeCell ref="AW23:AY23"/>
    <mergeCell ref="BK22:BM22"/>
    <mergeCell ref="BS22:BU22"/>
    <mergeCell ref="CA22:CC22"/>
    <mergeCell ref="CO22:CQ22"/>
    <mergeCell ref="CW22:CY22"/>
    <mergeCell ref="DE22:DG22"/>
    <mergeCell ref="C22:E22"/>
    <mergeCell ref="K22:M22"/>
    <mergeCell ref="S22:U22"/>
    <mergeCell ref="AG22:AI22"/>
    <mergeCell ref="AO22:AQ22"/>
    <mergeCell ref="AW22:AY22"/>
    <mergeCell ref="A25:A44"/>
    <mergeCell ref="AE25:AE44"/>
    <mergeCell ref="BI25:BI44"/>
    <mergeCell ref="CM25:CM44"/>
    <mergeCell ref="A45:A48"/>
    <mergeCell ref="G45:J45"/>
    <mergeCell ref="O45:R45"/>
    <mergeCell ref="W45:Z45"/>
    <mergeCell ref="AA45:AD45"/>
    <mergeCell ref="AE45:AE48"/>
    <mergeCell ref="BK24:BM24"/>
    <mergeCell ref="BS24:BU24"/>
    <mergeCell ref="CA24:CC24"/>
    <mergeCell ref="CO24:CQ24"/>
    <mergeCell ref="CW24:CY24"/>
    <mergeCell ref="DE24:DG24"/>
    <mergeCell ref="C24:E24"/>
    <mergeCell ref="K24:M24"/>
    <mergeCell ref="S24:U24"/>
    <mergeCell ref="AG24:AI24"/>
    <mergeCell ref="AO24:AQ24"/>
    <mergeCell ref="AW24:AY24"/>
    <mergeCell ref="CJ47:CK47"/>
    <mergeCell ref="DI45:DL45"/>
    <mergeCell ref="DM45:DP45"/>
    <mergeCell ref="G46:G47"/>
    <mergeCell ref="I46:J47"/>
    <mergeCell ref="O46:O47"/>
    <mergeCell ref="Q46:R47"/>
    <mergeCell ref="W46:W47"/>
    <mergeCell ref="Y46:Z47"/>
    <mergeCell ref="AB46:AC46"/>
    <mergeCell ref="AK46:AK47"/>
    <mergeCell ref="BW45:BZ45"/>
    <mergeCell ref="CE45:CH45"/>
    <mergeCell ref="CI45:CL45"/>
    <mergeCell ref="CM45:CM48"/>
    <mergeCell ref="CS45:CV45"/>
    <mergeCell ref="DA45:DD45"/>
    <mergeCell ref="CE46:CE47"/>
    <mergeCell ref="CG46:CH47"/>
    <mergeCell ref="CJ46:CK46"/>
    <mergeCell ref="CS46:CS47"/>
    <mergeCell ref="AK45:AN45"/>
    <mergeCell ref="AS45:AV45"/>
    <mergeCell ref="BA45:BD45"/>
    <mergeCell ref="BE45:BH45"/>
    <mergeCell ref="BI45:BI48"/>
    <mergeCell ref="BO45:BR45"/>
    <mergeCell ref="AM46:AN47"/>
    <mergeCell ref="AS46:AS47"/>
    <mergeCell ref="AU46:AV47"/>
    <mergeCell ref="BA46:BA47"/>
    <mergeCell ref="AB47:AC47"/>
    <mergeCell ref="BF47:BG47"/>
    <mergeCell ref="DN47:DO47"/>
    <mergeCell ref="G48:J48"/>
    <mergeCell ref="O48:R48"/>
    <mergeCell ref="W48:Z48"/>
    <mergeCell ref="AB48:AC48"/>
    <mergeCell ref="AK48:AN48"/>
    <mergeCell ref="AS48:AV48"/>
    <mergeCell ref="CU46:CV47"/>
    <mergeCell ref="DA46:DA47"/>
    <mergeCell ref="DC46:DD47"/>
    <mergeCell ref="DI46:DI47"/>
    <mergeCell ref="DK46:DL47"/>
    <mergeCell ref="DN46:DO46"/>
    <mergeCell ref="BC46:BD47"/>
    <mergeCell ref="BF46:BG46"/>
    <mergeCell ref="BO46:BO47"/>
    <mergeCell ref="BQ46:BR47"/>
    <mergeCell ref="BW46:BW47"/>
    <mergeCell ref="BY46:BZ47"/>
    <mergeCell ref="Y49:Z50"/>
    <mergeCell ref="AB49:AC49"/>
    <mergeCell ref="AE49:AE51"/>
    <mergeCell ref="AK49:AK50"/>
    <mergeCell ref="AM49:AN50"/>
    <mergeCell ref="AS49:AS50"/>
    <mergeCell ref="CS48:CV48"/>
    <mergeCell ref="DA48:DD48"/>
    <mergeCell ref="DI48:DL48"/>
    <mergeCell ref="DN48:DO48"/>
    <mergeCell ref="A49:A51"/>
    <mergeCell ref="G49:G50"/>
    <mergeCell ref="I49:J50"/>
    <mergeCell ref="O49:O50"/>
    <mergeCell ref="Q49:R50"/>
    <mergeCell ref="W49:W50"/>
    <mergeCell ref="BA48:BD48"/>
    <mergeCell ref="BF48:BG48"/>
    <mergeCell ref="BO48:BR48"/>
    <mergeCell ref="BW48:BZ48"/>
    <mergeCell ref="CE48:CH48"/>
    <mergeCell ref="CJ48:CK48"/>
    <mergeCell ref="DK49:DL50"/>
    <mergeCell ref="DN49:DO49"/>
    <mergeCell ref="AB50:AC50"/>
    <mergeCell ref="BF50:BG50"/>
    <mergeCell ref="CJ50:CK50"/>
    <mergeCell ref="DN50:DO50"/>
    <mergeCell ref="CM49:CM51"/>
    <mergeCell ref="CS49:CS50"/>
    <mergeCell ref="CU49:CV50"/>
    <mergeCell ref="DA49:DA50"/>
    <mergeCell ref="DC49:DD50"/>
    <mergeCell ref="DI49:DI50"/>
    <mergeCell ref="BQ49:BR50"/>
    <mergeCell ref="BW49:BW50"/>
    <mergeCell ref="BY49:BZ50"/>
    <mergeCell ref="CE49:CE50"/>
    <mergeCell ref="CG49:CH50"/>
    <mergeCell ref="CJ49:CK49"/>
    <mergeCell ref="AU49:AV50"/>
    <mergeCell ref="BA49:BA50"/>
    <mergeCell ref="BC49:BD50"/>
    <mergeCell ref="BF49:BG49"/>
    <mergeCell ref="BI49:BI51"/>
    <mergeCell ref="BO49:BO50"/>
    <mergeCell ref="BA51:BD51"/>
    <mergeCell ref="BF51:BG51"/>
    <mergeCell ref="BO51:BR51"/>
    <mergeCell ref="A54:A55"/>
    <mergeCell ref="B54:B55"/>
    <mergeCell ref="C54:J54"/>
    <mergeCell ref="K54:R54"/>
    <mergeCell ref="S54:Z54"/>
    <mergeCell ref="AE54:AE55"/>
    <mergeCell ref="DN51:DO51"/>
    <mergeCell ref="C53:J53"/>
    <mergeCell ref="AA53:AD54"/>
    <mergeCell ref="AG53:AN53"/>
    <mergeCell ref="BE53:BH54"/>
    <mergeCell ref="BK53:BR53"/>
    <mergeCell ref="CI53:CL54"/>
    <mergeCell ref="CO53:CV53"/>
    <mergeCell ref="DM53:DP54"/>
    <mergeCell ref="AF54:AF55"/>
    <mergeCell ref="BW51:BZ51"/>
    <mergeCell ref="CE51:CH51"/>
    <mergeCell ref="CJ51:CK51"/>
    <mergeCell ref="CS51:CV51"/>
    <mergeCell ref="DA51:DD51"/>
    <mergeCell ref="DI51:DL51"/>
    <mergeCell ref="G51:J51"/>
    <mergeCell ref="O51:R51"/>
    <mergeCell ref="W51:Z51"/>
    <mergeCell ref="AB51:AC51"/>
    <mergeCell ref="AK51:AN51"/>
    <mergeCell ref="AS51:AV51"/>
    <mergeCell ref="DE55:DG55"/>
    <mergeCell ref="DE54:DL54"/>
    <mergeCell ref="DR54:DT54"/>
    <mergeCell ref="C55:E55"/>
    <mergeCell ref="K55:M55"/>
    <mergeCell ref="S55:U55"/>
    <mergeCell ref="AG55:AI55"/>
    <mergeCell ref="AO55:AQ55"/>
    <mergeCell ref="AW55:AY55"/>
    <mergeCell ref="BK55:BM55"/>
    <mergeCell ref="BS55:BU55"/>
    <mergeCell ref="BS54:BZ54"/>
    <mergeCell ref="CA54:CH54"/>
    <mergeCell ref="CM54:CM55"/>
    <mergeCell ref="CN54:CN55"/>
    <mergeCell ref="CO54:CV54"/>
    <mergeCell ref="CW54:DD54"/>
    <mergeCell ref="CA55:CC55"/>
    <mergeCell ref="CO55:CQ55"/>
    <mergeCell ref="CW55:CY55"/>
    <mergeCell ref="AG54:AN54"/>
    <mergeCell ref="AO54:AV54"/>
    <mergeCell ref="AW54:BD54"/>
    <mergeCell ref="BI54:BI55"/>
    <mergeCell ref="BJ54:BJ55"/>
    <mergeCell ref="BK54:BR54"/>
    <mergeCell ref="BK56:BM56"/>
    <mergeCell ref="BS56:BU56"/>
    <mergeCell ref="CA56:CC56"/>
    <mergeCell ref="CM56:CM75"/>
    <mergeCell ref="CO56:CQ56"/>
    <mergeCell ref="CW56:CY56"/>
    <mergeCell ref="CO57:CQ57"/>
    <mergeCell ref="CW57:CY57"/>
    <mergeCell ref="CO58:CQ58"/>
    <mergeCell ref="CW58:CY58"/>
    <mergeCell ref="BS60:BU60"/>
    <mergeCell ref="CA60:CC60"/>
    <mergeCell ref="CO60:CQ60"/>
    <mergeCell ref="CW60:CY60"/>
    <mergeCell ref="C63:E63"/>
    <mergeCell ref="K63:M63"/>
    <mergeCell ref="S63:U63"/>
    <mergeCell ref="AG63:AI63"/>
    <mergeCell ref="AO63:AQ63"/>
    <mergeCell ref="AW63:AY63"/>
    <mergeCell ref="BK63:BM63"/>
    <mergeCell ref="CA61:CC61"/>
    <mergeCell ref="CO61:CQ61"/>
    <mergeCell ref="C56:E56"/>
    <mergeCell ref="K56:M56"/>
    <mergeCell ref="S56:U56"/>
    <mergeCell ref="AE56:AE75"/>
    <mergeCell ref="AG56:AI56"/>
    <mergeCell ref="AO56:AQ56"/>
    <mergeCell ref="AW56:AY56"/>
    <mergeCell ref="BI56:BI75"/>
    <mergeCell ref="CW61:CY61"/>
    <mergeCell ref="DE58:DG58"/>
    <mergeCell ref="C59:E59"/>
    <mergeCell ref="K59:M59"/>
    <mergeCell ref="S59:U59"/>
    <mergeCell ref="AG59:AI59"/>
    <mergeCell ref="AO59:AQ59"/>
    <mergeCell ref="AW59:AY59"/>
    <mergeCell ref="BK59:BM59"/>
    <mergeCell ref="BS59:BU59"/>
    <mergeCell ref="CA59:CC59"/>
    <mergeCell ref="DE57:DG57"/>
    <mergeCell ref="C58:E58"/>
    <mergeCell ref="K58:M58"/>
    <mergeCell ref="S58:U58"/>
    <mergeCell ref="AG58:AI58"/>
    <mergeCell ref="AO58:AQ58"/>
    <mergeCell ref="AW58:AY58"/>
    <mergeCell ref="BK58:BM58"/>
    <mergeCell ref="BS58:BU58"/>
    <mergeCell ref="CA58:CC58"/>
    <mergeCell ref="C57:E57"/>
    <mergeCell ref="K57:M57"/>
    <mergeCell ref="S57:U57"/>
    <mergeCell ref="AG57:AI57"/>
    <mergeCell ref="AO57:AQ57"/>
    <mergeCell ref="AW57:AY57"/>
    <mergeCell ref="BK57:BM57"/>
    <mergeCell ref="BS57:BU57"/>
    <mergeCell ref="CA57:CC57"/>
    <mergeCell ref="DE60:DG60"/>
    <mergeCell ref="C61:E61"/>
    <mergeCell ref="K61:M61"/>
    <mergeCell ref="S61:U61"/>
    <mergeCell ref="AG61:AI61"/>
    <mergeCell ref="AO61:AQ61"/>
    <mergeCell ref="CO59:CQ59"/>
    <mergeCell ref="CW59:CY59"/>
    <mergeCell ref="DE59:DG59"/>
    <mergeCell ref="C60:E60"/>
    <mergeCell ref="K60:M60"/>
    <mergeCell ref="S60:U60"/>
    <mergeCell ref="AG60:AI60"/>
    <mergeCell ref="AO60:AQ60"/>
    <mergeCell ref="AW60:AY60"/>
    <mergeCell ref="BK60:BM60"/>
    <mergeCell ref="CO62:CQ62"/>
    <mergeCell ref="CW62:CY62"/>
    <mergeCell ref="DE62:DG62"/>
    <mergeCell ref="DE61:DG61"/>
    <mergeCell ref="C62:E62"/>
    <mergeCell ref="K62:M62"/>
    <mergeCell ref="S62:U62"/>
    <mergeCell ref="AG62:AI62"/>
    <mergeCell ref="AO62:AQ62"/>
    <mergeCell ref="AW62:AY62"/>
    <mergeCell ref="BK62:BM62"/>
    <mergeCell ref="BS62:BU62"/>
    <mergeCell ref="CA62:CC62"/>
    <mergeCell ref="AW61:AY61"/>
    <mergeCell ref="BK61:BM61"/>
    <mergeCell ref="BS61:BU61"/>
    <mergeCell ref="DE64:DG64"/>
    <mergeCell ref="C65:E65"/>
    <mergeCell ref="K65:M65"/>
    <mergeCell ref="S65:U65"/>
    <mergeCell ref="AG65:AI65"/>
    <mergeCell ref="AO65:AQ65"/>
    <mergeCell ref="AW65:AY65"/>
    <mergeCell ref="BK65:BM65"/>
    <mergeCell ref="BS65:BU65"/>
    <mergeCell ref="CA65:CC65"/>
    <mergeCell ref="AW64:AY64"/>
    <mergeCell ref="BK64:BM64"/>
    <mergeCell ref="BS64:BU64"/>
    <mergeCell ref="CA64:CC64"/>
    <mergeCell ref="CO64:CQ64"/>
    <mergeCell ref="CW64:CY64"/>
    <mergeCell ref="BS63:BU63"/>
    <mergeCell ref="CA63:CC63"/>
    <mergeCell ref="CO63:CQ63"/>
    <mergeCell ref="CW63:CY63"/>
    <mergeCell ref="DE63:DG63"/>
    <mergeCell ref="C64:E64"/>
    <mergeCell ref="K64:M64"/>
    <mergeCell ref="S64:U64"/>
    <mergeCell ref="AG64:AI64"/>
    <mergeCell ref="AO64:AQ64"/>
    <mergeCell ref="BS66:BU66"/>
    <mergeCell ref="CA66:CC66"/>
    <mergeCell ref="CO66:CQ66"/>
    <mergeCell ref="CW66:CY66"/>
    <mergeCell ref="DE66:DG66"/>
    <mergeCell ref="C67:E67"/>
    <mergeCell ref="K67:M67"/>
    <mergeCell ref="S67:U67"/>
    <mergeCell ref="AG67:AI67"/>
    <mergeCell ref="AO67:AQ67"/>
    <mergeCell ref="CO65:CQ65"/>
    <mergeCell ref="CW65:CY65"/>
    <mergeCell ref="DE65:DG65"/>
    <mergeCell ref="C66:E66"/>
    <mergeCell ref="K66:M66"/>
    <mergeCell ref="S66:U66"/>
    <mergeCell ref="AG66:AI66"/>
    <mergeCell ref="AO66:AQ66"/>
    <mergeCell ref="AW66:AY66"/>
    <mergeCell ref="BK66:BM66"/>
    <mergeCell ref="CO68:CQ68"/>
    <mergeCell ref="CW68:CY68"/>
    <mergeCell ref="DE68:DG68"/>
    <mergeCell ref="C69:E69"/>
    <mergeCell ref="K69:M69"/>
    <mergeCell ref="S69:U69"/>
    <mergeCell ref="AG69:AI69"/>
    <mergeCell ref="AO69:AQ69"/>
    <mergeCell ref="AW69:AY69"/>
    <mergeCell ref="BK69:BM69"/>
    <mergeCell ref="DE67:DG67"/>
    <mergeCell ref="C68:E68"/>
    <mergeCell ref="K68:M68"/>
    <mergeCell ref="S68:U68"/>
    <mergeCell ref="AG68:AI68"/>
    <mergeCell ref="AO68:AQ68"/>
    <mergeCell ref="AW68:AY68"/>
    <mergeCell ref="BK68:BM68"/>
    <mergeCell ref="BS68:BU68"/>
    <mergeCell ref="CA68:CC68"/>
    <mergeCell ref="AW67:AY67"/>
    <mergeCell ref="BK67:BM67"/>
    <mergeCell ref="BS67:BU67"/>
    <mergeCell ref="CA67:CC67"/>
    <mergeCell ref="CO67:CQ67"/>
    <mergeCell ref="CW67:CY67"/>
    <mergeCell ref="DE70:DG70"/>
    <mergeCell ref="C71:E71"/>
    <mergeCell ref="K71:M71"/>
    <mergeCell ref="S71:U71"/>
    <mergeCell ref="AG71:AI71"/>
    <mergeCell ref="AO71:AQ71"/>
    <mergeCell ref="AW71:AY71"/>
    <mergeCell ref="BK71:BM71"/>
    <mergeCell ref="BS71:BU71"/>
    <mergeCell ref="CA71:CC71"/>
    <mergeCell ref="AW70:AY70"/>
    <mergeCell ref="BK70:BM70"/>
    <mergeCell ref="BS70:BU70"/>
    <mergeCell ref="CA70:CC70"/>
    <mergeCell ref="CO70:CQ70"/>
    <mergeCell ref="CW70:CY70"/>
    <mergeCell ref="BS69:BU69"/>
    <mergeCell ref="CA69:CC69"/>
    <mergeCell ref="CO69:CQ69"/>
    <mergeCell ref="CW69:CY69"/>
    <mergeCell ref="DE69:DG69"/>
    <mergeCell ref="C70:E70"/>
    <mergeCell ref="K70:M70"/>
    <mergeCell ref="S70:U70"/>
    <mergeCell ref="AG70:AI70"/>
    <mergeCell ref="AO70:AQ70"/>
    <mergeCell ref="BS72:BU72"/>
    <mergeCell ref="CA72:CC72"/>
    <mergeCell ref="CO72:CQ72"/>
    <mergeCell ref="CW72:CY72"/>
    <mergeCell ref="DE72:DG72"/>
    <mergeCell ref="C73:E73"/>
    <mergeCell ref="K73:M73"/>
    <mergeCell ref="S73:U73"/>
    <mergeCell ref="AG73:AI73"/>
    <mergeCell ref="AO73:AQ73"/>
    <mergeCell ref="CO71:CQ71"/>
    <mergeCell ref="CW71:CY71"/>
    <mergeCell ref="DE71:DG71"/>
    <mergeCell ref="C72:E72"/>
    <mergeCell ref="K72:M72"/>
    <mergeCell ref="S72:U72"/>
    <mergeCell ref="AG72:AI72"/>
    <mergeCell ref="AO72:AQ72"/>
    <mergeCell ref="AW72:AY72"/>
    <mergeCell ref="BK72:BM72"/>
    <mergeCell ref="AO75:AQ75"/>
    <mergeCell ref="AW75:AY75"/>
    <mergeCell ref="BK75:BM75"/>
    <mergeCell ref="DE73:DG73"/>
    <mergeCell ref="C74:E74"/>
    <mergeCell ref="K74:M74"/>
    <mergeCell ref="S74:U74"/>
    <mergeCell ref="AG74:AI74"/>
    <mergeCell ref="AO74:AQ74"/>
    <mergeCell ref="AW74:AY74"/>
    <mergeCell ref="BK74:BM74"/>
    <mergeCell ref="BS74:BU74"/>
    <mergeCell ref="CA74:CC74"/>
    <mergeCell ref="AW73:AY73"/>
    <mergeCell ref="BK73:BM73"/>
    <mergeCell ref="BS73:BU73"/>
    <mergeCell ref="CA73:CC73"/>
    <mergeCell ref="CO73:CQ73"/>
    <mergeCell ref="CW73:CY73"/>
    <mergeCell ref="A96:A99"/>
    <mergeCell ref="G96:J96"/>
    <mergeCell ref="O96:R96"/>
    <mergeCell ref="W96:Z96"/>
    <mergeCell ref="AA96:AD96"/>
    <mergeCell ref="AE96:AE99"/>
    <mergeCell ref="AB98:AC98"/>
    <mergeCell ref="BS75:BU75"/>
    <mergeCell ref="CA75:CC75"/>
    <mergeCell ref="CO75:CQ75"/>
    <mergeCell ref="CW75:CY75"/>
    <mergeCell ref="DE75:DG75"/>
    <mergeCell ref="A76:A95"/>
    <mergeCell ref="AE76:AE95"/>
    <mergeCell ref="BI76:BI95"/>
    <mergeCell ref="CM76:CM95"/>
    <mergeCell ref="BC97:BD98"/>
    <mergeCell ref="BF97:BG97"/>
    <mergeCell ref="BO97:BO98"/>
    <mergeCell ref="BQ97:BR98"/>
    <mergeCell ref="BW97:BW98"/>
    <mergeCell ref="BY97:BZ98"/>
    <mergeCell ref="BF98:BG98"/>
    <mergeCell ref="A56:A75"/>
    <mergeCell ref="DE56:DG56"/>
    <mergeCell ref="CO74:CQ74"/>
    <mergeCell ref="CW74:CY74"/>
    <mergeCell ref="DE74:DG74"/>
    <mergeCell ref="C75:E75"/>
    <mergeCell ref="K75:M75"/>
    <mergeCell ref="S75:U75"/>
    <mergeCell ref="AG75:AI75"/>
    <mergeCell ref="DI96:DL96"/>
    <mergeCell ref="DM96:DP96"/>
    <mergeCell ref="G97:G98"/>
    <mergeCell ref="I97:J98"/>
    <mergeCell ref="O97:O98"/>
    <mergeCell ref="Q97:R98"/>
    <mergeCell ref="W97:W98"/>
    <mergeCell ref="Y97:Z98"/>
    <mergeCell ref="AB97:AC97"/>
    <mergeCell ref="AK97:AK98"/>
    <mergeCell ref="BW96:BZ96"/>
    <mergeCell ref="CE96:CH96"/>
    <mergeCell ref="CI96:CL96"/>
    <mergeCell ref="CM96:CM99"/>
    <mergeCell ref="CS96:CV96"/>
    <mergeCell ref="DA96:DD96"/>
    <mergeCell ref="CE97:CE98"/>
    <mergeCell ref="CG97:CH98"/>
    <mergeCell ref="CJ97:CK97"/>
    <mergeCell ref="CS97:CS98"/>
    <mergeCell ref="AK96:AN96"/>
    <mergeCell ref="AS96:AV96"/>
    <mergeCell ref="BA96:BD96"/>
    <mergeCell ref="BE96:BH96"/>
    <mergeCell ref="BI96:BI99"/>
    <mergeCell ref="DI99:DL99"/>
    <mergeCell ref="DN99:DO99"/>
    <mergeCell ref="BO96:BR96"/>
    <mergeCell ref="AM97:AN98"/>
    <mergeCell ref="AS97:AS98"/>
    <mergeCell ref="AU97:AV98"/>
    <mergeCell ref="BA97:BA98"/>
    <mergeCell ref="A100:A102"/>
    <mergeCell ref="G100:G101"/>
    <mergeCell ref="I100:J101"/>
    <mergeCell ref="O100:O101"/>
    <mergeCell ref="Q100:R101"/>
    <mergeCell ref="W100:W101"/>
    <mergeCell ref="Y100:Z101"/>
    <mergeCell ref="AB100:AC100"/>
    <mergeCell ref="BO99:BR99"/>
    <mergeCell ref="BW99:BZ99"/>
    <mergeCell ref="CE99:CH99"/>
    <mergeCell ref="CJ99:CK99"/>
    <mergeCell ref="CS99:CV99"/>
    <mergeCell ref="DA99:DD99"/>
    <mergeCell ref="CJ98:CK98"/>
    <mergeCell ref="DN98:DO98"/>
    <mergeCell ref="G99:J99"/>
    <mergeCell ref="O99:R99"/>
    <mergeCell ref="W99:Z99"/>
    <mergeCell ref="AB99:AC99"/>
    <mergeCell ref="AK99:AN99"/>
    <mergeCell ref="AS99:AV99"/>
    <mergeCell ref="BA99:BD99"/>
    <mergeCell ref="BF99:BG99"/>
    <mergeCell ref="CU97:CV98"/>
    <mergeCell ref="DA97:DA98"/>
    <mergeCell ref="DC97:DD98"/>
    <mergeCell ref="DI97:DI98"/>
    <mergeCell ref="DK97:DL98"/>
    <mergeCell ref="DN97:DO97"/>
    <mergeCell ref="AB101:AC101"/>
    <mergeCell ref="BF101:BG101"/>
    <mergeCell ref="CJ101:CK101"/>
    <mergeCell ref="DN101:DO101"/>
    <mergeCell ref="G102:J102"/>
    <mergeCell ref="O102:R102"/>
    <mergeCell ref="W102:Z102"/>
    <mergeCell ref="AB102:AC102"/>
    <mergeCell ref="AK102:AN102"/>
    <mergeCell ref="AS102:AV102"/>
    <mergeCell ref="CU100:CV101"/>
    <mergeCell ref="DA100:DA101"/>
    <mergeCell ref="DC100:DD101"/>
    <mergeCell ref="DI100:DI101"/>
    <mergeCell ref="DK100:DL101"/>
    <mergeCell ref="DN100:DO100"/>
    <mergeCell ref="BY100:BZ101"/>
    <mergeCell ref="CE100:CE101"/>
    <mergeCell ref="CG100:CH101"/>
    <mergeCell ref="CJ100:CK100"/>
    <mergeCell ref="CM100:CM102"/>
    <mergeCell ref="CS100:CS101"/>
    <mergeCell ref="BW102:BZ102"/>
    <mergeCell ref="CE102:CH102"/>
    <mergeCell ref="CJ102:CK102"/>
    <mergeCell ref="CS102:CV102"/>
    <mergeCell ref="BC100:BD101"/>
    <mergeCell ref="BF100:BG100"/>
    <mergeCell ref="BI100:BI102"/>
    <mergeCell ref="BO100:BO101"/>
    <mergeCell ref="BQ100:BR101"/>
    <mergeCell ref="BW100:BW101"/>
    <mergeCell ref="A105:A106"/>
    <mergeCell ref="B105:B106"/>
    <mergeCell ref="C105:J105"/>
    <mergeCell ref="K105:R105"/>
    <mergeCell ref="S105:Z105"/>
    <mergeCell ref="AE105:AE106"/>
    <mergeCell ref="AF105:AF106"/>
    <mergeCell ref="AG105:AN105"/>
    <mergeCell ref="AO105:AV105"/>
    <mergeCell ref="DA102:DD102"/>
    <mergeCell ref="DI102:DL102"/>
    <mergeCell ref="DN102:DO102"/>
    <mergeCell ref="C104:J104"/>
    <mergeCell ref="AA104:AD105"/>
    <mergeCell ref="AG104:AN104"/>
    <mergeCell ref="BE104:BH105"/>
    <mergeCell ref="BK104:BR104"/>
    <mergeCell ref="CI104:CL105"/>
    <mergeCell ref="CO104:CV104"/>
    <mergeCell ref="BA102:BD102"/>
    <mergeCell ref="BF102:BG102"/>
    <mergeCell ref="BO102:BR102"/>
    <mergeCell ref="AE100:AE102"/>
    <mergeCell ref="AK100:AK101"/>
    <mergeCell ref="AM100:AN101"/>
    <mergeCell ref="AS100:AS101"/>
    <mergeCell ref="AU100:AV101"/>
    <mergeCell ref="BA100:BA101"/>
    <mergeCell ref="C106:E106"/>
    <mergeCell ref="K106:M106"/>
    <mergeCell ref="S106:U106"/>
    <mergeCell ref="AG106:AI106"/>
    <mergeCell ref="AO106:AQ106"/>
    <mergeCell ref="AW106:AY106"/>
    <mergeCell ref="CM105:CM106"/>
    <mergeCell ref="CN105:CN106"/>
    <mergeCell ref="CO105:CV105"/>
    <mergeCell ref="CW105:DD105"/>
    <mergeCell ref="DE105:DL105"/>
    <mergeCell ref="DR105:DT105"/>
    <mergeCell ref="CO106:CQ106"/>
    <mergeCell ref="CW106:CY106"/>
    <mergeCell ref="DE106:DG106"/>
    <mergeCell ref="AW105:BD105"/>
    <mergeCell ref="BI105:BI106"/>
    <mergeCell ref="BJ105:BJ106"/>
    <mergeCell ref="BK105:BR105"/>
    <mergeCell ref="BS105:BZ105"/>
    <mergeCell ref="CA105:CH105"/>
    <mergeCell ref="BK106:BM106"/>
    <mergeCell ref="BS106:BU106"/>
    <mergeCell ref="CA106:CC106"/>
    <mergeCell ref="DM104:DP105"/>
    <mergeCell ref="S108:U108"/>
    <mergeCell ref="AG108:AI108"/>
    <mergeCell ref="AO108:AQ108"/>
    <mergeCell ref="AW108:AY108"/>
    <mergeCell ref="AO107:AQ107"/>
    <mergeCell ref="AW107:AY107"/>
    <mergeCell ref="BI107:BI126"/>
    <mergeCell ref="BK107:BM107"/>
    <mergeCell ref="BS107:BU107"/>
    <mergeCell ref="CA107:CC107"/>
    <mergeCell ref="BK108:BM108"/>
    <mergeCell ref="BS108:BU108"/>
    <mergeCell ref="CA108:CC108"/>
    <mergeCell ref="BS109:BU109"/>
    <mergeCell ref="A107:A126"/>
    <mergeCell ref="C107:E107"/>
    <mergeCell ref="K107:M107"/>
    <mergeCell ref="S107:U107"/>
    <mergeCell ref="AE107:AE126"/>
    <mergeCell ref="AG107:AI107"/>
    <mergeCell ref="C111:E111"/>
    <mergeCell ref="K111:M111"/>
    <mergeCell ref="S111:U111"/>
    <mergeCell ref="AG111:AI111"/>
    <mergeCell ref="BK110:BM110"/>
    <mergeCell ref="BS110:BU110"/>
    <mergeCell ref="CA110:CC110"/>
    <mergeCell ref="BK115:BM115"/>
    <mergeCell ref="BS115:BU115"/>
    <mergeCell ref="CA115:CC115"/>
    <mergeCell ref="BK117:BM117"/>
    <mergeCell ref="BS117:BU117"/>
    <mergeCell ref="CO110:CQ110"/>
    <mergeCell ref="CW110:CY110"/>
    <mergeCell ref="DE110:DG110"/>
    <mergeCell ref="CA109:CC109"/>
    <mergeCell ref="CO109:CQ109"/>
    <mergeCell ref="CW109:CY109"/>
    <mergeCell ref="DE109:DG109"/>
    <mergeCell ref="C110:E110"/>
    <mergeCell ref="K110:M110"/>
    <mergeCell ref="S110:U110"/>
    <mergeCell ref="AG110:AI110"/>
    <mergeCell ref="AO110:AQ110"/>
    <mergeCell ref="AW110:AY110"/>
    <mergeCell ref="CO108:CQ108"/>
    <mergeCell ref="CW108:CY108"/>
    <mergeCell ref="DE108:DG108"/>
    <mergeCell ref="C109:E109"/>
    <mergeCell ref="K109:M109"/>
    <mergeCell ref="S109:U109"/>
    <mergeCell ref="AG109:AI109"/>
    <mergeCell ref="AO109:AQ109"/>
    <mergeCell ref="AW109:AY109"/>
    <mergeCell ref="BK109:BM109"/>
    <mergeCell ref="CM107:CM126"/>
    <mergeCell ref="CO107:CQ107"/>
    <mergeCell ref="CW107:CY107"/>
    <mergeCell ref="DE107:DG107"/>
    <mergeCell ref="C108:E108"/>
    <mergeCell ref="K108:M108"/>
    <mergeCell ref="BK113:BM113"/>
    <mergeCell ref="BS113:BU113"/>
    <mergeCell ref="CA113:CC113"/>
    <mergeCell ref="CO113:CQ113"/>
    <mergeCell ref="CW113:CY113"/>
    <mergeCell ref="DE113:DG113"/>
    <mergeCell ref="CA112:CC112"/>
    <mergeCell ref="CO112:CQ112"/>
    <mergeCell ref="CW112:CY112"/>
    <mergeCell ref="DE112:DG112"/>
    <mergeCell ref="C113:E113"/>
    <mergeCell ref="K113:M113"/>
    <mergeCell ref="S113:U113"/>
    <mergeCell ref="AG113:AI113"/>
    <mergeCell ref="AO113:AQ113"/>
    <mergeCell ref="AW113:AY113"/>
    <mergeCell ref="CW111:CY111"/>
    <mergeCell ref="DE111:DG111"/>
    <mergeCell ref="C112:E112"/>
    <mergeCell ref="K112:M112"/>
    <mergeCell ref="S112:U112"/>
    <mergeCell ref="AG112:AI112"/>
    <mergeCell ref="AO112:AQ112"/>
    <mergeCell ref="AW112:AY112"/>
    <mergeCell ref="BK112:BM112"/>
    <mergeCell ref="BS112:BU112"/>
    <mergeCell ref="AO111:AQ111"/>
    <mergeCell ref="AW111:AY111"/>
    <mergeCell ref="BK111:BM111"/>
    <mergeCell ref="BS111:BU111"/>
    <mergeCell ref="CA111:CC111"/>
    <mergeCell ref="CO111:CQ111"/>
    <mergeCell ref="CO115:CQ115"/>
    <mergeCell ref="CW115:CY115"/>
    <mergeCell ref="DE115:DG115"/>
    <mergeCell ref="C115:E115"/>
    <mergeCell ref="K115:M115"/>
    <mergeCell ref="S115:U115"/>
    <mergeCell ref="AG115:AI115"/>
    <mergeCell ref="AO115:AQ115"/>
    <mergeCell ref="AW115:AY115"/>
    <mergeCell ref="BK114:BM114"/>
    <mergeCell ref="BS114:BU114"/>
    <mergeCell ref="CA114:CC114"/>
    <mergeCell ref="CO114:CQ114"/>
    <mergeCell ref="CW114:CY114"/>
    <mergeCell ref="DE114:DG114"/>
    <mergeCell ref="C114:E114"/>
    <mergeCell ref="K114:M114"/>
    <mergeCell ref="S114:U114"/>
    <mergeCell ref="AG114:AI114"/>
    <mergeCell ref="AO114:AQ114"/>
    <mergeCell ref="AW114:AY114"/>
    <mergeCell ref="CA117:CC117"/>
    <mergeCell ref="CO117:CQ117"/>
    <mergeCell ref="CW117:CY117"/>
    <mergeCell ref="DE117:DG117"/>
    <mergeCell ref="C117:E117"/>
    <mergeCell ref="K117:M117"/>
    <mergeCell ref="S117:U117"/>
    <mergeCell ref="AG117:AI117"/>
    <mergeCell ref="AO117:AQ117"/>
    <mergeCell ref="AW117:AY117"/>
    <mergeCell ref="BK116:BM116"/>
    <mergeCell ref="BS116:BU116"/>
    <mergeCell ref="CA116:CC116"/>
    <mergeCell ref="CO116:CQ116"/>
    <mergeCell ref="CW116:CY116"/>
    <mergeCell ref="DE116:DG116"/>
    <mergeCell ref="C116:E116"/>
    <mergeCell ref="K116:M116"/>
    <mergeCell ref="S116:U116"/>
    <mergeCell ref="AG116:AI116"/>
    <mergeCell ref="AO116:AQ116"/>
    <mergeCell ref="AW116:AY116"/>
    <mergeCell ref="BK119:BM119"/>
    <mergeCell ref="BS119:BU119"/>
    <mergeCell ref="CA119:CC119"/>
    <mergeCell ref="CO119:CQ119"/>
    <mergeCell ref="CW119:CY119"/>
    <mergeCell ref="DE119:DG119"/>
    <mergeCell ref="C119:E119"/>
    <mergeCell ref="K119:M119"/>
    <mergeCell ref="S119:U119"/>
    <mergeCell ref="AG119:AI119"/>
    <mergeCell ref="AO119:AQ119"/>
    <mergeCell ref="AW119:AY119"/>
    <mergeCell ref="BK118:BM118"/>
    <mergeCell ref="BS118:BU118"/>
    <mergeCell ref="CA118:CC118"/>
    <mergeCell ref="CO118:CQ118"/>
    <mergeCell ref="CW118:CY118"/>
    <mergeCell ref="DE118:DG118"/>
    <mergeCell ref="C118:E118"/>
    <mergeCell ref="K118:M118"/>
    <mergeCell ref="S118:U118"/>
    <mergeCell ref="AG118:AI118"/>
    <mergeCell ref="AO118:AQ118"/>
    <mergeCell ref="AW118:AY118"/>
    <mergeCell ref="BK121:BM121"/>
    <mergeCell ref="BS121:BU121"/>
    <mergeCell ref="CA121:CC121"/>
    <mergeCell ref="CO121:CQ121"/>
    <mergeCell ref="CW121:CY121"/>
    <mergeCell ref="DE121:DG121"/>
    <mergeCell ref="C121:E121"/>
    <mergeCell ref="K121:M121"/>
    <mergeCell ref="S121:U121"/>
    <mergeCell ref="AG121:AI121"/>
    <mergeCell ref="AO121:AQ121"/>
    <mergeCell ref="AW121:AY121"/>
    <mergeCell ref="BK120:BM120"/>
    <mergeCell ref="BS120:BU120"/>
    <mergeCell ref="CA120:CC120"/>
    <mergeCell ref="CO120:CQ120"/>
    <mergeCell ref="CW120:CY120"/>
    <mergeCell ref="DE120:DG120"/>
    <mergeCell ref="C120:E120"/>
    <mergeCell ref="K120:M120"/>
    <mergeCell ref="S120:U120"/>
    <mergeCell ref="AG120:AI120"/>
    <mergeCell ref="AO120:AQ120"/>
    <mergeCell ref="AW120:AY120"/>
    <mergeCell ref="BK123:BM123"/>
    <mergeCell ref="BS123:BU123"/>
    <mergeCell ref="CA123:CC123"/>
    <mergeCell ref="CO123:CQ123"/>
    <mergeCell ref="CW123:CY123"/>
    <mergeCell ref="DE123:DG123"/>
    <mergeCell ref="C123:E123"/>
    <mergeCell ref="K123:M123"/>
    <mergeCell ref="S123:U123"/>
    <mergeCell ref="AG123:AI123"/>
    <mergeCell ref="AO123:AQ123"/>
    <mergeCell ref="AW123:AY123"/>
    <mergeCell ref="BK122:BM122"/>
    <mergeCell ref="BS122:BU122"/>
    <mergeCell ref="CA122:CC122"/>
    <mergeCell ref="CO122:CQ122"/>
    <mergeCell ref="CW122:CY122"/>
    <mergeCell ref="DE122:DG122"/>
    <mergeCell ref="C122:E122"/>
    <mergeCell ref="K122:M122"/>
    <mergeCell ref="S122:U122"/>
    <mergeCell ref="AG122:AI122"/>
    <mergeCell ref="AO122:AQ122"/>
    <mergeCell ref="AW122:AY122"/>
    <mergeCell ref="BK125:BM125"/>
    <mergeCell ref="BS125:BU125"/>
    <mergeCell ref="CA125:CC125"/>
    <mergeCell ref="CO125:CQ125"/>
    <mergeCell ref="CW125:CY125"/>
    <mergeCell ref="DE125:DG125"/>
    <mergeCell ref="C125:E125"/>
    <mergeCell ref="K125:M125"/>
    <mergeCell ref="S125:U125"/>
    <mergeCell ref="AG125:AI125"/>
    <mergeCell ref="AO125:AQ125"/>
    <mergeCell ref="AW125:AY125"/>
    <mergeCell ref="BK124:BM124"/>
    <mergeCell ref="BS124:BU124"/>
    <mergeCell ref="CA124:CC124"/>
    <mergeCell ref="CO124:CQ124"/>
    <mergeCell ref="CW124:CY124"/>
    <mergeCell ref="DE124:DG124"/>
    <mergeCell ref="C124:E124"/>
    <mergeCell ref="K124:M124"/>
    <mergeCell ref="S124:U124"/>
    <mergeCell ref="AG124:AI124"/>
    <mergeCell ref="AO124:AQ124"/>
    <mergeCell ref="AW124:AY124"/>
    <mergeCell ref="A127:A146"/>
    <mergeCell ref="AE127:AE146"/>
    <mergeCell ref="BI127:BI146"/>
    <mergeCell ref="CM127:CM146"/>
    <mergeCell ref="A147:A150"/>
    <mergeCell ref="G147:J147"/>
    <mergeCell ref="O147:R147"/>
    <mergeCell ref="W147:Z147"/>
    <mergeCell ref="AA147:AD147"/>
    <mergeCell ref="AE147:AE150"/>
    <mergeCell ref="BK126:BM126"/>
    <mergeCell ref="BS126:BU126"/>
    <mergeCell ref="CA126:CC126"/>
    <mergeCell ref="CO126:CQ126"/>
    <mergeCell ref="CW126:CY126"/>
    <mergeCell ref="DE126:DG126"/>
    <mergeCell ref="C126:E126"/>
    <mergeCell ref="K126:M126"/>
    <mergeCell ref="S126:U126"/>
    <mergeCell ref="AG126:AI126"/>
    <mergeCell ref="AO126:AQ126"/>
    <mergeCell ref="AW126:AY126"/>
    <mergeCell ref="BQ148:BR149"/>
    <mergeCell ref="BW148:BW149"/>
    <mergeCell ref="BY148:BZ149"/>
    <mergeCell ref="BF149:BG149"/>
    <mergeCell ref="CJ149:CK149"/>
    <mergeCell ref="DI147:DL147"/>
    <mergeCell ref="DM147:DP147"/>
    <mergeCell ref="G148:G149"/>
    <mergeCell ref="I148:J149"/>
    <mergeCell ref="O148:O149"/>
    <mergeCell ref="Q148:R149"/>
    <mergeCell ref="W148:W149"/>
    <mergeCell ref="Y148:Z149"/>
    <mergeCell ref="AB148:AC148"/>
    <mergeCell ref="AK148:AK149"/>
    <mergeCell ref="BW147:BZ147"/>
    <mergeCell ref="CE147:CH147"/>
    <mergeCell ref="CI147:CL147"/>
    <mergeCell ref="CM147:CM150"/>
    <mergeCell ref="CS147:CV147"/>
    <mergeCell ref="DA147:DD147"/>
    <mergeCell ref="CE148:CE149"/>
    <mergeCell ref="CG148:CH149"/>
    <mergeCell ref="CJ148:CK148"/>
    <mergeCell ref="CS148:CS149"/>
    <mergeCell ref="AK147:AN147"/>
    <mergeCell ref="AS147:AV147"/>
    <mergeCell ref="BA147:BD147"/>
    <mergeCell ref="BE147:BH147"/>
    <mergeCell ref="BI147:BI150"/>
    <mergeCell ref="BO147:BR147"/>
    <mergeCell ref="AM148:AN149"/>
    <mergeCell ref="AS148:AS149"/>
    <mergeCell ref="AU148:AV149"/>
    <mergeCell ref="DN150:DO150"/>
    <mergeCell ref="BA148:BA149"/>
    <mergeCell ref="AB149:AC149"/>
    <mergeCell ref="DN149:DO149"/>
    <mergeCell ref="G150:J150"/>
    <mergeCell ref="O150:R150"/>
    <mergeCell ref="W150:Z150"/>
    <mergeCell ref="AB150:AC150"/>
    <mergeCell ref="AK150:AN150"/>
    <mergeCell ref="AS150:AV150"/>
    <mergeCell ref="CU148:CV149"/>
    <mergeCell ref="DA148:DA149"/>
    <mergeCell ref="DC148:DD149"/>
    <mergeCell ref="DI148:DI149"/>
    <mergeCell ref="DK148:DL149"/>
    <mergeCell ref="DN148:DO148"/>
    <mergeCell ref="BC148:BD149"/>
    <mergeCell ref="BF148:BG148"/>
    <mergeCell ref="BO148:BO149"/>
    <mergeCell ref="Y151:Z152"/>
    <mergeCell ref="AB151:AC151"/>
    <mergeCell ref="AE151:AE153"/>
    <mergeCell ref="AK151:AK152"/>
    <mergeCell ref="AM151:AN152"/>
    <mergeCell ref="AS151:AS152"/>
    <mergeCell ref="CS150:CV150"/>
    <mergeCell ref="DA150:DD150"/>
    <mergeCell ref="DI150:DL150"/>
    <mergeCell ref="DN153:DO153"/>
    <mergeCell ref="BW153:BZ153"/>
    <mergeCell ref="CE153:CH153"/>
    <mergeCell ref="CJ153:CK153"/>
    <mergeCell ref="CS153:CV153"/>
    <mergeCell ref="DA153:DD153"/>
    <mergeCell ref="DI153:DL153"/>
    <mergeCell ref="A151:A153"/>
    <mergeCell ref="G151:G152"/>
    <mergeCell ref="I151:J152"/>
    <mergeCell ref="O151:O152"/>
    <mergeCell ref="Q151:R152"/>
    <mergeCell ref="W151:W152"/>
    <mergeCell ref="BA150:BD150"/>
    <mergeCell ref="BF150:BG150"/>
    <mergeCell ref="BO150:BR150"/>
    <mergeCell ref="BW150:BZ150"/>
    <mergeCell ref="CE150:CH150"/>
    <mergeCell ref="CJ150:CK150"/>
    <mergeCell ref="BA151:BA152"/>
    <mergeCell ref="G153:J153"/>
    <mergeCell ref="O153:R153"/>
    <mergeCell ref="W153:Z153"/>
    <mergeCell ref="AB153:AC153"/>
    <mergeCell ref="AK153:AN153"/>
    <mergeCell ref="AS153:AV153"/>
    <mergeCell ref="DK151:DL152"/>
    <mergeCell ref="DN151:DO151"/>
    <mergeCell ref="AB152:AC152"/>
    <mergeCell ref="BF152:BG152"/>
    <mergeCell ref="CJ152:CK152"/>
    <mergeCell ref="DN152:DO152"/>
    <mergeCell ref="CM151:CM153"/>
    <mergeCell ref="CS151:CS152"/>
    <mergeCell ref="CU151:CV152"/>
    <mergeCell ref="DA151:DA152"/>
    <mergeCell ref="DC151:DD152"/>
    <mergeCell ref="DI151:DI152"/>
    <mergeCell ref="BQ151:BR152"/>
    <mergeCell ref="BW151:BW152"/>
    <mergeCell ref="BY151:BZ152"/>
    <mergeCell ref="CE151:CE152"/>
    <mergeCell ref="CG151:CH152"/>
    <mergeCell ref="CJ151:CK151"/>
    <mergeCell ref="AU151:AV152"/>
    <mergeCell ref="BC151:BD152"/>
    <mergeCell ref="BF151:BG151"/>
    <mergeCell ref="BI151:BI153"/>
    <mergeCell ref="BO151:BO152"/>
    <mergeCell ref="BA153:BD153"/>
    <mergeCell ref="BF153:BG153"/>
    <mergeCell ref="BO153:BR153"/>
  </mergeCells>
  <phoneticPr fontId="4"/>
  <printOptions horizontalCentered="1" verticalCentered="1"/>
  <pageMargins left="0.39370078740157483" right="0.39370078740157483" top="0.59055118110236227" bottom="0.59055118110236227" header="0" footer="0"/>
  <pageSetup paperSize="8" scale="73" fitToWidth="4" orientation="portrait" horizontalDpi="300" verticalDpi="300" r:id="rId1"/>
  <colBreaks count="3" manualBreakCount="3">
    <brk id="30" max="152" man="1"/>
    <brk id="60" max="152" man="1"/>
    <brk id="90" max="152"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639A6-4037-45FE-87A1-1CA571D56317}">
  <sheetPr codeName="Sheet51">
    <tabColor rgb="FFFF0000"/>
  </sheetPr>
  <dimension ref="A1:DT160"/>
  <sheetViews>
    <sheetView view="pageBreakPreview" zoomScale="115" zoomScaleNormal="160" zoomScaleSheetLayoutView="115" workbookViewId="0">
      <selection activeCell="CN62" sqref="A1:XFD1048576"/>
    </sheetView>
  </sheetViews>
  <sheetFormatPr defaultColWidth="9.109375" defaultRowHeight="9.75" x14ac:dyDescent="0.25"/>
  <cols>
    <col min="1" max="1" width="3.77734375" style="975" customWidth="1"/>
    <col min="2" max="2" width="3.77734375" style="817" customWidth="1"/>
    <col min="3" max="3" width="3.77734375" style="976" customWidth="1"/>
    <col min="4" max="4" width="3.77734375" style="817" customWidth="1"/>
    <col min="5" max="6" width="8.33203125" style="817" customWidth="1"/>
    <col min="7" max="7" width="3.77734375" style="826" customWidth="1"/>
    <col min="8" max="8" width="8.33203125" style="950" customWidth="1"/>
    <col min="9" max="9" width="8.33203125" style="817" customWidth="1"/>
    <col min="10" max="10" width="3.77734375" style="817" customWidth="1"/>
    <col min="11" max="11" width="3.77734375" style="976" customWidth="1"/>
    <col min="12" max="12" width="3.77734375" style="817" customWidth="1"/>
    <col min="13" max="14" width="8.33203125" style="817" customWidth="1"/>
    <col min="15" max="15" width="3.77734375" style="826" customWidth="1"/>
    <col min="16" max="16" width="8.33203125" style="826" customWidth="1"/>
    <col min="17" max="17" width="8.33203125" style="817" customWidth="1"/>
    <col min="18" max="18" width="3.77734375" style="817" customWidth="1"/>
    <col min="19" max="19" width="3.77734375" style="976" customWidth="1"/>
    <col min="20" max="20" width="3.77734375" style="817" customWidth="1"/>
    <col min="21" max="22" width="8.33203125" style="817" customWidth="1"/>
    <col min="23" max="23" width="3.77734375" style="826" customWidth="1"/>
    <col min="24" max="24" width="8.33203125" style="826" customWidth="1"/>
    <col min="25" max="25" width="8.33203125" style="817" customWidth="1"/>
    <col min="26" max="26" width="3.77734375" style="817" customWidth="1"/>
    <col min="27" max="27" width="8.33203125" style="817" customWidth="1"/>
    <col min="28" max="28" width="3.77734375" style="817" customWidth="1"/>
    <col min="29" max="29" width="8.33203125" style="817" customWidth="1"/>
    <col min="30" max="30" width="3.77734375" style="817" customWidth="1"/>
    <col min="31" max="31" width="3.77734375" style="975" customWidth="1"/>
    <col min="32" max="32" width="3.77734375" style="817" customWidth="1"/>
    <col min="33" max="33" width="3.77734375" style="976" customWidth="1"/>
    <col min="34" max="34" width="3.77734375" style="817" customWidth="1"/>
    <col min="35" max="36" width="8.33203125" style="817" customWidth="1"/>
    <col min="37" max="37" width="3.77734375" style="826" customWidth="1"/>
    <col min="38" max="38" width="8.33203125" style="826" customWidth="1"/>
    <col min="39" max="39" width="8.33203125" style="817" customWidth="1"/>
    <col min="40" max="40" width="3.77734375" style="817" customWidth="1"/>
    <col min="41" max="41" width="3.77734375" style="976" customWidth="1"/>
    <col min="42" max="42" width="3.77734375" style="817" customWidth="1"/>
    <col min="43" max="44" width="8.33203125" style="817" customWidth="1"/>
    <col min="45" max="45" width="3.77734375" style="826" customWidth="1"/>
    <col min="46" max="46" width="8.33203125" style="826" customWidth="1"/>
    <col min="47" max="47" width="8.33203125" style="817" customWidth="1"/>
    <col min="48" max="48" width="3.77734375" style="817" customWidth="1"/>
    <col min="49" max="49" width="3.77734375" style="976" customWidth="1"/>
    <col min="50" max="50" width="3.77734375" style="817" customWidth="1"/>
    <col min="51" max="52" width="8.33203125" style="817" customWidth="1"/>
    <col min="53" max="53" width="3.77734375" style="826" customWidth="1"/>
    <col min="54" max="54" width="8.33203125" style="826" customWidth="1"/>
    <col min="55" max="55" width="8.33203125" style="817" customWidth="1"/>
    <col min="56" max="56" width="3.77734375" style="817" customWidth="1"/>
    <col min="57" max="57" width="8.33203125" style="817" customWidth="1"/>
    <col min="58" max="58" width="3.77734375" style="817" customWidth="1"/>
    <col min="59" max="59" width="8.33203125" style="817" customWidth="1"/>
    <col min="60" max="60" width="3.77734375" style="817" customWidth="1"/>
    <col min="61" max="61" width="3.77734375" style="975" customWidth="1"/>
    <col min="62" max="62" width="3.77734375" style="817" customWidth="1"/>
    <col min="63" max="63" width="3.77734375" style="976" customWidth="1"/>
    <col min="64" max="64" width="3.77734375" style="817" customWidth="1"/>
    <col min="65" max="66" width="8.33203125" style="817" customWidth="1"/>
    <col min="67" max="67" width="3.77734375" style="826" customWidth="1"/>
    <col min="68" max="68" width="8.33203125" style="826" customWidth="1"/>
    <col min="69" max="69" width="8.33203125" style="817" customWidth="1"/>
    <col min="70" max="70" width="3.77734375" style="817" customWidth="1"/>
    <col min="71" max="71" width="3.77734375" style="976" customWidth="1"/>
    <col min="72" max="72" width="3.77734375" style="817" customWidth="1"/>
    <col min="73" max="74" width="8.33203125" style="817" customWidth="1"/>
    <col min="75" max="75" width="3.77734375" style="826" customWidth="1"/>
    <col min="76" max="76" width="8.33203125" style="826" customWidth="1"/>
    <col min="77" max="77" width="8.33203125" style="817" customWidth="1"/>
    <col min="78" max="78" width="3.77734375" style="817" customWidth="1"/>
    <col min="79" max="79" width="3.77734375" style="976" customWidth="1"/>
    <col min="80" max="80" width="3.77734375" style="817" customWidth="1"/>
    <col min="81" max="82" width="8.33203125" style="817" customWidth="1"/>
    <col min="83" max="83" width="3.77734375" style="826" customWidth="1"/>
    <col min="84" max="84" width="8.33203125" style="826" customWidth="1"/>
    <col min="85" max="85" width="8.33203125" style="817" customWidth="1"/>
    <col min="86" max="86" width="3.77734375" style="817" customWidth="1"/>
    <col min="87" max="87" width="8.33203125" style="817" customWidth="1"/>
    <col min="88" max="88" width="3.77734375" style="817" customWidth="1"/>
    <col min="89" max="89" width="8.33203125" style="817" customWidth="1"/>
    <col min="90" max="90" width="3.77734375" style="817" customWidth="1"/>
    <col min="91" max="91" width="3.77734375" style="975" customWidth="1"/>
    <col min="92" max="92" width="3.77734375" style="817" customWidth="1"/>
    <col min="93" max="93" width="3.77734375" style="976" customWidth="1"/>
    <col min="94" max="94" width="3.77734375" style="817" customWidth="1"/>
    <col min="95" max="96" width="8.33203125" style="817" customWidth="1"/>
    <col min="97" max="97" width="3.77734375" style="826" customWidth="1"/>
    <col min="98" max="98" width="8.33203125" style="826" customWidth="1"/>
    <col min="99" max="99" width="8.33203125" style="817" customWidth="1"/>
    <col min="100" max="100" width="3.77734375" style="817" customWidth="1"/>
    <col min="101" max="101" width="3.77734375" style="976" customWidth="1"/>
    <col min="102" max="102" width="3.77734375" style="817" customWidth="1"/>
    <col min="103" max="104" width="8.33203125" style="817" customWidth="1"/>
    <col min="105" max="105" width="3.77734375" style="826" customWidth="1"/>
    <col min="106" max="106" width="8.33203125" style="826" customWidth="1"/>
    <col min="107" max="107" width="8.33203125" style="817" customWidth="1"/>
    <col min="108" max="108" width="3.77734375" style="817" customWidth="1"/>
    <col min="109" max="109" width="3.77734375" style="976" customWidth="1"/>
    <col min="110" max="110" width="3.77734375" style="817" customWidth="1"/>
    <col min="111" max="112" width="8.33203125" style="817" customWidth="1"/>
    <col min="113" max="113" width="3.77734375" style="826" customWidth="1"/>
    <col min="114" max="114" width="8.33203125" style="826" customWidth="1"/>
    <col min="115" max="115" width="8.33203125" style="817" customWidth="1"/>
    <col min="116" max="116" width="3.77734375" style="817" customWidth="1"/>
    <col min="117" max="117" width="8.33203125" style="817" customWidth="1"/>
    <col min="118" max="118" width="3.77734375" style="817" customWidth="1"/>
    <col min="119" max="119" width="8.33203125" style="817" customWidth="1"/>
    <col min="120" max="120" width="3.77734375" style="817" customWidth="1"/>
    <col min="121" max="121" width="9.109375" style="817"/>
    <col min="122" max="122" width="6" style="817" customWidth="1"/>
    <col min="123" max="123" width="7.6640625" style="817" customWidth="1"/>
    <col min="124" max="124" width="4.44140625" style="817" customWidth="1"/>
    <col min="125" max="16384" width="9.109375" style="817"/>
  </cols>
  <sheetData>
    <row r="1" spans="1:124" ht="33" customHeight="1" x14ac:dyDescent="0.25">
      <c r="A1" s="1781" t="str">
        <f>年度&amp;"年度"</f>
        <v>2025年度</v>
      </c>
      <c r="B1" s="1781"/>
      <c r="C1" s="1781"/>
      <c r="D1" s="1781"/>
      <c r="E1" s="1781"/>
      <c r="F1" s="1780" t="s">
        <v>282</v>
      </c>
      <c r="G1" s="1780"/>
      <c r="H1" s="1780"/>
      <c r="I1" s="1780"/>
      <c r="J1" s="1780"/>
      <c r="K1" s="1780"/>
      <c r="L1" s="1780"/>
      <c r="M1" s="1780"/>
      <c r="N1" s="1780"/>
      <c r="O1" s="1780"/>
      <c r="P1" s="1780"/>
      <c r="Q1" s="1780"/>
      <c r="R1" s="1780"/>
      <c r="S1" s="1780"/>
      <c r="T1" s="1780"/>
      <c r="U1" s="816"/>
      <c r="W1" s="1780" t="s">
        <v>283</v>
      </c>
      <c r="X1" s="1780"/>
      <c r="Y1" s="1780"/>
      <c r="Z1" s="1780"/>
      <c r="AA1" s="1780"/>
      <c r="AB1" s="1780"/>
      <c r="AC1" s="1780"/>
      <c r="AD1" s="1780"/>
      <c r="AE1" s="1779" t="str">
        <f>年度&amp;"年度"</f>
        <v>2025年度</v>
      </c>
      <c r="AF1" s="1779"/>
      <c r="AG1" s="1779"/>
      <c r="AH1" s="1779"/>
      <c r="AI1" s="1779"/>
      <c r="AJ1" s="1780" t="s">
        <v>282</v>
      </c>
      <c r="AK1" s="1780"/>
      <c r="AL1" s="1780"/>
      <c r="AM1" s="1780"/>
      <c r="AN1" s="1780"/>
      <c r="AO1" s="1780"/>
      <c r="AP1" s="1780"/>
      <c r="AQ1" s="1780"/>
      <c r="AR1" s="1780"/>
      <c r="AS1" s="1780"/>
      <c r="AT1" s="1780"/>
      <c r="AU1" s="1780"/>
      <c r="AV1" s="1780"/>
      <c r="AW1" s="1780"/>
      <c r="AX1" s="1780"/>
      <c r="AY1" s="816"/>
      <c r="BA1" s="1780" t="s">
        <v>283</v>
      </c>
      <c r="BB1" s="1780"/>
      <c r="BC1" s="1780"/>
      <c r="BD1" s="1780"/>
      <c r="BE1" s="1780"/>
      <c r="BF1" s="1780"/>
      <c r="BG1" s="1780"/>
      <c r="BH1" s="1780"/>
      <c r="BI1" s="1779" t="str">
        <f>年度&amp;"年度"</f>
        <v>2025年度</v>
      </c>
      <c r="BJ1" s="1779"/>
      <c r="BK1" s="1779"/>
      <c r="BL1" s="1779"/>
      <c r="BM1" s="1779"/>
      <c r="BN1" s="1780" t="s">
        <v>282</v>
      </c>
      <c r="BO1" s="1780"/>
      <c r="BP1" s="1780"/>
      <c r="BQ1" s="1780"/>
      <c r="BR1" s="1780"/>
      <c r="BS1" s="1780"/>
      <c r="BT1" s="1780"/>
      <c r="BU1" s="1780"/>
      <c r="BV1" s="1780"/>
      <c r="BW1" s="1780"/>
      <c r="BX1" s="1780"/>
      <c r="BY1" s="1780"/>
      <c r="BZ1" s="1780"/>
      <c r="CA1" s="1780"/>
      <c r="CB1" s="1780"/>
      <c r="CC1" s="816"/>
      <c r="CE1" s="1780" t="s">
        <v>283</v>
      </c>
      <c r="CF1" s="1780"/>
      <c r="CG1" s="1780"/>
      <c r="CH1" s="1780"/>
      <c r="CI1" s="1780"/>
      <c r="CJ1" s="1780"/>
      <c r="CK1" s="1780"/>
      <c r="CL1" s="1780"/>
      <c r="CM1" s="1779" t="str">
        <f>年度&amp;"年度"</f>
        <v>2025年度</v>
      </c>
      <c r="CN1" s="1779"/>
      <c r="CO1" s="1779"/>
      <c r="CP1" s="1779"/>
      <c r="CQ1" s="1779"/>
      <c r="CR1" s="1780" t="s">
        <v>282</v>
      </c>
      <c r="CS1" s="1780"/>
      <c r="CT1" s="1780"/>
      <c r="CU1" s="1780"/>
      <c r="CV1" s="1780"/>
      <c r="CW1" s="1780"/>
      <c r="CX1" s="1780"/>
      <c r="CY1" s="1780"/>
      <c r="CZ1" s="1780"/>
      <c r="DA1" s="1780"/>
      <c r="DB1" s="1780"/>
      <c r="DC1" s="1780"/>
      <c r="DD1" s="1780"/>
      <c r="DE1" s="1780"/>
      <c r="DF1" s="1780"/>
      <c r="DG1" s="816"/>
      <c r="DI1" s="1780" t="s">
        <v>283</v>
      </c>
      <c r="DJ1" s="1780"/>
      <c r="DK1" s="1780"/>
      <c r="DL1" s="1780"/>
      <c r="DM1" s="1780"/>
      <c r="DN1" s="1780"/>
      <c r="DO1" s="1780"/>
      <c r="DP1" s="1780"/>
    </row>
    <row r="2" spans="1:124" ht="20.100000000000001" customHeight="1" x14ac:dyDescent="0.25">
      <c r="A2" s="818"/>
      <c r="B2" s="819"/>
      <c r="C2" s="1782" t="s">
        <v>22</v>
      </c>
      <c r="D2" s="1782"/>
      <c r="E2" s="1782"/>
      <c r="F2" s="1782"/>
      <c r="G2" s="1782"/>
      <c r="H2" s="1782"/>
      <c r="I2" s="1782"/>
      <c r="J2" s="1783"/>
      <c r="K2" s="820"/>
      <c r="L2" s="821"/>
      <c r="M2" s="821"/>
      <c r="N2" s="822"/>
      <c r="O2" s="822"/>
      <c r="P2" s="823"/>
      <c r="R2" s="821"/>
      <c r="S2" s="821"/>
      <c r="T2" s="821"/>
      <c r="U2" s="824"/>
      <c r="V2" s="825"/>
      <c r="AA2" s="1725" t="s">
        <v>284</v>
      </c>
      <c r="AB2" s="1726"/>
      <c r="AC2" s="1726"/>
      <c r="AD2" s="1727"/>
      <c r="AE2" s="818"/>
      <c r="AF2" s="819"/>
      <c r="AG2" s="1782" t="s">
        <v>22</v>
      </c>
      <c r="AH2" s="1782"/>
      <c r="AI2" s="1782"/>
      <c r="AJ2" s="1782"/>
      <c r="AK2" s="1782"/>
      <c r="AL2" s="1782"/>
      <c r="AM2" s="1782"/>
      <c r="AN2" s="1783"/>
      <c r="AO2" s="820"/>
      <c r="AP2" s="821"/>
      <c r="AQ2" s="821"/>
      <c r="AR2" s="822"/>
      <c r="AS2" s="822"/>
      <c r="AT2" s="823"/>
      <c r="AV2" s="821"/>
      <c r="AW2" s="821"/>
      <c r="AX2" s="821"/>
      <c r="AY2" s="824"/>
      <c r="AZ2" s="825"/>
      <c r="BE2" s="1725" t="s">
        <v>285</v>
      </c>
      <c r="BF2" s="1726"/>
      <c r="BG2" s="1726"/>
      <c r="BH2" s="1727"/>
      <c r="BI2" s="818"/>
      <c r="BJ2" s="819"/>
      <c r="BK2" s="1782" t="s">
        <v>22</v>
      </c>
      <c r="BL2" s="1782"/>
      <c r="BM2" s="1782"/>
      <c r="BN2" s="1782"/>
      <c r="BO2" s="1782"/>
      <c r="BP2" s="1782"/>
      <c r="BQ2" s="1782"/>
      <c r="BR2" s="1783"/>
      <c r="BS2" s="820"/>
      <c r="BT2" s="821"/>
      <c r="BU2" s="821"/>
      <c r="BV2" s="822"/>
      <c r="BW2" s="822"/>
      <c r="BX2" s="823"/>
      <c r="BZ2" s="821"/>
      <c r="CA2" s="821"/>
      <c r="CB2" s="821"/>
      <c r="CC2" s="824"/>
      <c r="CD2" s="825"/>
      <c r="CI2" s="1725" t="s">
        <v>286</v>
      </c>
      <c r="CJ2" s="1726"/>
      <c r="CK2" s="1726"/>
      <c r="CL2" s="1727"/>
      <c r="CM2" s="818"/>
      <c r="CN2" s="819"/>
      <c r="CO2" s="1782" t="s">
        <v>22</v>
      </c>
      <c r="CP2" s="1782"/>
      <c r="CQ2" s="1782"/>
      <c r="CR2" s="1782"/>
      <c r="CS2" s="1782"/>
      <c r="CT2" s="1782"/>
      <c r="CU2" s="1782"/>
      <c r="CV2" s="1783"/>
      <c r="CW2" s="820"/>
      <c r="CX2" s="821"/>
      <c r="CY2" s="821"/>
      <c r="CZ2" s="822"/>
      <c r="DA2" s="822"/>
      <c r="DB2" s="823"/>
      <c r="DD2" s="821"/>
      <c r="DE2" s="821"/>
      <c r="DF2" s="821"/>
      <c r="DG2" s="824"/>
      <c r="DH2" s="825"/>
      <c r="DM2" s="1725" t="s">
        <v>151</v>
      </c>
      <c r="DN2" s="1726"/>
      <c r="DO2" s="1726"/>
      <c r="DP2" s="1727"/>
      <c r="DR2" s="820"/>
      <c r="DS2" s="820"/>
    </row>
    <row r="3" spans="1:124" ht="14.1" customHeight="1" x14ac:dyDescent="0.25">
      <c r="A3" s="1716"/>
      <c r="B3" s="1718"/>
      <c r="C3" s="1731">
        <v>4</v>
      </c>
      <c r="D3" s="1732"/>
      <c r="E3" s="1733"/>
      <c r="F3" s="1733"/>
      <c r="G3" s="1733"/>
      <c r="H3" s="1733"/>
      <c r="I3" s="1733"/>
      <c r="J3" s="1734"/>
      <c r="K3" s="1720">
        <f>C3+1</f>
        <v>5</v>
      </c>
      <c r="L3" s="1721"/>
      <c r="M3" s="1722"/>
      <c r="N3" s="1722"/>
      <c r="O3" s="1722"/>
      <c r="P3" s="1722"/>
      <c r="Q3" s="1722"/>
      <c r="R3" s="1723"/>
      <c r="S3" s="1720">
        <f>K3+1</f>
        <v>6</v>
      </c>
      <c r="T3" s="1721"/>
      <c r="U3" s="1722"/>
      <c r="V3" s="1722"/>
      <c r="W3" s="1722"/>
      <c r="X3" s="1722"/>
      <c r="Y3" s="1722"/>
      <c r="Z3" s="1722"/>
      <c r="AA3" s="1728"/>
      <c r="AB3" s="1729"/>
      <c r="AC3" s="1729"/>
      <c r="AD3" s="1730"/>
      <c r="AE3" s="1716"/>
      <c r="AF3" s="1718"/>
      <c r="AG3" s="1784">
        <f>S3+1</f>
        <v>7</v>
      </c>
      <c r="AH3" s="1721"/>
      <c r="AI3" s="1722"/>
      <c r="AJ3" s="1722"/>
      <c r="AK3" s="1722"/>
      <c r="AL3" s="1722"/>
      <c r="AM3" s="1722"/>
      <c r="AN3" s="1723"/>
      <c r="AO3" s="1720">
        <f>AG3+1</f>
        <v>8</v>
      </c>
      <c r="AP3" s="1721"/>
      <c r="AQ3" s="1722"/>
      <c r="AR3" s="1722"/>
      <c r="AS3" s="1722"/>
      <c r="AT3" s="1722"/>
      <c r="AU3" s="1722"/>
      <c r="AV3" s="1723"/>
      <c r="AW3" s="1720">
        <f>AO3+1</f>
        <v>9</v>
      </c>
      <c r="AX3" s="1721"/>
      <c r="AY3" s="1722"/>
      <c r="AZ3" s="1722"/>
      <c r="BA3" s="1722"/>
      <c r="BB3" s="1722"/>
      <c r="BC3" s="1722"/>
      <c r="BD3" s="1722"/>
      <c r="BE3" s="1728"/>
      <c r="BF3" s="1729"/>
      <c r="BG3" s="1729"/>
      <c r="BH3" s="1730"/>
      <c r="BI3" s="1716"/>
      <c r="BJ3" s="1718"/>
      <c r="BK3" s="1720">
        <f>AW3+1</f>
        <v>10</v>
      </c>
      <c r="BL3" s="1721"/>
      <c r="BM3" s="1722"/>
      <c r="BN3" s="1722"/>
      <c r="BO3" s="1722"/>
      <c r="BP3" s="1722"/>
      <c r="BQ3" s="1722"/>
      <c r="BR3" s="1723"/>
      <c r="BS3" s="1720">
        <f>BK3+1</f>
        <v>11</v>
      </c>
      <c r="BT3" s="1721"/>
      <c r="BU3" s="1722"/>
      <c r="BV3" s="1722"/>
      <c r="BW3" s="1722"/>
      <c r="BX3" s="1722"/>
      <c r="BY3" s="1722"/>
      <c r="BZ3" s="1723"/>
      <c r="CA3" s="1720">
        <f>BS3+1</f>
        <v>12</v>
      </c>
      <c r="CB3" s="1721"/>
      <c r="CC3" s="1722"/>
      <c r="CD3" s="1722"/>
      <c r="CE3" s="1722"/>
      <c r="CF3" s="1722"/>
      <c r="CG3" s="1722"/>
      <c r="CH3" s="1722"/>
      <c r="CI3" s="1785"/>
      <c r="CJ3" s="1786"/>
      <c r="CK3" s="1786"/>
      <c r="CL3" s="1787"/>
      <c r="CM3" s="1716"/>
      <c r="CN3" s="1718"/>
      <c r="CO3" s="1720">
        <v>1</v>
      </c>
      <c r="CP3" s="1721"/>
      <c r="CQ3" s="1722"/>
      <c r="CR3" s="1722"/>
      <c r="CS3" s="1722"/>
      <c r="CT3" s="1722"/>
      <c r="CU3" s="1722"/>
      <c r="CV3" s="1723"/>
      <c r="CW3" s="1720">
        <f>CO3+1</f>
        <v>2</v>
      </c>
      <c r="CX3" s="1721"/>
      <c r="CY3" s="1722"/>
      <c r="CZ3" s="1722"/>
      <c r="DA3" s="1722"/>
      <c r="DB3" s="1722"/>
      <c r="DC3" s="1722"/>
      <c r="DD3" s="1723"/>
      <c r="DE3" s="1720">
        <f>CW3+1</f>
        <v>3</v>
      </c>
      <c r="DF3" s="1721"/>
      <c r="DG3" s="1722"/>
      <c r="DH3" s="1722"/>
      <c r="DI3" s="1722"/>
      <c r="DJ3" s="1722"/>
      <c r="DK3" s="1722"/>
      <c r="DL3" s="1722"/>
      <c r="DM3" s="1728"/>
      <c r="DN3" s="1729"/>
      <c r="DO3" s="1729"/>
      <c r="DP3" s="1730"/>
      <c r="DR3" s="1778" t="s">
        <v>287</v>
      </c>
      <c r="DS3" s="1778"/>
    </row>
    <row r="4" spans="1:124" s="839" customFormat="1" ht="14.1" customHeight="1" x14ac:dyDescent="0.25">
      <c r="A4" s="1717"/>
      <c r="B4" s="1719"/>
      <c r="C4" s="1713" t="s">
        <v>288</v>
      </c>
      <c r="D4" s="1714"/>
      <c r="E4" s="1715"/>
      <c r="F4" s="828" t="s">
        <v>28</v>
      </c>
      <c r="G4" s="829" t="s">
        <v>29</v>
      </c>
      <c r="H4" s="829" t="s">
        <v>289</v>
      </c>
      <c r="I4" s="828" t="s">
        <v>290</v>
      </c>
      <c r="J4" s="830" t="s">
        <v>291</v>
      </c>
      <c r="K4" s="1713" t="s">
        <v>288</v>
      </c>
      <c r="L4" s="1714"/>
      <c r="M4" s="1715"/>
      <c r="N4" s="828" t="s">
        <v>28</v>
      </c>
      <c r="O4" s="829" t="s">
        <v>29</v>
      </c>
      <c r="P4" s="829" t="s">
        <v>289</v>
      </c>
      <c r="Q4" s="828" t="s">
        <v>290</v>
      </c>
      <c r="R4" s="830" t="s">
        <v>291</v>
      </c>
      <c r="S4" s="1713" t="s">
        <v>288</v>
      </c>
      <c r="T4" s="1714"/>
      <c r="U4" s="1715"/>
      <c r="V4" s="828" t="s">
        <v>28</v>
      </c>
      <c r="W4" s="829" t="s">
        <v>29</v>
      </c>
      <c r="X4" s="829" t="s">
        <v>289</v>
      </c>
      <c r="Y4" s="828" t="s">
        <v>290</v>
      </c>
      <c r="Z4" s="831" t="s">
        <v>291</v>
      </c>
      <c r="AA4" s="832" t="s">
        <v>292</v>
      </c>
      <c r="AB4" s="833" t="s">
        <v>29</v>
      </c>
      <c r="AC4" s="834" t="s">
        <v>293</v>
      </c>
      <c r="AD4" s="835" t="s">
        <v>294</v>
      </c>
      <c r="AE4" s="1717"/>
      <c r="AF4" s="1719"/>
      <c r="AG4" s="1713" t="s">
        <v>288</v>
      </c>
      <c r="AH4" s="1714"/>
      <c r="AI4" s="1715"/>
      <c r="AJ4" s="828" t="s">
        <v>28</v>
      </c>
      <c r="AK4" s="829" t="s">
        <v>29</v>
      </c>
      <c r="AL4" s="829" t="s">
        <v>289</v>
      </c>
      <c r="AM4" s="828" t="s">
        <v>290</v>
      </c>
      <c r="AN4" s="830" t="s">
        <v>291</v>
      </c>
      <c r="AO4" s="1713" t="s">
        <v>288</v>
      </c>
      <c r="AP4" s="1714"/>
      <c r="AQ4" s="1715"/>
      <c r="AR4" s="828" t="s">
        <v>28</v>
      </c>
      <c r="AS4" s="829" t="s">
        <v>29</v>
      </c>
      <c r="AT4" s="829" t="s">
        <v>289</v>
      </c>
      <c r="AU4" s="828" t="s">
        <v>290</v>
      </c>
      <c r="AV4" s="831" t="s">
        <v>291</v>
      </c>
      <c r="AW4" s="1713" t="s">
        <v>288</v>
      </c>
      <c r="AX4" s="1714"/>
      <c r="AY4" s="1715"/>
      <c r="AZ4" s="828" t="s">
        <v>28</v>
      </c>
      <c r="BA4" s="829" t="s">
        <v>29</v>
      </c>
      <c r="BB4" s="829" t="s">
        <v>289</v>
      </c>
      <c r="BC4" s="828" t="s">
        <v>290</v>
      </c>
      <c r="BD4" s="831" t="s">
        <v>291</v>
      </c>
      <c r="BE4" s="832" t="s">
        <v>292</v>
      </c>
      <c r="BF4" s="833" t="s">
        <v>29</v>
      </c>
      <c r="BG4" s="834" t="s">
        <v>293</v>
      </c>
      <c r="BH4" s="835" t="s">
        <v>294</v>
      </c>
      <c r="BI4" s="1717"/>
      <c r="BJ4" s="1719"/>
      <c r="BK4" s="1713" t="s">
        <v>288</v>
      </c>
      <c r="BL4" s="1714"/>
      <c r="BM4" s="1715"/>
      <c r="BN4" s="828" t="s">
        <v>28</v>
      </c>
      <c r="BO4" s="829" t="s">
        <v>29</v>
      </c>
      <c r="BP4" s="829" t="s">
        <v>289</v>
      </c>
      <c r="BQ4" s="828" t="s">
        <v>290</v>
      </c>
      <c r="BR4" s="830" t="s">
        <v>291</v>
      </c>
      <c r="BS4" s="1713" t="s">
        <v>288</v>
      </c>
      <c r="BT4" s="1714"/>
      <c r="BU4" s="1715"/>
      <c r="BV4" s="828" t="s">
        <v>28</v>
      </c>
      <c r="BW4" s="829" t="s">
        <v>29</v>
      </c>
      <c r="BX4" s="829" t="s">
        <v>289</v>
      </c>
      <c r="BY4" s="828" t="s">
        <v>290</v>
      </c>
      <c r="BZ4" s="831" t="s">
        <v>291</v>
      </c>
      <c r="CA4" s="1713" t="s">
        <v>288</v>
      </c>
      <c r="CB4" s="1714"/>
      <c r="CC4" s="1715"/>
      <c r="CD4" s="828" t="s">
        <v>28</v>
      </c>
      <c r="CE4" s="829" t="s">
        <v>29</v>
      </c>
      <c r="CF4" s="829" t="s">
        <v>289</v>
      </c>
      <c r="CG4" s="828" t="s">
        <v>290</v>
      </c>
      <c r="CH4" s="831" t="s">
        <v>291</v>
      </c>
      <c r="CI4" s="836" t="s">
        <v>292</v>
      </c>
      <c r="CJ4" s="837" t="s">
        <v>29</v>
      </c>
      <c r="CK4" s="838" t="s">
        <v>293</v>
      </c>
      <c r="CL4" s="830" t="s">
        <v>294</v>
      </c>
      <c r="CM4" s="1717"/>
      <c r="CN4" s="1719"/>
      <c r="CO4" s="1713" t="s">
        <v>288</v>
      </c>
      <c r="CP4" s="1714"/>
      <c r="CQ4" s="1715"/>
      <c r="CR4" s="828" t="s">
        <v>28</v>
      </c>
      <c r="CS4" s="829" t="s">
        <v>29</v>
      </c>
      <c r="CT4" s="829" t="s">
        <v>289</v>
      </c>
      <c r="CU4" s="828" t="s">
        <v>290</v>
      </c>
      <c r="CV4" s="830" t="s">
        <v>291</v>
      </c>
      <c r="CW4" s="1713" t="s">
        <v>288</v>
      </c>
      <c r="CX4" s="1714"/>
      <c r="CY4" s="1715"/>
      <c r="CZ4" s="828" t="s">
        <v>28</v>
      </c>
      <c r="DA4" s="829" t="s">
        <v>29</v>
      </c>
      <c r="DB4" s="829" t="s">
        <v>289</v>
      </c>
      <c r="DC4" s="828" t="s">
        <v>290</v>
      </c>
      <c r="DD4" s="831" t="s">
        <v>291</v>
      </c>
      <c r="DE4" s="1713" t="s">
        <v>288</v>
      </c>
      <c r="DF4" s="1714"/>
      <c r="DG4" s="1715"/>
      <c r="DH4" s="828" t="s">
        <v>28</v>
      </c>
      <c r="DI4" s="829" t="s">
        <v>29</v>
      </c>
      <c r="DJ4" s="829" t="s">
        <v>289</v>
      </c>
      <c r="DK4" s="828" t="s">
        <v>290</v>
      </c>
      <c r="DL4" s="831" t="s">
        <v>291</v>
      </c>
      <c r="DM4" s="832" t="s">
        <v>292</v>
      </c>
      <c r="DN4" s="833" t="s">
        <v>29</v>
      </c>
      <c r="DO4" s="834" t="s">
        <v>293</v>
      </c>
      <c r="DP4" s="835" t="s">
        <v>294</v>
      </c>
      <c r="DR4" s="840" t="s">
        <v>27</v>
      </c>
      <c r="DS4" s="841" t="s">
        <v>28</v>
      </c>
      <c r="DT4" s="842" t="s">
        <v>295</v>
      </c>
    </row>
    <row r="5" spans="1:124" ht="14.1" customHeight="1" x14ac:dyDescent="0.25">
      <c r="A5" s="1711" t="s">
        <v>32</v>
      </c>
      <c r="B5" s="843" t="s">
        <v>33</v>
      </c>
      <c r="C5" s="1775" t="str">
        <f>集計グループ1</f>
        <v>アクティエ</v>
      </c>
      <c r="D5" s="1776"/>
      <c r="E5" s="1777"/>
      <c r="F5" s="844" t="e">
        <f ca="1">SUMIFS(INDIRECT("実行度合表集計!C"&amp;F52,FALSE),実行度合表集計!$I:$I,C5,実行度合表集計!$S:$S,$A$5,実行度合表集計!$D:$D,"&lt;&gt;")</f>
        <v>#REF!</v>
      </c>
      <c r="G5" s="849" t="e">
        <f ca="1">IF(F5&lt;&gt;0,H5/F5,"")</f>
        <v>#REF!</v>
      </c>
      <c r="H5" s="868" t="e">
        <f ca="1">SUMIFS(INDIRECT("実行度合表集計!C"&amp;H52,FALSE),実行度合表集計!$I:$I,C5,実行度合表集計!$S:$S,$A$5,実行度合表集計!$D:$D,"&lt;&gt;")</f>
        <v>#REF!</v>
      </c>
      <c r="I5" s="844" t="e">
        <f ca="1">H5-SUMIFS(実行度合表集計!$Q:$Q,実行度合表集計!$I:$I,C5,実行度合表集計!$S:$S,$A$5,実行度合表集計!$D:$D,"&lt;&gt;")*1000</f>
        <v>#REF!</v>
      </c>
      <c r="J5" s="847" t="e">
        <f ca="1">SUMIFS(INDIRECT("実行度合表集計!C"&amp;J52,FALSE),実行度合表集計!$I:$I,C5,実行度合表集計!$S:$S,$A$5,実行度合表集計!$D:$D,"&lt;&gt;")*集計フラグ1</f>
        <v>#REF!</v>
      </c>
      <c r="K5" s="1775" t="str">
        <f>集計グループ1</f>
        <v>アクティエ</v>
      </c>
      <c r="L5" s="1776"/>
      <c r="M5" s="1777"/>
      <c r="N5" s="844" t="e">
        <f ca="1">SUMIFS(INDIRECT("実行度合表集計!C"&amp;N52,FALSE),実行度合表集計!$I:$I,K5,実行度合表集計!$S:$S,$A$5,実行度合表集計!$D:$D,"&lt;&gt;")</f>
        <v>#REF!</v>
      </c>
      <c r="O5" s="849" t="e">
        <f ca="1">IF(N5&lt;&gt;0,P5/N5,"")</f>
        <v>#REF!</v>
      </c>
      <c r="P5" s="868" t="e">
        <f ca="1">SUMIFS(INDIRECT("実行度合表集計!C"&amp;P52,FALSE),実行度合表集計!$I:$I,K5,実行度合表集計!$S:$S,$A$5,実行度合表集計!$D:$D,"&lt;&gt;")</f>
        <v>#REF!</v>
      </c>
      <c r="Q5" s="844" t="e">
        <f ca="1">P5-SUMIFS(実行度合表集計!$Q:$Q,実行度合表集計!$I:$I,K5,実行度合表集計!$S:$S,$A$5,実行度合表集計!$D:$D,"&lt;&gt;")*1000</f>
        <v>#REF!</v>
      </c>
      <c r="R5" s="847" t="e">
        <f ca="1">SUMIFS(INDIRECT("実行度合表集計!C"&amp;R52,FALSE),実行度合表集計!$I:$I,K5,実行度合表集計!$S:$S,$A$5,実行度合表集計!$D:$D,"&lt;&gt;")*集計フラグ1</f>
        <v>#REF!</v>
      </c>
      <c r="S5" s="1775" t="str">
        <f>集計グループ1</f>
        <v>アクティエ</v>
      </c>
      <c r="T5" s="1776"/>
      <c r="U5" s="1777"/>
      <c r="V5" s="844" t="e">
        <f ca="1">SUMIFS(INDIRECT("実行度合表集計!C"&amp;V52,FALSE),実行度合表集計!$I:$I,S5,実行度合表集計!$S:$S,$A$5,実行度合表集計!$D:$D,"&lt;&gt;")</f>
        <v>#REF!</v>
      </c>
      <c r="W5" s="849" t="e">
        <f ca="1">IF(V5&lt;&gt;0,X5/V5,"")</f>
        <v>#REF!</v>
      </c>
      <c r="X5" s="868" t="e">
        <f ca="1">SUMIFS(INDIRECT("実行度合表集計!C"&amp;X52,FALSE),実行度合表集計!$I:$I,S5,実行度合表集計!$S:$S,$A$5,実行度合表集計!$D:$D,"&lt;&gt;")</f>
        <v>#REF!</v>
      </c>
      <c r="Y5" s="844" t="e">
        <f ca="1">X5-SUMIFS(実行度合表集計!$Q:$Q,実行度合表集計!$I:$I,S5,実行度合表集計!$S:$S,$A$5,実行度合表集計!$D:$D,"&lt;&gt;")*1000</f>
        <v>#REF!</v>
      </c>
      <c r="Z5" s="847" t="e">
        <f ca="1">SUMIFS(INDIRECT("実行度合表集計!C"&amp;Z52,FALSE),実行度合表集計!$I:$I,S5,実行度合表集計!$S:$S,$A$5,実行度合表集計!$D:$D,"&lt;&gt;")*集計フラグ1</f>
        <v>#REF!</v>
      </c>
      <c r="AA5" s="848" t="e">
        <f t="shared" ref="AA5:AA24" ca="1" si="0">SUMIF($F$4:$Z$4,"請負金額",F5:Z5)</f>
        <v>#REF!</v>
      </c>
      <c r="AB5" s="849" t="e">
        <f ca="1">IF(AA5&lt;&gt;0,SUMIF($F$4:$Z$4,"利益額",F5:Z5)/AA5,"")</f>
        <v>#REF!</v>
      </c>
      <c r="AC5" s="844" t="e">
        <f t="shared" ref="AC5:AC24" ca="1" si="1">SUMIF($F$4:$Z$4,"経常利益",F5:Z5)</f>
        <v>#REF!</v>
      </c>
      <c r="AD5" s="847" t="e">
        <f t="shared" ref="AD5:AD24" ca="1" si="2">SUMIF($F$4:$Z$4,"棟数",F5:Z5)</f>
        <v>#REF!</v>
      </c>
      <c r="AE5" s="1711" t="s">
        <v>32</v>
      </c>
      <c r="AF5" s="843" t="s">
        <v>33</v>
      </c>
      <c r="AG5" s="1775" t="str">
        <f>集計グループ1</f>
        <v>アクティエ</v>
      </c>
      <c r="AH5" s="1776"/>
      <c r="AI5" s="1777"/>
      <c r="AJ5" s="844" t="e">
        <f ca="1">SUMIFS(INDIRECT("実行度合表集計!C"&amp;AJ52,FALSE),実行度合表集計!$I:$I,AG5,実行度合表集計!$S:$S,$A$5,実行度合表集計!$D:$D,"&lt;&gt;")</f>
        <v>#REF!</v>
      </c>
      <c r="AK5" s="849" t="e">
        <f ca="1">IF(AJ5&lt;&gt;0,AL5/AJ5,"")</f>
        <v>#REF!</v>
      </c>
      <c r="AL5" s="868" t="e">
        <f ca="1">SUMIFS(INDIRECT("実行度合表集計!C"&amp;AL52,FALSE),実行度合表集計!$I:$I,AG5,実行度合表集計!$S:$S,$A$5,実行度合表集計!$D:$D,"&lt;&gt;")</f>
        <v>#REF!</v>
      </c>
      <c r="AM5" s="844" t="e">
        <f ca="1">AL5-SUMIFS(実行度合表集計!$Q:$Q,実行度合表集計!$I:$I,AG5,実行度合表集計!$S:$S,$A$5,実行度合表集計!$D:$D,"&lt;&gt;")*1000</f>
        <v>#REF!</v>
      </c>
      <c r="AN5" s="847" t="e">
        <f ca="1">SUMIFS(INDIRECT("実行度合表集計!C"&amp;AN52,FALSE),実行度合表集計!$I:$I,AG5,実行度合表集計!$S:$S,$A$5,実行度合表集計!$D:$D,"&lt;&gt;")*集計フラグ1</f>
        <v>#REF!</v>
      </c>
      <c r="AO5" s="1775" t="str">
        <f>集計グループ1</f>
        <v>アクティエ</v>
      </c>
      <c r="AP5" s="1776"/>
      <c r="AQ5" s="1777"/>
      <c r="AR5" s="844" t="e">
        <f ca="1">SUMIFS(INDIRECT("実行度合表集計!C"&amp;AR52,FALSE),実行度合表集計!$I:$I,AO5,実行度合表集計!$S:$S,$A$5,実行度合表集計!$D:$D,"&lt;&gt;")</f>
        <v>#REF!</v>
      </c>
      <c r="AS5" s="849" t="e">
        <f ca="1">IF(AR5&lt;&gt;0,AT5/AR5,"")</f>
        <v>#REF!</v>
      </c>
      <c r="AT5" s="868" t="e">
        <f ca="1">SUMIFS(INDIRECT("実行度合表集計!C"&amp;AT52,FALSE),実行度合表集計!$I:$I,AO5,実行度合表集計!$S:$S,$A$5,実行度合表集計!$D:$D,"&lt;&gt;")</f>
        <v>#REF!</v>
      </c>
      <c r="AU5" s="844" t="e">
        <f ca="1">AT5-SUMIFS(実行度合表集計!$Q:$Q,実行度合表集計!$I:$I,AO5,実行度合表集計!$S:$S,$A$5,実行度合表集計!$D:$D,"&lt;&gt;")*1000</f>
        <v>#REF!</v>
      </c>
      <c r="AV5" s="847" t="e">
        <f ca="1">SUMIFS(INDIRECT("実行度合表集計!C"&amp;AV52,FALSE),実行度合表集計!$I:$I,AO5,実行度合表集計!$S:$S,$A$5,実行度合表集計!$D:$D,"&lt;&gt;")*集計フラグ1</f>
        <v>#REF!</v>
      </c>
      <c r="AW5" s="1775" t="str">
        <f>集計グループ1</f>
        <v>アクティエ</v>
      </c>
      <c r="AX5" s="1776"/>
      <c r="AY5" s="1777"/>
      <c r="AZ5" s="844" t="e">
        <f ca="1">SUMIFS(INDIRECT("実行度合表集計!C"&amp;AZ52,FALSE),実行度合表集計!$I:$I,AW5,実行度合表集計!$S:$S,$A$5,実行度合表集計!$D:$D,"&lt;&gt;")</f>
        <v>#REF!</v>
      </c>
      <c r="BA5" s="849" t="e">
        <f ca="1">IF(AZ5&lt;&gt;0,BB5/AZ5,"")</f>
        <v>#REF!</v>
      </c>
      <c r="BB5" s="868" t="e">
        <f ca="1">SUMIFS(INDIRECT("実行度合表集計!C"&amp;BB52,FALSE),実行度合表集計!$I:$I,AW5,実行度合表集計!$S:$S,$A$5,実行度合表集計!$D:$D,"&lt;&gt;")</f>
        <v>#REF!</v>
      </c>
      <c r="BC5" s="844" t="e">
        <f ca="1">BB5-SUMIFS(実行度合表集計!$Q:$Q,実行度合表集計!$I:$I,AW5,実行度合表集計!$S:$S,$A$5,実行度合表集計!$D:$D,"&lt;&gt;")*1000</f>
        <v>#REF!</v>
      </c>
      <c r="BD5" s="847" t="e">
        <f ca="1">SUMIFS(INDIRECT("実行度合表集計!C"&amp;BD52,FALSE),実行度合表集計!$I:$I,AW5,実行度合表集計!$S:$S,$A$5,実行度合表集計!$D:$D,"&lt;&gt;")*集計フラグ1</f>
        <v>#REF!</v>
      </c>
      <c r="BE5" s="848" t="e">
        <f t="shared" ref="BE5:BE24" ca="1" si="3">SUMIF($F$4:$BD$4,"請負金額",F5:BD5)</f>
        <v>#REF!</v>
      </c>
      <c r="BF5" s="849" t="e">
        <f ca="1">IF(BE5&lt;&gt;0,SUMIF($F$4:$BD$4,"利益額",F5:BD5)/BE5,"")</f>
        <v>#REF!</v>
      </c>
      <c r="BG5" s="844" t="e">
        <f t="shared" ref="BG5:BG24" ca="1" si="4">SUMIF($F$4:$BD$4,"経常利益",F5:BD5)</f>
        <v>#REF!</v>
      </c>
      <c r="BH5" s="847" t="e">
        <f t="shared" ref="BH5:BH24" ca="1" si="5">SUMIF($F$4:$BD$4,"棟数",F5:BD5)</f>
        <v>#REF!</v>
      </c>
      <c r="BI5" s="1711" t="s">
        <v>32</v>
      </c>
      <c r="BJ5" s="843" t="s">
        <v>33</v>
      </c>
      <c r="BK5" s="1775" t="str">
        <f>集計グループ1</f>
        <v>アクティエ</v>
      </c>
      <c r="BL5" s="1776"/>
      <c r="BM5" s="1777"/>
      <c r="BN5" s="844" t="e">
        <f ca="1">SUMIFS(INDIRECT("実行度合表集計!C"&amp;BN52,FALSE),実行度合表集計!$I:$I,BK5,実行度合表集計!$S:$S,$A$5,実行度合表集計!$D:$D,"&lt;&gt;")</f>
        <v>#REF!</v>
      </c>
      <c r="BO5" s="849" t="e">
        <f ca="1">IF(BN5&lt;&gt;0,BP5/BN5,"")</f>
        <v>#REF!</v>
      </c>
      <c r="BP5" s="868" t="e">
        <f ca="1">SUMIFS(INDIRECT("実行度合表集計!C"&amp;BP52,FALSE),実行度合表集計!$I:$I,BK5,実行度合表集計!$S:$S,$A$5,実行度合表集計!$D:$D,"&lt;&gt;")</f>
        <v>#REF!</v>
      </c>
      <c r="BQ5" s="844" t="e">
        <f ca="1">BP5-SUMIFS(実行度合表集計!$Q:$Q,実行度合表集計!$I:$I,BK5,実行度合表集計!$S:$S,$A$5,実行度合表集計!$D:$D,"&lt;&gt;")*1000</f>
        <v>#REF!</v>
      </c>
      <c r="BR5" s="847" t="e">
        <f ca="1">SUMIFS(INDIRECT("実行度合表集計!C"&amp;BR52,FALSE),実行度合表集計!$I:$I,BK5,実行度合表集計!$S:$S,$A$5,実行度合表集計!$D:$D,"&lt;&gt;")*集計フラグ1</f>
        <v>#REF!</v>
      </c>
      <c r="BS5" s="1775" t="str">
        <f>集計グループ1</f>
        <v>アクティエ</v>
      </c>
      <c r="BT5" s="1776"/>
      <c r="BU5" s="1777"/>
      <c r="BV5" s="844" t="e">
        <f ca="1">SUMIFS(INDIRECT("実行度合表集計!C"&amp;BV52,FALSE),実行度合表集計!$I:$I,BS5,実行度合表集計!$S:$S,$A$5,実行度合表集計!$D:$D,"&lt;&gt;")</f>
        <v>#REF!</v>
      </c>
      <c r="BW5" s="849" t="e">
        <f ca="1">IF(BV5&lt;&gt;0,BX5/BV5,"")</f>
        <v>#REF!</v>
      </c>
      <c r="BX5" s="868" t="e">
        <f ca="1">SUMIFS(INDIRECT("実行度合表集計!C"&amp;BX52,FALSE),実行度合表集計!$I:$I,BS5,実行度合表集計!$S:$S,$A$5,実行度合表集計!$D:$D,"&lt;&gt;")</f>
        <v>#REF!</v>
      </c>
      <c r="BY5" s="844" t="e">
        <f ca="1">BX5-SUMIFS(実行度合表集計!$Q:$Q,実行度合表集計!$I:$I,BS5,実行度合表集計!$S:$S,$A$5,実行度合表集計!$D:$D,"&lt;&gt;")*1000</f>
        <v>#REF!</v>
      </c>
      <c r="BZ5" s="847" t="e">
        <f ca="1">SUMIFS(INDIRECT("実行度合表集計!C"&amp;BZ52,FALSE),実行度合表集計!$I:$I,BS5,実行度合表集計!$S:$S,$A$5,実行度合表集計!$D:$D,"&lt;&gt;")*集計フラグ1</f>
        <v>#REF!</v>
      </c>
      <c r="CA5" s="1775" t="str">
        <f>集計グループ1</f>
        <v>アクティエ</v>
      </c>
      <c r="CB5" s="1776"/>
      <c r="CC5" s="1777"/>
      <c r="CD5" s="844" t="e">
        <f ca="1">SUMIFS(INDIRECT("実行度合表集計!C"&amp;CD52,FALSE),実行度合表集計!$I:$I,CA5,実行度合表集計!$S:$S,$A$5,実行度合表集計!$D:$D,"&lt;&gt;")</f>
        <v>#REF!</v>
      </c>
      <c r="CE5" s="849" t="e">
        <f ca="1">IF(CD5&lt;&gt;0,CF5/CD5,"")</f>
        <v>#REF!</v>
      </c>
      <c r="CF5" s="868" t="e">
        <f ca="1">SUMIFS(INDIRECT("実行度合表集計!C"&amp;CF52,FALSE),実行度合表集計!$I:$I,CA5,実行度合表集計!$S:$S,$A$5,実行度合表集計!$D:$D,"&lt;&gt;")</f>
        <v>#REF!</v>
      </c>
      <c r="CG5" s="844" t="e">
        <f ca="1">CF5-SUMIFS(実行度合表集計!$Q:$Q,実行度合表集計!$I:$I,CA5,実行度合表集計!$S:$S,$A$5,実行度合表集計!$D:$D,"&lt;&gt;")*1000</f>
        <v>#REF!</v>
      </c>
      <c r="CH5" s="847" t="e">
        <f ca="1">SUMIFS(INDIRECT("実行度合表集計!C"&amp;CH52,FALSE),実行度合表集計!$I:$I,CA5,実行度合表集計!$S:$S,$A$5,実行度合表集計!$D:$D,"&lt;&gt;")*集計フラグ1</f>
        <v>#REF!</v>
      </c>
      <c r="CI5" s="848" t="e">
        <f ca="1">SUMIF($BN$4:$CH$4,"請負金額",BN5:CH5)</f>
        <v>#REF!</v>
      </c>
      <c r="CJ5" s="849" t="e">
        <f ca="1">IF(CI5&lt;&gt;0,SUMIF($BN$4:$CH$4,"利益額",BN5:CH5)/CI5,"")</f>
        <v>#REF!</v>
      </c>
      <c r="CK5" s="844" t="e">
        <f ca="1">SUMIF($BN$4:$CH$4,"経常利益",BN5:CH5)</f>
        <v>#REF!</v>
      </c>
      <c r="CL5" s="847" t="e">
        <f ca="1">SUMIF($BN$4:$CH$4,"棟数",BN5:CH5)</f>
        <v>#REF!</v>
      </c>
      <c r="CM5" s="1711" t="s">
        <v>32</v>
      </c>
      <c r="CN5" s="843" t="s">
        <v>33</v>
      </c>
      <c r="CO5" s="1775" t="str">
        <f>集計グループ1</f>
        <v>アクティエ</v>
      </c>
      <c r="CP5" s="1776"/>
      <c r="CQ5" s="1777"/>
      <c r="CR5" s="844" t="e">
        <f ca="1">SUMIFS(INDIRECT("実行度合表集計!C"&amp;CR52,FALSE),実行度合表集計!$I:$I,CO5,実行度合表集計!$S:$S,$A$5,実行度合表集計!$D:$D,"&lt;&gt;")</f>
        <v>#REF!</v>
      </c>
      <c r="CS5" s="849" t="e">
        <f ca="1">IF(CR5&lt;&gt;0,CT5/CR5,"")</f>
        <v>#REF!</v>
      </c>
      <c r="CT5" s="868" t="e">
        <f ca="1">SUMIFS(INDIRECT("実行度合表集計!C"&amp;CT52,FALSE),実行度合表集計!$I:$I,CO5,実行度合表集計!$S:$S,$A$5,実行度合表集計!$D:$D,"&lt;&gt;")</f>
        <v>#REF!</v>
      </c>
      <c r="CU5" s="844" t="e">
        <f ca="1">CT5-SUMIFS(実行度合表集計!$Q:$Q,実行度合表集計!$I:$I,CO5,実行度合表集計!$S:$S,$A$5,実行度合表集計!$D:$D,"&lt;&gt;")*1000</f>
        <v>#REF!</v>
      </c>
      <c r="CV5" s="847" t="e">
        <f ca="1">SUMIFS(INDIRECT("実行度合表集計!C"&amp;CV52,FALSE),実行度合表集計!$I:$I,CO5,実行度合表集計!$S:$S,$A$5,実行度合表集計!$D:$D,"&lt;&gt;")*集計フラグ1</f>
        <v>#REF!</v>
      </c>
      <c r="CW5" s="1775" t="str">
        <f>集計グループ1</f>
        <v>アクティエ</v>
      </c>
      <c r="CX5" s="1776"/>
      <c r="CY5" s="1777"/>
      <c r="CZ5" s="844" t="e">
        <f ca="1">SUMIFS(INDIRECT("実行度合表集計!C"&amp;CZ52,FALSE),実行度合表集計!$I:$I,CW5,実行度合表集計!$S:$S,$A$5,実行度合表集計!$D:$D,"&lt;&gt;")</f>
        <v>#REF!</v>
      </c>
      <c r="DA5" s="849" t="e">
        <f ca="1">IF(CZ5&lt;&gt;0,DB5/CZ5,"")</f>
        <v>#REF!</v>
      </c>
      <c r="DB5" s="868" t="e">
        <f ca="1">SUMIFS(INDIRECT("実行度合表集計!C"&amp;DB52,FALSE),実行度合表集計!$I:$I,CW5,実行度合表集計!$S:$S,$A$5,実行度合表集計!$D:$D,"&lt;&gt;")</f>
        <v>#REF!</v>
      </c>
      <c r="DC5" s="844" t="e">
        <f ca="1">DB5-SUMIFS(実行度合表集計!$Q:$Q,実行度合表集計!$I:$I,CW5,実行度合表集計!$S:$S,$A$5,実行度合表集計!$D:$D,"&lt;&gt;")*1000</f>
        <v>#REF!</v>
      </c>
      <c r="DD5" s="847" t="e">
        <f ca="1">SUMIFS(INDIRECT("実行度合表集計!C"&amp;DD52,FALSE),実行度合表集計!$I:$I,CW5,実行度合表集計!$S:$S,$A$5,実行度合表集計!$D:$D,"&lt;&gt;")*集計フラグ1</f>
        <v>#REF!</v>
      </c>
      <c r="DE5" s="1775" t="str">
        <f>集計グループ1</f>
        <v>アクティエ</v>
      </c>
      <c r="DF5" s="1776"/>
      <c r="DG5" s="1777"/>
      <c r="DH5" s="844" t="e">
        <f ca="1">SUMIFS(INDIRECT("実行度合表集計!C"&amp;DH52,FALSE),実行度合表集計!$I:$I,DE5,実行度合表集計!$S:$S,$A$5,実行度合表集計!$D:$D,"&lt;&gt;")</f>
        <v>#REF!</v>
      </c>
      <c r="DI5" s="849" t="e">
        <f ca="1">IF(DH5&lt;&gt;0,DJ5/DH5,"")</f>
        <v>#REF!</v>
      </c>
      <c r="DJ5" s="868" t="e">
        <f ca="1">SUMIFS(INDIRECT("実行度合表集計!C"&amp;DJ52,FALSE),実行度合表集計!$I:$I,DE5,実行度合表集計!$S:$S,$A$5,実行度合表集計!$D:$D,"&lt;&gt;")</f>
        <v>#REF!</v>
      </c>
      <c r="DK5" s="844" t="e">
        <f ca="1">DJ5-SUMIFS(実行度合表集計!$Q:$Q,実行度合表集計!$I:$I,DE5,実行度合表集計!$S:$S,$A$5,実行度合表集計!$D:$D,"&lt;&gt;")*1000</f>
        <v>#REF!</v>
      </c>
      <c r="DL5" s="847" t="e">
        <f ca="1">SUMIFS(INDIRECT("実行度合表集計!C"&amp;DL52,FALSE),実行度合表集計!$I:$I,DE5,実行度合表集計!$S:$S,$A$5,実行度合表集計!$D:$D,"&lt;&gt;")*集計フラグ1</f>
        <v>#REF!</v>
      </c>
      <c r="DM5" s="848" t="e">
        <f t="shared" ref="DM5:DM24" ca="1" si="6">SUMIF($F$4:$DL$4,"請負金額",F5:DL5)</f>
        <v>#REF!</v>
      </c>
      <c r="DN5" s="849" t="e">
        <f ca="1">IF(DM5&lt;&gt;0,SUMIF($F$4:$DL$4,"利益額",F5:DL5)/DM5,"")</f>
        <v>#REF!</v>
      </c>
      <c r="DO5" s="844" t="e">
        <f t="shared" ref="DO5:DO24" ca="1" si="7">SUMIF($F$4:$DL$4,"経常利益",F5:DL5)</f>
        <v>#REF!</v>
      </c>
      <c r="DP5" s="850" t="e">
        <f ca="1">SUMIF($F$4:$DL$4,"棟数",F5:DL5)</f>
        <v>#REF!</v>
      </c>
      <c r="DR5" s="851"/>
      <c r="DS5" s="852"/>
      <c r="DT5" s="853"/>
    </row>
    <row r="6" spans="1:124" ht="14.1" customHeight="1" x14ac:dyDescent="0.25">
      <c r="A6" s="1712"/>
      <c r="B6" s="854" t="s">
        <v>34</v>
      </c>
      <c r="C6" s="1766" t="str">
        <f>集計グループ2</f>
        <v>ネクストハウス</v>
      </c>
      <c r="D6" s="1767"/>
      <c r="E6" s="1768"/>
      <c r="F6" s="855" t="e">
        <f ca="1">SUMIFS(INDIRECT("実行度合表集計!C"&amp;F52,FALSE),実行度合表集計!$I:$I,C6,実行度合表集計!$S:$S,$A$5,実行度合表集計!$D:$D,"&lt;&gt;")</f>
        <v>#REF!</v>
      </c>
      <c r="G6" s="845" t="e">
        <f t="shared" ref="G6:G24" ca="1" si="8">IF(F6&lt;&gt;0,H6/F6,"")</f>
        <v>#REF!</v>
      </c>
      <c r="H6" s="856" t="e">
        <f ca="1">SUMIFS(INDIRECT("実行度合表集計!C"&amp;H52,FALSE),実行度合表集計!$I:$I,C6,実行度合表集計!$S:$S,$A$5,実行度合表集計!$D:$D,"&lt;&gt;")</f>
        <v>#REF!</v>
      </c>
      <c r="I6" s="855" t="e">
        <f ca="1">H6-SUMIFS(実行度合表集計!$Q:$Q,実行度合表集計!$I:$I,C6,実行度合表集計!$S:$S,$A$5,実行度合表集計!$D:$D,"&lt;&gt;")*1000</f>
        <v>#REF!</v>
      </c>
      <c r="J6" s="857" t="e">
        <f ca="1">SUMIFS(INDIRECT("実行度合表集計!C"&amp;J52,FALSE),実行度合表集計!$I:$I,C6,実行度合表集計!$S:$S,$A$5,実行度合表集計!$D:$D,"&lt;&gt;")*集計フラグ2</f>
        <v>#REF!</v>
      </c>
      <c r="K6" s="1766" t="str">
        <f>集計グループ2</f>
        <v>ネクストハウス</v>
      </c>
      <c r="L6" s="1767"/>
      <c r="M6" s="1768"/>
      <c r="N6" s="855" t="e">
        <f ca="1">SUMIFS(INDIRECT("実行度合表集計!C"&amp;N52,FALSE),実行度合表集計!$I:$I,K6,実行度合表集計!$S:$S,$A$5,実行度合表集計!$D:$D,"&lt;&gt;")</f>
        <v>#REF!</v>
      </c>
      <c r="O6" s="845" t="e">
        <f t="shared" ref="O6:O8" ca="1" si="9">IF(N6&lt;&gt;0,P6/N6,"")</f>
        <v>#REF!</v>
      </c>
      <c r="P6" s="856" t="e">
        <f ca="1">SUMIFS(INDIRECT("実行度合表集計!C"&amp;P52,FALSE),実行度合表集計!$I:$I,K6,実行度合表集計!$S:$S,$A$5,実行度合表集計!$D:$D,"&lt;&gt;")</f>
        <v>#REF!</v>
      </c>
      <c r="Q6" s="855" t="e">
        <f ca="1">P6-SUMIFS(実行度合表集計!$Q:$Q,実行度合表集計!$I:$I,K6,実行度合表集計!$S:$S,$A$5,実行度合表集計!$D:$D,"&lt;&gt;")*1000</f>
        <v>#REF!</v>
      </c>
      <c r="R6" s="857" t="e">
        <f ca="1">SUMIFS(INDIRECT("実行度合表集計!C"&amp;R52,FALSE),実行度合表集計!$I:$I,K6,実行度合表集計!$S:$S,$A$5,実行度合表集計!$D:$D,"&lt;&gt;")*集計フラグ2</f>
        <v>#REF!</v>
      </c>
      <c r="S6" s="1766" t="str">
        <f>集計グループ2</f>
        <v>ネクストハウス</v>
      </c>
      <c r="T6" s="1767"/>
      <c r="U6" s="1768"/>
      <c r="V6" s="855" t="e">
        <f ca="1">SUMIFS(INDIRECT("実行度合表集計!C"&amp;V52,FALSE),実行度合表集計!$I:$I,S6,実行度合表集計!$S:$S,$A$5,実行度合表集計!$D:$D,"&lt;&gt;")</f>
        <v>#REF!</v>
      </c>
      <c r="W6" s="845" t="e">
        <f t="shared" ref="W6:W8" ca="1" si="10">IF(V6&lt;&gt;0,X6/V6,"")</f>
        <v>#REF!</v>
      </c>
      <c r="X6" s="856" t="e">
        <f ca="1">SUMIFS(INDIRECT("実行度合表集計!C"&amp;X52,FALSE),実行度合表集計!$I:$I,S6,実行度合表集計!$S:$S,$A$5,実行度合表集計!$D:$D,"&lt;&gt;")</f>
        <v>#REF!</v>
      </c>
      <c r="Y6" s="855" t="e">
        <f ca="1">X6-SUMIFS(実行度合表集計!$Q:$Q,実行度合表集計!$I:$I,S6,実行度合表集計!$S:$S,$A$5,実行度合表集計!$D:$D,"&lt;&gt;")*1000</f>
        <v>#REF!</v>
      </c>
      <c r="Z6" s="857" t="e">
        <f ca="1">SUMIFS(INDIRECT("実行度合表集計!C"&amp;Z52,FALSE),実行度合表集計!$I:$I,S6,実行度合表集計!$S:$S,$A$5,実行度合表集計!$D:$D,"&lt;&gt;")*集計フラグ2</f>
        <v>#REF!</v>
      </c>
      <c r="AA6" s="858" t="e">
        <f t="shared" ca="1" si="0"/>
        <v>#REF!</v>
      </c>
      <c r="AB6" s="845" t="e">
        <f t="shared" ref="AB6:AB24" ca="1" si="11">IF(AA6&lt;&gt;0,SUMIF($F$4:$Z$4,"利益額",F6:Z6)/AA6,"")</f>
        <v>#REF!</v>
      </c>
      <c r="AC6" s="855" t="e">
        <f t="shared" ca="1" si="1"/>
        <v>#REF!</v>
      </c>
      <c r="AD6" s="857" t="e">
        <f t="shared" ca="1" si="2"/>
        <v>#REF!</v>
      </c>
      <c r="AE6" s="1712"/>
      <c r="AF6" s="854" t="s">
        <v>34</v>
      </c>
      <c r="AG6" s="1766" t="str">
        <f>集計グループ2</f>
        <v>ネクストハウス</v>
      </c>
      <c r="AH6" s="1767"/>
      <c r="AI6" s="1768"/>
      <c r="AJ6" s="855" t="e">
        <f ca="1">SUMIFS(INDIRECT("実行度合表集計!C"&amp;AJ52,FALSE),実行度合表集計!$I:$I,AG6,実行度合表集計!$S:$S,$A$5,実行度合表集計!$D:$D,"&lt;&gt;")</f>
        <v>#REF!</v>
      </c>
      <c r="AK6" s="845" t="e">
        <f t="shared" ref="AK6:AK8" ca="1" si="12">IF(AJ6&lt;&gt;0,AL6/AJ6,"")</f>
        <v>#REF!</v>
      </c>
      <c r="AL6" s="856" t="e">
        <f ca="1">SUMIFS(INDIRECT("実行度合表集計!C"&amp;AL52,FALSE),実行度合表集計!$I:$I,AG6,実行度合表集計!$S:$S,$A$5,実行度合表集計!$D:$D,"&lt;&gt;")</f>
        <v>#REF!</v>
      </c>
      <c r="AM6" s="855" t="e">
        <f ca="1">AL6-SUMIFS(実行度合表集計!$Q:$Q,実行度合表集計!$I:$I,AG6,実行度合表集計!$S:$S,$A$5,実行度合表集計!$D:$D,"&lt;&gt;")*1000</f>
        <v>#REF!</v>
      </c>
      <c r="AN6" s="857" t="e">
        <f ca="1">SUMIFS(INDIRECT("実行度合表集計!C"&amp;AN52,FALSE),実行度合表集計!$I:$I,AG6,実行度合表集計!$S:$S,$A$5,実行度合表集計!$D:$D,"&lt;&gt;")*集計フラグ2</f>
        <v>#REF!</v>
      </c>
      <c r="AO6" s="1766" t="str">
        <f>集計グループ2</f>
        <v>ネクストハウス</v>
      </c>
      <c r="AP6" s="1767"/>
      <c r="AQ6" s="1768"/>
      <c r="AR6" s="855" t="e">
        <f ca="1">SUMIFS(INDIRECT("実行度合表集計!C"&amp;AR52,FALSE),実行度合表集計!$I:$I,AO6,実行度合表集計!$S:$S,$A$5,実行度合表集計!$D:$D,"&lt;&gt;")</f>
        <v>#REF!</v>
      </c>
      <c r="AS6" s="845" t="e">
        <f t="shared" ref="AS6:AS8" ca="1" si="13">IF(AR6&lt;&gt;0,AT6/AR6,"")</f>
        <v>#REF!</v>
      </c>
      <c r="AT6" s="856" t="e">
        <f ca="1">SUMIFS(INDIRECT("実行度合表集計!C"&amp;AT52,FALSE),実行度合表集計!$I:$I,AO6,実行度合表集計!$S:$S,$A$5,実行度合表集計!$D:$D,"&lt;&gt;")</f>
        <v>#REF!</v>
      </c>
      <c r="AU6" s="855" t="e">
        <f ca="1">AT6-SUMIFS(実行度合表集計!$Q:$Q,実行度合表集計!$I:$I,AO6,実行度合表集計!$S:$S,$A$5,実行度合表集計!$D:$D,"&lt;&gt;")*1000</f>
        <v>#REF!</v>
      </c>
      <c r="AV6" s="857" t="e">
        <f ca="1">SUMIFS(INDIRECT("実行度合表集計!C"&amp;AV52,FALSE),実行度合表集計!$I:$I,AO6,実行度合表集計!$S:$S,$A$5,実行度合表集計!$D:$D,"&lt;&gt;")*集計フラグ2</f>
        <v>#REF!</v>
      </c>
      <c r="AW6" s="1766" t="str">
        <f>集計グループ2</f>
        <v>ネクストハウス</v>
      </c>
      <c r="AX6" s="1767"/>
      <c r="AY6" s="1768"/>
      <c r="AZ6" s="855" t="e">
        <f ca="1">SUMIFS(INDIRECT("実行度合表集計!C"&amp;AZ52,FALSE),実行度合表集計!$I:$I,AW6,実行度合表集計!$S:$S,$A$5,実行度合表集計!$D:$D,"&lt;&gt;")</f>
        <v>#REF!</v>
      </c>
      <c r="BA6" s="845" t="e">
        <f t="shared" ref="BA6:BA8" ca="1" si="14">IF(AZ6&lt;&gt;0,BB6/AZ6,"")</f>
        <v>#REF!</v>
      </c>
      <c r="BB6" s="856" t="e">
        <f ca="1">SUMIFS(INDIRECT("実行度合表集計!C"&amp;BB52,FALSE),実行度合表集計!$I:$I,AW6,実行度合表集計!$S:$S,$A$5,実行度合表集計!$D:$D,"&lt;&gt;")</f>
        <v>#REF!</v>
      </c>
      <c r="BC6" s="855" t="e">
        <f ca="1">BB6-SUMIFS(実行度合表集計!$Q:$Q,実行度合表集計!$I:$I,AW6,実行度合表集計!$S:$S,$A$5,実行度合表集計!$D:$D,"&lt;&gt;")*1000</f>
        <v>#REF!</v>
      </c>
      <c r="BD6" s="857" t="e">
        <f ca="1">SUMIFS(INDIRECT("実行度合表集計!C"&amp;BD52,FALSE),実行度合表集計!$I:$I,AW6,実行度合表集計!$S:$S,$A$5,実行度合表集計!$D:$D,"&lt;&gt;")*集計フラグ2</f>
        <v>#REF!</v>
      </c>
      <c r="BE6" s="858" t="e">
        <f t="shared" ca="1" si="3"/>
        <v>#REF!</v>
      </c>
      <c r="BF6" s="845" t="e">
        <f t="shared" ref="BF6:BF24" ca="1" si="15">IF(BE6&lt;&gt;0,SUMIF($F$4:$BD$4,"利益額",F6:BD6)/BE6,"")</f>
        <v>#REF!</v>
      </c>
      <c r="BG6" s="855" t="e">
        <f t="shared" ca="1" si="4"/>
        <v>#REF!</v>
      </c>
      <c r="BH6" s="857" t="e">
        <f t="shared" ca="1" si="5"/>
        <v>#REF!</v>
      </c>
      <c r="BI6" s="1712"/>
      <c r="BJ6" s="854" t="s">
        <v>34</v>
      </c>
      <c r="BK6" s="1766" t="str">
        <f>集計グループ2</f>
        <v>ネクストハウス</v>
      </c>
      <c r="BL6" s="1767"/>
      <c r="BM6" s="1768"/>
      <c r="BN6" s="855" t="e">
        <f ca="1">SUMIFS(INDIRECT("実行度合表集計!C"&amp;BN52,FALSE),実行度合表集計!$I:$I,BK6,実行度合表集計!$S:$S,$A$5,実行度合表集計!$D:$D,"&lt;&gt;")</f>
        <v>#REF!</v>
      </c>
      <c r="BO6" s="845" t="e">
        <f t="shared" ref="BO6:BO8" ca="1" si="16">IF(BN6&lt;&gt;0,BP6/BN6,"")</f>
        <v>#REF!</v>
      </c>
      <c r="BP6" s="856" t="e">
        <f ca="1">SUMIFS(INDIRECT("実行度合表集計!C"&amp;BP52,FALSE),実行度合表集計!$I:$I,BK6,実行度合表集計!$S:$S,$A$5,実行度合表集計!$D:$D,"&lt;&gt;")</f>
        <v>#REF!</v>
      </c>
      <c r="BQ6" s="855" t="e">
        <f ca="1">BP6-SUMIFS(実行度合表集計!$Q:$Q,実行度合表集計!$I:$I,BK6,実行度合表集計!$S:$S,$A$5,実行度合表集計!$D:$D,"&lt;&gt;")*1000</f>
        <v>#REF!</v>
      </c>
      <c r="BR6" s="857" t="e">
        <f ca="1">SUMIFS(INDIRECT("実行度合表集計!C"&amp;BR52,FALSE),実行度合表集計!$I:$I,BK6,実行度合表集計!$S:$S,$A$5,実行度合表集計!$D:$D,"&lt;&gt;")*集計フラグ2</f>
        <v>#REF!</v>
      </c>
      <c r="BS6" s="1766" t="str">
        <f>集計グループ2</f>
        <v>ネクストハウス</v>
      </c>
      <c r="BT6" s="1767"/>
      <c r="BU6" s="1768"/>
      <c r="BV6" s="855" t="e">
        <f ca="1">SUMIFS(INDIRECT("実行度合表集計!C"&amp;BV52,FALSE),実行度合表集計!$I:$I,BS6,実行度合表集計!$S:$S,$A$5,実行度合表集計!$D:$D,"&lt;&gt;")</f>
        <v>#REF!</v>
      </c>
      <c r="BW6" s="845" t="e">
        <f t="shared" ref="BW6:BW8" ca="1" si="17">IF(BV6&lt;&gt;0,BX6/BV6,"")</f>
        <v>#REF!</v>
      </c>
      <c r="BX6" s="856" t="e">
        <f ca="1">SUMIFS(INDIRECT("実行度合表集計!C"&amp;BX52,FALSE),実行度合表集計!$I:$I,BS6,実行度合表集計!$S:$S,$A$5,実行度合表集計!$D:$D,"&lt;&gt;")</f>
        <v>#REF!</v>
      </c>
      <c r="BY6" s="855" t="e">
        <f ca="1">BX6-SUMIFS(実行度合表集計!$Q:$Q,実行度合表集計!$I:$I,BS6,実行度合表集計!$S:$S,$A$5,実行度合表集計!$D:$D,"&lt;&gt;")*1000</f>
        <v>#REF!</v>
      </c>
      <c r="BZ6" s="857" t="e">
        <f ca="1">SUMIFS(INDIRECT("実行度合表集計!C"&amp;BZ52,FALSE),実行度合表集計!$I:$I,BS6,実行度合表集計!$S:$S,$A$5,実行度合表集計!$D:$D,"&lt;&gt;")*集計フラグ2</f>
        <v>#REF!</v>
      </c>
      <c r="CA6" s="1766" t="str">
        <f>集計グループ2</f>
        <v>ネクストハウス</v>
      </c>
      <c r="CB6" s="1767"/>
      <c r="CC6" s="1768"/>
      <c r="CD6" s="855" t="e">
        <f ca="1">SUMIFS(INDIRECT("実行度合表集計!C"&amp;CD52,FALSE),実行度合表集計!$I:$I,CA6,実行度合表集計!$S:$S,$A$5,実行度合表集計!$D:$D,"&lt;&gt;")</f>
        <v>#REF!</v>
      </c>
      <c r="CE6" s="845" t="e">
        <f t="shared" ref="CE6:CE8" ca="1" si="18">IF(CD6&lt;&gt;0,CF6/CD6,"")</f>
        <v>#REF!</v>
      </c>
      <c r="CF6" s="856" t="e">
        <f ca="1">SUMIFS(INDIRECT("実行度合表集計!C"&amp;CF52,FALSE),実行度合表集計!$I:$I,CA6,実行度合表集計!$S:$S,$A$5,実行度合表集計!$D:$D,"&lt;&gt;")</f>
        <v>#REF!</v>
      </c>
      <c r="CG6" s="855" t="e">
        <f ca="1">CF6-SUMIFS(実行度合表集計!$Q:$Q,実行度合表集計!$I:$I,CA6,実行度合表集計!$S:$S,$A$5,実行度合表集計!$D:$D,"&lt;&gt;")*1000</f>
        <v>#REF!</v>
      </c>
      <c r="CH6" s="857" t="e">
        <f ca="1">SUMIFS(INDIRECT("実行度合表集計!C"&amp;CH52,FALSE),実行度合表集計!$I:$I,CA6,実行度合表集計!$S:$S,$A$5,実行度合表集計!$D:$D,"&lt;&gt;")*集計フラグ2</f>
        <v>#REF!</v>
      </c>
      <c r="CI6" s="858" t="e">
        <f t="shared" ref="CI6:CI24" ca="1" si="19">SUMIF($BN$4:$CH$4,"請負金額",BN6:CH6)</f>
        <v>#REF!</v>
      </c>
      <c r="CJ6" s="845" t="e">
        <f t="shared" ref="CJ6:CJ24" ca="1" si="20">IF(CI6&lt;&gt;0,SUMIF($BN$4:$CH$4,"利益額",BN6:CH6)/CI6,"")</f>
        <v>#REF!</v>
      </c>
      <c r="CK6" s="855" t="e">
        <f t="shared" ref="CK6:CK24" ca="1" si="21">SUMIF($BN$4:$CH$4,"経常利益",BN6:CH6)</f>
        <v>#REF!</v>
      </c>
      <c r="CL6" s="857" t="e">
        <f t="shared" ref="CL6:CL24" ca="1" si="22">SUMIF($BN$4:$CH$4,"棟数",BN6:CH6)</f>
        <v>#REF!</v>
      </c>
      <c r="CM6" s="1712"/>
      <c r="CN6" s="854" t="s">
        <v>34</v>
      </c>
      <c r="CO6" s="1766" t="str">
        <f>集計グループ2</f>
        <v>ネクストハウス</v>
      </c>
      <c r="CP6" s="1767"/>
      <c r="CQ6" s="1768"/>
      <c r="CR6" s="855" t="e">
        <f ca="1">SUMIFS(INDIRECT("実行度合表集計!C"&amp;CR52,FALSE),実行度合表集計!$I:$I,CO6,実行度合表集計!$S:$S,$A$5,実行度合表集計!$D:$D,"&lt;&gt;")</f>
        <v>#REF!</v>
      </c>
      <c r="CS6" s="845" t="e">
        <f t="shared" ref="CS6:CS8" ca="1" si="23">IF(CR6&lt;&gt;0,CT6/CR6,"")</f>
        <v>#REF!</v>
      </c>
      <c r="CT6" s="856" t="e">
        <f ca="1">SUMIFS(INDIRECT("実行度合表集計!C"&amp;CT52,FALSE),実行度合表集計!$I:$I,CO6,実行度合表集計!$S:$S,$A$5,実行度合表集計!$D:$D,"&lt;&gt;")</f>
        <v>#REF!</v>
      </c>
      <c r="CU6" s="855" t="e">
        <f ca="1">CT6-SUMIFS(実行度合表集計!$Q:$Q,実行度合表集計!$I:$I,CO6,実行度合表集計!$S:$S,$A$5,実行度合表集計!$D:$D,"&lt;&gt;")*1000</f>
        <v>#REF!</v>
      </c>
      <c r="CV6" s="857" t="e">
        <f ca="1">SUMIFS(INDIRECT("実行度合表集計!C"&amp;CV52,FALSE),実行度合表集計!$I:$I,CO6,実行度合表集計!$S:$S,$A$5,実行度合表集計!$D:$D,"&lt;&gt;")*集計フラグ2</f>
        <v>#REF!</v>
      </c>
      <c r="CW6" s="1766" t="str">
        <f>集計グループ2</f>
        <v>ネクストハウス</v>
      </c>
      <c r="CX6" s="1767"/>
      <c r="CY6" s="1768"/>
      <c r="CZ6" s="855" t="e">
        <f ca="1">SUMIFS(INDIRECT("実行度合表集計!C"&amp;CZ52,FALSE),実行度合表集計!$I:$I,CW6,実行度合表集計!$S:$S,$A$5,実行度合表集計!$D:$D,"&lt;&gt;")</f>
        <v>#REF!</v>
      </c>
      <c r="DA6" s="845" t="e">
        <f t="shared" ref="DA6:DA8" ca="1" si="24">IF(CZ6&lt;&gt;0,DB6/CZ6,"")</f>
        <v>#REF!</v>
      </c>
      <c r="DB6" s="856" t="e">
        <f ca="1">SUMIFS(INDIRECT("実行度合表集計!C"&amp;DB52,FALSE),実行度合表集計!$I:$I,CW6,実行度合表集計!$S:$S,$A$5,実行度合表集計!$D:$D,"&lt;&gt;")</f>
        <v>#REF!</v>
      </c>
      <c r="DC6" s="855" t="e">
        <f ca="1">DB6-SUMIFS(実行度合表集計!$Q:$Q,実行度合表集計!$I:$I,CW6,実行度合表集計!$S:$S,$A$5,実行度合表集計!$D:$D,"&lt;&gt;")*1000</f>
        <v>#REF!</v>
      </c>
      <c r="DD6" s="857" t="e">
        <f ca="1">SUMIFS(INDIRECT("実行度合表集計!C"&amp;DD52,FALSE),実行度合表集計!$I:$I,CW6,実行度合表集計!$S:$S,$A$5,実行度合表集計!$D:$D,"&lt;&gt;")*集計フラグ2</f>
        <v>#REF!</v>
      </c>
      <c r="DE6" s="1766" t="str">
        <f>集計グループ2</f>
        <v>ネクストハウス</v>
      </c>
      <c r="DF6" s="1767"/>
      <c r="DG6" s="1768"/>
      <c r="DH6" s="855" t="e">
        <f ca="1">SUMIFS(INDIRECT("実行度合表集計!C"&amp;DH52,FALSE),実行度合表集計!$I:$I,DE6,実行度合表集計!$S:$S,$A$5,実行度合表集計!$D:$D,"&lt;&gt;")</f>
        <v>#REF!</v>
      </c>
      <c r="DI6" s="845" t="e">
        <f t="shared" ref="DI6:DI8" ca="1" si="25">IF(DH6&lt;&gt;0,DJ6/DH6,"")</f>
        <v>#REF!</v>
      </c>
      <c r="DJ6" s="856" t="e">
        <f ca="1">SUMIFS(INDIRECT("実行度合表集計!C"&amp;DJ52,FALSE),実行度合表集計!$I:$I,DE6,実行度合表集計!$S:$S,$A$5,実行度合表集計!$D:$D,"&lt;&gt;")</f>
        <v>#REF!</v>
      </c>
      <c r="DK6" s="855" t="e">
        <f ca="1">DJ6-SUMIFS(実行度合表集計!$Q:$Q,実行度合表集計!$I:$I,DE6,実行度合表集計!$S:$S,$A$5,実行度合表集計!$D:$D,"&lt;&gt;")*1000</f>
        <v>#REF!</v>
      </c>
      <c r="DL6" s="857" t="e">
        <f ca="1">SUMIFS(INDIRECT("実行度合表集計!C"&amp;DL52,FALSE),実行度合表集計!$I:$I,DE6,実行度合表集計!$S:$S,$A$5,実行度合表集計!$D:$D,"&lt;&gt;")*集計フラグ2</f>
        <v>#REF!</v>
      </c>
      <c r="DM6" s="858" t="e">
        <f t="shared" ca="1" si="6"/>
        <v>#REF!</v>
      </c>
      <c r="DN6" s="845" t="e">
        <f t="shared" ref="DN6:DN24" ca="1" si="26">IF(DM6&lt;&gt;0,SUMIF($F$4:$DL$4,"利益額",F6:DL6)/DM6,"")</f>
        <v>#REF!</v>
      </c>
      <c r="DO6" s="855" t="e">
        <f t="shared" ca="1" si="7"/>
        <v>#REF!</v>
      </c>
      <c r="DP6" s="859" t="e">
        <f t="shared" ref="DP6:DP24" ca="1" si="27">SUMIF($F$4:$DL$4,"棟数",F6:DL6)</f>
        <v>#REF!</v>
      </c>
      <c r="DR6" s="851"/>
      <c r="DS6" s="852"/>
      <c r="DT6" s="853"/>
    </row>
    <row r="7" spans="1:124" ht="14.1" customHeight="1" x14ac:dyDescent="0.25">
      <c r="A7" s="1712"/>
      <c r="B7" s="854" t="s">
        <v>35</v>
      </c>
      <c r="C7" s="1766" t="str">
        <f>集計グループ3</f>
        <v>アクティブハウス</v>
      </c>
      <c r="D7" s="1767"/>
      <c r="E7" s="1768"/>
      <c r="F7" s="855" t="e">
        <f ca="1">SUMIFS(INDIRECT("実行度合表集計!C"&amp;F52,FALSE),実行度合表集計!$I:$I,C7,実行度合表集計!$S:$S,$A$5,実行度合表集計!$D:$D,"&lt;&gt;")</f>
        <v>#REF!</v>
      </c>
      <c r="G7" s="845" t="e">
        <f t="shared" ca="1" si="8"/>
        <v>#REF!</v>
      </c>
      <c r="H7" s="856" t="e">
        <f ca="1">SUMIFS(INDIRECT("実行度合表集計!C"&amp;H52,FALSE),実行度合表集計!$I:$I,C7,実行度合表集計!$S:$S,$A$5,実行度合表集計!$D:$D,"&lt;&gt;")</f>
        <v>#REF!</v>
      </c>
      <c r="I7" s="855" t="e">
        <f ca="1">H7-SUMIFS(実行度合表集計!$Q:$Q,実行度合表集計!$I:$I,C7,実行度合表集計!$S:$S,$A$5,実行度合表集計!$D:$D,"&lt;&gt;")*1000</f>
        <v>#REF!</v>
      </c>
      <c r="J7" s="857" t="e">
        <f ca="1">SUMIFS(INDIRECT("実行度合表集計!C"&amp;J52,FALSE),実行度合表集計!$I:$I,C7,実行度合表集計!$S:$S,$A$5,実行度合表集計!$D:$D,"&lt;&gt;")*集計フラグ3</f>
        <v>#REF!</v>
      </c>
      <c r="K7" s="1766" t="str">
        <f>集計グループ3</f>
        <v>アクティブハウス</v>
      </c>
      <c r="L7" s="1767"/>
      <c r="M7" s="1768"/>
      <c r="N7" s="855" t="e">
        <f ca="1">SUMIFS(INDIRECT("実行度合表集計!C"&amp;N52,FALSE),実行度合表集計!$I:$I,K7,実行度合表集計!$S:$S,$A$5,実行度合表集計!$D:$D,"&lt;&gt;")</f>
        <v>#REF!</v>
      </c>
      <c r="O7" s="845" t="e">
        <f t="shared" ca="1" si="9"/>
        <v>#REF!</v>
      </c>
      <c r="P7" s="856" t="e">
        <f ca="1">SUMIFS(INDIRECT("実行度合表集計!C"&amp;P52,FALSE),実行度合表集計!$I:$I,K7,実行度合表集計!$S:$S,$A$5,実行度合表集計!$D:$D,"&lt;&gt;")</f>
        <v>#REF!</v>
      </c>
      <c r="Q7" s="855" t="e">
        <f ca="1">P7-SUMIFS(実行度合表集計!$Q:$Q,実行度合表集計!$I:$I,K7,実行度合表集計!$S:$S,$A$5,実行度合表集計!$D:$D,"&lt;&gt;")*1000</f>
        <v>#REF!</v>
      </c>
      <c r="R7" s="857" t="e">
        <f ca="1">SUMIFS(INDIRECT("実行度合表集計!C"&amp;R52,FALSE),実行度合表集計!$I:$I,K7,実行度合表集計!$S:$S,$A$5,実行度合表集計!$D:$D,"&lt;&gt;")*集計フラグ3</f>
        <v>#REF!</v>
      </c>
      <c r="S7" s="1766" t="str">
        <f>集計グループ3</f>
        <v>アクティブハウス</v>
      </c>
      <c r="T7" s="1767"/>
      <c r="U7" s="1768"/>
      <c r="V7" s="855" t="e">
        <f ca="1">SUMIFS(INDIRECT("実行度合表集計!C"&amp;V52,FALSE),実行度合表集計!$I:$I,S7,実行度合表集計!$S:$S,$A$5,実行度合表集計!$D:$D,"&lt;&gt;")</f>
        <v>#REF!</v>
      </c>
      <c r="W7" s="845" t="e">
        <f t="shared" ca="1" si="10"/>
        <v>#REF!</v>
      </c>
      <c r="X7" s="856" t="e">
        <f ca="1">SUMIFS(INDIRECT("実行度合表集計!C"&amp;X52,FALSE),実行度合表集計!$I:$I,S7,実行度合表集計!$S:$S,$A$5,実行度合表集計!$D:$D,"&lt;&gt;")</f>
        <v>#REF!</v>
      </c>
      <c r="Y7" s="855" t="e">
        <f ca="1">X7-SUMIFS(実行度合表集計!$Q:$Q,実行度合表集計!$I:$I,S7,実行度合表集計!$S:$S,$A$5,実行度合表集計!$D:$D,"&lt;&gt;")*1000</f>
        <v>#REF!</v>
      </c>
      <c r="Z7" s="857" t="e">
        <f ca="1">SUMIFS(INDIRECT("実行度合表集計!C"&amp;Z52,FALSE),実行度合表集計!$I:$I,S7,実行度合表集計!$S:$S,$A$5,実行度合表集計!$D:$D,"&lt;&gt;")*集計フラグ3</f>
        <v>#REF!</v>
      </c>
      <c r="AA7" s="858" t="e">
        <f t="shared" ca="1" si="0"/>
        <v>#REF!</v>
      </c>
      <c r="AB7" s="845" t="e">
        <f t="shared" ca="1" si="11"/>
        <v>#REF!</v>
      </c>
      <c r="AC7" s="855" t="e">
        <f t="shared" ca="1" si="1"/>
        <v>#REF!</v>
      </c>
      <c r="AD7" s="857" t="e">
        <f t="shared" ca="1" si="2"/>
        <v>#REF!</v>
      </c>
      <c r="AE7" s="1712"/>
      <c r="AF7" s="854" t="s">
        <v>35</v>
      </c>
      <c r="AG7" s="1766" t="str">
        <f>集計グループ3</f>
        <v>アクティブハウス</v>
      </c>
      <c r="AH7" s="1767"/>
      <c r="AI7" s="1768"/>
      <c r="AJ7" s="855" t="e">
        <f ca="1">SUMIFS(INDIRECT("実行度合表集計!C"&amp;AJ52,FALSE),実行度合表集計!$I:$I,AG7,実行度合表集計!$S:$S,$A$5,実行度合表集計!$D:$D,"&lt;&gt;")</f>
        <v>#REF!</v>
      </c>
      <c r="AK7" s="845" t="e">
        <f t="shared" ca="1" si="12"/>
        <v>#REF!</v>
      </c>
      <c r="AL7" s="856" t="e">
        <f ca="1">SUMIFS(INDIRECT("実行度合表集計!C"&amp;AL52,FALSE),実行度合表集計!$I:$I,AG7,実行度合表集計!$S:$S,$A$5,実行度合表集計!$D:$D,"&lt;&gt;")</f>
        <v>#REF!</v>
      </c>
      <c r="AM7" s="855" t="e">
        <f ca="1">AL7-SUMIFS(実行度合表集計!$Q:$Q,実行度合表集計!$I:$I,AG7,実行度合表集計!$S:$S,$A$5,実行度合表集計!$D:$D,"&lt;&gt;")*1000</f>
        <v>#REF!</v>
      </c>
      <c r="AN7" s="857" t="e">
        <f ca="1">SUMIFS(INDIRECT("実行度合表集計!C"&amp;AN52,FALSE),実行度合表集計!$I:$I,AG7,実行度合表集計!$S:$S,$A$5,実行度合表集計!$D:$D,"&lt;&gt;")*集計フラグ3</f>
        <v>#REF!</v>
      </c>
      <c r="AO7" s="1766" t="str">
        <f>集計グループ3</f>
        <v>アクティブハウス</v>
      </c>
      <c r="AP7" s="1767"/>
      <c r="AQ7" s="1768"/>
      <c r="AR7" s="855" t="e">
        <f ca="1">SUMIFS(INDIRECT("実行度合表集計!C"&amp;AR52,FALSE),実行度合表集計!$I:$I,AO7,実行度合表集計!$S:$S,$A$5,実行度合表集計!$D:$D,"&lt;&gt;")</f>
        <v>#REF!</v>
      </c>
      <c r="AS7" s="845" t="e">
        <f t="shared" ca="1" si="13"/>
        <v>#REF!</v>
      </c>
      <c r="AT7" s="856" t="e">
        <f ca="1">SUMIFS(INDIRECT("実行度合表集計!C"&amp;AT52,FALSE),実行度合表集計!$I:$I,AO7,実行度合表集計!$S:$S,$A$5,実行度合表集計!$D:$D,"&lt;&gt;")</f>
        <v>#REF!</v>
      </c>
      <c r="AU7" s="855" t="e">
        <f ca="1">AT7-SUMIFS(実行度合表集計!$Q:$Q,実行度合表集計!$I:$I,AO7,実行度合表集計!$S:$S,$A$5,実行度合表集計!$D:$D,"&lt;&gt;")*1000</f>
        <v>#REF!</v>
      </c>
      <c r="AV7" s="857" t="e">
        <f ca="1">SUMIFS(INDIRECT("実行度合表集計!C"&amp;AV52,FALSE),実行度合表集計!$I:$I,AO7,実行度合表集計!$S:$S,$A$5,実行度合表集計!$D:$D,"&lt;&gt;")*集計フラグ3</f>
        <v>#REF!</v>
      </c>
      <c r="AW7" s="1766" t="str">
        <f>集計グループ3</f>
        <v>アクティブハウス</v>
      </c>
      <c r="AX7" s="1767"/>
      <c r="AY7" s="1768"/>
      <c r="AZ7" s="855" t="e">
        <f ca="1">SUMIFS(INDIRECT("実行度合表集計!C"&amp;AZ52,FALSE),実行度合表集計!$I:$I,AW7,実行度合表集計!$S:$S,$A$5,実行度合表集計!$D:$D,"&lt;&gt;")</f>
        <v>#REF!</v>
      </c>
      <c r="BA7" s="845" t="e">
        <f t="shared" ca="1" si="14"/>
        <v>#REF!</v>
      </c>
      <c r="BB7" s="856" t="e">
        <f ca="1">SUMIFS(INDIRECT("実行度合表集計!C"&amp;BB52,FALSE),実行度合表集計!$I:$I,AW7,実行度合表集計!$S:$S,$A$5,実行度合表集計!$D:$D,"&lt;&gt;")</f>
        <v>#REF!</v>
      </c>
      <c r="BC7" s="855" t="e">
        <f ca="1">BB7-SUMIFS(実行度合表集計!$Q:$Q,実行度合表集計!$I:$I,AW7,実行度合表集計!$S:$S,$A$5,実行度合表集計!$D:$D,"&lt;&gt;")*1000</f>
        <v>#REF!</v>
      </c>
      <c r="BD7" s="857" t="e">
        <f ca="1">SUMIFS(INDIRECT("実行度合表集計!C"&amp;BD52,FALSE),実行度合表集計!$I:$I,AW7,実行度合表集計!$S:$S,$A$5,実行度合表集計!$D:$D,"&lt;&gt;")*集計フラグ3</f>
        <v>#REF!</v>
      </c>
      <c r="BE7" s="858" t="e">
        <f t="shared" ca="1" si="3"/>
        <v>#REF!</v>
      </c>
      <c r="BF7" s="845" t="e">
        <f t="shared" ca="1" si="15"/>
        <v>#REF!</v>
      </c>
      <c r="BG7" s="855" t="e">
        <f t="shared" ca="1" si="4"/>
        <v>#REF!</v>
      </c>
      <c r="BH7" s="857" t="e">
        <f t="shared" ca="1" si="5"/>
        <v>#REF!</v>
      </c>
      <c r="BI7" s="1712"/>
      <c r="BJ7" s="854" t="s">
        <v>35</v>
      </c>
      <c r="BK7" s="1766" t="str">
        <f>集計グループ3</f>
        <v>アクティブハウス</v>
      </c>
      <c r="BL7" s="1767"/>
      <c r="BM7" s="1768"/>
      <c r="BN7" s="855" t="e">
        <f ca="1">SUMIFS(INDIRECT("実行度合表集計!C"&amp;BN52,FALSE),実行度合表集計!$I:$I,BK7,実行度合表集計!$S:$S,$A$5,実行度合表集計!$D:$D,"&lt;&gt;")</f>
        <v>#REF!</v>
      </c>
      <c r="BO7" s="845" t="e">
        <f t="shared" ca="1" si="16"/>
        <v>#REF!</v>
      </c>
      <c r="BP7" s="856" t="e">
        <f ca="1">SUMIFS(INDIRECT("実行度合表集計!C"&amp;BP52,FALSE),実行度合表集計!$I:$I,BK7,実行度合表集計!$S:$S,$A$5,実行度合表集計!$D:$D,"&lt;&gt;")</f>
        <v>#REF!</v>
      </c>
      <c r="BQ7" s="855" t="e">
        <f ca="1">BP7-SUMIFS(実行度合表集計!$Q:$Q,実行度合表集計!$I:$I,BK7,実行度合表集計!$S:$S,$A$5,実行度合表集計!$D:$D,"&lt;&gt;")*1000</f>
        <v>#REF!</v>
      </c>
      <c r="BR7" s="857" t="e">
        <f ca="1">SUMIFS(INDIRECT("実行度合表集計!C"&amp;BR52,FALSE),実行度合表集計!$I:$I,BK7,実行度合表集計!$S:$S,$A$5,実行度合表集計!$D:$D,"&lt;&gt;")*集計フラグ3</f>
        <v>#REF!</v>
      </c>
      <c r="BS7" s="1766" t="str">
        <f>集計グループ3</f>
        <v>アクティブハウス</v>
      </c>
      <c r="BT7" s="1767"/>
      <c r="BU7" s="1768"/>
      <c r="BV7" s="855" t="e">
        <f ca="1">SUMIFS(INDIRECT("実行度合表集計!C"&amp;BV52,FALSE),実行度合表集計!$I:$I,BS7,実行度合表集計!$S:$S,$A$5,実行度合表集計!$D:$D,"&lt;&gt;")</f>
        <v>#REF!</v>
      </c>
      <c r="BW7" s="845" t="e">
        <f t="shared" ca="1" si="17"/>
        <v>#REF!</v>
      </c>
      <c r="BX7" s="856" t="e">
        <f ca="1">SUMIFS(INDIRECT("実行度合表集計!C"&amp;BX52,FALSE),実行度合表集計!$I:$I,BS7,実行度合表集計!$S:$S,$A$5,実行度合表集計!$D:$D,"&lt;&gt;")</f>
        <v>#REF!</v>
      </c>
      <c r="BY7" s="855" t="e">
        <f ca="1">BX7-SUMIFS(実行度合表集計!$Q:$Q,実行度合表集計!$I:$I,BS7,実行度合表集計!$S:$S,$A$5,実行度合表集計!$D:$D,"&lt;&gt;")*1000</f>
        <v>#REF!</v>
      </c>
      <c r="BZ7" s="857" t="e">
        <f ca="1">SUMIFS(INDIRECT("実行度合表集計!C"&amp;BZ52,FALSE),実行度合表集計!$I:$I,BS7,実行度合表集計!$S:$S,$A$5,実行度合表集計!$D:$D,"&lt;&gt;")*集計フラグ3</f>
        <v>#REF!</v>
      </c>
      <c r="CA7" s="1766" t="str">
        <f>集計グループ3</f>
        <v>アクティブハウス</v>
      </c>
      <c r="CB7" s="1767"/>
      <c r="CC7" s="1768"/>
      <c r="CD7" s="855" t="e">
        <f ca="1">SUMIFS(INDIRECT("実行度合表集計!C"&amp;CD52,FALSE),実行度合表集計!$I:$I,CA7,実行度合表集計!$S:$S,$A$5,実行度合表集計!$D:$D,"&lt;&gt;")</f>
        <v>#REF!</v>
      </c>
      <c r="CE7" s="845" t="e">
        <f t="shared" ca="1" si="18"/>
        <v>#REF!</v>
      </c>
      <c r="CF7" s="856" t="e">
        <f ca="1">SUMIFS(INDIRECT("実行度合表集計!C"&amp;CF52,FALSE),実行度合表集計!$I:$I,CA7,実行度合表集計!$S:$S,$A$5,実行度合表集計!$D:$D,"&lt;&gt;")</f>
        <v>#REF!</v>
      </c>
      <c r="CG7" s="855" t="e">
        <f ca="1">CF7-SUMIFS(実行度合表集計!$Q:$Q,実行度合表集計!$I:$I,CA7,実行度合表集計!$S:$S,$A$5,実行度合表集計!$D:$D,"&lt;&gt;")*1000</f>
        <v>#REF!</v>
      </c>
      <c r="CH7" s="857" t="e">
        <f ca="1">SUMIFS(INDIRECT("実行度合表集計!C"&amp;CH52,FALSE),実行度合表集計!$I:$I,CA7,実行度合表集計!$S:$S,$A$5,実行度合表集計!$D:$D,"&lt;&gt;")*集計フラグ3</f>
        <v>#REF!</v>
      </c>
      <c r="CI7" s="858" t="e">
        <f t="shared" ca="1" si="19"/>
        <v>#REF!</v>
      </c>
      <c r="CJ7" s="845" t="e">
        <f t="shared" ca="1" si="20"/>
        <v>#REF!</v>
      </c>
      <c r="CK7" s="855" t="e">
        <f t="shared" ca="1" si="21"/>
        <v>#REF!</v>
      </c>
      <c r="CL7" s="857" t="e">
        <f t="shared" ca="1" si="22"/>
        <v>#REF!</v>
      </c>
      <c r="CM7" s="1712"/>
      <c r="CN7" s="854" t="s">
        <v>35</v>
      </c>
      <c r="CO7" s="1766" t="str">
        <f>集計グループ3</f>
        <v>アクティブハウス</v>
      </c>
      <c r="CP7" s="1767"/>
      <c r="CQ7" s="1768"/>
      <c r="CR7" s="855" t="e">
        <f ca="1">SUMIFS(INDIRECT("実行度合表集計!C"&amp;CR52,FALSE),実行度合表集計!$I:$I,CO7,実行度合表集計!$S:$S,$A$5,実行度合表集計!$D:$D,"&lt;&gt;")</f>
        <v>#REF!</v>
      </c>
      <c r="CS7" s="845" t="e">
        <f t="shared" ca="1" si="23"/>
        <v>#REF!</v>
      </c>
      <c r="CT7" s="856" t="e">
        <f ca="1">SUMIFS(INDIRECT("実行度合表集計!C"&amp;CT52,FALSE),実行度合表集計!$I:$I,CO7,実行度合表集計!$S:$S,$A$5,実行度合表集計!$D:$D,"&lt;&gt;")</f>
        <v>#REF!</v>
      </c>
      <c r="CU7" s="855" t="e">
        <f ca="1">CT7-SUMIFS(実行度合表集計!$Q:$Q,実行度合表集計!$I:$I,CO7,実行度合表集計!$S:$S,$A$5,実行度合表集計!$D:$D,"&lt;&gt;")*1000</f>
        <v>#REF!</v>
      </c>
      <c r="CV7" s="857" t="e">
        <f ca="1">SUMIFS(INDIRECT("実行度合表集計!C"&amp;CV52,FALSE),実行度合表集計!$I:$I,CO7,実行度合表集計!$S:$S,$A$5,実行度合表集計!$D:$D,"&lt;&gt;")*集計フラグ3</f>
        <v>#REF!</v>
      </c>
      <c r="CW7" s="1766" t="str">
        <f>集計グループ3</f>
        <v>アクティブハウス</v>
      </c>
      <c r="CX7" s="1767"/>
      <c r="CY7" s="1768"/>
      <c r="CZ7" s="855" t="e">
        <f ca="1">SUMIFS(INDIRECT("実行度合表集計!C"&amp;CZ52,FALSE),実行度合表集計!$I:$I,CW7,実行度合表集計!$S:$S,$A$5,実行度合表集計!$D:$D,"&lt;&gt;")</f>
        <v>#REF!</v>
      </c>
      <c r="DA7" s="845" t="e">
        <f t="shared" ca="1" si="24"/>
        <v>#REF!</v>
      </c>
      <c r="DB7" s="856" t="e">
        <f ca="1">SUMIFS(INDIRECT("実行度合表集計!C"&amp;DB52,FALSE),実行度合表集計!$I:$I,CW7,実行度合表集計!$S:$S,$A$5,実行度合表集計!$D:$D,"&lt;&gt;")</f>
        <v>#REF!</v>
      </c>
      <c r="DC7" s="855" t="e">
        <f ca="1">DB7-SUMIFS(実行度合表集計!$Q:$Q,実行度合表集計!$I:$I,CW7,実行度合表集計!$S:$S,$A$5,実行度合表集計!$D:$D,"&lt;&gt;")*1000</f>
        <v>#REF!</v>
      </c>
      <c r="DD7" s="857" t="e">
        <f ca="1">SUMIFS(INDIRECT("実行度合表集計!C"&amp;DD52,FALSE),実行度合表集計!$I:$I,CW7,実行度合表集計!$S:$S,$A$5,実行度合表集計!$D:$D,"&lt;&gt;")*集計フラグ3</f>
        <v>#REF!</v>
      </c>
      <c r="DE7" s="1766" t="str">
        <f>集計グループ3</f>
        <v>アクティブハウス</v>
      </c>
      <c r="DF7" s="1767"/>
      <c r="DG7" s="1768"/>
      <c r="DH7" s="855" t="e">
        <f ca="1">SUMIFS(INDIRECT("実行度合表集計!C"&amp;DH52,FALSE),実行度合表集計!$I:$I,DE7,実行度合表集計!$S:$S,$A$5,実行度合表集計!$D:$D,"&lt;&gt;")</f>
        <v>#REF!</v>
      </c>
      <c r="DI7" s="845" t="e">
        <f t="shared" ca="1" si="25"/>
        <v>#REF!</v>
      </c>
      <c r="DJ7" s="856" t="e">
        <f ca="1">SUMIFS(INDIRECT("実行度合表集計!C"&amp;DJ52,FALSE),実行度合表集計!$I:$I,DE7,実行度合表集計!$S:$S,$A$5,実行度合表集計!$D:$D,"&lt;&gt;")</f>
        <v>#REF!</v>
      </c>
      <c r="DK7" s="855" t="e">
        <f ca="1">DJ7-SUMIFS(実行度合表集計!$Q:$Q,実行度合表集計!$I:$I,DE7,実行度合表集計!$S:$S,$A$5,実行度合表集計!$D:$D,"&lt;&gt;")*1000</f>
        <v>#REF!</v>
      </c>
      <c r="DL7" s="857" t="e">
        <f ca="1">SUMIFS(INDIRECT("実行度合表集計!C"&amp;DL52,FALSE),実行度合表集計!$I:$I,DE7,実行度合表集計!$S:$S,$A$5,実行度合表集計!$D:$D,"&lt;&gt;")*集計フラグ3</f>
        <v>#REF!</v>
      </c>
      <c r="DM7" s="858" t="e">
        <f t="shared" ca="1" si="6"/>
        <v>#REF!</v>
      </c>
      <c r="DN7" s="845" t="e">
        <f t="shared" ca="1" si="26"/>
        <v>#REF!</v>
      </c>
      <c r="DO7" s="855" t="e">
        <f t="shared" ca="1" si="7"/>
        <v>#REF!</v>
      </c>
      <c r="DP7" s="859" t="e">
        <f t="shared" ca="1" si="27"/>
        <v>#REF!</v>
      </c>
      <c r="DR7" s="851"/>
      <c r="DS7" s="852"/>
      <c r="DT7" s="853"/>
    </row>
    <row r="8" spans="1:124" ht="14.1" customHeight="1" x14ac:dyDescent="0.25">
      <c r="A8" s="1712"/>
      <c r="B8" s="854" t="s">
        <v>36</v>
      </c>
      <c r="C8" s="1766" t="str">
        <f>集計グループ4</f>
        <v>君津住宅</v>
      </c>
      <c r="D8" s="1767"/>
      <c r="E8" s="1768"/>
      <c r="F8" s="855" t="e">
        <f ca="1">SUMIFS(INDIRECT("実行度合表集計!C"&amp;F52,FALSE),実行度合表集計!$I:$I,C8,実行度合表集計!$S:$S,$A$5,実行度合表集計!$D:$D,"&lt;&gt;")</f>
        <v>#REF!</v>
      </c>
      <c r="G8" s="845" t="e">
        <f t="shared" ca="1" si="8"/>
        <v>#REF!</v>
      </c>
      <c r="H8" s="856" t="e">
        <f ca="1">SUMIFS(INDIRECT("実行度合表集計!C"&amp;H52,FALSE),実行度合表集計!$I:$I,C8,実行度合表集計!$S:$S,$A$5,実行度合表集計!$D:$D,"&lt;&gt;")</f>
        <v>#REF!</v>
      </c>
      <c r="I8" s="855" t="e">
        <f ca="1">H8-SUMIFS(実行度合表集計!$Q:$Q,実行度合表集計!$I:$I,C8,実行度合表集計!$S:$S,$A$5,実行度合表集計!$D:$D,"&lt;&gt;")*1000</f>
        <v>#REF!</v>
      </c>
      <c r="J8" s="857" t="e">
        <f ca="1">SUMIFS(INDIRECT("実行度合表集計!C"&amp;J52,FALSE),実行度合表集計!$I:$I,C8,実行度合表集計!$S:$S,$A$5,実行度合表集計!$D:$D,"&lt;&gt;")*集計フラグ4</f>
        <v>#REF!</v>
      </c>
      <c r="K8" s="1766" t="str">
        <f>集計グループ4</f>
        <v>君津住宅</v>
      </c>
      <c r="L8" s="1767"/>
      <c r="M8" s="1768"/>
      <c r="N8" s="855" t="e">
        <f ca="1">SUMIFS(INDIRECT("実行度合表集計!C"&amp;N52,FALSE),実行度合表集計!$I:$I,K8,実行度合表集計!$S:$S,$A$5,実行度合表集計!$D:$D,"&lt;&gt;")</f>
        <v>#REF!</v>
      </c>
      <c r="O8" s="845" t="e">
        <f t="shared" ca="1" si="9"/>
        <v>#REF!</v>
      </c>
      <c r="P8" s="856" t="e">
        <f ca="1">SUMIFS(INDIRECT("実行度合表集計!C"&amp;P52,FALSE),実行度合表集計!$I:$I,K8,実行度合表集計!$S:$S,$A$5,実行度合表集計!$D:$D,"&lt;&gt;")</f>
        <v>#REF!</v>
      </c>
      <c r="Q8" s="855" t="e">
        <f ca="1">P8-SUMIFS(実行度合表集計!$Q:$Q,実行度合表集計!$I:$I,K8,実行度合表集計!$S:$S,$A$5,実行度合表集計!$D:$D,"&lt;&gt;")*1000</f>
        <v>#REF!</v>
      </c>
      <c r="R8" s="857" t="e">
        <f ca="1">SUMIFS(INDIRECT("実行度合表集計!C"&amp;R52,FALSE),実行度合表集計!$I:$I,K8,実行度合表集計!$S:$S,$A$5,実行度合表集計!$D:$D,"&lt;&gt;")*集計フラグ4</f>
        <v>#REF!</v>
      </c>
      <c r="S8" s="1766" t="str">
        <f>集計グループ4</f>
        <v>君津住宅</v>
      </c>
      <c r="T8" s="1767"/>
      <c r="U8" s="1768"/>
      <c r="V8" s="855" t="e">
        <f ca="1">SUMIFS(INDIRECT("実行度合表集計!C"&amp;V52,FALSE),実行度合表集計!$I:$I,S8,実行度合表集計!$S:$S,$A$5,実行度合表集計!$D:$D,"&lt;&gt;")</f>
        <v>#REF!</v>
      </c>
      <c r="W8" s="845" t="e">
        <f t="shared" ca="1" si="10"/>
        <v>#REF!</v>
      </c>
      <c r="X8" s="856" t="e">
        <f ca="1">SUMIFS(INDIRECT("実行度合表集計!C"&amp;X52,FALSE),実行度合表集計!$I:$I,S8,実行度合表集計!$S:$S,$A$5,実行度合表集計!$D:$D,"&lt;&gt;")</f>
        <v>#REF!</v>
      </c>
      <c r="Y8" s="855" t="e">
        <f ca="1">X8-SUMIFS(実行度合表集計!$Q:$Q,実行度合表集計!$I:$I,S8,実行度合表集計!$S:$S,$A$5,実行度合表集計!$D:$D,"&lt;&gt;")*1000</f>
        <v>#REF!</v>
      </c>
      <c r="Z8" s="857" t="e">
        <f ca="1">SUMIFS(INDIRECT("実行度合表集計!C"&amp;Z52,FALSE),実行度合表集計!$I:$I,S8,実行度合表集計!$S:$S,$A$5,実行度合表集計!$D:$D,"&lt;&gt;")*集計フラグ4</f>
        <v>#REF!</v>
      </c>
      <c r="AA8" s="858" t="e">
        <f t="shared" ca="1" si="0"/>
        <v>#REF!</v>
      </c>
      <c r="AB8" s="845" t="e">
        <f t="shared" ca="1" si="11"/>
        <v>#REF!</v>
      </c>
      <c r="AC8" s="855" t="e">
        <f t="shared" ca="1" si="1"/>
        <v>#REF!</v>
      </c>
      <c r="AD8" s="857" t="e">
        <f t="shared" ca="1" si="2"/>
        <v>#REF!</v>
      </c>
      <c r="AE8" s="1712"/>
      <c r="AF8" s="854" t="s">
        <v>36</v>
      </c>
      <c r="AG8" s="1766" t="str">
        <f>集計グループ4</f>
        <v>君津住宅</v>
      </c>
      <c r="AH8" s="1767"/>
      <c r="AI8" s="1768"/>
      <c r="AJ8" s="855" t="e">
        <f ca="1">SUMIFS(INDIRECT("実行度合表集計!C"&amp;AJ52,FALSE),実行度合表集計!$I:$I,AG8,実行度合表集計!$S:$S,$A$5,実行度合表集計!$D:$D,"&lt;&gt;")</f>
        <v>#REF!</v>
      </c>
      <c r="AK8" s="845" t="e">
        <f t="shared" ca="1" si="12"/>
        <v>#REF!</v>
      </c>
      <c r="AL8" s="856" t="e">
        <f ca="1">SUMIFS(INDIRECT("実行度合表集計!C"&amp;AL52,FALSE),実行度合表集計!$I:$I,AG8,実行度合表集計!$S:$S,$A$5,実行度合表集計!$D:$D,"&lt;&gt;")</f>
        <v>#REF!</v>
      </c>
      <c r="AM8" s="855" t="e">
        <f ca="1">AL8-SUMIFS(実行度合表集計!$Q:$Q,実行度合表集計!$I:$I,AG8,実行度合表集計!$S:$S,$A$5,実行度合表集計!$D:$D,"&lt;&gt;")*1000</f>
        <v>#REF!</v>
      </c>
      <c r="AN8" s="857" t="e">
        <f ca="1">SUMIFS(INDIRECT("実行度合表集計!C"&amp;AN52,FALSE),実行度合表集計!$I:$I,AG8,実行度合表集計!$S:$S,$A$5,実行度合表集計!$D:$D,"&lt;&gt;")*集計フラグ4</f>
        <v>#REF!</v>
      </c>
      <c r="AO8" s="1766" t="str">
        <f>集計グループ4</f>
        <v>君津住宅</v>
      </c>
      <c r="AP8" s="1767"/>
      <c r="AQ8" s="1768"/>
      <c r="AR8" s="855" t="e">
        <f ca="1">SUMIFS(INDIRECT("実行度合表集計!C"&amp;AR52,FALSE),実行度合表集計!$I:$I,AO8,実行度合表集計!$S:$S,$A$5,実行度合表集計!$D:$D,"&lt;&gt;")</f>
        <v>#REF!</v>
      </c>
      <c r="AS8" s="845" t="e">
        <f t="shared" ca="1" si="13"/>
        <v>#REF!</v>
      </c>
      <c r="AT8" s="856" t="e">
        <f ca="1">SUMIFS(INDIRECT("実行度合表集計!C"&amp;AT52,FALSE),実行度合表集計!$I:$I,AO8,実行度合表集計!$S:$S,$A$5,実行度合表集計!$D:$D,"&lt;&gt;")</f>
        <v>#REF!</v>
      </c>
      <c r="AU8" s="855" t="e">
        <f ca="1">AT8-SUMIFS(実行度合表集計!$Q:$Q,実行度合表集計!$I:$I,AO8,実行度合表集計!$S:$S,$A$5,実行度合表集計!$D:$D,"&lt;&gt;")*1000</f>
        <v>#REF!</v>
      </c>
      <c r="AV8" s="857" t="e">
        <f ca="1">SUMIFS(INDIRECT("実行度合表集計!C"&amp;AV52,FALSE),実行度合表集計!$I:$I,AO8,実行度合表集計!$S:$S,$A$5,実行度合表集計!$D:$D,"&lt;&gt;")*集計フラグ4</f>
        <v>#REF!</v>
      </c>
      <c r="AW8" s="1766" t="str">
        <f>集計グループ4</f>
        <v>君津住宅</v>
      </c>
      <c r="AX8" s="1767"/>
      <c r="AY8" s="1768"/>
      <c r="AZ8" s="855" t="e">
        <f ca="1">SUMIFS(INDIRECT("実行度合表集計!C"&amp;AZ52,FALSE),実行度合表集計!$I:$I,AW8,実行度合表集計!$S:$S,$A$5,実行度合表集計!$D:$D,"&lt;&gt;")</f>
        <v>#REF!</v>
      </c>
      <c r="BA8" s="845" t="e">
        <f t="shared" ca="1" si="14"/>
        <v>#REF!</v>
      </c>
      <c r="BB8" s="856" t="e">
        <f ca="1">SUMIFS(INDIRECT("実行度合表集計!C"&amp;BB52,FALSE),実行度合表集計!$I:$I,AW8,実行度合表集計!$S:$S,$A$5,実行度合表集計!$D:$D,"&lt;&gt;")</f>
        <v>#REF!</v>
      </c>
      <c r="BC8" s="855" t="e">
        <f ca="1">BB8-SUMIFS(実行度合表集計!$Q:$Q,実行度合表集計!$I:$I,AW8,実行度合表集計!$S:$S,$A$5,実行度合表集計!$D:$D,"&lt;&gt;")*1000</f>
        <v>#REF!</v>
      </c>
      <c r="BD8" s="857" t="e">
        <f ca="1">SUMIFS(INDIRECT("実行度合表集計!C"&amp;BD52,FALSE),実行度合表集計!$I:$I,AW8,実行度合表集計!$S:$S,$A$5,実行度合表集計!$D:$D,"&lt;&gt;")*集計フラグ4</f>
        <v>#REF!</v>
      </c>
      <c r="BE8" s="858" t="e">
        <f t="shared" ca="1" si="3"/>
        <v>#REF!</v>
      </c>
      <c r="BF8" s="845" t="e">
        <f t="shared" ca="1" si="15"/>
        <v>#REF!</v>
      </c>
      <c r="BG8" s="855" t="e">
        <f t="shared" ca="1" si="4"/>
        <v>#REF!</v>
      </c>
      <c r="BH8" s="857" t="e">
        <f t="shared" ca="1" si="5"/>
        <v>#REF!</v>
      </c>
      <c r="BI8" s="1712"/>
      <c r="BJ8" s="854" t="s">
        <v>36</v>
      </c>
      <c r="BK8" s="1766" t="str">
        <f>集計グループ4</f>
        <v>君津住宅</v>
      </c>
      <c r="BL8" s="1767"/>
      <c r="BM8" s="1768"/>
      <c r="BN8" s="855" t="e">
        <f ca="1">SUMIFS(INDIRECT("実行度合表集計!C"&amp;BN52,FALSE),実行度合表集計!$I:$I,BK8,実行度合表集計!$S:$S,$A$5,実行度合表集計!$D:$D,"&lt;&gt;")</f>
        <v>#REF!</v>
      </c>
      <c r="BO8" s="845" t="e">
        <f t="shared" ca="1" si="16"/>
        <v>#REF!</v>
      </c>
      <c r="BP8" s="856" t="e">
        <f ca="1">SUMIFS(INDIRECT("実行度合表集計!C"&amp;BP52,FALSE),実行度合表集計!$I:$I,BK8,実行度合表集計!$S:$S,$A$5,実行度合表集計!$D:$D,"&lt;&gt;")</f>
        <v>#REF!</v>
      </c>
      <c r="BQ8" s="855" t="e">
        <f ca="1">BP8-SUMIFS(実行度合表集計!$Q:$Q,実行度合表集計!$I:$I,BK8,実行度合表集計!$S:$S,$A$5,実行度合表集計!$D:$D,"&lt;&gt;")*1000</f>
        <v>#REF!</v>
      </c>
      <c r="BR8" s="857" t="e">
        <f ca="1">SUMIFS(INDIRECT("実行度合表集計!C"&amp;BR52,FALSE),実行度合表集計!$I:$I,BK8,実行度合表集計!$S:$S,$A$5,実行度合表集計!$D:$D,"&lt;&gt;")*集計フラグ4</f>
        <v>#REF!</v>
      </c>
      <c r="BS8" s="1766" t="str">
        <f>集計グループ4</f>
        <v>君津住宅</v>
      </c>
      <c r="BT8" s="1767"/>
      <c r="BU8" s="1768"/>
      <c r="BV8" s="855" t="e">
        <f ca="1">SUMIFS(INDIRECT("実行度合表集計!C"&amp;BV52,FALSE),実行度合表集計!$I:$I,BS8,実行度合表集計!$S:$S,$A$5,実行度合表集計!$D:$D,"&lt;&gt;")</f>
        <v>#REF!</v>
      </c>
      <c r="BW8" s="845" t="e">
        <f t="shared" ca="1" si="17"/>
        <v>#REF!</v>
      </c>
      <c r="BX8" s="856" t="e">
        <f ca="1">SUMIFS(INDIRECT("実行度合表集計!C"&amp;BX52,FALSE),実行度合表集計!$I:$I,BS8,実行度合表集計!$S:$S,$A$5,実行度合表集計!$D:$D,"&lt;&gt;")</f>
        <v>#REF!</v>
      </c>
      <c r="BY8" s="855" t="e">
        <f ca="1">BX8-SUMIFS(実行度合表集計!$Q:$Q,実行度合表集計!$I:$I,BS8,実行度合表集計!$S:$S,$A$5,実行度合表集計!$D:$D,"&lt;&gt;")*1000</f>
        <v>#REF!</v>
      </c>
      <c r="BZ8" s="857" t="e">
        <f ca="1">SUMIFS(INDIRECT("実行度合表集計!C"&amp;BZ52,FALSE),実行度合表集計!$I:$I,BS8,実行度合表集計!$S:$S,$A$5,実行度合表集計!$D:$D,"&lt;&gt;")*集計フラグ4</f>
        <v>#REF!</v>
      </c>
      <c r="CA8" s="1766" t="str">
        <f>集計グループ4</f>
        <v>君津住宅</v>
      </c>
      <c r="CB8" s="1767"/>
      <c r="CC8" s="1768"/>
      <c r="CD8" s="855" t="e">
        <f ca="1">SUMIFS(INDIRECT("実行度合表集計!C"&amp;CD52,FALSE),実行度合表集計!$I:$I,CA8,実行度合表集計!$S:$S,$A$5,実行度合表集計!$D:$D,"&lt;&gt;")</f>
        <v>#REF!</v>
      </c>
      <c r="CE8" s="845" t="e">
        <f t="shared" ca="1" si="18"/>
        <v>#REF!</v>
      </c>
      <c r="CF8" s="856" t="e">
        <f ca="1">SUMIFS(INDIRECT("実行度合表集計!C"&amp;CF52,FALSE),実行度合表集計!$I:$I,CA8,実行度合表集計!$S:$S,$A$5,実行度合表集計!$D:$D,"&lt;&gt;")</f>
        <v>#REF!</v>
      </c>
      <c r="CG8" s="855" t="e">
        <f ca="1">CF8-SUMIFS(実行度合表集計!$Q:$Q,実行度合表集計!$I:$I,CA8,実行度合表集計!$S:$S,$A$5,実行度合表集計!$D:$D,"&lt;&gt;")*1000</f>
        <v>#REF!</v>
      </c>
      <c r="CH8" s="857" t="e">
        <f ca="1">SUMIFS(INDIRECT("実行度合表集計!C"&amp;CH52,FALSE),実行度合表集計!$I:$I,CA8,実行度合表集計!$S:$S,$A$5,実行度合表集計!$D:$D,"&lt;&gt;")*集計フラグ4</f>
        <v>#REF!</v>
      </c>
      <c r="CI8" s="858" t="e">
        <f t="shared" ca="1" si="19"/>
        <v>#REF!</v>
      </c>
      <c r="CJ8" s="845" t="e">
        <f t="shared" ca="1" si="20"/>
        <v>#REF!</v>
      </c>
      <c r="CK8" s="855" t="e">
        <f t="shared" ca="1" si="21"/>
        <v>#REF!</v>
      </c>
      <c r="CL8" s="857" t="e">
        <f t="shared" ca="1" si="22"/>
        <v>#REF!</v>
      </c>
      <c r="CM8" s="1712"/>
      <c r="CN8" s="854" t="s">
        <v>36</v>
      </c>
      <c r="CO8" s="1766" t="str">
        <f>集計グループ4</f>
        <v>君津住宅</v>
      </c>
      <c r="CP8" s="1767"/>
      <c r="CQ8" s="1768"/>
      <c r="CR8" s="855" t="e">
        <f ca="1">SUMIFS(INDIRECT("実行度合表集計!C"&amp;CR52,FALSE),実行度合表集計!$I:$I,CO8,実行度合表集計!$S:$S,$A$5,実行度合表集計!$D:$D,"&lt;&gt;")</f>
        <v>#REF!</v>
      </c>
      <c r="CS8" s="845" t="e">
        <f t="shared" ca="1" si="23"/>
        <v>#REF!</v>
      </c>
      <c r="CT8" s="856" t="e">
        <f ca="1">SUMIFS(INDIRECT("実行度合表集計!C"&amp;CT52,FALSE),実行度合表集計!$I:$I,CO8,実行度合表集計!$S:$S,$A$5,実行度合表集計!$D:$D,"&lt;&gt;")</f>
        <v>#REF!</v>
      </c>
      <c r="CU8" s="855" t="e">
        <f ca="1">CT8-SUMIFS(実行度合表集計!$Q:$Q,実行度合表集計!$I:$I,CO8,実行度合表集計!$S:$S,$A$5,実行度合表集計!$D:$D,"&lt;&gt;")*1000</f>
        <v>#REF!</v>
      </c>
      <c r="CV8" s="857" t="e">
        <f ca="1">SUMIFS(INDIRECT("実行度合表集計!C"&amp;CV52,FALSE),実行度合表集計!$I:$I,CO8,実行度合表集計!$S:$S,$A$5,実行度合表集計!$D:$D,"&lt;&gt;")*集計フラグ4</f>
        <v>#REF!</v>
      </c>
      <c r="CW8" s="1766" t="str">
        <f>集計グループ4</f>
        <v>君津住宅</v>
      </c>
      <c r="CX8" s="1767"/>
      <c r="CY8" s="1768"/>
      <c r="CZ8" s="855" t="e">
        <f ca="1">SUMIFS(INDIRECT("実行度合表集計!C"&amp;CZ52,FALSE),実行度合表集計!$I:$I,CW8,実行度合表集計!$S:$S,$A$5,実行度合表集計!$D:$D,"&lt;&gt;")</f>
        <v>#REF!</v>
      </c>
      <c r="DA8" s="845" t="e">
        <f t="shared" ca="1" si="24"/>
        <v>#REF!</v>
      </c>
      <c r="DB8" s="856" t="e">
        <f ca="1">SUMIFS(INDIRECT("実行度合表集計!C"&amp;DB52,FALSE),実行度合表集計!$I:$I,CW8,実行度合表集計!$S:$S,$A$5,実行度合表集計!$D:$D,"&lt;&gt;")</f>
        <v>#REF!</v>
      </c>
      <c r="DC8" s="855" t="e">
        <f ca="1">DB8-SUMIFS(実行度合表集計!$Q:$Q,実行度合表集計!$I:$I,CW8,実行度合表集計!$S:$S,$A$5,実行度合表集計!$D:$D,"&lt;&gt;")*1000</f>
        <v>#REF!</v>
      </c>
      <c r="DD8" s="857" t="e">
        <f ca="1">SUMIFS(INDIRECT("実行度合表集計!C"&amp;DD52,FALSE),実行度合表集計!$I:$I,CW8,実行度合表集計!$S:$S,$A$5,実行度合表集計!$D:$D,"&lt;&gt;")*集計フラグ4</f>
        <v>#REF!</v>
      </c>
      <c r="DE8" s="1766" t="str">
        <f>集計グループ4</f>
        <v>君津住宅</v>
      </c>
      <c r="DF8" s="1767"/>
      <c r="DG8" s="1768"/>
      <c r="DH8" s="855" t="e">
        <f ca="1">SUMIFS(INDIRECT("実行度合表集計!C"&amp;DH52,FALSE),実行度合表集計!$I:$I,DE8,実行度合表集計!$S:$S,$A$5,実行度合表集計!$D:$D,"&lt;&gt;")</f>
        <v>#REF!</v>
      </c>
      <c r="DI8" s="845" t="e">
        <f t="shared" ca="1" si="25"/>
        <v>#REF!</v>
      </c>
      <c r="DJ8" s="856" t="e">
        <f ca="1">SUMIFS(INDIRECT("実行度合表集計!C"&amp;DJ52,FALSE),実行度合表集計!$I:$I,DE8,実行度合表集計!$S:$S,$A$5,実行度合表集計!$D:$D,"&lt;&gt;")</f>
        <v>#REF!</v>
      </c>
      <c r="DK8" s="855" t="e">
        <f ca="1">DJ8-SUMIFS(実行度合表集計!$Q:$Q,実行度合表集計!$I:$I,DE8,実行度合表集計!$S:$S,$A$5,実行度合表集計!$D:$D,"&lt;&gt;")*1000</f>
        <v>#REF!</v>
      </c>
      <c r="DL8" s="857" t="e">
        <f ca="1">SUMIFS(INDIRECT("実行度合表集計!C"&amp;DL52,FALSE),実行度合表集計!$I:$I,DE8,実行度合表集計!$S:$S,$A$5,実行度合表集計!$D:$D,"&lt;&gt;")*集計フラグ4</f>
        <v>#REF!</v>
      </c>
      <c r="DM8" s="858" t="e">
        <f t="shared" ca="1" si="6"/>
        <v>#REF!</v>
      </c>
      <c r="DN8" s="845" t="e">
        <f t="shared" ca="1" si="26"/>
        <v>#REF!</v>
      </c>
      <c r="DO8" s="855" t="e">
        <f t="shared" ca="1" si="7"/>
        <v>#REF!</v>
      </c>
      <c r="DP8" s="859" t="e">
        <f t="shared" ca="1" si="27"/>
        <v>#REF!</v>
      </c>
      <c r="DR8" s="851"/>
      <c r="DS8" s="852"/>
      <c r="DT8" s="853"/>
    </row>
    <row r="9" spans="1:124" ht="14.1" customHeight="1" x14ac:dyDescent="0.25">
      <c r="A9" s="1712"/>
      <c r="B9" s="854" t="s">
        <v>37</v>
      </c>
      <c r="C9" s="1766" t="str">
        <f>集計グループ5</f>
        <v>Graph熊本</v>
      </c>
      <c r="D9" s="1767"/>
      <c r="E9" s="1768"/>
      <c r="F9" s="855" t="e">
        <f ca="1">SUMIFS(INDIRECT("実行度合表集計!C"&amp;F52,FALSE),実行度合表集計!$I:$I,C9,実行度合表集計!$S:$S,$A$5,実行度合表集計!$D:$D,"&lt;&gt;")</f>
        <v>#REF!</v>
      </c>
      <c r="G9" s="845" t="e">
        <f ca="1">IF(F9&lt;&gt;0,H9/F9,"")</f>
        <v>#REF!</v>
      </c>
      <c r="H9" s="856" t="e">
        <f ca="1">SUMIFS(INDIRECT("実行度合表集計!C"&amp;H52,FALSE),実行度合表集計!$I:$I,C9,実行度合表集計!$S:$S,$A$5,実行度合表集計!$D:$D,"&lt;&gt;")</f>
        <v>#REF!</v>
      </c>
      <c r="I9" s="855" t="e">
        <f ca="1">H9-SUMIFS(実行度合表集計!$Q:$Q,実行度合表集計!$I:$I,C9,実行度合表集計!$S:$S,$A$5,実行度合表集計!$D:$D,"&lt;&gt;")*1000</f>
        <v>#REF!</v>
      </c>
      <c r="J9" s="857" t="e">
        <f ca="1">SUMIFS(INDIRECT("実行度合表集計!C"&amp;J52,FALSE),実行度合表集計!$I:$I,C9,実行度合表集計!$S:$S,$A$5,実行度合表集計!$D:$D,"&lt;&gt;")*集計フラグ5</f>
        <v>#REF!</v>
      </c>
      <c r="K9" s="1766" t="str">
        <f>集計グループ5</f>
        <v>Graph熊本</v>
      </c>
      <c r="L9" s="1767"/>
      <c r="M9" s="1768"/>
      <c r="N9" s="855" t="e">
        <f ca="1">SUMIFS(INDIRECT("実行度合表集計!C"&amp;N52,FALSE),実行度合表集計!$I:$I,K9,実行度合表集計!$S:$S,$A$5,実行度合表集計!$D:$D,"&lt;&gt;")</f>
        <v>#REF!</v>
      </c>
      <c r="O9" s="845" t="e">
        <f ca="1">IF(N9&lt;&gt;0,P9/N9,"")</f>
        <v>#REF!</v>
      </c>
      <c r="P9" s="856" t="e">
        <f ca="1">SUMIFS(INDIRECT("実行度合表集計!C"&amp;P52,FALSE),実行度合表集計!$I:$I,K9,実行度合表集計!$S:$S,$A$5,実行度合表集計!$D:$D,"&lt;&gt;")</f>
        <v>#REF!</v>
      </c>
      <c r="Q9" s="855" t="e">
        <f ca="1">P9-SUMIFS(実行度合表集計!$Q:$Q,実行度合表集計!$I:$I,K9,実行度合表集計!$S:$S,$A$5,実行度合表集計!$D:$D,"&lt;&gt;")*1000</f>
        <v>#REF!</v>
      </c>
      <c r="R9" s="857" t="e">
        <f ca="1">SUMIFS(INDIRECT("実行度合表集計!C"&amp;R52,FALSE),実行度合表集計!$I:$I,K9,実行度合表集計!$S:$S,$A$5,実行度合表集計!$D:$D,"&lt;&gt;")*集計フラグ5</f>
        <v>#REF!</v>
      </c>
      <c r="S9" s="1766" t="str">
        <f>集計グループ5</f>
        <v>Graph熊本</v>
      </c>
      <c r="T9" s="1767"/>
      <c r="U9" s="1768"/>
      <c r="V9" s="855" t="e">
        <f ca="1">SUMIFS(INDIRECT("実行度合表集計!C"&amp;V52,FALSE),実行度合表集計!$I:$I,S9,実行度合表集計!$S:$S,$A$5,実行度合表集計!$D:$D,"&lt;&gt;")</f>
        <v>#REF!</v>
      </c>
      <c r="W9" s="845" t="e">
        <f ca="1">IF(V9&lt;&gt;0,X9/V9,"")</f>
        <v>#REF!</v>
      </c>
      <c r="X9" s="856" t="e">
        <f ca="1">SUMIFS(INDIRECT("実行度合表集計!C"&amp;X52,FALSE),実行度合表集計!$I:$I,S9,実行度合表集計!$S:$S,$A$5,実行度合表集計!$D:$D,"&lt;&gt;")</f>
        <v>#REF!</v>
      </c>
      <c r="Y9" s="855" t="e">
        <f ca="1">X9-SUMIFS(実行度合表集計!$Q:$Q,実行度合表集計!$I:$I,S9,実行度合表集計!$S:$S,$A$5,実行度合表集計!$D:$D,"&lt;&gt;")*1000</f>
        <v>#REF!</v>
      </c>
      <c r="Z9" s="857" t="e">
        <f ca="1">SUMIFS(INDIRECT("実行度合表集計!C"&amp;Z52,FALSE),実行度合表集計!$I:$I,S9,実行度合表集計!$S:$S,$A$5,実行度合表集計!$D:$D,"&lt;&gt;")*集計フラグ5</f>
        <v>#REF!</v>
      </c>
      <c r="AA9" s="858" t="e">
        <f t="shared" ca="1" si="0"/>
        <v>#REF!</v>
      </c>
      <c r="AB9" s="845" t="e">
        <f t="shared" ca="1" si="11"/>
        <v>#REF!</v>
      </c>
      <c r="AC9" s="855" t="e">
        <f t="shared" ca="1" si="1"/>
        <v>#REF!</v>
      </c>
      <c r="AD9" s="857" t="e">
        <f t="shared" ca="1" si="2"/>
        <v>#REF!</v>
      </c>
      <c r="AE9" s="1712"/>
      <c r="AF9" s="854" t="s">
        <v>37</v>
      </c>
      <c r="AG9" s="1766" t="str">
        <f>集計グループ5</f>
        <v>Graph熊本</v>
      </c>
      <c r="AH9" s="1767"/>
      <c r="AI9" s="1768"/>
      <c r="AJ9" s="855" t="e">
        <f ca="1">SUMIFS(INDIRECT("実行度合表集計!C"&amp;AJ52,FALSE),実行度合表集計!$I:$I,AG9,実行度合表集計!$S:$S,$A$5,実行度合表集計!$D:$D,"&lt;&gt;")</f>
        <v>#REF!</v>
      </c>
      <c r="AK9" s="845" t="e">
        <f ca="1">IF(AJ9&lt;&gt;0,AL9/AJ9,"")</f>
        <v>#REF!</v>
      </c>
      <c r="AL9" s="856" t="e">
        <f ca="1">SUMIFS(INDIRECT("実行度合表集計!C"&amp;AL52,FALSE),実行度合表集計!$I:$I,AG9,実行度合表集計!$S:$S,$A$5,実行度合表集計!$D:$D,"&lt;&gt;")</f>
        <v>#REF!</v>
      </c>
      <c r="AM9" s="855" t="e">
        <f ca="1">AL9-SUMIFS(実行度合表集計!$Q:$Q,実行度合表集計!$I:$I,AG9,実行度合表集計!$S:$S,$A$5,実行度合表集計!$D:$D,"&lt;&gt;")*1000</f>
        <v>#REF!</v>
      </c>
      <c r="AN9" s="857" t="e">
        <f ca="1">SUMIFS(INDIRECT("実行度合表集計!C"&amp;AN52,FALSE),実行度合表集計!$I:$I,AG9,実行度合表集計!$S:$S,$A$5,実行度合表集計!$D:$D,"&lt;&gt;")*集計フラグ5</f>
        <v>#REF!</v>
      </c>
      <c r="AO9" s="1766" t="str">
        <f>集計グループ5</f>
        <v>Graph熊本</v>
      </c>
      <c r="AP9" s="1767"/>
      <c r="AQ9" s="1768"/>
      <c r="AR9" s="855" t="e">
        <f ca="1">SUMIFS(INDIRECT("実行度合表集計!C"&amp;AR52,FALSE),実行度合表集計!$I:$I,AO9,実行度合表集計!$S:$S,$A$5,実行度合表集計!$D:$D,"&lt;&gt;")</f>
        <v>#REF!</v>
      </c>
      <c r="AS9" s="845" t="e">
        <f ca="1">IF(AR9&lt;&gt;0,AT9/AR9,"")</f>
        <v>#REF!</v>
      </c>
      <c r="AT9" s="856" t="e">
        <f ca="1">SUMIFS(INDIRECT("実行度合表集計!C"&amp;AT52,FALSE),実行度合表集計!$I:$I,AO9,実行度合表集計!$S:$S,$A$5,実行度合表集計!$D:$D,"&lt;&gt;")</f>
        <v>#REF!</v>
      </c>
      <c r="AU9" s="855" t="e">
        <f ca="1">AT9-SUMIFS(実行度合表集計!$Q:$Q,実行度合表集計!$I:$I,AO9,実行度合表集計!$S:$S,$A$5,実行度合表集計!$D:$D,"&lt;&gt;")*1000</f>
        <v>#REF!</v>
      </c>
      <c r="AV9" s="857" t="e">
        <f ca="1">SUMIFS(INDIRECT("実行度合表集計!C"&amp;AV52,FALSE),実行度合表集計!$I:$I,AO9,実行度合表集計!$S:$S,$A$5,実行度合表集計!$D:$D,"&lt;&gt;")*集計フラグ5</f>
        <v>#REF!</v>
      </c>
      <c r="AW9" s="1766" t="str">
        <f>集計グループ5</f>
        <v>Graph熊本</v>
      </c>
      <c r="AX9" s="1767"/>
      <c r="AY9" s="1768"/>
      <c r="AZ9" s="855" t="e">
        <f ca="1">SUMIFS(INDIRECT("実行度合表集計!C"&amp;AZ52,FALSE),実行度合表集計!$I:$I,AW9,実行度合表集計!$S:$S,$A$5,実行度合表集計!$D:$D,"&lt;&gt;")</f>
        <v>#REF!</v>
      </c>
      <c r="BA9" s="845" t="e">
        <f ca="1">IF(AZ9&lt;&gt;0,BB9/AZ9,"")</f>
        <v>#REF!</v>
      </c>
      <c r="BB9" s="856" t="e">
        <f ca="1">SUMIFS(INDIRECT("実行度合表集計!C"&amp;BB52,FALSE),実行度合表集計!$I:$I,AW9,実行度合表集計!$S:$S,$A$5,実行度合表集計!$D:$D,"&lt;&gt;")</f>
        <v>#REF!</v>
      </c>
      <c r="BC9" s="855" t="e">
        <f ca="1">BB9-SUMIFS(実行度合表集計!$Q:$Q,実行度合表集計!$I:$I,AW9,実行度合表集計!$S:$S,$A$5,実行度合表集計!$D:$D,"&lt;&gt;")*1000</f>
        <v>#REF!</v>
      </c>
      <c r="BD9" s="857" t="e">
        <f ca="1">SUMIFS(INDIRECT("実行度合表集計!C"&amp;BD52,FALSE),実行度合表集計!$I:$I,AW9,実行度合表集計!$S:$S,$A$5,実行度合表集計!$D:$D,"&lt;&gt;")*集計フラグ5</f>
        <v>#REF!</v>
      </c>
      <c r="BE9" s="858" t="e">
        <f t="shared" ca="1" si="3"/>
        <v>#REF!</v>
      </c>
      <c r="BF9" s="845" t="e">
        <f t="shared" ca="1" si="15"/>
        <v>#REF!</v>
      </c>
      <c r="BG9" s="855" t="e">
        <f t="shared" ca="1" si="4"/>
        <v>#REF!</v>
      </c>
      <c r="BH9" s="857" t="e">
        <f t="shared" ca="1" si="5"/>
        <v>#REF!</v>
      </c>
      <c r="BI9" s="1712"/>
      <c r="BJ9" s="854" t="s">
        <v>37</v>
      </c>
      <c r="BK9" s="1766" t="str">
        <f>集計グループ5</f>
        <v>Graph熊本</v>
      </c>
      <c r="BL9" s="1767"/>
      <c r="BM9" s="1768"/>
      <c r="BN9" s="855" t="e">
        <f ca="1">SUMIFS(INDIRECT("実行度合表集計!C"&amp;BN52,FALSE),実行度合表集計!$I:$I,BK9,実行度合表集計!$S:$S,$A$5,実行度合表集計!$D:$D,"&lt;&gt;")</f>
        <v>#REF!</v>
      </c>
      <c r="BO9" s="845" t="e">
        <f ca="1">IF(BN9&lt;&gt;0,BP9/BN9,"")</f>
        <v>#REF!</v>
      </c>
      <c r="BP9" s="856" t="e">
        <f ca="1">SUMIFS(INDIRECT("実行度合表集計!C"&amp;BP52,FALSE),実行度合表集計!$I:$I,BK9,実行度合表集計!$S:$S,$A$5,実行度合表集計!$D:$D,"&lt;&gt;")</f>
        <v>#REF!</v>
      </c>
      <c r="BQ9" s="855" t="e">
        <f ca="1">BP9-SUMIFS(実行度合表集計!$Q:$Q,実行度合表集計!$I:$I,BK9,実行度合表集計!$S:$S,$A$5,実行度合表集計!$D:$D,"&lt;&gt;")*1000</f>
        <v>#REF!</v>
      </c>
      <c r="BR9" s="857" t="e">
        <f ca="1">SUMIFS(INDIRECT("実行度合表集計!C"&amp;BR52,FALSE),実行度合表集計!$I:$I,BK9,実行度合表集計!$S:$S,$A$5,実行度合表集計!$D:$D,"&lt;&gt;")*集計フラグ5</f>
        <v>#REF!</v>
      </c>
      <c r="BS9" s="1766" t="str">
        <f>集計グループ5</f>
        <v>Graph熊本</v>
      </c>
      <c r="BT9" s="1767"/>
      <c r="BU9" s="1768"/>
      <c r="BV9" s="855" t="e">
        <f ca="1">SUMIFS(INDIRECT("実行度合表集計!C"&amp;BV52,FALSE),実行度合表集計!$I:$I,BS9,実行度合表集計!$S:$S,$A$5,実行度合表集計!$D:$D,"&lt;&gt;")</f>
        <v>#REF!</v>
      </c>
      <c r="BW9" s="845" t="e">
        <f ca="1">IF(BV9&lt;&gt;0,BX9/BV9,"")</f>
        <v>#REF!</v>
      </c>
      <c r="BX9" s="856" t="e">
        <f ca="1">SUMIFS(INDIRECT("実行度合表集計!C"&amp;BX52,FALSE),実行度合表集計!$I:$I,BS9,実行度合表集計!$S:$S,$A$5,実行度合表集計!$D:$D,"&lt;&gt;")</f>
        <v>#REF!</v>
      </c>
      <c r="BY9" s="855" t="e">
        <f ca="1">BX9-SUMIFS(実行度合表集計!$Q:$Q,実行度合表集計!$I:$I,BS9,実行度合表集計!$S:$S,$A$5,実行度合表集計!$D:$D,"&lt;&gt;")*1000</f>
        <v>#REF!</v>
      </c>
      <c r="BZ9" s="857" t="e">
        <f ca="1">SUMIFS(INDIRECT("実行度合表集計!C"&amp;BZ52,FALSE),実行度合表集計!$I:$I,BS9,実行度合表集計!$S:$S,$A$5,実行度合表集計!$D:$D,"&lt;&gt;")*集計フラグ5</f>
        <v>#REF!</v>
      </c>
      <c r="CA9" s="1766" t="str">
        <f>集計グループ5</f>
        <v>Graph熊本</v>
      </c>
      <c r="CB9" s="1767"/>
      <c r="CC9" s="1768"/>
      <c r="CD9" s="855" t="e">
        <f ca="1">SUMIFS(INDIRECT("実行度合表集計!C"&amp;CD52,FALSE),実行度合表集計!$I:$I,CA9,実行度合表集計!$S:$S,$A$5,実行度合表集計!$D:$D,"&lt;&gt;")</f>
        <v>#REF!</v>
      </c>
      <c r="CE9" s="845" t="e">
        <f ca="1">IF(CD9&lt;&gt;0,CF9/CD9,"")</f>
        <v>#REF!</v>
      </c>
      <c r="CF9" s="856" t="e">
        <f ca="1">SUMIFS(INDIRECT("実行度合表集計!C"&amp;CF52,FALSE),実行度合表集計!$I:$I,CA9,実行度合表集計!$S:$S,$A$5,実行度合表集計!$D:$D,"&lt;&gt;")</f>
        <v>#REF!</v>
      </c>
      <c r="CG9" s="855" t="e">
        <f ca="1">CF9-SUMIFS(実行度合表集計!$Q:$Q,実行度合表集計!$I:$I,CA9,実行度合表集計!$S:$S,$A$5,実行度合表集計!$D:$D,"&lt;&gt;")*1000</f>
        <v>#REF!</v>
      </c>
      <c r="CH9" s="857" t="e">
        <f ca="1">SUMIFS(INDIRECT("実行度合表集計!C"&amp;CH52,FALSE),実行度合表集計!$I:$I,CA9,実行度合表集計!$S:$S,$A$5,実行度合表集計!$D:$D,"&lt;&gt;")*集計フラグ5</f>
        <v>#REF!</v>
      </c>
      <c r="CI9" s="858" t="e">
        <f t="shared" ca="1" si="19"/>
        <v>#REF!</v>
      </c>
      <c r="CJ9" s="845" t="e">
        <f t="shared" ca="1" si="20"/>
        <v>#REF!</v>
      </c>
      <c r="CK9" s="855" t="e">
        <f t="shared" ca="1" si="21"/>
        <v>#REF!</v>
      </c>
      <c r="CL9" s="857" t="e">
        <f t="shared" ca="1" si="22"/>
        <v>#REF!</v>
      </c>
      <c r="CM9" s="1712"/>
      <c r="CN9" s="854" t="s">
        <v>37</v>
      </c>
      <c r="CO9" s="1766" t="str">
        <f>集計グループ5</f>
        <v>Graph熊本</v>
      </c>
      <c r="CP9" s="1767"/>
      <c r="CQ9" s="1768"/>
      <c r="CR9" s="855" t="e">
        <f ca="1">SUMIFS(INDIRECT("実行度合表集計!C"&amp;CR52,FALSE),実行度合表集計!$I:$I,CO9,実行度合表集計!$S:$S,$A$5,実行度合表集計!$D:$D,"&lt;&gt;")</f>
        <v>#REF!</v>
      </c>
      <c r="CS9" s="845" t="e">
        <f ca="1">IF(CR9&lt;&gt;0,CT9/CR9,"")</f>
        <v>#REF!</v>
      </c>
      <c r="CT9" s="856" t="e">
        <f ca="1">SUMIFS(INDIRECT("実行度合表集計!C"&amp;CT52,FALSE),実行度合表集計!$I:$I,CO9,実行度合表集計!$S:$S,$A$5,実行度合表集計!$D:$D,"&lt;&gt;")</f>
        <v>#REF!</v>
      </c>
      <c r="CU9" s="855" t="e">
        <f ca="1">CT9-SUMIFS(実行度合表集計!$Q:$Q,実行度合表集計!$I:$I,CO9,実行度合表集計!$S:$S,$A$5,実行度合表集計!$D:$D,"&lt;&gt;")*1000</f>
        <v>#REF!</v>
      </c>
      <c r="CV9" s="857" t="e">
        <f ca="1">SUMIFS(INDIRECT("実行度合表集計!C"&amp;CV52,FALSE),実行度合表集計!$I:$I,CO9,実行度合表集計!$S:$S,$A$5,実行度合表集計!$D:$D,"&lt;&gt;")*集計フラグ5</f>
        <v>#REF!</v>
      </c>
      <c r="CW9" s="1766" t="str">
        <f>集計グループ5</f>
        <v>Graph熊本</v>
      </c>
      <c r="CX9" s="1767"/>
      <c r="CY9" s="1768"/>
      <c r="CZ9" s="855" t="e">
        <f ca="1">SUMIFS(INDIRECT("実行度合表集計!C"&amp;CZ52,FALSE),実行度合表集計!$I:$I,CW9,実行度合表集計!$S:$S,$A$5,実行度合表集計!$D:$D,"&lt;&gt;")</f>
        <v>#REF!</v>
      </c>
      <c r="DA9" s="845" t="e">
        <f ca="1">IF(CZ9&lt;&gt;0,DB9/CZ9,"")</f>
        <v>#REF!</v>
      </c>
      <c r="DB9" s="856" t="e">
        <f ca="1">SUMIFS(INDIRECT("実行度合表集計!C"&amp;DB52,FALSE),実行度合表集計!$I:$I,CW9,実行度合表集計!$S:$S,$A$5,実行度合表集計!$D:$D,"&lt;&gt;")</f>
        <v>#REF!</v>
      </c>
      <c r="DC9" s="855" t="e">
        <f ca="1">DB9-SUMIFS(実行度合表集計!$Q:$Q,実行度合表集計!$I:$I,CW9,実行度合表集計!$S:$S,$A$5,実行度合表集計!$D:$D,"&lt;&gt;")*1000</f>
        <v>#REF!</v>
      </c>
      <c r="DD9" s="857" t="e">
        <f ca="1">SUMIFS(INDIRECT("実行度合表集計!C"&amp;DD52,FALSE),実行度合表集計!$I:$I,CW9,実行度合表集計!$S:$S,$A$5,実行度合表集計!$D:$D,"&lt;&gt;")*集計フラグ5</f>
        <v>#REF!</v>
      </c>
      <c r="DE9" s="1766" t="str">
        <f>集計グループ5</f>
        <v>Graph熊本</v>
      </c>
      <c r="DF9" s="1767"/>
      <c r="DG9" s="1768"/>
      <c r="DH9" s="855" t="e">
        <f ca="1">SUMIFS(INDIRECT("実行度合表集計!C"&amp;DH52,FALSE),実行度合表集計!$I:$I,DE9,実行度合表集計!$S:$S,$A$5,実行度合表集計!$D:$D,"&lt;&gt;")</f>
        <v>#REF!</v>
      </c>
      <c r="DI9" s="845" t="e">
        <f ca="1">IF(DH9&lt;&gt;0,DJ9/DH9,"")</f>
        <v>#REF!</v>
      </c>
      <c r="DJ9" s="856" t="e">
        <f ca="1">SUMIFS(INDIRECT("実行度合表集計!C"&amp;DJ52,FALSE),実行度合表集計!$I:$I,DE9,実行度合表集計!$S:$S,$A$5,実行度合表集計!$D:$D,"&lt;&gt;")</f>
        <v>#REF!</v>
      </c>
      <c r="DK9" s="855" t="e">
        <f ca="1">DJ9-SUMIFS(実行度合表集計!$Q:$Q,実行度合表集計!$I:$I,DE9,実行度合表集計!$S:$S,$A$5,実行度合表集計!$D:$D,"&lt;&gt;")*1000</f>
        <v>#REF!</v>
      </c>
      <c r="DL9" s="857" t="e">
        <f ca="1">SUMIFS(INDIRECT("実行度合表集計!C"&amp;DL52,FALSE),実行度合表集計!$I:$I,DE9,実行度合表集計!$S:$S,$A$5,実行度合表集計!$D:$D,"&lt;&gt;")*集計フラグ5</f>
        <v>#REF!</v>
      </c>
      <c r="DM9" s="858" t="e">
        <f t="shared" ca="1" si="6"/>
        <v>#REF!</v>
      </c>
      <c r="DN9" s="845" t="e">
        <f t="shared" ca="1" si="26"/>
        <v>#REF!</v>
      </c>
      <c r="DO9" s="855" t="e">
        <f t="shared" ca="1" si="7"/>
        <v>#REF!</v>
      </c>
      <c r="DP9" s="859" t="e">
        <f t="shared" ca="1" si="27"/>
        <v>#REF!</v>
      </c>
      <c r="DR9" s="860"/>
      <c r="DS9" s="852"/>
      <c r="DT9" s="853"/>
    </row>
    <row r="10" spans="1:124" ht="14.1" customHeight="1" x14ac:dyDescent="0.25">
      <c r="A10" s="1712"/>
      <c r="B10" s="854" t="s">
        <v>38</v>
      </c>
      <c r="C10" s="1766" t="str">
        <f>集計グループ6</f>
        <v>クレバリーホーム静岡</v>
      </c>
      <c r="D10" s="1767"/>
      <c r="E10" s="1768"/>
      <c r="F10" s="855" t="e">
        <f ca="1">SUMIFS(INDIRECT("実行度合表集計!C"&amp;F52,FALSE),実行度合表集計!$I:$I,C10,実行度合表集計!$S:$S,$A$5,実行度合表集計!$D:$D,"&lt;&gt;")</f>
        <v>#REF!</v>
      </c>
      <c r="G10" s="845" t="e">
        <f t="shared" ca="1" si="8"/>
        <v>#REF!</v>
      </c>
      <c r="H10" s="856" t="e">
        <f ca="1">SUMIFS(INDIRECT("実行度合表集計!C"&amp;H52,FALSE),実行度合表集計!$I:$I,C10,実行度合表集計!$S:$S,$A$5,実行度合表集計!$D:$D,"&lt;&gt;")</f>
        <v>#REF!</v>
      </c>
      <c r="I10" s="855" t="e">
        <f ca="1">H10-SUMIFS(実行度合表集計!$Q:$Q,実行度合表集計!$I:$I,C10,実行度合表集計!$S:$S,$A$5,実行度合表集計!$D:$D,"&lt;&gt;")*1000</f>
        <v>#REF!</v>
      </c>
      <c r="J10" s="857" t="e">
        <f ca="1">SUMIFS(INDIRECT("実行度合表集計!C"&amp;J52,FALSE),実行度合表集計!$I:$I,C10,実行度合表集計!$S:$S,$A$5,実行度合表集計!$D:$D,"&lt;&gt;")*集計フラグ6</f>
        <v>#REF!</v>
      </c>
      <c r="K10" s="1766" t="str">
        <f>集計グループ6</f>
        <v>クレバリーホーム静岡</v>
      </c>
      <c r="L10" s="1767"/>
      <c r="M10" s="1768"/>
      <c r="N10" s="855" t="e">
        <f ca="1">SUMIFS(INDIRECT("実行度合表集計!C"&amp;N52,FALSE),実行度合表集計!$I:$I,K10,実行度合表集計!$S:$S,$A$5,実行度合表集計!$D:$D,"&lt;&gt;")</f>
        <v>#REF!</v>
      </c>
      <c r="O10" s="845" t="e">
        <f t="shared" ref="O10:O24" ca="1" si="28">IF(N10&lt;&gt;0,P10/N10,"")</f>
        <v>#REF!</v>
      </c>
      <c r="P10" s="856" t="e">
        <f ca="1">SUMIFS(INDIRECT("実行度合表集計!C"&amp;P52,FALSE),実行度合表集計!$I:$I,K10,実行度合表集計!$S:$S,$A$5,実行度合表集計!$D:$D,"&lt;&gt;")</f>
        <v>#REF!</v>
      </c>
      <c r="Q10" s="855" t="e">
        <f ca="1">P10-SUMIFS(実行度合表集計!$Q:$Q,実行度合表集計!$I:$I,K10,実行度合表集計!$S:$S,$A$5,実行度合表集計!$D:$D,"&lt;&gt;")*1000</f>
        <v>#REF!</v>
      </c>
      <c r="R10" s="857" t="e">
        <f ca="1">SUMIFS(INDIRECT("実行度合表集計!C"&amp;R52,FALSE),実行度合表集計!$I:$I,K10,実行度合表集計!$S:$S,$A$5,実行度合表集計!$D:$D,"&lt;&gt;")*集計フラグ6</f>
        <v>#REF!</v>
      </c>
      <c r="S10" s="1766" t="str">
        <f>集計グループ6</f>
        <v>クレバリーホーム静岡</v>
      </c>
      <c r="T10" s="1767"/>
      <c r="U10" s="1768"/>
      <c r="V10" s="855" t="e">
        <f ca="1">SUMIFS(INDIRECT("実行度合表集計!C"&amp;V52,FALSE),実行度合表集計!$I:$I,S10,実行度合表集計!$S:$S,$A$5,実行度合表集計!$D:$D,"&lt;&gt;")</f>
        <v>#REF!</v>
      </c>
      <c r="W10" s="845" t="e">
        <f t="shared" ref="W10:W24" ca="1" si="29">IF(V10&lt;&gt;0,X10/V10,"")</f>
        <v>#REF!</v>
      </c>
      <c r="X10" s="856" t="e">
        <f ca="1">SUMIFS(INDIRECT("実行度合表集計!C"&amp;X52,FALSE),実行度合表集計!$I:$I,S10,実行度合表集計!$S:$S,$A$5,実行度合表集計!$D:$D,"&lt;&gt;")</f>
        <v>#REF!</v>
      </c>
      <c r="Y10" s="855" t="e">
        <f ca="1">X10-SUMIFS(実行度合表集計!$Q:$Q,実行度合表集計!$I:$I,S10,実行度合表集計!$S:$S,$A$5,実行度合表集計!$D:$D,"&lt;&gt;")*1000</f>
        <v>#REF!</v>
      </c>
      <c r="Z10" s="857" t="e">
        <f ca="1">SUMIFS(INDIRECT("実行度合表集計!C"&amp;Z52,FALSE),実行度合表集計!$I:$I,S10,実行度合表集計!$S:$S,$A$5,実行度合表集計!$D:$D,"&lt;&gt;")*集計フラグ6</f>
        <v>#REF!</v>
      </c>
      <c r="AA10" s="858" t="e">
        <f t="shared" ca="1" si="0"/>
        <v>#REF!</v>
      </c>
      <c r="AB10" s="845" t="e">
        <f t="shared" ca="1" si="11"/>
        <v>#REF!</v>
      </c>
      <c r="AC10" s="855" t="e">
        <f t="shared" ca="1" si="1"/>
        <v>#REF!</v>
      </c>
      <c r="AD10" s="857" t="e">
        <f t="shared" ca="1" si="2"/>
        <v>#REF!</v>
      </c>
      <c r="AE10" s="1712"/>
      <c r="AF10" s="854" t="s">
        <v>38</v>
      </c>
      <c r="AG10" s="1766" t="str">
        <f>集計グループ6</f>
        <v>クレバリーホーム静岡</v>
      </c>
      <c r="AH10" s="1767"/>
      <c r="AI10" s="1768"/>
      <c r="AJ10" s="855" t="e">
        <f ca="1">SUMIFS(INDIRECT("実行度合表集計!C"&amp;AJ52,FALSE),実行度合表集計!$I:$I,AG10,実行度合表集計!$S:$S,$A$5,実行度合表集計!$D:$D,"&lt;&gt;")</f>
        <v>#REF!</v>
      </c>
      <c r="AK10" s="845" t="e">
        <f t="shared" ref="AK10:AK24" ca="1" si="30">IF(AJ10&lt;&gt;0,AL10/AJ10,"")</f>
        <v>#REF!</v>
      </c>
      <c r="AL10" s="856" t="e">
        <f ca="1">SUMIFS(INDIRECT("実行度合表集計!C"&amp;AL52,FALSE),実行度合表集計!$I:$I,AG10,実行度合表集計!$S:$S,$A$5,実行度合表集計!$D:$D,"&lt;&gt;")</f>
        <v>#REF!</v>
      </c>
      <c r="AM10" s="855" t="e">
        <f ca="1">AL10-SUMIFS(実行度合表集計!$Q:$Q,実行度合表集計!$I:$I,AG10,実行度合表集計!$S:$S,$A$5,実行度合表集計!$D:$D,"&lt;&gt;")*1000</f>
        <v>#REF!</v>
      </c>
      <c r="AN10" s="857" t="e">
        <f ca="1">SUMIFS(INDIRECT("実行度合表集計!C"&amp;AN52,FALSE),実行度合表集計!$I:$I,AG10,実行度合表集計!$S:$S,$A$5,実行度合表集計!$D:$D,"&lt;&gt;")*集計フラグ6</f>
        <v>#REF!</v>
      </c>
      <c r="AO10" s="1766" t="str">
        <f>集計グループ6</f>
        <v>クレバリーホーム静岡</v>
      </c>
      <c r="AP10" s="1767"/>
      <c r="AQ10" s="1768"/>
      <c r="AR10" s="855" t="e">
        <f ca="1">SUMIFS(INDIRECT("実行度合表集計!C"&amp;AR52,FALSE),実行度合表集計!$I:$I,AO10,実行度合表集計!$S:$S,$A$5,実行度合表集計!$D:$D,"&lt;&gt;")</f>
        <v>#REF!</v>
      </c>
      <c r="AS10" s="845" t="e">
        <f t="shared" ref="AS10:AS24" ca="1" si="31">IF(AR10&lt;&gt;0,AT10/AR10,"")</f>
        <v>#REF!</v>
      </c>
      <c r="AT10" s="856" t="e">
        <f ca="1">SUMIFS(INDIRECT("実行度合表集計!C"&amp;AT52,FALSE),実行度合表集計!$I:$I,AO10,実行度合表集計!$S:$S,$A$5,実行度合表集計!$D:$D,"&lt;&gt;")</f>
        <v>#REF!</v>
      </c>
      <c r="AU10" s="855" t="e">
        <f ca="1">AT10-SUMIFS(実行度合表集計!$Q:$Q,実行度合表集計!$I:$I,AO10,実行度合表集計!$S:$S,$A$5,実行度合表集計!$D:$D,"&lt;&gt;")*1000</f>
        <v>#REF!</v>
      </c>
      <c r="AV10" s="857" t="e">
        <f ca="1">SUMIFS(INDIRECT("実行度合表集計!C"&amp;AV52,FALSE),実行度合表集計!$I:$I,AO10,実行度合表集計!$S:$S,$A$5,実行度合表集計!$D:$D,"&lt;&gt;")*集計フラグ6</f>
        <v>#REF!</v>
      </c>
      <c r="AW10" s="1766" t="str">
        <f>集計グループ6</f>
        <v>クレバリーホーム静岡</v>
      </c>
      <c r="AX10" s="1767"/>
      <c r="AY10" s="1768"/>
      <c r="AZ10" s="855" t="e">
        <f ca="1">SUMIFS(INDIRECT("実行度合表集計!C"&amp;AZ52,FALSE),実行度合表集計!$I:$I,AW10,実行度合表集計!$S:$S,$A$5,実行度合表集計!$D:$D,"&lt;&gt;")</f>
        <v>#REF!</v>
      </c>
      <c r="BA10" s="845" t="e">
        <f t="shared" ref="BA10:BA24" ca="1" si="32">IF(AZ10&lt;&gt;0,BB10/AZ10,"")</f>
        <v>#REF!</v>
      </c>
      <c r="BB10" s="856" t="e">
        <f ca="1">SUMIFS(INDIRECT("実行度合表集計!C"&amp;BB52,FALSE),実行度合表集計!$I:$I,AW10,実行度合表集計!$S:$S,$A$5,実行度合表集計!$D:$D,"&lt;&gt;")</f>
        <v>#REF!</v>
      </c>
      <c r="BC10" s="855" t="e">
        <f ca="1">BB10-SUMIFS(実行度合表集計!$Q:$Q,実行度合表集計!$I:$I,AW10,実行度合表集計!$S:$S,$A$5,実行度合表集計!$D:$D,"&lt;&gt;")*1000</f>
        <v>#REF!</v>
      </c>
      <c r="BD10" s="857" t="e">
        <f ca="1">SUMIFS(INDIRECT("実行度合表集計!C"&amp;BD52,FALSE),実行度合表集計!$I:$I,AW10,実行度合表集計!$S:$S,$A$5,実行度合表集計!$D:$D,"&lt;&gt;")*集計フラグ6</f>
        <v>#REF!</v>
      </c>
      <c r="BE10" s="858" t="e">
        <f t="shared" ca="1" si="3"/>
        <v>#REF!</v>
      </c>
      <c r="BF10" s="845" t="e">
        <f t="shared" ca="1" si="15"/>
        <v>#REF!</v>
      </c>
      <c r="BG10" s="855" t="e">
        <f t="shared" ca="1" si="4"/>
        <v>#REF!</v>
      </c>
      <c r="BH10" s="857" t="e">
        <f t="shared" ca="1" si="5"/>
        <v>#REF!</v>
      </c>
      <c r="BI10" s="1712"/>
      <c r="BJ10" s="854" t="s">
        <v>38</v>
      </c>
      <c r="BK10" s="1766" t="str">
        <f>集計グループ6</f>
        <v>クレバリーホーム静岡</v>
      </c>
      <c r="BL10" s="1767"/>
      <c r="BM10" s="1768"/>
      <c r="BN10" s="855" t="e">
        <f ca="1">SUMIFS(INDIRECT("実行度合表集計!C"&amp;BN52,FALSE),実行度合表集計!$I:$I,BK10,実行度合表集計!$S:$S,$A$5,実行度合表集計!$D:$D,"&lt;&gt;")</f>
        <v>#REF!</v>
      </c>
      <c r="BO10" s="845" t="e">
        <f t="shared" ref="BO10:BO24" ca="1" si="33">IF(BN10&lt;&gt;0,BP10/BN10,"")</f>
        <v>#REF!</v>
      </c>
      <c r="BP10" s="856" t="e">
        <f ca="1">SUMIFS(INDIRECT("実行度合表集計!C"&amp;BP52,FALSE),実行度合表集計!$I:$I,BK10,実行度合表集計!$S:$S,$A$5,実行度合表集計!$D:$D,"&lt;&gt;")</f>
        <v>#REF!</v>
      </c>
      <c r="BQ10" s="855" t="e">
        <f ca="1">BP10-SUMIFS(実行度合表集計!$Q:$Q,実行度合表集計!$I:$I,BK10,実行度合表集計!$S:$S,$A$5,実行度合表集計!$D:$D,"&lt;&gt;")*1000</f>
        <v>#REF!</v>
      </c>
      <c r="BR10" s="857" t="e">
        <f ca="1">SUMIFS(INDIRECT("実行度合表集計!C"&amp;BR52,FALSE),実行度合表集計!$I:$I,BK10,実行度合表集計!$S:$S,$A$5,実行度合表集計!$D:$D,"&lt;&gt;")*集計フラグ6</f>
        <v>#REF!</v>
      </c>
      <c r="BS10" s="1766" t="str">
        <f>集計グループ6</f>
        <v>クレバリーホーム静岡</v>
      </c>
      <c r="BT10" s="1767"/>
      <c r="BU10" s="1768"/>
      <c r="BV10" s="855" t="e">
        <f ca="1">SUMIFS(INDIRECT("実行度合表集計!C"&amp;BV52,FALSE),実行度合表集計!$I:$I,BS10,実行度合表集計!$S:$S,$A$5,実行度合表集計!$D:$D,"&lt;&gt;")</f>
        <v>#REF!</v>
      </c>
      <c r="BW10" s="845" t="e">
        <f t="shared" ref="BW10:BW24" ca="1" si="34">IF(BV10&lt;&gt;0,BX10/BV10,"")</f>
        <v>#REF!</v>
      </c>
      <c r="BX10" s="856" t="e">
        <f ca="1">SUMIFS(INDIRECT("実行度合表集計!C"&amp;BX52,FALSE),実行度合表集計!$I:$I,BS10,実行度合表集計!$S:$S,$A$5,実行度合表集計!$D:$D,"&lt;&gt;")</f>
        <v>#REF!</v>
      </c>
      <c r="BY10" s="855" t="e">
        <f ca="1">BX10-SUMIFS(実行度合表集計!$Q:$Q,実行度合表集計!$I:$I,BS10,実行度合表集計!$S:$S,$A$5,実行度合表集計!$D:$D,"&lt;&gt;")*1000</f>
        <v>#REF!</v>
      </c>
      <c r="BZ10" s="857" t="e">
        <f ca="1">SUMIFS(INDIRECT("実行度合表集計!C"&amp;BZ52,FALSE),実行度合表集計!$I:$I,BS10,実行度合表集計!$S:$S,$A$5,実行度合表集計!$D:$D,"&lt;&gt;")*集計フラグ6</f>
        <v>#REF!</v>
      </c>
      <c r="CA10" s="1766" t="str">
        <f>集計グループ6</f>
        <v>クレバリーホーム静岡</v>
      </c>
      <c r="CB10" s="1767"/>
      <c r="CC10" s="1768"/>
      <c r="CD10" s="855" t="e">
        <f ca="1">SUMIFS(INDIRECT("実行度合表集計!C"&amp;CD52,FALSE),実行度合表集計!$I:$I,CA10,実行度合表集計!$S:$S,$A$5,実行度合表集計!$D:$D,"&lt;&gt;")</f>
        <v>#REF!</v>
      </c>
      <c r="CE10" s="845" t="e">
        <f t="shared" ref="CE10:CE24" ca="1" si="35">IF(CD10&lt;&gt;0,CF10/CD10,"")</f>
        <v>#REF!</v>
      </c>
      <c r="CF10" s="856" t="e">
        <f ca="1">SUMIFS(INDIRECT("実行度合表集計!C"&amp;CF52,FALSE),実行度合表集計!$I:$I,CA10,実行度合表集計!$S:$S,$A$5,実行度合表集計!$D:$D,"&lt;&gt;")</f>
        <v>#REF!</v>
      </c>
      <c r="CG10" s="855" t="e">
        <f ca="1">CF10-SUMIFS(実行度合表集計!$Q:$Q,実行度合表集計!$I:$I,CA10,実行度合表集計!$S:$S,$A$5,実行度合表集計!$D:$D,"&lt;&gt;")*1000</f>
        <v>#REF!</v>
      </c>
      <c r="CH10" s="857" t="e">
        <f ca="1">SUMIFS(INDIRECT("実行度合表集計!C"&amp;CH52,FALSE),実行度合表集計!$I:$I,CA10,実行度合表集計!$S:$S,$A$5,実行度合表集計!$D:$D,"&lt;&gt;")*集計フラグ6</f>
        <v>#REF!</v>
      </c>
      <c r="CI10" s="858" t="e">
        <f t="shared" ca="1" si="19"/>
        <v>#REF!</v>
      </c>
      <c r="CJ10" s="845" t="e">
        <f t="shared" ca="1" si="20"/>
        <v>#REF!</v>
      </c>
      <c r="CK10" s="855" t="e">
        <f t="shared" ca="1" si="21"/>
        <v>#REF!</v>
      </c>
      <c r="CL10" s="857" t="e">
        <f t="shared" ca="1" si="22"/>
        <v>#REF!</v>
      </c>
      <c r="CM10" s="1712"/>
      <c r="CN10" s="854" t="s">
        <v>38</v>
      </c>
      <c r="CO10" s="1766" t="str">
        <f>集計グループ6</f>
        <v>クレバリーホーム静岡</v>
      </c>
      <c r="CP10" s="1767"/>
      <c r="CQ10" s="1768"/>
      <c r="CR10" s="855" t="e">
        <f ca="1">SUMIFS(INDIRECT("実行度合表集計!C"&amp;CR52,FALSE),実行度合表集計!$I:$I,CO10,実行度合表集計!$S:$S,$A$5,実行度合表集計!$D:$D,"&lt;&gt;")</f>
        <v>#REF!</v>
      </c>
      <c r="CS10" s="845" t="e">
        <f t="shared" ref="CS10:CS24" ca="1" si="36">IF(CR10&lt;&gt;0,CT10/CR10,"")</f>
        <v>#REF!</v>
      </c>
      <c r="CT10" s="856" t="e">
        <f ca="1">SUMIFS(INDIRECT("実行度合表集計!C"&amp;CT52,FALSE),実行度合表集計!$I:$I,CO10,実行度合表集計!$S:$S,$A$5,実行度合表集計!$D:$D,"&lt;&gt;")</f>
        <v>#REF!</v>
      </c>
      <c r="CU10" s="855" t="e">
        <f ca="1">CT10-SUMIFS(実行度合表集計!$Q:$Q,実行度合表集計!$I:$I,CO10,実行度合表集計!$S:$S,$A$5,実行度合表集計!$D:$D,"&lt;&gt;")*1000</f>
        <v>#REF!</v>
      </c>
      <c r="CV10" s="857" t="e">
        <f ca="1">SUMIFS(INDIRECT("実行度合表集計!C"&amp;CV52,FALSE),実行度合表集計!$I:$I,CO10,実行度合表集計!$S:$S,$A$5,実行度合表集計!$D:$D,"&lt;&gt;")*集計フラグ6</f>
        <v>#REF!</v>
      </c>
      <c r="CW10" s="1766" t="str">
        <f>集計グループ6</f>
        <v>クレバリーホーム静岡</v>
      </c>
      <c r="CX10" s="1767"/>
      <c r="CY10" s="1768"/>
      <c r="CZ10" s="855" t="e">
        <f ca="1">SUMIFS(INDIRECT("実行度合表集計!C"&amp;CZ52,FALSE),実行度合表集計!$I:$I,CW10,実行度合表集計!$S:$S,$A$5,実行度合表集計!$D:$D,"&lt;&gt;")</f>
        <v>#REF!</v>
      </c>
      <c r="DA10" s="845" t="e">
        <f t="shared" ref="DA10:DA24" ca="1" si="37">IF(CZ10&lt;&gt;0,DB10/CZ10,"")</f>
        <v>#REF!</v>
      </c>
      <c r="DB10" s="856" t="e">
        <f ca="1">SUMIFS(INDIRECT("実行度合表集計!C"&amp;DB52,FALSE),実行度合表集計!$I:$I,CW10,実行度合表集計!$S:$S,$A$5,実行度合表集計!$D:$D,"&lt;&gt;")</f>
        <v>#REF!</v>
      </c>
      <c r="DC10" s="855" t="e">
        <f ca="1">DB10-SUMIFS(実行度合表集計!$Q:$Q,実行度合表集計!$I:$I,CW10,実行度合表集計!$S:$S,$A$5,実行度合表集計!$D:$D,"&lt;&gt;")*1000</f>
        <v>#REF!</v>
      </c>
      <c r="DD10" s="857" t="e">
        <f ca="1">SUMIFS(INDIRECT("実行度合表集計!C"&amp;DD52,FALSE),実行度合表集計!$I:$I,CW10,実行度合表集計!$S:$S,$A$5,実行度合表集計!$D:$D,"&lt;&gt;")*集計フラグ6</f>
        <v>#REF!</v>
      </c>
      <c r="DE10" s="1766" t="str">
        <f>集計グループ6</f>
        <v>クレバリーホーム静岡</v>
      </c>
      <c r="DF10" s="1767"/>
      <c r="DG10" s="1768"/>
      <c r="DH10" s="855" t="e">
        <f ca="1">SUMIFS(INDIRECT("実行度合表集計!C"&amp;DH52,FALSE),実行度合表集計!$I:$I,DE10,実行度合表集計!$S:$S,$A$5,実行度合表集計!$D:$D,"&lt;&gt;")</f>
        <v>#REF!</v>
      </c>
      <c r="DI10" s="845" t="e">
        <f t="shared" ref="DI10:DI24" ca="1" si="38">IF(DH10&lt;&gt;0,DJ10/DH10,"")</f>
        <v>#REF!</v>
      </c>
      <c r="DJ10" s="856" t="e">
        <f ca="1">SUMIFS(INDIRECT("実行度合表集計!C"&amp;DJ52,FALSE),実行度合表集計!$I:$I,DE10,実行度合表集計!$S:$S,$A$5,実行度合表集計!$D:$D,"&lt;&gt;")</f>
        <v>#REF!</v>
      </c>
      <c r="DK10" s="855" t="e">
        <f ca="1">DJ10-SUMIFS(実行度合表集計!$Q:$Q,実行度合表集計!$I:$I,DE10,実行度合表集計!$S:$S,$A$5,実行度合表集計!$D:$D,"&lt;&gt;")*1000</f>
        <v>#REF!</v>
      </c>
      <c r="DL10" s="857" t="e">
        <f ca="1">SUMIFS(INDIRECT("実行度合表集計!C"&amp;DL52,FALSE),実行度合表集計!$I:$I,DE10,実行度合表集計!$S:$S,$A$5,実行度合表集計!$D:$D,"&lt;&gt;")*集計フラグ6</f>
        <v>#REF!</v>
      </c>
      <c r="DM10" s="858" t="e">
        <f t="shared" ca="1" si="6"/>
        <v>#REF!</v>
      </c>
      <c r="DN10" s="845" t="e">
        <f t="shared" ca="1" si="26"/>
        <v>#REF!</v>
      </c>
      <c r="DO10" s="855" t="e">
        <f t="shared" ca="1" si="7"/>
        <v>#REF!</v>
      </c>
      <c r="DP10" s="859" t="e">
        <f t="shared" ca="1" si="27"/>
        <v>#REF!</v>
      </c>
      <c r="DR10" s="860"/>
      <c r="DS10" s="852"/>
      <c r="DT10" s="853"/>
    </row>
    <row r="11" spans="1:124" ht="14.1" customHeight="1" x14ac:dyDescent="0.25">
      <c r="A11" s="1712"/>
      <c r="B11" s="861" t="s">
        <v>39</v>
      </c>
      <c r="C11" s="1763">
        <f>集計グループ7</f>
        <v>0</v>
      </c>
      <c r="D11" s="1764"/>
      <c r="E11" s="1765"/>
      <c r="F11" s="862">
        <f ca="1">SUMIFS(INDIRECT("実行度合表集計!C"&amp;F52,FALSE),実行度合表集計!$I:$I,C11,実行度合表集計!$S:$S,$A$5,実行度合表集計!$D:$D,"&lt;&gt;")</f>
        <v>0</v>
      </c>
      <c r="G11" s="863" t="str">
        <f t="shared" ca="1" si="8"/>
        <v/>
      </c>
      <c r="H11" s="864">
        <f ca="1">SUMIFS(INDIRECT("実行度合表集計!C"&amp;H52,FALSE),実行度合表集計!$I:$I,C11,実行度合表集計!$S:$S,$A$5,実行度合表集計!$D:$D,"&lt;&gt;")</f>
        <v>0</v>
      </c>
      <c r="I11" s="862">
        <f ca="1">H11-SUMIFS(実行度合表集計!$Q:$Q,実行度合表集計!$I:$I,C11,実行度合表集計!$S:$S,$A$5,実行度合表集計!$D:$D,"&lt;&gt;")*1000</f>
        <v>0</v>
      </c>
      <c r="J11" s="865">
        <f ca="1">SUMIFS(INDIRECT("実行度合表集計!C"&amp;J52,FALSE),実行度合表集計!$I:$I,C11,実行度合表集計!$S:$S,$A$5,実行度合表集計!$D:$D,"&lt;&gt;")*集計フラグ7</f>
        <v>0</v>
      </c>
      <c r="K11" s="1763">
        <f>集計グループ7</f>
        <v>0</v>
      </c>
      <c r="L11" s="1764"/>
      <c r="M11" s="1765"/>
      <c r="N11" s="862">
        <f ca="1">SUMIFS(INDIRECT("実行度合表集計!C"&amp;N52,FALSE),実行度合表集計!$I:$I,K11,実行度合表集計!$S:$S,$A$5,実行度合表集計!$D:$D,"&lt;&gt;")</f>
        <v>0</v>
      </c>
      <c r="O11" s="863" t="str">
        <f t="shared" ca="1" si="28"/>
        <v/>
      </c>
      <c r="P11" s="864">
        <f ca="1">SUMIFS(INDIRECT("実行度合表集計!C"&amp;P52,FALSE),実行度合表集計!$I:$I,K11,実行度合表集計!$S:$S,$A$5,実行度合表集計!$D:$D,"&lt;&gt;")</f>
        <v>0</v>
      </c>
      <c r="Q11" s="862">
        <f ca="1">P11-SUMIFS(実行度合表集計!$Q:$Q,実行度合表集計!$I:$I,K11,実行度合表集計!$S:$S,$A$5,実行度合表集計!$D:$D,"&lt;&gt;")*1000</f>
        <v>0</v>
      </c>
      <c r="R11" s="865">
        <f ca="1">SUMIFS(INDIRECT("実行度合表集計!C"&amp;R52,FALSE),実行度合表集計!$I:$I,K11,実行度合表集計!$S:$S,$A$5,実行度合表集計!$D:$D,"&lt;&gt;")*集計フラグ7</f>
        <v>0</v>
      </c>
      <c r="S11" s="1763">
        <f>集計グループ7</f>
        <v>0</v>
      </c>
      <c r="T11" s="1764"/>
      <c r="U11" s="1765"/>
      <c r="V11" s="862">
        <f ca="1">SUMIFS(INDIRECT("実行度合表集計!C"&amp;V52,FALSE),実行度合表集計!$I:$I,S11,実行度合表集計!$S:$S,$A$5,実行度合表集計!$D:$D,"&lt;&gt;")</f>
        <v>0</v>
      </c>
      <c r="W11" s="863" t="str">
        <f t="shared" ca="1" si="29"/>
        <v/>
      </c>
      <c r="X11" s="864">
        <f ca="1">SUMIFS(INDIRECT("実行度合表集計!C"&amp;X52,FALSE),実行度合表集計!$I:$I,S11,実行度合表集計!$S:$S,$A$5,実行度合表集計!$D:$D,"&lt;&gt;")</f>
        <v>0</v>
      </c>
      <c r="Y11" s="862">
        <f ca="1">X11-SUMIFS(実行度合表集計!$Q:$Q,実行度合表集計!$I:$I,S11,実行度合表集計!$S:$S,$A$5,実行度合表集計!$D:$D,"&lt;&gt;")*1000</f>
        <v>0</v>
      </c>
      <c r="Z11" s="865">
        <f ca="1">SUMIFS(INDIRECT("実行度合表集計!C"&amp;Z52,FALSE),実行度合表集計!$I:$I,S11,実行度合表集計!$S:$S,$A$5,実行度合表集計!$D:$D,"&lt;&gt;")*集計フラグ7</f>
        <v>0</v>
      </c>
      <c r="AA11" s="866">
        <f t="shared" ca="1" si="0"/>
        <v>0</v>
      </c>
      <c r="AB11" s="863" t="str">
        <f t="shared" ca="1" si="11"/>
        <v/>
      </c>
      <c r="AC11" s="862">
        <f t="shared" ca="1" si="1"/>
        <v>0</v>
      </c>
      <c r="AD11" s="865">
        <f t="shared" ca="1" si="2"/>
        <v>0</v>
      </c>
      <c r="AE11" s="1712"/>
      <c r="AF11" s="861" t="s">
        <v>39</v>
      </c>
      <c r="AG11" s="1763">
        <f>集計グループ7</f>
        <v>0</v>
      </c>
      <c r="AH11" s="1764"/>
      <c r="AI11" s="1765"/>
      <c r="AJ11" s="862">
        <f ca="1">SUMIFS(INDIRECT("実行度合表集計!C"&amp;AJ52,FALSE),実行度合表集計!$I:$I,AG11,実行度合表集計!$S:$S,$A$5,実行度合表集計!$D:$D,"&lt;&gt;")</f>
        <v>0</v>
      </c>
      <c r="AK11" s="863" t="str">
        <f t="shared" ca="1" si="30"/>
        <v/>
      </c>
      <c r="AL11" s="864">
        <f ca="1">SUMIFS(INDIRECT("実行度合表集計!C"&amp;AL52,FALSE),実行度合表集計!$I:$I,AG11,実行度合表集計!$S:$S,$A$5,実行度合表集計!$D:$D,"&lt;&gt;")</f>
        <v>0</v>
      </c>
      <c r="AM11" s="862">
        <f ca="1">AL11-SUMIFS(実行度合表集計!$Q:$Q,実行度合表集計!$I:$I,AG11,実行度合表集計!$S:$S,$A$5,実行度合表集計!$D:$D,"&lt;&gt;")*1000</f>
        <v>0</v>
      </c>
      <c r="AN11" s="865">
        <f ca="1">SUMIFS(INDIRECT("実行度合表集計!C"&amp;AN52,FALSE),実行度合表集計!$I:$I,AG11,実行度合表集計!$S:$S,$A$5,実行度合表集計!$D:$D,"&lt;&gt;")*集計フラグ7</f>
        <v>0</v>
      </c>
      <c r="AO11" s="1763">
        <f>集計グループ7</f>
        <v>0</v>
      </c>
      <c r="AP11" s="1764"/>
      <c r="AQ11" s="1765"/>
      <c r="AR11" s="862">
        <f ca="1">SUMIFS(INDIRECT("実行度合表集計!C"&amp;AR52,FALSE),実行度合表集計!$I:$I,AO11,実行度合表集計!$S:$S,$A$5,実行度合表集計!$D:$D,"&lt;&gt;")</f>
        <v>0</v>
      </c>
      <c r="AS11" s="863" t="str">
        <f t="shared" ca="1" si="31"/>
        <v/>
      </c>
      <c r="AT11" s="864">
        <f ca="1">SUMIFS(INDIRECT("実行度合表集計!C"&amp;AT52,FALSE),実行度合表集計!$I:$I,AO11,実行度合表集計!$S:$S,$A$5,実行度合表集計!$D:$D,"&lt;&gt;")</f>
        <v>0</v>
      </c>
      <c r="AU11" s="862">
        <f ca="1">AT11-SUMIFS(実行度合表集計!$Q:$Q,実行度合表集計!$I:$I,AO11,実行度合表集計!$S:$S,$A$5,実行度合表集計!$D:$D,"&lt;&gt;")*1000</f>
        <v>0</v>
      </c>
      <c r="AV11" s="865">
        <f ca="1">SUMIFS(INDIRECT("実行度合表集計!C"&amp;AV52,FALSE),実行度合表集計!$I:$I,AO11,実行度合表集計!$S:$S,$A$5,実行度合表集計!$D:$D,"&lt;&gt;")*集計フラグ7</f>
        <v>0</v>
      </c>
      <c r="AW11" s="1763">
        <f>集計グループ7</f>
        <v>0</v>
      </c>
      <c r="AX11" s="1764"/>
      <c r="AY11" s="1765"/>
      <c r="AZ11" s="862">
        <f ca="1">SUMIFS(INDIRECT("実行度合表集計!C"&amp;AZ52,FALSE),実行度合表集計!$I:$I,AW11,実行度合表集計!$S:$S,$A$5,実行度合表集計!$D:$D,"&lt;&gt;")</f>
        <v>0</v>
      </c>
      <c r="BA11" s="863" t="str">
        <f t="shared" ca="1" si="32"/>
        <v/>
      </c>
      <c r="BB11" s="864">
        <f ca="1">SUMIFS(INDIRECT("実行度合表集計!C"&amp;BB52,FALSE),実行度合表集計!$I:$I,AW11,実行度合表集計!$S:$S,$A$5,実行度合表集計!$D:$D,"&lt;&gt;")</f>
        <v>0</v>
      </c>
      <c r="BC11" s="862">
        <f ca="1">BB11-SUMIFS(実行度合表集計!$Q:$Q,実行度合表集計!$I:$I,AW11,実行度合表集計!$S:$S,$A$5,実行度合表集計!$D:$D,"&lt;&gt;")*1000</f>
        <v>0</v>
      </c>
      <c r="BD11" s="865">
        <f ca="1">SUMIFS(INDIRECT("実行度合表集計!C"&amp;BD52,FALSE),実行度合表集計!$I:$I,AW11,実行度合表集計!$S:$S,$A$5,実行度合表集計!$D:$D,"&lt;&gt;")*集計フラグ7</f>
        <v>0</v>
      </c>
      <c r="BE11" s="866">
        <f t="shared" ca="1" si="3"/>
        <v>0</v>
      </c>
      <c r="BF11" s="863" t="str">
        <f t="shared" ca="1" si="15"/>
        <v/>
      </c>
      <c r="BG11" s="862">
        <f t="shared" ca="1" si="4"/>
        <v>0</v>
      </c>
      <c r="BH11" s="865">
        <f t="shared" ca="1" si="5"/>
        <v>0</v>
      </c>
      <c r="BI11" s="1712"/>
      <c r="BJ11" s="861" t="s">
        <v>39</v>
      </c>
      <c r="BK11" s="1763">
        <f>集計グループ7</f>
        <v>0</v>
      </c>
      <c r="BL11" s="1764"/>
      <c r="BM11" s="1765"/>
      <c r="BN11" s="862">
        <f ca="1">SUMIFS(INDIRECT("実行度合表集計!C"&amp;BN52,FALSE),実行度合表集計!$I:$I,BK11,実行度合表集計!$S:$S,$A$5,実行度合表集計!$D:$D,"&lt;&gt;")</f>
        <v>0</v>
      </c>
      <c r="BO11" s="863" t="str">
        <f t="shared" ca="1" si="33"/>
        <v/>
      </c>
      <c r="BP11" s="864">
        <f ca="1">SUMIFS(INDIRECT("実行度合表集計!C"&amp;BP52,FALSE),実行度合表集計!$I:$I,BK11,実行度合表集計!$S:$S,$A$5,実行度合表集計!$D:$D,"&lt;&gt;")</f>
        <v>0</v>
      </c>
      <c r="BQ11" s="862">
        <f ca="1">BP11-SUMIFS(実行度合表集計!$Q:$Q,実行度合表集計!$I:$I,BK11,実行度合表集計!$S:$S,$A$5,実行度合表集計!$D:$D,"&lt;&gt;")*1000</f>
        <v>0</v>
      </c>
      <c r="BR11" s="865">
        <f ca="1">SUMIFS(INDIRECT("実行度合表集計!C"&amp;BR52,FALSE),実行度合表集計!$I:$I,BK11,実行度合表集計!$S:$S,$A$5,実行度合表集計!$D:$D,"&lt;&gt;")*集計フラグ7</f>
        <v>0</v>
      </c>
      <c r="BS11" s="1763">
        <f>集計グループ7</f>
        <v>0</v>
      </c>
      <c r="BT11" s="1764"/>
      <c r="BU11" s="1765"/>
      <c r="BV11" s="862">
        <f ca="1">SUMIFS(INDIRECT("実行度合表集計!C"&amp;BV52,FALSE),実行度合表集計!$I:$I,BS11,実行度合表集計!$S:$S,$A$5,実行度合表集計!$D:$D,"&lt;&gt;")</f>
        <v>0</v>
      </c>
      <c r="BW11" s="863" t="str">
        <f t="shared" ca="1" si="34"/>
        <v/>
      </c>
      <c r="BX11" s="864">
        <f ca="1">SUMIFS(INDIRECT("実行度合表集計!C"&amp;BX52,FALSE),実行度合表集計!$I:$I,BS11,実行度合表集計!$S:$S,$A$5,実行度合表集計!$D:$D,"&lt;&gt;")</f>
        <v>0</v>
      </c>
      <c r="BY11" s="862">
        <f ca="1">BX11-SUMIFS(実行度合表集計!$Q:$Q,実行度合表集計!$I:$I,BS11,実行度合表集計!$S:$S,$A$5,実行度合表集計!$D:$D,"&lt;&gt;")*1000</f>
        <v>0</v>
      </c>
      <c r="BZ11" s="865">
        <f ca="1">SUMIFS(INDIRECT("実行度合表集計!C"&amp;BZ52,FALSE),実行度合表集計!$I:$I,BS11,実行度合表集計!$S:$S,$A$5,実行度合表集計!$D:$D,"&lt;&gt;")*集計フラグ7</f>
        <v>0</v>
      </c>
      <c r="CA11" s="1763">
        <f>集計グループ7</f>
        <v>0</v>
      </c>
      <c r="CB11" s="1764"/>
      <c r="CC11" s="1765"/>
      <c r="CD11" s="862">
        <f ca="1">SUMIFS(INDIRECT("実行度合表集計!C"&amp;CD52,FALSE),実行度合表集計!$I:$I,CA11,実行度合表集計!$S:$S,$A$5,実行度合表集計!$D:$D,"&lt;&gt;")</f>
        <v>0</v>
      </c>
      <c r="CE11" s="863" t="str">
        <f t="shared" ca="1" si="35"/>
        <v/>
      </c>
      <c r="CF11" s="864">
        <f ca="1">SUMIFS(INDIRECT("実行度合表集計!C"&amp;CF52,FALSE),実行度合表集計!$I:$I,CA11,実行度合表集計!$S:$S,$A$5,実行度合表集計!$D:$D,"&lt;&gt;")</f>
        <v>0</v>
      </c>
      <c r="CG11" s="862">
        <f ca="1">CF11-SUMIFS(実行度合表集計!$Q:$Q,実行度合表集計!$I:$I,CA11,実行度合表集計!$S:$S,$A$5,実行度合表集計!$D:$D,"&lt;&gt;")*1000</f>
        <v>0</v>
      </c>
      <c r="CH11" s="865">
        <f ca="1">SUMIFS(INDIRECT("実行度合表集計!C"&amp;CH52,FALSE),実行度合表集計!$I:$I,CA11,実行度合表集計!$S:$S,$A$5,実行度合表集計!$D:$D,"&lt;&gt;")*集計フラグ7</f>
        <v>0</v>
      </c>
      <c r="CI11" s="866">
        <f t="shared" ca="1" si="19"/>
        <v>0</v>
      </c>
      <c r="CJ11" s="863" t="str">
        <f t="shared" ca="1" si="20"/>
        <v/>
      </c>
      <c r="CK11" s="862">
        <f t="shared" ca="1" si="21"/>
        <v>0</v>
      </c>
      <c r="CL11" s="865">
        <f t="shared" ca="1" si="22"/>
        <v>0</v>
      </c>
      <c r="CM11" s="1712"/>
      <c r="CN11" s="861" t="s">
        <v>39</v>
      </c>
      <c r="CO11" s="1763">
        <f>集計グループ7</f>
        <v>0</v>
      </c>
      <c r="CP11" s="1764"/>
      <c r="CQ11" s="1765"/>
      <c r="CR11" s="862">
        <f ca="1">SUMIFS(INDIRECT("実行度合表集計!C"&amp;CR52,FALSE),実行度合表集計!$I:$I,CO11,実行度合表集計!$S:$S,$A$5,実行度合表集計!$D:$D,"&lt;&gt;")</f>
        <v>0</v>
      </c>
      <c r="CS11" s="863" t="str">
        <f t="shared" ca="1" si="36"/>
        <v/>
      </c>
      <c r="CT11" s="864">
        <f ca="1">SUMIFS(INDIRECT("実行度合表集計!C"&amp;CT52,FALSE),実行度合表集計!$I:$I,CO11,実行度合表集計!$S:$S,$A$5,実行度合表集計!$D:$D,"&lt;&gt;")</f>
        <v>0</v>
      </c>
      <c r="CU11" s="862">
        <f ca="1">CT11-SUMIFS(実行度合表集計!$Q:$Q,実行度合表集計!$I:$I,CO11,実行度合表集計!$S:$S,$A$5,実行度合表集計!$D:$D,"&lt;&gt;")*1000</f>
        <v>0</v>
      </c>
      <c r="CV11" s="865">
        <f ca="1">SUMIFS(INDIRECT("実行度合表集計!C"&amp;CV52,FALSE),実行度合表集計!$I:$I,CO11,実行度合表集計!$S:$S,$A$5,実行度合表集計!$D:$D,"&lt;&gt;")*集計フラグ7</f>
        <v>0</v>
      </c>
      <c r="CW11" s="1763">
        <f>集計グループ7</f>
        <v>0</v>
      </c>
      <c r="CX11" s="1764"/>
      <c r="CY11" s="1765"/>
      <c r="CZ11" s="862">
        <f ca="1">SUMIFS(INDIRECT("実行度合表集計!C"&amp;CZ52,FALSE),実行度合表集計!$I:$I,CW11,実行度合表集計!$S:$S,$A$5,実行度合表集計!$D:$D,"&lt;&gt;")</f>
        <v>0</v>
      </c>
      <c r="DA11" s="863" t="str">
        <f t="shared" ca="1" si="37"/>
        <v/>
      </c>
      <c r="DB11" s="864">
        <f ca="1">SUMIFS(INDIRECT("実行度合表集計!C"&amp;DB52,FALSE),実行度合表集計!$I:$I,CW11,実行度合表集計!$S:$S,$A$5,実行度合表集計!$D:$D,"&lt;&gt;")</f>
        <v>0</v>
      </c>
      <c r="DC11" s="862">
        <f ca="1">DB11-SUMIFS(実行度合表集計!$Q:$Q,実行度合表集計!$I:$I,CW11,実行度合表集計!$S:$S,$A$5,実行度合表集計!$D:$D,"&lt;&gt;")*1000</f>
        <v>0</v>
      </c>
      <c r="DD11" s="865">
        <f ca="1">SUMIFS(INDIRECT("実行度合表集計!C"&amp;DD52,FALSE),実行度合表集計!$I:$I,CW11,実行度合表集計!$S:$S,$A$5,実行度合表集計!$D:$D,"&lt;&gt;")*集計フラグ7</f>
        <v>0</v>
      </c>
      <c r="DE11" s="1763">
        <f>集計グループ7</f>
        <v>0</v>
      </c>
      <c r="DF11" s="1764"/>
      <c r="DG11" s="1765"/>
      <c r="DH11" s="862">
        <f ca="1">SUMIFS(INDIRECT("実行度合表集計!C"&amp;DH52,FALSE),実行度合表集計!$I:$I,DE11,実行度合表集計!$S:$S,$A$5,実行度合表集計!$D:$D,"&lt;&gt;")</f>
        <v>0</v>
      </c>
      <c r="DI11" s="863" t="str">
        <f t="shared" ca="1" si="38"/>
        <v/>
      </c>
      <c r="DJ11" s="864">
        <f ca="1">SUMIFS(INDIRECT("実行度合表集計!C"&amp;DJ52,FALSE),実行度合表集計!$I:$I,DE11,実行度合表集計!$S:$S,$A$5,実行度合表集計!$D:$D,"&lt;&gt;")</f>
        <v>0</v>
      </c>
      <c r="DK11" s="862">
        <f ca="1">DJ11-SUMIFS(実行度合表集計!$Q:$Q,実行度合表集計!$I:$I,DE11,実行度合表集計!$S:$S,$A$5,実行度合表集計!$D:$D,"&lt;&gt;")*1000</f>
        <v>0</v>
      </c>
      <c r="DL11" s="865">
        <f ca="1">SUMIFS(INDIRECT("実行度合表集計!C"&amp;DL52,FALSE),実行度合表集計!$I:$I,DE11,実行度合表集計!$S:$S,$A$5,実行度合表集計!$D:$D,"&lt;&gt;")*集計フラグ7</f>
        <v>0</v>
      </c>
      <c r="DM11" s="866">
        <f t="shared" ca="1" si="6"/>
        <v>0</v>
      </c>
      <c r="DN11" s="863" t="str">
        <f t="shared" ca="1" si="26"/>
        <v/>
      </c>
      <c r="DO11" s="862">
        <f t="shared" ca="1" si="7"/>
        <v>0</v>
      </c>
      <c r="DP11" s="867">
        <f t="shared" ca="1" si="27"/>
        <v>0</v>
      </c>
      <c r="DR11" s="860"/>
      <c r="DS11" s="852"/>
      <c r="DT11" s="853"/>
    </row>
    <row r="12" spans="1:124" ht="14.1" customHeight="1" x14ac:dyDescent="0.25">
      <c r="A12" s="1712"/>
      <c r="B12" s="843" t="s">
        <v>40</v>
      </c>
      <c r="C12" s="1775" t="str">
        <f>集計グループ8</f>
        <v>東京・リフォーム課</v>
      </c>
      <c r="D12" s="1776"/>
      <c r="E12" s="1777"/>
      <c r="F12" s="844" t="e">
        <f ca="1">SUMIFS(INDIRECT("実行度合表集計!C"&amp;F52,FALSE),実行度合表集計!$I:$I,C12,実行度合表集計!$S:$S,$A$5,実行度合表集計!$D:$D,"&lt;&gt;")</f>
        <v>#REF!</v>
      </c>
      <c r="G12" s="849" t="e">
        <f t="shared" ca="1" si="8"/>
        <v>#REF!</v>
      </c>
      <c r="H12" s="868" t="e">
        <f ca="1">SUMIFS(INDIRECT("実行度合表集計!C"&amp;H52,FALSE),実行度合表集計!$I:$I,C12,実行度合表集計!$S:$S,$A$5,実行度合表集計!$D:$D,"&lt;&gt;")</f>
        <v>#REF!</v>
      </c>
      <c r="I12" s="844" t="e">
        <f ca="1">H12-SUMIFS(実行度合表集計!$Q:$Q,実行度合表集計!$I:$I,C12,実行度合表集計!$S:$S,$A$5,実行度合表集計!$D:$D,"&lt;&gt;")*1000</f>
        <v>#REF!</v>
      </c>
      <c r="J12" s="847" t="e">
        <f ca="1">SUMIFS(INDIRECT("実行度合表集計!C"&amp;J52,FALSE),実行度合表集計!$I:$I,C12,実行度合表集計!$S:$S,$A$5,実行度合表集計!$D:$D,"&lt;&gt;")*集計フラグ8</f>
        <v>#REF!</v>
      </c>
      <c r="K12" s="1775" t="str">
        <f>集計グループ8</f>
        <v>東京・リフォーム課</v>
      </c>
      <c r="L12" s="1776"/>
      <c r="M12" s="1777"/>
      <c r="N12" s="844" t="e">
        <f ca="1">SUMIFS(INDIRECT("実行度合表集計!C"&amp;N52,FALSE),実行度合表集計!$I:$I,K12,実行度合表集計!$S:$S,$A$5,実行度合表集計!$D:$D,"&lt;&gt;")</f>
        <v>#REF!</v>
      </c>
      <c r="O12" s="849" t="e">
        <f t="shared" ca="1" si="28"/>
        <v>#REF!</v>
      </c>
      <c r="P12" s="868" t="e">
        <f ca="1">SUMIFS(INDIRECT("実行度合表集計!C"&amp;P52,FALSE),実行度合表集計!$I:$I,K12,実行度合表集計!$S:$S,$A$5,実行度合表集計!$D:$D,"&lt;&gt;")</f>
        <v>#REF!</v>
      </c>
      <c r="Q12" s="844" t="e">
        <f ca="1">P12-SUMIFS(実行度合表集計!$Q:$Q,実行度合表集計!$I:$I,K12,実行度合表集計!$S:$S,$A$5,実行度合表集計!$D:$D,"&lt;&gt;")*1000</f>
        <v>#REF!</v>
      </c>
      <c r="R12" s="847" t="e">
        <f ca="1">SUMIFS(INDIRECT("実行度合表集計!C"&amp;R52,FALSE),実行度合表集計!$I:$I,K12,実行度合表集計!$S:$S,$A$5,実行度合表集計!$D:$D,"&lt;&gt;")*集計フラグ8</f>
        <v>#REF!</v>
      </c>
      <c r="S12" s="1775" t="str">
        <f>集計グループ8</f>
        <v>東京・リフォーム課</v>
      </c>
      <c r="T12" s="1776"/>
      <c r="U12" s="1777"/>
      <c r="V12" s="844" t="e">
        <f ca="1">SUMIFS(INDIRECT("実行度合表集計!C"&amp;V52,FALSE),実行度合表集計!$I:$I,S12,実行度合表集計!$S:$S,$A$5,実行度合表集計!$D:$D,"&lt;&gt;")</f>
        <v>#REF!</v>
      </c>
      <c r="W12" s="849" t="e">
        <f t="shared" ca="1" si="29"/>
        <v>#REF!</v>
      </c>
      <c r="X12" s="868" t="e">
        <f ca="1">SUMIFS(INDIRECT("実行度合表集計!C"&amp;X52,FALSE),実行度合表集計!$I:$I,S12,実行度合表集計!$S:$S,$A$5,実行度合表集計!$D:$D,"&lt;&gt;")</f>
        <v>#REF!</v>
      </c>
      <c r="Y12" s="844" t="e">
        <f ca="1">X12-SUMIFS(実行度合表集計!$Q:$Q,実行度合表集計!$I:$I,S12,実行度合表集計!$S:$S,$A$5,実行度合表集計!$D:$D,"&lt;&gt;")*1000</f>
        <v>#REF!</v>
      </c>
      <c r="Z12" s="847" t="e">
        <f ca="1">SUMIFS(INDIRECT("実行度合表集計!C"&amp;Z52,FALSE),実行度合表集計!$I:$I,S12,実行度合表集計!$S:$S,$A$5,実行度合表集計!$D:$D,"&lt;&gt;")*集計フラグ8</f>
        <v>#REF!</v>
      </c>
      <c r="AA12" s="848" t="e">
        <f t="shared" ca="1" si="0"/>
        <v>#REF!</v>
      </c>
      <c r="AB12" s="849" t="e">
        <f t="shared" ca="1" si="11"/>
        <v>#REF!</v>
      </c>
      <c r="AC12" s="844" t="e">
        <f t="shared" ca="1" si="1"/>
        <v>#REF!</v>
      </c>
      <c r="AD12" s="847" t="e">
        <f t="shared" ca="1" si="2"/>
        <v>#REF!</v>
      </c>
      <c r="AE12" s="1712"/>
      <c r="AF12" s="843" t="s">
        <v>40</v>
      </c>
      <c r="AG12" s="1775" t="str">
        <f>集計グループ8</f>
        <v>東京・リフォーム課</v>
      </c>
      <c r="AH12" s="1776"/>
      <c r="AI12" s="1777"/>
      <c r="AJ12" s="844" t="e">
        <f ca="1">SUMIFS(INDIRECT("実行度合表集計!C"&amp;AJ52,FALSE),実行度合表集計!$I:$I,AG12,実行度合表集計!$S:$S,$A$5,実行度合表集計!$D:$D,"&lt;&gt;")</f>
        <v>#REF!</v>
      </c>
      <c r="AK12" s="849" t="e">
        <f t="shared" ca="1" si="30"/>
        <v>#REF!</v>
      </c>
      <c r="AL12" s="868" t="e">
        <f ca="1">SUMIFS(INDIRECT("実行度合表集計!C"&amp;AL52,FALSE),実行度合表集計!$I:$I,AG12,実行度合表集計!$S:$S,$A$5,実行度合表集計!$D:$D,"&lt;&gt;")</f>
        <v>#REF!</v>
      </c>
      <c r="AM12" s="844" t="e">
        <f ca="1">AL12-SUMIFS(実行度合表集計!$Q:$Q,実行度合表集計!$I:$I,AG12,実行度合表集計!$S:$S,$A$5,実行度合表集計!$D:$D,"&lt;&gt;")*1000</f>
        <v>#REF!</v>
      </c>
      <c r="AN12" s="847" t="e">
        <f ca="1">SUMIFS(INDIRECT("実行度合表集計!C"&amp;AN52,FALSE),実行度合表集計!$I:$I,AG12,実行度合表集計!$S:$S,$A$5,実行度合表集計!$D:$D,"&lt;&gt;")*集計フラグ8</f>
        <v>#REF!</v>
      </c>
      <c r="AO12" s="1775" t="str">
        <f>集計グループ8</f>
        <v>東京・リフォーム課</v>
      </c>
      <c r="AP12" s="1776"/>
      <c r="AQ12" s="1777"/>
      <c r="AR12" s="844" t="e">
        <f ca="1">SUMIFS(INDIRECT("実行度合表集計!C"&amp;AR52,FALSE),実行度合表集計!$I:$I,AO12,実行度合表集計!$S:$S,$A$5,実行度合表集計!$D:$D,"&lt;&gt;")</f>
        <v>#REF!</v>
      </c>
      <c r="AS12" s="849" t="e">
        <f t="shared" ca="1" si="31"/>
        <v>#REF!</v>
      </c>
      <c r="AT12" s="868" t="e">
        <f ca="1">SUMIFS(INDIRECT("実行度合表集計!C"&amp;AT52,FALSE),実行度合表集計!$I:$I,AO12,実行度合表集計!$S:$S,$A$5,実行度合表集計!$D:$D,"&lt;&gt;")</f>
        <v>#REF!</v>
      </c>
      <c r="AU12" s="844" t="e">
        <f ca="1">AT12-SUMIFS(実行度合表集計!$Q:$Q,実行度合表集計!$I:$I,AO12,実行度合表集計!$S:$S,$A$5,実行度合表集計!$D:$D,"&lt;&gt;")*1000</f>
        <v>#REF!</v>
      </c>
      <c r="AV12" s="847" t="e">
        <f ca="1">SUMIFS(INDIRECT("実行度合表集計!C"&amp;AV52,FALSE),実行度合表集計!$I:$I,AO12,実行度合表集計!$S:$S,$A$5,実行度合表集計!$D:$D,"&lt;&gt;")*集計フラグ8</f>
        <v>#REF!</v>
      </c>
      <c r="AW12" s="1775" t="str">
        <f>集計グループ8</f>
        <v>東京・リフォーム課</v>
      </c>
      <c r="AX12" s="1776"/>
      <c r="AY12" s="1777"/>
      <c r="AZ12" s="844" t="e">
        <f ca="1">SUMIFS(INDIRECT("実行度合表集計!C"&amp;AZ52,FALSE),実行度合表集計!$I:$I,AW12,実行度合表集計!$S:$S,$A$5,実行度合表集計!$D:$D,"&lt;&gt;")</f>
        <v>#REF!</v>
      </c>
      <c r="BA12" s="849" t="e">
        <f t="shared" ca="1" si="32"/>
        <v>#REF!</v>
      </c>
      <c r="BB12" s="868" t="e">
        <f ca="1">SUMIFS(INDIRECT("実行度合表集計!C"&amp;BB52,FALSE),実行度合表集計!$I:$I,AW12,実行度合表集計!$S:$S,$A$5,実行度合表集計!$D:$D,"&lt;&gt;")</f>
        <v>#REF!</v>
      </c>
      <c r="BC12" s="844" t="e">
        <f ca="1">BB12-SUMIFS(実行度合表集計!$Q:$Q,実行度合表集計!$I:$I,AW12,実行度合表集計!$S:$S,$A$5,実行度合表集計!$D:$D,"&lt;&gt;")*1000</f>
        <v>#REF!</v>
      </c>
      <c r="BD12" s="847" t="e">
        <f ca="1">SUMIFS(INDIRECT("実行度合表集計!C"&amp;BD52,FALSE),実行度合表集計!$I:$I,AW12,実行度合表集計!$S:$S,$A$5,実行度合表集計!$D:$D,"&lt;&gt;")*集計フラグ8</f>
        <v>#REF!</v>
      </c>
      <c r="BE12" s="848" t="e">
        <f t="shared" ca="1" si="3"/>
        <v>#REF!</v>
      </c>
      <c r="BF12" s="849" t="e">
        <f t="shared" ca="1" si="15"/>
        <v>#REF!</v>
      </c>
      <c r="BG12" s="844" t="e">
        <f t="shared" ca="1" si="4"/>
        <v>#REF!</v>
      </c>
      <c r="BH12" s="847" t="e">
        <f t="shared" ca="1" si="5"/>
        <v>#REF!</v>
      </c>
      <c r="BI12" s="1712"/>
      <c r="BJ12" s="843" t="s">
        <v>40</v>
      </c>
      <c r="BK12" s="1775" t="str">
        <f>集計グループ8</f>
        <v>東京・リフォーム課</v>
      </c>
      <c r="BL12" s="1776"/>
      <c r="BM12" s="1777"/>
      <c r="BN12" s="844" t="e">
        <f ca="1">SUMIFS(INDIRECT("実行度合表集計!C"&amp;BN52,FALSE),実行度合表集計!$I:$I,BK12,実行度合表集計!$S:$S,$A$5,実行度合表集計!$D:$D,"&lt;&gt;")</f>
        <v>#REF!</v>
      </c>
      <c r="BO12" s="849" t="e">
        <f t="shared" ca="1" si="33"/>
        <v>#REF!</v>
      </c>
      <c r="BP12" s="868" t="e">
        <f ca="1">SUMIFS(INDIRECT("実行度合表集計!C"&amp;BP52,FALSE),実行度合表集計!$I:$I,BK12,実行度合表集計!$S:$S,$A$5,実行度合表集計!$D:$D,"&lt;&gt;")</f>
        <v>#REF!</v>
      </c>
      <c r="BQ12" s="844" t="e">
        <f ca="1">BP12-SUMIFS(実行度合表集計!$Q:$Q,実行度合表集計!$I:$I,BK12,実行度合表集計!$S:$S,$A$5,実行度合表集計!$D:$D,"&lt;&gt;")*1000</f>
        <v>#REF!</v>
      </c>
      <c r="BR12" s="847" t="e">
        <f ca="1">SUMIFS(INDIRECT("実行度合表集計!C"&amp;BR52,FALSE),実行度合表集計!$I:$I,BK12,実行度合表集計!$S:$S,$A$5,実行度合表集計!$D:$D,"&lt;&gt;")*集計フラグ8</f>
        <v>#REF!</v>
      </c>
      <c r="BS12" s="1775" t="str">
        <f>集計グループ8</f>
        <v>東京・リフォーム課</v>
      </c>
      <c r="BT12" s="1776"/>
      <c r="BU12" s="1777"/>
      <c r="BV12" s="844" t="e">
        <f ca="1">SUMIFS(INDIRECT("実行度合表集計!C"&amp;BV52,FALSE),実行度合表集計!$I:$I,BS12,実行度合表集計!$S:$S,$A$5,実行度合表集計!$D:$D,"&lt;&gt;")</f>
        <v>#REF!</v>
      </c>
      <c r="BW12" s="849" t="e">
        <f t="shared" ca="1" si="34"/>
        <v>#REF!</v>
      </c>
      <c r="BX12" s="868" t="e">
        <f ca="1">SUMIFS(INDIRECT("実行度合表集計!C"&amp;BX52,FALSE),実行度合表集計!$I:$I,BS12,実行度合表集計!$S:$S,$A$5,実行度合表集計!$D:$D,"&lt;&gt;")</f>
        <v>#REF!</v>
      </c>
      <c r="BY12" s="844" t="e">
        <f ca="1">BX12-SUMIFS(実行度合表集計!$Q:$Q,実行度合表集計!$I:$I,BS12,実行度合表集計!$S:$S,$A$5,実行度合表集計!$D:$D,"&lt;&gt;")*1000</f>
        <v>#REF!</v>
      </c>
      <c r="BZ12" s="847" t="e">
        <f ca="1">SUMIFS(INDIRECT("実行度合表集計!C"&amp;BZ52,FALSE),実行度合表集計!$I:$I,BS12,実行度合表集計!$S:$S,$A$5,実行度合表集計!$D:$D,"&lt;&gt;")*集計フラグ8</f>
        <v>#REF!</v>
      </c>
      <c r="CA12" s="1775" t="str">
        <f>集計グループ8</f>
        <v>東京・リフォーム課</v>
      </c>
      <c r="CB12" s="1776"/>
      <c r="CC12" s="1777"/>
      <c r="CD12" s="844" t="e">
        <f ca="1">SUMIFS(INDIRECT("実行度合表集計!C"&amp;CD52,FALSE),実行度合表集計!$I:$I,CA12,実行度合表集計!$S:$S,$A$5,実行度合表集計!$D:$D,"&lt;&gt;")</f>
        <v>#REF!</v>
      </c>
      <c r="CE12" s="849" t="e">
        <f t="shared" ca="1" si="35"/>
        <v>#REF!</v>
      </c>
      <c r="CF12" s="868" t="e">
        <f ca="1">SUMIFS(INDIRECT("実行度合表集計!C"&amp;CF52,FALSE),実行度合表集計!$I:$I,CA12,実行度合表集計!$S:$S,$A$5,実行度合表集計!$D:$D,"&lt;&gt;")</f>
        <v>#REF!</v>
      </c>
      <c r="CG12" s="844" t="e">
        <f ca="1">CF12-SUMIFS(実行度合表集計!$Q:$Q,実行度合表集計!$I:$I,CA12,実行度合表集計!$S:$S,$A$5,実行度合表集計!$D:$D,"&lt;&gt;")*1000</f>
        <v>#REF!</v>
      </c>
      <c r="CH12" s="847" t="e">
        <f ca="1">SUMIFS(INDIRECT("実行度合表集計!C"&amp;CH52,FALSE),実行度合表集計!$I:$I,CA12,実行度合表集計!$S:$S,$A$5,実行度合表集計!$D:$D,"&lt;&gt;")*集計フラグ8</f>
        <v>#REF!</v>
      </c>
      <c r="CI12" s="848" t="e">
        <f t="shared" ca="1" si="19"/>
        <v>#REF!</v>
      </c>
      <c r="CJ12" s="849" t="e">
        <f t="shared" ca="1" si="20"/>
        <v>#REF!</v>
      </c>
      <c r="CK12" s="844" t="e">
        <f t="shared" ca="1" si="21"/>
        <v>#REF!</v>
      </c>
      <c r="CL12" s="847" t="e">
        <f t="shared" ca="1" si="22"/>
        <v>#REF!</v>
      </c>
      <c r="CM12" s="1712"/>
      <c r="CN12" s="843" t="s">
        <v>40</v>
      </c>
      <c r="CO12" s="1775" t="str">
        <f>集計グループ8</f>
        <v>東京・リフォーム課</v>
      </c>
      <c r="CP12" s="1776"/>
      <c r="CQ12" s="1777"/>
      <c r="CR12" s="844" t="e">
        <f ca="1">SUMIFS(INDIRECT("実行度合表集計!C"&amp;CR52,FALSE),実行度合表集計!$I:$I,CO12,実行度合表集計!$S:$S,$A$5,実行度合表集計!$D:$D,"&lt;&gt;")</f>
        <v>#REF!</v>
      </c>
      <c r="CS12" s="849" t="e">
        <f t="shared" ca="1" si="36"/>
        <v>#REF!</v>
      </c>
      <c r="CT12" s="868" t="e">
        <f ca="1">SUMIFS(INDIRECT("実行度合表集計!C"&amp;CT52,FALSE),実行度合表集計!$I:$I,CO12,実行度合表集計!$S:$S,$A$5,実行度合表集計!$D:$D,"&lt;&gt;")</f>
        <v>#REF!</v>
      </c>
      <c r="CU12" s="844" t="e">
        <f ca="1">CT12-SUMIFS(実行度合表集計!$Q:$Q,実行度合表集計!$I:$I,CO12,実行度合表集計!$S:$S,$A$5,実行度合表集計!$D:$D,"&lt;&gt;")*1000</f>
        <v>#REF!</v>
      </c>
      <c r="CV12" s="847" t="e">
        <f ca="1">SUMIFS(INDIRECT("実行度合表集計!C"&amp;CV52,FALSE),実行度合表集計!$I:$I,CO12,実行度合表集計!$S:$S,$A$5,実行度合表集計!$D:$D,"&lt;&gt;")*集計フラグ8</f>
        <v>#REF!</v>
      </c>
      <c r="CW12" s="1775" t="str">
        <f>集計グループ8</f>
        <v>東京・リフォーム課</v>
      </c>
      <c r="CX12" s="1776"/>
      <c r="CY12" s="1777"/>
      <c r="CZ12" s="844" t="e">
        <f ca="1">SUMIFS(INDIRECT("実行度合表集計!C"&amp;CZ52,FALSE),実行度合表集計!$I:$I,CW12,実行度合表集計!$S:$S,$A$5,実行度合表集計!$D:$D,"&lt;&gt;")</f>
        <v>#REF!</v>
      </c>
      <c r="DA12" s="849" t="e">
        <f t="shared" ca="1" si="37"/>
        <v>#REF!</v>
      </c>
      <c r="DB12" s="868" t="e">
        <f ca="1">SUMIFS(INDIRECT("実行度合表集計!C"&amp;DB52,FALSE),実行度合表集計!$I:$I,CW12,実行度合表集計!$S:$S,$A$5,実行度合表集計!$D:$D,"&lt;&gt;")</f>
        <v>#REF!</v>
      </c>
      <c r="DC12" s="844" t="e">
        <f ca="1">DB12-SUMIFS(実行度合表集計!$Q:$Q,実行度合表集計!$I:$I,CW12,実行度合表集計!$S:$S,$A$5,実行度合表集計!$D:$D,"&lt;&gt;")*1000</f>
        <v>#REF!</v>
      </c>
      <c r="DD12" s="847" t="e">
        <f ca="1">SUMIFS(INDIRECT("実行度合表集計!C"&amp;DD52,FALSE),実行度合表集計!$I:$I,CW12,実行度合表集計!$S:$S,$A$5,実行度合表集計!$D:$D,"&lt;&gt;")*集計フラグ8</f>
        <v>#REF!</v>
      </c>
      <c r="DE12" s="1775" t="str">
        <f>集計グループ8</f>
        <v>東京・リフォーム課</v>
      </c>
      <c r="DF12" s="1776"/>
      <c r="DG12" s="1777"/>
      <c r="DH12" s="844" t="e">
        <f ca="1">SUMIFS(INDIRECT("実行度合表集計!C"&amp;DH52,FALSE),実行度合表集計!$I:$I,DE12,実行度合表集計!$S:$S,$A$5,実行度合表集計!$D:$D,"&lt;&gt;")</f>
        <v>#REF!</v>
      </c>
      <c r="DI12" s="849" t="e">
        <f t="shared" ca="1" si="38"/>
        <v>#REF!</v>
      </c>
      <c r="DJ12" s="868" t="e">
        <f ca="1">SUMIFS(INDIRECT("実行度合表集計!C"&amp;DJ52,FALSE),実行度合表集計!$I:$I,DE12,実行度合表集計!$S:$S,$A$5,実行度合表集計!$D:$D,"&lt;&gt;")</f>
        <v>#REF!</v>
      </c>
      <c r="DK12" s="844" t="e">
        <f ca="1">DJ12-SUMIFS(実行度合表集計!$Q:$Q,実行度合表集計!$I:$I,DE12,実行度合表集計!$S:$S,$A$5,実行度合表集計!$D:$D,"&lt;&gt;")*1000</f>
        <v>#REF!</v>
      </c>
      <c r="DL12" s="847" t="e">
        <f ca="1">SUMIFS(INDIRECT("実行度合表集計!C"&amp;DL52,FALSE),実行度合表集計!$I:$I,DE12,実行度合表集計!$S:$S,$A$5,実行度合表集計!$D:$D,"&lt;&gt;")*集計フラグ8</f>
        <v>#REF!</v>
      </c>
      <c r="DM12" s="848" t="e">
        <f t="shared" ca="1" si="6"/>
        <v>#REF!</v>
      </c>
      <c r="DN12" s="849" t="e">
        <f t="shared" ca="1" si="26"/>
        <v>#REF!</v>
      </c>
      <c r="DO12" s="844" t="e">
        <f t="shared" ca="1" si="7"/>
        <v>#REF!</v>
      </c>
      <c r="DP12" s="850" t="e">
        <f t="shared" ca="1" si="27"/>
        <v>#REF!</v>
      </c>
      <c r="DR12" s="860"/>
      <c r="DS12" s="852"/>
      <c r="DT12" s="853"/>
    </row>
    <row r="13" spans="1:124" ht="14.1" customHeight="1" x14ac:dyDescent="0.25">
      <c r="A13" s="1712"/>
      <c r="B13" s="861" t="s">
        <v>41</v>
      </c>
      <c r="C13" s="1763">
        <f>集計グループ9</f>
        <v>0</v>
      </c>
      <c r="D13" s="1764"/>
      <c r="E13" s="1765"/>
      <c r="F13" s="862">
        <f ca="1">SUMIFS(INDIRECT("実行度合表集計!C"&amp;F52,FALSE),実行度合表集計!$I:$I,C13,実行度合表集計!$S:$S,$A$5,実行度合表集計!$D:$D,"&lt;&gt;")</f>
        <v>0</v>
      </c>
      <c r="G13" s="863" t="str">
        <f t="shared" ca="1" si="8"/>
        <v/>
      </c>
      <c r="H13" s="864">
        <f ca="1">SUMIFS(INDIRECT("実行度合表集計!C"&amp;H52,FALSE),実行度合表集計!$I:$I,C13,実行度合表集計!$S:$S,$A$5,実行度合表集計!$D:$D,"&lt;&gt;")</f>
        <v>0</v>
      </c>
      <c r="I13" s="862">
        <f ca="1">H13-SUMIFS(実行度合表集計!$Q:$Q,実行度合表集計!$I:$I,C13,実行度合表集計!$S:$S,$A$5,実行度合表集計!$D:$D,"&lt;&gt;")*1000</f>
        <v>0</v>
      </c>
      <c r="J13" s="865">
        <f ca="1">SUMIFS(INDIRECT("実行度合表集計!C"&amp;J52,FALSE),実行度合表集計!$I:$I,C13,実行度合表集計!$S:$S,$A$5,実行度合表集計!$D:$D,"&lt;&gt;")*集計フラグ9</f>
        <v>0</v>
      </c>
      <c r="K13" s="1763">
        <f>集計グループ9</f>
        <v>0</v>
      </c>
      <c r="L13" s="1764"/>
      <c r="M13" s="1765"/>
      <c r="N13" s="862">
        <f ca="1">SUMIFS(INDIRECT("実行度合表集計!C"&amp;N52,FALSE),実行度合表集計!$I:$I,K13,実行度合表集計!$S:$S,$A$5,実行度合表集計!$D:$D,"&lt;&gt;")</f>
        <v>0</v>
      </c>
      <c r="O13" s="863" t="str">
        <f t="shared" ca="1" si="28"/>
        <v/>
      </c>
      <c r="P13" s="864">
        <f ca="1">SUMIFS(INDIRECT("実行度合表集計!C"&amp;P52,FALSE),実行度合表集計!$I:$I,K13,実行度合表集計!$S:$S,$A$5,実行度合表集計!$D:$D,"&lt;&gt;")</f>
        <v>0</v>
      </c>
      <c r="Q13" s="862">
        <f ca="1">P13-SUMIFS(実行度合表集計!$Q:$Q,実行度合表集計!$I:$I,K13,実行度合表集計!$S:$S,$A$5,実行度合表集計!$D:$D,"&lt;&gt;")*1000</f>
        <v>0</v>
      </c>
      <c r="R13" s="865">
        <f ca="1">SUMIFS(INDIRECT("実行度合表集計!C"&amp;R52,FALSE),実行度合表集計!$I:$I,K13,実行度合表集計!$S:$S,$A$5,実行度合表集計!$D:$D,"&lt;&gt;")*集計フラグ9</f>
        <v>0</v>
      </c>
      <c r="S13" s="1763">
        <f>集計グループ9</f>
        <v>0</v>
      </c>
      <c r="T13" s="1764"/>
      <c r="U13" s="1765"/>
      <c r="V13" s="862">
        <f ca="1">SUMIFS(INDIRECT("実行度合表集計!C"&amp;V52,FALSE),実行度合表集計!$I:$I,S13,実行度合表集計!$S:$S,$A$5,実行度合表集計!$D:$D,"&lt;&gt;")</f>
        <v>0</v>
      </c>
      <c r="W13" s="863" t="str">
        <f t="shared" ca="1" si="29"/>
        <v/>
      </c>
      <c r="X13" s="864">
        <f ca="1">SUMIFS(INDIRECT("実行度合表集計!C"&amp;X52,FALSE),実行度合表集計!$I:$I,S13,実行度合表集計!$S:$S,$A$5,実行度合表集計!$D:$D,"&lt;&gt;")</f>
        <v>0</v>
      </c>
      <c r="Y13" s="862">
        <f ca="1">X13-SUMIFS(実行度合表集計!$Q:$Q,実行度合表集計!$I:$I,S13,実行度合表集計!$S:$S,$A$5,実行度合表集計!$D:$D,"&lt;&gt;")*1000</f>
        <v>0</v>
      </c>
      <c r="Z13" s="865">
        <f ca="1">SUMIFS(INDIRECT("実行度合表集計!C"&amp;Z52,FALSE),実行度合表集計!$I:$I,S13,実行度合表集計!$S:$S,$A$5,実行度合表集計!$D:$D,"&lt;&gt;")*集計フラグ9</f>
        <v>0</v>
      </c>
      <c r="AA13" s="866">
        <f t="shared" ca="1" si="0"/>
        <v>0</v>
      </c>
      <c r="AB13" s="863" t="str">
        <f t="shared" ca="1" si="11"/>
        <v/>
      </c>
      <c r="AC13" s="862">
        <f t="shared" ca="1" si="1"/>
        <v>0</v>
      </c>
      <c r="AD13" s="865">
        <f t="shared" ca="1" si="2"/>
        <v>0</v>
      </c>
      <c r="AE13" s="1712"/>
      <c r="AF13" s="861" t="s">
        <v>41</v>
      </c>
      <c r="AG13" s="1763">
        <f>集計グループ9</f>
        <v>0</v>
      </c>
      <c r="AH13" s="1764"/>
      <c r="AI13" s="1765"/>
      <c r="AJ13" s="862">
        <f ca="1">SUMIFS(INDIRECT("実行度合表集計!C"&amp;AJ52,FALSE),実行度合表集計!$I:$I,AG13,実行度合表集計!$S:$S,$A$5,実行度合表集計!$D:$D,"&lt;&gt;")</f>
        <v>0</v>
      </c>
      <c r="AK13" s="863" t="str">
        <f t="shared" ca="1" si="30"/>
        <v/>
      </c>
      <c r="AL13" s="864">
        <f ca="1">SUMIFS(INDIRECT("実行度合表集計!C"&amp;AL52,FALSE),実行度合表集計!$I:$I,AG13,実行度合表集計!$S:$S,$A$5,実行度合表集計!$D:$D,"&lt;&gt;")</f>
        <v>0</v>
      </c>
      <c r="AM13" s="862">
        <f ca="1">AL13-SUMIFS(実行度合表集計!$Q:$Q,実行度合表集計!$I:$I,AG13,実行度合表集計!$S:$S,$A$5,実行度合表集計!$D:$D,"&lt;&gt;")*1000</f>
        <v>0</v>
      </c>
      <c r="AN13" s="865">
        <f ca="1">SUMIFS(INDIRECT("実行度合表集計!C"&amp;AN52,FALSE),実行度合表集計!$I:$I,AG13,実行度合表集計!$S:$S,$A$5,実行度合表集計!$D:$D,"&lt;&gt;")*集計フラグ9</f>
        <v>0</v>
      </c>
      <c r="AO13" s="1763">
        <f>集計グループ9</f>
        <v>0</v>
      </c>
      <c r="AP13" s="1764"/>
      <c r="AQ13" s="1765"/>
      <c r="AR13" s="862">
        <f ca="1">SUMIFS(INDIRECT("実行度合表集計!C"&amp;AR52,FALSE),実行度合表集計!$I:$I,AO13,実行度合表集計!$S:$S,$A$5,実行度合表集計!$D:$D,"&lt;&gt;")</f>
        <v>0</v>
      </c>
      <c r="AS13" s="863" t="str">
        <f t="shared" ca="1" si="31"/>
        <v/>
      </c>
      <c r="AT13" s="864">
        <f ca="1">SUMIFS(INDIRECT("実行度合表集計!C"&amp;AT52,FALSE),実行度合表集計!$I:$I,AO13,実行度合表集計!$S:$S,$A$5,実行度合表集計!$D:$D,"&lt;&gt;")</f>
        <v>0</v>
      </c>
      <c r="AU13" s="862">
        <f ca="1">AT13-SUMIFS(実行度合表集計!$Q:$Q,実行度合表集計!$I:$I,AO13,実行度合表集計!$S:$S,$A$5,実行度合表集計!$D:$D,"&lt;&gt;")*1000</f>
        <v>0</v>
      </c>
      <c r="AV13" s="865">
        <f ca="1">SUMIFS(INDIRECT("実行度合表集計!C"&amp;AV52,FALSE),実行度合表集計!$I:$I,AO13,実行度合表集計!$S:$S,$A$5,実行度合表集計!$D:$D,"&lt;&gt;")*集計フラグ9</f>
        <v>0</v>
      </c>
      <c r="AW13" s="1763">
        <f>集計グループ9</f>
        <v>0</v>
      </c>
      <c r="AX13" s="1764"/>
      <c r="AY13" s="1765"/>
      <c r="AZ13" s="862">
        <f ca="1">SUMIFS(INDIRECT("実行度合表集計!C"&amp;AZ52,FALSE),実行度合表集計!$I:$I,AW13,実行度合表集計!$S:$S,$A$5,実行度合表集計!$D:$D,"&lt;&gt;")</f>
        <v>0</v>
      </c>
      <c r="BA13" s="863" t="str">
        <f t="shared" ca="1" si="32"/>
        <v/>
      </c>
      <c r="BB13" s="864">
        <f ca="1">SUMIFS(INDIRECT("実行度合表集計!C"&amp;BB52,FALSE),実行度合表集計!$I:$I,AW13,実行度合表集計!$S:$S,$A$5,実行度合表集計!$D:$D,"&lt;&gt;")</f>
        <v>0</v>
      </c>
      <c r="BC13" s="862">
        <f ca="1">BB13-SUMIFS(実行度合表集計!$Q:$Q,実行度合表集計!$I:$I,AW13,実行度合表集計!$S:$S,$A$5,実行度合表集計!$D:$D,"&lt;&gt;")*1000</f>
        <v>0</v>
      </c>
      <c r="BD13" s="865">
        <f ca="1">SUMIFS(INDIRECT("実行度合表集計!C"&amp;BD52,FALSE),実行度合表集計!$I:$I,AW13,実行度合表集計!$S:$S,$A$5,実行度合表集計!$D:$D,"&lt;&gt;")*集計フラグ9</f>
        <v>0</v>
      </c>
      <c r="BE13" s="866">
        <f t="shared" ca="1" si="3"/>
        <v>0</v>
      </c>
      <c r="BF13" s="863" t="str">
        <f t="shared" ca="1" si="15"/>
        <v/>
      </c>
      <c r="BG13" s="862">
        <f t="shared" ca="1" si="4"/>
        <v>0</v>
      </c>
      <c r="BH13" s="865">
        <f t="shared" ca="1" si="5"/>
        <v>0</v>
      </c>
      <c r="BI13" s="1712"/>
      <c r="BJ13" s="861" t="s">
        <v>41</v>
      </c>
      <c r="BK13" s="1763">
        <f>集計グループ9</f>
        <v>0</v>
      </c>
      <c r="BL13" s="1764"/>
      <c r="BM13" s="1765"/>
      <c r="BN13" s="862">
        <f ca="1">SUMIFS(INDIRECT("実行度合表集計!C"&amp;BN52,FALSE),実行度合表集計!$I:$I,BK13,実行度合表集計!$S:$S,$A$5,実行度合表集計!$D:$D,"&lt;&gt;")</f>
        <v>0</v>
      </c>
      <c r="BO13" s="863" t="str">
        <f t="shared" ca="1" si="33"/>
        <v/>
      </c>
      <c r="BP13" s="864">
        <f ca="1">SUMIFS(INDIRECT("実行度合表集計!C"&amp;BP52,FALSE),実行度合表集計!$I:$I,BK13,実行度合表集計!$S:$S,$A$5,実行度合表集計!$D:$D,"&lt;&gt;")</f>
        <v>0</v>
      </c>
      <c r="BQ13" s="862">
        <f ca="1">BP13-SUMIFS(実行度合表集計!$Q:$Q,実行度合表集計!$I:$I,BK13,実行度合表集計!$S:$S,$A$5,実行度合表集計!$D:$D,"&lt;&gt;")*1000</f>
        <v>0</v>
      </c>
      <c r="BR13" s="865">
        <f ca="1">SUMIFS(INDIRECT("実行度合表集計!C"&amp;BR52,FALSE),実行度合表集計!$I:$I,BK13,実行度合表集計!$S:$S,$A$5,実行度合表集計!$D:$D,"&lt;&gt;")*集計フラグ9</f>
        <v>0</v>
      </c>
      <c r="BS13" s="1763">
        <f>集計グループ9</f>
        <v>0</v>
      </c>
      <c r="BT13" s="1764"/>
      <c r="BU13" s="1765"/>
      <c r="BV13" s="862">
        <f ca="1">SUMIFS(INDIRECT("実行度合表集計!C"&amp;BV52,FALSE),実行度合表集計!$I:$I,BS13,実行度合表集計!$S:$S,$A$5,実行度合表集計!$D:$D,"&lt;&gt;")</f>
        <v>0</v>
      </c>
      <c r="BW13" s="863" t="str">
        <f t="shared" ca="1" si="34"/>
        <v/>
      </c>
      <c r="BX13" s="864">
        <f ca="1">SUMIFS(INDIRECT("実行度合表集計!C"&amp;BX52,FALSE),実行度合表集計!$I:$I,BS13,実行度合表集計!$S:$S,$A$5,実行度合表集計!$D:$D,"&lt;&gt;")</f>
        <v>0</v>
      </c>
      <c r="BY13" s="862">
        <f ca="1">BX13-SUMIFS(実行度合表集計!$Q:$Q,実行度合表集計!$I:$I,BS13,実行度合表集計!$S:$S,$A$5,実行度合表集計!$D:$D,"&lt;&gt;")*1000</f>
        <v>0</v>
      </c>
      <c r="BZ13" s="865">
        <f ca="1">SUMIFS(INDIRECT("実行度合表集計!C"&amp;BZ52,FALSE),実行度合表集計!$I:$I,BS13,実行度合表集計!$S:$S,$A$5,実行度合表集計!$D:$D,"&lt;&gt;")*集計フラグ9</f>
        <v>0</v>
      </c>
      <c r="CA13" s="1763">
        <f>集計グループ9</f>
        <v>0</v>
      </c>
      <c r="CB13" s="1764"/>
      <c r="CC13" s="1765"/>
      <c r="CD13" s="862">
        <f ca="1">SUMIFS(INDIRECT("実行度合表集計!C"&amp;CD52,FALSE),実行度合表集計!$I:$I,CA13,実行度合表集計!$S:$S,$A$5,実行度合表集計!$D:$D,"&lt;&gt;")</f>
        <v>0</v>
      </c>
      <c r="CE13" s="863" t="str">
        <f t="shared" ca="1" si="35"/>
        <v/>
      </c>
      <c r="CF13" s="864">
        <f ca="1">SUMIFS(INDIRECT("実行度合表集計!C"&amp;CF52,FALSE),実行度合表集計!$I:$I,CA13,実行度合表集計!$S:$S,$A$5,実行度合表集計!$D:$D,"&lt;&gt;")</f>
        <v>0</v>
      </c>
      <c r="CG13" s="862">
        <f ca="1">CF13-SUMIFS(実行度合表集計!$Q:$Q,実行度合表集計!$I:$I,CA13,実行度合表集計!$S:$S,$A$5,実行度合表集計!$D:$D,"&lt;&gt;")*1000</f>
        <v>0</v>
      </c>
      <c r="CH13" s="865">
        <f ca="1">SUMIFS(INDIRECT("実行度合表集計!C"&amp;CH52,FALSE),実行度合表集計!$I:$I,CA13,実行度合表集計!$S:$S,$A$5,実行度合表集計!$D:$D,"&lt;&gt;")*集計フラグ9</f>
        <v>0</v>
      </c>
      <c r="CI13" s="866">
        <f t="shared" ca="1" si="19"/>
        <v>0</v>
      </c>
      <c r="CJ13" s="863" t="str">
        <f t="shared" ca="1" si="20"/>
        <v/>
      </c>
      <c r="CK13" s="862">
        <f t="shared" ca="1" si="21"/>
        <v>0</v>
      </c>
      <c r="CL13" s="865">
        <f t="shared" ca="1" si="22"/>
        <v>0</v>
      </c>
      <c r="CM13" s="1712"/>
      <c r="CN13" s="861" t="s">
        <v>41</v>
      </c>
      <c r="CO13" s="1763">
        <f>集計グループ9</f>
        <v>0</v>
      </c>
      <c r="CP13" s="1764"/>
      <c r="CQ13" s="1765"/>
      <c r="CR13" s="862">
        <f ca="1">SUMIFS(INDIRECT("実行度合表集計!C"&amp;CR52,FALSE),実行度合表集計!$I:$I,CO13,実行度合表集計!$S:$S,$A$5,実行度合表集計!$D:$D,"&lt;&gt;")</f>
        <v>0</v>
      </c>
      <c r="CS13" s="863" t="str">
        <f t="shared" ca="1" si="36"/>
        <v/>
      </c>
      <c r="CT13" s="864">
        <f ca="1">SUMIFS(INDIRECT("実行度合表集計!C"&amp;CT52,FALSE),実行度合表集計!$I:$I,CO13,実行度合表集計!$S:$S,$A$5,実行度合表集計!$D:$D,"&lt;&gt;")</f>
        <v>0</v>
      </c>
      <c r="CU13" s="862">
        <f ca="1">CT13-SUMIFS(実行度合表集計!$Q:$Q,実行度合表集計!$I:$I,CO13,実行度合表集計!$S:$S,$A$5,実行度合表集計!$D:$D,"&lt;&gt;")*1000</f>
        <v>0</v>
      </c>
      <c r="CV13" s="865">
        <f ca="1">SUMIFS(INDIRECT("実行度合表集計!C"&amp;CV52,FALSE),実行度合表集計!$I:$I,CO13,実行度合表集計!$S:$S,$A$5,実行度合表集計!$D:$D,"&lt;&gt;")*集計フラグ9</f>
        <v>0</v>
      </c>
      <c r="CW13" s="1763">
        <f>集計グループ9</f>
        <v>0</v>
      </c>
      <c r="CX13" s="1764"/>
      <c r="CY13" s="1765"/>
      <c r="CZ13" s="862">
        <f ca="1">SUMIFS(INDIRECT("実行度合表集計!C"&amp;CZ52,FALSE),実行度合表集計!$I:$I,CW13,実行度合表集計!$S:$S,$A$5,実行度合表集計!$D:$D,"&lt;&gt;")</f>
        <v>0</v>
      </c>
      <c r="DA13" s="863" t="str">
        <f t="shared" ca="1" si="37"/>
        <v/>
      </c>
      <c r="DB13" s="864">
        <f ca="1">SUMIFS(INDIRECT("実行度合表集計!C"&amp;DB52,FALSE),実行度合表集計!$I:$I,CW13,実行度合表集計!$S:$S,$A$5,実行度合表集計!$D:$D,"&lt;&gt;")</f>
        <v>0</v>
      </c>
      <c r="DC13" s="862">
        <f ca="1">DB13-SUMIFS(実行度合表集計!$Q:$Q,実行度合表集計!$I:$I,CW13,実行度合表集計!$S:$S,$A$5,実行度合表集計!$D:$D,"&lt;&gt;")*1000</f>
        <v>0</v>
      </c>
      <c r="DD13" s="865">
        <f ca="1">SUMIFS(INDIRECT("実行度合表集計!C"&amp;DD52,FALSE),実行度合表集計!$I:$I,CW13,実行度合表集計!$S:$S,$A$5,実行度合表集計!$D:$D,"&lt;&gt;")*集計フラグ9</f>
        <v>0</v>
      </c>
      <c r="DE13" s="1763">
        <f>集計グループ9</f>
        <v>0</v>
      </c>
      <c r="DF13" s="1764"/>
      <c r="DG13" s="1765"/>
      <c r="DH13" s="862">
        <f ca="1">SUMIFS(INDIRECT("実行度合表集計!C"&amp;DH52,FALSE),実行度合表集計!$I:$I,DE13,実行度合表集計!$S:$S,$A$5,実行度合表集計!$D:$D,"&lt;&gt;")</f>
        <v>0</v>
      </c>
      <c r="DI13" s="863" t="str">
        <f t="shared" ca="1" si="38"/>
        <v/>
      </c>
      <c r="DJ13" s="864">
        <f ca="1">SUMIFS(INDIRECT("実行度合表集計!C"&amp;DJ52,FALSE),実行度合表集計!$I:$I,DE13,実行度合表集計!$S:$S,$A$5,実行度合表集計!$D:$D,"&lt;&gt;")</f>
        <v>0</v>
      </c>
      <c r="DK13" s="862">
        <f ca="1">DJ13-SUMIFS(実行度合表集計!$Q:$Q,実行度合表集計!$I:$I,DE13,実行度合表集計!$S:$S,$A$5,実行度合表集計!$D:$D,"&lt;&gt;")*1000</f>
        <v>0</v>
      </c>
      <c r="DL13" s="865">
        <f ca="1">SUMIFS(INDIRECT("実行度合表集計!C"&amp;DL52,FALSE),実行度合表集計!$I:$I,DE13,実行度合表集計!$S:$S,$A$5,実行度合表集計!$D:$D,"&lt;&gt;")*集計フラグ9</f>
        <v>0</v>
      </c>
      <c r="DM13" s="866">
        <f t="shared" ca="1" si="6"/>
        <v>0</v>
      </c>
      <c r="DN13" s="863" t="str">
        <f t="shared" ca="1" si="26"/>
        <v/>
      </c>
      <c r="DO13" s="862">
        <f t="shared" ca="1" si="7"/>
        <v>0</v>
      </c>
      <c r="DP13" s="867">
        <f t="shared" ca="1" si="27"/>
        <v>0</v>
      </c>
      <c r="DR13" s="860"/>
      <c r="DS13" s="852"/>
      <c r="DT13" s="853"/>
    </row>
    <row r="14" spans="1:124" ht="14.1" customHeight="1" x14ac:dyDescent="0.25">
      <c r="A14" s="1712"/>
      <c r="B14" s="869" t="s">
        <v>42</v>
      </c>
      <c r="C14" s="1772" t="str">
        <f>集計グループ10</f>
        <v>特建事業部</v>
      </c>
      <c r="D14" s="1773"/>
      <c r="E14" s="1774"/>
      <c r="F14" s="870" t="e">
        <f ca="1">SUMIFS(INDIRECT("実行度合表集計!C"&amp;F52,FALSE),実行度合表集計!$I:$I,C14,実行度合表集計!$S:$S,$A$5,実行度合表集計!$D:$D,"&lt;&gt;")</f>
        <v>#REF!</v>
      </c>
      <c r="G14" s="871" t="e">
        <f t="shared" ca="1" si="8"/>
        <v>#REF!</v>
      </c>
      <c r="H14" s="872" t="e">
        <f ca="1">SUMIFS(INDIRECT("実行度合表集計!C"&amp;H52,FALSE),実行度合表集計!$I:$I,C14,実行度合表集計!$S:$S,$A$5,実行度合表集計!$D:$D,"&lt;&gt;")</f>
        <v>#REF!</v>
      </c>
      <c r="I14" s="870" t="e">
        <f ca="1">H14-SUMIFS(実行度合表集計!$Q:$Q,実行度合表集計!$I:$I,C14,実行度合表集計!$S:$S,$A$5,実行度合表集計!$D:$D,"&lt;&gt;")*1000</f>
        <v>#REF!</v>
      </c>
      <c r="J14" s="873" t="e">
        <f ca="1">SUMIFS(INDIRECT("実行度合表集計!C"&amp;J52,FALSE),実行度合表集計!$I:$I,C14,実行度合表集計!$S:$S,$A$5,実行度合表集計!$D:$D,"&lt;&gt;")*集計フラグ10</f>
        <v>#REF!</v>
      </c>
      <c r="K14" s="1772" t="str">
        <f>集計グループ10</f>
        <v>特建事業部</v>
      </c>
      <c r="L14" s="1773"/>
      <c r="M14" s="1774"/>
      <c r="N14" s="870" t="e">
        <f ca="1">SUMIFS(INDIRECT("実行度合表集計!C"&amp;N52,FALSE),実行度合表集計!$I:$I,K14,実行度合表集計!$S:$S,$A$5,実行度合表集計!$D:$D,"&lt;&gt;")</f>
        <v>#REF!</v>
      </c>
      <c r="O14" s="871" t="e">
        <f t="shared" ca="1" si="28"/>
        <v>#REF!</v>
      </c>
      <c r="P14" s="872" t="e">
        <f ca="1">SUMIFS(INDIRECT("実行度合表集計!C"&amp;P52,FALSE),実行度合表集計!$I:$I,K14,実行度合表集計!$S:$S,$A$5,実行度合表集計!$D:$D,"&lt;&gt;")</f>
        <v>#REF!</v>
      </c>
      <c r="Q14" s="870" t="e">
        <f ca="1">P14-SUMIFS(実行度合表集計!$Q:$Q,実行度合表集計!$I:$I,K14,実行度合表集計!$S:$S,$A$5,実行度合表集計!$D:$D,"&lt;&gt;")*1000</f>
        <v>#REF!</v>
      </c>
      <c r="R14" s="873" t="e">
        <f ca="1">SUMIFS(INDIRECT("実行度合表集計!C"&amp;R52,FALSE),実行度合表集計!$I:$I,K14,実行度合表集計!$S:$S,$A$5,実行度合表集計!$D:$D,"&lt;&gt;")*集計フラグ10</f>
        <v>#REF!</v>
      </c>
      <c r="S14" s="1772" t="str">
        <f>集計グループ10</f>
        <v>特建事業部</v>
      </c>
      <c r="T14" s="1773"/>
      <c r="U14" s="1774"/>
      <c r="V14" s="870" t="e">
        <f ca="1">SUMIFS(INDIRECT("実行度合表集計!C"&amp;V52,FALSE),実行度合表集計!$I:$I,S14,実行度合表集計!$S:$S,$A$5,実行度合表集計!$D:$D,"&lt;&gt;")</f>
        <v>#REF!</v>
      </c>
      <c r="W14" s="871" t="e">
        <f t="shared" ca="1" si="29"/>
        <v>#REF!</v>
      </c>
      <c r="X14" s="872" t="e">
        <f ca="1">SUMIFS(INDIRECT("実行度合表集計!C"&amp;X52,FALSE),実行度合表集計!$I:$I,S14,実行度合表集計!$S:$S,$A$5,実行度合表集計!$D:$D,"&lt;&gt;")</f>
        <v>#REF!</v>
      </c>
      <c r="Y14" s="870" t="e">
        <f ca="1">X14-SUMIFS(実行度合表集計!$Q:$Q,実行度合表集計!$I:$I,S14,実行度合表集計!$S:$S,$A$5,実行度合表集計!$D:$D,"&lt;&gt;")*1000</f>
        <v>#REF!</v>
      </c>
      <c r="Z14" s="873" t="e">
        <f ca="1">SUMIFS(INDIRECT("実行度合表集計!C"&amp;Z52,FALSE),実行度合表集計!$I:$I,S14,実行度合表集計!$S:$S,$A$5,実行度合表集計!$D:$D,"&lt;&gt;")*集計フラグ10</f>
        <v>#REF!</v>
      </c>
      <c r="AA14" s="874" t="e">
        <f t="shared" ca="1" si="0"/>
        <v>#REF!</v>
      </c>
      <c r="AB14" s="871" t="e">
        <f t="shared" ca="1" si="11"/>
        <v>#REF!</v>
      </c>
      <c r="AC14" s="870" t="e">
        <f t="shared" ca="1" si="1"/>
        <v>#REF!</v>
      </c>
      <c r="AD14" s="873" t="e">
        <f t="shared" ca="1" si="2"/>
        <v>#REF!</v>
      </c>
      <c r="AE14" s="1712"/>
      <c r="AF14" s="869" t="s">
        <v>42</v>
      </c>
      <c r="AG14" s="1772" t="str">
        <f>集計グループ10</f>
        <v>特建事業部</v>
      </c>
      <c r="AH14" s="1773"/>
      <c r="AI14" s="1774"/>
      <c r="AJ14" s="870" t="e">
        <f ca="1">SUMIFS(INDIRECT("実行度合表集計!C"&amp;AJ52,FALSE),実行度合表集計!$I:$I,AG14,実行度合表集計!$S:$S,$A$5,実行度合表集計!$D:$D,"&lt;&gt;")</f>
        <v>#REF!</v>
      </c>
      <c r="AK14" s="871" t="e">
        <f t="shared" ca="1" si="30"/>
        <v>#REF!</v>
      </c>
      <c r="AL14" s="872" t="e">
        <f ca="1">SUMIFS(INDIRECT("実行度合表集計!C"&amp;AL52,FALSE),実行度合表集計!$I:$I,AG14,実行度合表集計!$S:$S,$A$5,実行度合表集計!$D:$D,"&lt;&gt;")</f>
        <v>#REF!</v>
      </c>
      <c r="AM14" s="870" t="e">
        <f ca="1">AL14-SUMIFS(実行度合表集計!$Q:$Q,実行度合表集計!$I:$I,AG14,実行度合表集計!$S:$S,$A$5,実行度合表集計!$D:$D,"&lt;&gt;")*1000</f>
        <v>#REF!</v>
      </c>
      <c r="AN14" s="873" t="e">
        <f ca="1">SUMIFS(INDIRECT("実行度合表集計!C"&amp;AN52,FALSE),実行度合表集計!$I:$I,AG14,実行度合表集計!$S:$S,$A$5,実行度合表集計!$D:$D,"&lt;&gt;")*集計フラグ10</f>
        <v>#REF!</v>
      </c>
      <c r="AO14" s="1772" t="str">
        <f>集計グループ10</f>
        <v>特建事業部</v>
      </c>
      <c r="AP14" s="1773"/>
      <c r="AQ14" s="1774"/>
      <c r="AR14" s="870" t="e">
        <f ca="1">SUMIFS(INDIRECT("実行度合表集計!C"&amp;AR52,FALSE),実行度合表集計!$I:$I,AO14,実行度合表集計!$S:$S,$A$5,実行度合表集計!$D:$D,"&lt;&gt;")</f>
        <v>#REF!</v>
      </c>
      <c r="AS14" s="871" t="e">
        <f t="shared" ca="1" si="31"/>
        <v>#REF!</v>
      </c>
      <c r="AT14" s="872" t="e">
        <f ca="1">SUMIFS(INDIRECT("実行度合表集計!C"&amp;AT52,FALSE),実行度合表集計!$I:$I,AO14,実行度合表集計!$S:$S,$A$5,実行度合表集計!$D:$D,"&lt;&gt;")</f>
        <v>#REF!</v>
      </c>
      <c r="AU14" s="870" t="e">
        <f ca="1">AT14-SUMIFS(実行度合表集計!$Q:$Q,実行度合表集計!$I:$I,AO14,実行度合表集計!$S:$S,$A$5,実行度合表集計!$D:$D,"&lt;&gt;")*1000</f>
        <v>#REF!</v>
      </c>
      <c r="AV14" s="873" t="e">
        <f ca="1">SUMIFS(INDIRECT("実行度合表集計!C"&amp;AV52,FALSE),実行度合表集計!$I:$I,AO14,実行度合表集計!$S:$S,$A$5,実行度合表集計!$D:$D,"&lt;&gt;")*集計フラグ10</f>
        <v>#REF!</v>
      </c>
      <c r="AW14" s="1772" t="str">
        <f>集計グループ10</f>
        <v>特建事業部</v>
      </c>
      <c r="AX14" s="1773"/>
      <c r="AY14" s="1774"/>
      <c r="AZ14" s="870" t="e">
        <f ca="1">SUMIFS(INDIRECT("実行度合表集計!C"&amp;AZ52,FALSE),実行度合表集計!$I:$I,AW14,実行度合表集計!$S:$S,$A$5,実行度合表集計!$D:$D,"&lt;&gt;")</f>
        <v>#REF!</v>
      </c>
      <c r="BA14" s="871" t="e">
        <f t="shared" ca="1" si="32"/>
        <v>#REF!</v>
      </c>
      <c r="BB14" s="872" t="e">
        <f ca="1">SUMIFS(INDIRECT("実行度合表集計!C"&amp;BB52,FALSE),実行度合表集計!$I:$I,AW14,実行度合表集計!$S:$S,$A$5,実行度合表集計!$D:$D,"&lt;&gt;")</f>
        <v>#REF!</v>
      </c>
      <c r="BC14" s="870" t="e">
        <f ca="1">BB14-SUMIFS(実行度合表集計!$Q:$Q,実行度合表集計!$I:$I,AW14,実行度合表集計!$S:$S,$A$5,実行度合表集計!$D:$D,"&lt;&gt;")*1000</f>
        <v>#REF!</v>
      </c>
      <c r="BD14" s="873" t="e">
        <f ca="1">SUMIFS(INDIRECT("実行度合表集計!C"&amp;BD52,FALSE),実行度合表集計!$I:$I,AW14,実行度合表集計!$S:$S,$A$5,実行度合表集計!$D:$D,"&lt;&gt;")*集計フラグ10</f>
        <v>#REF!</v>
      </c>
      <c r="BE14" s="874" t="e">
        <f t="shared" ca="1" si="3"/>
        <v>#REF!</v>
      </c>
      <c r="BF14" s="871" t="e">
        <f ca="1">IF(BE14&lt;&gt;0,SUMIF($F$4:$BD$4,"利益額",F14:BD14)/BE14,"")</f>
        <v>#REF!</v>
      </c>
      <c r="BG14" s="870" t="e">
        <f t="shared" ca="1" si="4"/>
        <v>#REF!</v>
      </c>
      <c r="BH14" s="873" t="e">
        <f t="shared" ca="1" si="5"/>
        <v>#REF!</v>
      </c>
      <c r="BI14" s="1712"/>
      <c r="BJ14" s="869" t="s">
        <v>42</v>
      </c>
      <c r="BK14" s="1772" t="str">
        <f>集計グループ10</f>
        <v>特建事業部</v>
      </c>
      <c r="BL14" s="1773"/>
      <c r="BM14" s="1774"/>
      <c r="BN14" s="870" t="e">
        <f ca="1">SUMIFS(INDIRECT("実行度合表集計!C"&amp;BN52,FALSE),実行度合表集計!$I:$I,BK14,実行度合表集計!$S:$S,$A$5,実行度合表集計!$D:$D,"&lt;&gt;")</f>
        <v>#REF!</v>
      </c>
      <c r="BO14" s="871" t="e">
        <f t="shared" ca="1" si="33"/>
        <v>#REF!</v>
      </c>
      <c r="BP14" s="872" t="e">
        <f ca="1">SUMIFS(INDIRECT("実行度合表集計!C"&amp;BP52,FALSE),実行度合表集計!$I:$I,BK14,実行度合表集計!$S:$S,$A$5,実行度合表集計!$D:$D,"&lt;&gt;")</f>
        <v>#REF!</v>
      </c>
      <c r="BQ14" s="870" t="e">
        <f ca="1">BP14-SUMIFS(実行度合表集計!$Q:$Q,実行度合表集計!$I:$I,BK14,実行度合表集計!$S:$S,$A$5,実行度合表集計!$D:$D,"&lt;&gt;")*1000</f>
        <v>#REF!</v>
      </c>
      <c r="BR14" s="873" t="e">
        <f ca="1">SUMIFS(INDIRECT("実行度合表集計!C"&amp;BR52,FALSE),実行度合表集計!$I:$I,BK14,実行度合表集計!$S:$S,$A$5,実行度合表集計!$D:$D,"&lt;&gt;")*集計フラグ10</f>
        <v>#REF!</v>
      </c>
      <c r="BS14" s="1772" t="str">
        <f>集計グループ10</f>
        <v>特建事業部</v>
      </c>
      <c r="BT14" s="1773"/>
      <c r="BU14" s="1774"/>
      <c r="BV14" s="870" t="e">
        <f ca="1">SUMIFS(INDIRECT("実行度合表集計!C"&amp;BV52,FALSE),実行度合表集計!$I:$I,BS14,実行度合表集計!$S:$S,$A$5,実行度合表集計!$D:$D,"&lt;&gt;")</f>
        <v>#REF!</v>
      </c>
      <c r="BW14" s="871" t="e">
        <f t="shared" ca="1" si="34"/>
        <v>#REF!</v>
      </c>
      <c r="BX14" s="872" t="e">
        <f ca="1">SUMIFS(INDIRECT("実行度合表集計!C"&amp;BX52,FALSE),実行度合表集計!$I:$I,BS14,実行度合表集計!$S:$S,$A$5,実行度合表集計!$D:$D,"&lt;&gt;")</f>
        <v>#REF!</v>
      </c>
      <c r="BY14" s="870" t="e">
        <f ca="1">BX14-SUMIFS(実行度合表集計!$Q:$Q,実行度合表集計!$I:$I,BS14,実行度合表集計!$S:$S,$A$5,実行度合表集計!$D:$D,"&lt;&gt;")*1000</f>
        <v>#REF!</v>
      </c>
      <c r="BZ14" s="873" t="e">
        <f ca="1">SUMIFS(INDIRECT("実行度合表集計!C"&amp;BZ52,FALSE),実行度合表集計!$I:$I,BS14,実行度合表集計!$S:$S,$A$5,実行度合表集計!$D:$D,"&lt;&gt;")*集計フラグ10</f>
        <v>#REF!</v>
      </c>
      <c r="CA14" s="1772" t="str">
        <f>集計グループ10</f>
        <v>特建事業部</v>
      </c>
      <c r="CB14" s="1773"/>
      <c r="CC14" s="1774"/>
      <c r="CD14" s="870" t="e">
        <f ca="1">SUMIFS(INDIRECT("実行度合表集計!C"&amp;CD52,FALSE),実行度合表集計!$I:$I,CA14,実行度合表集計!$S:$S,$A$5,実行度合表集計!$D:$D,"&lt;&gt;")</f>
        <v>#REF!</v>
      </c>
      <c r="CE14" s="871" t="e">
        <f t="shared" ca="1" si="35"/>
        <v>#REF!</v>
      </c>
      <c r="CF14" s="872" t="e">
        <f ca="1">SUMIFS(INDIRECT("実行度合表集計!C"&amp;CF52,FALSE),実行度合表集計!$I:$I,CA14,実行度合表集計!$S:$S,$A$5,実行度合表集計!$D:$D,"&lt;&gt;")</f>
        <v>#REF!</v>
      </c>
      <c r="CG14" s="870" t="e">
        <f ca="1">CF14-SUMIFS(実行度合表集計!$Q:$Q,実行度合表集計!$I:$I,CA14,実行度合表集計!$S:$S,$A$5,実行度合表集計!$D:$D,"&lt;&gt;")*1000</f>
        <v>#REF!</v>
      </c>
      <c r="CH14" s="873" t="e">
        <f ca="1">SUMIFS(INDIRECT("実行度合表集計!C"&amp;CH52,FALSE),実行度合表集計!$I:$I,CA14,実行度合表集計!$S:$S,$A$5,実行度合表集計!$D:$D,"&lt;&gt;")*集計フラグ10</f>
        <v>#REF!</v>
      </c>
      <c r="CI14" s="874" t="e">
        <f t="shared" ca="1" si="19"/>
        <v>#REF!</v>
      </c>
      <c r="CJ14" s="871" t="e">
        <f t="shared" ca="1" si="20"/>
        <v>#REF!</v>
      </c>
      <c r="CK14" s="870" t="e">
        <f t="shared" ca="1" si="21"/>
        <v>#REF!</v>
      </c>
      <c r="CL14" s="873" t="e">
        <f t="shared" ca="1" si="22"/>
        <v>#REF!</v>
      </c>
      <c r="CM14" s="1712"/>
      <c r="CN14" s="869" t="s">
        <v>42</v>
      </c>
      <c r="CO14" s="1772" t="str">
        <f>集計グループ10</f>
        <v>特建事業部</v>
      </c>
      <c r="CP14" s="1773"/>
      <c r="CQ14" s="1774"/>
      <c r="CR14" s="870" t="e">
        <f ca="1">SUMIFS(INDIRECT("実行度合表集計!C"&amp;CR52,FALSE),実行度合表集計!$I:$I,CO14,実行度合表集計!$S:$S,$A$5,実行度合表集計!$D:$D,"&lt;&gt;")</f>
        <v>#REF!</v>
      </c>
      <c r="CS14" s="871" t="e">
        <f t="shared" ca="1" si="36"/>
        <v>#REF!</v>
      </c>
      <c r="CT14" s="872" t="e">
        <f ca="1">SUMIFS(INDIRECT("実行度合表集計!C"&amp;CT52,FALSE),実行度合表集計!$I:$I,CO14,実行度合表集計!$S:$S,$A$5,実行度合表集計!$D:$D,"&lt;&gt;")</f>
        <v>#REF!</v>
      </c>
      <c r="CU14" s="870" t="e">
        <f ca="1">CT14-SUMIFS(実行度合表集計!$Q:$Q,実行度合表集計!$I:$I,CO14,実行度合表集計!$S:$S,$A$5,実行度合表集計!$D:$D,"&lt;&gt;")*1000</f>
        <v>#REF!</v>
      </c>
      <c r="CV14" s="873" t="e">
        <f ca="1">SUMIFS(INDIRECT("実行度合表集計!C"&amp;CV52,FALSE),実行度合表集計!$I:$I,CO14,実行度合表集計!$S:$S,$A$5,実行度合表集計!$D:$D,"&lt;&gt;")*集計フラグ10</f>
        <v>#REF!</v>
      </c>
      <c r="CW14" s="1772" t="str">
        <f>集計グループ10</f>
        <v>特建事業部</v>
      </c>
      <c r="CX14" s="1773"/>
      <c r="CY14" s="1774"/>
      <c r="CZ14" s="870" t="e">
        <f ca="1">SUMIFS(INDIRECT("実行度合表集計!C"&amp;CZ52,FALSE),実行度合表集計!$I:$I,CW14,実行度合表集計!$S:$S,$A$5,実行度合表集計!$D:$D,"&lt;&gt;")</f>
        <v>#REF!</v>
      </c>
      <c r="DA14" s="871" t="e">
        <f t="shared" ca="1" si="37"/>
        <v>#REF!</v>
      </c>
      <c r="DB14" s="872" t="e">
        <f ca="1">SUMIFS(INDIRECT("実行度合表集計!C"&amp;DB52,FALSE),実行度合表集計!$I:$I,CW14,実行度合表集計!$S:$S,$A$5,実行度合表集計!$D:$D,"&lt;&gt;")</f>
        <v>#REF!</v>
      </c>
      <c r="DC14" s="870" t="e">
        <f ca="1">DB14-SUMIFS(実行度合表集計!$Q:$Q,実行度合表集計!$I:$I,CW14,実行度合表集計!$S:$S,$A$5,実行度合表集計!$D:$D,"&lt;&gt;")*1000</f>
        <v>#REF!</v>
      </c>
      <c r="DD14" s="873" t="e">
        <f ca="1">SUMIFS(INDIRECT("実行度合表集計!C"&amp;DD52,FALSE),実行度合表集計!$I:$I,CW14,実行度合表集計!$S:$S,$A$5,実行度合表集計!$D:$D,"&lt;&gt;")*集計フラグ10</f>
        <v>#REF!</v>
      </c>
      <c r="DE14" s="1772" t="str">
        <f>集計グループ10</f>
        <v>特建事業部</v>
      </c>
      <c r="DF14" s="1773"/>
      <c r="DG14" s="1774"/>
      <c r="DH14" s="870" t="e">
        <f ca="1">SUMIFS(INDIRECT("実行度合表集計!C"&amp;DH52,FALSE),実行度合表集計!$I:$I,DE14,実行度合表集計!$S:$S,$A$5,実行度合表集計!$D:$D,"&lt;&gt;")</f>
        <v>#REF!</v>
      </c>
      <c r="DI14" s="871" t="e">
        <f t="shared" ca="1" si="38"/>
        <v>#REF!</v>
      </c>
      <c r="DJ14" s="872" t="e">
        <f ca="1">SUMIFS(INDIRECT("実行度合表集計!C"&amp;DJ52,FALSE),実行度合表集計!$I:$I,DE14,実行度合表集計!$S:$S,$A$5,実行度合表集計!$D:$D,"&lt;&gt;")</f>
        <v>#REF!</v>
      </c>
      <c r="DK14" s="870" t="e">
        <f ca="1">DJ14-SUMIFS(実行度合表集計!$Q:$Q,実行度合表集計!$I:$I,DE14,実行度合表集計!$S:$S,$A$5,実行度合表集計!$D:$D,"&lt;&gt;")*1000</f>
        <v>#REF!</v>
      </c>
      <c r="DL14" s="873" t="e">
        <f ca="1">SUMIFS(INDIRECT("実行度合表集計!C"&amp;DL52,FALSE),実行度合表集計!$I:$I,DE14,実行度合表集計!$S:$S,$A$5,実行度合表集計!$D:$D,"&lt;&gt;")*集計フラグ10</f>
        <v>#REF!</v>
      </c>
      <c r="DM14" s="874" t="e">
        <f t="shared" ca="1" si="6"/>
        <v>#REF!</v>
      </c>
      <c r="DN14" s="871" t="e">
        <f t="shared" ca="1" si="26"/>
        <v>#REF!</v>
      </c>
      <c r="DO14" s="870" t="e">
        <f t="shared" ca="1" si="7"/>
        <v>#REF!</v>
      </c>
      <c r="DP14" s="875" t="e">
        <f t="shared" ca="1" si="27"/>
        <v>#REF!</v>
      </c>
      <c r="DR14" s="860"/>
      <c r="DS14" s="852"/>
      <c r="DT14" s="853"/>
    </row>
    <row r="15" spans="1:124" ht="14.1" customHeight="1" x14ac:dyDescent="0.25">
      <c r="A15" s="1712"/>
      <c r="B15" s="876" t="s">
        <v>296</v>
      </c>
      <c r="C15" s="1769" t="str">
        <f>集計グループ11</f>
        <v>東京・不動産事業</v>
      </c>
      <c r="D15" s="1770"/>
      <c r="E15" s="1771"/>
      <c r="F15" s="877" t="e">
        <f ca="1">SUMIFS(INDIRECT("実行度合表集計!C"&amp;F52,FALSE),実行度合表集計!$I:$I,C15,実行度合表集計!$S:$S,$A$5,実行度合表集計!$D:$D,"&lt;&gt;")</f>
        <v>#REF!</v>
      </c>
      <c r="G15" s="878" t="e">
        <f t="shared" ca="1" si="8"/>
        <v>#REF!</v>
      </c>
      <c r="H15" s="846" t="e">
        <f ca="1">SUMIFS(INDIRECT("実行度合表集計!C"&amp;H52,FALSE),実行度合表集計!$I:$I,C15,実行度合表集計!$S:$S,$A$5,実行度合表集計!$D:$D,"&lt;&gt;")</f>
        <v>#REF!</v>
      </c>
      <c r="I15" s="877" t="e">
        <f ca="1">H15-SUMIFS(実行度合表集計!$Q:$Q,実行度合表集計!$I:$I,C15,実行度合表集計!$S:$S,$A$5,実行度合表集計!$D:$D,"&lt;&gt;")*1000</f>
        <v>#REF!</v>
      </c>
      <c r="J15" s="879" t="e">
        <f ca="1">SUMIFS(INDIRECT("実行度合表集計!C"&amp;J52,FALSE),実行度合表集計!$I:$I,C15,実行度合表集計!$S:$S,$A$5,実行度合表集計!$D:$D,"&lt;&gt;")*集計フラグ11</f>
        <v>#REF!</v>
      </c>
      <c r="K15" s="1769" t="str">
        <f>集計グループ11</f>
        <v>東京・不動産事業</v>
      </c>
      <c r="L15" s="1770"/>
      <c r="M15" s="1771"/>
      <c r="N15" s="877" t="e">
        <f ca="1">SUMIFS(INDIRECT("実行度合表集計!C"&amp;N52,FALSE),実行度合表集計!$I:$I,K15,実行度合表集計!$S:$S,$A$5,実行度合表集計!$D:$D,"&lt;&gt;")</f>
        <v>#REF!</v>
      </c>
      <c r="O15" s="878" t="e">
        <f t="shared" ca="1" si="28"/>
        <v>#REF!</v>
      </c>
      <c r="P15" s="846" t="e">
        <f ca="1">SUMIFS(INDIRECT("実行度合表集計!C"&amp;P52,FALSE),実行度合表集計!$I:$I,K15,実行度合表集計!$S:$S,$A$5,実行度合表集計!$D:$D,"&lt;&gt;")</f>
        <v>#REF!</v>
      </c>
      <c r="Q15" s="877" t="e">
        <f ca="1">P15-SUMIFS(実行度合表集計!$Q:$Q,実行度合表集計!$I:$I,K15,実行度合表集計!$S:$S,$A$5,実行度合表集計!$D:$D,"&lt;&gt;")*1000</f>
        <v>#REF!</v>
      </c>
      <c r="R15" s="879" t="e">
        <f ca="1">SUMIFS(INDIRECT("実行度合表集計!C"&amp;R52,FALSE),実行度合表集計!$I:$I,K15,実行度合表集計!$S:$S,$A$5,実行度合表集計!$D:$D,"&lt;&gt;")*集計フラグ11</f>
        <v>#REF!</v>
      </c>
      <c r="S15" s="1769" t="str">
        <f>集計グループ11</f>
        <v>東京・不動産事業</v>
      </c>
      <c r="T15" s="1770"/>
      <c r="U15" s="1771"/>
      <c r="V15" s="877" t="e">
        <f ca="1">SUMIFS(INDIRECT("実行度合表集計!C"&amp;V52,FALSE),実行度合表集計!$I:$I,S15,実行度合表集計!$S:$S,$A$5,実行度合表集計!$D:$D,"&lt;&gt;")</f>
        <v>#REF!</v>
      </c>
      <c r="W15" s="878" t="e">
        <f t="shared" ca="1" si="29"/>
        <v>#REF!</v>
      </c>
      <c r="X15" s="846" t="e">
        <f ca="1">SUMIFS(INDIRECT("実行度合表集計!C"&amp;X52,FALSE),実行度合表集計!$I:$I,S15,実行度合表集計!$S:$S,$A$5,実行度合表集計!$D:$D,"&lt;&gt;")</f>
        <v>#REF!</v>
      </c>
      <c r="Y15" s="877" t="e">
        <f ca="1">X15-SUMIFS(実行度合表集計!$Q:$Q,実行度合表集計!$I:$I,S15,実行度合表集計!$S:$S,$A$5,実行度合表集計!$D:$D,"&lt;&gt;")*1000</f>
        <v>#REF!</v>
      </c>
      <c r="Z15" s="879" t="e">
        <f ca="1">SUMIFS(INDIRECT("実行度合表集計!C"&amp;Z52,FALSE),実行度合表集計!$I:$I,S15,実行度合表集計!$S:$S,$A$5,実行度合表集計!$D:$D,"&lt;&gt;")*集計フラグ11</f>
        <v>#REF!</v>
      </c>
      <c r="AA15" s="880" t="e">
        <f t="shared" ca="1" si="0"/>
        <v>#REF!</v>
      </c>
      <c r="AB15" s="878" t="e">
        <f t="shared" ca="1" si="11"/>
        <v>#REF!</v>
      </c>
      <c r="AC15" s="877" t="e">
        <f t="shared" ca="1" si="1"/>
        <v>#REF!</v>
      </c>
      <c r="AD15" s="879" t="e">
        <f t="shared" ca="1" si="2"/>
        <v>#REF!</v>
      </c>
      <c r="AE15" s="1712"/>
      <c r="AF15" s="876" t="s">
        <v>296</v>
      </c>
      <c r="AG15" s="1769" t="str">
        <f>集計グループ11</f>
        <v>東京・不動産事業</v>
      </c>
      <c r="AH15" s="1770"/>
      <c r="AI15" s="1771"/>
      <c r="AJ15" s="877" t="e">
        <f ca="1">SUMIFS(INDIRECT("実行度合表集計!C"&amp;AJ52,FALSE),実行度合表集計!$I:$I,AG15,実行度合表集計!$S:$S,$A$5,実行度合表集計!$D:$D,"&lt;&gt;")</f>
        <v>#REF!</v>
      </c>
      <c r="AK15" s="878" t="e">
        <f t="shared" ca="1" si="30"/>
        <v>#REF!</v>
      </c>
      <c r="AL15" s="846" t="e">
        <f ca="1">SUMIFS(INDIRECT("実行度合表集計!C"&amp;AL52,FALSE),実行度合表集計!$I:$I,AG15,実行度合表集計!$S:$S,$A$5,実行度合表集計!$D:$D,"&lt;&gt;")</f>
        <v>#REF!</v>
      </c>
      <c r="AM15" s="877" t="e">
        <f ca="1">AL15-SUMIFS(実行度合表集計!$Q:$Q,実行度合表集計!$I:$I,AG15,実行度合表集計!$S:$S,$A$5,実行度合表集計!$D:$D,"&lt;&gt;")*1000</f>
        <v>#REF!</v>
      </c>
      <c r="AN15" s="879" t="e">
        <f ca="1">SUMIFS(INDIRECT("実行度合表集計!C"&amp;AN52,FALSE),実行度合表集計!$I:$I,AG15,実行度合表集計!$S:$S,$A$5,実行度合表集計!$D:$D,"&lt;&gt;")*集計フラグ11</f>
        <v>#REF!</v>
      </c>
      <c r="AO15" s="1769" t="str">
        <f>集計グループ11</f>
        <v>東京・不動産事業</v>
      </c>
      <c r="AP15" s="1770"/>
      <c r="AQ15" s="1771"/>
      <c r="AR15" s="877" t="e">
        <f ca="1">SUMIFS(INDIRECT("実行度合表集計!C"&amp;AR52,FALSE),実行度合表集計!$I:$I,AO15,実行度合表集計!$S:$S,$A$5,実行度合表集計!$D:$D,"&lt;&gt;")</f>
        <v>#REF!</v>
      </c>
      <c r="AS15" s="878" t="e">
        <f t="shared" ca="1" si="31"/>
        <v>#REF!</v>
      </c>
      <c r="AT15" s="846" t="e">
        <f ca="1">SUMIFS(INDIRECT("実行度合表集計!C"&amp;AT52,FALSE),実行度合表集計!$I:$I,AO15,実行度合表集計!$S:$S,$A$5,実行度合表集計!$D:$D,"&lt;&gt;")</f>
        <v>#REF!</v>
      </c>
      <c r="AU15" s="877" t="e">
        <f ca="1">AT15-SUMIFS(実行度合表集計!$Q:$Q,実行度合表集計!$I:$I,AO15,実行度合表集計!$S:$S,$A$5,実行度合表集計!$D:$D,"&lt;&gt;")*1000</f>
        <v>#REF!</v>
      </c>
      <c r="AV15" s="879" t="e">
        <f ca="1">SUMIFS(INDIRECT("実行度合表集計!C"&amp;AV52,FALSE),実行度合表集計!$I:$I,AO15,実行度合表集計!$S:$S,$A$5,実行度合表集計!$D:$D,"&lt;&gt;")*集計フラグ11</f>
        <v>#REF!</v>
      </c>
      <c r="AW15" s="1769" t="str">
        <f>集計グループ11</f>
        <v>東京・不動産事業</v>
      </c>
      <c r="AX15" s="1770"/>
      <c r="AY15" s="1771"/>
      <c r="AZ15" s="877" t="e">
        <f ca="1">SUMIFS(INDIRECT("実行度合表集計!C"&amp;AZ52,FALSE),実行度合表集計!$I:$I,AW15,実行度合表集計!$S:$S,$A$5,実行度合表集計!$D:$D,"&lt;&gt;")</f>
        <v>#REF!</v>
      </c>
      <c r="BA15" s="878" t="e">
        <f t="shared" ca="1" si="32"/>
        <v>#REF!</v>
      </c>
      <c r="BB15" s="846" t="e">
        <f ca="1">SUMIFS(INDIRECT("実行度合表集計!C"&amp;BB52,FALSE),実行度合表集計!$I:$I,AW15,実行度合表集計!$S:$S,$A$5,実行度合表集計!$D:$D,"&lt;&gt;")</f>
        <v>#REF!</v>
      </c>
      <c r="BC15" s="877" t="e">
        <f ca="1">BB15-SUMIFS(実行度合表集計!$Q:$Q,実行度合表集計!$I:$I,AW15,実行度合表集計!$S:$S,$A$5,実行度合表集計!$D:$D,"&lt;&gt;")*1000</f>
        <v>#REF!</v>
      </c>
      <c r="BD15" s="879" t="e">
        <f ca="1">SUMIFS(INDIRECT("実行度合表集計!C"&amp;BD52,FALSE),実行度合表集計!$I:$I,AW15,実行度合表集計!$S:$S,$A$5,実行度合表集計!$D:$D,"&lt;&gt;")*集計フラグ11</f>
        <v>#REF!</v>
      </c>
      <c r="BE15" s="880" t="e">
        <f t="shared" ca="1" si="3"/>
        <v>#REF!</v>
      </c>
      <c r="BF15" s="878" t="e">
        <f t="shared" ca="1" si="15"/>
        <v>#REF!</v>
      </c>
      <c r="BG15" s="877" t="e">
        <f t="shared" ca="1" si="4"/>
        <v>#REF!</v>
      </c>
      <c r="BH15" s="879" t="e">
        <f t="shared" ca="1" si="5"/>
        <v>#REF!</v>
      </c>
      <c r="BI15" s="1712"/>
      <c r="BJ15" s="876" t="s">
        <v>296</v>
      </c>
      <c r="BK15" s="1769" t="str">
        <f>集計グループ11</f>
        <v>東京・不動産事業</v>
      </c>
      <c r="BL15" s="1770"/>
      <c r="BM15" s="1771"/>
      <c r="BN15" s="877" t="e">
        <f ca="1">SUMIFS(INDIRECT("実行度合表集計!C"&amp;BN52,FALSE),実行度合表集計!$I:$I,BK15,実行度合表集計!$S:$S,$A$5,実行度合表集計!$D:$D,"&lt;&gt;")</f>
        <v>#REF!</v>
      </c>
      <c r="BO15" s="878" t="e">
        <f t="shared" ca="1" si="33"/>
        <v>#REF!</v>
      </c>
      <c r="BP15" s="846" t="e">
        <f ca="1">SUMIFS(INDIRECT("実行度合表集計!C"&amp;BP52,FALSE),実行度合表集計!$I:$I,BK15,実行度合表集計!$S:$S,$A$5,実行度合表集計!$D:$D,"&lt;&gt;")</f>
        <v>#REF!</v>
      </c>
      <c r="BQ15" s="877" t="e">
        <f ca="1">BP15-SUMIFS(実行度合表集計!$Q:$Q,実行度合表集計!$I:$I,BK15,実行度合表集計!$S:$S,$A$5,実行度合表集計!$D:$D,"&lt;&gt;")*1000</f>
        <v>#REF!</v>
      </c>
      <c r="BR15" s="879" t="e">
        <f ca="1">SUMIFS(INDIRECT("実行度合表集計!C"&amp;BR52,FALSE),実行度合表集計!$I:$I,BK15,実行度合表集計!$S:$S,$A$5,実行度合表集計!$D:$D,"&lt;&gt;")*集計フラグ11</f>
        <v>#REF!</v>
      </c>
      <c r="BS15" s="1769" t="str">
        <f>集計グループ11</f>
        <v>東京・不動産事業</v>
      </c>
      <c r="BT15" s="1770"/>
      <c r="BU15" s="1771"/>
      <c r="BV15" s="877" t="e">
        <f ca="1">SUMIFS(INDIRECT("実行度合表集計!C"&amp;BV52,FALSE),実行度合表集計!$I:$I,BS15,実行度合表集計!$S:$S,$A$5,実行度合表集計!$D:$D,"&lt;&gt;")</f>
        <v>#REF!</v>
      </c>
      <c r="BW15" s="878" t="e">
        <f t="shared" ca="1" si="34"/>
        <v>#REF!</v>
      </c>
      <c r="BX15" s="846" t="e">
        <f ca="1">SUMIFS(INDIRECT("実行度合表集計!C"&amp;BX52,FALSE),実行度合表集計!$I:$I,BS15,実行度合表集計!$S:$S,$A$5,実行度合表集計!$D:$D,"&lt;&gt;")</f>
        <v>#REF!</v>
      </c>
      <c r="BY15" s="877" t="e">
        <f ca="1">BX15-SUMIFS(実行度合表集計!$Q:$Q,実行度合表集計!$I:$I,BS15,実行度合表集計!$S:$S,$A$5,実行度合表集計!$D:$D,"&lt;&gt;")*1000</f>
        <v>#REF!</v>
      </c>
      <c r="BZ15" s="879" t="e">
        <f ca="1">SUMIFS(INDIRECT("実行度合表集計!C"&amp;BZ52,FALSE),実行度合表集計!$I:$I,BS15,実行度合表集計!$S:$S,$A$5,実行度合表集計!$D:$D,"&lt;&gt;")*集計フラグ11</f>
        <v>#REF!</v>
      </c>
      <c r="CA15" s="1769" t="str">
        <f>集計グループ11</f>
        <v>東京・不動産事業</v>
      </c>
      <c r="CB15" s="1770"/>
      <c r="CC15" s="1771"/>
      <c r="CD15" s="877" t="e">
        <f ca="1">SUMIFS(INDIRECT("実行度合表集計!C"&amp;CD52,FALSE),実行度合表集計!$I:$I,CA15,実行度合表集計!$S:$S,$A$5,実行度合表集計!$D:$D,"&lt;&gt;")</f>
        <v>#REF!</v>
      </c>
      <c r="CE15" s="878" t="e">
        <f t="shared" ca="1" si="35"/>
        <v>#REF!</v>
      </c>
      <c r="CF15" s="846" t="e">
        <f ca="1">SUMIFS(INDIRECT("実行度合表集計!C"&amp;CF52,FALSE),実行度合表集計!$I:$I,CA15,実行度合表集計!$S:$S,$A$5,実行度合表集計!$D:$D,"&lt;&gt;")</f>
        <v>#REF!</v>
      </c>
      <c r="CG15" s="877" t="e">
        <f ca="1">CF15-SUMIFS(実行度合表集計!$Q:$Q,実行度合表集計!$I:$I,CA15,実行度合表集計!$S:$S,$A$5,実行度合表集計!$D:$D,"&lt;&gt;")*1000</f>
        <v>#REF!</v>
      </c>
      <c r="CH15" s="879" t="e">
        <f ca="1">SUMIFS(INDIRECT("実行度合表集計!C"&amp;CH52,FALSE),実行度合表集計!$I:$I,CA15,実行度合表集計!$S:$S,$A$5,実行度合表集計!$D:$D,"&lt;&gt;")*集計フラグ11</f>
        <v>#REF!</v>
      </c>
      <c r="CI15" s="880" t="e">
        <f t="shared" ca="1" si="19"/>
        <v>#REF!</v>
      </c>
      <c r="CJ15" s="878" t="e">
        <f t="shared" ca="1" si="20"/>
        <v>#REF!</v>
      </c>
      <c r="CK15" s="877" t="e">
        <f t="shared" ca="1" si="21"/>
        <v>#REF!</v>
      </c>
      <c r="CL15" s="879" t="e">
        <f t="shared" ca="1" si="22"/>
        <v>#REF!</v>
      </c>
      <c r="CM15" s="1712"/>
      <c r="CN15" s="876" t="s">
        <v>296</v>
      </c>
      <c r="CO15" s="1769" t="str">
        <f>集計グループ11</f>
        <v>東京・不動産事業</v>
      </c>
      <c r="CP15" s="1770"/>
      <c r="CQ15" s="1771"/>
      <c r="CR15" s="877" t="e">
        <f ca="1">SUMIFS(INDIRECT("実行度合表集計!C"&amp;CR52,FALSE),実行度合表集計!$I:$I,CO15,実行度合表集計!$S:$S,$A$5,実行度合表集計!$D:$D,"&lt;&gt;")</f>
        <v>#REF!</v>
      </c>
      <c r="CS15" s="878" t="e">
        <f t="shared" ca="1" si="36"/>
        <v>#REF!</v>
      </c>
      <c r="CT15" s="846" t="e">
        <f ca="1">SUMIFS(INDIRECT("実行度合表集計!C"&amp;CT52,FALSE),実行度合表集計!$I:$I,CO15,実行度合表集計!$S:$S,$A$5,実行度合表集計!$D:$D,"&lt;&gt;")</f>
        <v>#REF!</v>
      </c>
      <c r="CU15" s="877" t="e">
        <f ca="1">CT15-SUMIFS(実行度合表集計!$Q:$Q,実行度合表集計!$I:$I,CO15,実行度合表集計!$S:$S,$A$5,実行度合表集計!$D:$D,"&lt;&gt;")*1000</f>
        <v>#REF!</v>
      </c>
      <c r="CV15" s="879" t="e">
        <f ca="1">SUMIFS(INDIRECT("実行度合表集計!C"&amp;CV52,FALSE),実行度合表集計!$I:$I,CO15,実行度合表集計!$S:$S,$A$5,実行度合表集計!$D:$D,"&lt;&gt;")*集計フラグ11</f>
        <v>#REF!</v>
      </c>
      <c r="CW15" s="1769" t="str">
        <f>集計グループ11</f>
        <v>東京・不動産事業</v>
      </c>
      <c r="CX15" s="1770"/>
      <c r="CY15" s="1771"/>
      <c r="CZ15" s="877" t="e">
        <f ca="1">SUMIFS(INDIRECT("実行度合表集計!C"&amp;CZ52,FALSE),実行度合表集計!$I:$I,CW15,実行度合表集計!$S:$S,$A$5,実行度合表集計!$D:$D,"&lt;&gt;")</f>
        <v>#REF!</v>
      </c>
      <c r="DA15" s="878" t="e">
        <f t="shared" ca="1" si="37"/>
        <v>#REF!</v>
      </c>
      <c r="DB15" s="846" t="e">
        <f ca="1">SUMIFS(INDIRECT("実行度合表集計!C"&amp;DB52,FALSE),実行度合表集計!$I:$I,CW15,実行度合表集計!$S:$S,$A$5,実行度合表集計!$D:$D,"&lt;&gt;")</f>
        <v>#REF!</v>
      </c>
      <c r="DC15" s="877" t="e">
        <f ca="1">DB15-SUMIFS(実行度合表集計!$Q:$Q,実行度合表集計!$I:$I,CW15,実行度合表集計!$S:$S,$A$5,実行度合表集計!$D:$D,"&lt;&gt;")*1000</f>
        <v>#REF!</v>
      </c>
      <c r="DD15" s="879" t="e">
        <f ca="1">SUMIFS(INDIRECT("実行度合表集計!C"&amp;DD52,FALSE),実行度合表集計!$I:$I,CW15,実行度合表集計!$S:$S,$A$5,実行度合表集計!$D:$D,"&lt;&gt;")*集計フラグ11</f>
        <v>#REF!</v>
      </c>
      <c r="DE15" s="1769" t="str">
        <f>集計グループ11</f>
        <v>東京・不動産事業</v>
      </c>
      <c r="DF15" s="1770"/>
      <c r="DG15" s="1771"/>
      <c r="DH15" s="877" t="e">
        <f ca="1">SUMIFS(INDIRECT("実行度合表集計!C"&amp;DH52,FALSE),実行度合表集計!$I:$I,DE15,実行度合表集計!$S:$S,$A$5,実行度合表集計!$D:$D,"&lt;&gt;")</f>
        <v>#REF!</v>
      </c>
      <c r="DI15" s="878" t="e">
        <f t="shared" ca="1" si="38"/>
        <v>#REF!</v>
      </c>
      <c r="DJ15" s="846" t="e">
        <f ca="1">SUMIFS(INDIRECT("実行度合表集計!C"&amp;DJ52,FALSE),実行度合表集計!$I:$I,DE15,実行度合表集計!$S:$S,$A$5,実行度合表集計!$D:$D,"&lt;&gt;")</f>
        <v>#REF!</v>
      </c>
      <c r="DK15" s="877" t="e">
        <f ca="1">DJ15-SUMIFS(実行度合表集計!$Q:$Q,実行度合表集計!$I:$I,DE15,実行度合表集計!$S:$S,$A$5,実行度合表集計!$D:$D,"&lt;&gt;")*1000</f>
        <v>#REF!</v>
      </c>
      <c r="DL15" s="879" t="e">
        <f ca="1">SUMIFS(INDIRECT("実行度合表集計!C"&amp;DL52,FALSE),実行度合表集計!$I:$I,DE15,実行度合表集計!$S:$S,$A$5,実行度合表集計!$D:$D,"&lt;&gt;")*集計フラグ11</f>
        <v>#REF!</v>
      </c>
      <c r="DM15" s="880" t="e">
        <f t="shared" ca="1" si="6"/>
        <v>#REF!</v>
      </c>
      <c r="DN15" s="878" t="e">
        <f t="shared" ca="1" si="26"/>
        <v>#REF!</v>
      </c>
      <c r="DO15" s="877" t="e">
        <f t="shared" ca="1" si="7"/>
        <v>#REF!</v>
      </c>
      <c r="DP15" s="881" t="e">
        <f t="shared" ca="1" si="27"/>
        <v>#REF!</v>
      </c>
      <c r="DR15" s="860"/>
      <c r="DS15" s="852"/>
      <c r="DT15" s="853"/>
    </row>
    <row r="16" spans="1:124" ht="14.1" customHeight="1" x14ac:dyDescent="0.25">
      <c r="A16" s="1712"/>
      <c r="B16" s="854" t="s">
        <v>297</v>
      </c>
      <c r="C16" s="1766" t="str">
        <f>集計グループ12</f>
        <v>千葉・不動産事業</v>
      </c>
      <c r="D16" s="1767"/>
      <c r="E16" s="1768"/>
      <c r="F16" s="855" t="e">
        <f ca="1">SUMIFS(INDIRECT("実行度合表集計!C"&amp;F52,FALSE),実行度合表集計!$I:$I,C16,実行度合表集計!$S:$S,$A$5,実行度合表集計!$D:$D,"&lt;&gt;")</f>
        <v>#REF!</v>
      </c>
      <c r="G16" s="845" t="e">
        <f t="shared" ca="1" si="8"/>
        <v>#REF!</v>
      </c>
      <c r="H16" s="856" t="e">
        <f ca="1">SUMIFS(INDIRECT("実行度合表集計!C"&amp;H52,FALSE),実行度合表集計!$I:$I,C16,実行度合表集計!$S:$S,$A$5,実行度合表集計!$D:$D,"&lt;&gt;")</f>
        <v>#REF!</v>
      </c>
      <c r="I16" s="855" t="e">
        <f ca="1">H16-SUMIFS(実行度合表集計!$Q:$Q,実行度合表集計!$I:$I,C16,実行度合表集計!$S:$S,$A$5,実行度合表集計!$D:$D,"&lt;&gt;")*1000</f>
        <v>#REF!</v>
      </c>
      <c r="J16" s="857" t="e">
        <f ca="1">SUMIFS(INDIRECT("実行度合表集計!C"&amp;J52,FALSE),実行度合表集計!$I:$I,C16,実行度合表集計!$S:$S,$A$5,実行度合表集計!$D:$D,"&lt;&gt;")*集計フラグ12</f>
        <v>#REF!</v>
      </c>
      <c r="K16" s="1766" t="str">
        <f>集計グループ12</f>
        <v>千葉・不動産事業</v>
      </c>
      <c r="L16" s="1767"/>
      <c r="M16" s="1768"/>
      <c r="N16" s="855" t="e">
        <f ca="1">SUMIFS(INDIRECT("実行度合表集計!C"&amp;N52,FALSE),実行度合表集計!$I:$I,K16,実行度合表集計!$S:$S,$A$5,実行度合表集計!$D:$D,"&lt;&gt;")</f>
        <v>#REF!</v>
      </c>
      <c r="O16" s="845" t="e">
        <f t="shared" ca="1" si="28"/>
        <v>#REF!</v>
      </c>
      <c r="P16" s="856" t="e">
        <f ca="1">SUMIFS(INDIRECT("実行度合表集計!C"&amp;P52,FALSE),実行度合表集計!$I:$I,K16,実行度合表集計!$S:$S,$A$5,実行度合表集計!$D:$D,"&lt;&gt;")</f>
        <v>#REF!</v>
      </c>
      <c r="Q16" s="855" t="e">
        <f ca="1">P16-SUMIFS(実行度合表集計!$Q:$Q,実行度合表集計!$I:$I,K16,実行度合表集計!$S:$S,$A$5,実行度合表集計!$D:$D,"&lt;&gt;")*1000</f>
        <v>#REF!</v>
      </c>
      <c r="R16" s="857" t="e">
        <f ca="1">SUMIFS(INDIRECT("実行度合表集計!C"&amp;R52,FALSE),実行度合表集計!$I:$I,K16,実行度合表集計!$S:$S,$A$5,実行度合表集計!$D:$D,"&lt;&gt;")*集計フラグ12</f>
        <v>#REF!</v>
      </c>
      <c r="S16" s="1766" t="str">
        <f>集計グループ12</f>
        <v>千葉・不動産事業</v>
      </c>
      <c r="T16" s="1767"/>
      <c r="U16" s="1768"/>
      <c r="V16" s="855" t="e">
        <f ca="1">SUMIFS(INDIRECT("実行度合表集計!C"&amp;V52,FALSE),実行度合表集計!$I:$I,S16,実行度合表集計!$S:$S,$A$5,実行度合表集計!$D:$D,"&lt;&gt;")</f>
        <v>#REF!</v>
      </c>
      <c r="W16" s="845" t="e">
        <f t="shared" ca="1" si="29"/>
        <v>#REF!</v>
      </c>
      <c r="X16" s="856" t="e">
        <f ca="1">SUMIFS(INDIRECT("実行度合表集計!C"&amp;X52,FALSE),実行度合表集計!$I:$I,S16,実行度合表集計!$S:$S,$A$5,実行度合表集計!$D:$D,"&lt;&gt;")</f>
        <v>#REF!</v>
      </c>
      <c r="Y16" s="855" t="e">
        <f ca="1">X16-SUMIFS(実行度合表集計!$Q:$Q,実行度合表集計!$I:$I,S16,実行度合表集計!$S:$S,$A$5,実行度合表集計!$D:$D,"&lt;&gt;")*1000</f>
        <v>#REF!</v>
      </c>
      <c r="Z16" s="857" t="e">
        <f ca="1">SUMIFS(INDIRECT("実行度合表集計!C"&amp;Z52,FALSE),実行度合表集計!$I:$I,S16,実行度合表集計!$S:$S,$A$5,実行度合表集計!$D:$D,"&lt;&gt;")*集計フラグ12</f>
        <v>#REF!</v>
      </c>
      <c r="AA16" s="858" t="e">
        <f t="shared" ca="1" si="0"/>
        <v>#REF!</v>
      </c>
      <c r="AB16" s="845" t="e">
        <f t="shared" ca="1" si="11"/>
        <v>#REF!</v>
      </c>
      <c r="AC16" s="855" t="e">
        <f t="shared" ca="1" si="1"/>
        <v>#REF!</v>
      </c>
      <c r="AD16" s="857" t="e">
        <f t="shared" ca="1" si="2"/>
        <v>#REF!</v>
      </c>
      <c r="AE16" s="1712"/>
      <c r="AF16" s="854" t="s">
        <v>297</v>
      </c>
      <c r="AG16" s="1766" t="str">
        <f>集計グループ12</f>
        <v>千葉・不動産事業</v>
      </c>
      <c r="AH16" s="1767"/>
      <c r="AI16" s="1768"/>
      <c r="AJ16" s="855" t="e">
        <f ca="1">SUMIFS(INDIRECT("実行度合表集計!C"&amp;AJ52,FALSE),実行度合表集計!$I:$I,AG16,実行度合表集計!$S:$S,$A$5,実行度合表集計!$D:$D,"&lt;&gt;")</f>
        <v>#REF!</v>
      </c>
      <c r="AK16" s="845" t="e">
        <f t="shared" ca="1" si="30"/>
        <v>#REF!</v>
      </c>
      <c r="AL16" s="856" t="e">
        <f ca="1">SUMIFS(INDIRECT("実行度合表集計!C"&amp;AL52,FALSE),実行度合表集計!$I:$I,AG16,実行度合表集計!$S:$S,$A$5,実行度合表集計!$D:$D,"&lt;&gt;")</f>
        <v>#REF!</v>
      </c>
      <c r="AM16" s="855" t="e">
        <f ca="1">AL16-SUMIFS(実行度合表集計!$Q:$Q,実行度合表集計!$I:$I,AG16,実行度合表集計!$S:$S,$A$5,実行度合表集計!$D:$D,"&lt;&gt;")*1000</f>
        <v>#REF!</v>
      </c>
      <c r="AN16" s="857" t="e">
        <f ca="1">SUMIFS(INDIRECT("実行度合表集計!C"&amp;AN52,FALSE),実行度合表集計!$I:$I,AG16,実行度合表集計!$S:$S,$A$5,実行度合表集計!$D:$D,"&lt;&gt;")*集計フラグ12</f>
        <v>#REF!</v>
      </c>
      <c r="AO16" s="1766" t="str">
        <f>集計グループ12</f>
        <v>千葉・不動産事業</v>
      </c>
      <c r="AP16" s="1767"/>
      <c r="AQ16" s="1768"/>
      <c r="AR16" s="855" t="e">
        <f ca="1">SUMIFS(INDIRECT("実行度合表集計!C"&amp;AR52,FALSE),実行度合表集計!$I:$I,AO16,実行度合表集計!$S:$S,$A$5,実行度合表集計!$D:$D,"&lt;&gt;")</f>
        <v>#REF!</v>
      </c>
      <c r="AS16" s="845" t="e">
        <f t="shared" ca="1" si="31"/>
        <v>#REF!</v>
      </c>
      <c r="AT16" s="856" t="e">
        <f ca="1">SUMIFS(INDIRECT("実行度合表集計!C"&amp;AT52,FALSE),実行度合表集計!$I:$I,AO16,実行度合表集計!$S:$S,$A$5,実行度合表集計!$D:$D,"&lt;&gt;")</f>
        <v>#REF!</v>
      </c>
      <c r="AU16" s="855" t="e">
        <f ca="1">AT16-SUMIFS(実行度合表集計!$Q:$Q,実行度合表集計!$I:$I,AO16,実行度合表集計!$S:$S,$A$5,実行度合表集計!$D:$D,"&lt;&gt;")*1000</f>
        <v>#REF!</v>
      </c>
      <c r="AV16" s="857" t="e">
        <f ca="1">SUMIFS(INDIRECT("実行度合表集計!C"&amp;AV52,FALSE),実行度合表集計!$I:$I,AO16,実行度合表集計!$S:$S,$A$5,実行度合表集計!$D:$D,"&lt;&gt;")*集計フラグ12</f>
        <v>#REF!</v>
      </c>
      <c r="AW16" s="1766" t="str">
        <f>集計グループ12</f>
        <v>千葉・不動産事業</v>
      </c>
      <c r="AX16" s="1767"/>
      <c r="AY16" s="1768"/>
      <c r="AZ16" s="855" t="e">
        <f ca="1">SUMIFS(INDIRECT("実行度合表集計!C"&amp;AZ52,FALSE),実行度合表集計!$I:$I,AW16,実行度合表集計!$S:$S,$A$5,実行度合表集計!$D:$D,"&lt;&gt;")</f>
        <v>#REF!</v>
      </c>
      <c r="BA16" s="845" t="e">
        <f t="shared" ca="1" si="32"/>
        <v>#REF!</v>
      </c>
      <c r="BB16" s="856" t="e">
        <f ca="1">SUMIFS(INDIRECT("実行度合表集計!C"&amp;BB52,FALSE),実行度合表集計!$I:$I,AW16,実行度合表集計!$S:$S,$A$5,実行度合表集計!$D:$D,"&lt;&gt;")</f>
        <v>#REF!</v>
      </c>
      <c r="BC16" s="855" t="e">
        <f ca="1">BB16-SUMIFS(実行度合表集計!$Q:$Q,実行度合表集計!$I:$I,AW16,実行度合表集計!$S:$S,$A$5,実行度合表集計!$D:$D,"&lt;&gt;")*1000</f>
        <v>#REF!</v>
      </c>
      <c r="BD16" s="857" t="e">
        <f ca="1">SUMIFS(INDIRECT("実行度合表集計!C"&amp;BD52,FALSE),実行度合表集計!$I:$I,AW16,実行度合表集計!$S:$S,$A$5,実行度合表集計!$D:$D,"&lt;&gt;")*集計フラグ12</f>
        <v>#REF!</v>
      </c>
      <c r="BE16" s="858" t="e">
        <f t="shared" ca="1" si="3"/>
        <v>#REF!</v>
      </c>
      <c r="BF16" s="845" t="e">
        <f t="shared" ca="1" si="15"/>
        <v>#REF!</v>
      </c>
      <c r="BG16" s="855" t="e">
        <f t="shared" ca="1" si="4"/>
        <v>#REF!</v>
      </c>
      <c r="BH16" s="857" t="e">
        <f t="shared" ca="1" si="5"/>
        <v>#REF!</v>
      </c>
      <c r="BI16" s="1712"/>
      <c r="BJ16" s="854" t="s">
        <v>297</v>
      </c>
      <c r="BK16" s="1766" t="str">
        <f>集計グループ12</f>
        <v>千葉・不動産事業</v>
      </c>
      <c r="BL16" s="1767"/>
      <c r="BM16" s="1768"/>
      <c r="BN16" s="855" t="e">
        <f ca="1">SUMIFS(INDIRECT("実行度合表集計!C"&amp;BN52,FALSE),実行度合表集計!$I:$I,BK16,実行度合表集計!$S:$S,$A$5,実行度合表集計!$D:$D,"&lt;&gt;")</f>
        <v>#REF!</v>
      </c>
      <c r="BO16" s="845" t="e">
        <f t="shared" ca="1" si="33"/>
        <v>#REF!</v>
      </c>
      <c r="BP16" s="856" t="e">
        <f ca="1">SUMIFS(INDIRECT("実行度合表集計!C"&amp;BP52,FALSE),実行度合表集計!$I:$I,BK16,実行度合表集計!$S:$S,$A$5,実行度合表集計!$D:$D,"&lt;&gt;")</f>
        <v>#REF!</v>
      </c>
      <c r="BQ16" s="855" t="e">
        <f ca="1">BP16-SUMIFS(実行度合表集計!$Q:$Q,実行度合表集計!$I:$I,BK16,実行度合表集計!$S:$S,$A$5,実行度合表集計!$D:$D,"&lt;&gt;")*1000</f>
        <v>#REF!</v>
      </c>
      <c r="BR16" s="857" t="e">
        <f ca="1">SUMIFS(INDIRECT("実行度合表集計!C"&amp;BR52,FALSE),実行度合表集計!$I:$I,BK16,実行度合表集計!$S:$S,$A$5,実行度合表集計!$D:$D,"&lt;&gt;")*集計フラグ12</f>
        <v>#REF!</v>
      </c>
      <c r="BS16" s="1766" t="str">
        <f>集計グループ12</f>
        <v>千葉・不動産事業</v>
      </c>
      <c r="BT16" s="1767"/>
      <c r="BU16" s="1768"/>
      <c r="BV16" s="855" t="e">
        <f ca="1">SUMIFS(INDIRECT("実行度合表集計!C"&amp;BV52,FALSE),実行度合表集計!$I:$I,BS16,実行度合表集計!$S:$S,$A$5,実行度合表集計!$D:$D,"&lt;&gt;")</f>
        <v>#REF!</v>
      </c>
      <c r="BW16" s="845" t="e">
        <f t="shared" ca="1" si="34"/>
        <v>#REF!</v>
      </c>
      <c r="BX16" s="856" t="e">
        <f ca="1">SUMIFS(INDIRECT("実行度合表集計!C"&amp;BX52,FALSE),実行度合表集計!$I:$I,BS16,実行度合表集計!$S:$S,$A$5,実行度合表集計!$D:$D,"&lt;&gt;")</f>
        <v>#REF!</v>
      </c>
      <c r="BY16" s="855" t="e">
        <f ca="1">BX16-SUMIFS(実行度合表集計!$Q:$Q,実行度合表集計!$I:$I,BS16,実行度合表集計!$S:$S,$A$5,実行度合表集計!$D:$D,"&lt;&gt;")*1000</f>
        <v>#REF!</v>
      </c>
      <c r="BZ16" s="857" t="e">
        <f ca="1">SUMIFS(INDIRECT("実行度合表集計!C"&amp;BZ52,FALSE),実行度合表集計!$I:$I,BS16,実行度合表集計!$S:$S,$A$5,実行度合表集計!$D:$D,"&lt;&gt;")*集計フラグ12</f>
        <v>#REF!</v>
      </c>
      <c r="CA16" s="1766" t="str">
        <f>集計グループ12</f>
        <v>千葉・不動産事業</v>
      </c>
      <c r="CB16" s="1767"/>
      <c r="CC16" s="1768"/>
      <c r="CD16" s="855" t="e">
        <f ca="1">SUMIFS(INDIRECT("実行度合表集計!C"&amp;CD52,FALSE),実行度合表集計!$I:$I,CA16,実行度合表集計!$S:$S,$A$5,実行度合表集計!$D:$D,"&lt;&gt;")</f>
        <v>#REF!</v>
      </c>
      <c r="CE16" s="845" t="e">
        <f t="shared" ca="1" si="35"/>
        <v>#REF!</v>
      </c>
      <c r="CF16" s="856" t="e">
        <f ca="1">SUMIFS(INDIRECT("実行度合表集計!C"&amp;CF52,FALSE),実行度合表集計!$I:$I,CA16,実行度合表集計!$S:$S,$A$5,実行度合表集計!$D:$D,"&lt;&gt;")</f>
        <v>#REF!</v>
      </c>
      <c r="CG16" s="855" t="e">
        <f ca="1">CF16-SUMIFS(実行度合表集計!$Q:$Q,実行度合表集計!$I:$I,CA16,実行度合表集計!$S:$S,$A$5,実行度合表集計!$D:$D,"&lt;&gt;")*1000</f>
        <v>#REF!</v>
      </c>
      <c r="CH16" s="857" t="e">
        <f ca="1">SUMIFS(INDIRECT("実行度合表集計!C"&amp;CH52,FALSE),実行度合表集計!$I:$I,CA16,実行度合表集計!$S:$S,$A$5,実行度合表集計!$D:$D,"&lt;&gt;")*集計フラグ12</f>
        <v>#REF!</v>
      </c>
      <c r="CI16" s="858" t="e">
        <f t="shared" ca="1" si="19"/>
        <v>#REF!</v>
      </c>
      <c r="CJ16" s="845" t="e">
        <f t="shared" ca="1" si="20"/>
        <v>#REF!</v>
      </c>
      <c r="CK16" s="855" t="e">
        <f t="shared" ca="1" si="21"/>
        <v>#REF!</v>
      </c>
      <c r="CL16" s="857" t="e">
        <f t="shared" ca="1" si="22"/>
        <v>#REF!</v>
      </c>
      <c r="CM16" s="1712"/>
      <c r="CN16" s="854" t="s">
        <v>297</v>
      </c>
      <c r="CO16" s="1766" t="str">
        <f>集計グループ12</f>
        <v>千葉・不動産事業</v>
      </c>
      <c r="CP16" s="1767"/>
      <c r="CQ16" s="1768"/>
      <c r="CR16" s="855" t="e">
        <f ca="1">SUMIFS(INDIRECT("実行度合表集計!C"&amp;CR52,FALSE),実行度合表集計!$I:$I,CO16,実行度合表集計!$S:$S,$A$5,実行度合表集計!$D:$D,"&lt;&gt;")</f>
        <v>#REF!</v>
      </c>
      <c r="CS16" s="845" t="e">
        <f t="shared" ca="1" si="36"/>
        <v>#REF!</v>
      </c>
      <c r="CT16" s="856" t="e">
        <f ca="1">SUMIFS(INDIRECT("実行度合表集計!C"&amp;CT52,FALSE),実行度合表集計!$I:$I,CO16,実行度合表集計!$S:$S,$A$5,実行度合表集計!$D:$D,"&lt;&gt;")</f>
        <v>#REF!</v>
      </c>
      <c r="CU16" s="855" t="e">
        <f ca="1">CT16-SUMIFS(実行度合表集計!$Q:$Q,実行度合表集計!$I:$I,CO16,実行度合表集計!$S:$S,$A$5,実行度合表集計!$D:$D,"&lt;&gt;")*1000</f>
        <v>#REF!</v>
      </c>
      <c r="CV16" s="857" t="e">
        <f ca="1">SUMIFS(INDIRECT("実行度合表集計!C"&amp;CV52,FALSE),実行度合表集計!$I:$I,CO16,実行度合表集計!$S:$S,$A$5,実行度合表集計!$D:$D,"&lt;&gt;")*集計フラグ12</f>
        <v>#REF!</v>
      </c>
      <c r="CW16" s="1766" t="str">
        <f>集計グループ12</f>
        <v>千葉・不動産事業</v>
      </c>
      <c r="CX16" s="1767"/>
      <c r="CY16" s="1768"/>
      <c r="CZ16" s="855" t="e">
        <f ca="1">SUMIFS(INDIRECT("実行度合表集計!C"&amp;CZ52,FALSE),実行度合表集計!$I:$I,CW16,実行度合表集計!$S:$S,$A$5,実行度合表集計!$D:$D,"&lt;&gt;")</f>
        <v>#REF!</v>
      </c>
      <c r="DA16" s="845" t="e">
        <f t="shared" ca="1" si="37"/>
        <v>#REF!</v>
      </c>
      <c r="DB16" s="856" t="e">
        <f ca="1">SUMIFS(INDIRECT("実行度合表集計!C"&amp;DB52,FALSE),実行度合表集計!$I:$I,CW16,実行度合表集計!$S:$S,$A$5,実行度合表集計!$D:$D,"&lt;&gt;")</f>
        <v>#REF!</v>
      </c>
      <c r="DC16" s="855" t="e">
        <f ca="1">DB16-SUMIFS(実行度合表集計!$Q:$Q,実行度合表集計!$I:$I,CW16,実行度合表集計!$S:$S,$A$5,実行度合表集計!$D:$D,"&lt;&gt;")*1000</f>
        <v>#REF!</v>
      </c>
      <c r="DD16" s="857" t="e">
        <f ca="1">SUMIFS(INDIRECT("実行度合表集計!C"&amp;DD52,FALSE),実行度合表集計!$I:$I,CW16,実行度合表集計!$S:$S,$A$5,実行度合表集計!$D:$D,"&lt;&gt;")*集計フラグ12</f>
        <v>#REF!</v>
      </c>
      <c r="DE16" s="1766" t="str">
        <f>集計グループ12</f>
        <v>千葉・不動産事業</v>
      </c>
      <c r="DF16" s="1767"/>
      <c r="DG16" s="1768"/>
      <c r="DH16" s="855" t="e">
        <f ca="1">SUMIFS(INDIRECT("実行度合表集計!C"&amp;DH52,FALSE),実行度合表集計!$I:$I,DE16,実行度合表集計!$S:$S,$A$5,実行度合表集計!$D:$D,"&lt;&gt;")</f>
        <v>#REF!</v>
      </c>
      <c r="DI16" s="845" t="e">
        <f t="shared" ca="1" si="38"/>
        <v>#REF!</v>
      </c>
      <c r="DJ16" s="856" t="e">
        <f ca="1">SUMIFS(INDIRECT("実行度合表集計!C"&amp;DJ52,FALSE),実行度合表集計!$I:$I,DE16,実行度合表集計!$S:$S,$A$5,実行度合表集計!$D:$D,"&lt;&gt;")</f>
        <v>#REF!</v>
      </c>
      <c r="DK16" s="855" t="e">
        <f ca="1">DJ16-SUMIFS(実行度合表集計!$Q:$Q,実行度合表集計!$I:$I,DE16,実行度合表集計!$S:$S,$A$5,実行度合表集計!$D:$D,"&lt;&gt;")*1000</f>
        <v>#REF!</v>
      </c>
      <c r="DL16" s="857" t="e">
        <f ca="1">SUMIFS(INDIRECT("実行度合表集計!C"&amp;DL52,FALSE),実行度合表集計!$I:$I,DE16,実行度合表集計!$S:$S,$A$5,実行度合表集計!$D:$D,"&lt;&gt;")*集計フラグ12</f>
        <v>#REF!</v>
      </c>
      <c r="DM16" s="858" t="e">
        <f t="shared" ca="1" si="6"/>
        <v>#REF!</v>
      </c>
      <c r="DN16" s="845" t="e">
        <f t="shared" ca="1" si="26"/>
        <v>#REF!</v>
      </c>
      <c r="DO16" s="855" t="e">
        <f t="shared" ca="1" si="7"/>
        <v>#REF!</v>
      </c>
      <c r="DP16" s="859" t="e">
        <f t="shared" ca="1" si="27"/>
        <v>#REF!</v>
      </c>
      <c r="DR16" s="860"/>
      <c r="DS16" s="852"/>
      <c r="DT16" s="853"/>
    </row>
    <row r="17" spans="1:124" ht="14.1" customHeight="1" x14ac:dyDescent="0.25">
      <c r="A17" s="1712"/>
      <c r="B17" s="854" t="s">
        <v>298</v>
      </c>
      <c r="C17" s="1766" t="str">
        <f>集計グループ13</f>
        <v>社会福祉事業</v>
      </c>
      <c r="D17" s="1767"/>
      <c r="E17" s="1768"/>
      <c r="F17" s="855" t="e">
        <f ca="1">SUMIFS(INDIRECT("実行度合表集計!C"&amp;F52,FALSE),実行度合表集計!$I:$I,C17,実行度合表集計!$S:$S,$A$5,実行度合表集計!$D:$D,"&lt;&gt;")</f>
        <v>#REF!</v>
      </c>
      <c r="G17" s="845" t="e">
        <f t="shared" ca="1" si="8"/>
        <v>#REF!</v>
      </c>
      <c r="H17" s="856" t="e">
        <f ca="1">SUMIFS(INDIRECT("実行度合表集計!C"&amp;H52,FALSE),実行度合表集計!$I:$I,C17,実行度合表集計!$S:$S,$A$5,実行度合表集計!$D:$D,"&lt;&gt;")</f>
        <v>#REF!</v>
      </c>
      <c r="I17" s="855" t="e">
        <f ca="1">H17-SUMIFS(実行度合表集計!$Q:$Q,実行度合表集計!$I:$I,C17,実行度合表集計!$S:$S,$A$5,実行度合表集計!$D:$D,"&lt;&gt;")*1000</f>
        <v>#REF!</v>
      </c>
      <c r="J17" s="857" t="e">
        <f ca="1">SUMIFS(INDIRECT("実行度合表集計!C"&amp;J52,FALSE),実行度合表集計!$I:$I,C17,実行度合表集計!$S:$S,$A$5,実行度合表集計!$D:$D,"&lt;&gt;")*集計フラグ13</f>
        <v>#REF!</v>
      </c>
      <c r="K17" s="1766" t="str">
        <f>集計グループ13</f>
        <v>社会福祉事業</v>
      </c>
      <c r="L17" s="1767"/>
      <c r="M17" s="1768"/>
      <c r="N17" s="855" t="e">
        <f ca="1">SUMIFS(INDIRECT("実行度合表集計!C"&amp;N52,FALSE),実行度合表集計!$I:$I,K17,実行度合表集計!$S:$S,$A$5,実行度合表集計!$D:$D,"&lt;&gt;")</f>
        <v>#REF!</v>
      </c>
      <c r="O17" s="845" t="e">
        <f t="shared" ca="1" si="28"/>
        <v>#REF!</v>
      </c>
      <c r="P17" s="856" t="e">
        <f ca="1">SUMIFS(INDIRECT("実行度合表集計!C"&amp;P52,FALSE),実行度合表集計!$I:$I,K17,実行度合表集計!$S:$S,$A$5,実行度合表集計!$D:$D,"&lt;&gt;")</f>
        <v>#REF!</v>
      </c>
      <c r="Q17" s="855" t="e">
        <f ca="1">P17-SUMIFS(実行度合表集計!$Q:$Q,実行度合表集計!$I:$I,K17,実行度合表集計!$S:$S,$A$5,実行度合表集計!$D:$D,"&lt;&gt;")*1000</f>
        <v>#REF!</v>
      </c>
      <c r="R17" s="857" t="e">
        <f ca="1">SUMIFS(INDIRECT("実行度合表集計!C"&amp;R52,FALSE),実行度合表集計!$I:$I,K17,実行度合表集計!$S:$S,$A$5,実行度合表集計!$D:$D,"&lt;&gt;")*集計フラグ13</f>
        <v>#REF!</v>
      </c>
      <c r="S17" s="1766" t="str">
        <f>集計グループ13</f>
        <v>社会福祉事業</v>
      </c>
      <c r="T17" s="1767"/>
      <c r="U17" s="1768"/>
      <c r="V17" s="855" t="e">
        <f ca="1">SUMIFS(INDIRECT("実行度合表集計!C"&amp;V52,FALSE),実行度合表集計!$I:$I,S17,実行度合表集計!$S:$S,$A$5,実行度合表集計!$D:$D,"&lt;&gt;")</f>
        <v>#REF!</v>
      </c>
      <c r="W17" s="845" t="e">
        <f t="shared" ca="1" si="29"/>
        <v>#REF!</v>
      </c>
      <c r="X17" s="856" t="e">
        <f ca="1">SUMIFS(INDIRECT("実行度合表集計!C"&amp;X52,FALSE),実行度合表集計!$I:$I,S17,実行度合表集計!$S:$S,$A$5,実行度合表集計!$D:$D,"&lt;&gt;")</f>
        <v>#REF!</v>
      </c>
      <c r="Y17" s="855" t="e">
        <f ca="1">X17-SUMIFS(実行度合表集計!$Q:$Q,実行度合表集計!$I:$I,S17,実行度合表集計!$S:$S,$A$5,実行度合表集計!$D:$D,"&lt;&gt;")*1000</f>
        <v>#REF!</v>
      </c>
      <c r="Z17" s="857" t="e">
        <f ca="1">SUMIFS(INDIRECT("実行度合表集計!C"&amp;Z52,FALSE),実行度合表集計!$I:$I,S17,実行度合表集計!$S:$S,$A$5,実行度合表集計!$D:$D,"&lt;&gt;")*集計フラグ13</f>
        <v>#REF!</v>
      </c>
      <c r="AA17" s="858" t="e">
        <f t="shared" ca="1" si="0"/>
        <v>#REF!</v>
      </c>
      <c r="AB17" s="845" t="e">
        <f t="shared" ca="1" si="11"/>
        <v>#REF!</v>
      </c>
      <c r="AC17" s="855" t="e">
        <f t="shared" ca="1" si="1"/>
        <v>#REF!</v>
      </c>
      <c r="AD17" s="857" t="e">
        <f t="shared" ca="1" si="2"/>
        <v>#REF!</v>
      </c>
      <c r="AE17" s="1712"/>
      <c r="AF17" s="854" t="s">
        <v>298</v>
      </c>
      <c r="AG17" s="1766" t="str">
        <f>集計グループ13</f>
        <v>社会福祉事業</v>
      </c>
      <c r="AH17" s="1767"/>
      <c r="AI17" s="1768"/>
      <c r="AJ17" s="855" t="e">
        <f ca="1">SUMIFS(INDIRECT("実行度合表集計!C"&amp;AJ52,FALSE),実行度合表集計!$I:$I,AG17,実行度合表集計!$S:$S,$A$5,実行度合表集計!$D:$D,"&lt;&gt;")</f>
        <v>#REF!</v>
      </c>
      <c r="AK17" s="845" t="e">
        <f t="shared" ca="1" si="30"/>
        <v>#REF!</v>
      </c>
      <c r="AL17" s="856" t="e">
        <f ca="1">SUMIFS(INDIRECT("実行度合表集計!C"&amp;AL52,FALSE),実行度合表集計!$I:$I,AG17,実行度合表集計!$S:$S,$A$5,実行度合表集計!$D:$D,"&lt;&gt;")</f>
        <v>#REF!</v>
      </c>
      <c r="AM17" s="855" t="e">
        <f ca="1">AL17-SUMIFS(実行度合表集計!$Q:$Q,実行度合表集計!$I:$I,AG17,実行度合表集計!$S:$S,$A$5,実行度合表集計!$D:$D,"&lt;&gt;")*1000</f>
        <v>#REF!</v>
      </c>
      <c r="AN17" s="857" t="e">
        <f ca="1">SUMIFS(INDIRECT("実行度合表集計!C"&amp;AN52,FALSE),実行度合表集計!$I:$I,AG17,実行度合表集計!$S:$S,$A$5,実行度合表集計!$D:$D,"&lt;&gt;")*集計フラグ13</f>
        <v>#REF!</v>
      </c>
      <c r="AO17" s="1766" t="str">
        <f>集計グループ13</f>
        <v>社会福祉事業</v>
      </c>
      <c r="AP17" s="1767"/>
      <c r="AQ17" s="1768"/>
      <c r="AR17" s="855" t="e">
        <f ca="1">SUMIFS(INDIRECT("実行度合表集計!C"&amp;AR52,FALSE),実行度合表集計!$I:$I,AO17,実行度合表集計!$S:$S,$A$5,実行度合表集計!$D:$D,"&lt;&gt;")</f>
        <v>#REF!</v>
      </c>
      <c r="AS17" s="845" t="e">
        <f t="shared" ca="1" si="31"/>
        <v>#REF!</v>
      </c>
      <c r="AT17" s="856" t="e">
        <f ca="1">SUMIFS(INDIRECT("実行度合表集計!C"&amp;AT52,FALSE),実行度合表集計!$I:$I,AO17,実行度合表集計!$S:$S,$A$5,実行度合表集計!$D:$D,"&lt;&gt;")</f>
        <v>#REF!</v>
      </c>
      <c r="AU17" s="855" t="e">
        <f ca="1">AT17-SUMIFS(実行度合表集計!$Q:$Q,実行度合表集計!$I:$I,AO17,実行度合表集計!$S:$S,$A$5,実行度合表集計!$D:$D,"&lt;&gt;")*1000</f>
        <v>#REF!</v>
      </c>
      <c r="AV17" s="857" t="e">
        <f ca="1">SUMIFS(INDIRECT("実行度合表集計!C"&amp;AV52,FALSE),実行度合表集計!$I:$I,AO17,実行度合表集計!$S:$S,$A$5,実行度合表集計!$D:$D,"&lt;&gt;")*集計フラグ13</f>
        <v>#REF!</v>
      </c>
      <c r="AW17" s="1766" t="str">
        <f>集計グループ13</f>
        <v>社会福祉事業</v>
      </c>
      <c r="AX17" s="1767"/>
      <c r="AY17" s="1768"/>
      <c r="AZ17" s="855" t="e">
        <f ca="1">SUMIFS(INDIRECT("実行度合表集計!C"&amp;AZ52,FALSE),実行度合表集計!$I:$I,AW17,実行度合表集計!$S:$S,$A$5,実行度合表集計!$D:$D,"&lt;&gt;")</f>
        <v>#REF!</v>
      </c>
      <c r="BA17" s="845" t="e">
        <f t="shared" ca="1" si="32"/>
        <v>#REF!</v>
      </c>
      <c r="BB17" s="856" t="e">
        <f ca="1">SUMIFS(INDIRECT("実行度合表集計!C"&amp;BB52,FALSE),実行度合表集計!$I:$I,AW17,実行度合表集計!$S:$S,$A$5,実行度合表集計!$D:$D,"&lt;&gt;")</f>
        <v>#REF!</v>
      </c>
      <c r="BC17" s="855" t="e">
        <f ca="1">BB17-SUMIFS(実行度合表集計!$Q:$Q,実行度合表集計!$I:$I,AW17,実行度合表集計!$S:$S,$A$5,実行度合表集計!$D:$D,"&lt;&gt;")*1000</f>
        <v>#REF!</v>
      </c>
      <c r="BD17" s="857" t="e">
        <f ca="1">SUMIFS(INDIRECT("実行度合表集計!C"&amp;BD52,FALSE),実行度合表集計!$I:$I,AW17,実行度合表集計!$S:$S,$A$5,実行度合表集計!$D:$D,"&lt;&gt;")*集計フラグ13</f>
        <v>#REF!</v>
      </c>
      <c r="BE17" s="858" t="e">
        <f t="shared" ca="1" si="3"/>
        <v>#REF!</v>
      </c>
      <c r="BF17" s="845" t="e">
        <f t="shared" ca="1" si="15"/>
        <v>#REF!</v>
      </c>
      <c r="BG17" s="855" t="e">
        <f t="shared" ca="1" si="4"/>
        <v>#REF!</v>
      </c>
      <c r="BH17" s="857" t="e">
        <f t="shared" ca="1" si="5"/>
        <v>#REF!</v>
      </c>
      <c r="BI17" s="1712"/>
      <c r="BJ17" s="854" t="s">
        <v>298</v>
      </c>
      <c r="BK17" s="1766" t="str">
        <f>集計グループ13</f>
        <v>社会福祉事業</v>
      </c>
      <c r="BL17" s="1767"/>
      <c r="BM17" s="1768"/>
      <c r="BN17" s="855" t="e">
        <f ca="1">SUMIFS(INDIRECT("実行度合表集計!C"&amp;BN52,FALSE),実行度合表集計!$I:$I,BK17,実行度合表集計!$S:$S,$A$5,実行度合表集計!$D:$D,"&lt;&gt;")</f>
        <v>#REF!</v>
      </c>
      <c r="BO17" s="845" t="e">
        <f t="shared" ca="1" si="33"/>
        <v>#REF!</v>
      </c>
      <c r="BP17" s="856" t="e">
        <f ca="1">SUMIFS(INDIRECT("実行度合表集計!C"&amp;BP52,FALSE),実行度合表集計!$I:$I,BK17,実行度合表集計!$S:$S,$A$5,実行度合表集計!$D:$D,"&lt;&gt;")</f>
        <v>#REF!</v>
      </c>
      <c r="BQ17" s="855" t="e">
        <f ca="1">BP17-SUMIFS(実行度合表集計!$Q:$Q,実行度合表集計!$I:$I,BK17,実行度合表集計!$S:$S,$A$5,実行度合表集計!$D:$D,"&lt;&gt;")*1000</f>
        <v>#REF!</v>
      </c>
      <c r="BR17" s="857" t="e">
        <f ca="1">SUMIFS(INDIRECT("実行度合表集計!C"&amp;BR52,FALSE),実行度合表集計!$I:$I,BK17,実行度合表集計!$S:$S,$A$5,実行度合表集計!$D:$D,"&lt;&gt;")*集計フラグ13</f>
        <v>#REF!</v>
      </c>
      <c r="BS17" s="1766" t="str">
        <f>集計グループ13</f>
        <v>社会福祉事業</v>
      </c>
      <c r="BT17" s="1767"/>
      <c r="BU17" s="1768"/>
      <c r="BV17" s="855" t="e">
        <f ca="1">SUMIFS(INDIRECT("実行度合表集計!C"&amp;BV52,FALSE),実行度合表集計!$I:$I,BS17,実行度合表集計!$S:$S,$A$5,実行度合表集計!$D:$D,"&lt;&gt;")</f>
        <v>#REF!</v>
      </c>
      <c r="BW17" s="845" t="e">
        <f t="shared" ca="1" si="34"/>
        <v>#REF!</v>
      </c>
      <c r="BX17" s="856" t="e">
        <f ca="1">SUMIFS(INDIRECT("実行度合表集計!C"&amp;BX52,FALSE),実行度合表集計!$I:$I,BS17,実行度合表集計!$S:$S,$A$5,実行度合表集計!$D:$D,"&lt;&gt;")</f>
        <v>#REF!</v>
      </c>
      <c r="BY17" s="855" t="e">
        <f ca="1">BX17-SUMIFS(実行度合表集計!$Q:$Q,実行度合表集計!$I:$I,BS17,実行度合表集計!$S:$S,$A$5,実行度合表集計!$D:$D,"&lt;&gt;")*1000</f>
        <v>#REF!</v>
      </c>
      <c r="BZ17" s="857" t="e">
        <f ca="1">SUMIFS(INDIRECT("実行度合表集計!C"&amp;BZ52,FALSE),実行度合表集計!$I:$I,BS17,実行度合表集計!$S:$S,$A$5,実行度合表集計!$D:$D,"&lt;&gt;")*集計フラグ13</f>
        <v>#REF!</v>
      </c>
      <c r="CA17" s="1766" t="str">
        <f>集計グループ13</f>
        <v>社会福祉事業</v>
      </c>
      <c r="CB17" s="1767"/>
      <c r="CC17" s="1768"/>
      <c r="CD17" s="855" t="e">
        <f ca="1">SUMIFS(INDIRECT("実行度合表集計!C"&amp;CD52,FALSE),実行度合表集計!$I:$I,CA17,実行度合表集計!$S:$S,$A$5,実行度合表集計!$D:$D,"&lt;&gt;")</f>
        <v>#REF!</v>
      </c>
      <c r="CE17" s="845" t="e">
        <f t="shared" ca="1" si="35"/>
        <v>#REF!</v>
      </c>
      <c r="CF17" s="856" t="e">
        <f ca="1">SUMIFS(INDIRECT("実行度合表集計!C"&amp;CF52,FALSE),実行度合表集計!$I:$I,CA17,実行度合表集計!$S:$S,$A$5,実行度合表集計!$D:$D,"&lt;&gt;")</f>
        <v>#REF!</v>
      </c>
      <c r="CG17" s="855" t="e">
        <f ca="1">CF17-SUMIFS(実行度合表集計!$Q:$Q,実行度合表集計!$I:$I,CA17,実行度合表集計!$S:$S,$A$5,実行度合表集計!$D:$D,"&lt;&gt;")*1000</f>
        <v>#REF!</v>
      </c>
      <c r="CH17" s="857" t="e">
        <f ca="1">SUMIFS(INDIRECT("実行度合表集計!C"&amp;CH52,FALSE),実行度合表集計!$I:$I,CA17,実行度合表集計!$S:$S,$A$5,実行度合表集計!$D:$D,"&lt;&gt;")*集計フラグ13</f>
        <v>#REF!</v>
      </c>
      <c r="CI17" s="858" t="e">
        <f t="shared" ca="1" si="19"/>
        <v>#REF!</v>
      </c>
      <c r="CJ17" s="845" t="e">
        <f t="shared" ca="1" si="20"/>
        <v>#REF!</v>
      </c>
      <c r="CK17" s="855" t="e">
        <f t="shared" ca="1" si="21"/>
        <v>#REF!</v>
      </c>
      <c r="CL17" s="857" t="e">
        <f t="shared" ca="1" si="22"/>
        <v>#REF!</v>
      </c>
      <c r="CM17" s="1712"/>
      <c r="CN17" s="854" t="s">
        <v>298</v>
      </c>
      <c r="CO17" s="1766" t="str">
        <f>集計グループ13</f>
        <v>社会福祉事業</v>
      </c>
      <c r="CP17" s="1767"/>
      <c r="CQ17" s="1768"/>
      <c r="CR17" s="855" t="e">
        <f ca="1">SUMIFS(INDIRECT("実行度合表集計!C"&amp;CR52,FALSE),実行度合表集計!$I:$I,CO17,実行度合表集計!$S:$S,$A$5,実行度合表集計!$D:$D,"&lt;&gt;")</f>
        <v>#REF!</v>
      </c>
      <c r="CS17" s="845" t="e">
        <f t="shared" ca="1" si="36"/>
        <v>#REF!</v>
      </c>
      <c r="CT17" s="856" t="e">
        <f ca="1">SUMIFS(INDIRECT("実行度合表集計!C"&amp;CT52,FALSE),実行度合表集計!$I:$I,CO17,実行度合表集計!$S:$S,$A$5,実行度合表集計!$D:$D,"&lt;&gt;")</f>
        <v>#REF!</v>
      </c>
      <c r="CU17" s="855" t="e">
        <f ca="1">CT17-SUMIFS(実行度合表集計!$Q:$Q,実行度合表集計!$I:$I,CO17,実行度合表集計!$S:$S,$A$5,実行度合表集計!$D:$D,"&lt;&gt;")*1000</f>
        <v>#REF!</v>
      </c>
      <c r="CV17" s="857" t="e">
        <f ca="1">SUMIFS(INDIRECT("実行度合表集計!C"&amp;CV52,FALSE),実行度合表集計!$I:$I,CO17,実行度合表集計!$S:$S,$A$5,実行度合表集計!$D:$D,"&lt;&gt;")*集計フラグ13</f>
        <v>#REF!</v>
      </c>
      <c r="CW17" s="1766" t="str">
        <f>集計グループ13</f>
        <v>社会福祉事業</v>
      </c>
      <c r="CX17" s="1767"/>
      <c r="CY17" s="1768"/>
      <c r="CZ17" s="855" t="e">
        <f ca="1">SUMIFS(INDIRECT("実行度合表集計!C"&amp;CZ52,FALSE),実行度合表集計!$I:$I,CW17,実行度合表集計!$S:$S,$A$5,実行度合表集計!$D:$D,"&lt;&gt;")</f>
        <v>#REF!</v>
      </c>
      <c r="DA17" s="845" t="e">
        <f t="shared" ca="1" si="37"/>
        <v>#REF!</v>
      </c>
      <c r="DB17" s="856" t="e">
        <f ca="1">SUMIFS(INDIRECT("実行度合表集計!C"&amp;DB52,FALSE),実行度合表集計!$I:$I,CW17,実行度合表集計!$S:$S,$A$5,実行度合表集計!$D:$D,"&lt;&gt;")</f>
        <v>#REF!</v>
      </c>
      <c r="DC17" s="855" t="e">
        <f ca="1">DB17-SUMIFS(実行度合表集計!$Q:$Q,実行度合表集計!$I:$I,CW17,実行度合表集計!$S:$S,$A$5,実行度合表集計!$D:$D,"&lt;&gt;")*1000</f>
        <v>#REF!</v>
      </c>
      <c r="DD17" s="857" t="e">
        <f ca="1">SUMIFS(INDIRECT("実行度合表集計!C"&amp;DD52,FALSE),実行度合表集計!$I:$I,CW17,実行度合表集計!$S:$S,$A$5,実行度合表集計!$D:$D,"&lt;&gt;")*集計フラグ13</f>
        <v>#REF!</v>
      </c>
      <c r="DE17" s="1766" t="str">
        <f>集計グループ13</f>
        <v>社会福祉事業</v>
      </c>
      <c r="DF17" s="1767"/>
      <c r="DG17" s="1768"/>
      <c r="DH17" s="855" t="e">
        <f ca="1">SUMIFS(INDIRECT("実行度合表集計!C"&amp;DH52,FALSE),実行度合表集計!$I:$I,DE17,実行度合表集計!$S:$S,$A$5,実行度合表集計!$D:$D,"&lt;&gt;")</f>
        <v>#REF!</v>
      </c>
      <c r="DI17" s="845" t="e">
        <f t="shared" ca="1" si="38"/>
        <v>#REF!</v>
      </c>
      <c r="DJ17" s="856" t="e">
        <f ca="1">SUMIFS(INDIRECT("実行度合表集計!C"&amp;DJ52,FALSE),実行度合表集計!$I:$I,DE17,実行度合表集計!$S:$S,$A$5,実行度合表集計!$D:$D,"&lt;&gt;")</f>
        <v>#REF!</v>
      </c>
      <c r="DK17" s="855" t="e">
        <f ca="1">DJ17-SUMIFS(実行度合表集計!$Q:$Q,実行度合表集計!$I:$I,DE17,実行度合表集計!$S:$S,$A$5,実行度合表集計!$D:$D,"&lt;&gt;")*1000</f>
        <v>#REF!</v>
      </c>
      <c r="DL17" s="857" t="e">
        <f ca="1">SUMIFS(INDIRECT("実行度合表集計!C"&amp;DL52,FALSE),実行度合表集計!$I:$I,DE17,実行度合表集計!$S:$S,$A$5,実行度合表集計!$D:$D,"&lt;&gt;")*集計フラグ13</f>
        <v>#REF!</v>
      </c>
      <c r="DM17" s="858" t="e">
        <f t="shared" ca="1" si="6"/>
        <v>#REF!</v>
      </c>
      <c r="DN17" s="845" t="e">
        <f t="shared" ca="1" si="26"/>
        <v>#REF!</v>
      </c>
      <c r="DO17" s="855" t="e">
        <f t="shared" ca="1" si="7"/>
        <v>#REF!</v>
      </c>
      <c r="DP17" s="859" t="e">
        <f t="shared" ca="1" si="27"/>
        <v>#REF!</v>
      </c>
      <c r="DR17" s="860"/>
      <c r="DS17" s="852"/>
      <c r="DT17" s="853"/>
    </row>
    <row r="18" spans="1:124" ht="14.1" customHeight="1" x14ac:dyDescent="0.25">
      <c r="A18" s="1712"/>
      <c r="B18" s="854" t="s">
        <v>299</v>
      </c>
      <c r="C18" s="1766" t="str">
        <f>集計グループ14</f>
        <v>第一建材工業</v>
      </c>
      <c r="D18" s="1767"/>
      <c r="E18" s="1768"/>
      <c r="F18" s="855" t="e">
        <f ca="1">SUMIFS(INDIRECT("実行度合表集計!C"&amp;F52,FALSE),実行度合表集計!$I:$I,C18,実行度合表集計!$S:$S,$A$5,実行度合表集計!$D:$D,"&lt;&gt;")</f>
        <v>#REF!</v>
      </c>
      <c r="G18" s="845" t="e">
        <f t="shared" ca="1" si="8"/>
        <v>#REF!</v>
      </c>
      <c r="H18" s="856" t="e">
        <f ca="1">SUMIFS(INDIRECT("実行度合表集計!C"&amp;H52,FALSE),実行度合表集計!$I:$I,C18,実行度合表集計!$S:$S,$A$5,実行度合表集計!$D:$D,"&lt;&gt;")</f>
        <v>#REF!</v>
      </c>
      <c r="I18" s="855" t="e">
        <f ca="1">H18-SUMIFS(実行度合表集計!$Q:$Q,実行度合表集計!$I:$I,C18,実行度合表集計!$S:$S,$A$5,実行度合表集計!$D:$D,"&lt;&gt;")*1000</f>
        <v>#REF!</v>
      </c>
      <c r="J18" s="857" t="e">
        <f ca="1">SUMIFS(INDIRECT("実行度合表集計!C"&amp;J52,FALSE),実行度合表集計!$I:$I,C18,実行度合表集計!$S:$S,$A$5,実行度合表集計!$D:$D,"&lt;&gt;")*集計フラグ14</f>
        <v>#REF!</v>
      </c>
      <c r="K18" s="1766" t="str">
        <f>集計グループ14</f>
        <v>第一建材工業</v>
      </c>
      <c r="L18" s="1767"/>
      <c r="M18" s="1768"/>
      <c r="N18" s="855" t="e">
        <f ca="1">SUMIFS(INDIRECT("実行度合表集計!C"&amp;N52,FALSE),実行度合表集計!$I:$I,K18,実行度合表集計!$S:$S,$A$5,実行度合表集計!$D:$D,"&lt;&gt;")</f>
        <v>#REF!</v>
      </c>
      <c r="O18" s="845" t="e">
        <f t="shared" ca="1" si="28"/>
        <v>#REF!</v>
      </c>
      <c r="P18" s="856" t="e">
        <f ca="1">SUMIFS(INDIRECT("実行度合表集計!C"&amp;P52,FALSE),実行度合表集計!$I:$I,K18,実行度合表集計!$S:$S,$A$5,実行度合表集計!$D:$D,"&lt;&gt;")</f>
        <v>#REF!</v>
      </c>
      <c r="Q18" s="855" t="e">
        <f ca="1">P18-SUMIFS(実行度合表集計!$Q:$Q,実行度合表集計!$I:$I,K18,実行度合表集計!$S:$S,$A$5,実行度合表集計!$D:$D,"&lt;&gt;")*1000</f>
        <v>#REF!</v>
      </c>
      <c r="R18" s="857" t="e">
        <f ca="1">SUMIFS(INDIRECT("実行度合表集計!C"&amp;R52,FALSE),実行度合表集計!$I:$I,K18,実行度合表集計!$S:$S,$A$5,実行度合表集計!$D:$D,"&lt;&gt;")*集計フラグ14</f>
        <v>#REF!</v>
      </c>
      <c r="S18" s="1766" t="str">
        <f>集計グループ14</f>
        <v>第一建材工業</v>
      </c>
      <c r="T18" s="1767"/>
      <c r="U18" s="1768"/>
      <c r="V18" s="855" t="e">
        <f ca="1">SUMIFS(INDIRECT("実行度合表集計!C"&amp;V52,FALSE),実行度合表集計!$I:$I,S18,実行度合表集計!$S:$S,$A$5,実行度合表集計!$D:$D,"&lt;&gt;")</f>
        <v>#REF!</v>
      </c>
      <c r="W18" s="845" t="e">
        <f t="shared" ca="1" si="29"/>
        <v>#REF!</v>
      </c>
      <c r="X18" s="856" t="e">
        <f ca="1">SUMIFS(INDIRECT("実行度合表集計!C"&amp;X52,FALSE),実行度合表集計!$I:$I,S18,実行度合表集計!$S:$S,$A$5,実行度合表集計!$D:$D,"&lt;&gt;")</f>
        <v>#REF!</v>
      </c>
      <c r="Y18" s="855" t="e">
        <f ca="1">X18-SUMIFS(実行度合表集計!$Q:$Q,実行度合表集計!$I:$I,S18,実行度合表集計!$S:$S,$A$5,実行度合表集計!$D:$D,"&lt;&gt;")*1000</f>
        <v>#REF!</v>
      </c>
      <c r="Z18" s="857" t="e">
        <f ca="1">SUMIFS(INDIRECT("実行度合表集計!C"&amp;Z52,FALSE),実行度合表集計!$I:$I,S18,実行度合表集計!$S:$S,$A$5,実行度合表集計!$D:$D,"&lt;&gt;")*集計フラグ14</f>
        <v>#REF!</v>
      </c>
      <c r="AA18" s="858" t="e">
        <f t="shared" ca="1" si="0"/>
        <v>#REF!</v>
      </c>
      <c r="AB18" s="845" t="e">
        <f t="shared" ca="1" si="11"/>
        <v>#REF!</v>
      </c>
      <c r="AC18" s="855" t="e">
        <f t="shared" ca="1" si="1"/>
        <v>#REF!</v>
      </c>
      <c r="AD18" s="857" t="e">
        <f t="shared" ca="1" si="2"/>
        <v>#REF!</v>
      </c>
      <c r="AE18" s="1712"/>
      <c r="AF18" s="854" t="s">
        <v>299</v>
      </c>
      <c r="AG18" s="1766" t="str">
        <f>集計グループ14</f>
        <v>第一建材工業</v>
      </c>
      <c r="AH18" s="1767"/>
      <c r="AI18" s="1768"/>
      <c r="AJ18" s="855" t="e">
        <f ca="1">SUMIFS(INDIRECT("実行度合表集計!C"&amp;AJ52,FALSE),実行度合表集計!$I:$I,AG18,実行度合表集計!$S:$S,$A$5,実行度合表集計!$D:$D,"&lt;&gt;")</f>
        <v>#REF!</v>
      </c>
      <c r="AK18" s="845" t="e">
        <f t="shared" ca="1" si="30"/>
        <v>#REF!</v>
      </c>
      <c r="AL18" s="856" t="e">
        <f ca="1">SUMIFS(INDIRECT("実行度合表集計!C"&amp;AL52,FALSE),実行度合表集計!$I:$I,AG18,実行度合表集計!$S:$S,$A$5,実行度合表集計!$D:$D,"&lt;&gt;")</f>
        <v>#REF!</v>
      </c>
      <c r="AM18" s="855" t="e">
        <f ca="1">AL18-SUMIFS(実行度合表集計!$Q:$Q,実行度合表集計!$I:$I,AG18,実行度合表集計!$S:$S,$A$5,実行度合表集計!$D:$D,"&lt;&gt;")*1000</f>
        <v>#REF!</v>
      </c>
      <c r="AN18" s="857" t="e">
        <f ca="1">SUMIFS(INDIRECT("実行度合表集計!C"&amp;AN52,FALSE),実行度合表集計!$I:$I,AG18,実行度合表集計!$S:$S,$A$5,実行度合表集計!$D:$D,"&lt;&gt;")*集計フラグ14</f>
        <v>#REF!</v>
      </c>
      <c r="AO18" s="1766" t="str">
        <f>集計グループ14</f>
        <v>第一建材工業</v>
      </c>
      <c r="AP18" s="1767"/>
      <c r="AQ18" s="1768"/>
      <c r="AR18" s="855" t="e">
        <f ca="1">SUMIFS(INDIRECT("実行度合表集計!C"&amp;AR52,FALSE),実行度合表集計!$I:$I,AO18,実行度合表集計!$S:$S,$A$5,実行度合表集計!$D:$D,"&lt;&gt;")</f>
        <v>#REF!</v>
      </c>
      <c r="AS18" s="845" t="e">
        <f t="shared" ca="1" si="31"/>
        <v>#REF!</v>
      </c>
      <c r="AT18" s="856" t="e">
        <f ca="1">SUMIFS(INDIRECT("実行度合表集計!C"&amp;AT52,FALSE),実行度合表集計!$I:$I,AO18,実行度合表集計!$S:$S,$A$5,実行度合表集計!$D:$D,"&lt;&gt;")</f>
        <v>#REF!</v>
      </c>
      <c r="AU18" s="855" t="e">
        <f ca="1">AT18-SUMIFS(実行度合表集計!$Q:$Q,実行度合表集計!$I:$I,AO18,実行度合表集計!$S:$S,$A$5,実行度合表集計!$D:$D,"&lt;&gt;")*1000</f>
        <v>#REF!</v>
      </c>
      <c r="AV18" s="857" t="e">
        <f ca="1">SUMIFS(INDIRECT("実行度合表集計!C"&amp;AV52,FALSE),実行度合表集計!$I:$I,AO18,実行度合表集計!$S:$S,$A$5,実行度合表集計!$D:$D,"&lt;&gt;")*集計フラグ14</f>
        <v>#REF!</v>
      </c>
      <c r="AW18" s="1766" t="str">
        <f>集計グループ14</f>
        <v>第一建材工業</v>
      </c>
      <c r="AX18" s="1767"/>
      <c r="AY18" s="1768"/>
      <c r="AZ18" s="855" t="e">
        <f ca="1">SUMIFS(INDIRECT("実行度合表集計!C"&amp;AZ52,FALSE),実行度合表集計!$I:$I,AW18,実行度合表集計!$S:$S,$A$5,実行度合表集計!$D:$D,"&lt;&gt;")</f>
        <v>#REF!</v>
      </c>
      <c r="BA18" s="845" t="e">
        <f t="shared" ca="1" si="32"/>
        <v>#REF!</v>
      </c>
      <c r="BB18" s="856" t="e">
        <f ca="1">SUMIFS(INDIRECT("実行度合表集計!C"&amp;BB52,FALSE),実行度合表集計!$I:$I,AW18,実行度合表集計!$S:$S,$A$5,実行度合表集計!$D:$D,"&lt;&gt;")</f>
        <v>#REF!</v>
      </c>
      <c r="BC18" s="855" t="e">
        <f ca="1">BB18-SUMIFS(実行度合表集計!$Q:$Q,実行度合表集計!$I:$I,AW18,実行度合表集計!$S:$S,$A$5,実行度合表集計!$D:$D,"&lt;&gt;")*1000</f>
        <v>#REF!</v>
      </c>
      <c r="BD18" s="857" t="e">
        <f ca="1">SUMIFS(INDIRECT("実行度合表集計!C"&amp;BD52,FALSE),実行度合表集計!$I:$I,AW18,実行度合表集計!$S:$S,$A$5,実行度合表集計!$D:$D,"&lt;&gt;")*集計フラグ14</f>
        <v>#REF!</v>
      </c>
      <c r="BE18" s="858" t="e">
        <f t="shared" ca="1" si="3"/>
        <v>#REF!</v>
      </c>
      <c r="BF18" s="845" t="e">
        <f t="shared" ca="1" si="15"/>
        <v>#REF!</v>
      </c>
      <c r="BG18" s="855" t="e">
        <f t="shared" ca="1" si="4"/>
        <v>#REF!</v>
      </c>
      <c r="BH18" s="857" t="e">
        <f t="shared" ca="1" si="5"/>
        <v>#REF!</v>
      </c>
      <c r="BI18" s="1712"/>
      <c r="BJ18" s="854" t="s">
        <v>299</v>
      </c>
      <c r="BK18" s="1766" t="str">
        <f>集計グループ14</f>
        <v>第一建材工業</v>
      </c>
      <c r="BL18" s="1767"/>
      <c r="BM18" s="1768"/>
      <c r="BN18" s="855" t="e">
        <f ca="1">SUMIFS(INDIRECT("実行度合表集計!C"&amp;BN52,FALSE),実行度合表集計!$I:$I,BK18,実行度合表集計!$S:$S,$A$5,実行度合表集計!$D:$D,"&lt;&gt;")</f>
        <v>#REF!</v>
      </c>
      <c r="BO18" s="845" t="e">
        <f t="shared" ca="1" si="33"/>
        <v>#REF!</v>
      </c>
      <c r="BP18" s="856" t="e">
        <f ca="1">SUMIFS(INDIRECT("実行度合表集計!C"&amp;BP52,FALSE),実行度合表集計!$I:$I,BK18,実行度合表集計!$S:$S,$A$5,実行度合表集計!$D:$D,"&lt;&gt;")</f>
        <v>#REF!</v>
      </c>
      <c r="BQ18" s="855" t="e">
        <f ca="1">BP18-SUMIFS(実行度合表集計!$Q:$Q,実行度合表集計!$I:$I,BK18,実行度合表集計!$S:$S,$A$5,実行度合表集計!$D:$D,"&lt;&gt;")*1000</f>
        <v>#REF!</v>
      </c>
      <c r="BR18" s="857" t="e">
        <f ca="1">SUMIFS(INDIRECT("実行度合表集計!C"&amp;BR52,FALSE),実行度合表集計!$I:$I,BK18,実行度合表集計!$S:$S,$A$5,実行度合表集計!$D:$D,"&lt;&gt;")*集計フラグ14</f>
        <v>#REF!</v>
      </c>
      <c r="BS18" s="1766" t="str">
        <f>集計グループ14</f>
        <v>第一建材工業</v>
      </c>
      <c r="BT18" s="1767"/>
      <c r="BU18" s="1768"/>
      <c r="BV18" s="855" t="e">
        <f ca="1">SUMIFS(INDIRECT("実行度合表集計!C"&amp;BV52,FALSE),実行度合表集計!$I:$I,BS18,実行度合表集計!$S:$S,$A$5,実行度合表集計!$D:$D,"&lt;&gt;")</f>
        <v>#REF!</v>
      </c>
      <c r="BW18" s="845" t="e">
        <f t="shared" ca="1" si="34"/>
        <v>#REF!</v>
      </c>
      <c r="BX18" s="856" t="e">
        <f ca="1">SUMIFS(INDIRECT("実行度合表集計!C"&amp;BX52,FALSE),実行度合表集計!$I:$I,BS18,実行度合表集計!$S:$S,$A$5,実行度合表集計!$D:$D,"&lt;&gt;")</f>
        <v>#REF!</v>
      </c>
      <c r="BY18" s="855" t="e">
        <f ca="1">BX18-SUMIFS(実行度合表集計!$Q:$Q,実行度合表集計!$I:$I,BS18,実行度合表集計!$S:$S,$A$5,実行度合表集計!$D:$D,"&lt;&gt;")*1000</f>
        <v>#REF!</v>
      </c>
      <c r="BZ18" s="857" t="e">
        <f ca="1">SUMIFS(INDIRECT("実行度合表集計!C"&amp;BZ52,FALSE),実行度合表集計!$I:$I,BS18,実行度合表集計!$S:$S,$A$5,実行度合表集計!$D:$D,"&lt;&gt;")*集計フラグ14</f>
        <v>#REF!</v>
      </c>
      <c r="CA18" s="1766" t="str">
        <f>集計グループ14</f>
        <v>第一建材工業</v>
      </c>
      <c r="CB18" s="1767"/>
      <c r="CC18" s="1768"/>
      <c r="CD18" s="855" t="e">
        <f ca="1">SUMIFS(INDIRECT("実行度合表集計!C"&amp;CD52,FALSE),実行度合表集計!$I:$I,CA18,実行度合表集計!$S:$S,$A$5,実行度合表集計!$D:$D,"&lt;&gt;")</f>
        <v>#REF!</v>
      </c>
      <c r="CE18" s="845" t="e">
        <f t="shared" ca="1" si="35"/>
        <v>#REF!</v>
      </c>
      <c r="CF18" s="856" t="e">
        <f ca="1">SUMIFS(INDIRECT("実行度合表集計!C"&amp;CF52,FALSE),実行度合表集計!$I:$I,CA18,実行度合表集計!$S:$S,$A$5,実行度合表集計!$D:$D,"&lt;&gt;")</f>
        <v>#REF!</v>
      </c>
      <c r="CG18" s="855" t="e">
        <f ca="1">CF18-SUMIFS(実行度合表集計!$Q:$Q,実行度合表集計!$I:$I,CA18,実行度合表集計!$S:$S,$A$5,実行度合表集計!$D:$D,"&lt;&gt;")*1000</f>
        <v>#REF!</v>
      </c>
      <c r="CH18" s="857" t="e">
        <f ca="1">SUMIFS(INDIRECT("実行度合表集計!C"&amp;CH52,FALSE),実行度合表集計!$I:$I,CA18,実行度合表集計!$S:$S,$A$5,実行度合表集計!$D:$D,"&lt;&gt;")*集計フラグ14</f>
        <v>#REF!</v>
      </c>
      <c r="CI18" s="858" t="e">
        <f t="shared" ca="1" si="19"/>
        <v>#REF!</v>
      </c>
      <c r="CJ18" s="845" t="e">
        <f t="shared" ca="1" si="20"/>
        <v>#REF!</v>
      </c>
      <c r="CK18" s="855" t="e">
        <f t="shared" ca="1" si="21"/>
        <v>#REF!</v>
      </c>
      <c r="CL18" s="857" t="e">
        <f t="shared" ca="1" si="22"/>
        <v>#REF!</v>
      </c>
      <c r="CM18" s="1712"/>
      <c r="CN18" s="854" t="s">
        <v>299</v>
      </c>
      <c r="CO18" s="1766" t="str">
        <f>集計グループ14</f>
        <v>第一建材工業</v>
      </c>
      <c r="CP18" s="1767"/>
      <c r="CQ18" s="1768"/>
      <c r="CR18" s="855" t="e">
        <f ca="1">SUMIFS(INDIRECT("実行度合表集計!C"&amp;CR52,FALSE),実行度合表集計!$I:$I,CO18,実行度合表集計!$S:$S,$A$5,実行度合表集計!$D:$D,"&lt;&gt;")</f>
        <v>#REF!</v>
      </c>
      <c r="CS18" s="845" t="e">
        <f t="shared" ca="1" si="36"/>
        <v>#REF!</v>
      </c>
      <c r="CT18" s="856" t="e">
        <f ca="1">SUMIFS(INDIRECT("実行度合表集計!C"&amp;CT52,FALSE),実行度合表集計!$I:$I,CO18,実行度合表集計!$S:$S,$A$5,実行度合表集計!$D:$D,"&lt;&gt;")</f>
        <v>#REF!</v>
      </c>
      <c r="CU18" s="855" t="e">
        <f ca="1">CT18-SUMIFS(実行度合表集計!$Q:$Q,実行度合表集計!$I:$I,CO18,実行度合表集計!$S:$S,$A$5,実行度合表集計!$D:$D,"&lt;&gt;")*1000</f>
        <v>#REF!</v>
      </c>
      <c r="CV18" s="857" t="e">
        <f ca="1">SUMIFS(INDIRECT("実行度合表集計!C"&amp;CV52,FALSE),実行度合表集計!$I:$I,CO18,実行度合表集計!$S:$S,$A$5,実行度合表集計!$D:$D,"&lt;&gt;")*集計フラグ14</f>
        <v>#REF!</v>
      </c>
      <c r="CW18" s="1766" t="str">
        <f>集計グループ14</f>
        <v>第一建材工業</v>
      </c>
      <c r="CX18" s="1767"/>
      <c r="CY18" s="1768"/>
      <c r="CZ18" s="855" t="e">
        <f ca="1">SUMIFS(INDIRECT("実行度合表集計!C"&amp;CZ52,FALSE),実行度合表集計!$I:$I,CW18,実行度合表集計!$S:$S,$A$5,実行度合表集計!$D:$D,"&lt;&gt;")</f>
        <v>#REF!</v>
      </c>
      <c r="DA18" s="845" t="e">
        <f t="shared" ca="1" si="37"/>
        <v>#REF!</v>
      </c>
      <c r="DB18" s="856" t="e">
        <f ca="1">SUMIFS(INDIRECT("実行度合表集計!C"&amp;DB52,FALSE),実行度合表集計!$I:$I,CW18,実行度合表集計!$S:$S,$A$5,実行度合表集計!$D:$D,"&lt;&gt;")</f>
        <v>#REF!</v>
      </c>
      <c r="DC18" s="855" t="e">
        <f ca="1">DB18-SUMIFS(実行度合表集計!$Q:$Q,実行度合表集計!$I:$I,CW18,実行度合表集計!$S:$S,$A$5,実行度合表集計!$D:$D,"&lt;&gt;")*1000</f>
        <v>#REF!</v>
      </c>
      <c r="DD18" s="857" t="e">
        <f ca="1">SUMIFS(INDIRECT("実行度合表集計!C"&amp;DD52,FALSE),実行度合表集計!$I:$I,CW18,実行度合表集計!$S:$S,$A$5,実行度合表集計!$D:$D,"&lt;&gt;")*集計フラグ14</f>
        <v>#REF!</v>
      </c>
      <c r="DE18" s="1766" t="str">
        <f>集計グループ14</f>
        <v>第一建材工業</v>
      </c>
      <c r="DF18" s="1767"/>
      <c r="DG18" s="1768"/>
      <c r="DH18" s="855" t="e">
        <f ca="1">SUMIFS(INDIRECT("実行度合表集計!C"&amp;DH52,FALSE),実行度合表集計!$I:$I,DE18,実行度合表集計!$S:$S,$A$5,実行度合表集計!$D:$D,"&lt;&gt;")</f>
        <v>#REF!</v>
      </c>
      <c r="DI18" s="845" t="e">
        <f t="shared" ca="1" si="38"/>
        <v>#REF!</v>
      </c>
      <c r="DJ18" s="856" t="e">
        <f ca="1">SUMIFS(INDIRECT("実行度合表集計!C"&amp;DJ52,FALSE),実行度合表集計!$I:$I,DE18,実行度合表集計!$S:$S,$A$5,実行度合表集計!$D:$D,"&lt;&gt;")</f>
        <v>#REF!</v>
      </c>
      <c r="DK18" s="855" t="e">
        <f ca="1">DJ18-SUMIFS(実行度合表集計!$Q:$Q,実行度合表集計!$I:$I,DE18,実行度合表集計!$S:$S,$A$5,実行度合表集計!$D:$D,"&lt;&gt;")*1000</f>
        <v>#REF!</v>
      </c>
      <c r="DL18" s="857" t="e">
        <f ca="1">SUMIFS(INDIRECT("実行度合表集計!C"&amp;DL52,FALSE),実行度合表集計!$I:$I,DE18,実行度合表集計!$S:$S,$A$5,実行度合表集計!$D:$D,"&lt;&gt;")*集計フラグ14</f>
        <v>#REF!</v>
      </c>
      <c r="DM18" s="858" t="e">
        <f t="shared" ca="1" si="6"/>
        <v>#REF!</v>
      </c>
      <c r="DN18" s="845" t="e">
        <f t="shared" ca="1" si="26"/>
        <v>#REF!</v>
      </c>
      <c r="DO18" s="855" t="e">
        <f t="shared" ca="1" si="7"/>
        <v>#REF!</v>
      </c>
      <c r="DP18" s="859" t="e">
        <f t="shared" ca="1" si="27"/>
        <v>#REF!</v>
      </c>
      <c r="DR18" s="860"/>
      <c r="DS18" s="852"/>
      <c r="DT18" s="853"/>
    </row>
    <row r="19" spans="1:124" ht="14.1" customHeight="1" x14ac:dyDescent="0.25">
      <c r="A19" s="1712"/>
      <c r="B19" s="854" t="s">
        <v>300</v>
      </c>
      <c r="C19" s="1766" t="str">
        <f>集計グループ15</f>
        <v>FIT-JPN・PHP</v>
      </c>
      <c r="D19" s="1767"/>
      <c r="E19" s="1768"/>
      <c r="F19" s="855" t="e">
        <f ca="1">SUMIFS(INDIRECT("実行度合表集計!C"&amp;F52,FALSE),実行度合表集計!$I:$I,C19,実行度合表集計!$S:$S,$A$5,実行度合表集計!$D:$D,"&lt;&gt;")</f>
        <v>#REF!</v>
      </c>
      <c r="G19" s="845" t="e">
        <f t="shared" ca="1" si="8"/>
        <v>#REF!</v>
      </c>
      <c r="H19" s="856" t="e">
        <f ca="1">SUMIFS(INDIRECT("実行度合表集計!C"&amp;H52,FALSE),実行度合表集計!$I:$I,C19,実行度合表集計!$S:$S,$A$5,実行度合表集計!$D:$D,"&lt;&gt;")</f>
        <v>#REF!</v>
      </c>
      <c r="I19" s="855" t="e">
        <f ca="1">H19-SUMIFS(実行度合表集計!$Q:$Q,実行度合表集計!$I:$I,C19,実行度合表集計!$S:$S,$A$5,実行度合表集計!$D:$D,"&lt;&gt;")*1000</f>
        <v>#REF!</v>
      </c>
      <c r="J19" s="857" t="e">
        <f ca="1">SUMIFS(INDIRECT("実行度合表集計!C"&amp;J52,FALSE),実行度合表集計!$I:$I,C19,実行度合表集計!$S:$S,$A$5,実行度合表集計!$D:$D,"&lt;&gt;")*集計フラグ15</f>
        <v>#REF!</v>
      </c>
      <c r="K19" s="1766" t="str">
        <f>集計グループ15</f>
        <v>FIT-JPN・PHP</v>
      </c>
      <c r="L19" s="1767"/>
      <c r="M19" s="1768"/>
      <c r="N19" s="855" t="e">
        <f ca="1">SUMIFS(INDIRECT("実行度合表集計!C"&amp;N52,FALSE),実行度合表集計!$I:$I,K19,実行度合表集計!$S:$S,$A$5,実行度合表集計!$D:$D,"&lt;&gt;")</f>
        <v>#REF!</v>
      </c>
      <c r="O19" s="845" t="e">
        <f t="shared" ca="1" si="28"/>
        <v>#REF!</v>
      </c>
      <c r="P19" s="856" t="e">
        <f ca="1">SUMIFS(INDIRECT("実行度合表集計!C"&amp;P52,FALSE),実行度合表集計!$I:$I,K19,実行度合表集計!$S:$S,$A$5,実行度合表集計!$D:$D,"&lt;&gt;")</f>
        <v>#REF!</v>
      </c>
      <c r="Q19" s="855" t="e">
        <f ca="1">P19-SUMIFS(実行度合表集計!$Q:$Q,実行度合表集計!$I:$I,K19,実行度合表集計!$S:$S,$A$5,実行度合表集計!$D:$D,"&lt;&gt;")*1000</f>
        <v>#REF!</v>
      </c>
      <c r="R19" s="857" t="e">
        <f ca="1">SUMIFS(INDIRECT("実行度合表集計!C"&amp;R52,FALSE),実行度合表集計!$I:$I,K19,実行度合表集計!$S:$S,$A$5,実行度合表集計!$D:$D,"&lt;&gt;")*集計フラグ15</f>
        <v>#REF!</v>
      </c>
      <c r="S19" s="1766" t="str">
        <f>集計グループ15</f>
        <v>FIT-JPN・PHP</v>
      </c>
      <c r="T19" s="1767"/>
      <c r="U19" s="1768"/>
      <c r="V19" s="855" t="e">
        <f ca="1">SUMIFS(INDIRECT("実行度合表集計!C"&amp;V52,FALSE),実行度合表集計!$I:$I,S19,実行度合表集計!$S:$S,$A$5,実行度合表集計!$D:$D,"&lt;&gt;")</f>
        <v>#REF!</v>
      </c>
      <c r="W19" s="845" t="e">
        <f t="shared" ca="1" si="29"/>
        <v>#REF!</v>
      </c>
      <c r="X19" s="856" t="e">
        <f ca="1">SUMIFS(INDIRECT("実行度合表集計!C"&amp;X52,FALSE),実行度合表集計!$I:$I,S19,実行度合表集計!$S:$S,$A$5,実行度合表集計!$D:$D,"&lt;&gt;")</f>
        <v>#REF!</v>
      </c>
      <c r="Y19" s="855" t="e">
        <f ca="1">X19-SUMIFS(実行度合表集計!$Q:$Q,実行度合表集計!$I:$I,S19,実行度合表集計!$S:$S,$A$5,実行度合表集計!$D:$D,"&lt;&gt;")*1000</f>
        <v>#REF!</v>
      </c>
      <c r="Z19" s="857" t="e">
        <f ca="1">SUMIFS(INDIRECT("実行度合表集計!C"&amp;Z52,FALSE),実行度合表集計!$I:$I,S19,実行度合表集計!$S:$S,$A$5,実行度合表集計!$D:$D,"&lt;&gt;")*集計フラグ15</f>
        <v>#REF!</v>
      </c>
      <c r="AA19" s="858" t="e">
        <f t="shared" ca="1" si="0"/>
        <v>#REF!</v>
      </c>
      <c r="AB19" s="845" t="e">
        <f t="shared" ca="1" si="11"/>
        <v>#REF!</v>
      </c>
      <c r="AC19" s="855" t="e">
        <f t="shared" ca="1" si="1"/>
        <v>#REF!</v>
      </c>
      <c r="AD19" s="857" t="e">
        <f t="shared" ca="1" si="2"/>
        <v>#REF!</v>
      </c>
      <c r="AE19" s="1712"/>
      <c r="AF19" s="854" t="s">
        <v>300</v>
      </c>
      <c r="AG19" s="1766" t="str">
        <f>集計グループ15</f>
        <v>FIT-JPN・PHP</v>
      </c>
      <c r="AH19" s="1767"/>
      <c r="AI19" s="1768"/>
      <c r="AJ19" s="855" t="e">
        <f ca="1">SUMIFS(INDIRECT("実行度合表集計!C"&amp;AJ52,FALSE),実行度合表集計!$I:$I,AG19,実行度合表集計!$S:$S,$A$5,実行度合表集計!$D:$D,"&lt;&gt;")</f>
        <v>#REF!</v>
      </c>
      <c r="AK19" s="845" t="e">
        <f t="shared" ca="1" si="30"/>
        <v>#REF!</v>
      </c>
      <c r="AL19" s="856" t="e">
        <f ca="1">SUMIFS(INDIRECT("実行度合表集計!C"&amp;AL52,FALSE),実行度合表集計!$I:$I,AG19,実行度合表集計!$S:$S,$A$5,実行度合表集計!$D:$D,"&lt;&gt;")</f>
        <v>#REF!</v>
      </c>
      <c r="AM19" s="855" t="e">
        <f ca="1">AL19-SUMIFS(実行度合表集計!$Q:$Q,実行度合表集計!$I:$I,AG19,実行度合表集計!$S:$S,$A$5,実行度合表集計!$D:$D,"&lt;&gt;")*1000</f>
        <v>#REF!</v>
      </c>
      <c r="AN19" s="857" t="e">
        <f ca="1">SUMIFS(INDIRECT("実行度合表集計!C"&amp;AN52,FALSE),実行度合表集計!$I:$I,AG19,実行度合表集計!$S:$S,$A$5,実行度合表集計!$D:$D,"&lt;&gt;")*集計フラグ15</f>
        <v>#REF!</v>
      </c>
      <c r="AO19" s="1766" t="str">
        <f>集計グループ15</f>
        <v>FIT-JPN・PHP</v>
      </c>
      <c r="AP19" s="1767"/>
      <c r="AQ19" s="1768"/>
      <c r="AR19" s="855" t="e">
        <f ca="1">SUMIFS(INDIRECT("実行度合表集計!C"&amp;AR52,FALSE),実行度合表集計!$I:$I,AO19,実行度合表集計!$S:$S,$A$5,実行度合表集計!$D:$D,"&lt;&gt;")</f>
        <v>#REF!</v>
      </c>
      <c r="AS19" s="845" t="e">
        <f t="shared" ca="1" si="31"/>
        <v>#REF!</v>
      </c>
      <c r="AT19" s="856" t="e">
        <f ca="1">SUMIFS(INDIRECT("実行度合表集計!C"&amp;AT52,FALSE),実行度合表集計!$I:$I,AO19,実行度合表集計!$S:$S,$A$5,実行度合表集計!$D:$D,"&lt;&gt;")</f>
        <v>#REF!</v>
      </c>
      <c r="AU19" s="855" t="e">
        <f ca="1">AT19-SUMIFS(実行度合表集計!$Q:$Q,実行度合表集計!$I:$I,AO19,実行度合表集計!$S:$S,$A$5,実行度合表集計!$D:$D,"&lt;&gt;")*1000</f>
        <v>#REF!</v>
      </c>
      <c r="AV19" s="857" t="e">
        <f ca="1">SUMIFS(INDIRECT("実行度合表集計!C"&amp;AV52,FALSE),実行度合表集計!$I:$I,AO19,実行度合表集計!$S:$S,$A$5,実行度合表集計!$D:$D,"&lt;&gt;")*集計フラグ15</f>
        <v>#REF!</v>
      </c>
      <c r="AW19" s="1766" t="str">
        <f>集計グループ15</f>
        <v>FIT-JPN・PHP</v>
      </c>
      <c r="AX19" s="1767"/>
      <c r="AY19" s="1768"/>
      <c r="AZ19" s="855" t="e">
        <f ca="1">SUMIFS(INDIRECT("実行度合表集計!C"&amp;AZ52,FALSE),実行度合表集計!$I:$I,AW19,実行度合表集計!$S:$S,$A$5,実行度合表集計!$D:$D,"&lt;&gt;")</f>
        <v>#REF!</v>
      </c>
      <c r="BA19" s="845" t="e">
        <f t="shared" ca="1" si="32"/>
        <v>#REF!</v>
      </c>
      <c r="BB19" s="856" t="e">
        <f ca="1">SUMIFS(INDIRECT("実行度合表集計!C"&amp;BB52,FALSE),実行度合表集計!$I:$I,AW19,実行度合表集計!$S:$S,$A$5,実行度合表集計!$D:$D,"&lt;&gt;")</f>
        <v>#REF!</v>
      </c>
      <c r="BC19" s="855" t="e">
        <f ca="1">BB19-SUMIFS(実行度合表集計!$Q:$Q,実行度合表集計!$I:$I,AW19,実行度合表集計!$S:$S,$A$5,実行度合表集計!$D:$D,"&lt;&gt;")*1000</f>
        <v>#REF!</v>
      </c>
      <c r="BD19" s="857" t="e">
        <f ca="1">SUMIFS(INDIRECT("実行度合表集計!C"&amp;BD52,FALSE),実行度合表集計!$I:$I,AW19,実行度合表集計!$S:$S,$A$5,実行度合表集計!$D:$D,"&lt;&gt;")*集計フラグ15</f>
        <v>#REF!</v>
      </c>
      <c r="BE19" s="858" t="e">
        <f t="shared" ca="1" si="3"/>
        <v>#REF!</v>
      </c>
      <c r="BF19" s="845" t="e">
        <f t="shared" ca="1" si="15"/>
        <v>#REF!</v>
      </c>
      <c r="BG19" s="855" t="e">
        <f t="shared" ca="1" si="4"/>
        <v>#REF!</v>
      </c>
      <c r="BH19" s="857" t="e">
        <f t="shared" ca="1" si="5"/>
        <v>#REF!</v>
      </c>
      <c r="BI19" s="1712"/>
      <c r="BJ19" s="854" t="s">
        <v>300</v>
      </c>
      <c r="BK19" s="1766" t="str">
        <f>集計グループ15</f>
        <v>FIT-JPN・PHP</v>
      </c>
      <c r="BL19" s="1767"/>
      <c r="BM19" s="1768"/>
      <c r="BN19" s="855" t="e">
        <f ca="1">SUMIFS(INDIRECT("実行度合表集計!C"&amp;BN52,FALSE),実行度合表集計!$I:$I,BK19,実行度合表集計!$S:$S,$A$5,実行度合表集計!$D:$D,"&lt;&gt;")</f>
        <v>#REF!</v>
      </c>
      <c r="BO19" s="845" t="e">
        <f t="shared" ca="1" si="33"/>
        <v>#REF!</v>
      </c>
      <c r="BP19" s="856" t="e">
        <f ca="1">SUMIFS(INDIRECT("実行度合表集計!C"&amp;BP52,FALSE),実行度合表集計!$I:$I,BK19,実行度合表集計!$S:$S,$A$5,実行度合表集計!$D:$D,"&lt;&gt;")</f>
        <v>#REF!</v>
      </c>
      <c r="BQ19" s="855" t="e">
        <f ca="1">BP19-SUMIFS(実行度合表集計!$Q:$Q,実行度合表集計!$I:$I,BK19,実行度合表集計!$S:$S,$A$5,実行度合表集計!$D:$D,"&lt;&gt;")*1000</f>
        <v>#REF!</v>
      </c>
      <c r="BR19" s="857" t="e">
        <f ca="1">SUMIFS(INDIRECT("実行度合表集計!C"&amp;BR52,FALSE),実行度合表集計!$I:$I,BK19,実行度合表集計!$S:$S,$A$5,実行度合表集計!$D:$D,"&lt;&gt;")*集計フラグ15</f>
        <v>#REF!</v>
      </c>
      <c r="BS19" s="1766" t="str">
        <f>集計グループ15</f>
        <v>FIT-JPN・PHP</v>
      </c>
      <c r="BT19" s="1767"/>
      <c r="BU19" s="1768"/>
      <c r="BV19" s="855" t="e">
        <f ca="1">SUMIFS(INDIRECT("実行度合表集計!C"&amp;BV52,FALSE),実行度合表集計!$I:$I,BS19,実行度合表集計!$S:$S,$A$5,実行度合表集計!$D:$D,"&lt;&gt;")</f>
        <v>#REF!</v>
      </c>
      <c r="BW19" s="845" t="e">
        <f t="shared" ca="1" si="34"/>
        <v>#REF!</v>
      </c>
      <c r="BX19" s="856" t="e">
        <f ca="1">SUMIFS(INDIRECT("実行度合表集計!C"&amp;BX52,FALSE),実行度合表集計!$I:$I,BS19,実行度合表集計!$S:$S,$A$5,実行度合表集計!$D:$D,"&lt;&gt;")</f>
        <v>#REF!</v>
      </c>
      <c r="BY19" s="855" t="e">
        <f ca="1">BX19-SUMIFS(実行度合表集計!$Q:$Q,実行度合表集計!$I:$I,BS19,実行度合表集計!$S:$S,$A$5,実行度合表集計!$D:$D,"&lt;&gt;")*1000</f>
        <v>#REF!</v>
      </c>
      <c r="BZ19" s="857" t="e">
        <f ca="1">SUMIFS(INDIRECT("実行度合表集計!C"&amp;BZ52,FALSE),実行度合表集計!$I:$I,BS19,実行度合表集計!$S:$S,$A$5,実行度合表集計!$D:$D,"&lt;&gt;")*集計フラグ15</f>
        <v>#REF!</v>
      </c>
      <c r="CA19" s="1766" t="str">
        <f>集計グループ15</f>
        <v>FIT-JPN・PHP</v>
      </c>
      <c r="CB19" s="1767"/>
      <c r="CC19" s="1768"/>
      <c r="CD19" s="855" t="e">
        <f ca="1">SUMIFS(INDIRECT("実行度合表集計!C"&amp;CD52,FALSE),実行度合表集計!$I:$I,CA19,実行度合表集計!$S:$S,$A$5,実行度合表集計!$D:$D,"&lt;&gt;")</f>
        <v>#REF!</v>
      </c>
      <c r="CE19" s="845" t="e">
        <f t="shared" ca="1" si="35"/>
        <v>#REF!</v>
      </c>
      <c r="CF19" s="856" t="e">
        <f ca="1">SUMIFS(INDIRECT("実行度合表集計!C"&amp;CF52,FALSE),実行度合表集計!$I:$I,CA19,実行度合表集計!$S:$S,$A$5,実行度合表集計!$D:$D,"&lt;&gt;")</f>
        <v>#REF!</v>
      </c>
      <c r="CG19" s="855" t="e">
        <f ca="1">CF19-SUMIFS(実行度合表集計!$Q:$Q,実行度合表集計!$I:$I,CA19,実行度合表集計!$S:$S,$A$5,実行度合表集計!$D:$D,"&lt;&gt;")*1000</f>
        <v>#REF!</v>
      </c>
      <c r="CH19" s="857" t="e">
        <f ca="1">SUMIFS(INDIRECT("実行度合表集計!C"&amp;CH52,FALSE),実行度合表集計!$I:$I,CA19,実行度合表集計!$S:$S,$A$5,実行度合表集計!$D:$D,"&lt;&gt;")*集計フラグ15</f>
        <v>#REF!</v>
      </c>
      <c r="CI19" s="858" t="e">
        <f t="shared" ca="1" si="19"/>
        <v>#REF!</v>
      </c>
      <c r="CJ19" s="845" t="e">
        <f t="shared" ca="1" si="20"/>
        <v>#REF!</v>
      </c>
      <c r="CK19" s="855" t="e">
        <f t="shared" ca="1" si="21"/>
        <v>#REF!</v>
      </c>
      <c r="CL19" s="857" t="e">
        <f t="shared" ca="1" si="22"/>
        <v>#REF!</v>
      </c>
      <c r="CM19" s="1712"/>
      <c r="CN19" s="854" t="s">
        <v>300</v>
      </c>
      <c r="CO19" s="1766" t="str">
        <f>集計グループ15</f>
        <v>FIT-JPN・PHP</v>
      </c>
      <c r="CP19" s="1767"/>
      <c r="CQ19" s="1768"/>
      <c r="CR19" s="855" t="e">
        <f ca="1">SUMIFS(INDIRECT("実行度合表集計!C"&amp;CR52,FALSE),実行度合表集計!$I:$I,CO19,実行度合表集計!$S:$S,$A$5,実行度合表集計!$D:$D,"&lt;&gt;")</f>
        <v>#REF!</v>
      </c>
      <c r="CS19" s="845" t="e">
        <f t="shared" ca="1" si="36"/>
        <v>#REF!</v>
      </c>
      <c r="CT19" s="856" t="e">
        <f ca="1">SUMIFS(INDIRECT("実行度合表集計!C"&amp;CT52,FALSE),実行度合表集計!$I:$I,CO19,実行度合表集計!$S:$S,$A$5,実行度合表集計!$D:$D,"&lt;&gt;")</f>
        <v>#REF!</v>
      </c>
      <c r="CU19" s="855" t="e">
        <f ca="1">CT19-SUMIFS(実行度合表集計!$Q:$Q,実行度合表集計!$I:$I,CO19,実行度合表集計!$S:$S,$A$5,実行度合表集計!$D:$D,"&lt;&gt;")*1000</f>
        <v>#REF!</v>
      </c>
      <c r="CV19" s="857" t="e">
        <f ca="1">SUMIFS(INDIRECT("実行度合表集計!C"&amp;CV52,FALSE),実行度合表集計!$I:$I,CO19,実行度合表集計!$S:$S,$A$5,実行度合表集計!$D:$D,"&lt;&gt;")*集計フラグ15</f>
        <v>#REF!</v>
      </c>
      <c r="CW19" s="1766" t="str">
        <f>集計グループ15</f>
        <v>FIT-JPN・PHP</v>
      </c>
      <c r="CX19" s="1767"/>
      <c r="CY19" s="1768"/>
      <c r="CZ19" s="855" t="e">
        <f ca="1">SUMIFS(INDIRECT("実行度合表集計!C"&amp;CZ52,FALSE),実行度合表集計!$I:$I,CW19,実行度合表集計!$S:$S,$A$5,実行度合表集計!$D:$D,"&lt;&gt;")</f>
        <v>#REF!</v>
      </c>
      <c r="DA19" s="845" t="e">
        <f t="shared" ca="1" si="37"/>
        <v>#REF!</v>
      </c>
      <c r="DB19" s="856" t="e">
        <f ca="1">SUMIFS(INDIRECT("実行度合表集計!C"&amp;DB52,FALSE),実行度合表集計!$I:$I,CW19,実行度合表集計!$S:$S,$A$5,実行度合表集計!$D:$D,"&lt;&gt;")</f>
        <v>#REF!</v>
      </c>
      <c r="DC19" s="855" t="e">
        <f ca="1">DB19-SUMIFS(実行度合表集計!$Q:$Q,実行度合表集計!$I:$I,CW19,実行度合表集計!$S:$S,$A$5,実行度合表集計!$D:$D,"&lt;&gt;")*1000</f>
        <v>#REF!</v>
      </c>
      <c r="DD19" s="857" t="e">
        <f ca="1">SUMIFS(INDIRECT("実行度合表集計!C"&amp;DD52,FALSE),実行度合表集計!$I:$I,CW19,実行度合表集計!$S:$S,$A$5,実行度合表集計!$D:$D,"&lt;&gt;")*集計フラグ15</f>
        <v>#REF!</v>
      </c>
      <c r="DE19" s="1766" t="str">
        <f>集計グループ15</f>
        <v>FIT-JPN・PHP</v>
      </c>
      <c r="DF19" s="1767"/>
      <c r="DG19" s="1768"/>
      <c r="DH19" s="855" t="e">
        <f ca="1">SUMIFS(INDIRECT("実行度合表集計!C"&amp;DH52,FALSE),実行度合表集計!$I:$I,DE19,実行度合表集計!$S:$S,$A$5,実行度合表集計!$D:$D,"&lt;&gt;")</f>
        <v>#REF!</v>
      </c>
      <c r="DI19" s="845" t="e">
        <f t="shared" ca="1" si="38"/>
        <v>#REF!</v>
      </c>
      <c r="DJ19" s="856" t="e">
        <f ca="1">SUMIFS(INDIRECT("実行度合表集計!C"&amp;DJ52,FALSE),実行度合表集計!$I:$I,DE19,実行度合表集計!$S:$S,$A$5,実行度合表集計!$D:$D,"&lt;&gt;")</f>
        <v>#REF!</v>
      </c>
      <c r="DK19" s="855" t="e">
        <f ca="1">DJ19-SUMIFS(実行度合表集計!$Q:$Q,実行度合表集計!$I:$I,DE19,実行度合表集計!$S:$S,$A$5,実行度合表集計!$D:$D,"&lt;&gt;")*1000</f>
        <v>#REF!</v>
      </c>
      <c r="DL19" s="857" t="e">
        <f ca="1">SUMIFS(INDIRECT("実行度合表集計!C"&amp;DL52,FALSE),実行度合表集計!$I:$I,DE19,実行度合表集計!$S:$S,$A$5,実行度合表集計!$D:$D,"&lt;&gt;")*集計フラグ15</f>
        <v>#REF!</v>
      </c>
      <c r="DM19" s="858" t="e">
        <f t="shared" ca="1" si="6"/>
        <v>#REF!</v>
      </c>
      <c r="DN19" s="845" t="e">
        <f t="shared" ca="1" si="26"/>
        <v>#REF!</v>
      </c>
      <c r="DO19" s="855" t="e">
        <f t="shared" ca="1" si="7"/>
        <v>#REF!</v>
      </c>
      <c r="DP19" s="859" t="e">
        <f t="shared" ca="1" si="27"/>
        <v>#REF!</v>
      </c>
      <c r="DR19" s="860"/>
      <c r="DS19" s="852"/>
      <c r="DT19" s="853"/>
    </row>
    <row r="20" spans="1:124" ht="14.1" customHeight="1" x14ac:dyDescent="0.25">
      <c r="A20" s="1712"/>
      <c r="B20" s="854" t="s">
        <v>301</v>
      </c>
      <c r="C20" s="1766" t="str">
        <f>集計グループ16</f>
        <v>リーガルFP事業部</v>
      </c>
      <c r="D20" s="1767"/>
      <c r="E20" s="1768"/>
      <c r="F20" s="882" t="e">
        <f ca="1">SUMIFS(INDIRECT("実行度合表集計!C"&amp;F52,FALSE),実行度合表集計!$I:$I,C20,実行度合表集計!$S:$S,$A$5,実行度合表集計!$D:$D,"&lt;&gt;")</f>
        <v>#REF!</v>
      </c>
      <c r="G20" s="883" t="e">
        <f t="shared" ca="1" si="8"/>
        <v>#REF!</v>
      </c>
      <c r="H20" s="884" t="e">
        <f ca="1">SUMIFS(INDIRECT("実行度合表集計!C"&amp;H52,FALSE),実行度合表集計!$I:$I,C20,実行度合表集計!$S:$S,$A$5,実行度合表集計!$D:$D,"&lt;&gt;")</f>
        <v>#REF!</v>
      </c>
      <c r="I20" s="882" t="e">
        <f ca="1">H20-SUMIFS(実行度合表集計!$Q:$Q,実行度合表集計!$I:$I,C20,実行度合表集計!$S:$S,$A$5,実行度合表集計!$D:$D,"&lt;&gt;")*1000</f>
        <v>#REF!</v>
      </c>
      <c r="J20" s="885" t="e">
        <f ca="1">SUMIFS(INDIRECT("実行度合表集計!C"&amp;J52,FALSE),実行度合表集計!$I:$I,C20,実行度合表集計!$S:$S,$A$5,実行度合表集計!$D:$D,"&lt;&gt;")*集計フラグ16</f>
        <v>#REF!</v>
      </c>
      <c r="K20" s="1766" t="str">
        <f>集計グループ16</f>
        <v>リーガルFP事業部</v>
      </c>
      <c r="L20" s="1767"/>
      <c r="M20" s="1768"/>
      <c r="N20" s="882" t="e">
        <f ca="1">SUMIFS(INDIRECT("実行度合表集計!C"&amp;N52,FALSE),実行度合表集計!$I:$I,K20,実行度合表集計!$S:$S,$A$5,実行度合表集計!$D:$D,"&lt;&gt;")</f>
        <v>#REF!</v>
      </c>
      <c r="O20" s="883" t="e">
        <f t="shared" ca="1" si="28"/>
        <v>#REF!</v>
      </c>
      <c r="P20" s="884" t="e">
        <f ca="1">SUMIFS(INDIRECT("実行度合表集計!C"&amp;P52,FALSE),実行度合表集計!$I:$I,K20,実行度合表集計!$S:$S,$A$5,実行度合表集計!$D:$D,"&lt;&gt;")</f>
        <v>#REF!</v>
      </c>
      <c r="Q20" s="882" t="e">
        <f ca="1">P20-SUMIFS(実行度合表集計!$Q:$Q,実行度合表集計!$I:$I,K20,実行度合表集計!$S:$S,$A$5,実行度合表集計!$D:$D,"&lt;&gt;")*1000</f>
        <v>#REF!</v>
      </c>
      <c r="R20" s="885" t="e">
        <f ca="1">SUMIFS(INDIRECT("実行度合表集計!C"&amp;R52,FALSE),実行度合表集計!$I:$I,K20,実行度合表集計!$S:$S,$A$5,実行度合表集計!$D:$D,"&lt;&gt;")*集計フラグ16</f>
        <v>#REF!</v>
      </c>
      <c r="S20" s="1766" t="str">
        <f>集計グループ16</f>
        <v>リーガルFP事業部</v>
      </c>
      <c r="T20" s="1767"/>
      <c r="U20" s="1768"/>
      <c r="V20" s="882" t="e">
        <f ca="1">SUMIFS(INDIRECT("実行度合表集計!C"&amp;V52,FALSE),実行度合表集計!$I:$I,S20,実行度合表集計!$S:$S,$A$5,実行度合表集計!$D:$D,"&lt;&gt;")</f>
        <v>#REF!</v>
      </c>
      <c r="W20" s="883" t="e">
        <f t="shared" ca="1" si="29"/>
        <v>#REF!</v>
      </c>
      <c r="X20" s="884" t="e">
        <f ca="1">SUMIFS(INDIRECT("実行度合表集計!C"&amp;X52,FALSE),実行度合表集計!$I:$I,S20,実行度合表集計!$S:$S,$A$5,実行度合表集計!$D:$D,"&lt;&gt;")</f>
        <v>#REF!</v>
      </c>
      <c r="Y20" s="882" t="e">
        <f ca="1">X20-SUMIFS(実行度合表集計!$Q:$Q,実行度合表集計!$I:$I,S20,実行度合表集計!$S:$S,$A$5,実行度合表集計!$D:$D,"&lt;&gt;")*1000</f>
        <v>#REF!</v>
      </c>
      <c r="Z20" s="885" t="e">
        <f ca="1">SUMIFS(INDIRECT("実行度合表集計!C"&amp;Z52,FALSE),実行度合表集計!$I:$I,S20,実行度合表集計!$S:$S,$A$5,実行度合表集計!$D:$D,"&lt;&gt;")*集計フラグ16</f>
        <v>#REF!</v>
      </c>
      <c r="AA20" s="886" t="e">
        <f t="shared" ca="1" si="0"/>
        <v>#REF!</v>
      </c>
      <c r="AB20" s="883" t="e">
        <f t="shared" ca="1" si="11"/>
        <v>#REF!</v>
      </c>
      <c r="AC20" s="882" t="e">
        <f t="shared" ca="1" si="1"/>
        <v>#REF!</v>
      </c>
      <c r="AD20" s="885" t="e">
        <f t="shared" ca="1" si="2"/>
        <v>#REF!</v>
      </c>
      <c r="AE20" s="1712"/>
      <c r="AF20" s="854" t="s">
        <v>301</v>
      </c>
      <c r="AG20" s="1766" t="str">
        <f>集計グループ16</f>
        <v>リーガルFP事業部</v>
      </c>
      <c r="AH20" s="1767"/>
      <c r="AI20" s="1768"/>
      <c r="AJ20" s="882" t="e">
        <f ca="1">SUMIFS(INDIRECT("実行度合表集計!C"&amp;AJ52,FALSE),実行度合表集計!$I:$I,AG20,実行度合表集計!$S:$S,$A$5,実行度合表集計!$D:$D,"&lt;&gt;")</f>
        <v>#REF!</v>
      </c>
      <c r="AK20" s="883" t="e">
        <f t="shared" ca="1" si="30"/>
        <v>#REF!</v>
      </c>
      <c r="AL20" s="884" t="e">
        <f ca="1">SUMIFS(INDIRECT("実行度合表集計!C"&amp;AL52,FALSE),実行度合表集計!$I:$I,AG20,実行度合表集計!$S:$S,$A$5,実行度合表集計!$D:$D,"&lt;&gt;")</f>
        <v>#REF!</v>
      </c>
      <c r="AM20" s="882" t="e">
        <f ca="1">AL20-SUMIFS(実行度合表集計!$Q:$Q,実行度合表集計!$I:$I,AG20,実行度合表集計!$S:$S,$A$5,実行度合表集計!$D:$D,"&lt;&gt;")*1000</f>
        <v>#REF!</v>
      </c>
      <c r="AN20" s="885" t="e">
        <f ca="1">SUMIFS(INDIRECT("実行度合表集計!C"&amp;AN52,FALSE),実行度合表集計!$I:$I,AG20,実行度合表集計!$S:$S,$A$5,実行度合表集計!$D:$D,"&lt;&gt;")*集計フラグ16</f>
        <v>#REF!</v>
      </c>
      <c r="AO20" s="1766" t="str">
        <f>集計グループ16</f>
        <v>リーガルFP事業部</v>
      </c>
      <c r="AP20" s="1767"/>
      <c r="AQ20" s="1768"/>
      <c r="AR20" s="882" t="e">
        <f ca="1">SUMIFS(INDIRECT("実行度合表集計!C"&amp;AR52,FALSE),実行度合表集計!$I:$I,AO20,実行度合表集計!$S:$S,$A$5,実行度合表集計!$D:$D,"&lt;&gt;")</f>
        <v>#REF!</v>
      </c>
      <c r="AS20" s="883" t="e">
        <f t="shared" ca="1" si="31"/>
        <v>#REF!</v>
      </c>
      <c r="AT20" s="884" t="e">
        <f ca="1">SUMIFS(INDIRECT("実行度合表集計!C"&amp;AT52,FALSE),実行度合表集計!$I:$I,AO20,実行度合表集計!$S:$S,$A$5,実行度合表集計!$D:$D,"&lt;&gt;")</f>
        <v>#REF!</v>
      </c>
      <c r="AU20" s="882" t="e">
        <f ca="1">AT20-SUMIFS(実行度合表集計!$Q:$Q,実行度合表集計!$I:$I,AO20,実行度合表集計!$S:$S,$A$5,実行度合表集計!$D:$D,"&lt;&gt;")*1000</f>
        <v>#REF!</v>
      </c>
      <c r="AV20" s="885" t="e">
        <f ca="1">SUMIFS(INDIRECT("実行度合表集計!C"&amp;AV52,FALSE),実行度合表集計!$I:$I,AO20,実行度合表集計!$S:$S,$A$5,実行度合表集計!$D:$D,"&lt;&gt;")*集計フラグ16</f>
        <v>#REF!</v>
      </c>
      <c r="AW20" s="1766" t="str">
        <f>集計グループ16</f>
        <v>リーガルFP事業部</v>
      </c>
      <c r="AX20" s="1767"/>
      <c r="AY20" s="1768"/>
      <c r="AZ20" s="882" t="e">
        <f ca="1">SUMIFS(INDIRECT("実行度合表集計!C"&amp;AZ52,FALSE),実行度合表集計!$I:$I,AW20,実行度合表集計!$S:$S,$A$5,実行度合表集計!$D:$D,"&lt;&gt;")</f>
        <v>#REF!</v>
      </c>
      <c r="BA20" s="883" t="e">
        <f t="shared" ca="1" si="32"/>
        <v>#REF!</v>
      </c>
      <c r="BB20" s="884" t="e">
        <f ca="1">SUMIFS(INDIRECT("実行度合表集計!C"&amp;BB52,FALSE),実行度合表集計!$I:$I,AW20,実行度合表集計!$S:$S,$A$5,実行度合表集計!$D:$D,"&lt;&gt;")</f>
        <v>#REF!</v>
      </c>
      <c r="BC20" s="882" t="e">
        <f ca="1">BB20-SUMIFS(実行度合表集計!$Q:$Q,実行度合表集計!$I:$I,AW20,実行度合表集計!$S:$S,$A$5,実行度合表集計!$D:$D,"&lt;&gt;")*1000</f>
        <v>#REF!</v>
      </c>
      <c r="BD20" s="885" t="e">
        <f ca="1">SUMIFS(INDIRECT("実行度合表集計!C"&amp;BD52,FALSE),実行度合表集計!$I:$I,AW20,実行度合表集計!$S:$S,$A$5,実行度合表集計!$D:$D,"&lt;&gt;")*集計フラグ16</f>
        <v>#REF!</v>
      </c>
      <c r="BE20" s="886" t="e">
        <f t="shared" ca="1" si="3"/>
        <v>#REF!</v>
      </c>
      <c r="BF20" s="883" t="e">
        <f t="shared" ca="1" si="15"/>
        <v>#REF!</v>
      </c>
      <c r="BG20" s="882" t="e">
        <f t="shared" ca="1" si="4"/>
        <v>#REF!</v>
      </c>
      <c r="BH20" s="885" t="e">
        <f t="shared" ca="1" si="5"/>
        <v>#REF!</v>
      </c>
      <c r="BI20" s="1712"/>
      <c r="BJ20" s="854" t="s">
        <v>301</v>
      </c>
      <c r="BK20" s="1766" t="str">
        <f>集計グループ16</f>
        <v>リーガルFP事業部</v>
      </c>
      <c r="BL20" s="1767"/>
      <c r="BM20" s="1768"/>
      <c r="BN20" s="882" t="e">
        <f ca="1">SUMIFS(INDIRECT("実行度合表集計!C"&amp;BN52,FALSE),実行度合表集計!$I:$I,BK20,実行度合表集計!$S:$S,$A$5,実行度合表集計!$D:$D,"&lt;&gt;")</f>
        <v>#REF!</v>
      </c>
      <c r="BO20" s="883" t="e">
        <f t="shared" ca="1" si="33"/>
        <v>#REF!</v>
      </c>
      <c r="BP20" s="884" t="e">
        <f ca="1">SUMIFS(INDIRECT("実行度合表集計!C"&amp;BP52,FALSE),実行度合表集計!$I:$I,BK20,実行度合表集計!$S:$S,$A$5,実行度合表集計!$D:$D,"&lt;&gt;")</f>
        <v>#REF!</v>
      </c>
      <c r="BQ20" s="882" t="e">
        <f ca="1">BP20-SUMIFS(実行度合表集計!$Q:$Q,実行度合表集計!$I:$I,BK20,実行度合表集計!$S:$S,$A$5,実行度合表集計!$D:$D,"&lt;&gt;")*1000</f>
        <v>#REF!</v>
      </c>
      <c r="BR20" s="885" t="e">
        <f ca="1">SUMIFS(INDIRECT("実行度合表集計!C"&amp;BR52,FALSE),実行度合表集計!$I:$I,BK20,実行度合表集計!$S:$S,$A$5,実行度合表集計!$D:$D,"&lt;&gt;")*集計フラグ16</f>
        <v>#REF!</v>
      </c>
      <c r="BS20" s="1766" t="str">
        <f>集計グループ16</f>
        <v>リーガルFP事業部</v>
      </c>
      <c r="BT20" s="1767"/>
      <c r="BU20" s="1768"/>
      <c r="BV20" s="882" t="e">
        <f ca="1">SUMIFS(INDIRECT("実行度合表集計!C"&amp;BV52,FALSE),実行度合表集計!$I:$I,BS20,実行度合表集計!$S:$S,$A$5,実行度合表集計!$D:$D,"&lt;&gt;")</f>
        <v>#REF!</v>
      </c>
      <c r="BW20" s="883" t="e">
        <f t="shared" ca="1" si="34"/>
        <v>#REF!</v>
      </c>
      <c r="BX20" s="884" t="e">
        <f ca="1">SUMIFS(INDIRECT("実行度合表集計!C"&amp;BX52,FALSE),実行度合表集計!$I:$I,BS20,実行度合表集計!$S:$S,$A$5,実行度合表集計!$D:$D,"&lt;&gt;")</f>
        <v>#REF!</v>
      </c>
      <c r="BY20" s="882" t="e">
        <f ca="1">BX20-SUMIFS(実行度合表集計!$Q:$Q,実行度合表集計!$I:$I,BS20,実行度合表集計!$S:$S,$A$5,実行度合表集計!$D:$D,"&lt;&gt;")*1000</f>
        <v>#REF!</v>
      </c>
      <c r="BZ20" s="885" t="e">
        <f ca="1">SUMIFS(INDIRECT("実行度合表集計!C"&amp;BZ52,FALSE),実行度合表集計!$I:$I,BS20,実行度合表集計!$S:$S,$A$5,実行度合表集計!$D:$D,"&lt;&gt;")*集計フラグ16</f>
        <v>#REF!</v>
      </c>
      <c r="CA20" s="1766" t="str">
        <f>集計グループ16</f>
        <v>リーガルFP事業部</v>
      </c>
      <c r="CB20" s="1767"/>
      <c r="CC20" s="1768"/>
      <c r="CD20" s="882" t="e">
        <f ca="1">SUMIFS(INDIRECT("実行度合表集計!C"&amp;CD52,FALSE),実行度合表集計!$I:$I,CA20,実行度合表集計!$S:$S,$A$5,実行度合表集計!$D:$D,"&lt;&gt;")</f>
        <v>#REF!</v>
      </c>
      <c r="CE20" s="883" t="e">
        <f t="shared" ca="1" si="35"/>
        <v>#REF!</v>
      </c>
      <c r="CF20" s="884" t="e">
        <f ca="1">SUMIFS(INDIRECT("実行度合表集計!C"&amp;CF52,FALSE),実行度合表集計!$I:$I,CA20,実行度合表集計!$S:$S,$A$5,実行度合表集計!$D:$D,"&lt;&gt;")</f>
        <v>#REF!</v>
      </c>
      <c r="CG20" s="882" t="e">
        <f ca="1">CF20-SUMIFS(実行度合表集計!$Q:$Q,実行度合表集計!$I:$I,CA20,実行度合表集計!$S:$S,$A$5,実行度合表集計!$D:$D,"&lt;&gt;")*1000</f>
        <v>#REF!</v>
      </c>
      <c r="CH20" s="885" t="e">
        <f ca="1">SUMIFS(INDIRECT("実行度合表集計!C"&amp;CH52,FALSE),実行度合表集計!$I:$I,CA20,実行度合表集計!$S:$S,$A$5,実行度合表集計!$D:$D,"&lt;&gt;")*集計フラグ16</f>
        <v>#REF!</v>
      </c>
      <c r="CI20" s="886" t="e">
        <f t="shared" ca="1" si="19"/>
        <v>#REF!</v>
      </c>
      <c r="CJ20" s="883" t="e">
        <f t="shared" ca="1" si="20"/>
        <v>#REF!</v>
      </c>
      <c r="CK20" s="882" t="e">
        <f t="shared" ca="1" si="21"/>
        <v>#REF!</v>
      </c>
      <c r="CL20" s="885" t="e">
        <f t="shared" ca="1" si="22"/>
        <v>#REF!</v>
      </c>
      <c r="CM20" s="1712"/>
      <c r="CN20" s="854" t="s">
        <v>301</v>
      </c>
      <c r="CO20" s="1766" t="str">
        <f>集計グループ16</f>
        <v>リーガルFP事業部</v>
      </c>
      <c r="CP20" s="1767"/>
      <c r="CQ20" s="1768"/>
      <c r="CR20" s="882" t="e">
        <f ca="1">SUMIFS(INDIRECT("実行度合表集計!C"&amp;CR52,FALSE),実行度合表集計!$I:$I,CO20,実行度合表集計!$S:$S,$A$5,実行度合表集計!$D:$D,"&lt;&gt;")</f>
        <v>#REF!</v>
      </c>
      <c r="CS20" s="883" t="e">
        <f t="shared" ca="1" si="36"/>
        <v>#REF!</v>
      </c>
      <c r="CT20" s="884" t="e">
        <f ca="1">SUMIFS(INDIRECT("実行度合表集計!C"&amp;CT52,FALSE),実行度合表集計!$I:$I,CO20,実行度合表集計!$S:$S,$A$5,実行度合表集計!$D:$D,"&lt;&gt;")</f>
        <v>#REF!</v>
      </c>
      <c r="CU20" s="882" t="e">
        <f ca="1">CT20-SUMIFS(実行度合表集計!$Q:$Q,実行度合表集計!$I:$I,CO20,実行度合表集計!$S:$S,$A$5,実行度合表集計!$D:$D,"&lt;&gt;")*1000</f>
        <v>#REF!</v>
      </c>
      <c r="CV20" s="885" t="e">
        <f ca="1">SUMIFS(INDIRECT("実行度合表集計!C"&amp;CV52,FALSE),実行度合表集計!$I:$I,CO20,実行度合表集計!$S:$S,$A$5,実行度合表集計!$D:$D,"&lt;&gt;")*集計フラグ16</f>
        <v>#REF!</v>
      </c>
      <c r="CW20" s="1766" t="str">
        <f>集計グループ16</f>
        <v>リーガルFP事業部</v>
      </c>
      <c r="CX20" s="1767"/>
      <c r="CY20" s="1768"/>
      <c r="CZ20" s="882" t="e">
        <f ca="1">SUMIFS(INDIRECT("実行度合表集計!C"&amp;CZ52,FALSE),実行度合表集計!$I:$I,CW20,実行度合表集計!$S:$S,$A$5,実行度合表集計!$D:$D,"&lt;&gt;")</f>
        <v>#REF!</v>
      </c>
      <c r="DA20" s="883" t="e">
        <f t="shared" ca="1" si="37"/>
        <v>#REF!</v>
      </c>
      <c r="DB20" s="884" t="e">
        <f ca="1">SUMIFS(INDIRECT("実行度合表集計!C"&amp;DB52,FALSE),実行度合表集計!$I:$I,CW20,実行度合表集計!$S:$S,$A$5,実行度合表集計!$D:$D,"&lt;&gt;")</f>
        <v>#REF!</v>
      </c>
      <c r="DC20" s="882" t="e">
        <f ca="1">DB20-SUMIFS(実行度合表集計!$Q:$Q,実行度合表集計!$I:$I,CW20,実行度合表集計!$S:$S,$A$5,実行度合表集計!$D:$D,"&lt;&gt;")*1000</f>
        <v>#REF!</v>
      </c>
      <c r="DD20" s="885" t="e">
        <f ca="1">SUMIFS(INDIRECT("実行度合表集計!C"&amp;DD52,FALSE),実行度合表集計!$I:$I,CW20,実行度合表集計!$S:$S,$A$5,実行度合表集計!$D:$D,"&lt;&gt;")*集計フラグ16</f>
        <v>#REF!</v>
      </c>
      <c r="DE20" s="1766" t="str">
        <f>集計グループ16</f>
        <v>リーガルFP事業部</v>
      </c>
      <c r="DF20" s="1767"/>
      <c r="DG20" s="1768"/>
      <c r="DH20" s="882" t="e">
        <f ca="1">SUMIFS(INDIRECT("実行度合表集計!C"&amp;DH52,FALSE),実行度合表集計!$I:$I,DE20,実行度合表集計!$S:$S,$A$5,実行度合表集計!$D:$D,"&lt;&gt;")</f>
        <v>#REF!</v>
      </c>
      <c r="DI20" s="883" t="e">
        <f t="shared" ca="1" si="38"/>
        <v>#REF!</v>
      </c>
      <c r="DJ20" s="884" t="e">
        <f ca="1">SUMIFS(INDIRECT("実行度合表集計!C"&amp;DJ52,FALSE),実行度合表集計!$I:$I,DE20,実行度合表集計!$S:$S,$A$5,実行度合表集計!$D:$D,"&lt;&gt;")</f>
        <v>#REF!</v>
      </c>
      <c r="DK20" s="882" t="e">
        <f ca="1">DJ20-SUMIFS(実行度合表集計!$Q:$Q,実行度合表集計!$I:$I,DE20,実行度合表集計!$S:$S,$A$5,実行度合表集計!$D:$D,"&lt;&gt;")*1000</f>
        <v>#REF!</v>
      </c>
      <c r="DL20" s="885" t="e">
        <f ca="1">SUMIFS(INDIRECT("実行度合表集計!C"&amp;DL52,FALSE),実行度合表集計!$I:$I,DE20,実行度合表集計!$S:$S,$A$5,実行度合表集計!$D:$D,"&lt;&gt;")*集計フラグ16</f>
        <v>#REF!</v>
      </c>
      <c r="DM20" s="886" t="e">
        <f t="shared" ca="1" si="6"/>
        <v>#REF!</v>
      </c>
      <c r="DN20" s="883" t="e">
        <f t="shared" ca="1" si="26"/>
        <v>#REF!</v>
      </c>
      <c r="DO20" s="882" t="e">
        <f t="shared" ca="1" si="7"/>
        <v>#REF!</v>
      </c>
      <c r="DP20" s="887" t="e">
        <f t="shared" ca="1" si="27"/>
        <v>#REF!</v>
      </c>
      <c r="DR20" s="860"/>
      <c r="DS20" s="852"/>
      <c r="DT20" s="853"/>
    </row>
    <row r="21" spans="1:124" ht="14.1" customHeight="1" x14ac:dyDescent="0.25">
      <c r="A21" s="1712"/>
      <c r="B21" s="854" t="s">
        <v>302</v>
      </c>
      <c r="C21" s="1766">
        <f>集計グループ17</f>
        <v>0</v>
      </c>
      <c r="D21" s="1767"/>
      <c r="E21" s="1768"/>
      <c r="F21" s="882">
        <f ca="1">SUMIFS(INDIRECT("実行度合表集計!C"&amp;F52,FALSE),実行度合表集計!$I:$I,C21,実行度合表集計!$S:$S,$A$5,実行度合表集計!$D:$D,"&lt;&gt;")</f>
        <v>0</v>
      </c>
      <c r="G21" s="883" t="str">
        <f t="shared" ca="1" si="8"/>
        <v/>
      </c>
      <c r="H21" s="884">
        <f ca="1">SUMIFS(INDIRECT("実行度合表集計!C"&amp;H52,FALSE),実行度合表集計!$I:$I,C21,実行度合表集計!$S:$S,$A$5,実行度合表集計!$D:$D,"&lt;&gt;")</f>
        <v>0</v>
      </c>
      <c r="I21" s="882">
        <f ca="1">H21-SUMIFS(実行度合表集計!$Q:$Q,実行度合表集計!$I:$I,C21,実行度合表集計!$S:$S,$A$5,実行度合表集計!$D:$D,"&lt;&gt;")*1000</f>
        <v>0</v>
      </c>
      <c r="J21" s="885">
        <f ca="1">SUMIFS(INDIRECT("実行度合表集計!C"&amp;J52,FALSE),実行度合表集計!$I:$I,C21,実行度合表集計!$S:$S,$A$5,実行度合表集計!$D:$D,"&lt;&gt;")*集計フラグ17</f>
        <v>0</v>
      </c>
      <c r="K21" s="1766">
        <f>集計グループ17</f>
        <v>0</v>
      </c>
      <c r="L21" s="1767"/>
      <c r="M21" s="1768"/>
      <c r="N21" s="882">
        <f ca="1">SUMIFS(INDIRECT("実行度合表集計!C"&amp;N52,FALSE),実行度合表集計!$I:$I,K21,実行度合表集計!$S:$S,$A$5,実行度合表集計!$D:$D,"&lt;&gt;")</f>
        <v>0</v>
      </c>
      <c r="O21" s="883" t="str">
        <f t="shared" ca="1" si="28"/>
        <v/>
      </c>
      <c r="P21" s="884">
        <f ca="1">SUMIFS(INDIRECT("実行度合表集計!C"&amp;P52,FALSE),実行度合表集計!$I:$I,K21,実行度合表集計!$S:$S,$A$5,実行度合表集計!$D:$D,"&lt;&gt;")</f>
        <v>0</v>
      </c>
      <c r="Q21" s="882">
        <f ca="1">P21-SUMIFS(実行度合表集計!$Q:$Q,実行度合表集計!$I:$I,K21,実行度合表集計!$S:$S,$A$5,実行度合表集計!$D:$D,"&lt;&gt;")*1000</f>
        <v>0</v>
      </c>
      <c r="R21" s="885">
        <f ca="1">SUMIFS(INDIRECT("実行度合表集計!C"&amp;R52,FALSE),実行度合表集計!$I:$I,K21,実行度合表集計!$S:$S,$A$5,実行度合表集計!$D:$D,"&lt;&gt;")*集計フラグ17</f>
        <v>0</v>
      </c>
      <c r="S21" s="1766">
        <f>集計グループ17</f>
        <v>0</v>
      </c>
      <c r="T21" s="1767"/>
      <c r="U21" s="1768"/>
      <c r="V21" s="882">
        <f ca="1">SUMIFS(INDIRECT("実行度合表集計!C"&amp;V52,FALSE),実行度合表集計!$I:$I,S21,実行度合表集計!$S:$S,$A$5,実行度合表集計!$D:$D,"&lt;&gt;")</f>
        <v>0</v>
      </c>
      <c r="W21" s="883" t="str">
        <f t="shared" ca="1" si="29"/>
        <v/>
      </c>
      <c r="X21" s="884">
        <f ca="1">SUMIFS(INDIRECT("実行度合表集計!C"&amp;X52,FALSE),実行度合表集計!$I:$I,S21,実行度合表集計!$S:$S,$A$5,実行度合表集計!$D:$D,"&lt;&gt;")</f>
        <v>0</v>
      </c>
      <c r="Y21" s="882">
        <f ca="1">X21-SUMIFS(実行度合表集計!$Q:$Q,実行度合表集計!$I:$I,S21,実行度合表集計!$S:$S,$A$5,実行度合表集計!$D:$D,"&lt;&gt;")*1000</f>
        <v>0</v>
      </c>
      <c r="Z21" s="885">
        <f ca="1">SUMIFS(INDIRECT("実行度合表集計!C"&amp;Z52,FALSE),実行度合表集計!$I:$I,S21,実行度合表集計!$S:$S,$A$5,実行度合表集計!$D:$D,"&lt;&gt;")*集計フラグ17</f>
        <v>0</v>
      </c>
      <c r="AA21" s="886">
        <f t="shared" ca="1" si="0"/>
        <v>0</v>
      </c>
      <c r="AB21" s="883" t="str">
        <f t="shared" ca="1" si="11"/>
        <v/>
      </c>
      <c r="AC21" s="882">
        <f t="shared" ca="1" si="1"/>
        <v>0</v>
      </c>
      <c r="AD21" s="885">
        <f t="shared" ca="1" si="2"/>
        <v>0</v>
      </c>
      <c r="AE21" s="1712"/>
      <c r="AF21" s="854" t="s">
        <v>302</v>
      </c>
      <c r="AG21" s="1766">
        <f>集計グループ17</f>
        <v>0</v>
      </c>
      <c r="AH21" s="1767"/>
      <c r="AI21" s="1768"/>
      <c r="AJ21" s="882">
        <f ca="1">SUMIFS(INDIRECT("実行度合表集計!C"&amp;AJ52,FALSE),実行度合表集計!$I:$I,AG21,実行度合表集計!$S:$S,$A$5,実行度合表集計!$D:$D,"&lt;&gt;")</f>
        <v>0</v>
      </c>
      <c r="AK21" s="883" t="str">
        <f t="shared" ca="1" si="30"/>
        <v/>
      </c>
      <c r="AL21" s="884">
        <f ca="1">SUMIFS(INDIRECT("実行度合表集計!C"&amp;AL52,FALSE),実行度合表集計!$I:$I,AG21,実行度合表集計!$S:$S,$A$5,実行度合表集計!$D:$D,"&lt;&gt;")</f>
        <v>0</v>
      </c>
      <c r="AM21" s="882">
        <f ca="1">AL21-SUMIFS(実行度合表集計!$Q:$Q,実行度合表集計!$I:$I,AG21,実行度合表集計!$S:$S,$A$5,実行度合表集計!$D:$D,"&lt;&gt;")*1000</f>
        <v>0</v>
      </c>
      <c r="AN21" s="885">
        <f ca="1">SUMIFS(INDIRECT("実行度合表集計!C"&amp;AN52,FALSE),実行度合表集計!$I:$I,AG21,実行度合表集計!$S:$S,$A$5,実行度合表集計!$D:$D,"&lt;&gt;")*集計フラグ17</f>
        <v>0</v>
      </c>
      <c r="AO21" s="1766">
        <f>集計グループ17</f>
        <v>0</v>
      </c>
      <c r="AP21" s="1767"/>
      <c r="AQ21" s="1768"/>
      <c r="AR21" s="882">
        <f ca="1">SUMIFS(INDIRECT("実行度合表集計!C"&amp;AR52,FALSE),実行度合表集計!$I:$I,AO21,実行度合表集計!$S:$S,$A$5,実行度合表集計!$D:$D,"&lt;&gt;")</f>
        <v>0</v>
      </c>
      <c r="AS21" s="883" t="str">
        <f t="shared" ca="1" si="31"/>
        <v/>
      </c>
      <c r="AT21" s="884">
        <f ca="1">SUMIFS(INDIRECT("実行度合表集計!C"&amp;AT52,FALSE),実行度合表集計!$I:$I,AO21,実行度合表集計!$S:$S,$A$5,実行度合表集計!$D:$D,"&lt;&gt;")</f>
        <v>0</v>
      </c>
      <c r="AU21" s="882">
        <f ca="1">AT21-SUMIFS(実行度合表集計!$Q:$Q,実行度合表集計!$I:$I,AO21,実行度合表集計!$S:$S,$A$5,実行度合表集計!$D:$D,"&lt;&gt;")*1000</f>
        <v>0</v>
      </c>
      <c r="AV21" s="885">
        <f ca="1">SUMIFS(INDIRECT("実行度合表集計!C"&amp;AV52,FALSE),実行度合表集計!$I:$I,AO21,実行度合表集計!$S:$S,$A$5,実行度合表集計!$D:$D,"&lt;&gt;")*集計フラグ17</f>
        <v>0</v>
      </c>
      <c r="AW21" s="1766">
        <f>集計グループ17</f>
        <v>0</v>
      </c>
      <c r="AX21" s="1767"/>
      <c r="AY21" s="1768"/>
      <c r="AZ21" s="882">
        <f ca="1">SUMIFS(INDIRECT("実行度合表集計!C"&amp;AZ52,FALSE),実行度合表集計!$I:$I,AW21,実行度合表集計!$S:$S,$A$5,実行度合表集計!$D:$D,"&lt;&gt;")</f>
        <v>0</v>
      </c>
      <c r="BA21" s="883" t="str">
        <f t="shared" ca="1" si="32"/>
        <v/>
      </c>
      <c r="BB21" s="884">
        <f ca="1">SUMIFS(INDIRECT("実行度合表集計!C"&amp;BB52,FALSE),実行度合表集計!$I:$I,AW21,実行度合表集計!$S:$S,$A$5,実行度合表集計!$D:$D,"&lt;&gt;")</f>
        <v>0</v>
      </c>
      <c r="BC21" s="882">
        <f ca="1">BB21-SUMIFS(実行度合表集計!$Q:$Q,実行度合表集計!$I:$I,AW21,実行度合表集計!$S:$S,$A$5,実行度合表集計!$D:$D,"&lt;&gt;")*1000</f>
        <v>0</v>
      </c>
      <c r="BD21" s="885">
        <f ca="1">SUMIFS(INDIRECT("実行度合表集計!C"&amp;BD52,FALSE),実行度合表集計!$I:$I,AW21,実行度合表集計!$S:$S,$A$5,実行度合表集計!$D:$D,"&lt;&gt;")*集計フラグ17</f>
        <v>0</v>
      </c>
      <c r="BE21" s="886">
        <f t="shared" ca="1" si="3"/>
        <v>0</v>
      </c>
      <c r="BF21" s="883" t="str">
        <f t="shared" ca="1" si="15"/>
        <v/>
      </c>
      <c r="BG21" s="882">
        <f t="shared" ca="1" si="4"/>
        <v>0</v>
      </c>
      <c r="BH21" s="885">
        <f t="shared" ca="1" si="5"/>
        <v>0</v>
      </c>
      <c r="BI21" s="1712"/>
      <c r="BJ21" s="854" t="s">
        <v>302</v>
      </c>
      <c r="BK21" s="1766">
        <f>集計グループ17</f>
        <v>0</v>
      </c>
      <c r="BL21" s="1767"/>
      <c r="BM21" s="1768"/>
      <c r="BN21" s="882">
        <f ca="1">SUMIFS(INDIRECT("実行度合表集計!C"&amp;BN52,FALSE),実行度合表集計!$I:$I,BK21,実行度合表集計!$S:$S,$A$5,実行度合表集計!$D:$D,"&lt;&gt;")</f>
        <v>0</v>
      </c>
      <c r="BO21" s="883" t="str">
        <f t="shared" ca="1" si="33"/>
        <v/>
      </c>
      <c r="BP21" s="884">
        <f ca="1">SUMIFS(INDIRECT("実行度合表集計!C"&amp;BP52,FALSE),実行度合表集計!$I:$I,BK21,実行度合表集計!$S:$S,$A$5,実行度合表集計!$D:$D,"&lt;&gt;")</f>
        <v>0</v>
      </c>
      <c r="BQ21" s="882">
        <f ca="1">BP21-SUMIFS(実行度合表集計!$Q:$Q,実行度合表集計!$I:$I,BK21,実行度合表集計!$S:$S,$A$5,実行度合表集計!$D:$D,"&lt;&gt;")*1000</f>
        <v>0</v>
      </c>
      <c r="BR21" s="885">
        <f ca="1">SUMIFS(INDIRECT("実行度合表集計!C"&amp;BR52,FALSE),実行度合表集計!$I:$I,BK21,実行度合表集計!$S:$S,$A$5,実行度合表集計!$D:$D,"&lt;&gt;")*集計フラグ17</f>
        <v>0</v>
      </c>
      <c r="BS21" s="1766">
        <f>集計グループ17</f>
        <v>0</v>
      </c>
      <c r="BT21" s="1767"/>
      <c r="BU21" s="1768"/>
      <c r="BV21" s="882">
        <f ca="1">SUMIFS(INDIRECT("実行度合表集計!C"&amp;BV52,FALSE),実行度合表集計!$I:$I,BS21,実行度合表集計!$S:$S,$A$5,実行度合表集計!$D:$D,"&lt;&gt;")</f>
        <v>0</v>
      </c>
      <c r="BW21" s="883" t="str">
        <f t="shared" ca="1" si="34"/>
        <v/>
      </c>
      <c r="BX21" s="884">
        <f ca="1">SUMIFS(INDIRECT("実行度合表集計!C"&amp;BX52,FALSE),実行度合表集計!$I:$I,BS21,実行度合表集計!$S:$S,$A$5,実行度合表集計!$D:$D,"&lt;&gt;")</f>
        <v>0</v>
      </c>
      <c r="BY21" s="882">
        <f ca="1">BX21-SUMIFS(実行度合表集計!$Q:$Q,実行度合表集計!$I:$I,BS21,実行度合表集計!$S:$S,$A$5,実行度合表集計!$D:$D,"&lt;&gt;")*1000</f>
        <v>0</v>
      </c>
      <c r="BZ21" s="885">
        <f ca="1">SUMIFS(INDIRECT("実行度合表集計!C"&amp;BZ52,FALSE),実行度合表集計!$I:$I,BS21,実行度合表集計!$S:$S,$A$5,実行度合表集計!$D:$D,"&lt;&gt;")*集計フラグ17</f>
        <v>0</v>
      </c>
      <c r="CA21" s="1766">
        <f>集計グループ17</f>
        <v>0</v>
      </c>
      <c r="CB21" s="1767"/>
      <c r="CC21" s="1768"/>
      <c r="CD21" s="882">
        <f ca="1">SUMIFS(INDIRECT("実行度合表集計!C"&amp;CD52,FALSE),実行度合表集計!$I:$I,CA21,実行度合表集計!$S:$S,$A$5,実行度合表集計!$D:$D,"&lt;&gt;")</f>
        <v>0</v>
      </c>
      <c r="CE21" s="883" t="str">
        <f t="shared" ca="1" si="35"/>
        <v/>
      </c>
      <c r="CF21" s="884">
        <f ca="1">SUMIFS(INDIRECT("実行度合表集計!C"&amp;CF52,FALSE),実行度合表集計!$I:$I,CA21,実行度合表集計!$S:$S,$A$5,実行度合表集計!$D:$D,"&lt;&gt;")</f>
        <v>0</v>
      </c>
      <c r="CG21" s="882">
        <f ca="1">CF21-SUMIFS(実行度合表集計!$Q:$Q,実行度合表集計!$I:$I,CA21,実行度合表集計!$S:$S,$A$5,実行度合表集計!$D:$D,"&lt;&gt;")*1000</f>
        <v>0</v>
      </c>
      <c r="CH21" s="885">
        <f ca="1">SUMIFS(INDIRECT("実行度合表集計!C"&amp;CH52,FALSE),実行度合表集計!$I:$I,CA21,実行度合表集計!$S:$S,$A$5,実行度合表集計!$D:$D,"&lt;&gt;")*集計フラグ17</f>
        <v>0</v>
      </c>
      <c r="CI21" s="886">
        <f t="shared" ca="1" si="19"/>
        <v>0</v>
      </c>
      <c r="CJ21" s="883" t="str">
        <f t="shared" ca="1" si="20"/>
        <v/>
      </c>
      <c r="CK21" s="882">
        <f t="shared" ca="1" si="21"/>
        <v>0</v>
      </c>
      <c r="CL21" s="885">
        <f t="shared" ca="1" si="22"/>
        <v>0</v>
      </c>
      <c r="CM21" s="1712"/>
      <c r="CN21" s="854" t="s">
        <v>302</v>
      </c>
      <c r="CO21" s="1766">
        <f>集計グループ17</f>
        <v>0</v>
      </c>
      <c r="CP21" s="1767"/>
      <c r="CQ21" s="1768"/>
      <c r="CR21" s="882">
        <f ca="1">SUMIFS(INDIRECT("実行度合表集計!C"&amp;CR52,FALSE),実行度合表集計!$I:$I,CO21,実行度合表集計!$S:$S,$A$5,実行度合表集計!$D:$D,"&lt;&gt;")</f>
        <v>0</v>
      </c>
      <c r="CS21" s="883" t="str">
        <f t="shared" ca="1" si="36"/>
        <v/>
      </c>
      <c r="CT21" s="884">
        <f ca="1">SUMIFS(INDIRECT("実行度合表集計!C"&amp;CT52,FALSE),実行度合表集計!$I:$I,CO21,実行度合表集計!$S:$S,$A$5,実行度合表集計!$D:$D,"&lt;&gt;")</f>
        <v>0</v>
      </c>
      <c r="CU21" s="882">
        <f ca="1">CT21-SUMIFS(実行度合表集計!$Q:$Q,実行度合表集計!$I:$I,CO21,実行度合表集計!$S:$S,$A$5,実行度合表集計!$D:$D,"&lt;&gt;")*1000</f>
        <v>0</v>
      </c>
      <c r="CV21" s="885">
        <f ca="1">SUMIFS(INDIRECT("実行度合表集計!C"&amp;CV52,FALSE),実行度合表集計!$I:$I,CO21,実行度合表集計!$S:$S,$A$5,実行度合表集計!$D:$D,"&lt;&gt;")*集計フラグ17</f>
        <v>0</v>
      </c>
      <c r="CW21" s="1766">
        <f>集計グループ17</f>
        <v>0</v>
      </c>
      <c r="CX21" s="1767"/>
      <c r="CY21" s="1768"/>
      <c r="CZ21" s="882">
        <f ca="1">SUMIFS(INDIRECT("実行度合表集計!C"&amp;CZ52,FALSE),実行度合表集計!$I:$I,CW21,実行度合表集計!$S:$S,$A$5,実行度合表集計!$D:$D,"&lt;&gt;")</f>
        <v>0</v>
      </c>
      <c r="DA21" s="883" t="str">
        <f t="shared" ca="1" si="37"/>
        <v/>
      </c>
      <c r="DB21" s="884">
        <f ca="1">SUMIFS(INDIRECT("実行度合表集計!C"&amp;DB52,FALSE),実行度合表集計!$I:$I,CW21,実行度合表集計!$S:$S,$A$5,実行度合表集計!$D:$D,"&lt;&gt;")</f>
        <v>0</v>
      </c>
      <c r="DC21" s="882">
        <f ca="1">DB21-SUMIFS(実行度合表集計!$Q:$Q,実行度合表集計!$I:$I,CW21,実行度合表集計!$S:$S,$A$5,実行度合表集計!$D:$D,"&lt;&gt;")*1000</f>
        <v>0</v>
      </c>
      <c r="DD21" s="885">
        <f ca="1">SUMIFS(INDIRECT("実行度合表集計!C"&amp;DD52,FALSE),実行度合表集計!$I:$I,CW21,実行度合表集計!$S:$S,$A$5,実行度合表集計!$D:$D,"&lt;&gt;")*集計フラグ17</f>
        <v>0</v>
      </c>
      <c r="DE21" s="1766">
        <f>集計グループ17</f>
        <v>0</v>
      </c>
      <c r="DF21" s="1767"/>
      <c r="DG21" s="1768"/>
      <c r="DH21" s="882">
        <f ca="1">SUMIFS(INDIRECT("実行度合表集計!C"&amp;DH52,FALSE),実行度合表集計!$I:$I,DE21,実行度合表集計!$S:$S,$A$5,実行度合表集計!$D:$D,"&lt;&gt;")</f>
        <v>0</v>
      </c>
      <c r="DI21" s="883" t="str">
        <f t="shared" ca="1" si="38"/>
        <v/>
      </c>
      <c r="DJ21" s="884">
        <f ca="1">SUMIFS(INDIRECT("実行度合表集計!C"&amp;DJ52,FALSE),実行度合表集計!$I:$I,DE21,実行度合表集計!$S:$S,$A$5,実行度合表集計!$D:$D,"&lt;&gt;")</f>
        <v>0</v>
      </c>
      <c r="DK21" s="882">
        <f ca="1">DJ21-SUMIFS(実行度合表集計!$Q:$Q,実行度合表集計!$I:$I,DE21,実行度合表集計!$S:$S,$A$5,実行度合表集計!$D:$D,"&lt;&gt;")*1000</f>
        <v>0</v>
      </c>
      <c r="DL21" s="885">
        <f ca="1">SUMIFS(INDIRECT("実行度合表集計!C"&amp;DL52,FALSE),実行度合表集計!$I:$I,DE21,実行度合表集計!$S:$S,$A$5,実行度合表集計!$D:$D,"&lt;&gt;")*集計フラグ17</f>
        <v>0</v>
      </c>
      <c r="DM21" s="886">
        <f t="shared" ca="1" si="6"/>
        <v>0</v>
      </c>
      <c r="DN21" s="883" t="str">
        <f t="shared" ca="1" si="26"/>
        <v/>
      </c>
      <c r="DO21" s="882">
        <f t="shared" ca="1" si="7"/>
        <v>0</v>
      </c>
      <c r="DP21" s="887">
        <f t="shared" ca="1" si="27"/>
        <v>0</v>
      </c>
      <c r="DR21" s="860"/>
      <c r="DS21" s="852"/>
      <c r="DT21" s="853"/>
    </row>
    <row r="22" spans="1:124" ht="14.1" customHeight="1" x14ac:dyDescent="0.25">
      <c r="A22" s="1712"/>
      <c r="B22" s="854" t="s">
        <v>303</v>
      </c>
      <c r="C22" s="1766">
        <f>集計グループ18</f>
        <v>0</v>
      </c>
      <c r="D22" s="1767"/>
      <c r="E22" s="1768"/>
      <c r="F22" s="882">
        <f ca="1">SUMIFS(INDIRECT("実行度合表集計!C"&amp;F52,FALSE),実行度合表集計!$I:$I,C22,実行度合表集計!$S:$S,$A$5,実行度合表集計!$D:$D,"&lt;&gt;")</f>
        <v>0</v>
      </c>
      <c r="G22" s="883" t="str">
        <f t="shared" ca="1" si="8"/>
        <v/>
      </c>
      <c r="H22" s="884">
        <f ca="1">SUMIFS(INDIRECT("実行度合表集計!C"&amp;H52,FALSE),実行度合表集計!$I:$I,C22,実行度合表集計!$S:$S,$A$5,実行度合表集計!$D:$D,"&lt;&gt;")</f>
        <v>0</v>
      </c>
      <c r="I22" s="882">
        <f ca="1">H22-SUMIFS(実行度合表集計!$Q:$Q,実行度合表集計!$I:$I,C22,実行度合表集計!$S:$S,$A$5,実行度合表集計!$D:$D,"&lt;&gt;")*1000</f>
        <v>0</v>
      </c>
      <c r="J22" s="885">
        <f ca="1">SUMIFS(INDIRECT("実行度合表集計!C"&amp;J52,FALSE),実行度合表集計!$I:$I,C22,実行度合表集計!$S:$S,$A$5,実行度合表集計!$D:$D,"&lt;&gt;")*集計フラグ18</f>
        <v>0</v>
      </c>
      <c r="K22" s="1766">
        <f>集計グループ18</f>
        <v>0</v>
      </c>
      <c r="L22" s="1767"/>
      <c r="M22" s="1768"/>
      <c r="N22" s="882">
        <f ca="1">SUMIFS(INDIRECT("実行度合表集計!C"&amp;N52,FALSE),実行度合表集計!$I:$I,K22,実行度合表集計!$S:$S,$A$5,実行度合表集計!$D:$D,"&lt;&gt;")</f>
        <v>0</v>
      </c>
      <c r="O22" s="883" t="str">
        <f t="shared" ca="1" si="28"/>
        <v/>
      </c>
      <c r="P22" s="884">
        <f ca="1">SUMIFS(INDIRECT("実行度合表集計!C"&amp;P52,FALSE),実行度合表集計!$I:$I,K22,実行度合表集計!$S:$S,$A$5,実行度合表集計!$D:$D,"&lt;&gt;")</f>
        <v>0</v>
      </c>
      <c r="Q22" s="882">
        <f ca="1">P22-SUMIFS(実行度合表集計!$Q:$Q,実行度合表集計!$I:$I,K22,実行度合表集計!$S:$S,$A$5,実行度合表集計!$D:$D,"&lt;&gt;")*1000</f>
        <v>0</v>
      </c>
      <c r="R22" s="885">
        <f ca="1">SUMIFS(INDIRECT("実行度合表集計!C"&amp;R52,FALSE),実行度合表集計!$I:$I,K22,実行度合表集計!$S:$S,$A$5,実行度合表集計!$D:$D,"&lt;&gt;")*集計フラグ18</f>
        <v>0</v>
      </c>
      <c r="S22" s="1766">
        <f>集計グループ18</f>
        <v>0</v>
      </c>
      <c r="T22" s="1767"/>
      <c r="U22" s="1768"/>
      <c r="V22" s="882">
        <f ca="1">SUMIFS(INDIRECT("実行度合表集計!C"&amp;V52,FALSE),実行度合表集計!$I:$I,S22,実行度合表集計!$S:$S,$A$5,実行度合表集計!$D:$D,"&lt;&gt;")</f>
        <v>0</v>
      </c>
      <c r="W22" s="883" t="str">
        <f t="shared" ca="1" si="29"/>
        <v/>
      </c>
      <c r="X22" s="884">
        <f ca="1">SUMIFS(INDIRECT("実行度合表集計!C"&amp;X52,FALSE),実行度合表集計!$I:$I,S22,実行度合表集計!$S:$S,$A$5,実行度合表集計!$D:$D,"&lt;&gt;")</f>
        <v>0</v>
      </c>
      <c r="Y22" s="882">
        <f ca="1">X22-SUMIFS(実行度合表集計!$Q:$Q,実行度合表集計!$I:$I,S22,実行度合表集計!$S:$S,$A$5,実行度合表集計!$D:$D,"&lt;&gt;")*1000</f>
        <v>0</v>
      </c>
      <c r="Z22" s="885">
        <f ca="1">SUMIFS(INDIRECT("実行度合表集計!C"&amp;Z52,FALSE),実行度合表集計!$I:$I,S22,実行度合表集計!$S:$S,$A$5,実行度合表集計!$D:$D,"&lt;&gt;")*集計フラグ18</f>
        <v>0</v>
      </c>
      <c r="AA22" s="886">
        <f t="shared" ca="1" si="0"/>
        <v>0</v>
      </c>
      <c r="AB22" s="883" t="str">
        <f t="shared" ca="1" si="11"/>
        <v/>
      </c>
      <c r="AC22" s="882">
        <f t="shared" ca="1" si="1"/>
        <v>0</v>
      </c>
      <c r="AD22" s="885">
        <f t="shared" ca="1" si="2"/>
        <v>0</v>
      </c>
      <c r="AE22" s="1712"/>
      <c r="AF22" s="854" t="s">
        <v>303</v>
      </c>
      <c r="AG22" s="1766">
        <f>集計グループ18</f>
        <v>0</v>
      </c>
      <c r="AH22" s="1767"/>
      <c r="AI22" s="1768"/>
      <c r="AJ22" s="882">
        <f ca="1">SUMIFS(INDIRECT("実行度合表集計!C"&amp;AJ52,FALSE),実行度合表集計!$I:$I,AG22,実行度合表集計!$S:$S,$A$5,実行度合表集計!$D:$D,"&lt;&gt;")</f>
        <v>0</v>
      </c>
      <c r="AK22" s="883" t="str">
        <f t="shared" ca="1" si="30"/>
        <v/>
      </c>
      <c r="AL22" s="884">
        <f ca="1">SUMIFS(INDIRECT("実行度合表集計!C"&amp;AL52,FALSE),実行度合表集計!$I:$I,AG22,実行度合表集計!$S:$S,$A$5,実行度合表集計!$D:$D,"&lt;&gt;")</f>
        <v>0</v>
      </c>
      <c r="AM22" s="882">
        <f ca="1">AL22-SUMIFS(実行度合表集計!$Q:$Q,実行度合表集計!$I:$I,AG22,実行度合表集計!$S:$S,$A$5,実行度合表集計!$D:$D,"&lt;&gt;")*1000</f>
        <v>0</v>
      </c>
      <c r="AN22" s="885">
        <f ca="1">SUMIFS(INDIRECT("実行度合表集計!C"&amp;AN52,FALSE),実行度合表集計!$I:$I,AG22,実行度合表集計!$S:$S,$A$5,実行度合表集計!$D:$D,"&lt;&gt;")*集計フラグ18</f>
        <v>0</v>
      </c>
      <c r="AO22" s="1766">
        <f>集計グループ18</f>
        <v>0</v>
      </c>
      <c r="AP22" s="1767"/>
      <c r="AQ22" s="1768"/>
      <c r="AR22" s="882">
        <f ca="1">SUMIFS(INDIRECT("実行度合表集計!C"&amp;AR52,FALSE),実行度合表集計!$I:$I,AO22,実行度合表集計!$S:$S,$A$5,実行度合表集計!$D:$D,"&lt;&gt;")</f>
        <v>0</v>
      </c>
      <c r="AS22" s="883" t="str">
        <f t="shared" ca="1" si="31"/>
        <v/>
      </c>
      <c r="AT22" s="884">
        <f ca="1">SUMIFS(INDIRECT("実行度合表集計!C"&amp;AT52,FALSE),実行度合表集計!$I:$I,AO22,実行度合表集計!$S:$S,$A$5,実行度合表集計!$D:$D,"&lt;&gt;")</f>
        <v>0</v>
      </c>
      <c r="AU22" s="882">
        <f ca="1">AT22-SUMIFS(実行度合表集計!$Q:$Q,実行度合表集計!$I:$I,AO22,実行度合表集計!$S:$S,$A$5,実行度合表集計!$D:$D,"&lt;&gt;")*1000</f>
        <v>0</v>
      </c>
      <c r="AV22" s="885">
        <f ca="1">SUMIFS(INDIRECT("実行度合表集計!C"&amp;AV52,FALSE),実行度合表集計!$I:$I,AO22,実行度合表集計!$S:$S,$A$5,実行度合表集計!$D:$D,"&lt;&gt;")*集計フラグ18</f>
        <v>0</v>
      </c>
      <c r="AW22" s="1766">
        <f>集計グループ18</f>
        <v>0</v>
      </c>
      <c r="AX22" s="1767"/>
      <c r="AY22" s="1768"/>
      <c r="AZ22" s="882">
        <f ca="1">SUMIFS(INDIRECT("実行度合表集計!C"&amp;AZ52,FALSE),実行度合表集計!$I:$I,AW22,実行度合表集計!$S:$S,$A$5,実行度合表集計!$D:$D,"&lt;&gt;")</f>
        <v>0</v>
      </c>
      <c r="BA22" s="883" t="str">
        <f t="shared" ca="1" si="32"/>
        <v/>
      </c>
      <c r="BB22" s="884">
        <f ca="1">SUMIFS(INDIRECT("実行度合表集計!C"&amp;BB52,FALSE),実行度合表集計!$I:$I,AW22,実行度合表集計!$S:$S,$A$5,実行度合表集計!$D:$D,"&lt;&gt;")</f>
        <v>0</v>
      </c>
      <c r="BC22" s="882">
        <f ca="1">BB22-SUMIFS(実行度合表集計!$Q:$Q,実行度合表集計!$I:$I,AW22,実行度合表集計!$S:$S,$A$5,実行度合表集計!$D:$D,"&lt;&gt;")*1000</f>
        <v>0</v>
      </c>
      <c r="BD22" s="885">
        <f ca="1">SUMIFS(INDIRECT("実行度合表集計!C"&amp;BD52,FALSE),実行度合表集計!$I:$I,AW22,実行度合表集計!$S:$S,$A$5,実行度合表集計!$D:$D,"&lt;&gt;")*集計フラグ18</f>
        <v>0</v>
      </c>
      <c r="BE22" s="886">
        <f t="shared" ca="1" si="3"/>
        <v>0</v>
      </c>
      <c r="BF22" s="883" t="str">
        <f t="shared" ca="1" si="15"/>
        <v/>
      </c>
      <c r="BG22" s="882">
        <f t="shared" ca="1" si="4"/>
        <v>0</v>
      </c>
      <c r="BH22" s="885">
        <f t="shared" ca="1" si="5"/>
        <v>0</v>
      </c>
      <c r="BI22" s="1712"/>
      <c r="BJ22" s="854" t="s">
        <v>303</v>
      </c>
      <c r="BK22" s="1766">
        <f>集計グループ18</f>
        <v>0</v>
      </c>
      <c r="BL22" s="1767"/>
      <c r="BM22" s="1768"/>
      <c r="BN22" s="882">
        <f ca="1">SUMIFS(INDIRECT("実行度合表集計!C"&amp;BN52,FALSE),実行度合表集計!$I:$I,BK22,実行度合表集計!$S:$S,$A$5,実行度合表集計!$D:$D,"&lt;&gt;")</f>
        <v>0</v>
      </c>
      <c r="BO22" s="883" t="str">
        <f t="shared" ca="1" si="33"/>
        <v/>
      </c>
      <c r="BP22" s="884">
        <f ca="1">SUMIFS(INDIRECT("実行度合表集計!C"&amp;BP52,FALSE),実行度合表集計!$I:$I,BK22,実行度合表集計!$S:$S,$A$5,実行度合表集計!$D:$D,"&lt;&gt;")</f>
        <v>0</v>
      </c>
      <c r="BQ22" s="882">
        <f ca="1">BP22-SUMIFS(実行度合表集計!$Q:$Q,実行度合表集計!$I:$I,BK22,実行度合表集計!$S:$S,$A$5,実行度合表集計!$D:$D,"&lt;&gt;")*1000</f>
        <v>0</v>
      </c>
      <c r="BR22" s="885">
        <f ca="1">SUMIFS(INDIRECT("実行度合表集計!C"&amp;BR52,FALSE),実行度合表集計!$I:$I,BK22,実行度合表集計!$S:$S,$A$5,実行度合表集計!$D:$D,"&lt;&gt;")*集計フラグ18</f>
        <v>0</v>
      </c>
      <c r="BS22" s="1766">
        <f>集計グループ18</f>
        <v>0</v>
      </c>
      <c r="BT22" s="1767"/>
      <c r="BU22" s="1768"/>
      <c r="BV22" s="882">
        <f ca="1">SUMIFS(INDIRECT("実行度合表集計!C"&amp;BV52,FALSE),実行度合表集計!$I:$I,BS22,実行度合表集計!$S:$S,$A$5,実行度合表集計!$D:$D,"&lt;&gt;")</f>
        <v>0</v>
      </c>
      <c r="BW22" s="883" t="str">
        <f t="shared" ca="1" si="34"/>
        <v/>
      </c>
      <c r="BX22" s="884">
        <f ca="1">SUMIFS(INDIRECT("実行度合表集計!C"&amp;BX52,FALSE),実行度合表集計!$I:$I,BS22,実行度合表集計!$S:$S,$A$5,実行度合表集計!$D:$D,"&lt;&gt;")</f>
        <v>0</v>
      </c>
      <c r="BY22" s="882">
        <f ca="1">BX22-SUMIFS(実行度合表集計!$Q:$Q,実行度合表集計!$I:$I,BS22,実行度合表集計!$S:$S,$A$5,実行度合表集計!$D:$D,"&lt;&gt;")*1000</f>
        <v>0</v>
      </c>
      <c r="BZ22" s="885">
        <f ca="1">SUMIFS(INDIRECT("実行度合表集計!C"&amp;BZ52,FALSE),実行度合表集計!$I:$I,BS22,実行度合表集計!$S:$S,$A$5,実行度合表集計!$D:$D,"&lt;&gt;")*集計フラグ18</f>
        <v>0</v>
      </c>
      <c r="CA22" s="1766">
        <f>集計グループ18</f>
        <v>0</v>
      </c>
      <c r="CB22" s="1767"/>
      <c r="CC22" s="1768"/>
      <c r="CD22" s="882">
        <f ca="1">SUMIFS(INDIRECT("実行度合表集計!C"&amp;CD52,FALSE),実行度合表集計!$I:$I,CA22,実行度合表集計!$S:$S,$A$5,実行度合表集計!$D:$D,"&lt;&gt;")</f>
        <v>0</v>
      </c>
      <c r="CE22" s="883" t="str">
        <f t="shared" ca="1" si="35"/>
        <v/>
      </c>
      <c r="CF22" s="884">
        <f ca="1">SUMIFS(INDIRECT("実行度合表集計!C"&amp;CF52,FALSE),実行度合表集計!$I:$I,CA22,実行度合表集計!$S:$S,$A$5,実行度合表集計!$D:$D,"&lt;&gt;")</f>
        <v>0</v>
      </c>
      <c r="CG22" s="882">
        <f ca="1">CF22-SUMIFS(実行度合表集計!$Q:$Q,実行度合表集計!$I:$I,CA22,実行度合表集計!$S:$S,$A$5,実行度合表集計!$D:$D,"&lt;&gt;")*1000</f>
        <v>0</v>
      </c>
      <c r="CH22" s="885">
        <f ca="1">SUMIFS(INDIRECT("実行度合表集計!C"&amp;CH52,FALSE),実行度合表集計!$I:$I,CA22,実行度合表集計!$S:$S,$A$5,実行度合表集計!$D:$D,"&lt;&gt;")*集計フラグ18</f>
        <v>0</v>
      </c>
      <c r="CI22" s="886">
        <f t="shared" ca="1" si="19"/>
        <v>0</v>
      </c>
      <c r="CJ22" s="883" t="str">
        <f t="shared" ca="1" si="20"/>
        <v/>
      </c>
      <c r="CK22" s="882">
        <f t="shared" ca="1" si="21"/>
        <v>0</v>
      </c>
      <c r="CL22" s="885">
        <f t="shared" ca="1" si="22"/>
        <v>0</v>
      </c>
      <c r="CM22" s="1712"/>
      <c r="CN22" s="854" t="s">
        <v>303</v>
      </c>
      <c r="CO22" s="1766">
        <f>集計グループ18</f>
        <v>0</v>
      </c>
      <c r="CP22" s="1767"/>
      <c r="CQ22" s="1768"/>
      <c r="CR22" s="882">
        <f ca="1">SUMIFS(INDIRECT("実行度合表集計!C"&amp;CR52,FALSE),実行度合表集計!$I:$I,CO22,実行度合表集計!$S:$S,$A$5,実行度合表集計!$D:$D,"&lt;&gt;")</f>
        <v>0</v>
      </c>
      <c r="CS22" s="883" t="str">
        <f t="shared" ca="1" si="36"/>
        <v/>
      </c>
      <c r="CT22" s="884">
        <f ca="1">SUMIFS(INDIRECT("実行度合表集計!C"&amp;CT52,FALSE),実行度合表集計!$I:$I,CO22,実行度合表集計!$S:$S,$A$5,実行度合表集計!$D:$D,"&lt;&gt;")</f>
        <v>0</v>
      </c>
      <c r="CU22" s="882">
        <f ca="1">CT22-SUMIFS(実行度合表集計!$Q:$Q,実行度合表集計!$I:$I,CO22,実行度合表集計!$S:$S,$A$5,実行度合表集計!$D:$D,"&lt;&gt;")*1000</f>
        <v>0</v>
      </c>
      <c r="CV22" s="885">
        <f ca="1">SUMIFS(INDIRECT("実行度合表集計!C"&amp;CV52,FALSE),実行度合表集計!$I:$I,CO22,実行度合表集計!$S:$S,$A$5,実行度合表集計!$D:$D,"&lt;&gt;")*集計フラグ18</f>
        <v>0</v>
      </c>
      <c r="CW22" s="1766">
        <f>集計グループ18</f>
        <v>0</v>
      </c>
      <c r="CX22" s="1767"/>
      <c r="CY22" s="1768"/>
      <c r="CZ22" s="882">
        <f ca="1">SUMIFS(INDIRECT("実行度合表集計!C"&amp;CZ52,FALSE),実行度合表集計!$I:$I,CW22,実行度合表集計!$S:$S,$A$5,実行度合表集計!$D:$D,"&lt;&gt;")</f>
        <v>0</v>
      </c>
      <c r="DA22" s="883" t="str">
        <f t="shared" ca="1" si="37"/>
        <v/>
      </c>
      <c r="DB22" s="884">
        <f ca="1">SUMIFS(INDIRECT("実行度合表集計!C"&amp;DB52,FALSE),実行度合表集計!$I:$I,CW22,実行度合表集計!$S:$S,$A$5,実行度合表集計!$D:$D,"&lt;&gt;")</f>
        <v>0</v>
      </c>
      <c r="DC22" s="882">
        <f ca="1">DB22-SUMIFS(実行度合表集計!$Q:$Q,実行度合表集計!$I:$I,CW22,実行度合表集計!$S:$S,$A$5,実行度合表集計!$D:$D,"&lt;&gt;")*1000</f>
        <v>0</v>
      </c>
      <c r="DD22" s="885">
        <f ca="1">SUMIFS(INDIRECT("実行度合表集計!C"&amp;DD52,FALSE),実行度合表集計!$I:$I,CW22,実行度合表集計!$S:$S,$A$5,実行度合表集計!$D:$D,"&lt;&gt;")*集計フラグ18</f>
        <v>0</v>
      </c>
      <c r="DE22" s="1766">
        <f>集計グループ18</f>
        <v>0</v>
      </c>
      <c r="DF22" s="1767"/>
      <c r="DG22" s="1768"/>
      <c r="DH22" s="882">
        <f ca="1">SUMIFS(INDIRECT("実行度合表集計!C"&amp;DH52,FALSE),実行度合表集計!$I:$I,DE22,実行度合表集計!$S:$S,$A$5,実行度合表集計!$D:$D,"&lt;&gt;")</f>
        <v>0</v>
      </c>
      <c r="DI22" s="883" t="str">
        <f t="shared" ca="1" si="38"/>
        <v/>
      </c>
      <c r="DJ22" s="884">
        <f ca="1">SUMIFS(INDIRECT("実行度合表集計!C"&amp;DJ52,FALSE),実行度合表集計!$I:$I,DE22,実行度合表集計!$S:$S,$A$5,実行度合表集計!$D:$D,"&lt;&gt;")</f>
        <v>0</v>
      </c>
      <c r="DK22" s="882">
        <f ca="1">DJ22-SUMIFS(実行度合表集計!$Q:$Q,実行度合表集計!$I:$I,DE22,実行度合表集計!$S:$S,$A$5,実行度合表集計!$D:$D,"&lt;&gt;")*1000</f>
        <v>0</v>
      </c>
      <c r="DL22" s="885">
        <f ca="1">SUMIFS(INDIRECT("実行度合表集計!C"&amp;DL52,FALSE),実行度合表集計!$I:$I,DE22,実行度合表集計!$S:$S,$A$5,実行度合表集計!$D:$D,"&lt;&gt;")*集計フラグ18</f>
        <v>0</v>
      </c>
      <c r="DM22" s="886">
        <f t="shared" ca="1" si="6"/>
        <v>0</v>
      </c>
      <c r="DN22" s="883" t="str">
        <f t="shared" ca="1" si="26"/>
        <v/>
      </c>
      <c r="DO22" s="882">
        <f t="shared" ca="1" si="7"/>
        <v>0</v>
      </c>
      <c r="DP22" s="887">
        <f t="shared" ca="1" si="27"/>
        <v>0</v>
      </c>
      <c r="DR22" s="860"/>
      <c r="DS22" s="852"/>
      <c r="DT22" s="853"/>
    </row>
    <row r="23" spans="1:124" ht="14.1" customHeight="1" x14ac:dyDescent="0.25">
      <c r="A23" s="1712"/>
      <c r="B23" s="854" t="s">
        <v>304</v>
      </c>
      <c r="C23" s="1766">
        <f>集計グループ19</f>
        <v>0</v>
      </c>
      <c r="D23" s="1767"/>
      <c r="E23" s="1768"/>
      <c r="F23" s="882">
        <f ca="1">SUMIFS(INDIRECT("実行度合表集計!C"&amp;F52,FALSE),実行度合表集計!$I:$I,C23,実行度合表集計!$S:$S,$A$5,実行度合表集計!$D:$D,"&lt;&gt;")</f>
        <v>0</v>
      </c>
      <c r="G23" s="883" t="str">
        <f t="shared" ca="1" si="8"/>
        <v/>
      </c>
      <c r="H23" s="884">
        <f ca="1">SUMIFS(INDIRECT("実行度合表集計!C"&amp;H52,FALSE),実行度合表集計!$I:$I,C23,実行度合表集計!$S:$S,$A$5,実行度合表集計!$D:$D,"&lt;&gt;")</f>
        <v>0</v>
      </c>
      <c r="I23" s="882">
        <f ca="1">H23-SUMIFS(実行度合表集計!$Q:$Q,実行度合表集計!$I:$I,C23,実行度合表集計!$S:$S,$A$5,実行度合表集計!$D:$D,"&lt;&gt;")*1000</f>
        <v>0</v>
      </c>
      <c r="J23" s="885">
        <f ca="1">SUMIFS(INDIRECT("実行度合表集計!C"&amp;J52,FALSE),実行度合表集計!$I:$I,C23,実行度合表集計!$S:$S,$A$5,実行度合表集計!$D:$D,"&lt;&gt;")*集計フラグ19</f>
        <v>0</v>
      </c>
      <c r="K23" s="1766">
        <f>集計グループ19</f>
        <v>0</v>
      </c>
      <c r="L23" s="1767"/>
      <c r="M23" s="1768"/>
      <c r="N23" s="882">
        <f ca="1">SUMIFS(INDIRECT("実行度合表集計!C"&amp;N52,FALSE),実行度合表集計!$I:$I,K23,実行度合表集計!$S:$S,$A$5,実行度合表集計!$D:$D,"&lt;&gt;")</f>
        <v>0</v>
      </c>
      <c r="O23" s="883" t="str">
        <f t="shared" ca="1" si="28"/>
        <v/>
      </c>
      <c r="P23" s="884">
        <f ca="1">SUMIFS(INDIRECT("実行度合表集計!C"&amp;P52,FALSE),実行度合表集計!$I:$I,K23,実行度合表集計!$S:$S,$A$5,実行度合表集計!$D:$D,"&lt;&gt;")</f>
        <v>0</v>
      </c>
      <c r="Q23" s="882">
        <f ca="1">P23-SUMIFS(実行度合表集計!$Q:$Q,実行度合表集計!$I:$I,K23,実行度合表集計!$S:$S,$A$5,実行度合表集計!$D:$D,"&lt;&gt;")*1000</f>
        <v>0</v>
      </c>
      <c r="R23" s="885">
        <f ca="1">SUMIFS(INDIRECT("実行度合表集計!C"&amp;R52,FALSE),実行度合表集計!$I:$I,K23,実行度合表集計!$S:$S,$A$5,実行度合表集計!$D:$D,"&lt;&gt;")*集計フラグ19</f>
        <v>0</v>
      </c>
      <c r="S23" s="1766">
        <f>集計グループ19</f>
        <v>0</v>
      </c>
      <c r="T23" s="1767"/>
      <c r="U23" s="1768"/>
      <c r="V23" s="882">
        <f ca="1">SUMIFS(INDIRECT("実行度合表集計!C"&amp;V52,FALSE),実行度合表集計!$I:$I,S23,実行度合表集計!$S:$S,$A$5,実行度合表集計!$D:$D,"&lt;&gt;")</f>
        <v>0</v>
      </c>
      <c r="W23" s="883" t="str">
        <f t="shared" ca="1" si="29"/>
        <v/>
      </c>
      <c r="X23" s="884">
        <f ca="1">SUMIFS(INDIRECT("実行度合表集計!C"&amp;X52,FALSE),実行度合表集計!$I:$I,S23,実行度合表集計!$S:$S,$A$5,実行度合表集計!$D:$D,"&lt;&gt;")</f>
        <v>0</v>
      </c>
      <c r="Y23" s="882">
        <f ca="1">X23-SUMIFS(実行度合表集計!$Q:$Q,実行度合表集計!$I:$I,S23,実行度合表集計!$S:$S,$A$5,実行度合表集計!$D:$D,"&lt;&gt;")*1000</f>
        <v>0</v>
      </c>
      <c r="Z23" s="885">
        <f ca="1">SUMIFS(INDIRECT("実行度合表集計!C"&amp;Z52,FALSE),実行度合表集計!$I:$I,S23,実行度合表集計!$S:$S,$A$5,実行度合表集計!$D:$D,"&lt;&gt;")*集計フラグ19</f>
        <v>0</v>
      </c>
      <c r="AA23" s="886">
        <f t="shared" ca="1" si="0"/>
        <v>0</v>
      </c>
      <c r="AB23" s="883" t="str">
        <f t="shared" ca="1" si="11"/>
        <v/>
      </c>
      <c r="AC23" s="882">
        <f t="shared" ca="1" si="1"/>
        <v>0</v>
      </c>
      <c r="AD23" s="885">
        <f t="shared" ca="1" si="2"/>
        <v>0</v>
      </c>
      <c r="AE23" s="1712"/>
      <c r="AF23" s="854" t="s">
        <v>304</v>
      </c>
      <c r="AG23" s="1766">
        <f>集計グループ19</f>
        <v>0</v>
      </c>
      <c r="AH23" s="1767"/>
      <c r="AI23" s="1768"/>
      <c r="AJ23" s="882">
        <f ca="1">SUMIFS(INDIRECT("実行度合表集計!C"&amp;AJ52,FALSE),実行度合表集計!$I:$I,AG23,実行度合表集計!$S:$S,$A$5,実行度合表集計!$D:$D,"&lt;&gt;")</f>
        <v>0</v>
      </c>
      <c r="AK23" s="883" t="str">
        <f t="shared" ca="1" si="30"/>
        <v/>
      </c>
      <c r="AL23" s="884">
        <f ca="1">SUMIFS(INDIRECT("実行度合表集計!C"&amp;AL52,FALSE),実行度合表集計!$I:$I,AG23,実行度合表集計!$S:$S,$A$5,実行度合表集計!$D:$D,"&lt;&gt;")</f>
        <v>0</v>
      </c>
      <c r="AM23" s="882">
        <f ca="1">AL23-SUMIFS(実行度合表集計!$Q:$Q,実行度合表集計!$I:$I,AG23,実行度合表集計!$S:$S,$A$5,実行度合表集計!$D:$D,"&lt;&gt;")*1000</f>
        <v>0</v>
      </c>
      <c r="AN23" s="885">
        <f ca="1">SUMIFS(INDIRECT("実行度合表集計!C"&amp;AN52,FALSE),実行度合表集計!$I:$I,AG23,実行度合表集計!$S:$S,$A$5,実行度合表集計!$D:$D,"&lt;&gt;")*集計フラグ19</f>
        <v>0</v>
      </c>
      <c r="AO23" s="1766">
        <f>集計グループ19</f>
        <v>0</v>
      </c>
      <c r="AP23" s="1767"/>
      <c r="AQ23" s="1768"/>
      <c r="AR23" s="882">
        <f ca="1">SUMIFS(INDIRECT("実行度合表集計!C"&amp;AR52,FALSE),実行度合表集計!$I:$I,AO23,実行度合表集計!$S:$S,$A$5,実行度合表集計!$D:$D,"&lt;&gt;")</f>
        <v>0</v>
      </c>
      <c r="AS23" s="883" t="str">
        <f t="shared" ca="1" si="31"/>
        <v/>
      </c>
      <c r="AT23" s="884">
        <f ca="1">SUMIFS(INDIRECT("実行度合表集計!C"&amp;AT52,FALSE),実行度合表集計!$I:$I,AO23,実行度合表集計!$S:$S,$A$5,実行度合表集計!$D:$D,"&lt;&gt;")</f>
        <v>0</v>
      </c>
      <c r="AU23" s="882">
        <f ca="1">AT23-SUMIFS(実行度合表集計!$Q:$Q,実行度合表集計!$I:$I,AO23,実行度合表集計!$S:$S,$A$5,実行度合表集計!$D:$D,"&lt;&gt;")*1000</f>
        <v>0</v>
      </c>
      <c r="AV23" s="885">
        <f ca="1">SUMIFS(INDIRECT("実行度合表集計!C"&amp;AV52,FALSE),実行度合表集計!$I:$I,AO23,実行度合表集計!$S:$S,$A$5,実行度合表集計!$D:$D,"&lt;&gt;")*集計フラグ19</f>
        <v>0</v>
      </c>
      <c r="AW23" s="1766">
        <f>集計グループ19</f>
        <v>0</v>
      </c>
      <c r="AX23" s="1767"/>
      <c r="AY23" s="1768"/>
      <c r="AZ23" s="882">
        <f ca="1">SUMIFS(INDIRECT("実行度合表集計!C"&amp;AZ52,FALSE),実行度合表集計!$I:$I,AW23,実行度合表集計!$S:$S,$A$5,実行度合表集計!$D:$D,"&lt;&gt;")</f>
        <v>0</v>
      </c>
      <c r="BA23" s="883" t="str">
        <f t="shared" ca="1" si="32"/>
        <v/>
      </c>
      <c r="BB23" s="884">
        <f ca="1">SUMIFS(INDIRECT("実行度合表集計!C"&amp;BB52,FALSE),実行度合表集計!$I:$I,AW23,実行度合表集計!$S:$S,$A$5,実行度合表集計!$D:$D,"&lt;&gt;")</f>
        <v>0</v>
      </c>
      <c r="BC23" s="882">
        <f ca="1">BB23-SUMIFS(実行度合表集計!$Q:$Q,実行度合表集計!$I:$I,AW23,実行度合表集計!$S:$S,$A$5,実行度合表集計!$D:$D,"&lt;&gt;")*1000</f>
        <v>0</v>
      </c>
      <c r="BD23" s="885">
        <f ca="1">SUMIFS(INDIRECT("実行度合表集計!C"&amp;BD52,FALSE),実行度合表集計!$I:$I,AW23,実行度合表集計!$S:$S,$A$5,実行度合表集計!$D:$D,"&lt;&gt;")*集計フラグ19</f>
        <v>0</v>
      </c>
      <c r="BE23" s="886">
        <f t="shared" ca="1" si="3"/>
        <v>0</v>
      </c>
      <c r="BF23" s="883" t="str">
        <f t="shared" ca="1" si="15"/>
        <v/>
      </c>
      <c r="BG23" s="882">
        <f t="shared" ca="1" si="4"/>
        <v>0</v>
      </c>
      <c r="BH23" s="885">
        <f t="shared" ca="1" si="5"/>
        <v>0</v>
      </c>
      <c r="BI23" s="1712"/>
      <c r="BJ23" s="854" t="s">
        <v>304</v>
      </c>
      <c r="BK23" s="1766">
        <f>集計グループ19</f>
        <v>0</v>
      </c>
      <c r="BL23" s="1767"/>
      <c r="BM23" s="1768"/>
      <c r="BN23" s="882">
        <f ca="1">SUMIFS(INDIRECT("実行度合表集計!C"&amp;BN52,FALSE),実行度合表集計!$I:$I,BK23,実行度合表集計!$S:$S,$A$5,実行度合表集計!$D:$D,"&lt;&gt;")</f>
        <v>0</v>
      </c>
      <c r="BO23" s="883" t="str">
        <f t="shared" ca="1" si="33"/>
        <v/>
      </c>
      <c r="BP23" s="884">
        <f ca="1">SUMIFS(INDIRECT("実行度合表集計!C"&amp;BP52,FALSE),実行度合表集計!$I:$I,BK23,実行度合表集計!$S:$S,$A$5,実行度合表集計!$D:$D,"&lt;&gt;")</f>
        <v>0</v>
      </c>
      <c r="BQ23" s="882">
        <f ca="1">BP23-SUMIFS(実行度合表集計!$Q:$Q,実行度合表集計!$I:$I,BK23,実行度合表集計!$S:$S,$A$5,実行度合表集計!$D:$D,"&lt;&gt;")*1000</f>
        <v>0</v>
      </c>
      <c r="BR23" s="885">
        <f ca="1">SUMIFS(INDIRECT("実行度合表集計!C"&amp;BR52,FALSE),実行度合表集計!$I:$I,BK23,実行度合表集計!$S:$S,$A$5,実行度合表集計!$D:$D,"&lt;&gt;")*集計フラグ19</f>
        <v>0</v>
      </c>
      <c r="BS23" s="1766">
        <f>集計グループ19</f>
        <v>0</v>
      </c>
      <c r="BT23" s="1767"/>
      <c r="BU23" s="1768"/>
      <c r="BV23" s="882">
        <f ca="1">SUMIFS(INDIRECT("実行度合表集計!C"&amp;BV52,FALSE),実行度合表集計!$I:$I,BS23,実行度合表集計!$S:$S,$A$5,実行度合表集計!$D:$D,"&lt;&gt;")</f>
        <v>0</v>
      </c>
      <c r="BW23" s="883" t="str">
        <f t="shared" ca="1" si="34"/>
        <v/>
      </c>
      <c r="BX23" s="884">
        <f ca="1">SUMIFS(INDIRECT("実行度合表集計!C"&amp;BX52,FALSE),実行度合表集計!$I:$I,BS23,実行度合表集計!$S:$S,$A$5,実行度合表集計!$D:$D,"&lt;&gt;")</f>
        <v>0</v>
      </c>
      <c r="BY23" s="882">
        <f ca="1">BX23-SUMIFS(実行度合表集計!$Q:$Q,実行度合表集計!$I:$I,BS23,実行度合表集計!$S:$S,$A$5,実行度合表集計!$D:$D,"&lt;&gt;")*1000</f>
        <v>0</v>
      </c>
      <c r="BZ23" s="885">
        <f ca="1">SUMIFS(INDIRECT("実行度合表集計!C"&amp;BZ52,FALSE),実行度合表集計!$I:$I,BS23,実行度合表集計!$S:$S,$A$5,実行度合表集計!$D:$D,"&lt;&gt;")*集計フラグ19</f>
        <v>0</v>
      </c>
      <c r="CA23" s="1766">
        <f>集計グループ19</f>
        <v>0</v>
      </c>
      <c r="CB23" s="1767"/>
      <c r="CC23" s="1768"/>
      <c r="CD23" s="882">
        <f ca="1">SUMIFS(INDIRECT("実行度合表集計!C"&amp;CD52,FALSE),実行度合表集計!$I:$I,CA23,実行度合表集計!$S:$S,$A$5,実行度合表集計!$D:$D,"&lt;&gt;")</f>
        <v>0</v>
      </c>
      <c r="CE23" s="883" t="str">
        <f t="shared" ca="1" si="35"/>
        <v/>
      </c>
      <c r="CF23" s="884">
        <f ca="1">SUMIFS(INDIRECT("実行度合表集計!C"&amp;CF52,FALSE),実行度合表集計!$I:$I,CA23,実行度合表集計!$S:$S,$A$5,実行度合表集計!$D:$D,"&lt;&gt;")</f>
        <v>0</v>
      </c>
      <c r="CG23" s="882">
        <f ca="1">CF23-SUMIFS(実行度合表集計!$Q:$Q,実行度合表集計!$I:$I,CA23,実行度合表集計!$S:$S,$A$5,実行度合表集計!$D:$D,"&lt;&gt;")*1000</f>
        <v>0</v>
      </c>
      <c r="CH23" s="885">
        <f ca="1">SUMIFS(INDIRECT("実行度合表集計!C"&amp;CH52,FALSE),実行度合表集計!$I:$I,CA23,実行度合表集計!$S:$S,$A$5,実行度合表集計!$D:$D,"&lt;&gt;")*集計フラグ19</f>
        <v>0</v>
      </c>
      <c r="CI23" s="886">
        <f t="shared" ca="1" si="19"/>
        <v>0</v>
      </c>
      <c r="CJ23" s="883" t="str">
        <f t="shared" ca="1" si="20"/>
        <v/>
      </c>
      <c r="CK23" s="882">
        <f t="shared" ca="1" si="21"/>
        <v>0</v>
      </c>
      <c r="CL23" s="885">
        <f t="shared" ca="1" si="22"/>
        <v>0</v>
      </c>
      <c r="CM23" s="1712"/>
      <c r="CN23" s="854" t="s">
        <v>304</v>
      </c>
      <c r="CO23" s="1766">
        <f>集計グループ19</f>
        <v>0</v>
      </c>
      <c r="CP23" s="1767"/>
      <c r="CQ23" s="1768"/>
      <c r="CR23" s="882">
        <f ca="1">SUMIFS(INDIRECT("実行度合表集計!C"&amp;CR52,FALSE),実行度合表集計!$I:$I,CO23,実行度合表集計!$S:$S,$A$5,実行度合表集計!$D:$D,"&lt;&gt;")</f>
        <v>0</v>
      </c>
      <c r="CS23" s="883" t="str">
        <f t="shared" ca="1" si="36"/>
        <v/>
      </c>
      <c r="CT23" s="884">
        <f ca="1">SUMIFS(INDIRECT("実行度合表集計!C"&amp;CT52,FALSE),実行度合表集計!$I:$I,CO23,実行度合表集計!$S:$S,$A$5,実行度合表集計!$D:$D,"&lt;&gt;")</f>
        <v>0</v>
      </c>
      <c r="CU23" s="882">
        <f ca="1">CT23-SUMIFS(実行度合表集計!$Q:$Q,実行度合表集計!$I:$I,CO23,実行度合表集計!$S:$S,$A$5,実行度合表集計!$D:$D,"&lt;&gt;")*1000</f>
        <v>0</v>
      </c>
      <c r="CV23" s="885">
        <f ca="1">SUMIFS(INDIRECT("実行度合表集計!C"&amp;CV52,FALSE),実行度合表集計!$I:$I,CO23,実行度合表集計!$S:$S,$A$5,実行度合表集計!$D:$D,"&lt;&gt;")*集計フラグ19</f>
        <v>0</v>
      </c>
      <c r="CW23" s="1766">
        <f>集計グループ19</f>
        <v>0</v>
      </c>
      <c r="CX23" s="1767"/>
      <c r="CY23" s="1768"/>
      <c r="CZ23" s="882">
        <f ca="1">SUMIFS(INDIRECT("実行度合表集計!C"&amp;CZ52,FALSE),実行度合表集計!$I:$I,CW23,実行度合表集計!$S:$S,$A$5,実行度合表集計!$D:$D,"&lt;&gt;")</f>
        <v>0</v>
      </c>
      <c r="DA23" s="883" t="str">
        <f t="shared" ca="1" si="37"/>
        <v/>
      </c>
      <c r="DB23" s="884">
        <f ca="1">SUMIFS(INDIRECT("実行度合表集計!C"&amp;DB52,FALSE),実行度合表集計!$I:$I,CW23,実行度合表集計!$S:$S,$A$5,実行度合表集計!$D:$D,"&lt;&gt;")</f>
        <v>0</v>
      </c>
      <c r="DC23" s="882">
        <f ca="1">DB23-SUMIFS(実行度合表集計!$Q:$Q,実行度合表集計!$I:$I,CW23,実行度合表集計!$S:$S,$A$5,実行度合表集計!$D:$D,"&lt;&gt;")*1000</f>
        <v>0</v>
      </c>
      <c r="DD23" s="885">
        <f ca="1">SUMIFS(INDIRECT("実行度合表集計!C"&amp;DD52,FALSE),実行度合表集計!$I:$I,CW23,実行度合表集計!$S:$S,$A$5,実行度合表集計!$D:$D,"&lt;&gt;")*集計フラグ19</f>
        <v>0</v>
      </c>
      <c r="DE23" s="1766">
        <f>集計グループ19</f>
        <v>0</v>
      </c>
      <c r="DF23" s="1767"/>
      <c r="DG23" s="1768"/>
      <c r="DH23" s="882">
        <f ca="1">SUMIFS(INDIRECT("実行度合表集計!C"&amp;DH52,FALSE),実行度合表集計!$I:$I,DE23,実行度合表集計!$S:$S,$A$5,実行度合表集計!$D:$D,"&lt;&gt;")</f>
        <v>0</v>
      </c>
      <c r="DI23" s="883" t="str">
        <f t="shared" ca="1" si="38"/>
        <v/>
      </c>
      <c r="DJ23" s="884">
        <f ca="1">SUMIFS(INDIRECT("実行度合表集計!C"&amp;DJ52,FALSE),実行度合表集計!$I:$I,DE23,実行度合表集計!$S:$S,$A$5,実行度合表集計!$D:$D,"&lt;&gt;")</f>
        <v>0</v>
      </c>
      <c r="DK23" s="882">
        <f ca="1">DJ23-SUMIFS(実行度合表集計!$Q:$Q,実行度合表集計!$I:$I,DE23,実行度合表集計!$S:$S,$A$5,実行度合表集計!$D:$D,"&lt;&gt;")*1000</f>
        <v>0</v>
      </c>
      <c r="DL23" s="885">
        <f ca="1">SUMIFS(INDIRECT("実行度合表集計!C"&amp;DL52,FALSE),実行度合表集計!$I:$I,DE23,実行度合表集計!$S:$S,$A$5,実行度合表集計!$D:$D,"&lt;&gt;")*集計フラグ19</f>
        <v>0</v>
      </c>
      <c r="DM23" s="886">
        <f t="shared" ca="1" si="6"/>
        <v>0</v>
      </c>
      <c r="DN23" s="883" t="str">
        <f t="shared" ca="1" si="26"/>
        <v/>
      </c>
      <c r="DO23" s="882">
        <f t="shared" ca="1" si="7"/>
        <v>0</v>
      </c>
      <c r="DP23" s="887">
        <f t="shared" ca="1" si="27"/>
        <v>0</v>
      </c>
      <c r="DR23" s="860"/>
      <c r="DS23" s="852"/>
      <c r="DT23" s="853"/>
    </row>
    <row r="24" spans="1:124" ht="14.1" customHeight="1" x14ac:dyDescent="0.25">
      <c r="A24" s="1712"/>
      <c r="B24" s="854" t="s">
        <v>305</v>
      </c>
      <c r="C24" s="1763">
        <f>集計グループ20</f>
        <v>0</v>
      </c>
      <c r="D24" s="1764"/>
      <c r="E24" s="1765"/>
      <c r="F24" s="862">
        <f ca="1">SUMIFS(INDIRECT("実行度合表集計!C"&amp;F52,FALSE),実行度合表集計!$I:$I,C24,実行度合表集計!$S:$S,$A$5,実行度合表集計!$D:$D,"&lt;&gt;")</f>
        <v>0</v>
      </c>
      <c r="G24" s="863" t="str">
        <f t="shared" ca="1" si="8"/>
        <v/>
      </c>
      <c r="H24" s="864">
        <f ca="1">SUMIFS(INDIRECT("実行度合表集計!C"&amp;H52,FALSE),実行度合表集計!$I:$I,C24,実行度合表集計!$S:$S,$A$5,実行度合表集計!$D:$D,"&lt;&gt;")</f>
        <v>0</v>
      </c>
      <c r="I24" s="862">
        <f ca="1">H24-SUMIFS(実行度合表集計!$Q:$Q,実行度合表集計!$I:$I,C24,実行度合表集計!$S:$S,$A$5,実行度合表集計!$D:$D,"&lt;&gt;")*1000</f>
        <v>0</v>
      </c>
      <c r="J24" s="865">
        <f ca="1">SUMIFS(INDIRECT("実行度合表集計!C"&amp;J52,FALSE),実行度合表集計!$I:$I,C24,実行度合表集計!$S:$S,$A$5,実行度合表集計!$D:$D,"&lt;&gt;")*集計フラグ20</f>
        <v>0</v>
      </c>
      <c r="K24" s="1763">
        <f>集計グループ20</f>
        <v>0</v>
      </c>
      <c r="L24" s="1764"/>
      <c r="M24" s="1765"/>
      <c r="N24" s="862">
        <f ca="1">SUMIFS(INDIRECT("実行度合表集計!C"&amp;N52,FALSE),実行度合表集計!$I:$I,K24,実行度合表集計!$S:$S,$A$5,実行度合表集計!$D:$D,"&lt;&gt;")</f>
        <v>0</v>
      </c>
      <c r="O24" s="863" t="str">
        <f t="shared" ca="1" si="28"/>
        <v/>
      </c>
      <c r="P24" s="864">
        <f ca="1">SUMIFS(INDIRECT("実行度合表集計!C"&amp;P52,FALSE),実行度合表集計!$I:$I,K24,実行度合表集計!$S:$S,$A$5,実行度合表集計!$D:$D,"&lt;&gt;")</f>
        <v>0</v>
      </c>
      <c r="Q24" s="862">
        <f ca="1">P24-SUMIFS(実行度合表集計!$Q:$Q,実行度合表集計!$I:$I,K24,実行度合表集計!$S:$S,$A$5,実行度合表集計!$D:$D,"&lt;&gt;")*1000</f>
        <v>0</v>
      </c>
      <c r="R24" s="865">
        <f ca="1">SUMIFS(INDIRECT("実行度合表集計!C"&amp;R52,FALSE),実行度合表集計!$I:$I,K24,実行度合表集計!$S:$S,$A$5,実行度合表集計!$D:$D,"&lt;&gt;")*集計フラグ20</f>
        <v>0</v>
      </c>
      <c r="S24" s="1763">
        <f>集計グループ20</f>
        <v>0</v>
      </c>
      <c r="T24" s="1764"/>
      <c r="U24" s="1765"/>
      <c r="V24" s="862">
        <f ca="1">SUMIFS(INDIRECT("実行度合表集計!C"&amp;V52,FALSE),実行度合表集計!$I:$I,S24,実行度合表集計!$S:$S,$A$5,実行度合表集計!$D:$D,"&lt;&gt;")</f>
        <v>0</v>
      </c>
      <c r="W24" s="863" t="str">
        <f t="shared" ca="1" si="29"/>
        <v/>
      </c>
      <c r="X24" s="864">
        <f ca="1">SUMIFS(INDIRECT("実行度合表集計!C"&amp;X52,FALSE),実行度合表集計!$I:$I,S24,実行度合表集計!$S:$S,$A$5,実行度合表集計!$D:$D,"&lt;&gt;")</f>
        <v>0</v>
      </c>
      <c r="Y24" s="862">
        <f ca="1">X24-SUMIFS(実行度合表集計!$Q:$Q,実行度合表集計!$I:$I,S24,実行度合表集計!$S:$S,$A$5,実行度合表集計!$D:$D,"&lt;&gt;")*1000</f>
        <v>0</v>
      </c>
      <c r="Z24" s="865">
        <f ca="1">SUMIFS(INDIRECT("実行度合表集計!C"&amp;Z52,FALSE),実行度合表集計!$I:$I,S24,実行度合表集計!$S:$S,$A$5,実行度合表集計!$D:$D,"&lt;&gt;")*集計フラグ20</f>
        <v>0</v>
      </c>
      <c r="AA24" s="866">
        <f t="shared" ca="1" si="0"/>
        <v>0</v>
      </c>
      <c r="AB24" s="863" t="str">
        <f t="shared" ca="1" si="11"/>
        <v/>
      </c>
      <c r="AC24" s="862">
        <f t="shared" ca="1" si="1"/>
        <v>0</v>
      </c>
      <c r="AD24" s="865">
        <f t="shared" ca="1" si="2"/>
        <v>0</v>
      </c>
      <c r="AE24" s="1712"/>
      <c r="AF24" s="854" t="s">
        <v>305</v>
      </c>
      <c r="AG24" s="1763">
        <f>集計グループ20</f>
        <v>0</v>
      </c>
      <c r="AH24" s="1764"/>
      <c r="AI24" s="1765"/>
      <c r="AJ24" s="862">
        <f ca="1">SUMIFS(INDIRECT("実行度合表集計!C"&amp;AJ52,FALSE),実行度合表集計!$I:$I,AG24,実行度合表集計!$S:$S,$A$5,実行度合表集計!$D:$D,"&lt;&gt;")</f>
        <v>0</v>
      </c>
      <c r="AK24" s="863" t="str">
        <f t="shared" ca="1" si="30"/>
        <v/>
      </c>
      <c r="AL24" s="864">
        <f ca="1">SUMIFS(INDIRECT("実行度合表集計!C"&amp;AL52,FALSE),実行度合表集計!$I:$I,AG24,実行度合表集計!$S:$S,$A$5,実行度合表集計!$D:$D,"&lt;&gt;")</f>
        <v>0</v>
      </c>
      <c r="AM24" s="862">
        <f ca="1">AL24-SUMIFS(実行度合表集計!$Q:$Q,実行度合表集計!$I:$I,AG24,実行度合表集計!$S:$S,$A$5,実行度合表集計!$D:$D,"&lt;&gt;")*1000</f>
        <v>0</v>
      </c>
      <c r="AN24" s="865">
        <f ca="1">SUMIFS(INDIRECT("実行度合表集計!C"&amp;AN52,FALSE),実行度合表集計!$I:$I,AG24,実行度合表集計!$S:$S,$A$5,実行度合表集計!$D:$D,"&lt;&gt;")*集計フラグ20</f>
        <v>0</v>
      </c>
      <c r="AO24" s="1763">
        <f>集計グループ20</f>
        <v>0</v>
      </c>
      <c r="AP24" s="1764"/>
      <c r="AQ24" s="1765"/>
      <c r="AR24" s="862">
        <f ca="1">SUMIFS(INDIRECT("実行度合表集計!C"&amp;AR52,FALSE),実行度合表集計!$I:$I,AO24,実行度合表集計!$S:$S,$A$5,実行度合表集計!$D:$D,"&lt;&gt;")</f>
        <v>0</v>
      </c>
      <c r="AS24" s="863" t="str">
        <f t="shared" ca="1" si="31"/>
        <v/>
      </c>
      <c r="AT24" s="864">
        <f ca="1">SUMIFS(INDIRECT("実行度合表集計!C"&amp;AT52,FALSE),実行度合表集計!$I:$I,AO24,実行度合表集計!$S:$S,$A$5,実行度合表集計!$D:$D,"&lt;&gt;")</f>
        <v>0</v>
      </c>
      <c r="AU24" s="862">
        <f ca="1">AT24-SUMIFS(実行度合表集計!$Q:$Q,実行度合表集計!$I:$I,AO24,実行度合表集計!$S:$S,$A$5,実行度合表集計!$D:$D,"&lt;&gt;")*1000</f>
        <v>0</v>
      </c>
      <c r="AV24" s="865">
        <f ca="1">SUMIFS(INDIRECT("実行度合表集計!C"&amp;AV52,FALSE),実行度合表集計!$I:$I,AO24,実行度合表集計!$S:$S,$A$5,実行度合表集計!$D:$D,"&lt;&gt;")*集計フラグ20</f>
        <v>0</v>
      </c>
      <c r="AW24" s="1763">
        <f>集計グループ20</f>
        <v>0</v>
      </c>
      <c r="AX24" s="1764"/>
      <c r="AY24" s="1765"/>
      <c r="AZ24" s="862">
        <f ca="1">SUMIFS(INDIRECT("実行度合表集計!C"&amp;AZ52,FALSE),実行度合表集計!$I:$I,AW24,実行度合表集計!$S:$S,$A$5,実行度合表集計!$D:$D,"&lt;&gt;")</f>
        <v>0</v>
      </c>
      <c r="BA24" s="863" t="str">
        <f t="shared" ca="1" si="32"/>
        <v/>
      </c>
      <c r="BB24" s="864">
        <f ca="1">SUMIFS(INDIRECT("実行度合表集計!C"&amp;BB52,FALSE),実行度合表集計!$I:$I,AW24,実行度合表集計!$S:$S,$A$5,実行度合表集計!$D:$D,"&lt;&gt;")</f>
        <v>0</v>
      </c>
      <c r="BC24" s="862">
        <f ca="1">BB24-SUMIFS(実行度合表集計!$Q:$Q,実行度合表集計!$I:$I,AW24,実行度合表集計!$S:$S,$A$5,実行度合表集計!$D:$D,"&lt;&gt;")*1000</f>
        <v>0</v>
      </c>
      <c r="BD24" s="865">
        <f ca="1">SUMIFS(INDIRECT("実行度合表集計!C"&amp;BD52,FALSE),実行度合表集計!$I:$I,AW24,実行度合表集計!$S:$S,$A$5,実行度合表集計!$D:$D,"&lt;&gt;")*集計フラグ20</f>
        <v>0</v>
      </c>
      <c r="BE24" s="866">
        <f t="shared" ca="1" si="3"/>
        <v>0</v>
      </c>
      <c r="BF24" s="863" t="str">
        <f t="shared" ca="1" si="15"/>
        <v/>
      </c>
      <c r="BG24" s="862">
        <f t="shared" ca="1" si="4"/>
        <v>0</v>
      </c>
      <c r="BH24" s="865">
        <f t="shared" ca="1" si="5"/>
        <v>0</v>
      </c>
      <c r="BI24" s="1712"/>
      <c r="BJ24" s="854" t="s">
        <v>305</v>
      </c>
      <c r="BK24" s="1763">
        <f>集計グループ20</f>
        <v>0</v>
      </c>
      <c r="BL24" s="1764"/>
      <c r="BM24" s="1765"/>
      <c r="BN24" s="862">
        <f ca="1">SUMIFS(INDIRECT("実行度合表集計!C"&amp;BN52,FALSE),実行度合表集計!$I:$I,BK24,実行度合表集計!$S:$S,$A$5,実行度合表集計!$D:$D,"&lt;&gt;")</f>
        <v>0</v>
      </c>
      <c r="BO24" s="863" t="str">
        <f t="shared" ca="1" si="33"/>
        <v/>
      </c>
      <c r="BP24" s="864">
        <f ca="1">SUMIFS(INDIRECT("実行度合表集計!C"&amp;BP52,FALSE),実行度合表集計!$I:$I,BK24,実行度合表集計!$S:$S,$A$5,実行度合表集計!$D:$D,"&lt;&gt;")</f>
        <v>0</v>
      </c>
      <c r="BQ24" s="862">
        <f ca="1">BP24-SUMIFS(実行度合表集計!$Q:$Q,実行度合表集計!$I:$I,BK24,実行度合表集計!$S:$S,$A$5,実行度合表集計!$D:$D,"&lt;&gt;")*1000</f>
        <v>0</v>
      </c>
      <c r="BR24" s="865">
        <f ca="1">SUMIFS(INDIRECT("実行度合表集計!C"&amp;BR52,FALSE),実行度合表集計!$I:$I,BK24,実行度合表集計!$S:$S,$A$5,実行度合表集計!$D:$D,"&lt;&gt;")*集計フラグ20</f>
        <v>0</v>
      </c>
      <c r="BS24" s="1763">
        <f>集計グループ20</f>
        <v>0</v>
      </c>
      <c r="BT24" s="1764"/>
      <c r="BU24" s="1765"/>
      <c r="BV24" s="862">
        <f ca="1">SUMIFS(INDIRECT("実行度合表集計!C"&amp;BV52,FALSE),実行度合表集計!$I:$I,BS24,実行度合表集計!$S:$S,$A$5,実行度合表集計!$D:$D,"&lt;&gt;")</f>
        <v>0</v>
      </c>
      <c r="BW24" s="863" t="str">
        <f t="shared" ca="1" si="34"/>
        <v/>
      </c>
      <c r="BX24" s="864">
        <f ca="1">SUMIFS(INDIRECT("実行度合表集計!C"&amp;BX52,FALSE),実行度合表集計!$I:$I,BS24,実行度合表集計!$S:$S,$A$5,実行度合表集計!$D:$D,"&lt;&gt;")</f>
        <v>0</v>
      </c>
      <c r="BY24" s="862">
        <f ca="1">BX24-SUMIFS(実行度合表集計!$Q:$Q,実行度合表集計!$I:$I,BS24,実行度合表集計!$S:$S,$A$5,実行度合表集計!$D:$D,"&lt;&gt;")*1000</f>
        <v>0</v>
      </c>
      <c r="BZ24" s="865">
        <f ca="1">SUMIFS(INDIRECT("実行度合表集計!C"&amp;BZ52,FALSE),実行度合表集計!$I:$I,BS24,実行度合表集計!$S:$S,$A$5,実行度合表集計!$D:$D,"&lt;&gt;")*集計フラグ20</f>
        <v>0</v>
      </c>
      <c r="CA24" s="1763">
        <f>集計グループ20</f>
        <v>0</v>
      </c>
      <c r="CB24" s="1764"/>
      <c r="CC24" s="1765"/>
      <c r="CD24" s="862">
        <f ca="1">SUMIFS(INDIRECT("実行度合表集計!C"&amp;CD52,FALSE),実行度合表集計!$I:$I,CA24,実行度合表集計!$S:$S,$A$5,実行度合表集計!$D:$D,"&lt;&gt;")</f>
        <v>0</v>
      </c>
      <c r="CE24" s="863" t="str">
        <f t="shared" ca="1" si="35"/>
        <v/>
      </c>
      <c r="CF24" s="864">
        <f ca="1">SUMIFS(INDIRECT("実行度合表集計!C"&amp;CF52,FALSE),実行度合表集計!$I:$I,CA24,実行度合表集計!$S:$S,$A$5,実行度合表集計!$D:$D,"&lt;&gt;")</f>
        <v>0</v>
      </c>
      <c r="CG24" s="862">
        <f ca="1">CF24-SUMIFS(実行度合表集計!$Q:$Q,実行度合表集計!$I:$I,CA24,実行度合表集計!$S:$S,$A$5,実行度合表集計!$D:$D,"&lt;&gt;")*1000</f>
        <v>0</v>
      </c>
      <c r="CH24" s="865">
        <f ca="1">SUMIFS(INDIRECT("実行度合表集計!C"&amp;CH52,FALSE),実行度合表集計!$I:$I,CA24,実行度合表集計!$S:$S,$A$5,実行度合表集計!$D:$D,"&lt;&gt;")*集計フラグ20</f>
        <v>0</v>
      </c>
      <c r="CI24" s="866">
        <f t="shared" ca="1" si="19"/>
        <v>0</v>
      </c>
      <c r="CJ24" s="863" t="str">
        <f t="shared" ca="1" si="20"/>
        <v/>
      </c>
      <c r="CK24" s="862">
        <f t="shared" ca="1" si="21"/>
        <v>0</v>
      </c>
      <c r="CL24" s="865">
        <f t="shared" ca="1" si="22"/>
        <v>0</v>
      </c>
      <c r="CM24" s="1712"/>
      <c r="CN24" s="854" t="s">
        <v>305</v>
      </c>
      <c r="CO24" s="1763">
        <f>集計グループ20</f>
        <v>0</v>
      </c>
      <c r="CP24" s="1764"/>
      <c r="CQ24" s="1765"/>
      <c r="CR24" s="862">
        <f ca="1">SUMIFS(INDIRECT("実行度合表集計!C"&amp;CR52,FALSE),実行度合表集計!$I:$I,CO24,実行度合表集計!$S:$S,$A$5,実行度合表集計!$D:$D,"&lt;&gt;")</f>
        <v>0</v>
      </c>
      <c r="CS24" s="863" t="str">
        <f t="shared" ca="1" si="36"/>
        <v/>
      </c>
      <c r="CT24" s="864">
        <f ca="1">SUMIFS(INDIRECT("実行度合表集計!C"&amp;CT52,FALSE),実行度合表集計!$I:$I,CO24,実行度合表集計!$S:$S,$A$5,実行度合表集計!$D:$D,"&lt;&gt;")</f>
        <v>0</v>
      </c>
      <c r="CU24" s="862">
        <f ca="1">CT24-SUMIFS(実行度合表集計!$Q:$Q,実行度合表集計!$I:$I,CO24,実行度合表集計!$S:$S,$A$5,実行度合表集計!$D:$D,"&lt;&gt;")*1000</f>
        <v>0</v>
      </c>
      <c r="CV24" s="865">
        <f ca="1">SUMIFS(INDIRECT("実行度合表集計!C"&amp;CV52,FALSE),実行度合表集計!$I:$I,CO24,実行度合表集計!$S:$S,$A$5,実行度合表集計!$D:$D,"&lt;&gt;")*集計フラグ20</f>
        <v>0</v>
      </c>
      <c r="CW24" s="1763">
        <f>集計グループ20</f>
        <v>0</v>
      </c>
      <c r="CX24" s="1764"/>
      <c r="CY24" s="1765"/>
      <c r="CZ24" s="862">
        <f ca="1">SUMIFS(INDIRECT("実行度合表集計!C"&amp;CZ52,FALSE),実行度合表集計!$I:$I,CW24,実行度合表集計!$S:$S,$A$5,実行度合表集計!$D:$D,"&lt;&gt;")</f>
        <v>0</v>
      </c>
      <c r="DA24" s="863" t="str">
        <f t="shared" ca="1" si="37"/>
        <v/>
      </c>
      <c r="DB24" s="864">
        <f ca="1">SUMIFS(INDIRECT("実行度合表集計!C"&amp;DB52,FALSE),実行度合表集計!$I:$I,CW24,実行度合表集計!$S:$S,$A$5,実行度合表集計!$D:$D,"&lt;&gt;")</f>
        <v>0</v>
      </c>
      <c r="DC24" s="862">
        <f ca="1">DB24-SUMIFS(実行度合表集計!$Q:$Q,実行度合表集計!$I:$I,CW24,実行度合表集計!$S:$S,$A$5,実行度合表集計!$D:$D,"&lt;&gt;")*1000</f>
        <v>0</v>
      </c>
      <c r="DD24" s="865">
        <f ca="1">SUMIFS(INDIRECT("実行度合表集計!C"&amp;DD52,FALSE),実行度合表集計!$I:$I,CW24,実行度合表集計!$S:$S,$A$5,実行度合表集計!$D:$D,"&lt;&gt;")*集計フラグ20</f>
        <v>0</v>
      </c>
      <c r="DE24" s="1763">
        <f>集計グループ20</f>
        <v>0</v>
      </c>
      <c r="DF24" s="1764"/>
      <c r="DG24" s="1765"/>
      <c r="DH24" s="862">
        <f ca="1">SUMIFS(INDIRECT("実行度合表集計!C"&amp;DH52,FALSE),実行度合表集計!$I:$I,DE24,実行度合表集計!$S:$S,$A$5,実行度合表集計!$D:$D,"&lt;&gt;")</f>
        <v>0</v>
      </c>
      <c r="DI24" s="863" t="str">
        <f t="shared" ca="1" si="38"/>
        <v/>
      </c>
      <c r="DJ24" s="864">
        <f ca="1">SUMIFS(INDIRECT("実行度合表集計!C"&amp;DJ52,FALSE),実行度合表集計!$I:$I,DE24,実行度合表集計!$S:$S,$A$5,実行度合表集計!$D:$D,"&lt;&gt;")</f>
        <v>0</v>
      </c>
      <c r="DK24" s="862">
        <f ca="1">DJ24-SUMIFS(実行度合表集計!$Q:$Q,実行度合表集計!$I:$I,DE24,実行度合表集計!$S:$S,$A$5,実行度合表集計!$D:$D,"&lt;&gt;")*1000</f>
        <v>0</v>
      </c>
      <c r="DL24" s="865">
        <f ca="1">SUMIFS(INDIRECT("実行度合表集計!C"&amp;DL52,FALSE),実行度合表集計!$I:$I,DE24,実行度合表集計!$S:$S,$A$5,実行度合表集計!$D:$D,"&lt;&gt;")*集計フラグ20</f>
        <v>0</v>
      </c>
      <c r="DM24" s="866">
        <f t="shared" ca="1" si="6"/>
        <v>0</v>
      </c>
      <c r="DN24" s="863" t="str">
        <f t="shared" ca="1" si="26"/>
        <v/>
      </c>
      <c r="DO24" s="862">
        <f t="shared" ca="1" si="7"/>
        <v>0</v>
      </c>
      <c r="DP24" s="867">
        <f t="shared" ca="1" si="27"/>
        <v>0</v>
      </c>
      <c r="DR24" s="860"/>
      <c r="DS24" s="852"/>
      <c r="DT24" s="853"/>
    </row>
    <row r="25" spans="1:124" ht="14.1" customHeight="1" x14ac:dyDescent="0.25">
      <c r="A25" s="1693" t="s">
        <v>43</v>
      </c>
      <c r="B25" s="843" t="s">
        <v>33</v>
      </c>
      <c r="C25" s="1827" t="str">
        <f>集計グループ1</f>
        <v>アクティエ</v>
      </c>
      <c r="D25" s="1828"/>
      <c r="E25" s="1829"/>
      <c r="F25" s="844" t="e">
        <f ca="1">SUMIFS(INDIRECT("実行度合表集計!C"&amp;F52,FALSE),実行度合表集計!$I:$I,C25,実行度合表集計!$S:$S,$A$25,実行度合表集計!$D:$D,"&lt;&gt;")</f>
        <v>#REF!</v>
      </c>
      <c r="G25" s="849" t="e">
        <f ca="1">IF(F25&lt;&gt;0,H25/F25,"")</f>
        <v>#REF!</v>
      </c>
      <c r="H25" s="868" t="e">
        <f ca="1">SUMIFS(INDIRECT("実行度合表集計!C"&amp;H52,FALSE),実行度合表集計!$I:$I,C25,実行度合表集計!$S:$S,$A$25,実行度合表集計!$D:$D,"&lt;&gt;")</f>
        <v>#REF!</v>
      </c>
      <c r="I25" s="844" t="e">
        <f ca="1">H25-SUMIFS(実行度合表集計!$Q:$Q,実行度合表集計!$I:$I,C25,実行度合表集計!$S:$S,$A$25,実行度合表集計!$D:$D,"&lt;&gt;")*1000</f>
        <v>#REF!</v>
      </c>
      <c r="J25" s="847" t="e">
        <f ca="1">SUMIFS(INDIRECT("実行度合表集計!C"&amp;J52,FALSE),実行度合表集計!$I:$I,C25,実行度合表集計!$S:$S,$A$25,実行度合表集計!$D:$D,"&lt;&gt;")*集計フラグ1</f>
        <v>#REF!</v>
      </c>
      <c r="K25" s="1827" t="str">
        <f>集計グループ1</f>
        <v>アクティエ</v>
      </c>
      <c r="L25" s="1828"/>
      <c r="M25" s="1829"/>
      <c r="N25" s="844" t="e">
        <f ca="1">SUMIFS(INDIRECT("実行度合表集計!C"&amp;N52,FALSE),実行度合表集計!$I:$I,K25,実行度合表集計!$S:$S,$A$25,実行度合表集計!$D:$D,"&lt;&gt;")</f>
        <v>#REF!</v>
      </c>
      <c r="O25" s="849" t="e">
        <f ca="1">IF(N25&lt;&gt;0,P25/N25,"")</f>
        <v>#REF!</v>
      </c>
      <c r="P25" s="868" t="e">
        <f ca="1">SUMIFS(INDIRECT("実行度合表集計!C"&amp;P52,FALSE),実行度合表集計!$I:$I,K25,実行度合表集計!$S:$S,$A$25,実行度合表集計!$D:$D,"&lt;&gt;")</f>
        <v>#REF!</v>
      </c>
      <c r="Q25" s="844" t="e">
        <f ca="1">P25-SUMIFS(実行度合表集計!$Q:$Q,実行度合表集計!$I:$I,K25,実行度合表集計!$S:$S,$A$25,実行度合表集計!$D:$D,"&lt;&gt;")*1000</f>
        <v>#REF!</v>
      </c>
      <c r="R25" s="847" t="e">
        <f ca="1">SUMIFS(INDIRECT("実行度合表集計!C"&amp;R52,FALSE),実行度合表集計!$I:$I,K25,実行度合表集計!$S:$S,$A$25,実行度合表集計!$D:$D,"&lt;&gt;")*集計フラグ1</f>
        <v>#REF!</v>
      </c>
      <c r="S25" s="1827" t="str">
        <f>集計グループ1</f>
        <v>アクティエ</v>
      </c>
      <c r="T25" s="1828"/>
      <c r="U25" s="1829"/>
      <c r="V25" s="844" t="e">
        <f ca="1">SUMIFS(INDIRECT("実行度合表集計!C"&amp;V52,FALSE),実行度合表集計!$I:$I,S25,実行度合表集計!$S:$S,$A$25,実行度合表集計!$D:$D,"&lt;&gt;")</f>
        <v>#REF!</v>
      </c>
      <c r="W25" s="849" t="e">
        <f ca="1">IF(V25&lt;&gt;0,X25/V25,"")</f>
        <v>#REF!</v>
      </c>
      <c r="X25" s="868" t="e">
        <f ca="1">SUMIFS(INDIRECT("実行度合表集計!C"&amp;X52,FALSE),実行度合表集計!$I:$I,S25,実行度合表集計!$S:$S,$A$25,実行度合表集計!$D:$D,"&lt;&gt;")</f>
        <v>#REF!</v>
      </c>
      <c r="Y25" s="844" t="e">
        <f ca="1">X25-SUMIFS(実行度合表集計!$Q:$Q,実行度合表集計!$I:$I,S25,実行度合表集計!$S:$S,$A$25,実行度合表集計!$D:$D,"&lt;&gt;")*1000</f>
        <v>#REF!</v>
      </c>
      <c r="Z25" s="847" t="e">
        <f ca="1">SUMIFS(INDIRECT("実行度合表集計!C"&amp;Z52,FALSE),実行度合表集計!$I:$I,S25,実行度合表集計!$S:$S,$A$25,実行度合表集計!$D:$D,"&lt;&gt;")*集計フラグ1</f>
        <v>#REF!</v>
      </c>
      <c r="AA25" s="848" t="e">
        <f t="shared" ref="AA25:AA44" ca="1" si="39">SUMIF($F$4:$Z$4,"請負金額",F25:Z25)</f>
        <v>#REF!</v>
      </c>
      <c r="AB25" s="849" t="e">
        <f ca="1">IF(AA25&lt;&gt;0,SUMIF($F$4:$Z$4,"利益額",F25:Z25)/AA25,"")</f>
        <v>#REF!</v>
      </c>
      <c r="AC25" s="844" t="e">
        <f t="shared" ref="AC25:AC44" ca="1" si="40">SUMIF($F$4:$Z$4,"経常利益",F25:Z25)</f>
        <v>#REF!</v>
      </c>
      <c r="AD25" s="847" t="e">
        <f t="shared" ref="AD25:AD44" ca="1" si="41">SUMIF($F$4:$Z$4,"棟数",F25:Z25)</f>
        <v>#REF!</v>
      </c>
      <c r="AE25" s="1693" t="s">
        <v>43</v>
      </c>
      <c r="AF25" s="843" t="s">
        <v>33</v>
      </c>
      <c r="AG25" s="1827" t="str">
        <f>集計グループ1</f>
        <v>アクティエ</v>
      </c>
      <c r="AH25" s="1828"/>
      <c r="AI25" s="1829"/>
      <c r="AJ25" s="844" t="e">
        <f ca="1">SUMIFS(INDIRECT("実行度合表集計!C"&amp;AJ52,FALSE),実行度合表集計!$I:$I,AG25,実行度合表集計!$S:$S,$A$25,実行度合表集計!$D:$D,"&lt;&gt;")</f>
        <v>#REF!</v>
      </c>
      <c r="AK25" s="849" t="e">
        <f ca="1">IF(AJ25&lt;&gt;0,AL25/AJ25,"")</f>
        <v>#REF!</v>
      </c>
      <c r="AL25" s="868" t="e">
        <f ca="1">SUMIFS(INDIRECT("実行度合表集計!C"&amp;AL52,FALSE),実行度合表集計!$I:$I,AG25,実行度合表集計!$S:$S,$A$25,実行度合表集計!$D:$D,"&lt;&gt;")</f>
        <v>#REF!</v>
      </c>
      <c r="AM25" s="844" t="e">
        <f ca="1">AL25-SUMIFS(実行度合表集計!$Q:$Q,実行度合表集計!$I:$I,AG25,実行度合表集計!$S:$S,$A$25,実行度合表集計!$D:$D,"&lt;&gt;")*1000</f>
        <v>#REF!</v>
      </c>
      <c r="AN25" s="847" t="e">
        <f ca="1">SUMIFS(INDIRECT("実行度合表集計!C"&amp;AN52,FALSE),実行度合表集計!$I:$I,AG25,実行度合表集計!$S:$S,$A$25,実行度合表集計!$D:$D,"&lt;&gt;")*集計フラグ1</f>
        <v>#REF!</v>
      </c>
      <c r="AO25" s="1827" t="str">
        <f>集計グループ1</f>
        <v>アクティエ</v>
      </c>
      <c r="AP25" s="1828"/>
      <c r="AQ25" s="1829"/>
      <c r="AR25" s="844" t="e">
        <f ca="1">SUMIFS(INDIRECT("実行度合表集計!C"&amp;AR52,FALSE),実行度合表集計!$I:$I,AO25,実行度合表集計!$S:$S,$A$25,実行度合表集計!$D:$D,"&lt;&gt;")</f>
        <v>#REF!</v>
      </c>
      <c r="AS25" s="849" t="e">
        <f ca="1">IF(AR25&lt;&gt;0,AT25/AR25,"")</f>
        <v>#REF!</v>
      </c>
      <c r="AT25" s="868" t="e">
        <f ca="1">SUMIFS(INDIRECT("実行度合表集計!C"&amp;AT52,FALSE),実行度合表集計!$I:$I,AO25,実行度合表集計!$S:$S,$A$25,実行度合表集計!$D:$D,"&lt;&gt;")</f>
        <v>#REF!</v>
      </c>
      <c r="AU25" s="844" t="e">
        <f ca="1">AT25-SUMIFS(実行度合表集計!$Q:$Q,実行度合表集計!$I:$I,AO25,実行度合表集計!$S:$S,$A$25,実行度合表集計!$D:$D,"&lt;&gt;")*1000</f>
        <v>#REF!</v>
      </c>
      <c r="AV25" s="847" t="e">
        <f ca="1">SUMIFS(INDIRECT("実行度合表集計!C"&amp;AV52,FALSE),実行度合表集計!$I:$I,AO25,実行度合表集計!$S:$S,$A$25,実行度合表集計!$D:$D,"&lt;&gt;")*集計フラグ1</f>
        <v>#REF!</v>
      </c>
      <c r="AW25" s="1827" t="str">
        <f>集計グループ1</f>
        <v>アクティエ</v>
      </c>
      <c r="AX25" s="1828"/>
      <c r="AY25" s="1829"/>
      <c r="AZ25" s="844" t="e">
        <f ca="1">SUMIFS(INDIRECT("実行度合表集計!C"&amp;AZ52,FALSE),実行度合表集計!$I:$I,AW25,実行度合表集計!$S:$S,$A$25,実行度合表集計!$D:$D,"&lt;&gt;")</f>
        <v>#REF!</v>
      </c>
      <c r="BA25" s="849" t="e">
        <f ca="1">IF(AZ25&lt;&gt;0,BB25/AZ25,"")</f>
        <v>#REF!</v>
      </c>
      <c r="BB25" s="868" t="e">
        <f ca="1">SUMIFS(INDIRECT("実行度合表集計!C"&amp;BB52,FALSE),実行度合表集計!$I:$I,AW25,実行度合表集計!$S:$S,$A$25,実行度合表集計!$D:$D,"&lt;&gt;")</f>
        <v>#REF!</v>
      </c>
      <c r="BC25" s="844" t="e">
        <f ca="1">BB25-SUMIFS(実行度合表集計!$Q:$Q,実行度合表集計!$I:$I,AW25,実行度合表集計!$S:$S,$A$25,実行度合表集計!$D:$D,"&lt;&gt;")*1000</f>
        <v>#REF!</v>
      </c>
      <c r="BD25" s="847" t="e">
        <f ca="1">SUMIFS(INDIRECT("実行度合表集計!C"&amp;BD52,FALSE),実行度合表集計!$I:$I,AW25,実行度合表集計!$S:$S,$A$25,実行度合表集計!$D:$D,"&lt;&gt;")*集計フラグ1</f>
        <v>#REF!</v>
      </c>
      <c r="BE25" s="848" t="e">
        <f t="shared" ref="BE25:BE44" ca="1" si="42">SUMIF($F$4:$BD$4,"請負金額",F25:BD25)</f>
        <v>#REF!</v>
      </c>
      <c r="BF25" s="849" t="e">
        <f ca="1">IF(BE25&lt;&gt;0,SUMIF($F$4:$BD$4,"利益額",F25:BD25)/BE25,"")</f>
        <v>#REF!</v>
      </c>
      <c r="BG25" s="844" t="e">
        <f t="shared" ref="BG25:BG44" ca="1" si="43">SUMIF($F$4:$BD$4,"経常利益",F25:BD25)</f>
        <v>#REF!</v>
      </c>
      <c r="BH25" s="847" t="e">
        <f t="shared" ref="BH25:BH44" ca="1" si="44">SUMIF($F$4:$BD$4,"棟数",F25:BD25)</f>
        <v>#REF!</v>
      </c>
      <c r="BI25" s="1693" t="s">
        <v>43</v>
      </c>
      <c r="BJ25" s="843" t="s">
        <v>33</v>
      </c>
      <c r="BK25" s="1827" t="str">
        <f>集計グループ1</f>
        <v>アクティエ</v>
      </c>
      <c r="BL25" s="1828"/>
      <c r="BM25" s="1829"/>
      <c r="BN25" s="844" t="e">
        <f ca="1">SUMIFS(INDIRECT("実行度合表集計!C"&amp;BN52,FALSE),実行度合表集計!$I:$I,BK25,実行度合表集計!$S:$S,$A$25,実行度合表集計!$D:$D,"&lt;&gt;")</f>
        <v>#REF!</v>
      </c>
      <c r="BO25" s="849" t="e">
        <f ca="1">IF(BN25&lt;&gt;0,BP25/BN25,"")</f>
        <v>#REF!</v>
      </c>
      <c r="BP25" s="868" t="e">
        <f ca="1">SUMIFS(INDIRECT("実行度合表集計!C"&amp;BP52,FALSE),実行度合表集計!$I:$I,BK25,実行度合表集計!$S:$S,$A$25,実行度合表集計!$D:$D,"&lt;&gt;")</f>
        <v>#REF!</v>
      </c>
      <c r="BQ25" s="844" t="e">
        <f ca="1">BP25-SUMIFS(実行度合表集計!$Q:$Q,実行度合表集計!$I:$I,BK25,実行度合表集計!$S:$S,$A$25,実行度合表集計!$D:$D,"&lt;&gt;")*1000</f>
        <v>#REF!</v>
      </c>
      <c r="BR25" s="847" t="e">
        <f ca="1">SUMIFS(INDIRECT("実行度合表集計!C"&amp;BR52,FALSE),実行度合表集計!$I:$I,BK25,実行度合表集計!$S:$S,$A$25,実行度合表集計!$D:$D,"&lt;&gt;")*集計フラグ1</f>
        <v>#REF!</v>
      </c>
      <c r="BS25" s="1827" t="str">
        <f>集計グループ1</f>
        <v>アクティエ</v>
      </c>
      <c r="BT25" s="1828"/>
      <c r="BU25" s="1829"/>
      <c r="BV25" s="844" t="e">
        <f ca="1">SUMIFS(INDIRECT("実行度合表集計!C"&amp;BV52,FALSE),実行度合表集計!$I:$I,BS25,実行度合表集計!$S:$S,$A$25,実行度合表集計!$D:$D,"&lt;&gt;")</f>
        <v>#REF!</v>
      </c>
      <c r="BW25" s="849" t="e">
        <f ca="1">IF(BV25&lt;&gt;0,BX25/BV25,"")</f>
        <v>#REF!</v>
      </c>
      <c r="BX25" s="868" t="e">
        <f ca="1">SUMIFS(INDIRECT("実行度合表集計!C"&amp;BX52,FALSE),実行度合表集計!$I:$I,BS25,実行度合表集計!$S:$S,$A$25,実行度合表集計!$D:$D,"&lt;&gt;")</f>
        <v>#REF!</v>
      </c>
      <c r="BY25" s="844" t="e">
        <f ca="1">BX25-SUMIFS(実行度合表集計!$Q:$Q,実行度合表集計!$I:$I,BS25,実行度合表集計!$S:$S,$A$25,実行度合表集計!$D:$D,"&lt;&gt;")*1000</f>
        <v>#REF!</v>
      </c>
      <c r="BZ25" s="847" t="e">
        <f ca="1">SUMIFS(INDIRECT("実行度合表集計!C"&amp;BZ52,FALSE),実行度合表集計!$I:$I,BS25,実行度合表集計!$S:$S,$A$25,実行度合表集計!$D:$D,"&lt;&gt;")*集計フラグ1</f>
        <v>#REF!</v>
      </c>
      <c r="CA25" s="1827" t="str">
        <f>集計グループ1</f>
        <v>アクティエ</v>
      </c>
      <c r="CB25" s="1828"/>
      <c r="CC25" s="1829"/>
      <c r="CD25" s="844" t="e">
        <f ca="1">SUMIFS(INDIRECT("実行度合表集計!C"&amp;CD52,FALSE),実行度合表集計!$I:$I,CA25,実行度合表集計!$S:$S,$A$25,実行度合表集計!$D:$D,"&lt;&gt;")</f>
        <v>#REF!</v>
      </c>
      <c r="CE25" s="849" t="e">
        <f ca="1">IF(CD25&lt;&gt;0,CF25/CD25,"")</f>
        <v>#REF!</v>
      </c>
      <c r="CF25" s="868" t="e">
        <f ca="1">SUMIFS(INDIRECT("実行度合表集計!C"&amp;CF52,FALSE),実行度合表集計!$I:$I,CA25,実行度合表集計!$S:$S,$A$25,実行度合表集計!$D:$D,"&lt;&gt;")</f>
        <v>#REF!</v>
      </c>
      <c r="CG25" s="844" t="e">
        <f ca="1">CF25-SUMIFS(実行度合表集計!$Q:$Q,実行度合表集計!$I:$I,CA25,実行度合表集計!$S:$S,$A$25,実行度合表集計!$D:$D,"&lt;&gt;")*1000</f>
        <v>#REF!</v>
      </c>
      <c r="CH25" s="847" t="e">
        <f ca="1">SUMIFS(INDIRECT("実行度合表集計!C"&amp;CH52,FALSE),実行度合表集計!$I:$I,CA25,実行度合表集計!$S:$S,$A$25,実行度合表集計!$D:$D,"&lt;&gt;")*集計フラグ1</f>
        <v>#REF!</v>
      </c>
      <c r="CI25" s="848" t="e">
        <f ca="1">SUMIF($BN$4:$CH$4,"請負金額",BN25:CH25)</f>
        <v>#REF!</v>
      </c>
      <c r="CJ25" s="849" t="e">
        <f ca="1">IF(CI25&lt;&gt;0,SUMIF($BN$4:$CH$4,"利益額",BN25:CH25)/CI25,"")</f>
        <v>#REF!</v>
      </c>
      <c r="CK25" s="844" t="e">
        <f ca="1">SUMIF($BN$4:$CH$4,"経常利益",BN25:CH25)</f>
        <v>#REF!</v>
      </c>
      <c r="CL25" s="847" t="e">
        <f ca="1">SUMIF($BN$4:$CH$4,"棟数",BN25:CH25)</f>
        <v>#REF!</v>
      </c>
      <c r="CM25" s="1693" t="s">
        <v>43</v>
      </c>
      <c r="CN25" s="843" t="s">
        <v>33</v>
      </c>
      <c r="CO25" s="1827" t="str">
        <f>集計グループ1</f>
        <v>アクティエ</v>
      </c>
      <c r="CP25" s="1828"/>
      <c r="CQ25" s="1829"/>
      <c r="CR25" s="844" t="e">
        <f ca="1">SUMIFS(INDIRECT("実行度合表集計!C"&amp;CR52,FALSE),実行度合表集計!$I:$I,CO25,実行度合表集計!$S:$S,$A$25,実行度合表集計!$D:$D,"&lt;&gt;")</f>
        <v>#REF!</v>
      </c>
      <c r="CS25" s="849" t="e">
        <f ca="1">IF(CR25&lt;&gt;0,CT25/CR25,"")</f>
        <v>#REF!</v>
      </c>
      <c r="CT25" s="868" t="e">
        <f ca="1">SUMIFS(INDIRECT("実行度合表集計!C"&amp;CT52,FALSE),実行度合表集計!$I:$I,CO25,実行度合表集計!$S:$S,$A$25,実行度合表集計!$D:$D,"&lt;&gt;")</f>
        <v>#REF!</v>
      </c>
      <c r="CU25" s="844" t="e">
        <f ca="1">CT25-SUMIFS(実行度合表集計!$Q:$Q,実行度合表集計!$I:$I,CO25,実行度合表集計!$S:$S,$A$25,実行度合表集計!$D:$D,"&lt;&gt;")*1000</f>
        <v>#REF!</v>
      </c>
      <c r="CV25" s="847" t="e">
        <f ca="1">SUMIFS(INDIRECT("実行度合表集計!C"&amp;CV52,FALSE),実行度合表集計!$I:$I,CO25,実行度合表集計!$S:$S,$A$25,実行度合表集計!$D:$D,"&lt;&gt;")*集計フラグ1</f>
        <v>#REF!</v>
      </c>
      <c r="CW25" s="1827" t="str">
        <f>集計グループ1</f>
        <v>アクティエ</v>
      </c>
      <c r="CX25" s="1828"/>
      <c r="CY25" s="1829"/>
      <c r="CZ25" s="844" t="e">
        <f ca="1">SUMIFS(INDIRECT("実行度合表集計!C"&amp;CZ52,FALSE),実行度合表集計!$I:$I,CW25,実行度合表集計!$S:$S,$A$25,実行度合表集計!$D:$D,"&lt;&gt;")</f>
        <v>#REF!</v>
      </c>
      <c r="DA25" s="849" t="e">
        <f ca="1">IF(CZ25&lt;&gt;0,DB25/CZ25,"")</f>
        <v>#REF!</v>
      </c>
      <c r="DB25" s="868" t="e">
        <f ca="1">SUMIFS(INDIRECT("実行度合表集計!C"&amp;DB52,FALSE),実行度合表集計!$I:$I,CW25,実行度合表集計!$S:$S,$A$25,実行度合表集計!$D:$D,"&lt;&gt;")</f>
        <v>#REF!</v>
      </c>
      <c r="DC25" s="844" t="e">
        <f ca="1">DB25-SUMIFS(実行度合表集計!$Q:$Q,実行度合表集計!$I:$I,CW25,実行度合表集計!$S:$S,$A$25,実行度合表集計!$D:$D,"&lt;&gt;")*1000</f>
        <v>#REF!</v>
      </c>
      <c r="DD25" s="847" t="e">
        <f ca="1">SUMIFS(INDIRECT("実行度合表集計!C"&amp;DD52,FALSE),実行度合表集計!$I:$I,CW25,実行度合表集計!$S:$S,$A$25,実行度合表集計!$D:$D,"&lt;&gt;")*集計フラグ1</f>
        <v>#REF!</v>
      </c>
      <c r="DE25" s="1827" t="str">
        <f>集計グループ1</f>
        <v>アクティエ</v>
      </c>
      <c r="DF25" s="1828"/>
      <c r="DG25" s="1829"/>
      <c r="DH25" s="844" t="e">
        <f ca="1">SUMIFS(INDIRECT("実行度合表集計!C"&amp;DH52,FALSE),実行度合表集計!$I:$I,DE25,実行度合表集計!$S:$S,$A$25,実行度合表集計!$D:$D,"&lt;&gt;")</f>
        <v>#REF!</v>
      </c>
      <c r="DI25" s="849" t="e">
        <f ca="1">IF(DH25&lt;&gt;0,DJ25/DH25,"")</f>
        <v>#REF!</v>
      </c>
      <c r="DJ25" s="868" t="e">
        <f ca="1">SUMIFS(INDIRECT("実行度合表集計!C"&amp;DJ52,FALSE),実行度合表集計!$I:$I,DE25,実行度合表集計!$S:$S,$A$25,実行度合表集計!$D:$D,"&lt;&gt;")</f>
        <v>#REF!</v>
      </c>
      <c r="DK25" s="844" t="e">
        <f ca="1">DJ25-SUMIFS(実行度合表集計!$Q:$Q,実行度合表集計!$I:$I,DE25,実行度合表集計!$S:$S,$A$25,実行度合表集計!$D:$D,"&lt;&gt;")*1000</f>
        <v>#REF!</v>
      </c>
      <c r="DL25" s="847" t="e">
        <f ca="1">SUMIFS(INDIRECT("実行度合表集計!C"&amp;DL52,FALSE),実行度合表集計!$I:$I,DE25,実行度合表集計!$S:$S,$A$25,実行度合表集計!$D:$D,"&lt;&gt;")*集計フラグ1</f>
        <v>#REF!</v>
      </c>
      <c r="DM25" s="848" t="e">
        <f t="shared" ref="DM25:DM44" ca="1" si="45">SUMIF($F$4:$DL$4,"請負金額",F25:DL25)</f>
        <v>#REF!</v>
      </c>
      <c r="DN25" s="849" t="e">
        <f ca="1">IF(DM25&lt;&gt;0,SUMIF($F$4:$DL$4,"利益額",F25:DL25)/DM25,"")</f>
        <v>#REF!</v>
      </c>
      <c r="DO25" s="844" t="e">
        <f t="shared" ref="DO25:DO44" ca="1" si="46">SUMIF($F$4:$DL$4,"経常利益",F25:DL25)</f>
        <v>#REF!</v>
      </c>
      <c r="DP25" s="850" t="e">
        <f t="shared" ref="DP25:DP44" ca="1" si="47">SUMIF($F$4:$DL$4,"棟数",F25:DL25)</f>
        <v>#REF!</v>
      </c>
      <c r="DR25" s="898"/>
      <c r="DS25" s="852"/>
      <c r="DT25" s="853"/>
    </row>
    <row r="26" spans="1:124" ht="14.1" customHeight="1" x14ac:dyDescent="0.25">
      <c r="A26" s="1659"/>
      <c r="B26" s="854" t="s">
        <v>34</v>
      </c>
      <c r="C26" s="1821" t="str">
        <f>集計グループ2</f>
        <v>ネクストハウス</v>
      </c>
      <c r="D26" s="1822"/>
      <c r="E26" s="1823"/>
      <c r="F26" s="855" t="e">
        <f ca="1">SUMIFS(INDIRECT("実行度合表集計!C"&amp;F52,FALSE),実行度合表集計!$I:$I,C26,実行度合表集計!$S:$S,$A$25,実行度合表集計!$D:$D,"&lt;&gt;")</f>
        <v>#REF!</v>
      </c>
      <c r="G26" s="845" t="e">
        <f t="shared" ref="G26:G44" ca="1" si="48">IF(F26&lt;&gt;0,H26/F26,"")</f>
        <v>#REF!</v>
      </c>
      <c r="H26" s="856" t="e">
        <f ca="1">SUMIFS(INDIRECT("実行度合表集計!C"&amp;H52,FALSE),実行度合表集計!$I:$I,C26,実行度合表集計!$S:$S,$A$25,実行度合表集計!$D:$D,"&lt;&gt;")</f>
        <v>#REF!</v>
      </c>
      <c r="I26" s="855" t="e">
        <f ca="1">H26-SUMIFS(実行度合表集計!$Q:$Q,実行度合表集計!$I:$I,C26,実行度合表集計!$S:$S,$A$25,実行度合表集計!$D:$D,"&lt;&gt;")*1000</f>
        <v>#REF!</v>
      </c>
      <c r="J26" s="857" t="e">
        <f ca="1">SUMIFS(INDIRECT("実行度合表集計!C"&amp;J52,FALSE),実行度合表集計!$I:$I,C26,実行度合表集計!$S:$S,$A$25,実行度合表集計!$D:$D,"&lt;&gt;")*集計フラグ2</f>
        <v>#REF!</v>
      </c>
      <c r="K26" s="1821" t="str">
        <f>集計グループ2</f>
        <v>ネクストハウス</v>
      </c>
      <c r="L26" s="1822"/>
      <c r="M26" s="1823"/>
      <c r="N26" s="855" t="e">
        <f ca="1">SUMIFS(INDIRECT("実行度合表集計!C"&amp;N52,FALSE),実行度合表集計!$I:$I,K26,実行度合表集計!$S:$S,$A$25,実行度合表集計!$D:$D,"&lt;&gt;")</f>
        <v>#REF!</v>
      </c>
      <c r="O26" s="845" t="e">
        <f t="shared" ref="O26:O44" ca="1" si="49">IF(N26&lt;&gt;0,P26/N26,"")</f>
        <v>#REF!</v>
      </c>
      <c r="P26" s="856" t="e">
        <f ca="1">SUMIFS(INDIRECT("実行度合表集計!C"&amp;P52,FALSE),実行度合表集計!$I:$I,K26,実行度合表集計!$S:$S,$A$25,実行度合表集計!$D:$D,"&lt;&gt;")</f>
        <v>#REF!</v>
      </c>
      <c r="Q26" s="855" t="e">
        <f ca="1">P26-SUMIFS(実行度合表集計!$Q:$Q,実行度合表集計!$I:$I,K26,実行度合表集計!$S:$S,$A$25,実行度合表集計!$D:$D,"&lt;&gt;")*1000</f>
        <v>#REF!</v>
      </c>
      <c r="R26" s="857" t="e">
        <f ca="1">SUMIFS(INDIRECT("実行度合表集計!C"&amp;R52,FALSE),実行度合表集計!$I:$I,K26,実行度合表集計!$S:$S,$A$25,実行度合表集計!$D:$D,"&lt;&gt;")*集計フラグ2</f>
        <v>#REF!</v>
      </c>
      <c r="S26" s="1821" t="str">
        <f>集計グループ2</f>
        <v>ネクストハウス</v>
      </c>
      <c r="T26" s="1822"/>
      <c r="U26" s="1823"/>
      <c r="V26" s="855" t="e">
        <f ca="1">SUMIFS(INDIRECT("実行度合表集計!C"&amp;V52,FALSE),実行度合表集計!$I:$I,S26,実行度合表集計!$S:$S,$A$25,実行度合表集計!$D:$D,"&lt;&gt;")</f>
        <v>#REF!</v>
      </c>
      <c r="W26" s="845" t="e">
        <f t="shared" ref="W26:W44" ca="1" si="50">IF(V26&lt;&gt;0,X26/V26,"")</f>
        <v>#REF!</v>
      </c>
      <c r="X26" s="856" t="e">
        <f ca="1">SUMIFS(INDIRECT("実行度合表集計!C"&amp;X52,FALSE),実行度合表集計!$I:$I,S26,実行度合表集計!$S:$S,$A$25,実行度合表集計!$D:$D,"&lt;&gt;")</f>
        <v>#REF!</v>
      </c>
      <c r="Y26" s="855" t="e">
        <f ca="1">X26-SUMIFS(実行度合表集計!$Q:$Q,実行度合表集計!$I:$I,S26,実行度合表集計!$S:$S,$A$25,実行度合表集計!$D:$D,"&lt;&gt;")*1000</f>
        <v>#REF!</v>
      </c>
      <c r="Z26" s="857" t="e">
        <f ca="1">SUMIFS(INDIRECT("実行度合表集計!C"&amp;Z52,FALSE),実行度合表集計!$I:$I,S26,実行度合表集計!$S:$S,$A$25,実行度合表集計!$D:$D,"&lt;&gt;")*集計フラグ2</f>
        <v>#REF!</v>
      </c>
      <c r="AA26" s="858" t="e">
        <f t="shared" ca="1" si="39"/>
        <v>#REF!</v>
      </c>
      <c r="AB26" s="845" t="e">
        <f t="shared" ref="AB26:AB44" ca="1" si="51">IF(AA26&lt;&gt;0,SUMIF($F$4:$Z$4,"利益額",F26:Z26)/AA26,"")</f>
        <v>#REF!</v>
      </c>
      <c r="AC26" s="855" t="e">
        <f t="shared" ca="1" si="40"/>
        <v>#REF!</v>
      </c>
      <c r="AD26" s="857" t="e">
        <f t="shared" ca="1" si="41"/>
        <v>#REF!</v>
      </c>
      <c r="AE26" s="1659"/>
      <c r="AF26" s="854" t="s">
        <v>34</v>
      </c>
      <c r="AG26" s="1821" t="str">
        <f>集計グループ2</f>
        <v>ネクストハウス</v>
      </c>
      <c r="AH26" s="1822"/>
      <c r="AI26" s="1823"/>
      <c r="AJ26" s="855" t="e">
        <f ca="1">SUMIFS(INDIRECT("実行度合表集計!C"&amp;AJ52,FALSE),実行度合表集計!$I:$I,AG26,実行度合表集計!$S:$S,$A$25,実行度合表集計!$D:$D,"&lt;&gt;")</f>
        <v>#REF!</v>
      </c>
      <c r="AK26" s="845" t="e">
        <f t="shared" ref="AK26:AK44" ca="1" si="52">IF(AJ26&lt;&gt;0,AL26/AJ26,"")</f>
        <v>#REF!</v>
      </c>
      <c r="AL26" s="856" t="e">
        <f ca="1">SUMIFS(INDIRECT("実行度合表集計!C"&amp;AL52,FALSE),実行度合表集計!$I:$I,AG26,実行度合表集計!$S:$S,$A$25,実行度合表集計!$D:$D,"&lt;&gt;")</f>
        <v>#REF!</v>
      </c>
      <c r="AM26" s="855" t="e">
        <f ca="1">AL26-SUMIFS(実行度合表集計!$Q:$Q,実行度合表集計!$I:$I,AG26,実行度合表集計!$S:$S,$A$25,実行度合表集計!$D:$D,"&lt;&gt;")*1000</f>
        <v>#REF!</v>
      </c>
      <c r="AN26" s="857" t="e">
        <f ca="1">SUMIFS(INDIRECT("実行度合表集計!C"&amp;AN52,FALSE),実行度合表集計!$I:$I,AG26,実行度合表集計!$S:$S,$A$25,実行度合表集計!$D:$D,"&lt;&gt;")*集計フラグ2</f>
        <v>#REF!</v>
      </c>
      <c r="AO26" s="1821" t="str">
        <f>集計グループ2</f>
        <v>ネクストハウス</v>
      </c>
      <c r="AP26" s="1822"/>
      <c r="AQ26" s="1823"/>
      <c r="AR26" s="855" t="e">
        <f ca="1">SUMIFS(INDIRECT("実行度合表集計!C"&amp;AR52,FALSE),実行度合表集計!$I:$I,AO26,実行度合表集計!$S:$S,$A$25,実行度合表集計!$D:$D,"&lt;&gt;")</f>
        <v>#REF!</v>
      </c>
      <c r="AS26" s="845" t="e">
        <f t="shared" ref="AS26:AS44" ca="1" si="53">IF(AR26&lt;&gt;0,AT26/AR26,"")</f>
        <v>#REF!</v>
      </c>
      <c r="AT26" s="856" t="e">
        <f ca="1">SUMIFS(INDIRECT("実行度合表集計!C"&amp;AT52,FALSE),実行度合表集計!$I:$I,AO26,実行度合表集計!$S:$S,$A$25,実行度合表集計!$D:$D,"&lt;&gt;")</f>
        <v>#REF!</v>
      </c>
      <c r="AU26" s="855" t="e">
        <f ca="1">AT26-SUMIFS(実行度合表集計!$Q:$Q,実行度合表集計!$I:$I,AO26,実行度合表集計!$S:$S,$A$25,実行度合表集計!$D:$D,"&lt;&gt;")*1000</f>
        <v>#REF!</v>
      </c>
      <c r="AV26" s="857" t="e">
        <f ca="1">SUMIFS(INDIRECT("実行度合表集計!C"&amp;AV52,FALSE),実行度合表集計!$I:$I,AO26,実行度合表集計!$S:$S,$A$25,実行度合表集計!$D:$D,"&lt;&gt;")*集計フラグ2</f>
        <v>#REF!</v>
      </c>
      <c r="AW26" s="1821" t="str">
        <f>集計グループ2</f>
        <v>ネクストハウス</v>
      </c>
      <c r="AX26" s="1822"/>
      <c r="AY26" s="1823"/>
      <c r="AZ26" s="855" t="e">
        <f ca="1">SUMIFS(INDIRECT("実行度合表集計!C"&amp;AZ52,FALSE),実行度合表集計!$I:$I,AW26,実行度合表集計!$S:$S,$A$25,実行度合表集計!$D:$D,"&lt;&gt;")</f>
        <v>#REF!</v>
      </c>
      <c r="BA26" s="845" t="e">
        <f t="shared" ref="BA26:BA44" ca="1" si="54">IF(AZ26&lt;&gt;0,BB26/AZ26,"")</f>
        <v>#REF!</v>
      </c>
      <c r="BB26" s="856" t="e">
        <f ca="1">SUMIFS(INDIRECT("実行度合表集計!C"&amp;BB52,FALSE),実行度合表集計!$I:$I,AW26,実行度合表集計!$S:$S,$A$25,実行度合表集計!$D:$D,"&lt;&gt;")</f>
        <v>#REF!</v>
      </c>
      <c r="BC26" s="855" t="e">
        <f ca="1">BB26-SUMIFS(実行度合表集計!$Q:$Q,実行度合表集計!$I:$I,AW26,実行度合表集計!$S:$S,$A$25,実行度合表集計!$D:$D,"&lt;&gt;")*1000</f>
        <v>#REF!</v>
      </c>
      <c r="BD26" s="857" t="e">
        <f ca="1">SUMIFS(INDIRECT("実行度合表集計!C"&amp;BD52,FALSE),実行度合表集計!$I:$I,AW26,実行度合表集計!$S:$S,$A$25,実行度合表集計!$D:$D,"&lt;&gt;")*集計フラグ2</f>
        <v>#REF!</v>
      </c>
      <c r="BE26" s="858" t="e">
        <f t="shared" ca="1" si="42"/>
        <v>#REF!</v>
      </c>
      <c r="BF26" s="845" t="e">
        <f t="shared" ref="BF26:BF33" ca="1" si="55">IF(BE26&lt;&gt;0,SUMIF($F$4:$BD$4,"利益額",F26:BD26)/BE26,"")</f>
        <v>#REF!</v>
      </c>
      <c r="BG26" s="855" t="e">
        <f t="shared" ca="1" si="43"/>
        <v>#REF!</v>
      </c>
      <c r="BH26" s="857" t="e">
        <f t="shared" ca="1" si="44"/>
        <v>#REF!</v>
      </c>
      <c r="BI26" s="1659"/>
      <c r="BJ26" s="854" t="s">
        <v>34</v>
      </c>
      <c r="BK26" s="1821" t="str">
        <f>集計グループ2</f>
        <v>ネクストハウス</v>
      </c>
      <c r="BL26" s="1822"/>
      <c r="BM26" s="1823"/>
      <c r="BN26" s="855" t="e">
        <f ca="1">SUMIFS(INDIRECT("実行度合表集計!C"&amp;BN52,FALSE),実行度合表集計!$I:$I,BK26,実行度合表集計!$S:$S,$A$25,実行度合表集計!$D:$D,"&lt;&gt;")</f>
        <v>#REF!</v>
      </c>
      <c r="BO26" s="845" t="e">
        <f t="shared" ref="BO26:BO44" ca="1" si="56">IF(BN26&lt;&gt;0,BP26/BN26,"")</f>
        <v>#REF!</v>
      </c>
      <c r="BP26" s="856" t="e">
        <f ca="1">SUMIFS(INDIRECT("実行度合表集計!C"&amp;BP52,FALSE),実行度合表集計!$I:$I,BK26,実行度合表集計!$S:$S,$A$25,実行度合表集計!$D:$D,"&lt;&gt;")</f>
        <v>#REF!</v>
      </c>
      <c r="BQ26" s="855" t="e">
        <f ca="1">BP26-SUMIFS(実行度合表集計!$Q:$Q,実行度合表集計!$I:$I,BK26,実行度合表集計!$S:$S,$A$25,実行度合表集計!$D:$D,"&lt;&gt;")*1000</f>
        <v>#REF!</v>
      </c>
      <c r="BR26" s="857" t="e">
        <f ca="1">SUMIFS(INDIRECT("実行度合表集計!C"&amp;BR52,FALSE),実行度合表集計!$I:$I,BK26,実行度合表集計!$S:$S,$A$25,実行度合表集計!$D:$D,"&lt;&gt;")*集計フラグ2</f>
        <v>#REF!</v>
      </c>
      <c r="BS26" s="1821" t="str">
        <f>集計グループ2</f>
        <v>ネクストハウス</v>
      </c>
      <c r="BT26" s="1822"/>
      <c r="BU26" s="1823"/>
      <c r="BV26" s="855" t="e">
        <f ca="1">SUMIFS(INDIRECT("実行度合表集計!C"&amp;BV52,FALSE),実行度合表集計!$I:$I,BS26,実行度合表集計!$S:$S,$A$25,実行度合表集計!$D:$D,"&lt;&gt;")</f>
        <v>#REF!</v>
      </c>
      <c r="BW26" s="845" t="e">
        <f t="shared" ref="BW26:BW44" ca="1" si="57">IF(BV26&lt;&gt;0,BX26/BV26,"")</f>
        <v>#REF!</v>
      </c>
      <c r="BX26" s="856" t="e">
        <f ca="1">SUMIFS(INDIRECT("実行度合表集計!C"&amp;BX52,FALSE),実行度合表集計!$I:$I,BS26,実行度合表集計!$S:$S,$A$25,実行度合表集計!$D:$D,"&lt;&gt;")</f>
        <v>#REF!</v>
      </c>
      <c r="BY26" s="855" t="e">
        <f ca="1">BX26-SUMIFS(実行度合表集計!$Q:$Q,実行度合表集計!$I:$I,BS26,実行度合表集計!$S:$S,$A$25,実行度合表集計!$D:$D,"&lt;&gt;")*1000</f>
        <v>#REF!</v>
      </c>
      <c r="BZ26" s="857" t="e">
        <f ca="1">SUMIFS(INDIRECT("実行度合表集計!C"&amp;BZ52,FALSE),実行度合表集計!$I:$I,BS26,実行度合表集計!$S:$S,$A$25,実行度合表集計!$D:$D,"&lt;&gt;")*集計フラグ2</f>
        <v>#REF!</v>
      </c>
      <c r="CA26" s="1821" t="str">
        <f>集計グループ2</f>
        <v>ネクストハウス</v>
      </c>
      <c r="CB26" s="1822"/>
      <c r="CC26" s="1823"/>
      <c r="CD26" s="855" t="e">
        <f ca="1">SUMIFS(INDIRECT("実行度合表集計!C"&amp;CD52,FALSE),実行度合表集計!$I:$I,CA26,実行度合表集計!$S:$S,$A$25,実行度合表集計!$D:$D,"&lt;&gt;")</f>
        <v>#REF!</v>
      </c>
      <c r="CE26" s="845" t="e">
        <f t="shared" ref="CE26:CE44" ca="1" si="58">IF(CD26&lt;&gt;0,CF26/CD26,"")</f>
        <v>#REF!</v>
      </c>
      <c r="CF26" s="856" t="e">
        <f ca="1">SUMIFS(INDIRECT("実行度合表集計!C"&amp;CF52,FALSE),実行度合表集計!$I:$I,CA26,実行度合表集計!$S:$S,$A$25,実行度合表集計!$D:$D,"&lt;&gt;")</f>
        <v>#REF!</v>
      </c>
      <c r="CG26" s="855" t="e">
        <f ca="1">CF26-SUMIFS(実行度合表集計!$Q:$Q,実行度合表集計!$I:$I,CA26,実行度合表集計!$S:$S,$A$25,実行度合表集計!$D:$D,"&lt;&gt;")*1000</f>
        <v>#REF!</v>
      </c>
      <c r="CH26" s="857" t="e">
        <f ca="1">SUMIFS(INDIRECT("実行度合表集計!C"&amp;CH52,FALSE),実行度合表集計!$I:$I,CA26,実行度合表集計!$S:$S,$A$25,実行度合表集計!$D:$D,"&lt;&gt;")*集計フラグ2</f>
        <v>#REF!</v>
      </c>
      <c r="CI26" s="858" t="e">
        <f t="shared" ref="CI26:CI44" ca="1" si="59">SUMIF($BN$4:$CH$4,"請負金額",BN26:CH26)</f>
        <v>#REF!</v>
      </c>
      <c r="CJ26" s="845" t="e">
        <f t="shared" ref="CJ26:CJ44" ca="1" si="60">IF(CI26&lt;&gt;0,SUMIF($BN$4:$CH$4,"利益額",BN26:CH26)/CI26,"")</f>
        <v>#REF!</v>
      </c>
      <c r="CK26" s="855" t="e">
        <f t="shared" ref="CK26:CK44" ca="1" si="61">SUMIF($BN$4:$CH$4,"経常利益",BN26:CH26)</f>
        <v>#REF!</v>
      </c>
      <c r="CL26" s="857" t="e">
        <f t="shared" ref="CL26:CL44" ca="1" si="62">SUMIF($BN$4:$CH$4,"棟数",BN26:CH26)</f>
        <v>#REF!</v>
      </c>
      <c r="CM26" s="1659"/>
      <c r="CN26" s="854" t="s">
        <v>34</v>
      </c>
      <c r="CO26" s="1821" t="str">
        <f>集計グループ2</f>
        <v>ネクストハウス</v>
      </c>
      <c r="CP26" s="1822"/>
      <c r="CQ26" s="1823"/>
      <c r="CR26" s="855" t="e">
        <f ca="1">SUMIFS(INDIRECT("実行度合表集計!C"&amp;CR52,FALSE),実行度合表集計!$I:$I,CO26,実行度合表集計!$S:$S,$A$25,実行度合表集計!$D:$D,"&lt;&gt;")</f>
        <v>#REF!</v>
      </c>
      <c r="CS26" s="845" t="e">
        <f t="shared" ref="CS26:CS44" ca="1" si="63">IF(CR26&lt;&gt;0,CT26/CR26,"")</f>
        <v>#REF!</v>
      </c>
      <c r="CT26" s="856" t="e">
        <f ca="1">SUMIFS(INDIRECT("実行度合表集計!C"&amp;CT52,FALSE),実行度合表集計!$I:$I,CO26,実行度合表集計!$S:$S,$A$25,実行度合表集計!$D:$D,"&lt;&gt;")</f>
        <v>#REF!</v>
      </c>
      <c r="CU26" s="855" t="e">
        <f ca="1">CT26-SUMIFS(実行度合表集計!$Q:$Q,実行度合表集計!$I:$I,CO26,実行度合表集計!$S:$S,$A$25,実行度合表集計!$D:$D,"&lt;&gt;")*1000</f>
        <v>#REF!</v>
      </c>
      <c r="CV26" s="857" t="e">
        <f ca="1">SUMIFS(INDIRECT("実行度合表集計!C"&amp;CV52,FALSE),実行度合表集計!$I:$I,CO26,実行度合表集計!$S:$S,$A$25,実行度合表集計!$D:$D,"&lt;&gt;")*集計フラグ2</f>
        <v>#REF!</v>
      </c>
      <c r="CW26" s="1821" t="str">
        <f>集計グループ2</f>
        <v>ネクストハウス</v>
      </c>
      <c r="CX26" s="1822"/>
      <c r="CY26" s="1823"/>
      <c r="CZ26" s="855" t="e">
        <f ca="1">SUMIFS(INDIRECT("実行度合表集計!C"&amp;CZ52,FALSE),実行度合表集計!$I:$I,CW26,実行度合表集計!$S:$S,$A$25,実行度合表集計!$D:$D,"&lt;&gt;")</f>
        <v>#REF!</v>
      </c>
      <c r="DA26" s="845" t="e">
        <f t="shared" ref="DA26:DA44" ca="1" si="64">IF(CZ26&lt;&gt;0,DB26/CZ26,"")</f>
        <v>#REF!</v>
      </c>
      <c r="DB26" s="856" t="e">
        <f ca="1">SUMIFS(INDIRECT("実行度合表集計!C"&amp;DB52,FALSE),実行度合表集計!$I:$I,CW26,実行度合表集計!$S:$S,$A$25,実行度合表集計!$D:$D,"&lt;&gt;")</f>
        <v>#REF!</v>
      </c>
      <c r="DC26" s="855" t="e">
        <f ca="1">DB26-SUMIFS(実行度合表集計!$Q:$Q,実行度合表集計!$I:$I,CW26,実行度合表集計!$S:$S,$A$25,実行度合表集計!$D:$D,"&lt;&gt;")*1000</f>
        <v>#REF!</v>
      </c>
      <c r="DD26" s="857" t="e">
        <f ca="1">SUMIFS(INDIRECT("実行度合表集計!C"&amp;DD52,FALSE),実行度合表集計!$I:$I,CW26,実行度合表集計!$S:$S,$A$25,実行度合表集計!$D:$D,"&lt;&gt;")*集計フラグ2</f>
        <v>#REF!</v>
      </c>
      <c r="DE26" s="1821" t="str">
        <f>集計グループ2</f>
        <v>ネクストハウス</v>
      </c>
      <c r="DF26" s="1822"/>
      <c r="DG26" s="1823"/>
      <c r="DH26" s="855" t="e">
        <f ca="1">SUMIFS(INDIRECT("実行度合表集計!C"&amp;DH52,FALSE),実行度合表集計!$I:$I,DE26,実行度合表集計!$S:$S,$A$25,実行度合表集計!$D:$D,"&lt;&gt;")</f>
        <v>#REF!</v>
      </c>
      <c r="DI26" s="845" t="e">
        <f t="shared" ref="DI26:DI44" ca="1" si="65">IF(DH26&lt;&gt;0,DJ26/DH26,"")</f>
        <v>#REF!</v>
      </c>
      <c r="DJ26" s="856" t="e">
        <f ca="1">SUMIFS(INDIRECT("実行度合表集計!C"&amp;DJ52,FALSE),実行度合表集計!$I:$I,DE26,実行度合表集計!$S:$S,$A$25,実行度合表集計!$D:$D,"&lt;&gt;")</f>
        <v>#REF!</v>
      </c>
      <c r="DK26" s="855" t="e">
        <f ca="1">DJ26-SUMIFS(実行度合表集計!$Q:$Q,実行度合表集計!$I:$I,DE26,実行度合表集計!$S:$S,$A$25,実行度合表集計!$D:$D,"&lt;&gt;")*1000</f>
        <v>#REF!</v>
      </c>
      <c r="DL26" s="857" t="e">
        <f ca="1">SUMIFS(INDIRECT("実行度合表集計!C"&amp;DL52,FALSE),実行度合表集計!$I:$I,DE26,実行度合表集計!$S:$S,$A$25,実行度合表集計!$D:$D,"&lt;&gt;")*集計フラグ2</f>
        <v>#REF!</v>
      </c>
      <c r="DM26" s="858" t="e">
        <f t="shared" ca="1" si="45"/>
        <v>#REF!</v>
      </c>
      <c r="DN26" s="845" t="e">
        <f t="shared" ref="DN26:DN44" ca="1" si="66">IF(DM26&lt;&gt;0,SUMIF($F$4:$DL$4,"利益額",F26:DL26)/DM26,"")</f>
        <v>#REF!</v>
      </c>
      <c r="DO26" s="855" t="e">
        <f t="shared" ca="1" si="46"/>
        <v>#REF!</v>
      </c>
      <c r="DP26" s="859" t="e">
        <f t="shared" ca="1" si="47"/>
        <v>#REF!</v>
      </c>
      <c r="DR26" s="898"/>
      <c r="DS26" s="852"/>
      <c r="DT26" s="853"/>
    </row>
    <row r="27" spans="1:124" ht="14.1" customHeight="1" x14ac:dyDescent="0.25">
      <c r="A27" s="1659"/>
      <c r="B27" s="854" t="s">
        <v>343</v>
      </c>
      <c r="C27" s="1821" t="str">
        <f>集計グループ3</f>
        <v>アクティブハウス</v>
      </c>
      <c r="D27" s="1822"/>
      <c r="E27" s="1823"/>
      <c r="F27" s="855" t="e">
        <f ca="1">SUMIFS(INDIRECT("実行度合表集計!C"&amp;F52,FALSE),実行度合表集計!$I:$I,C27,実行度合表集計!$S:$S,$A$25,実行度合表集計!$D:$D,"&lt;&gt;")</f>
        <v>#REF!</v>
      </c>
      <c r="G27" s="845" t="e">
        <f t="shared" ca="1" si="48"/>
        <v>#REF!</v>
      </c>
      <c r="H27" s="856" t="e">
        <f ca="1">SUMIFS(INDIRECT("実行度合表集計!C"&amp;H52,FALSE),実行度合表集計!$I:$I,C27,実行度合表集計!$S:$S,$A$25,実行度合表集計!$D:$D,"&lt;&gt;")</f>
        <v>#REF!</v>
      </c>
      <c r="I27" s="855" t="e">
        <f ca="1">H27-SUMIFS(実行度合表集計!$Q:$Q,実行度合表集計!$I:$I,C27,実行度合表集計!$S:$S,$A$25,実行度合表集計!$D:$D,"&lt;&gt;")*1000</f>
        <v>#REF!</v>
      </c>
      <c r="J27" s="857" t="e">
        <f ca="1">SUMIFS(INDIRECT("実行度合表集計!C"&amp;J52,FALSE),実行度合表集計!$I:$I,C27,実行度合表集計!$S:$S,$A$25,実行度合表集計!$D:$D,"&lt;&gt;")*集計フラグ3</f>
        <v>#REF!</v>
      </c>
      <c r="K27" s="1821" t="str">
        <f>集計グループ3</f>
        <v>アクティブハウス</v>
      </c>
      <c r="L27" s="1822"/>
      <c r="M27" s="1823"/>
      <c r="N27" s="855" t="e">
        <f ca="1">SUMIFS(INDIRECT("実行度合表集計!C"&amp;N52,FALSE),実行度合表集計!$I:$I,K27,実行度合表集計!$S:$S,$A$25,実行度合表集計!$D:$D,"&lt;&gt;")</f>
        <v>#REF!</v>
      </c>
      <c r="O27" s="845" t="e">
        <f t="shared" ca="1" si="49"/>
        <v>#REF!</v>
      </c>
      <c r="P27" s="856" t="e">
        <f ca="1">SUMIFS(INDIRECT("実行度合表集計!C"&amp;P52,FALSE),実行度合表集計!$I:$I,K27,実行度合表集計!$S:$S,$A$25,実行度合表集計!$D:$D,"&lt;&gt;")</f>
        <v>#REF!</v>
      </c>
      <c r="Q27" s="855" t="e">
        <f ca="1">P27-SUMIFS(実行度合表集計!$Q:$Q,実行度合表集計!$I:$I,K27,実行度合表集計!$S:$S,$A$25,実行度合表集計!$D:$D,"&lt;&gt;")*1000</f>
        <v>#REF!</v>
      </c>
      <c r="R27" s="857" t="e">
        <f ca="1">SUMIFS(INDIRECT("実行度合表集計!C"&amp;R52,FALSE),実行度合表集計!$I:$I,K27,実行度合表集計!$S:$S,$A$25,実行度合表集計!$D:$D,"&lt;&gt;")*集計フラグ3</f>
        <v>#REF!</v>
      </c>
      <c r="S27" s="1821" t="str">
        <f>集計グループ3</f>
        <v>アクティブハウス</v>
      </c>
      <c r="T27" s="1822"/>
      <c r="U27" s="1823"/>
      <c r="V27" s="855" t="e">
        <f ca="1">SUMIFS(INDIRECT("実行度合表集計!C"&amp;V52,FALSE),実行度合表集計!$I:$I,S27,実行度合表集計!$S:$S,$A$25,実行度合表集計!$D:$D,"&lt;&gt;")</f>
        <v>#REF!</v>
      </c>
      <c r="W27" s="845" t="e">
        <f t="shared" ca="1" si="50"/>
        <v>#REF!</v>
      </c>
      <c r="X27" s="856" t="e">
        <f ca="1">SUMIFS(INDIRECT("実行度合表集計!C"&amp;X52,FALSE),実行度合表集計!$I:$I,S27,実行度合表集計!$S:$S,$A$25,実行度合表集計!$D:$D,"&lt;&gt;")</f>
        <v>#REF!</v>
      </c>
      <c r="Y27" s="855" t="e">
        <f ca="1">X27-SUMIFS(実行度合表集計!$Q:$Q,実行度合表集計!$I:$I,S27,実行度合表集計!$S:$S,$A$25,実行度合表集計!$D:$D,"&lt;&gt;")*1000</f>
        <v>#REF!</v>
      </c>
      <c r="Z27" s="857" t="e">
        <f ca="1">SUMIFS(INDIRECT("実行度合表集計!C"&amp;Z52,FALSE),実行度合表集計!$I:$I,S27,実行度合表集計!$S:$S,$A$25,実行度合表集計!$D:$D,"&lt;&gt;")*集計フラグ3</f>
        <v>#REF!</v>
      </c>
      <c r="AA27" s="858" t="e">
        <f t="shared" ca="1" si="39"/>
        <v>#REF!</v>
      </c>
      <c r="AB27" s="845" t="e">
        <f t="shared" ca="1" si="51"/>
        <v>#REF!</v>
      </c>
      <c r="AC27" s="855" t="e">
        <f t="shared" ca="1" si="40"/>
        <v>#REF!</v>
      </c>
      <c r="AD27" s="857" t="e">
        <f t="shared" ca="1" si="41"/>
        <v>#REF!</v>
      </c>
      <c r="AE27" s="1659"/>
      <c r="AF27" s="854" t="s">
        <v>343</v>
      </c>
      <c r="AG27" s="1821" t="str">
        <f>集計グループ3</f>
        <v>アクティブハウス</v>
      </c>
      <c r="AH27" s="1822"/>
      <c r="AI27" s="1823"/>
      <c r="AJ27" s="855" t="e">
        <f ca="1">SUMIFS(INDIRECT("実行度合表集計!C"&amp;AJ52,FALSE),実行度合表集計!$I:$I,AG27,実行度合表集計!$S:$S,$A$25,実行度合表集計!$D:$D,"&lt;&gt;")</f>
        <v>#REF!</v>
      </c>
      <c r="AK27" s="845" t="e">
        <f t="shared" ca="1" si="52"/>
        <v>#REF!</v>
      </c>
      <c r="AL27" s="856" t="e">
        <f ca="1">SUMIFS(INDIRECT("実行度合表集計!C"&amp;AL52,FALSE),実行度合表集計!$I:$I,AG27,実行度合表集計!$S:$S,$A$25,実行度合表集計!$D:$D,"&lt;&gt;")</f>
        <v>#REF!</v>
      </c>
      <c r="AM27" s="855" t="e">
        <f ca="1">AL27-SUMIFS(実行度合表集計!$Q:$Q,実行度合表集計!$I:$I,AG27,実行度合表集計!$S:$S,$A$25,実行度合表集計!$D:$D,"&lt;&gt;")*1000</f>
        <v>#REF!</v>
      </c>
      <c r="AN27" s="857" t="e">
        <f ca="1">SUMIFS(INDIRECT("実行度合表集計!C"&amp;AN52,FALSE),実行度合表集計!$I:$I,AG27,実行度合表集計!$S:$S,$A$25,実行度合表集計!$D:$D,"&lt;&gt;")*集計フラグ3</f>
        <v>#REF!</v>
      </c>
      <c r="AO27" s="1821" t="str">
        <f>集計グループ3</f>
        <v>アクティブハウス</v>
      </c>
      <c r="AP27" s="1822"/>
      <c r="AQ27" s="1823"/>
      <c r="AR27" s="855" t="e">
        <f ca="1">SUMIFS(INDIRECT("実行度合表集計!C"&amp;AR52,FALSE),実行度合表集計!$I:$I,AO27,実行度合表集計!$S:$S,$A$25,実行度合表集計!$D:$D,"&lt;&gt;")</f>
        <v>#REF!</v>
      </c>
      <c r="AS27" s="845" t="e">
        <f t="shared" ca="1" si="53"/>
        <v>#REF!</v>
      </c>
      <c r="AT27" s="856" t="e">
        <f ca="1">SUMIFS(INDIRECT("実行度合表集計!C"&amp;AT52,FALSE),実行度合表集計!$I:$I,AO27,実行度合表集計!$S:$S,$A$25,実行度合表集計!$D:$D,"&lt;&gt;")</f>
        <v>#REF!</v>
      </c>
      <c r="AU27" s="855" t="e">
        <f ca="1">AT27-SUMIFS(実行度合表集計!$Q:$Q,実行度合表集計!$I:$I,AO27,実行度合表集計!$S:$S,$A$25,実行度合表集計!$D:$D,"&lt;&gt;")*1000</f>
        <v>#REF!</v>
      </c>
      <c r="AV27" s="857" t="e">
        <f ca="1">SUMIFS(INDIRECT("実行度合表集計!C"&amp;AV52,FALSE),実行度合表集計!$I:$I,AO27,実行度合表集計!$S:$S,$A$25,実行度合表集計!$D:$D,"&lt;&gt;")*集計フラグ3</f>
        <v>#REF!</v>
      </c>
      <c r="AW27" s="1821" t="str">
        <f>集計グループ3</f>
        <v>アクティブハウス</v>
      </c>
      <c r="AX27" s="1822"/>
      <c r="AY27" s="1823"/>
      <c r="AZ27" s="855" t="e">
        <f ca="1">SUMIFS(INDIRECT("実行度合表集計!C"&amp;AZ52,FALSE),実行度合表集計!$I:$I,AW27,実行度合表集計!$S:$S,$A$25,実行度合表集計!$D:$D,"&lt;&gt;")</f>
        <v>#REF!</v>
      </c>
      <c r="BA27" s="845" t="e">
        <f t="shared" ca="1" si="54"/>
        <v>#REF!</v>
      </c>
      <c r="BB27" s="856" t="e">
        <f ca="1">SUMIFS(INDIRECT("実行度合表集計!C"&amp;BB52,FALSE),実行度合表集計!$I:$I,AW27,実行度合表集計!$S:$S,$A$25,実行度合表集計!$D:$D,"&lt;&gt;")</f>
        <v>#REF!</v>
      </c>
      <c r="BC27" s="855" t="e">
        <f ca="1">BB27-SUMIFS(実行度合表集計!$Q:$Q,実行度合表集計!$I:$I,AW27,実行度合表集計!$S:$S,$A$25,実行度合表集計!$D:$D,"&lt;&gt;")*1000</f>
        <v>#REF!</v>
      </c>
      <c r="BD27" s="857" t="e">
        <f ca="1">SUMIFS(INDIRECT("実行度合表集計!C"&amp;BD52,FALSE),実行度合表集計!$I:$I,AW27,実行度合表集計!$S:$S,$A$25,実行度合表集計!$D:$D,"&lt;&gt;")*集計フラグ3</f>
        <v>#REF!</v>
      </c>
      <c r="BE27" s="858" t="e">
        <f t="shared" ca="1" si="42"/>
        <v>#REF!</v>
      </c>
      <c r="BF27" s="845" t="e">
        <f t="shared" ca="1" si="55"/>
        <v>#REF!</v>
      </c>
      <c r="BG27" s="855" t="e">
        <f t="shared" ca="1" si="43"/>
        <v>#REF!</v>
      </c>
      <c r="BH27" s="857" t="e">
        <f t="shared" ca="1" si="44"/>
        <v>#REF!</v>
      </c>
      <c r="BI27" s="1659"/>
      <c r="BJ27" s="854" t="s">
        <v>343</v>
      </c>
      <c r="BK27" s="1821" t="str">
        <f>集計グループ3</f>
        <v>アクティブハウス</v>
      </c>
      <c r="BL27" s="1822"/>
      <c r="BM27" s="1823"/>
      <c r="BN27" s="855" t="e">
        <f ca="1">SUMIFS(INDIRECT("実行度合表集計!C"&amp;BN52,FALSE),実行度合表集計!$I:$I,BK27,実行度合表集計!$S:$S,$A$25,実行度合表集計!$D:$D,"&lt;&gt;")</f>
        <v>#REF!</v>
      </c>
      <c r="BO27" s="845" t="e">
        <f t="shared" ca="1" si="56"/>
        <v>#REF!</v>
      </c>
      <c r="BP27" s="856" t="e">
        <f ca="1">SUMIFS(INDIRECT("実行度合表集計!C"&amp;BP52,FALSE),実行度合表集計!$I:$I,BK27,実行度合表集計!$S:$S,$A$25,実行度合表集計!$D:$D,"&lt;&gt;")</f>
        <v>#REF!</v>
      </c>
      <c r="BQ27" s="855" t="e">
        <f ca="1">BP27-SUMIFS(実行度合表集計!$Q:$Q,実行度合表集計!$I:$I,BK27,実行度合表集計!$S:$S,$A$25,実行度合表集計!$D:$D,"&lt;&gt;")*1000</f>
        <v>#REF!</v>
      </c>
      <c r="BR27" s="857" t="e">
        <f ca="1">SUMIFS(INDIRECT("実行度合表集計!C"&amp;BR52,FALSE),実行度合表集計!$I:$I,BK27,実行度合表集計!$S:$S,$A$25,実行度合表集計!$D:$D,"&lt;&gt;")*集計フラグ3</f>
        <v>#REF!</v>
      </c>
      <c r="BS27" s="1821" t="str">
        <f>集計グループ3</f>
        <v>アクティブハウス</v>
      </c>
      <c r="BT27" s="1822"/>
      <c r="BU27" s="1823"/>
      <c r="BV27" s="855" t="e">
        <f ca="1">SUMIFS(INDIRECT("実行度合表集計!C"&amp;BV52,FALSE),実行度合表集計!$I:$I,BS27,実行度合表集計!$S:$S,$A$25,実行度合表集計!$D:$D,"&lt;&gt;")</f>
        <v>#REF!</v>
      </c>
      <c r="BW27" s="845" t="e">
        <f t="shared" ca="1" si="57"/>
        <v>#REF!</v>
      </c>
      <c r="BX27" s="856" t="e">
        <f ca="1">SUMIFS(INDIRECT("実行度合表集計!C"&amp;BX52,FALSE),実行度合表集計!$I:$I,BS27,実行度合表集計!$S:$S,$A$25,実行度合表集計!$D:$D,"&lt;&gt;")</f>
        <v>#REF!</v>
      </c>
      <c r="BY27" s="855" t="e">
        <f ca="1">BX27-SUMIFS(実行度合表集計!$Q:$Q,実行度合表集計!$I:$I,BS27,実行度合表集計!$S:$S,$A$25,実行度合表集計!$D:$D,"&lt;&gt;")*1000</f>
        <v>#REF!</v>
      </c>
      <c r="BZ27" s="857" t="e">
        <f ca="1">SUMIFS(INDIRECT("実行度合表集計!C"&amp;BZ52,FALSE),実行度合表集計!$I:$I,BS27,実行度合表集計!$S:$S,$A$25,実行度合表集計!$D:$D,"&lt;&gt;")*集計フラグ3</f>
        <v>#REF!</v>
      </c>
      <c r="CA27" s="1821" t="str">
        <f>集計グループ3</f>
        <v>アクティブハウス</v>
      </c>
      <c r="CB27" s="1822"/>
      <c r="CC27" s="1823"/>
      <c r="CD27" s="855" t="e">
        <f ca="1">SUMIFS(INDIRECT("実行度合表集計!C"&amp;CD52,FALSE),実行度合表集計!$I:$I,CA27,実行度合表集計!$S:$S,$A$25,実行度合表集計!$D:$D,"&lt;&gt;")</f>
        <v>#REF!</v>
      </c>
      <c r="CE27" s="845" t="e">
        <f t="shared" ca="1" si="58"/>
        <v>#REF!</v>
      </c>
      <c r="CF27" s="856" t="e">
        <f ca="1">SUMIFS(INDIRECT("実行度合表集計!C"&amp;CF52,FALSE),実行度合表集計!$I:$I,CA27,実行度合表集計!$S:$S,$A$25,実行度合表集計!$D:$D,"&lt;&gt;")</f>
        <v>#REF!</v>
      </c>
      <c r="CG27" s="855" t="e">
        <f ca="1">CF27-SUMIFS(実行度合表集計!$Q:$Q,実行度合表集計!$I:$I,CA27,実行度合表集計!$S:$S,$A$25,実行度合表集計!$D:$D,"&lt;&gt;")*1000</f>
        <v>#REF!</v>
      </c>
      <c r="CH27" s="857" t="e">
        <f ca="1">SUMIFS(INDIRECT("実行度合表集計!C"&amp;CH52,FALSE),実行度合表集計!$I:$I,CA27,実行度合表集計!$S:$S,$A$25,実行度合表集計!$D:$D,"&lt;&gt;")*集計フラグ3</f>
        <v>#REF!</v>
      </c>
      <c r="CI27" s="858" t="e">
        <f t="shared" ca="1" si="59"/>
        <v>#REF!</v>
      </c>
      <c r="CJ27" s="845" t="e">
        <f t="shared" ca="1" si="60"/>
        <v>#REF!</v>
      </c>
      <c r="CK27" s="855" t="e">
        <f t="shared" ca="1" si="61"/>
        <v>#REF!</v>
      </c>
      <c r="CL27" s="857" t="e">
        <f t="shared" ca="1" si="62"/>
        <v>#REF!</v>
      </c>
      <c r="CM27" s="1659"/>
      <c r="CN27" s="854" t="s">
        <v>343</v>
      </c>
      <c r="CO27" s="1821" t="str">
        <f>集計グループ3</f>
        <v>アクティブハウス</v>
      </c>
      <c r="CP27" s="1822"/>
      <c r="CQ27" s="1823"/>
      <c r="CR27" s="855" t="e">
        <f ca="1">SUMIFS(INDIRECT("実行度合表集計!C"&amp;CR52,FALSE),実行度合表集計!$I:$I,CO27,実行度合表集計!$S:$S,$A$25,実行度合表集計!$D:$D,"&lt;&gt;")</f>
        <v>#REF!</v>
      </c>
      <c r="CS27" s="845" t="e">
        <f t="shared" ca="1" si="63"/>
        <v>#REF!</v>
      </c>
      <c r="CT27" s="856" t="e">
        <f ca="1">SUMIFS(INDIRECT("実行度合表集計!C"&amp;CT52,FALSE),実行度合表集計!$I:$I,CO27,実行度合表集計!$S:$S,$A$25,実行度合表集計!$D:$D,"&lt;&gt;")</f>
        <v>#REF!</v>
      </c>
      <c r="CU27" s="855" t="e">
        <f ca="1">CT27-SUMIFS(実行度合表集計!$Q:$Q,実行度合表集計!$I:$I,CO27,実行度合表集計!$S:$S,$A$25,実行度合表集計!$D:$D,"&lt;&gt;")*1000</f>
        <v>#REF!</v>
      </c>
      <c r="CV27" s="857" t="e">
        <f ca="1">SUMIFS(INDIRECT("実行度合表集計!C"&amp;CV52,FALSE),実行度合表集計!$I:$I,CO27,実行度合表集計!$S:$S,$A$25,実行度合表集計!$D:$D,"&lt;&gt;")*集計フラグ3</f>
        <v>#REF!</v>
      </c>
      <c r="CW27" s="1821" t="str">
        <f>集計グループ3</f>
        <v>アクティブハウス</v>
      </c>
      <c r="CX27" s="1822"/>
      <c r="CY27" s="1823"/>
      <c r="CZ27" s="855" t="e">
        <f ca="1">SUMIFS(INDIRECT("実行度合表集計!C"&amp;CZ52,FALSE),実行度合表集計!$I:$I,CW27,実行度合表集計!$S:$S,$A$25,実行度合表集計!$D:$D,"&lt;&gt;")</f>
        <v>#REF!</v>
      </c>
      <c r="DA27" s="845" t="e">
        <f t="shared" ca="1" si="64"/>
        <v>#REF!</v>
      </c>
      <c r="DB27" s="856" t="e">
        <f ca="1">SUMIFS(INDIRECT("実行度合表集計!C"&amp;DB52,FALSE),実行度合表集計!$I:$I,CW27,実行度合表集計!$S:$S,$A$25,実行度合表集計!$D:$D,"&lt;&gt;")</f>
        <v>#REF!</v>
      </c>
      <c r="DC27" s="855" t="e">
        <f ca="1">DB27-SUMIFS(実行度合表集計!$Q:$Q,実行度合表集計!$I:$I,CW27,実行度合表集計!$S:$S,$A$25,実行度合表集計!$D:$D,"&lt;&gt;")*1000</f>
        <v>#REF!</v>
      </c>
      <c r="DD27" s="857" t="e">
        <f ca="1">SUMIFS(INDIRECT("実行度合表集計!C"&amp;DD52,FALSE),実行度合表集計!$I:$I,CW27,実行度合表集計!$S:$S,$A$25,実行度合表集計!$D:$D,"&lt;&gt;")*集計フラグ3</f>
        <v>#REF!</v>
      </c>
      <c r="DE27" s="1821" t="str">
        <f>集計グループ3</f>
        <v>アクティブハウス</v>
      </c>
      <c r="DF27" s="1822"/>
      <c r="DG27" s="1823"/>
      <c r="DH27" s="855" t="e">
        <f ca="1">SUMIFS(INDIRECT("実行度合表集計!C"&amp;DH52,FALSE),実行度合表集計!$I:$I,DE27,実行度合表集計!$S:$S,$A$25,実行度合表集計!$D:$D,"&lt;&gt;")</f>
        <v>#REF!</v>
      </c>
      <c r="DI27" s="845" t="e">
        <f t="shared" ca="1" si="65"/>
        <v>#REF!</v>
      </c>
      <c r="DJ27" s="856" t="e">
        <f ca="1">SUMIFS(INDIRECT("実行度合表集計!C"&amp;DJ52,FALSE),実行度合表集計!$I:$I,DE27,実行度合表集計!$S:$S,$A$25,実行度合表集計!$D:$D,"&lt;&gt;")</f>
        <v>#REF!</v>
      </c>
      <c r="DK27" s="855" t="e">
        <f ca="1">DJ27-SUMIFS(実行度合表集計!$Q:$Q,実行度合表集計!$I:$I,DE27,実行度合表集計!$S:$S,$A$25,実行度合表集計!$D:$D,"&lt;&gt;")*1000</f>
        <v>#REF!</v>
      </c>
      <c r="DL27" s="857" t="e">
        <f ca="1">SUMIFS(INDIRECT("実行度合表集計!C"&amp;DL52,FALSE),実行度合表集計!$I:$I,DE27,実行度合表集計!$S:$S,$A$25,実行度合表集計!$D:$D,"&lt;&gt;")*集計フラグ3</f>
        <v>#REF!</v>
      </c>
      <c r="DM27" s="858" t="e">
        <f t="shared" ca="1" si="45"/>
        <v>#REF!</v>
      </c>
      <c r="DN27" s="845" t="e">
        <f t="shared" ca="1" si="66"/>
        <v>#REF!</v>
      </c>
      <c r="DO27" s="855" t="e">
        <f t="shared" ca="1" si="46"/>
        <v>#REF!</v>
      </c>
      <c r="DP27" s="859" t="e">
        <f t="shared" ca="1" si="47"/>
        <v>#REF!</v>
      </c>
      <c r="DR27" s="898"/>
      <c r="DS27" s="852"/>
      <c r="DT27" s="853"/>
    </row>
    <row r="28" spans="1:124" ht="14.1" customHeight="1" x14ac:dyDescent="0.25">
      <c r="A28" s="1659"/>
      <c r="B28" s="854" t="s">
        <v>36</v>
      </c>
      <c r="C28" s="1821" t="str">
        <f>集計グループ4</f>
        <v>君津住宅</v>
      </c>
      <c r="D28" s="1822"/>
      <c r="E28" s="1823"/>
      <c r="F28" s="855" t="e">
        <f ca="1">SUMIFS(INDIRECT("実行度合表集計!C"&amp;F52,FALSE),実行度合表集計!$I:$I,C28,実行度合表集計!$S:$S,$A$25,実行度合表集計!$D:$D,"&lt;&gt;")</f>
        <v>#REF!</v>
      </c>
      <c r="G28" s="845" t="e">
        <f t="shared" ca="1" si="48"/>
        <v>#REF!</v>
      </c>
      <c r="H28" s="856" t="e">
        <f ca="1">SUMIFS(INDIRECT("実行度合表集計!C"&amp;H52,FALSE),実行度合表集計!$I:$I,C28,実行度合表集計!$S:$S,$A$25,実行度合表集計!$D:$D,"&lt;&gt;")</f>
        <v>#REF!</v>
      </c>
      <c r="I28" s="855" t="e">
        <f ca="1">H28-SUMIFS(実行度合表集計!$Q:$Q,実行度合表集計!$I:$I,C28,実行度合表集計!$S:$S,$A$25,実行度合表集計!$D:$D,"&lt;&gt;")*1000</f>
        <v>#REF!</v>
      </c>
      <c r="J28" s="857" t="e">
        <f ca="1">SUMIFS(INDIRECT("実行度合表集計!C"&amp;J52,FALSE),実行度合表集計!$I:$I,C28,実行度合表集計!$S:$S,$A$25,実行度合表集計!$D:$D,"&lt;&gt;")*集計フラグ4</f>
        <v>#REF!</v>
      </c>
      <c r="K28" s="1821" t="str">
        <f>集計グループ4</f>
        <v>君津住宅</v>
      </c>
      <c r="L28" s="1822"/>
      <c r="M28" s="1823"/>
      <c r="N28" s="855" t="e">
        <f ca="1">SUMIFS(INDIRECT("実行度合表集計!C"&amp;N52,FALSE),実行度合表集計!$I:$I,K28,実行度合表集計!$S:$S,$A$25,実行度合表集計!$D:$D,"&lt;&gt;")</f>
        <v>#REF!</v>
      </c>
      <c r="O28" s="845" t="e">
        <f t="shared" ca="1" si="49"/>
        <v>#REF!</v>
      </c>
      <c r="P28" s="856" t="e">
        <f ca="1">SUMIFS(INDIRECT("実行度合表集計!C"&amp;P52,FALSE),実行度合表集計!$I:$I,K28,実行度合表集計!$S:$S,$A$25,実行度合表集計!$D:$D,"&lt;&gt;")</f>
        <v>#REF!</v>
      </c>
      <c r="Q28" s="855" t="e">
        <f ca="1">P28-SUMIFS(実行度合表集計!$Q:$Q,実行度合表集計!$I:$I,K28,実行度合表集計!$S:$S,$A$25,実行度合表集計!$D:$D,"&lt;&gt;")*1000</f>
        <v>#REF!</v>
      </c>
      <c r="R28" s="857" t="e">
        <f ca="1">SUMIFS(INDIRECT("実行度合表集計!C"&amp;R52,FALSE),実行度合表集計!$I:$I,K28,実行度合表集計!$S:$S,$A$25,実行度合表集計!$D:$D,"&lt;&gt;")*集計フラグ4</f>
        <v>#REF!</v>
      </c>
      <c r="S28" s="1821" t="str">
        <f>集計グループ4</f>
        <v>君津住宅</v>
      </c>
      <c r="T28" s="1822"/>
      <c r="U28" s="1823"/>
      <c r="V28" s="855" t="e">
        <f ca="1">SUMIFS(INDIRECT("実行度合表集計!C"&amp;V52,FALSE),実行度合表集計!$I:$I,S28,実行度合表集計!$S:$S,$A$25,実行度合表集計!$D:$D,"&lt;&gt;")</f>
        <v>#REF!</v>
      </c>
      <c r="W28" s="845" t="e">
        <f t="shared" ca="1" si="50"/>
        <v>#REF!</v>
      </c>
      <c r="X28" s="856" t="e">
        <f ca="1">SUMIFS(INDIRECT("実行度合表集計!C"&amp;X52,FALSE),実行度合表集計!$I:$I,S28,実行度合表集計!$S:$S,$A$25,実行度合表集計!$D:$D,"&lt;&gt;")</f>
        <v>#REF!</v>
      </c>
      <c r="Y28" s="855" t="e">
        <f ca="1">X28-SUMIFS(実行度合表集計!$Q:$Q,実行度合表集計!$I:$I,S28,実行度合表集計!$S:$S,$A$25,実行度合表集計!$D:$D,"&lt;&gt;")*1000</f>
        <v>#REF!</v>
      </c>
      <c r="Z28" s="857" t="e">
        <f ca="1">SUMIFS(INDIRECT("実行度合表集計!C"&amp;Z52,FALSE),実行度合表集計!$I:$I,S28,実行度合表集計!$S:$S,$A$25,実行度合表集計!$D:$D,"&lt;&gt;")*集計フラグ4</f>
        <v>#REF!</v>
      </c>
      <c r="AA28" s="858" t="e">
        <f t="shared" ca="1" si="39"/>
        <v>#REF!</v>
      </c>
      <c r="AB28" s="845" t="e">
        <f t="shared" ca="1" si="51"/>
        <v>#REF!</v>
      </c>
      <c r="AC28" s="855" t="e">
        <f t="shared" ca="1" si="40"/>
        <v>#REF!</v>
      </c>
      <c r="AD28" s="857" t="e">
        <f t="shared" ca="1" si="41"/>
        <v>#REF!</v>
      </c>
      <c r="AE28" s="1659"/>
      <c r="AF28" s="854" t="s">
        <v>36</v>
      </c>
      <c r="AG28" s="1821" t="str">
        <f>集計グループ4</f>
        <v>君津住宅</v>
      </c>
      <c r="AH28" s="1822"/>
      <c r="AI28" s="1823"/>
      <c r="AJ28" s="855" t="e">
        <f ca="1">SUMIFS(INDIRECT("実行度合表集計!C"&amp;AJ52,FALSE),実行度合表集計!$I:$I,AG28,実行度合表集計!$S:$S,$A$25,実行度合表集計!$D:$D,"&lt;&gt;")</f>
        <v>#REF!</v>
      </c>
      <c r="AK28" s="845" t="e">
        <f t="shared" ca="1" si="52"/>
        <v>#REF!</v>
      </c>
      <c r="AL28" s="856" t="e">
        <f ca="1">SUMIFS(INDIRECT("実行度合表集計!C"&amp;AL52,FALSE),実行度合表集計!$I:$I,AG28,実行度合表集計!$S:$S,$A$25,実行度合表集計!$D:$D,"&lt;&gt;")</f>
        <v>#REF!</v>
      </c>
      <c r="AM28" s="855" t="e">
        <f ca="1">AL28-SUMIFS(実行度合表集計!$Q:$Q,実行度合表集計!$I:$I,AG28,実行度合表集計!$S:$S,$A$25,実行度合表集計!$D:$D,"&lt;&gt;")*1000</f>
        <v>#REF!</v>
      </c>
      <c r="AN28" s="857" t="e">
        <f ca="1">SUMIFS(INDIRECT("実行度合表集計!C"&amp;AN52,FALSE),実行度合表集計!$I:$I,AG28,実行度合表集計!$S:$S,$A$25,実行度合表集計!$D:$D,"&lt;&gt;")*集計フラグ4</f>
        <v>#REF!</v>
      </c>
      <c r="AO28" s="1821" t="str">
        <f>集計グループ4</f>
        <v>君津住宅</v>
      </c>
      <c r="AP28" s="1822"/>
      <c r="AQ28" s="1823"/>
      <c r="AR28" s="855" t="e">
        <f ca="1">SUMIFS(INDIRECT("実行度合表集計!C"&amp;AR52,FALSE),実行度合表集計!$I:$I,AO28,実行度合表集計!$S:$S,$A$25,実行度合表集計!$D:$D,"&lt;&gt;")</f>
        <v>#REF!</v>
      </c>
      <c r="AS28" s="845" t="e">
        <f t="shared" ca="1" si="53"/>
        <v>#REF!</v>
      </c>
      <c r="AT28" s="856" t="e">
        <f ca="1">SUMIFS(INDIRECT("実行度合表集計!C"&amp;AT52,FALSE),実行度合表集計!$I:$I,AO28,実行度合表集計!$S:$S,$A$25,実行度合表集計!$D:$D,"&lt;&gt;")</f>
        <v>#REF!</v>
      </c>
      <c r="AU28" s="855" t="e">
        <f ca="1">AT28-SUMIFS(実行度合表集計!$Q:$Q,実行度合表集計!$I:$I,AO28,実行度合表集計!$S:$S,$A$25,実行度合表集計!$D:$D,"&lt;&gt;")*1000</f>
        <v>#REF!</v>
      </c>
      <c r="AV28" s="857" t="e">
        <f ca="1">SUMIFS(INDIRECT("実行度合表集計!C"&amp;AV52,FALSE),実行度合表集計!$I:$I,AO28,実行度合表集計!$S:$S,$A$25,実行度合表集計!$D:$D,"&lt;&gt;")*集計フラグ4</f>
        <v>#REF!</v>
      </c>
      <c r="AW28" s="1821" t="str">
        <f>集計グループ4</f>
        <v>君津住宅</v>
      </c>
      <c r="AX28" s="1822"/>
      <c r="AY28" s="1823"/>
      <c r="AZ28" s="855" t="e">
        <f ca="1">SUMIFS(INDIRECT("実行度合表集計!C"&amp;AZ52,FALSE),実行度合表集計!$I:$I,AW28,実行度合表集計!$S:$S,$A$25,実行度合表集計!$D:$D,"&lt;&gt;")</f>
        <v>#REF!</v>
      </c>
      <c r="BA28" s="845" t="e">
        <f t="shared" ca="1" si="54"/>
        <v>#REF!</v>
      </c>
      <c r="BB28" s="856" t="e">
        <f ca="1">SUMIFS(INDIRECT("実行度合表集計!C"&amp;BB52,FALSE),実行度合表集計!$I:$I,AW28,実行度合表集計!$S:$S,$A$25,実行度合表集計!$D:$D,"&lt;&gt;")</f>
        <v>#REF!</v>
      </c>
      <c r="BC28" s="855" t="e">
        <f ca="1">BB28-SUMIFS(実行度合表集計!$Q:$Q,実行度合表集計!$I:$I,AW28,実行度合表集計!$S:$S,$A$25,実行度合表集計!$D:$D,"&lt;&gt;")*1000</f>
        <v>#REF!</v>
      </c>
      <c r="BD28" s="857" t="e">
        <f ca="1">SUMIFS(INDIRECT("実行度合表集計!C"&amp;BD52,FALSE),実行度合表集計!$I:$I,AW28,実行度合表集計!$S:$S,$A$25,実行度合表集計!$D:$D,"&lt;&gt;")*集計フラグ4</f>
        <v>#REF!</v>
      </c>
      <c r="BE28" s="858" t="e">
        <f t="shared" ca="1" si="42"/>
        <v>#REF!</v>
      </c>
      <c r="BF28" s="845" t="e">
        <f t="shared" ca="1" si="55"/>
        <v>#REF!</v>
      </c>
      <c r="BG28" s="855" t="e">
        <f t="shared" ca="1" si="43"/>
        <v>#REF!</v>
      </c>
      <c r="BH28" s="857" t="e">
        <f t="shared" ca="1" si="44"/>
        <v>#REF!</v>
      </c>
      <c r="BI28" s="1659"/>
      <c r="BJ28" s="854" t="s">
        <v>36</v>
      </c>
      <c r="BK28" s="1821" t="str">
        <f>集計グループ4</f>
        <v>君津住宅</v>
      </c>
      <c r="BL28" s="1822"/>
      <c r="BM28" s="1823"/>
      <c r="BN28" s="855" t="e">
        <f ca="1">SUMIFS(INDIRECT("実行度合表集計!C"&amp;BN52,FALSE),実行度合表集計!$I:$I,BK28,実行度合表集計!$S:$S,$A$25,実行度合表集計!$D:$D,"&lt;&gt;")</f>
        <v>#REF!</v>
      </c>
      <c r="BO28" s="845" t="e">
        <f t="shared" ca="1" si="56"/>
        <v>#REF!</v>
      </c>
      <c r="BP28" s="856" t="e">
        <f ca="1">SUMIFS(INDIRECT("実行度合表集計!C"&amp;BP52,FALSE),実行度合表集計!$I:$I,BK28,実行度合表集計!$S:$S,$A$25,実行度合表集計!$D:$D,"&lt;&gt;")</f>
        <v>#REF!</v>
      </c>
      <c r="BQ28" s="855" t="e">
        <f ca="1">BP28-SUMIFS(実行度合表集計!$Q:$Q,実行度合表集計!$I:$I,BK28,実行度合表集計!$S:$S,$A$25,実行度合表集計!$D:$D,"&lt;&gt;")*1000</f>
        <v>#REF!</v>
      </c>
      <c r="BR28" s="857" t="e">
        <f ca="1">SUMIFS(INDIRECT("実行度合表集計!C"&amp;BR52,FALSE),実行度合表集計!$I:$I,BK28,実行度合表集計!$S:$S,$A$25,実行度合表集計!$D:$D,"&lt;&gt;")*集計フラグ4</f>
        <v>#REF!</v>
      </c>
      <c r="BS28" s="1821" t="str">
        <f>集計グループ4</f>
        <v>君津住宅</v>
      </c>
      <c r="BT28" s="1822"/>
      <c r="BU28" s="1823"/>
      <c r="BV28" s="855" t="e">
        <f ca="1">SUMIFS(INDIRECT("実行度合表集計!C"&amp;BV52,FALSE),実行度合表集計!$I:$I,BS28,実行度合表集計!$S:$S,$A$25,実行度合表集計!$D:$D,"&lt;&gt;")</f>
        <v>#REF!</v>
      </c>
      <c r="BW28" s="845" t="e">
        <f t="shared" ca="1" si="57"/>
        <v>#REF!</v>
      </c>
      <c r="BX28" s="856" t="e">
        <f ca="1">SUMIFS(INDIRECT("実行度合表集計!C"&amp;BX52,FALSE),実行度合表集計!$I:$I,BS28,実行度合表集計!$S:$S,$A$25,実行度合表集計!$D:$D,"&lt;&gt;")</f>
        <v>#REF!</v>
      </c>
      <c r="BY28" s="855" t="e">
        <f ca="1">BX28-SUMIFS(実行度合表集計!$Q:$Q,実行度合表集計!$I:$I,BS28,実行度合表集計!$S:$S,$A$25,実行度合表集計!$D:$D,"&lt;&gt;")*1000</f>
        <v>#REF!</v>
      </c>
      <c r="BZ28" s="857" t="e">
        <f ca="1">SUMIFS(INDIRECT("実行度合表集計!C"&amp;BZ52,FALSE),実行度合表集計!$I:$I,BS28,実行度合表集計!$S:$S,$A$25,実行度合表集計!$D:$D,"&lt;&gt;")*集計フラグ4</f>
        <v>#REF!</v>
      </c>
      <c r="CA28" s="1821" t="str">
        <f>集計グループ4</f>
        <v>君津住宅</v>
      </c>
      <c r="CB28" s="1822"/>
      <c r="CC28" s="1823"/>
      <c r="CD28" s="855" t="e">
        <f ca="1">SUMIFS(INDIRECT("実行度合表集計!C"&amp;CD52,FALSE),実行度合表集計!$I:$I,CA28,実行度合表集計!$S:$S,$A$25,実行度合表集計!$D:$D,"&lt;&gt;")</f>
        <v>#REF!</v>
      </c>
      <c r="CE28" s="845" t="e">
        <f t="shared" ca="1" si="58"/>
        <v>#REF!</v>
      </c>
      <c r="CF28" s="856" t="e">
        <f ca="1">SUMIFS(INDIRECT("実行度合表集計!C"&amp;CF52,FALSE),実行度合表集計!$I:$I,CA28,実行度合表集計!$S:$S,$A$25,実行度合表集計!$D:$D,"&lt;&gt;")</f>
        <v>#REF!</v>
      </c>
      <c r="CG28" s="855" t="e">
        <f ca="1">CF28-SUMIFS(実行度合表集計!$Q:$Q,実行度合表集計!$I:$I,CA28,実行度合表集計!$S:$S,$A$25,実行度合表集計!$D:$D,"&lt;&gt;")*1000</f>
        <v>#REF!</v>
      </c>
      <c r="CH28" s="857" t="e">
        <f ca="1">SUMIFS(INDIRECT("実行度合表集計!C"&amp;CH52,FALSE),実行度合表集計!$I:$I,CA28,実行度合表集計!$S:$S,$A$25,実行度合表集計!$D:$D,"&lt;&gt;")*集計フラグ4</f>
        <v>#REF!</v>
      </c>
      <c r="CI28" s="858" t="e">
        <f t="shared" ca="1" si="59"/>
        <v>#REF!</v>
      </c>
      <c r="CJ28" s="845" t="e">
        <f t="shared" ca="1" si="60"/>
        <v>#REF!</v>
      </c>
      <c r="CK28" s="855" t="e">
        <f t="shared" ca="1" si="61"/>
        <v>#REF!</v>
      </c>
      <c r="CL28" s="857" t="e">
        <f t="shared" ca="1" si="62"/>
        <v>#REF!</v>
      </c>
      <c r="CM28" s="1659"/>
      <c r="CN28" s="854" t="s">
        <v>36</v>
      </c>
      <c r="CO28" s="1821" t="str">
        <f>集計グループ4</f>
        <v>君津住宅</v>
      </c>
      <c r="CP28" s="1822"/>
      <c r="CQ28" s="1823"/>
      <c r="CR28" s="855" t="e">
        <f ca="1">SUMIFS(INDIRECT("実行度合表集計!C"&amp;CR52,FALSE),実行度合表集計!$I:$I,CO28,実行度合表集計!$S:$S,$A$25,実行度合表集計!$D:$D,"&lt;&gt;")</f>
        <v>#REF!</v>
      </c>
      <c r="CS28" s="845" t="e">
        <f t="shared" ca="1" si="63"/>
        <v>#REF!</v>
      </c>
      <c r="CT28" s="856" t="e">
        <f ca="1">SUMIFS(INDIRECT("実行度合表集計!C"&amp;CT52,FALSE),実行度合表集計!$I:$I,CO28,実行度合表集計!$S:$S,$A$25,実行度合表集計!$D:$D,"&lt;&gt;")</f>
        <v>#REF!</v>
      </c>
      <c r="CU28" s="855" t="e">
        <f ca="1">CT28-SUMIFS(実行度合表集計!$Q:$Q,実行度合表集計!$I:$I,CO28,実行度合表集計!$S:$S,$A$25,実行度合表集計!$D:$D,"&lt;&gt;")*1000</f>
        <v>#REF!</v>
      </c>
      <c r="CV28" s="857" t="e">
        <f ca="1">SUMIFS(INDIRECT("実行度合表集計!C"&amp;CV52,FALSE),実行度合表集計!$I:$I,CO28,実行度合表集計!$S:$S,$A$25,実行度合表集計!$D:$D,"&lt;&gt;")*集計フラグ4</f>
        <v>#REF!</v>
      </c>
      <c r="CW28" s="1821" t="str">
        <f>集計グループ4</f>
        <v>君津住宅</v>
      </c>
      <c r="CX28" s="1822"/>
      <c r="CY28" s="1823"/>
      <c r="CZ28" s="855" t="e">
        <f ca="1">SUMIFS(INDIRECT("実行度合表集計!C"&amp;CZ52,FALSE),実行度合表集計!$I:$I,CW28,実行度合表集計!$S:$S,$A$25,実行度合表集計!$D:$D,"&lt;&gt;")</f>
        <v>#REF!</v>
      </c>
      <c r="DA28" s="845" t="e">
        <f t="shared" ca="1" si="64"/>
        <v>#REF!</v>
      </c>
      <c r="DB28" s="856" t="e">
        <f ca="1">SUMIFS(INDIRECT("実行度合表集計!C"&amp;DB52,FALSE),実行度合表集計!$I:$I,CW28,実行度合表集計!$S:$S,$A$25,実行度合表集計!$D:$D,"&lt;&gt;")</f>
        <v>#REF!</v>
      </c>
      <c r="DC28" s="855" t="e">
        <f ca="1">DB28-SUMIFS(実行度合表集計!$Q:$Q,実行度合表集計!$I:$I,CW28,実行度合表集計!$S:$S,$A$25,実行度合表集計!$D:$D,"&lt;&gt;")*1000</f>
        <v>#REF!</v>
      </c>
      <c r="DD28" s="857" t="e">
        <f ca="1">SUMIFS(INDIRECT("実行度合表集計!C"&amp;DD52,FALSE),実行度合表集計!$I:$I,CW28,実行度合表集計!$S:$S,$A$25,実行度合表集計!$D:$D,"&lt;&gt;")*集計フラグ4</f>
        <v>#REF!</v>
      </c>
      <c r="DE28" s="1821" t="str">
        <f>集計グループ4</f>
        <v>君津住宅</v>
      </c>
      <c r="DF28" s="1822"/>
      <c r="DG28" s="1823"/>
      <c r="DH28" s="855" t="e">
        <f ca="1">SUMIFS(INDIRECT("実行度合表集計!C"&amp;DH52,FALSE),実行度合表集計!$I:$I,DE28,実行度合表集計!$S:$S,$A$25,実行度合表集計!$D:$D,"&lt;&gt;")</f>
        <v>#REF!</v>
      </c>
      <c r="DI28" s="845" t="e">
        <f t="shared" ca="1" si="65"/>
        <v>#REF!</v>
      </c>
      <c r="DJ28" s="856" t="e">
        <f ca="1">SUMIFS(INDIRECT("実行度合表集計!C"&amp;DJ52,FALSE),実行度合表集計!$I:$I,DE28,実行度合表集計!$S:$S,$A$25,実行度合表集計!$D:$D,"&lt;&gt;")</f>
        <v>#REF!</v>
      </c>
      <c r="DK28" s="855" t="e">
        <f ca="1">DJ28-SUMIFS(実行度合表集計!$Q:$Q,実行度合表集計!$I:$I,DE28,実行度合表集計!$S:$S,$A$25,実行度合表集計!$D:$D,"&lt;&gt;")*1000</f>
        <v>#REF!</v>
      </c>
      <c r="DL28" s="857" t="e">
        <f ca="1">SUMIFS(INDIRECT("実行度合表集計!C"&amp;DL52,FALSE),実行度合表集計!$I:$I,DE28,実行度合表集計!$S:$S,$A$25,実行度合表集計!$D:$D,"&lt;&gt;")*集計フラグ4</f>
        <v>#REF!</v>
      </c>
      <c r="DM28" s="858" t="e">
        <f t="shared" ca="1" si="45"/>
        <v>#REF!</v>
      </c>
      <c r="DN28" s="845" t="e">
        <f t="shared" ca="1" si="66"/>
        <v>#REF!</v>
      </c>
      <c r="DO28" s="855" t="e">
        <f t="shared" ca="1" si="46"/>
        <v>#REF!</v>
      </c>
      <c r="DP28" s="859" t="e">
        <f t="shared" ca="1" si="47"/>
        <v>#REF!</v>
      </c>
      <c r="DR28" s="898"/>
      <c r="DS28" s="852"/>
      <c r="DT28" s="853"/>
    </row>
    <row r="29" spans="1:124" ht="14.1" customHeight="1" x14ac:dyDescent="0.25">
      <c r="A29" s="1659"/>
      <c r="B29" s="854" t="s">
        <v>37</v>
      </c>
      <c r="C29" s="1821" t="str">
        <f>集計グループ5</f>
        <v>Graph熊本</v>
      </c>
      <c r="D29" s="1822"/>
      <c r="E29" s="1823"/>
      <c r="F29" s="855" t="e">
        <f ca="1">SUMIFS(INDIRECT("実行度合表集計!C"&amp;F52,FALSE),実行度合表集計!$I:$I,C29,実行度合表集計!$S:$S,$A$25,実行度合表集計!$D:$D,"&lt;&gt;")</f>
        <v>#REF!</v>
      </c>
      <c r="G29" s="845" t="e">
        <f t="shared" ca="1" si="48"/>
        <v>#REF!</v>
      </c>
      <c r="H29" s="856" t="e">
        <f ca="1">SUMIFS(INDIRECT("実行度合表集計!C"&amp;H52,FALSE),実行度合表集計!$I:$I,C29,実行度合表集計!$S:$S,$A$25,実行度合表集計!$D:$D,"&lt;&gt;")</f>
        <v>#REF!</v>
      </c>
      <c r="I29" s="855" t="e">
        <f ca="1">H29-SUMIFS(実行度合表集計!$Q:$Q,実行度合表集計!$I:$I,C29,実行度合表集計!$S:$S,$A$25,実行度合表集計!$D:$D,"&lt;&gt;")*1000</f>
        <v>#REF!</v>
      </c>
      <c r="J29" s="857" t="e">
        <f ca="1">SUMIFS(INDIRECT("実行度合表集計!C"&amp;J52,FALSE),実行度合表集計!$I:$I,C29,実行度合表集計!$S:$S,$A$25,実行度合表集計!$D:$D,"&lt;&gt;")*集計フラグ5</f>
        <v>#REF!</v>
      </c>
      <c r="K29" s="1821" t="str">
        <f>集計グループ5</f>
        <v>Graph熊本</v>
      </c>
      <c r="L29" s="1822"/>
      <c r="M29" s="1823"/>
      <c r="N29" s="855" t="e">
        <f ca="1">SUMIFS(INDIRECT("実行度合表集計!C"&amp;N52,FALSE),実行度合表集計!$I:$I,K29,実行度合表集計!$S:$S,$A$25,実行度合表集計!$D:$D,"&lt;&gt;")</f>
        <v>#REF!</v>
      </c>
      <c r="O29" s="845" t="e">
        <f t="shared" ca="1" si="49"/>
        <v>#REF!</v>
      </c>
      <c r="P29" s="856" t="e">
        <f ca="1">SUMIFS(INDIRECT("実行度合表集計!C"&amp;P52,FALSE),実行度合表集計!$I:$I,K29,実行度合表集計!$S:$S,$A$25,実行度合表集計!$D:$D,"&lt;&gt;")</f>
        <v>#REF!</v>
      </c>
      <c r="Q29" s="855" t="e">
        <f ca="1">P29-SUMIFS(実行度合表集計!$Q:$Q,実行度合表集計!$I:$I,K29,実行度合表集計!$S:$S,$A$25,実行度合表集計!$D:$D,"&lt;&gt;")*1000</f>
        <v>#REF!</v>
      </c>
      <c r="R29" s="857" t="e">
        <f ca="1">SUMIFS(INDIRECT("実行度合表集計!C"&amp;R52,FALSE),実行度合表集計!$I:$I,K29,実行度合表集計!$S:$S,$A$25,実行度合表集計!$D:$D,"&lt;&gt;")*集計フラグ5</f>
        <v>#REF!</v>
      </c>
      <c r="S29" s="1821" t="str">
        <f>集計グループ5</f>
        <v>Graph熊本</v>
      </c>
      <c r="T29" s="1822"/>
      <c r="U29" s="1823"/>
      <c r="V29" s="855" t="e">
        <f ca="1">SUMIFS(INDIRECT("実行度合表集計!C"&amp;V52,FALSE),実行度合表集計!$I:$I,S29,実行度合表集計!$S:$S,$A$25,実行度合表集計!$D:$D,"&lt;&gt;")</f>
        <v>#REF!</v>
      </c>
      <c r="W29" s="845" t="e">
        <f t="shared" ca="1" si="50"/>
        <v>#REF!</v>
      </c>
      <c r="X29" s="856" t="e">
        <f ca="1">SUMIFS(INDIRECT("実行度合表集計!C"&amp;X52,FALSE),実行度合表集計!$I:$I,S29,実行度合表集計!$S:$S,$A$25,実行度合表集計!$D:$D,"&lt;&gt;")</f>
        <v>#REF!</v>
      </c>
      <c r="Y29" s="855" t="e">
        <f ca="1">X29-SUMIFS(実行度合表集計!$Q:$Q,実行度合表集計!$I:$I,S29,実行度合表集計!$S:$S,$A$25,実行度合表集計!$D:$D,"&lt;&gt;")*1000</f>
        <v>#REF!</v>
      </c>
      <c r="Z29" s="857" t="e">
        <f ca="1">SUMIFS(INDIRECT("実行度合表集計!C"&amp;Z52,FALSE),実行度合表集計!$I:$I,S29,実行度合表集計!$S:$S,$A$25,実行度合表集計!$D:$D,"&lt;&gt;")*集計フラグ5</f>
        <v>#REF!</v>
      </c>
      <c r="AA29" s="858" t="e">
        <f t="shared" ca="1" si="39"/>
        <v>#REF!</v>
      </c>
      <c r="AB29" s="845" t="e">
        <f t="shared" ca="1" si="51"/>
        <v>#REF!</v>
      </c>
      <c r="AC29" s="855" t="e">
        <f t="shared" ca="1" si="40"/>
        <v>#REF!</v>
      </c>
      <c r="AD29" s="857" t="e">
        <f t="shared" ca="1" si="41"/>
        <v>#REF!</v>
      </c>
      <c r="AE29" s="1659"/>
      <c r="AF29" s="854" t="s">
        <v>37</v>
      </c>
      <c r="AG29" s="1821" t="str">
        <f>集計グループ5</f>
        <v>Graph熊本</v>
      </c>
      <c r="AH29" s="1822"/>
      <c r="AI29" s="1823"/>
      <c r="AJ29" s="855" t="e">
        <f ca="1">SUMIFS(INDIRECT("実行度合表集計!C"&amp;AJ52,FALSE),実行度合表集計!$I:$I,AG29,実行度合表集計!$S:$S,$A$25,実行度合表集計!$D:$D,"&lt;&gt;")</f>
        <v>#REF!</v>
      </c>
      <c r="AK29" s="845" t="e">
        <f t="shared" ca="1" si="52"/>
        <v>#REF!</v>
      </c>
      <c r="AL29" s="856" t="e">
        <f ca="1">SUMIFS(INDIRECT("実行度合表集計!C"&amp;AL52,FALSE),実行度合表集計!$I:$I,AG29,実行度合表集計!$S:$S,$A$25,実行度合表集計!$D:$D,"&lt;&gt;")</f>
        <v>#REF!</v>
      </c>
      <c r="AM29" s="855" t="e">
        <f ca="1">AL29-SUMIFS(実行度合表集計!$Q:$Q,実行度合表集計!$I:$I,AG29,実行度合表集計!$S:$S,$A$25,実行度合表集計!$D:$D,"&lt;&gt;")*1000</f>
        <v>#REF!</v>
      </c>
      <c r="AN29" s="857" t="e">
        <f ca="1">SUMIFS(INDIRECT("実行度合表集計!C"&amp;AN52,FALSE),実行度合表集計!$I:$I,AG29,実行度合表集計!$S:$S,$A$25,実行度合表集計!$D:$D,"&lt;&gt;")*集計フラグ5</f>
        <v>#REF!</v>
      </c>
      <c r="AO29" s="1821" t="str">
        <f>集計グループ5</f>
        <v>Graph熊本</v>
      </c>
      <c r="AP29" s="1822"/>
      <c r="AQ29" s="1823"/>
      <c r="AR29" s="855" t="e">
        <f ca="1">SUMIFS(INDIRECT("実行度合表集計!C"&amp;AR52,FALSE),実行度合表集計!$I:$I,AO29,実行度合表集計!$S:$S,$A$25,実行度合表集計!$D:$D,"&lt;&gt;")</f>
        <v>#REF!</v>
      </c>
      <c r="AS29" s="845" t="e">
        <f t="shared" ca="1" si="53"/>
        <v>#REF!</v>
      </c>
      <c r="AT29" s="856" t="e">
        <f ca="1">SUMIFS(INDIRECT("実行度合表集計!C"&amp;AT52,FALSE),実行度合表集計!$I:$I,AO29,実行度合表集計!$S:$S,$A$25,実行度合表集計!$D:$D,"&lt;&gt;")</f>
        <v>#REF!</v>
      </c>
      <c r="AU29" s="855" t="e">
        <f ca="1">AT29-SUMIFS(実行度合表集計!$Q:$Q,実行度合表集計!$I:$I,AO29,実行度合表集計!$S:$S,$A$25,実行度合表集計!$D:$D,"&lt;&gt;")*1000</f>
        <v>#REF!</v>
      </c>
      <c r="AV29" s="857" t="e">
        <f ca="1">SUMIFS(INDIRECT("実行度合表集計!C"&amp;AV52,FALSE),実行度合表集計!$I:$I,AO29,実行度合表集計!$S:$S,$A$25,実行度合表集計!$D:$D,"&lt;&gt;")*集計フラグ5</f>
        <v>#REF!</v>
      </c>
      <c r="AW29" s="1821" t="str">
        <f>集計グループ5</f>
        <v>Graph熊本</v>
      </c>
      <c r="AX29" s="1822"/>
      <c r="AY29" s="1823"/>
      <c r="AZ29" s="855" t="e">
        <f ca="1">SUMIFS(INDIRECT("実行度合表集計!C"&amp;AZ52,FALSE),実行度合表集計!$I:$I,AW29,実行度合表集計!$S:$S,$A$25,実行度合表集計!$D:$D,"&lt;&gt;")</f>
        <v>#REF!</v>
      </c>
      <c r="BA29" s="845" t="e">
        <f t="shared" ca="1" si="54"/>
        <v>#REF!</v>
      </c>
      <c r="BB29" s="856" t="e">
        <f ca="1">SUMIFS(INDIRECT("実行度合表集計!C"&amp;BB52,FALSE),実行度合表集計!$I:$I,AW29,実行度合表集計!$S:$S,$A$25,実行度合表集計!$D:$D,"&lt;&gt;")</f>
        <v>#REF!</v>
      </c>
      <c r="BC29" s="855" t="e">
        <f ca="1">BB29-SUMIFS(実行度合表集計!$Q:$Q,実行度合表集計!$I:$I,AW29,実行度合表集計!$S:$S,$A$25,実行度合表集計!$D:$D,"&lt;&gt;")*1000</f>
        <v>#REF!</v>
      </c>
      <c r="BD29" s="857" t="e">
        <f ca="1">SUMIFS(INDIRECT("実行度合表集計!C"&amp;BD52,FALSE),実行度合表集計!$I:$I,AW29,実行度合表集計!$S:$S,$A$25,実行度合表集計!$D:$D,"&lt;&gt;")*集計フラグ5</f>
        <v>#REF!</v>
      </c>
      <c r="BE29" s="858" t="e">
        <f t="shared" ca="1" si="42"/>
        <v>#REF!</v>
      </c>
      <c r="BF29" s="845" t="e">
        <f t="shared" ca="1" si="55"/>
        <v>#REF!</v>
      </c>
      <c r="BG29" s="855" t="e">
        <f t="shared" ca="1" si="43"/>
        <v>#REF!</v>
      </c>
      <c r="BH29" s="857" t="e">
        <f t="shared" ca="1" si="44"/>
        <v>#REF!</v>
      </c>
      <c r="BI29" s="1659"/>
      <c r="BJ29" s="854" t="s">
        <v>37</v>
      </c>
      <c r="BK29" s="1821" t="str">
        <f>集計グループ5</f>
        <v>Graph熊本</v>
      </c>
      <c r="BL29" s="1822"/>
      <c r="BM29" s="1823"/>
      <c r="BN29" s="855" t="e">
        <f ca="1">SUMIFS(INDIRECT("実行度合表集計!C"&amp;BN52,FALSE),実行度合表集計!$I:$I,BK29,実行度合表集計!$S:$S,$A$25,実行度合表集計!$D:$D,"&lt;&gt;")</f>
        <v>#REF!</v>
      </c>
      <c r="BO29" s="845" t="e">
        <f t="shared" ca="1" si="56"/>
        <v>#REF!</v>
      </c>
      <c r="BP29" s="856" t="e">
        <f ca="1">SUMIFS(INDIRECT("実行度合表集計!C"&amp;BP52,FALSE),実行度合表集計!$I:$I,BK29,実行度合表集計!$S:$S,$A$25,実行度合表集計!$D:$D,"&lt;&gt;")</f>
        <v>#REF!</v>
      </c>
      <c r="BQ29" s="855" t="e">
        <f ca="1">BP29-SUMIFS(実行度合表集計!$Q:$Q,実行度合表集計!$I:$I,BK29,実行度合表集計!$S:$S,$A$25,実行度合表集計!$D:$D,"&lt;&gt;")*1000</f>
        <v>#REF!</v>
      </c>
      <c r="BR29" s="857" t="e">
        <f ca="1">SUMIFS(INDIRECT("実行度合表集計!C"&amp;BR52,FALSE),実行度合表集計!$I:$I,BK29,実行度合表集計!$S:$S,$A$25,実行度合表集計!$D:$D,"&lt;&gt;")*集計フラグ5</f>
        <v>#REF!</v>
      </c>
      <c r="BS29" s="1821" t="str">
        <f>集計グループ5</f>
        <v>Graph熊本</v>
      </c>
      <c r="BT29" s="1822"/>
      <c r="BU29" s="1823"/>
      <c r="BV29" s="855" t="e">
        <f ca="1">SUMIFS(INDIRECT("実行度合表集計!C"&amp;BV52,FALSE),実行度合表集計!$I:$I,BS29,実行度合表集計!$S:$S,$A$25,実行度合表集計!$D:$D,"&lt;&gt;")</f>
        <v>#REF!</v>
      </c>
      <c r="BW29" s="845" t="e">
        <f t="shared" ca="1" si="57"/>
        <v>#REF!</v>
      </c>
      <c r="BX29" s="856" t="e">
        <f ca="1">SUMIFS(INDIRECT("実行度合表集計!C"&amp;BX52,FALSE),実行度合表集計!$I:$I,BS29,実行度合表集計!$S:$S,$A$25,実行度合表集計!$D:$D,"&lt;&gt;")</f>
        <v>#REF!</v>
      </c>
      <c r="BY29" s="855" t="e">
        <f ca="1">BX29-SUMIFS(実行度合表集計!$Q:$Q,実行度合表集計!$I:$I,BS29,実行度合表集計!$S:$S,$A$25,実行度合表集計!$D:$D,"&lt;&gt;")*1000</f>
        <v>#REF!</v>
      </c>
      <c r="BZ29" s="857" t="e">
        <f ca="1">SUMIFS(INDIRECT("実行度合表集計!C"&amp;BZ52,FALSE),実行度合表集計!$I:$I,BS29,実行度合表集計!$S:$S,$A$25,実行度合表集計!$D:$D,"&lt;&gt;")*集計フラグ5</f>
        <v>#REF!</v>
      </c>
      <c r="CA29" s="1821" t="str">
        <f>集計グループ5</f>
        <v>Graph熊本</v>
      </c>
      <c r="CB29" s="1822"/>
      <c r="CC29" s="1823"/>
      <c r="CD29" s="855" t="e">
        <f ca="1">SUMIFS(INDIRECT("実行度合表集計!C"&amp;CD52,FALSE),実行度合表集計!$I:$I,CA29,実行度合表集計!$S:$S,$A$25,実行度合表集計!$D:$D,"&lt;&gt;")</f>
        <v>#REF!</v>
      </c>
      <c r="CE29" s="845" t="e">
        <f t="shared" ca="1" si="58"/>
        <v>#REF!</v>
      </c>
      <c r="CF29" s="856" t="e">
        <f ca="1">SUMIFS(INDIRECT("実行度合表集計!C"&amp;CF52,FALSE),実行度合表集計!$I:$I,CA29,実行度合表集計!$S:$S,$A$25,実行度合表集計!$D:$D,"&lt;&gt;")</f>
        <v>#REF!</v>
      </c>
      <c r="CG29" s="855" t="e">
        <f ca="1">CF29-SUMIFS(実行度合表集計!$Q:$Q,実行度合表集計!$I:$I,CA29,実行度合表集計!$S:$S,$A$25,実行度合表集計!$D:$D,"&lt;&gt;")*1000</f>
        <v>#REF!</v>
      </c>
      <c r="CH29" s="857" t="e">
        <f ca="1">SUMIFS(INDIRECT("実行度合表集計!C"&amp;CH52,FALSE),実行度合表集計!$I:$I,CA29,実行度合表集計!$S:$S,$A$25,実行度合表集計!$D:$D,"&lt;&gt;")*集計フラグ5</f>
        <v>#REF!</v>
      </c>
      <c r="CI29" s="858" t="e">
        <f t="shared" ca="1" si="59"/>
        <v>#REF!</v>
      </c>
      <c r="CJ29" s="845" t="e">
        <f t="shared" ca="1" si="60"/>
        <v>#REF!</v>
      </c>
      <c r="CK29" s="855" t="e">
        <f t="shared" ca="1" si="61"/>
        <v>#REF!</v>
      </c>
      <c r="CL29" s="857" t="e">
        <f t="shared" ca="1" si="62"/>
        <v>#REF!</v>
      </c>
      <c r="CM29" s="1659"/>
      <c r="CN29" s="854" t="s">
        <v>37</v>
      </c>
      <c r="CO29" s="1821" t="str">
        <f>集計グループ5</f>
        <v>Graph熊本</v>
      </c>
      <c r="CP29" s="1822"/>
      <c r="CQ29" s="1823"/>
      <c r="CR29" s="855" t="e">
        <f ca="1">SUMIFS(INDIRECT("実行度合表集計!C"&amp;CR52,FALSE),実行度合表集計!$I:$I,CO29,実行度合表集計!$S:$S,$A$25,実行度合表集計!$D:$D,"&lt;&gt;")</f>
        <v>#REF!</v>
      </c>
      <c r="CS29" s="845" t="e">
        <f t="shared" ca="1" si="63"/>
        <v>#REF!</v>
      </c>
      <c r="CT29" s="856" t="e">
        <f ca="1">SUMIFS(INDIRECT("実行度合表集計!C"&amp;CT52,FALSE),実行度合表集計!$I:$I,CO29,実行度合表集計!$S:$S,$A$25,実行度合表集計!$D:$D,"&lt;&gt;")</f>
        <v>#REF!</v>
      </c>
      <c r="CU29" s="855" t="e">
        <f ca="1">CT29-SUMIFS(実行度合表集計!$Q:$Q,実行度合表集計!$I:$I,CO29,実行度合表集計!$S:$S,$A$25,実行度合表集計!$D:$D,"&lt;&gt;")*1000</f>
        <v>#REF!</v>
      </c>
      <c r="CV29" s="857" t="e">
        <f ca="1">SUMIFS(INDIRECT("実行度合表集計!C"&amp;CV52,FALSE),実行度合表集計!$I:$I,CO29,実行度合表集計!$S:$S,$A$25,実行度合表集計!$D:$D,"&lt;&gt;")*集計フラグ5</f>
        <v>#REF!</v>
      </c>
      <c r="CW29" s="1821" t="str">
        <f>集計グループ5</f>
        <v>Graph熊本</v>
      </c>
      <c r="CX29" s="1822"/>
      <c r="CY29" s="1823"/>
      <c r="CZ29" s="855" t="e">
        <f ca="1">SUMIFS(INDIRECT("実行度合表集計!C"&amp;CZ52,FALSE),実行度合表集計!$I:$I,CW29,実行度合表集計!$S:$S,$A$25,実行度合表集計!$D:$D,"&lt;&gt;")</f>
        <v>#REF!</v>
      </c>
      <c r="DA29" s="845" t="e">
        <f t="shared" ca="1" si="64"/>
        <v>#REF!</v>
      </c>
      <c r="DB29" s="856" t="e">
        <f ca="1">SUMIFS(INDIRECT("実行度合表集計!C"&amp;DB52,FALSE),実行度合表集計!$I:$I,CW29,実行度合表集計!$S:$S,$A$25,実行度合表集計!$D:$D,"&lt;&gt;")</f>
        <v>#REF!</v>
      </c>
      <c r="DC29" s="855" t="e">
        <f ca="1">DB29-SUMIFS(実行度合表集計!$Q:$Q,実行度合表集計!$I:$I,CW29,実行度合表集計!$S:$S,$A$25,実行度合表集計!$D:$D,"&lt;&gt;")*1000</f>
        <v>#REF!</v>
      </c>
      <c r="DD29" s="857" t="e">
        <f ca="1">SUMIFS(INDIRECT("実行度合表集計!C"&amp;DD52,FALSE),実行度合表集計!$I:$I,CW29,実行度合表集計!$S:$S,$A$25,実行度合表集計!$D:$D,"&lt;&gt;")*集計フラグ5</f>
        <v>#REF!</v>
      </c>
      <c r="DE29" s="1821" t="str">
        <f>集計グループ5</f>
        <v>Graph熊本</v>
      </c>
      <c r="DF29" s="1822"/>
      <c r="DG29" s="1823"/>
      <c r="DH29" s="855" t="e">
        <f ca="1">SUMIFS(INDIRECT("実行度合表集計!C"&amp;DH52,FALSE),実行度合表集計!$I:$I,DE29,実行度合表集計!$S:$S,$A$25,実行度合表集計!$D:$D,"&lt;&gt;")</f>
        <v>#REF!</v>
      </c>
      <c r="DI29" s="845" t="e">
        <f t="shared" ca="1" si="65"/>
        <v>#REF!</v>
      </c>
      <c r="DJ29" s="856" t="e">
        <f ca="1">SUMIFS(INDIRECT("実行度合表集計!C"&amp;DJ52,FALSE),実行度合表集計!$I:$I,DE29,実行度合表集計!$S:$S,$A$25,実行度合表集計!$D:$D,"&lt;&gt;")</f>
        <v>#REF!</v>
      </c>
      <c r="DK29" s="855" t="e">
        <f ca="1">DJ29-SUMIFS(実行度合表集計!$Q:$Q,実行度合表集計!$I:$I,DE29,実行度合表集計!$S:$S,$A$25,実行度合表集計!$D:$D,"&lt;&gt;")*1000</f>
        <v>#REF!</v>
      </c>
      <c r="DL29" s="857" t="e">
        <f ca="1">SUMIFS(INDIRECT("実行度合表集計!C"&amp;DL52,FALSE),実行度合表集計!$I:$I,DE29,実行度合表集計!$S:$S,$A$25,実行度合表集計!$D:$D,"&lt;&gt;")*集計フラグ5</f>
        <v>#REF!</v>
      </c>
      <c r="DM29" s="858" t="e">
        <f t="shared" ca="1" si="45"/>
        <v>#REF!</v>
      </c>
      <c r="DN29" s="845" t="e">
        <f t="shared" ca="1" si="66"/>
        <v>#REF!</v>
      </c>
      <c r="DO29" s="855" t="e">
        <f t="shared" ca="1" si="46"/>
        <v>#REF!</v>
      </c>
      <c r="DP29" s="859" t="e">
        <f t="shared" ca="1" si="47"/>
        <v>#REF!</v>
      </c>
      <c r="DR29" s="898"/>
      <c r="DS29" s="852"/>
      <c r="DT29" s="853"/>
    </row>
    <row r="30" spans="1:124" ht="14.1" customHeight="1" x14ac:dyDescent="0.25">
      <c r="A30" s="1659"/>
      <c r="B30" s="854" t="s">
        <v>38</v>
      </c>
      <c r="C30" s="1821" t="str">
        <f>集計グループ6</f>
        <v>クレバリーホーム静岡</v>
      </c>
      <c r="D30" s="1822"/>
      <c r="E30" s="1823"/>
      <c r="F30" s="855" t="e">
        <f ca="1">SUMIFS(INDIRECT("実行度合表集計!C"&amp;F52,FALSE),実行度合表集計!$I:$I,C30,実行度合表集計!$S:$S,$A$25,実行度合表集計!$D:$D,"&lt;&gt;")</f>
        <v>#REF!</v>
      </c>
      <c r="G30" s="845" t="e">
        <f t="shared" ca="1" si="48"/>
        <v>#REF!</v>
      </c>
      <c r="H30" s="856" t="e">
        <f ca="1">SUMIFS(INDIRECT("実行度合表集計!C"&amp;H52,FALSE),実行度合表集計!$I:$I,C30,実行度合表集計!$S:$S,$A$25,実行度合表集計!$D:$D,"&lt;&gt;")</f>
        <v>#REF!</v>
      </c>
      <c r="I30" s="855" t="e">
        <f ca="1">H30-SUMIFS(実行度合表集計!$Q:$Q,実行度合表集計!$I:$I,C30,実行度合表集計!$S:$S,$A$25,実行度合表集計!$D:$D,"&lt;&gt;")*1000</f>
        <v>#REF!</v>
      </c>
      <c r="J30" s="857" t="e">
        <f ca="1">SUMIFS(INDIRECT("実行度合表集計!C"&amp;J52,FALSE),実行度合表集計!$I:$I,C30,実行度合表集計!$S:$S,$A$25,実行度合表集計!$D:$D,"&lt;&gt;")*集計フラグ6</f>
        <v>#REF!</v>
      </c>
      <c r="K30" s="1821" t="str">
        <f>集計グループ6</f>
        <v>クレバリーホーム静岡</v>
      </c>
      <c r="L30" s="1822"/>
      <c r="M30" s="1823"/>
      <c r="N30" s="855" t="e">
        <f ca="1">SUMIFS(INDIRECT("実行度合表集計!C"&amp;N52,FALSE),実行度合表集計!$I:$I,K30,実行度合表集計!$S:$S,$A$25,実行度合表集計!$D:$D,"&lt;&gt;")</f>
        <v>#REF!</v>
      </c>
      <c r="O30" s="845" t="e">
        <f t="shared" ca="1" si="49"/>
        <v>#REF!</v>
      </c>
      <c r="P30" s="856" t="e">
        <f ca="1">SUMIFS(INDIRECT("実行度合表集計!C"&amp;P52,FALSE),実行度合表集計!$I:$I,K30,実行度合表集計!$S:$S,$A$25,実行度合表集計!$D:$D,"&lt;&gt;")</f>
        <v>#REF!</v>
      </c>
      <c r="Q30" s="855" t="e">
        <f ca="1">P30-SUMIFS(実行度合表集計!$Q:$Q,実行度合表集計!$I:$I,K30,実行度合表集計!$S:$S,$A$25,実行度合表集計!$D:$D,"&lt;&gt;")*1000</f>
        <v>#REF!</v>
      </c>
      <c r="R30" s="857" t="e">
        <f ca="1">SUMIFS(INDIRECT("実行度合表集計!C"&amp;R52,FALSE),実行度合表集計!$I:$I,K30,実行度合表集計!$S:$S,$A$25,実行度合表集計!$D:$D,"&lt;&gt;")*集計フラグ6</f>
        <v>#REF!</v>
      </c>
      <c r="S30" s="1821" t="str">
        <f>集計グループ6</f>
        <v>クレバリーホーム静岡</v>
      </c>
      <c r="T30" s="1822"/>
      <c r="U30" s="1823"/>
      <c r="V30" s="855" t="e">
        <f ca="1">SUMIFS(INDIRECT("実行度合表集計!C"&amp;V52,FALSE),実行度合表集計!$I:$I,S30,実行度合表集計!$S:$S,$A$25,実行度合表集計!$D:$D,"&lt;&gt;")</f>
        <v>#REF!</v>
      </c>
      <c r="W30" s="845" t="e">
        <f t="shared" ca="1" si="50"/>
        <v>#REF!</v>
      </c>
      <c r="X30" s="856" t="e">
        <f ca="1">SUMIFS(INDIRECT("実行度合表集計!C"&amp;X52,FALSE),実行度合表集計!$I:$I,S30,実行度合表集計!$S:$S,$A$25,実行度合表集計!$D:$D,"&lt;&gt;")</f>
        <v>#REF!</v>
      </c>
      <c r="Y30" s="855" t="e">
        <f ca="1">X30-SUMIFS(実行度合表集計!$Q:$Q,実行度合表集計!$I:$I,S30,実行度合表集計!$S:$S,$A$25,実行度合表集計!$D:$D,"&lt;&gt;")*1000</f>
        <v>#REF!</v>
      </c>
      <c r="Z30" s="857" t="e">
        <f ca="1">SUMIFS(INDIRECT("実行度合表集計!C"&amp;Z52,FALSE),実行度合表集計!$I:$I,S30,実行度合表集計!$S:$S,$A$25,実行度合表集計!$D:$D,"&lt;&gt;")*集計フラグ6</f>
        <v>#REF!</v>
      </c>
      <c r="AA30" s="858" t="e">
        <f t="shared" ca="1" si="39"/>
        <v>#REF!</v>
      </c>
      <c r="AB30" s="845" t="e">
        <f t="shared" ca="1" si="51"/>
        <v>#REF!</v>
      </c>
      <c r="AC30" s="855" t="e">
        <f t="shared" ca="1" si="40"/>
        <v>#REF!</v>
      </c>
      <c r="AD30" s="857" t="e">
        <f t="shared" ca="1" si="41"/>
        <v>#REF!</v>
      </c>
      <c r="AE30" s="1659"/>
      <c r="AF30" s="854" t="s">
        <v>38</v>
      </c>
      <c r="AG30" s="1821" t="str">
        <f>集計グループ6</f>
        <v>クレバリーホーム静岡</v>
      </c>
      <c r="AH30" s="1822"/>
      <c r="AI30" s="1823"/>
      <c r="AJ30" s="855" t="e">
        <f ca="1">SUMIFS(INDIRECT("実行度合表集計!C"&amp;AJ52,FALSE),実行度合表集計!$I:$I,AG30,実行度合表集計!$S:$S,$A$25,実行度合表集計!$D:$D,"&lt;&gt;")</f>
        <v>#REF!</v>
      </c>
      <c r="AK30" s="845" t="e">
        <f t="shared" ca="1" si="52"/>
        <v>#REF!</v>
      </c>
      <c r="AL30" s="856" t="e">
        <f ca="1">SUMIFS(INDIRECT("実行度合表集計!C"&amp;AL52,FALSE),実行度合表集計!$I:$I,AG30,実行度合表集計!$S:$S,$A$25,実行度合表集計!$D:$D,"&lt;&gt;")</f>
        <v>#REF!</v>
      </c>
      <c r="AM30" s="855" t="e">
        <f ca="1">AL30-SUMIFS(実行度合表集計!$Q:$Q,実行度合表集計!$I:$I,AG30,実行度合表集計!$S:$S,$A$25,実行度合表集計!$D:$D,"&lt;&gt;")*1000</f>
        <v>#REF!</v>
      </c>
      <c r="AN30" s="857" t="e">
        <f ca="1">SUMIFS(INDIRECT("実行度合表集計!C"&amp;AN52,FALSE),実行度合表集計!$I:$I,AG30,実行度合表集計!$S:$S,$A$25,実行度合表集計!$D:$D,"&lt;&gt;")*集計フラグ6</f>
        <v>#REF!</v>
      </c>
      <c r="AO30" s="1821" t="str">
        <f>集計グループ6</f>
        <v>クレバリーホーム静岡</v>
      </c>
      <c r="AP30" s="1822"/>
      <c r="AQ30" s="1823"/>
      <c r="AR30" s="855" t="e">
        <f ca="1">SUMIFS(INDIRECT("実行度合表集計!C"&amp;AR52,FALSE),実行度合表集計!$I:$I,AO30,実行度合表集計!$S:$S,$A$25,実行度合表集計!$D:$D,"&lt;&gt;")</f>
        <v>#REF!</v>
      </c>
      <c r="AS30" s="845" t="e">
        <f t="shared" ca="1" si="53"/>
        <v>#REF!</v>
      </c>
      <c r="AT30" s="856" t="e">
        <f ca="1">SUMIFS(INDIRECT("実行度合表集計!C"&amp;AT52,FALSE),実行度合表集計!$I:$I,AO30,実行度合表集計!$S:$S,$A$25,実行度合表集計!$D:$D,"&lt;&gt;")</f>
        <v>#REF!</v>
      </c>
      <c r="AU30" s="855" t="e">
        <f ca="1">AT30-SUMIFS(実行度合表集計!$Q:$Q,実行度合表集計!$I:$I,AO30,実行度合表集計!$S:$S,$A$25,実行度合表集計!$D:$D,"&lt;&gt;")*1000</f>
        <v>#REF!</v>
      </c>
      <c r="AV30" s="857" t="e">
        <f ca="1">SUMIFS(INDIRECT("実行度合表集計!C"&amp;AV52,FALSE),実行度合表集計!$I:$I,AO30,実行度合表集計!$S:$S,$A$25,実行度合表集計!$D:$D,"&lt;&gt;")*集計フラグ6</f>
        <v>#REF!</v>
      </c>
      <c r="AW30" s="1821" t="str">
        <f>集計グループ6</f>
        <v>クレバリーホーム静岡</v>
      </c>
      <c r="AX30" s="1822"/>
      <c r="AY30" s="1823"/>
      <c r="AZ30" s="855" t="e">
        <f ca="1">SUMIFS(INDIRECT("実行度合表集計!C"&amp;AZ52,FALSE),実行度合表集計!$I:$I,AW30,実行度合表集計!$S:$S,$A$25,実行度合表集計!$D:$D,"&lt;&gt;")</f>
        <v>#REF!</v>
      </c>
      <c r="BA30" s="845" t="e">
        <f t="shared" ca="1" si="54"/>
        <v>#REF!</v>
      </c>
      <c r="BB30" s="856" t="e">
        <f ca="1">SUMIFS(INDIRECT("実行度合表集計!C"&amp;BB52,FALSE),実行度合表集計!$I:$I,AW30,実行度合表集計!$S:$S,$A$25,実行度合表集計!$D:$D,"&lt;&gt;")</f>
        <v>#REF!</v>
      </c>
      <c r="BC30" s="855" t="e">
        <f ca="1">BB30-SUMIFS(実行度合表集計!$Q:$Q,実行度合表集計!$I:$I,AW30,実行度合表集計!$S:$S,$A$25,実行度合表集計!$D:$D,"&lt;&gt;")*1000</f>
        <v>#REF!</v>
      </c>
      <c r="BD30" s="857" t="e">
        <f ca="1">SUMIFS(INDIRECT("実行度合表集計!C"&amp;BD52,FALSE),実行度合表集計!$I:$I,AW30,実行度合表集計!$S:$S,$A$25,実行度合表集計!$D:$D,"&lt;&gt;")*集計フラグ6</f>
        <v>#REF!</v>
      </c>
      <c r="BE30" s="858" t="e">
        <f t="shared" ca="1" si="42"/>
        <v>#REF!</v>
      </c>
      <c r="BF30" s="845" t="e">
        <f t="shared" ca="1" si="55"/>
        <v>#REF!</v>
      </c>
      <c r="BG30" s="855" t="e">
        <f t="shared" ca="1" si="43"/>
        <v>#REF!</v>
      </c>
      <c r="BH30" s="857" t="e">
        <f t="shared" ca="1" si="44"/>
        <v>#REF!</v>
      </c>
      <c r="BI30" s="1659"/>
      <c r="BJ30" s="854" t="s">
        <v>38</v>
      </c>
      <c r="BK30" s="1821" t="str">
        <f>集計グループ6</f>
        <v>クレバリーホーム静岡</v>
      </c>
      <c r="BL30" s="1822"/>
      <c r="BM30" s="1823"/>
      <c r="BN30" s="855" t="e">
        <f ca="1">SUMIFS(INDIRECT("実行度合表集計!C"&amp;BN52,FALSE),実行度合表集計!$I:$I,BK30,実行度合表集計!$S:$S,$A$25,実行度合表集計!$D:$D,"&lt;&gt;")</f>
        <v>#REF!</v>
      </c>
      <c r="BO30" s="845" t="e">
        <f t="shared" ca="1" si="56"/>
        <v>#REF!</v>
      </c>
      <c r="BP30" s="856" t="e">
        <f ca="1">SUMIFS(INDIRECT("実行度合表集計!C"&amp;BP52,FALSE),実行度合表集計!$I:$I,BK30,実行度合表集計!$S:$S,$A$25,実行度合表集計!$D:$D,"&lt;&gt;")</f>
        <v>#REF!</v>
      </c>
      <c r="BQ30" s="855" t="e">
        <f ca="1">BP30-SUMIFS(実行度合表集計!$Q:$Q,実行度合表集計!$I:$I,BK30,実行度合表集計!$S:$S,$A$25,実行度合表集計!$D:$D,"&lt;&gt;")*1000</f>
        <v>#REF!</v>
      </c>
      <c r="BR30" s="857" t="e">
        <f ca="1">SUMIFS(INDIRECT("実行度合表集計!C"&amp;BR52,FALSE),実行度合表集計!$I:$I,BK30,実行度合表集計!$S:$S,$A$25,実行度合表集計!$D:$D,"&lt;&gt;")*集計フラグ6</f>
        <v>#REF!</v>
      </c>
      <c r="BS30" s="1821" t="str">
        <f>集計グループ6</f>
        <v>クレバリーホーム静岡</v>
      </c>
      <c r="BT30" s="1822"/>
      <c r="BU30" s="1823"/>
      <c r="BV30" s="855" t="e">
        <f ca="1">SUMIFS(INDIRECT("実行度合表集計!C"&amp;BV52,FALSE),実行度合表集計!$I:$I,BS30,実行度合表集計!$S:$S,$A$25,実行度合表集計!$D:$D,"&lt;&gt;")</f>
        <v>#REF!</v>
      </c>
      <c r="BW30" s="845" t="e">
        <f t="shared" ca="1" si="57"/>
        <v>#REF!</v>
      </c>
      <c r="BX30" s="856" t="e">
        <f ca="1">SUMIFS(INDIRECT("実行度合表集計!C"&amp;BX52,FALSE),実行度合表集計!$I:$I,BS30,実行度合表集計!$S:$S,$A$25,実行度合表集計!$D:$D,"&lt;&gt;")</f>
        <v>#REF!</v>
      </c>
      <c r="BY30" s="855" t="e">
        <f ca="1">BX30-SUMIFS(実行度合表集計!$Q:$Q,実行度合表集計!$I:$I,BS30,実行度合表集計!$S:$S,$A$25,実行度合表集計!$D:$D,"&lt;&gt;")*1000</f>
        <v>#REF!</v>
      </c>
      <c r="BZ30" s="857" t="e">
        <f ca="1">SUMIFS(INDIRECT("実行度合表集計!C"&amp;BZ52,FALSE),実行度合表集計!$I:$I,BS30,実行度合表集計!$S:$S,$A$25,実行度合表集計!$D:$D,"&lt;&gt;")*集計フラグ6</f>
        <v>#REF!</v>
      </c>
      <c r="CA30" s="1821" t="str">
        <f>集計グループ6</f>
        <v>クレバリーホーム静岡</v>
      </c>
      <c r="CB30" s="1822"/>
      <c r="CC30" s="1823"/>
      <c r="CD30" s="855" t="e">
        <f ca="1">SUMIFS(INDIRECT("実行度合表集計!C"&amp;CD52,FALSE),実行度合表集計!$I:$I,CA30,実行度合表集計!$S:$S,$A$25,実行度合表集計!$D:$D,"&lt;&gt;")</f>
        <v>#REF!</v>
      </c>
      <c r="CE30" s="845" t="e">
        <f t="shared" ca="1" si="58"/>
        <v>#REF!</v>
      </c>
      <c r="CF30" s="856" t="e">
        <f ca="1">SUMIFS(INDIRECT("実行度合表集計!C"&amp;CF52,FALSE),実行度合表集計!$I:$I,CA30,実行度合表集計!$S:$S,$A$25,実行度合表集計!$D:$D,"&lt;&gt;")</f>
        <v>#REF!</v>
      </c>
      <c r="CG30" s="855" t="e">
        <f ca="1">CF30-SUMIFS(実行度合表集計!$Q:$Q,実行度合表集計!$I:$I,CA30,実行度合表集計!$S:$S,$A$25,実行度合表集計!$D:$D,"&lt;&gt;")*1000</f>
        <v>#REF!</v>
      </c>
      <c r="CH30" s="857" t="e">
        <f ca="1">SUMIFS(INDIRECT("実行度合表集計!C"&amp;CH52,FALSE),実行度合表集計!$I:$I,CA30,実行度合表集計!$S:$S,$A$25,実行度合表集計!$D:$D,"&lt;&gt;")*集計フラグ6</f>
        <v>#REF!</v>
      </c>
      <c r="CI30" s="858" t="e">
        <f t="shared" ca="1" si="59"/>
        <v>#REF!</v>
      </c>
      <c r="CJ30" s="845" t="e">
        <f t="shared" ca="1" si="60"/>
        <v>#REF!</v>
      </c>
      <c r="CK30" s="855" t="e">
        <f t="shared" ca="1" si="61"/>
        <v>#REF!</v>
      </c>
      <c r="CL30" s="857" t="e">
        <f t="shared" ca="1" si="62"/>
        <v>#REF!</v>
      </c>
      <c r="CM30" s="1659"/>
      <c r="CN30" s="854" t="s">
        <v>38</v>
      </c>
      <c r="CO30" s="1821" t="str">
        <f>集計グループ6</f>
        <v>クレバリーホーム静岡</v>
      </c>
      <c r="CP30" s="1822"/>
      <c r="CQ30" s="1823"/>
      <c r="CR30" s="855" t="e">
        <f ca="1">SUMIFS(INDIRECT("実行度合表集計!C"&amp;CR52,FALSE),実行度合表集計!$I:$I,CO30,実行度合表集計!$S:$S,$A$25,実行度合表集計!$D:$D,"&lt;&gt;")</f>
        <v>#REF!</v>
      </c>
      <c r="CS30" s="845" t="e">
        <f t="shared" ca="1" si="63"/>
        <v>#REF!</v>
      </c>
      <c r="CT30" s="856" t="e">
        <f ca="1">SUMIFS(INDIRECT("実行度合表集計!C"&amp;CT52,FALSE),実行度合表集計!$I:$I,CO30,実行度合表集計!$S:$S,$A$25,実行度合表集計!$D:$D,"&lt;&gt;")</f>
        <v>#REF!</v>
      </c>
      <c r="CU30" s="855" t="e">
        <f ca="1">CT30-SUMIFS(実行度合表集計!$Q:$Q,実行度合表集計!$I:$I,CO30,実行度合表集計!$S:$S,$A$25,実行度合表集計!$D:$D,"&lt;&gt;")*1000</f>
        <v>#REF!</v>
      </c>
      <c r="CV30" s="857" t="e">
        <f ca="1">SUMIFS(INDIRECT("実行度合表集計!C"&amp;CV52,FALSE),実行度合表集計!$I:$I,CO30,実行度合表集計!$S:$S,$A$25,実行度合表集計!$D:$D,"&lt;&gt;")*集計フラグ6</f>
        <v>#REF!</v>
      </c>
      <c r="CW30" s="1821" t="str">
        <f>集計グループ6</f>
        <v>クレバリーホーム静岡</v>
      </c>
      <c r="CX30" s="1822"/>
      <c r="CY30" s="1823"/>
      <c r="CZ30" s="855" t="e">
        <f ca="1">SUMIFS(INDIRECT("実行度合表集計!C"&amp;CZ52,FALSE),実行度合表集計!$I:$I,CW30,実行度合表集計!$S:$S,$A$25,実行度合表集計!$D:$D,"&lt;&gt;")</f>
        <v>#REF!</v>
      </c>
      <c r="DA30" s="845" t="e">
        <f t="shared" ca="1" si="64"/>
        <v>#REF!</v>
      </c>
      <c r="DB30" s="856" t="e">
        <f ca="1">SUMIFS(INDIRECT("実行度合表集計!C"&amp;DB52,FALSE),実行度合表集計!$I:$I,CW30,実行度合表集計!$S:$S,$A$25,実行度合表集計!$D:$D,"&lt;&gt;")</f>
        <v>#REF!</v>
      </c>
      <c r="DC30" s="855" t="e">
        <f ca="1">DB30-SUMIFS(実行度合表集計!$Q:$Q,実行度合表集計!$I:$I,CW30,実行度合表集計!$S:$S,$A$25,実行度合表集計!$D:$D,"&lt;&gt;")*1000</f>
        <v>#REF!</v>
      </c>
      <c r="DD30" s="857" t="e">
        <f ca="1">SUMIFS(INDIRECT("実行度合表集計!C"&amp;DD52,FALSE),実行度合表集計!$I:$I,CW30,実行度合表集計!$S:$S,$A$25,実行度合表集計!$D:$D,"&lt;&gt;")*集計フラグ6</f>
        <v>#REF!</v>
      </c>
      <c r="DE30" s="1821" t="str">
        <f>集計グループ6</f>
        <v>クレバリーホーム静岡</v>
      </c>
      <c r="DF30" s="1822"/>
      <c r="DG30" s="1823"/>
      <c r="DH30" s="855" t="e">
        <f ca="1">SUMIFS(INDIRECT("実行度合表集計!C"&amp;DH52,FALSE),実行度合表集計!$I:$I,DE30,実行度合表集計!$S:$S,$A$25,実行度合表集計!$D:$D,"&lt;&gt;")</f>
        <v>#REF!</v>
      </c>
      <c r="DI30" s="845" t="e">
        <f t="shared" ca="1" si="65"/>
        <v>#REF!</v>
      </c>
      <c r="DJ30" s="856" t="e">
        <f ca="1">SUMIFS(INDIRECT("実行度合表集計!C"&amp;DJ52,FALSE),実行度合表集計!$I:$I,DE30,実行度合表集計!$S:$S,$A$25,実行度合表集計!$D:$D,"&lt;&gt;")</f>
        <v>#REF!</v>
      </c>
      <c r="DK30" s="855" t="e">
        <f ca="1">DJ30-SUMIFS(実行度合表集計!$Q:$Q,実行度合表集計!$I:$I,DE30,実行度合表集計!$S:$S,$A$25,実行度合表集計!$D:$D,"&lt;&gt;")*1000</f>
        <v>#REF!</v>
      </c>
      <c r="DL30" s="857" t="e">
        <f ca="1">SUMIFS(INDIRECT("実行度合表集計!C"&amp;DL52,FALSE),実行度合表集計!$I:$I,DE30,実行度合表集計!$S:$S,$A$25,実行度合表集計!$D:$D,"&lt;&gt;")*集計フラグ6</f>
        <v>#REF!</v>
      </c>
      <c r="DM30" s="858" t="e">
        <f t="shared" ca="1" si="45"/>
        <v>#REF!</v>
      </c>
      <c r="DN30" s="845" t="e">
        <f t="shared" ca="1" si="66"/>
        <v>#REF!</v>
      </c>
      <c r="DO30" s="855" t="e">
        <f t="shared" ca="1" si="46"/>
        <v>#REF!</v>
      </c>
      <c r="DP30" s="859" t="e">
        <f t="shared" ca="1" si="47"/>
        <v>#REF!</v>
      </c>
      <c r="DR30" s="898"/>
      <c r="DS30" s="852"/>
      <c r="DT30" s="853"/>
    </row>
    <row r="31" spans="1:124" s="1300" customFormat="1" ht="14.1" customHeight="1" x14ac:dyDescent="0.25">
      <c r="A31" s="1659"/>
      <c r="B31" s="861" t="s">
        <v>39</v>
      </c>
      <c r="C31" s="1824">
        <f>集計グループ7</f>
        <v>0</v>
      </c>
      <c r="D31" s="1825"/>
      <c r="E31" s="1826"/>
      <c r="F31" s="862">
        <f ca="1">SUMIFS(INDIRECT("実行度合表集計!C"&amp;F52,FALSE),実行度合表集計!$I:$I,C31,実行度合表集計!$S:$S,$A$25,実行度合表集計!$D:$D,"&lt;&gt;")</f>
        <v>0</v>
      </c>
      <c r="G31" s="863" t="str">
        <f t="shared" ca="1" si="48"/>
        <v/>
      </c>
      <c r="H31" s="864">
        <f ca="1">SUMIFS(INDIRECT("実行度合表集計!C"&amp;H52,FALSE),実行度合表集計!$I:$I,C31,実行度合表集計!$S:$S,$A$25,実行度合表集計!$D:$D,"&lt;&gt;")</f>
        <v>0</v>
      </c>
      <c r="I31" s="862">
        <f ca="1">H31-SUMIFS(実行度合表集計!$Q:$Q,実行度合表集計!$I:$I,C31,実行度合表集計!$S:$S,$A$25,実行度合表集計!$D:$D,"&lt;&gt;")*1000</f>
        <v>0</v>
      </c>
      <c r="J31" s="865">
        <f ca="1">SUMIFS(INDIRECT("実行度合表集計!C"&amp;J52,FALSE),実行度合表集計!$I:$I,C31,実行度合表集計!$S:$S,$A$25,実行度合表集計!$D:$D,"&lt;&gt;")*集計フラグ7</f>
        <v>0</v>
      </c>
      <c r="K31" s="1824">
        <f>集計グループ7</f>
        <v>0</v>
      </c>
      <c r="L31" s="1825"/>
      <c r="M31" s="1826"/>
      <c r="N31" s="862">
        <f ca="1">SUMIFS(INDIRECT("実行度合表集計!C"&amp;N52,FALSE),実行度合表集計!$I:$I,K31,実行度合表集計!$S:$S,$A$25,実行度合表集計!$D:$D,"&lt;&gt;")</f>
        <v>0</v>
      </c>
      <c r="O31" s="863" t="str">
        <f t="shared" ca="1" si="49"/>
        <v/>
      </c>
      <c r="P31" s="864">
        <f ca="1">SUMIFS(INDIRECT("実行度合表集計!C"&amp;P52,FALSE),実行度合表集計!$I:$I,K31,実行度合表集計!$S:$S,$A$25,実行度合表集計!$D:$D,"&lt;&gt;")</f>
        <v>0</v>
      </c>
      <c r="Q31" s="862">
        <f ca="1">P31-SUMIFS(実行度合表集計!$Q:$Q,実行度合表集計!$I:$I,K31,実行度合表集計!$S:$S,$A$25,実行度合表集計!$D:$D,"&lt;&gt;")*1000</f>
        <v>0</v>
      </c>
      <c r="R31" s="865">
        <f ca="1">SUMIFS(INDIRECT("実行度合表集計!C"&amp;R52,FALSE),実行度合表集計!$I:$I,K31,実行度合表集計!$S:$S,$A$25,実行度合表集計!$D:$D,"&lt;&gt;")*集計フラグ7</f>
        <v>0</v>
      </c>
      <c r="S31" s="1824">
        <f>集計グループ7</f>
        <v>0</v>
      </c>
      <c r="T31" s="1825"/>
      <c r="U31" s="1826"/>
      <c r="V31" s="862">
        <f ca="1">SUMIFS(INDIRECT("実行度合表集計!C"&amp;V52,FALSE),実行度合表集計!$I:$I,S31,実行度合表集計!$S:$S,$A$25,実行度合表集計!$D:$D,"&lt;&gt;")</f>
        <v>0</v>
      </c>
      <c r="W31" s="863" t="str">
        <f t="shared" ca="1" si="50"/>
        <v/>
      </c>
      <c r="X31" s="864">
        <f ca="1">SUMIFS(INDIRECT("実行度合表集計!C"&amp;X52,FALSE),実行度合表集計!$I:$I,S31,実行度合表集計!$S:$S,$A$25,実行度合表集計!$D:$D,"&lt;&gt;")</f>
        <v>0</v>
      </c>
      <c r="Y31" s="862">
        <f ca="1">X31-SUMIFS(実行度合表集計!$Q:$Q,実行度合表集計!$I:$I,S31,実行度合表集計!$S:$S,$A$25,実行度合表集計!$D:$D,"&lt;&gt;")*1000</f>
        <v>0</v>
      </c>
      <c r="Z31" s="865">
        <f ca="1">SUMIFS(INDIRECT("実行度合表集計!C"&amp;Z52,FALSE),実行度合表集計!$I:$I,S31,実行度合表集計!$S:$S,$A$25,実行度合表集計!$D:$D,"&lt;&gt;")*集計フラグ7</f>
        <v>0</v>
      </c>
      <c r="AA31" s="866">
        <f t="shared" ca="1" si="39"/>
        <v>0</v>
      </c>
      <c r="AB31" s="863" t="str">
        <f t="shared" ca="1" si="51"/>
        <v/>
      </c>
      <c r="AC31" s="862">
        <f t="shared" ca="1" si="40"/>
        <v>0</v>
      </c>
      <c r="AD31" s="865">
        <f t="shared" ca="1" si="41"/>
        <v>0</v>
      </c>
      <c r="AE31" s="1659"/>
      <c r="AF31" s="861" t="s">
        <v>39</v>
      </c>
      <c r="AG31" s="1824">
        <f>集計グループ7</f>
        <v>0</v>
      </c>
      <c r="AH31" s="1825"/>
      <c r="AI31" s="1826"/>
      <c r="AJ31" s="862">
        <f ca="1">SUMIFS(INDIRECT("実行度合表集計!C"&amp;AJ52,FALSE),実行度合表集計!$I:$I,AG31,実行度合表集計!$S:$S,$A$25,実行度合表集計!$D:$D,"&lt;&gt;")</f>
        <v>0</v>
      </c>
      <c r="AK31" s="863" t="str">
        <f t="shared" ca="1" si="52"/>
        <v/>
      </c>
      <c r="AL31" s="864">
        <f ca="1">SUMIFS(INDIRECT("実行度合表集計!C"&amp;AL52,FALSE),実行度合表集計!$I:$I,AG31,実行度合表集計!$S:$S,$A$25,実行度合表集計!$D:$D,"&lt;&gt;")</f>
        <v>0</v>
      </c>
      <c r="AM31" s="862">
        <f ca="1">AL31-SUMIFS(実行度合表集計!$Q:$Q,実行度合表集計!$I:$I,AG31,実行度合表集計!$S:$S,$A$25,実行度合表集計!$D:$D,"&lt;&gt;")*1000</f>
        <v>0</v>
      </c>
      <c r="AN31" s="865">
        <f ca="1">SUMIFS(INDIRECT("実行度合表集計!C"&amp;AN52,FALSE),実行度合表集計!$I:$I,AG31,実行度合表集計!$S:$S,$A$25,実行度合表集計!$D:$D,"&lt;&gt;")*集計フラグ7</f>
        <v>0</v>
      </c>
      <c r="AO31" s="1824">
        <f>集計グループ7</f>
        <v>0</v>
      </c>
      <c r="AP31" s="1825"/>
      <c r="AQ31" s="1826"/>
      <c r="AR31" s="862">
        <f ca="1">SUMIFS(INDIRECT("実行度合表集計!C"&amp;AR52,FALSE),実行度合表集計!$I:$I,AO31,実行度合表集計!$S:$S,$A$25,実行度合表集計!$D:$D,"&lt;&gt;")</f>
        <v>0</v>
      </c>
      <c r="AS31" s="863" t="str">
        <f t="shared" ca="1" si="53"/>
        <v/>
      </c>
      <c r="AT31" s="864">
        <f ca="1">SUMIFS(INDIRECT("実行度合表集計!C"&amp;AT52,FALSE),実行度合表集計!$I:$I,AO31,実行度合表集計!$S:$S,$A$25,実行度合表集計!$D:$D,"&lt;&gt;")</f>
        <v>0</v>
      </c>
      <c r="AU31" s="862">
        <f ca="1">AT31-SUMIFS(実行度合表集計!$Q:$Q,実行度合表集計!$I:$I,AO31,実行度合表集計!$S:$S,$A$25,実行度合表集計!$D:$D,"&lt;&gt;")*1000</f>
        <v>0</v>
      </c>
      <c r="AV31" s="865">
        <f ca="1">SUMIFS(INDIRECT("実行度合表集計!C"&amp;AV52,FALSE),実行度合表集計!$I:$I,AO31,実行度合表集計!$S:$S,$A$25,実行度合表集計!$D:$D,"&lt;&gt;")*集計フラグ7</f>
        <v>0</v>
      </c>
      <c r="AW31" s="1824">
        <f>集計グループ7</f>
        <v>0</v>
      </c>
      <c r="AX31" s="1825"/>
      <c r="AY31" s="1826"/>
      <c r="AZ31" s="862">
        <f ca="1">SUMIFS(INDIRECT("実行度合表集計!C"&amp;AZ52,FALSE),実行度合表集計!$I:$I,AW31,実行度合表集計!$S:$S,$A$25,実行度合表集計!$D:$D,"&lt;&gt;")</f>
        <v>0</v>
      </c>
      <c r="BA31" s="863" t="str">
        <f t="shared" ca="1" si="54"/>
        <v/>
      </c>
      <c r="BB31" s="864">
        <f ca="1">SUMIFS(INDIRECT("実行度合表集計!C"&amp;BB52,FALSE),実行度合表集計!$I:$I,AW31,実行度合表集計!$S:$S,$A$25,実行度合表集計!$D:$D,"&lt;&gt;")</f>
        <v>0</v>
      </c>
      <c r="BC31" s="862">
        <f ca="1">BB31-SUMIFS(実行度合表集計!$Q:$Q,実行度合表集計!$I:$I,AW31,実行度合表集計!$S:$S,$A$25,実行度合表集計!$D:$D,"&lt;&gt;")*1000</f>
        <v>0</v>
      </c>
      <c r="BD31" s="865">
        <f ca="1">SUMIFS(INDIRECT("実行度合表集計!C"&amp;BD52,FALSE),実行度合表集計!$I:$I,AW31,実行度合表集計!$S:$S,$A$25,実行度合表集計!$D:$D,"&lt;&gt;")*集計フラグ7</f>
        <v>0</v>
      </c>
      <c r="BE31" s="866">
        <f t="shared" ca="1" si="42"/>
        <v>0</v>
      </c>
      <c r="BF31" s="863" t="str">
        <f t="shared" ca="1" si="55"/>
        <v/>
      </c>
      <c r="BG31" s="862">
        <f t="shared" ca="1" si="43"/>
        <v>0</v>
      </c>
      <c r="BH31" s="865">
        <f t="shared" ca="1" si="44"/>
        <v>0</v>
      </c>
      <c r="BI31" s="1659"/>
      <c r="BJ31" s="861" t="s">
        <v>39</v>
      </c>
      <c r="BK31" s="1824">
        <f>集計グループ7</f>
        <v>0</v>
      </c>
      <c r="BL31" s="1825"/>
      <c r="BM31" s="1826"/>
      <c r="BN31" s="862">
        <f ca="1">SUMIFS(INDIRECT("実行度合表集計!C"&amp;BN52,FALSE),実行度合表集計!$I:$I,BK31,実行度合表集計!$S:$S,$A$25,実行度合表集計!$D:$D,"&lt;&gt;")</f>
        <v>0</v>
      </c>
      <c r="BO31" s="863" t="str">
        <f t="shared" ca="1" si="56"/>
        <v/>
      </c>
      <c r="BP31" s="864">
        <f ca="1">SUMIFS(INDIRECT("実行度合表集計!C"&amp;BP52,FALSE),実行度合表集計!$I:$I,BK31,実行度合表集計!$S:$S,$A$25,実行度合表集計!$D:$D,"&lt;&gt;")</f>
        <v>0</v>
      </c>
      <c r="BQ31" s="862">
        <f ca="1">BP31-SUMIFS(実行度合表集計!$Q:$Q,実行度合表集計!$I:$I,BK31,実行度合表集計!$S:$S,$A$25,実行度合表集計!$D:$D,"&lt;&gt;")*1000</f>
        <v>0</v>
      </c>
      <c r="BR31" s="865">
        <f ca="1">SUMIFS(INDIRECT("実行度合表集計!C"&amp;BR52,FALSE),実行度合表集計!$I:$I,BK31,実行度合表集計!$S:$S,$A$25,実行度合表集計!$D:$D,"&lt;&gt;")*集計フラグ7</f>
        <v>0</v>
      </c>
      <c r="BS31" s="1824">
        <f>集計グループ7</f>
        <v>0</v>
      </c>
      <c r="BT31" s="1825"/>
      <c r="BU31" s="1826"/>
      <c r="BV31" s="862">
        <f ca="1">SUMIFS(INDIRECT("実行度合表集計!C"&amp;BV52,FALSE),実行度合表集計!$I:$I,BS31,実行度合表集計!$S:$S,$A$25,実行度合表集計!$D:$D,"&lt;&gt;")</f>
        <v>0</v>
      </c>
      <c r="BW31" s="863" t="str">
        <f t="shared" ca="1" si="57"/>
        <v/>
      </c>
      <c r="BX31" s="864">
        <f ca="1">SUMIFS(INDIRECT("実行度合表集計!C"&amp;BX52,FALSE),実行度合表集計!$I:$I,BS31,実行度合表集計!$S:$S,$A$25,実行度合表集計!$D:$D,"&lt;&gt;")</f>
        <v>0</v>
      </c>
      <c r="BY31" s="862">
        <f ca="1">BX31-SUMIFS(実行度合表集計!$Q:$Q,実行度合表集計!$I:$I,BS31,実行度合表集計!$S:$S,$A$25,実行度合表集計!$D:$D,"&lt;&gt;")*1000</f>
        <v>0</v>
      </c>
      <c r="BZ31" s="865">
        <f ca="1">SUMIFS(INDIRECT("実行度合表集計!C"&amp;BZ52,FALSE),実行度合表集計!$I:$I,BS31,実行度合表集計!$S:$S,$A$25,実行度合表集計!$D:$D,"&lt;&gt;")*集計フラグ7</f>
        <v>0</v>
      </c>
      <c r="CA31" s="1824">
        <f>集計グループ7</f>
        <v>0</v>
      </c>
      <c r="CB31" s="1825"/>
      <c r="CC31" s="1826"/>
      <c r="CD31" s="862">
        <f ca="1">SUMIFS(INDIRECT("実行度合表集計!C"&amp;CD52,FALSE),実行度合表集計!$I:$I,CA31,実行度合表集計!$S:$S,$A$25,実行度合表集計!$D:$D,"&lt;&gt;")</f>
        <v>0</v>
      </c>
      <c r="CE31" s="863" t="str">
        <f t="shared" ca="1" si="58"/>
        <v/>
      </c>
      <c r="CF31" s="864">
        <f ca="1">SUMIFS(INDIRECT("実行度合表集計!C"&amp;CF52,FALSE),実行度合表集計!$I:$I,CA31,実行度合表集計!$S:$S,$A$25,実行度合表集計!$D:$D,"&lt;&gt;")</f>
        <v>0</v>
      </c>
      <c r="CG31" s="862">
        <f ca="1">CF31-SUMIFS(実行度合表集計!$Q:$Q,実行度合表集計!$I:$I,CA31,実行度合表集計!$S:$S,$A$25,実行度合表集計!$D:$D,"&lt;&gt;")*1000</f>
        <v>0</v>
      </c>
      <c r="CH31" s="865">
        <f ca="1">SUMIFS(INDIRECT("実行度合表集計!C"&amp;CH52,FALSE),実行度合表集計!$I:$I,CA31,実行度合表集計!$S:$S,$A$25,実行度合表集計!$D:$D,"&lt;&gt;")*集計フラグ7</f>
        <v>0</v>
      </c>
      <c r="CI31" s="866">
        <f t="shared" ca="1" si="59"/>
        <v>0</v>
      </c>
      <c r="CJ31" s="863" t="str">
        <f t="shared" ca="1" si="60"/>
        <v/>
      </c>
      <c r="CK31" s="862">
        <f t="shared" ca="1" si="61"/>
        <v>0</v>
      </c>
      <c r="CL31" s="865">
        <f t="shared" ca="1" si="62"/>
        <v>0</v>
      </c>
      <c r="CM31" s="1659"/>
      <c r="CN31" s="861" t="s">
        <v>39</v>
      </c>
      <c r="CO31" s="1824">
        <f>集計グループ7</f>
        <v>0</v>
      </c>
      <c r="CP31" s="1825"/>
      <c r="CQ31" s="1826"/>
      <c r="CR31" s="862">
        <f ca="1">SUMIFS(INDIRECT("実行度合表集計!C"&amp;CR52,FALSE),実行度合表集計!$I:$I,CO31,実行度合表集計!$S:$S,$A$25,実行度合表集計!$D:$D,"&lt;&gt;")</f>
        <v>0</v>
      </c>
      <c r="CS31" s="863" t="str">
        <f t="shared" ca="1" si="63"/>
        <v/>
      </c>
      <c r="CT31" s="864">
        <f ca="1">SUMIFS(INDIRECT("実行度合表集計!C"&amp;CT52,FALSE),実行度合表集計!$I:$I,CO31,実行度合表集計!$S:$S,$A$25,実行度合表集計!$D:$D,"&lt;&gt;")</f>
        <v>0</v>
      </c>
      <c r="CU31" s="862">
        <f ca="1">CT31-SUMIFS(実行度合表集計!$Q:$Q,実行度合表集計!$I:$I,CO31,実行度合表集計!$S:$S,$A$25,実行度合表集計!$D:$D,"&lt;&gt;")*1000</f>
        <v>0</v>
      </c>
      <c r="CV31" s="865">
        <f ca="1">SUMIFS(INDIRECT("実行度合表集計!C"&amp;CV52,FALSE),実行度合表集計!$I:$I,CO31,実行度合表集計!$S:$S,$A$25,実行度合表集計!$D:$D,"&lt;&gt;")*集計フラグ7</f>
        <v>0</v>
      </c>
      <c r="CW31" s="1824">
        <f>集計グループ7</f>
        <v>0</v>
      </c>
      <c r="CX31" s="1825"/>
      <c r="CY31" s="1826"/>
      <c r="CZ31" s="862">
        <f ca="1">SUMIFS(INDIRECT("実行度合表集計!C"&amp;CZ52,FALSE),実行度合表集計!$I:$I,CW31,実行度合表集計!$S:$S,$A$25,実行度合表集計!$D:$D,"&lt;&gt;")</f>
        <v>0</v>
      </c>
      <c r="DA31" s="863" t="str">
        <f t="shared" ca="1" si="64"/>
        <v/>
      </c>
      <c r="DB31" s="864">
        <f ca="1">SUMIFS(INDIRECT("実行度合表集計!C"&amp;DB52,FALSE),実行度合表集計!$I:$I,CW31,実行度合表集計!$S:$S,$A$25,実行度合表集計!$D:$D,"&lt;&gt;")</f>
        <v>0</v>
      </c>
      <c r="DC31" s="862">
        <f ca="1">DB31-SUMIFS(実行度合表集計!$Q:$Q,実行度合表集計!$I:$I,CW31,実行度合表集計!$S:$S,$A$25,実行度合表集計!$D:$D,"&lt;&gt;")*1000</f>
        <v>0</v>
      </c>
      <c r="DD31" s="865">
        <f ca="1">SUMIFS(INDIRECT("実行度合表集計!C"&amp;DD52,FALSE),実行度合表集計!$I:$I,CW31,実行度合表集計!$S:$S,$A$25,実行度合表集計!$D:$D,"&lt;&gt;")*集計フラグ7</f>
        <v>0</v>
      </c>
      <c r="DE31" s="1824">
        <f>集計グループ7</f>
        <v>0</v>
      </c>
      <c r="DF31" s="1825"/>
      <c r="DG31" s="1826"/>
      <c r="DH31" s="862">
        <f ca="1">SUMIFS(INDIRECT("実行度合表集計!C"&amp;DH52,FALSE),実行度合表集計!$I:$I,DE31,実行度合表集計!$S:$S,$A$25,実行度合表集計!$D:$D,"&lt;&gt;")</f>
        <v>0</v>
      </c>
      <c r="DI31" s="863" t="str">
        <f t="shared" ca="1" si="65"/>
        <v/>
      </c>
      <c r="DJ31" s="864">
        <f ca="1">SUMIFS(INDIRECT("実行度合表集計!C"&amp;DJ52,FALSE),実行度合表集計!$I:$I,DE31,実行度合表集計!$S:$S,$A$25,実行度合表集計!$D:$D,"&lt;&gt;")</f>
        <v>0</v>
      </c>
      <c r="DK31" s="862">
        <f ca="1">DJ31-SUMIFS(実行度合表集計!$Q:$Q,実行度合表集計!$I:$I,DE31,実行度合表集計!$S:$S,$A$25,実行度合表集計!$D:$D,"&lt;&gt;")*1000</f>
        <v>0</v>
      </c>
      <c r="DL31" s="865">
        <f ca="1">SUMIFS(INDIRECT("実行度合表集計!C"&amp;DL52,FALSE),実行度合表集計!$I:$I,DE31,実行度合表集計!$S:$S,$A$25,実行度合表集計!$D:$D,"&lt;&gt;")*集計フラグ7</f>
        <v>0</v>
      </c>
      <c r="DM31" s="866">
        <f t="shared" ca="1" si="45"/>
        <v>0</v>
      </c>
      <c r="DN31" s="863" t="str">
        <f t="shared" ca="1" si="66"/>
        <v/>
      </c>
      <c r="DO31" s="862">
        <f t="shared" ca="1" si="46"/>
        <v>0</v>
      </c>
      <c r="DP31" s="867">
        <f t="shared" ca="1" si="47"/>
        <v>0</v>
      </c>
      <c r="DR31" s="929"/>
      <c r="DS31" s="922"/>
      <c r="DT31" s="930"/>
    </row>
    <row r="32" spans="1:124" ht="14.1" customHeight="1" x14ac:dyDescent="0.25">
      <c r="A32" s="1659"/>
      <c r="B32" s="876" t="s">
        <v>40</v>
      </c>
      <c r="C32" s="1827" t="str">
        <f>集計グループ8</f>
        <v>東京・リフォーム課</v>
      </c>
      <c r="D32" s="1828"/>
      <c r="E32" s="1829"/>
      <c r="F32" s="877" t="e">
        <f ca="1">SUMIFS(INDIRECT("実行度合表集計!C"&amp;F52,FALSE),実行度合表集計!$I:$I,C32,実行度合表集計!$S:$S,$A$25,実行度合表集計!$D:$D,"&lt;&gt;")</f>
        <v>#REF!</v>
      </c>
      <c r="G32" s="878" t="e">
        <f t="shared" ca="1" si="48"/>
        <v>#REF!</v>
      </c>
      <c r="H32" s="846" t="e">
        <f ca="1">SUMIFS(INDIRECT("実行度合表集計!C"&amp;H52,FALSE),実行度合表集計!$I:$I,C32,実行度合表集計!$S:$S,$A$25,実行度合表集計!$D:$D,"&lt;&gt;")</f>
        <v>#REF!</v>
      </c>
      <c r="I32" s="877" t="e">
        <f ca="1">H32-SUMIFS(実行度合表集計!$Q:$Q,実行度合表集計!$I:$I,C32,実行度合表集計!$S:$S,$A$25,実行度合表集計!$D:$D,"&lt;&gt;")*1000</f>
        <v>#REF!</v>
      </c>
      <c r="J32" s="847" t="e">
        <f ca="1">SUMIFS(INDIRECT("実行度合表集計!C"&amp;J52,FALSE),実行度合表集計!$I:$I,C32,実行度合表集計!$S:$S,$A$25,実行度合表集計!$D:$D,"&lt;&gt;")*集計フラグ8</f>
        <v>#REF!</v>
      </c>
      <c r="K32" s="1827" t="str">
        <f>集計グループ8</f>
        <v>東京・リフォーム課</v>
      </c>
      <c r="L32" s="1828"/>
      <c r="M32" s="1829"/>
      <c r="N32" s="877" t="e">
        <f ca="1">SUMIFS(INDIRECT("実行度合表集計!C"&amp;N52,FALSE),実行度合表集計!$I:$I,K32,実行度合表集計!$S:$S,$A$25,実行度合表集計!$D:$D,"&lt;&gt;")</f>
        <v>#REF!</v>
      </c>
      <c r="O32" s="878" t="e">
        <f t="shared" ca="1" si="49"/>
        <v>#REF!</v>
      </c>
      <c r="P32" s="846" t="e">
        <f ca="1">SUMIFS(INDIRECT("実行度合表集計!C"&amp;P52,FALSE),実行度合表集計!$I:$I,K32,実行度合表集計!$S:$S,$A$25,実行度合表集計!$D:$D,"&lt;&gt;")</f>
        <v>#REF!</v>
      </c>
      <c r="Q32" s="877" t="e">
        <f ca="1">P32-SUMIFS(実行度合表集計!$Q:$Q,実行度合表集計!$I:$I,K32,実行度合表集計!$S:$S,$A$25,実行度合表集計!$D:$D,"&lt;&gt;")*1000</f>
        <v>#REF!</v>
      </c>
      <c r="R32" s="847" t="e">
        <f ca="1">SUMIFS(INDIRECT("実行度合表集計!C"&amp;R52,FALSE),実行度合表集計!$I:$I,K32,実行度合表集計!$S:$S,$A$25,実行度合表集計!$D:$D,"&lt;&gt;")*集計フラグ8</f>
        <v>#REF!</v>
      </c>
      <c r="S32" s="1827" t="str">
        <f>集計グループ8</f>
        <v>東京・リフォーム課</v>
      </c>
      <c r="T32" s="1828"/>
      <c r="U32" s="1829"/>
      <c r="V32" s="877" t="e">
        <f ca="1">SUMIFS(INDIRECT("実行度合表集計!C"&amp;V52,FALSE),実行度合表集計!$I:$I,S32,実行度合表集計!$S:$S,$A$25,実行度合表集計!$D:$D,"&lt;&gt;")</f>
        <v>#REF!</v>
      </c>
      <c r="W32" s="878" t="e">
        <f t="shared" ca="1" si="50"/>
        <v>#REF!</v>
      </c>
      <c r="X32" s="846" t="e">
        <f ca="1">SUMIFS(INDIRECT("実行度合表集計!C"&amp;X52,FALSE),実行度合表集計!$I:$I,S32,実行度合表集計!$S:$S,$A$25,実行度合表集計!$D:$D,"&lt;&gt;")</f>
        <v>#REF!</v>
      </c>
      <c r="Y32" s="877" t="e">
        <f ca="1">X32-SUMIFS(実行度合表集計!$Q:$Q,実行度合表集計!$I:$I,S32,実行度合表集計!$S:$S,$A$25,実行度合表集計!$D:$D,"&lt;&gt;")*1000</f>
        <v>#REF!</v>
      </c>
      <c r="Z32" s="847" t="e">
        <f ca="1">SUMIFS(INDIRECT("実行度合表集計!C"&amp;Z52,FALSE),実行度合表集計!$I:$I,S32,実行度合表集計!$S:$S,$A$25,実行度合表集計!$D:$D,"&lt;&gt;")*集計フラグ8</f>
        <v>#REF!</v>
      </c>
      <c r="AA32" s="880" t="e">
        <f t="shared" ca="1" si="39"/>
        <v>#REF!</v>
      </c>
      <c r="AB32" s="878" t="e">
        <f t="shared" ca="1" si="51"/>
        <v>#REF!</v>
      </c>
      <c r="AC32" s="877" t="e">
        <f t="shared" ca="1" si="40"/>
        <v>#REF!</v>
      </c>
      <c r="AD32" s="879" t="e">
        <f t="shared" ca="1" si="41"/>
        <v>#REF!</v>
      </c>
      <c r="AE32" s="1659"/>
      <c r="AF32" s="876" t="s">
        <v>40</v>
      </c>
      <c r="AG32" s="1827" t="str">
        <f>集計グループ8</f>
        <v>東京・リフォーム課</v>
      </c>
      <c r="AH32" s="1828"/>
      <c r="AI32" s="1829"/>
      <c r="AJ32" s="877" t="e">
        <f ca="1">SUMIFS(INDIRECT("実行度合表集計!C"&amp;AJ52,FALSE),実行度合表集計!$I:$I,AG32,実行度合表集計!$S:$S,$A$25,実行度合表集計!$D:$D,"&lt;&gt;")</f>
        <v>#REF!</v>
      </c>
      <c r="AK32" s="878" t="e">
        <f t="shared" ca="1" si="52"/>
        <v>#REF!</v>
      </c>
      <c r="AL32" s="846" t="e">
        <f ca="1">SUMIFS(INDIRECT("実行度合表集計!C"&amp;AL52,FALSE),実行度合表集計!$I:$I,AG32,実行度合表集計!$S:$S,$A$25,実行度合表集計!$D:$D,"&lt;&gt;")</f>
        <v>#REF!</v>
      </c>
      <c r="AM32" s="877" t="e">
        <f ca="1">AL32-SUMIFS(実行度合表集計!$Q:$Q,実行度合表集計!$I:$I,AG32,実行度合表集計!$S:$S,$A$25,実行度合表集計!$D:$D,"&lt;&gt;")*1000</f>
        <v>#REF!</v>
      </c>
      <c r="AN32" s="847" t="e">
        <f ca="1">SUMIFS(INDIRECT("実行度合表集計!C"&amp;AN52,FALSE),実行度合表集計!$I:$I,AG32,実行度合表集計!$S:$S,$A$25,実行度合表集計!$D:$D,"&lt;&gt;")*集計フラグ8</f>
        <v>#REF!</v>
      </c>
      <c r="AO32" s="1827" t="str">
        <f>集計グループ8</f>
        <v>東京・リフォーム課</v>
      </c>
      <c r="AP32" s="1828"/>
      <c r="AQ32" s="1829"/>
      <c r="AR32" s="877" t="e">
        <f ca="1">SUMIFS(INDIRECT("実行度合表集計!C"&amp;AR52,FALSE),実行度合表集計!$I:$I,AO32,実行度合表集計!$S:$S,$A$25,実行度合表集計!$D:$D,"&lt;&gt;")</f>
        <v>#REF!</v>
      </c>
      <c r="AS32" s="878" t="e">
        <f t="shared" ca="1" si="53"/>
        <v>#REF!</v>
      </c>
      <c r="AT32" s="846" t="e">
        <f ca="1">SUMIFS(INDIRECT("実行度合表集計!C"&amp;AT52,FALSE),実行度合表集計!$I:$I,AO32,実行度合表集計!$S:$S,$A$25,実行度合表集計!$D:$D,"&lt;&gt;")</f>
        <v>#REF!</v>
      </c>
      <c r="AU32" s="877" t="e">
        <f ca="1">AT32-SUMIFS(実行度合表集計!$Q:$Q,実行度合表集計!$I:$I,AO32,実行度合表集計!$S:$S,$A$25,実行度合表集計!$D:$D,"&lt;&gt;")*1000</f>
        <v>#REF!</v>
      </c>
      <c r="AV32" s="847" t="e">
        <f ca="1">SUMIFS(INDIRECT("実行度合表集計!C"&amp;AV52,FALSE),実行度合表集計!$I:$I,AO32,実行度合表集計!$S:$S,$A$25,実行度合表集計!$D:$D,"&lt;&gt;")*集計フラグ8</f>
        <v>#REF!</v>
      </c>
      <c r="AW32" s="1827" t="str">
        <f>集計グループ8</f>
        <v>東京・リフォーム課</v>
      </c>
      <c r="AX32" s="1828"/>
      <c r="AY32" s="1829"/>
      <c r="AZ32" s="877" t="e">
        <f ca="1">SUMIFS(INDIRECT("実行度合表集計!C"&amp;AZ52,FALSE),実行度合表集計!$I:$I,AW32,実行度合表集計!$S:$S,$A$25,実行度合表集計!$D:$D,"&lt;&gt;")</f>
        <v>#REF!</v>
      </c>
      <c r="BA32" s="878" t="e">
        <f t="shared" ca="1" si="54"/>
        <v>#REF!</v>
      </c>
      <c r="BB32" s="846" t="e">
        <f ca="1">SUMIFS(INDIRECT("実行度合表集計!C"&amp;BB52,FALSE),実行度合表集計!$I:$I,AW32,実行度合表集計!$S:$S,$A$25,実行度合表集計!$D:$D,"&lt;&gt;")</f>
        <v>#REF!</v>
      </c>
      <c r="BC32" s="877" t="e">
        <f ca="1">BB32-SUMIFS(実行度合表集計!$Q:$Q,実行度合表集計!$I:$I,AW32,実行度合表集計!$S:$S,$A$25,実行度合表集計!$D:$D,"&lt;&gt;")*1000</f>
        <v>#REF!</v>
      </c>
      <c r="BD32" s="847" t="e">
        <f ca="1">SUMIFS(INDIRECT("実行度合表集計!C"&amp;BD52,FALSE),実行度合表集計!$I:$I,AW32,実行度合表集計!$S:$S,$A$25,実行度合表集計!$D:$D,"&lt;&gt;")*集計フラグ8</f>
        <v>#REF!</v>
      </c>
      <c r="BE32" s="848" t="e">
        <f t="shared" ca="1" si="42"/>
        <v>#REF!</v>
      </c>
      <c r="BF32" s="849" t="e">
        <f t="shared" ca="1" si="55"/>
        <v>#REF!</v>
      </c>
      <c r="BG32" s="844" t="e">
        <f t="shared" ca="1" si="43"/>
        <v>#REF!</v>
      </c>
      <c r="BH32" s="847" t="e">
        <f t="shared" ca="1" si="44"/>
        <v>#REF!</v>
      </c>
      <c r="BI32" s="1659"/>
      <c r="BJ32" s="876" t="s">
        <v>40</v>
      </c>
      <c r="BK32" s="1827" t="str">
        <f>集計グループ8</f>
        <v>東京・リフォーム課</v>
      </c>
      <c r="BL32" s="1828"/>
      <c r="BM32" s="1829"/>
      <c r="BN32" s="877" t="e">
        <f ca="1">SUMIFS(INDIRECT("実行度合表集計!C"&amp;BN52,FALSE),実行度合表集計!$I:$I,BK32,実行度合表集計!$S:$S,$A$25,実行度合表集計!$D:$D,"&lt;&gt;")</f>
        <v>#REF!</v>
      </c>
      <c r="BO32" s="878" t="e">
        <f t="shared" ca="1" si="56"/>
        <v>#REF!</v>
      </c>
      <c r="BP32" s="846" t="e">
        <f ca="1">SUMIFS(INDIRECT("実行度合表集計!C"&amp;BP52,FALSE),実行度合表集計!$I:$I,BK32,実行度合表集計!$S:$S,$A$25,実行度合表集計!$D:$D,"&lt;&gt;")</f>
        <v>#REF!</v>
      </c>
      <c r="BQ32" s="877" t="e">
        <f ca="1">BP32-SUMIFS(実行度合表集計!$Q:$Q,実行度合表集計!$I:$I,BK32,実行度合表集計!$S:$S,$A$25,実行度合表集計!$D:$D,"&lt;&gt;")*1000</f>
        <v>#REF!</v>
      </c>
      <c r="BR32" s="847" t="e">
        <f ca="1">SUMIFS(INDIRECT("実行度合表集計!C"&amp;BR52,FALSE),実行度合表集計!$I:$I,BK32,実行度合表集計!$S:$S,$A$25,実行度合表集計!$D:$D,"&lt;&gt;")*集計フラグ8</f>
        <v>#REF!</v>
      </c>
      <c r="BS32" s="1827" t="str">
        <f>集計グループ8</f>
        <v>東京・リフォーム課</v>
      </c>
      <c r="BT32" s="1828"/>
      <c r="BU32" s="1829"/>
      <c r="BV32" s="877" t="e">
        <f ca="1">SUMIFS(INDIRECT("実行度合表集計!C"&amp;BV52,FALSE),実行度合表集計!$I:$I,BS32,実行度合表集計!$S:$S,$A$25,実行度合表集計!$D:$D,"&lt;&gt;")</f>
        <v>#REF!</v>
      </c>
      <c r="BW32" s="878" t="e">
        <f t="shared" ca="1" si="57"/>
        <v>#REF!</v>
      </c>
      <c r="BX32" s="846" t="e">
        <f ca="1">SUMIFS(INDIRECT("実行度合表集計!C"&amp;BX52,FALSE),実行度合表集計!$I:$I,BS32,実行度合表集計!$S:$S,$A$25,実行度合表集計!$D:$D,"&lt;&gt;")</f>
        <v>#REF!</v>
      </c>
      <c r="BY32" s="877" t="e">
        <f ca="1">BX32-SUMIFS(実行度合表集計!$Q:$Q,実行度合表集計!$I:$I,BS32,実行度合表集計!$S:$S,$A$25,実行度合表集計!$D:$D,"&lt;&gt;")*1000</f>
        <v>#REF!</v>
      </c>
      <c r="BZ32" s="847" t="e">
        <f ca="1">SUMIFS(INDIRECT("実行度合表集計!C"&amp;BZ52,FALSE),実行度合表集計!$I:$I,BS32,実行度合表集計!$S:$S,$A$25,実行度合表集計!$D:$D,"&lt;&gt;")*集計フラグ8</f>
        <v>#REF!</v>
      </c>
      <c r="CA32" s="1827" t="str">
        <f>集計グループ8</f>
        <v>東京・リフォーム課</v>
      </c>
      <c r="CB32" s="1828"/>
      <c r="CC32" s="1829"/>
      <c r="CD32" s="877" t="e">
        <f ca="1">SUMIFS(INDIRECT("実行度合表集計!C"&amp;CD52,FALSE),実行度合表集計!$I:$I,CA32,実行度合表集計!$S:$S,$A$25,実行度合表集計!$D:$D,"&lt;&gt;")</f>
        <v>#REF!</v>
      </c>
      <c r="CE32" s="878" t="e">
        <f t="shared" ca="1" si="58"/>
        <v>#REF!</v>
      </c>
      <c r="CF32" s="846" t="e">
        <f ca="1">SUMIFS(INDIRECT("実行度合表集計!C"&amp;CF52,FALSE),実行度合表集計!$I:$I,CA32,実行度合表集計!$S:$S,$A$25,実行度合表集計!$D:$D,"&lt;&gt;")</f>
        <v>#REF!</v>
      </c>
      <c r="CG32" s="877" t="e">
        <f ca="1">CF32-SUMIFS(実行度合表集計!$Q:$Q,実行度合表集計!$I:$I,CA32,実行度合表集計!$S:$S,$A$25,実行度合表集計!$D:$D,"&lt;&gt;")*1000</f>
        <v>#REF!</v>
      </c>
      <c r="CH32" s="847" t="e">
        <f ca="1">SUMIFS(INDIRECT("実行度合表集計!C"&amp;CH52,FALSE),実行度合表集計!$I:$I,CA32,実行度合表集計!$S:$S,$A$25,実行度合表集計!$D:$D,"&lt;&gt;")*集計フラグ8</f>
        <v>#REF!</v>
      </c>
      <c r="CI32" s="848" t="e">
        <f t="shared" ca="1" si="59"/>
        <v>#REF!</v>
      </c>
      <c r="CJ32" s="849" t="e">
        <f t="shared" ca="1" si="60"/>
        <v>#REF!</v>
      </c>
      <c r="CK32" s="844" t="e">
        <f t="shared" ca="1" si="61"/>
        <v>#REF!</v>
      </c>
      <c r="CL32" s="847" t="e">
        <f t="shared" ca="1" si="62"/>
        <v>#REF!</v>
      </c>
      <c r="CM32" s="1659"/>
      <c r="CN32" s="876" t="s">
        <v>40</v>
      </c>
      <c r="CO32" s="1827" t="str">
        <f>集計グループ8</f>
        <v>東京・リフォーム課</v>
      </c>
      <c r="CP32" s="1828"/>
      <c r="CQ32" s="1829"/>
      <c r="CR32" s="877" t="e">
        <f ca="1">SUMIFS(INDIRECT("実行度合表集計!C"&amp;CR52,FALSE),実行度合表集計!$I:$I,CO32,実行度合表集計!$S:$S,$A$25,実行度合表集計!$D:$D,"&lt;&gt;")</f>
        <v>#REF!</v>
      </c>
      <c r="CS32" s="878" t="e">
        <f t="shared" ca="1" si="63"/>
        <v>#REF!</v>
      </c>
      <c r="CT32" s="846" t="e">
        <f ca="1">SUMIFS(INDIRECT("実行度合表集計!C"&amp;CT52,FALSE),実行度合表集計!$I:$I,CO32,実行度合表集計!$S:$S,$A$25,実行度合表集計!$D:$D,"&lt;&gt;")</f>
        <v>#REF!</v>
      </c>
      <c r="CU32" s="877" t="e">
        <f ca="1">CT32-SUMIFS(実行度合表集計!$Q:$Q,実行度合表集計!$I:$I,CO32,実行度合表集計!$S:$S,$A$25,実行度合表集計!$D:$D,"&lt;&gt;")*1000</f>
        <v>#REF!</v>
      </c>
      <c r="CV32" s="847" t="e">
        <f ca="1">SUMIFS(INDIRECT("実行度合表集計!C"&amp;CV52,FALSE),実行度合表集計!$I:$I,CO32,実行度合表集計!$S:$S,$A$25,実行度合表集計!$D:$D,"&lt;&gt;")*集計フラグ8</f>
        <v>#REF!</v>
      </c>
      <c r="CW32" s="1827" t="str">
        <f>集計グループ8</f>
        <v>東京・リフォーム課</v>
      </c>
      <c r="CX32" s="1828"/>
      <c r="CY32" s="1829"/>
      <c r="CZ32" s="877" t="e">
        <f ca="1">SUMIFS(INDIRECT("実行度合表集計!C"&amp;CZ52,FALSE),実行度合表集計!$I:$I,CW32,実行度合表集計!$S:$S,$A$25,実行度合表集計!$D:$D,"&lt;&gt;")</f>
        <v>#REF!</v>
      </c>
      <c r="DA32" s="878" t="e">
        <f t="shared" ca="1" si="64"/>
        <v>#REF!</v>
      </c>
      <c r="DB32" s="846" t="e">
        <f ca="1">SUMIFS(INDIRECT("実行度合表集計!C"&amp;DB52,FALSE),実行度合表集計!$I:$I,CW32,実行度合表集計!$S:$S,$A$25,実行度合表集計!$D:$D,"&lt;&gt;")</f>
        <v>#REF!</v>
      </c>
      <c r="DC32" s="877" t="e">
        <f ca="1">DB32-SUMIFS(実行度合表集計!$Q:$Q,実行度合表集計!$I:$I,CW32,実行度合表集計!$S:$S,$A$25,実行度合表集計!$D:$D,"&lt;&gt;")*1000</f>
        <v>#REF!</v>
      </c>
      <c r="DD32" s="847" t="e">
        <f ca="1">SUMIFS(INDIRECT("実行度合表集計!C"&amp;DD52,FALSE),実行度合表集計!$I:$I,CW32,実行度合表集計!$S:$S,$A$25,実行度合表集計!$D:$D,"&lt;&gt;")*集計フラグ8</f>
        <v>#REF!</v>
      </c>
      <c r="DE32" s="1827" t="str">
        <f>集計グループ8</f>
        <v>東京・リフォーム課</v>
      </c>
      <c r="DF32" s="1828"/>
      <c r="DG32" s="1829"/>
      <c r="DH32" s="877" t="e">
        <f ca="1">SUMIFS(INDIRECT("実行度合表集計!C"&amp;DH52,FALSE),実行度合表集計!$I:$I,DE32,実行度合表集計!$S:$S,$A$25,実行度合表集計!$D:$D,"&lt;&gt;")</f>
        <v>#REF!</v>
      </c>
      <c r="DI32" s="878" t="e">
        <f t="shared" ca="1" si="65"/>
        <v>#REF!</v>
      </c>
      <c r="DJ32" s="846" t="e">
        <f ca="1">SUMIFS(INDIRECT("実行度合表集計!C"&amp;DJ52,FALSE),実行度合表集計!$I:$I,DE32,実行度合表集計!$S:$S,$A$25,実行度合表集計!$D:$D,"&lt;&gt;")</f>
        <v>#REF!</v>
      </c>
      <c r="DK32" s="877" t="e">
        <f ca="1">DJ32-SUMIFS(実行度合表集計!$Q:$Q,実行度合表集計!$I:$I,DE32,実行度合表集計!$S:$S,$A$25,実行度合表集計!$D:$D,"&lt;&gt;")*1000</f>
        <v>#REF!</v>
      </c>
      <c r="DL32" s="847" t="e">
        <f ca="1">SUMIFS(INDIRECT("実行度合表集計!C"&amp;DL52,FALSE),実行度合表集計!$I:$I,DE32,実行度合表集計!$S:$S,$A$25,実行度合表集計!$D:$D,"&lt;&gt;")*集計フラグ8</f>
        <v>#REF!</v>
      </c>
      <c r="DM32" s="848" t="e">
        <f t="shared" ca="1" si="45"/>
        <v>#REF!</v>
      </c>
      <c r="DN32" s="849" t="e">
        <f t="shared" ca="1" si="66"/>
        <v>#REF!</v>
      </c>
      <c r="DO32" s="844" t="e">
        <f t="shared" ca="1" si="46"/>
        <v>#REF!</v>
      </c>
      <c r="DP32" s="850" t="e">
        <f t="shared" ca="1" si="47"/>
        <v>#REF!</v>
      </c>
      <c r="DR32" s="1431"/>
      <c r="DS32" s="1430"/>
      <c r="DT32" s="1432"/>
    </row>
    <row r="33" spans="1:124" s="1300" customFormat="1" ht="14.1" customHeight="1" x14ac:dyDescent="0.25">
      <c r="A33" s="1659"/>
      <c r="B33" s="861" t="s">
        <v>41</v>
      </c>
      <c r="C33" s="1824">
        <f>集計グループ9</f>
        <v>0</v>
      </c>
      <c r="D33" s="1825"/>
      <c r="E33" s="1826"/>
      <c r="F33" s="862">
        <f ca="1">SUMIFS(INDIRECT("実行度合表集計!C"&amp;F52,FALSE),実行度合表集計!$I:$I,C33,実行度合表集計!$S:$S,$A$25,実行度合表集計!$D:$D,"&lt;&gt;")</f>
        <v>0</v>
      </c>
      <c r="G33" s="863" t="str">
        <f t="shared" ca="1" si="48"/>
        <v/>
      </c>
      <c r="H33" s="864">
        <f ca="1">SUMIFS(INDIRECT("実行度合表集計!C"&amp;H52,FALSE),実行度合表集計!$I:$I,C33,実行度合表集計!$S:$S,$A$25,実行度合表集計!$D:$D,"&lt;&gt;")</f>
        <v>0</v>
      </c>
      <c r="I33" s="862">
        <f ca="1">H33-SUMIFS(実行度合表集計!$Q:$Q,実行度合表集計!$I:$I,C33,実行度合表集計!$S:$S,$A$25,実行度合表集計!$D:$D,"&lt;&gt;")*1000</f>
        <v>0</v>
      </c>
      <c r="J33" s="865">
        <f ca="1">SUMIFS(INDIRECT("実行度合表集計!C"&amp;J52,FALSE),実行度合表集計!$I:$I,C33,実行度合表集計!$S:$S,$A$25,実行度合表集計!$D:$D,"&lt;&gt;")*集計フラグ9</f>
        <v>0</v>
      </c>
      <c r="K33" s="1824">
        <f>集計グループ9</f>
        <v>0</v>
      </c>
      <c r="L33" s="1825"/>
      <c r="M33" s="1826"/>
      <c r="N33" s="862">
        <f ca="1">SUMIFS(INDIRECT("実行度合表集計!C"&amp;N52,FALSE),実行度合表集計!$I:$I,K33,実行度合表集計!$S:$S,$A$25,実行度合表集計!$D:$D,"&lt;&gt;")</f>
        <v>0</v>
      </c>
      <c r="O33" s="863" t="str">
        <f t="shared" ca="1" si="49"/>
        <v/>
      </c>
      <c r="P33" s="864">
        <f ca="1">SUMIFS(INDIRECT("実行度合表集計!C"&amp;P52,FALSE),実行度合表集計!$I:$I,K33,実行度合表集計!$S:$S,$A$25,実行度合表集計!$D:$D,"&lt;&gt;")</f>
        <v>0</v>
      </c>
      <c r="Q33" s="862">
        <f ca="1">P33-SUMIFS(実行度合表集計!$Q:$Q,実行度合表集計!$I:$I,K33,実行度合表集計!$S:$S,$A$25,実行度合表集計!$D:$D,"&lt;&gt;")*1000</f>
        <v>0</v>
      </c>
      <c r="R33" s="865">
        <f ca="1">SUMIFS(INDIRECT("実行度合表集計!C"&amp;R52,FALSE),実行度合表集計!$I:$I,K33,実行度合表集計!$S:$S,$A$25,実行度合表集計!$D:$D,"&lt;&gt;")*集計フラグ9</f>
        <v>0</v>
      </c>
      <c r="S33" s="1824">
        <f>集計グループ9</f>
        <v>0</v>
      </c>
      <c r="T33" s="1825"/>
      <c r="U33" s="1826"/>
      <c r="V33" s="862">
        <f ca="1">SUMIFS(INDIRECT("実行度合表集計!C"&amp;V52,FALSE),実行度合表集計!$I:$I,S33,実行度合表集計!$S:$S,$A$25,実行度合表集計!$D:$D,"&lt;&gt;")</f>
        <v>0</v>
      </c>
      <c r="W33" s="863" t="str">
        <f t="shared" ca="1" si="50"/>
        <v/>
      </c>
      <c r="X33" s="864">
        <f ca="1">SUMIFS(INDIRECT("実行度合表集計!C"&amp;X52,FALSE),実行度合表集計!$I:$I,S33,実行度合表集計!$S:$S,$A$25,実行度合表集計!$D:$D,"&lt;&gt;")</f>
        <v>0</v>
      </c>
      <c r="Y33" s="862">
        <f ca="1">X33-SUMIFS(実行度合表集計!$Q:$Q,実行度合表集計!$I:$I,S33,実行度合表集計!$S:$S,$A$25,実行度合表集計!$D:$D,"&lt;&gt;")*1000</f>
        <v>0</v>
      </c>
      <c r="Z33" s="865">
        <f ca="1">SUMIFS(INDIRECT("実行度合表集計!C"&amp;Z52,FALSE),実行度合表集計!$I:$I,S33,実行度合表集計!$S:$S,$A$25,実行度合表集計!$D:$D,"&lt;&gt;")*集計フラグ9</f>
        <v>0</v>
      </c>
      <c r="AA33" s="866">
        <f t="shared" ca="1" si="39"/>
        <v>0</v>
      </c>
      <c r="AB33" s="863" t="str">
        <f t="shared" ca="1" si="51"/>
        <v/>
      </c>
      <c r="AC33" s="862">
        <f t="shared" ca="1" si="40"/>
        <v>0</v>
      </c>
      <c r="AD33" s="865">
        <f t="shared" ca="1" si="41"/>
        <v>0</v>
      </c>
      <c r="AE33" s="1659"/>
      <c r="AF33" s="861" t="s">
        <v>41</v>
      </c>
      <c r="AG33" s="1824">
        <f>集計グループ9</f>
        <v>0</v>
      </c>
      <c r="AH33" s="1825"/>
      <c r="AI33" s="1826"/>
      <c r="AJ33" s="862">
        <f ca="1">SUMIFS(INDIRECT("実行度合表集計!C"&amp;AJ52,FALSE),実行度合表集計!$I:$I,AG33,実行度合表集計!$S:$S,$A$25,実行度合表集計!$D:$D,"&lt;&gt;")</f>
        <v>0</v>
      </c>
      <c r="AK33" s="863" t="str">
        <f t="shared" ca="1" si="52"/>
        <v/>
      </c>
      <c r="AL33" s="864">
        <f ca="1">SUMIFS(INDIRECT("実行度合表集計!C"&amp;AL52,FALSE),実行度合表集計!$I:$I,AG33,実行度合表集計!$S:$S,$A$25,実行度合表集計!$D:$D,"&lt;&gt;")</f>
        <v>0</v>
      </c>
      <c r="AM33" s="862">
        <f ca="1">AL33-SUMIFS(実行度合表集計!$Q:$Q,実行度合表集計!$I:$I,AG33,実行度合表集計!$S:$S,$A$25,実行度合表集計!$D:$D,"&lt;&gt;")*1000</f>
        <v>0</v>
      </c>
      <c r="AN33" s="865">
        <f ca="1">SUMIFS(INDIRECT("実行度合表集計!C"&amp;AN52,FALSE),実行度合表集計!$I:$I,AG33,実行度合表集計!$S:$S,$A$25,実行度合表集計!$D:$D,"&lt;&gt;")*集計フラグ9</f>
        <v>0</v>
      </c>
      <c r="AO33" s="1824">
        <f>集計グループ9</f>
        <v>0</v>
      </c>
      <c r="AP33" s="1825"/>
      <c r="AQ33" s="1826"/>
      <c r="AR33" s="862">
        <f ca="1">SUMIFS(INDIRECT("実行度合表集計!C"&amp;AR52,FALSE),実行度合表集計!$I:$I,AO33,実行度合表集計!$S:$S,$A$25,実行度合表集計!$D:$D,"&lt;&gt;")</f>
        <v>0</v>
      </c>
      <c r="AS33" s="863" t="str">
        <f t="shared" ca="1" si="53"/>
        <v/>
      </c>
      <c r="AT33" s="864">
        <f ca="1">SUMIFS(INDIRECT("実行度合表集計!C"&amp;AT52,FALSE),実行度合表集計!$I:$I,AO33,実行度合表集計!$S:$S,$A$25,実行度合表集計!$D:$D,"&lt;&gt;")</f>
        <v>0</v>
      </c>
      <c r="AU33" s="862">
        <f ca="1">AT33-SUMIFS(実行度合表集計!$Q:$Q,実行度合表集計!$I:$I,AO33,実行度合表集計!$S:$S,$A$25,実行度合表集計!$D:$D,"&lt;&gt;")*1000</f>
        <v>0</v>
      </c>
      <c r="AV33" s="865">
        <f ca="1">SUMIFS(INDIRECT("実行度合表集計!C"&amp;AV52,FALSE),実行度合表集計!$I:$I,AO33,実行度合表集計!$S:$S,$A$25,実行度合表集計!$D:$D,"&lt;&gt;")*集計フラグ9</f>
        <v>0</v>
      </c>
      <c r="AW33" s="1824">
        <f>集計グループ9</f>
        <v>0</v>
      </c>
      <c r="AX33" s="1825"/>
      <c r="AY33" s="1826"/>
      <c r="AZ33" s="862">
        <f ca="1">SUMIFS(INDIRECT("実行度合表集計!C"&amp;AZ52,FALSE),実行度合表集計!$I:$I,AW33,実行度合表集計!$S:$S,$A$25,実行度合表集計!$D:$D,"&lt;&gt;")</f>
        <v>0</v>
      </c>
      <c r="BA33" s="863" t="str">
        <f t="shared" ca="1" si="54"/>
        <v/>
      </c>
      <c r="BB33" s="864">
        <f ca="1">SUMIFS(INDIRECT("実行度合表集計!C"&amp;BB52,FALSE),実行度合表集計!$I:$I,AW33,実行度合表集計!$S:$S,$A$25,実行度合表集計!$D:$D,"&lt;&gt;")</f>
        <v>0</v>
      </c>
      <c r="BC33" s="862">
        <f ca="1">BB33-SUMIFS(実行度合表集計!$Q:$Q,実行度合表集計!$I:$I,AW33,実行度合表集計!$S:$S,$A$25,実行度合表集計!$D:$D,"&lt;&gt;")*1000</f>
        <v>0</v>
      </c>
      <c r="BD33" s="865">
        <f ca="1">SUMIFS(INDIRECT("実行度合表集計!C"&amp;BD52,FALSE),実行度合表集計!$I:$I,AW33,実行度合表集計!$S:$S,$A$25,実行度合表集計!$D:$D,"&lt;&gt;")*集計フラグ9</f>
        <v>0</v>
      </c>
      <c r="BE33" s="866">
        <f t="shared" ca="1" si="42"/>
        <v>0</v>
      </c>
      <c r="BF33" s="863" t="str">
        <f t="shared" ca="1" si="55"/>
        <v/>
      </c>
      <c r="BG33" s="862">
        <f t="shared" ca="1" si="43"/>
        <v>0</v>
      </c>
      <c r="BH33" s="865">
        <f t="shared" ca="1" si="44"/>
        <v>0</v>
      </c>
      <c r="BI33" s="1659"/>
      <c r="BJ33" s="861" t="s">
        <v>41</v>
      </c>
      <c r="BK33" s="1824">
        <f>集計グループ9</f>
        <v>0</v>
      </c>
      <c r="BL33" s="1825"/>
      <c r="BM33" s="1826"/>
      <c r="BN33" s="862">
        <f ca="1">SUMIFS(INDIRECT("実行度合表集計!C"&amp;BN52,FALSE),実行度合表集計!$I:$I,BK33,実行度合表集計!$S:$S,$A$25,実行度合表集計!$D:$D,"&lt;&gt;")</f>
        <v>0</v>
      </c>
      <c r="BO33" s="863" t="str">
        <f t="shared" ca="1" si="56"/>
        <v/>
      </c>
      <c r="BP33" s="864">
        <f ca="1">SUMIFS(INDIRECT("実行度合表集計!C"&amp;BP52,FALSE),実行度合表集計!$I:$I,BK33,実行度合表集計!$S:$S,$A$25,実行度合表集計!$D:$D,"&lt;&gt;")</f>
        <v>0</v>
      </c>
      <c r="BQ33" s="862">
        <f ca="1">BP33-SUMIFS(実行度合表集計!$Q:$Q,実行度合表集計!$I:$I,BK33,実行度合表集計!$S:$S,$A$25,実行度合表集計!$D:$D,"&lt;&gt;")*1000</f>
        <v>0</v>
      </c>
      <c r="BR33" s="865">
        <f ca="1">SUMIFS(INDIRECT("実行度合表集計!C"&amp;BR52,FALSE),実行度合表集計!$I:$I,BK33,実行度合表集計!$S:$S,$A$25,実行度合表集計!$D:$D,"&lt;&gt;")*集計フラグ9</f>
        <v>0</v>
      </c>
      <c r="BS33" s="1824">
        <f>集計グループ9</f>
        <v>0</v>
      </c>
      <c r="BT33" s="1825"/>
      <c r="BU33" s="1826"/>
      <c r="BV33" s="862">
        <f ca="1">SUMIFS(INDIRECT("実行度合表集計!C"&amp;BV52,FALSE),実行度合表集計!$I:$I,BS33,実行度合表集計!$S:$S,$A$25,実行度合表集計!$D:$D,"&lt;&gt;")</f>
        <v>0</v>
      </c>
      <c r="BW33" s="863" t="str">
        <f t="shared" ca="1" si="57"/>
        <v/>
      </c>
      <c r="BX33" s="864">
        <f ca="1">SUMIFS(INDIRECT("実行度合表集計!C"&amp;BX52,FALSE),実行度合表集計!$I:$I,BS33,実行度合表集計!$S:$S,$A$25,実行度合表集計!$D:$D,"&lt;&gt;")</f>
        <v>0</v>
      </c>
      <c r="BY33" s="862">
        <f ca="1">BX33-SUMIFS(実行度合表集計!$Q:$Q,実行度合表集計!$I:$I,BS33,実行度合表集計!$S:$S,$A$25,実行度合表集計!$D:$D,"&lt;&gt;")*1000</f>
        <v>0</v>
      </c>
      <c r="BZ33" s="865">
        <f ca="1">SUMIFS(INDIRECT("実行度合表集計!C"&amp;BZ52,FALSE),実行度合表集計!$I:$I,BS33,実行度合表集計!$S:$S,$A$25,実行度合表集計!$D:$D,"&lt;&gt;")*集計フラグ9</f>
        <v>0</v>
      </c>
      <c r="CA33" s="1824">
        <f>集計グループ9</f>
        <v>0</v>
      </c>
      <c r="CB33" s="1825"/>
      <c r="CC33" s="1826"/>
      <c r="CD33" s="862">
        <f ca="1">SUMIFS(INDIRECT("実行度合表集計!C"&amp;CD52,FALSE),実行度合表集計!$I:$I,CA33,実行度合表集計!$S:$S,$A$25,実行度合表集計!$D:$D,"&lt;&gt;")</f>
        <v>0</v>
      </c>
      <c r="CE33" s="863" t="str">
        <f t="shared" ca="1" si="58"/>
        <v/>
      </c>
      <c r="CF33" s="864">
        <f ca="1">SUMIFS(INDIRECT("実行度合表集計!C"&amp;CF52,FALSE),実行度合表集計!$I:$I,CA33,実行度合表集計!$S:$S,$A$25,実行度合表集計!$D:$D,"&lt;&gt;")</f>
        <v>0</v>
      </c>
      <c r="CG33" s="862">
        <f ca="1">CF33-SUMIFS(実行度合表集計!$Q:$Q,実行度合表集計!$I:$I,CA33,実行度合表集計!$S:$S,$A$25,実行度合表集計!$D:$D,"&lt;&gt;")*1000</f>
        <v>0</v>
      </c>
      <c r="CH33" s="865">
        <f ca="1">SUMIFS(INDIRECT("実行度合表集計!C"&amp;CH52,FALSE),実行度合表集計!$I:$I,CA33,実行度合表集計!$S:$S,$A$25,実行度合表集計!$D:$D,"&lt;&gt;")*集計フラグ9</f>
        <v>0</v>
      </c>
      <c r="CI33" s="866">
        <f t="shared" ca="1" si="59"/>
        <v>0</v>
      </c>
      <c r="CJ33" s="863" t="str">
        <f t="shared" ca="1" si="60"/>
        <v/>
      </c>
      <c r="CK33" s="862">
        <f t="shared" ca="1" si="61"/>
        <v>0</v>
      </c>
      <c r="CL33" s="865">
        <f t="shared" ca="1" si="62"/>
        <v>0</v>
      </c>
      <c r="CM33" s="1659"/>
      <c r="CN33" s="861" t="s">
        <v>41</v>
      </c>
      <c r="CO33" s="1824">
        <f>集計グループ9</f>
        <v>0</v>
      </c>
      <c r="CP33" s="1825"/>
      <c r="CQ33" s="1826"/>
      <c r="CR33" s="862">
        <f ca="1">SUMIFS(INDIRECT("実行度合表集計!C"&amp;CR52,FALSE),実行度合表集計!$I:$I,CO33,実行度合表集計!$S:$S,$A$25,実行度合表集計!$D:$D,"&lt;&gt;")</f>
        <v>0</v>
      </c>
      <c r="CS33" s="863" t="str">
        <f t="shared" ca="1" si="63"/>
        <v/>
      </c>
      <c r="CT33" s="864">
        <f ca="1">SUMIFS(INDIRECT("実行度合表集計!C"&amp;CT52,FALSE),実行度合表集計!$I:$I,CO33,実行度合表集計!$S:$S,$A$25,実行度合表集計!$D:$D,"&lt;&gt;")</f>
        <v>0</v>
      </c>
      <c r="CU33" s="862">
        <f ca="1">CT33-SUMIFS(実行度合表集計!$Q:$Q,実行度合表集計!$I:$I,CO33,実行度合表集計!$S:$S,$A$25,実行度合表集計!$D:$D,"&lt;&gt;")*1000</f>
        <v>0</v>
      </c>
      <c r="CV33" s="865">
        <f ca="1">SUMIFS(INDIRECT("実行度合表集計!C"&amp;CV52,FALSE),実行度合表集計!$I:$I,CO33,実行度合表集計!$S:$S,$A$25,実行度合表集計!$D:$D,"&lt;&gt;")*集計フラグ9</f>
        <v>0</v>
      </c>
      <c r="CW33" s="1824">
        <f>集計グループ9</f>
        <v>0</v>
      </c>
      <c r="CX33" s="1825"/>
      <c r="CY33" s="1826"/>
      <c r="CZ33" s="862">
        <f ca="1">SUMIFS(INDIRECT("実行度合表集計!C"&amp;CZ52,FALSE),実行度合表集計!$I:$I,CW33,実行度合表集計!$S:$S,$A$25,実行度合表集計!$D:$D,"&lt;&gt;")</f>
        <v>0</v>
      </c>
      <c r="DA33" s="863" t="str">
        <f t="shared" ca="1" si="64"/>
        <v/>
      </c>
      <c r="DB33" s="864">
        <f ca="1">SUMIFS(INDIRECT("実行度合表集計!C"&amp;DB52,FALSE),実行度合表集計!$I:$I,CW33,実行度合表集計!$S:$S,$A$25,実行度合表集計!$D:$D,"&lt;&gt;")</f>
        <v>0</v>
      </c>
      <c r="DC33" s="862">
        <f ca="1">DB33-SUMIFS(実行度合表集計!$Q:$Q,実行度合表集計!$I:$I,CW33,実行度合表集計!$S:$S,$A$25,実行度合表集計!$D:$D,"&lt;&gt;")*1000</f>
        <v>0</v>
      </c>
      <c r="DD33" s="865">
        <f ca="1">SUMIFS(INDIRECT("実行度合表集計!C"&amp;DD52,FALSE),実行度合表集計!$I:$I,CW33,実行度合表集計!$S:$S,$A$25,実行度合表集計!$D:$D,"&lt;&gt;")*集計フラグ9</f>
        <v>0</v>
      </c>
      <c r="DE33" s="1824">
        <f>集計グループ9</f>
        <v>0</v>
      </c>
      <c r="DF33" s="1825"/>
      <c r="DG33" s="1826"/>
      <c r="DH33" s="862">
        <f ca="1">SUMIFS(INDIRECT("実行度合表集計!C"&amp;DH52,FALSE),実行度合表集計!$I:$I,DE33,実行度合表集計!$S:$S,$A$25,実行度合表集計!$D:$D,"&lt;&gt;")</f>
        <v>0</v>
      </c>
      <c r="DI33" s="863" t="str">
        <f t="shared" ca="1" si="65"/>
        <v/>
      </c>
      <c r="DJ33" s="864">
        <f ca="1">SUMIFS(INDIRECT("実行度合表集計!C"&amp;DJ52,FALSE),実行度合表集計!$I:$I,DE33,実行度合表集計!$S:$S,$A$25,実行度合表集計!$D:$D,"&lt;&gt;")</f>
        <v>0</v>
      </c>
      <c r="DK33" s="862">
        <f ca="1">DJ33-SUMIFS(実行度合表集計!$Q:$Q,実行度合表集計!$I:$I,DE33,実行度合表集計!$S:$S,$A$25,実行度合表集計!$D:$D,"&lt;&gt;")*1000</f>
        <v>0</v>
      </c>
      <c r="DL33" s="865">
        <f ca="1">SUMIFS(INDIRECT("実行度合表集計!C"&amp;DL52,FALSE),実行度合表集計!$I:$I,DE33,実行度合表集計!$S:$S,$A$25,実行度合表集計!$D:$D,"&lt;&gt;")*集計フラグ9</f>
        <v>0</v>
      </c>
      <c r="DM33" s="866">
        <f t="shared" ca="1" si="45"/>
        <v>0</v>
      </c>
      <c r="DN33" s="863" t="str">
        <f t="shared" ca="1" si="66"/>
        <v/>
      </c>
      <c r="DO33" s="862">
        <f t="shared" ca="1" si="46"/>
        <v>0</v>
      </c>
      <c r="DP33" s="867">
        <f t="shared" ca="1" si="47"/>
        <v>0</v>
      </c>
      <c r="DR33" s="929"/>
      <c r="DS33" s="922"/>
      <c r="DT33" s="930"/>
    </row>
    <row r="34" spans="1:124" s="1300" customFormat="1" ht="14.1" customHeight="1" x14ac:dyDescent="0.25">
      <c r="A34" s="1659"/>
      <c r="B34" s="1438" t="s">
        <v>42</v>
      </c>
      <c r="C34" s="1830" t="str">
        <f>集計グループ10</f>
        <v>特建事業部</v>
      </c>
      <c r="D34" s="1831"/>
      <c r="E34" s="1832"/>
      <c r="F34" s="1433" t="e">
        <f ca="1">SUMIFS(INDIRECT("実行度合表集計!C"&amp;F52,FALSE),実行度合表集計!$I:$I,C34,実行度合表集計!$S:$S,$A$25,実行度合表集計!$D:$D,"&lt;&gt;")</f>
        <v>#REF!</v>
      </c>
      <c r="G34" s="1434" t="e">
        <f t="shared" ca="1" si="48"/>
        <v>#REF!</v>
      </c>
      <c r="H34" s="1435" t="e">
        <f ca="1">SUMIFS(INDIRECT("実行度合表集計!C"&amp;H52,FALSE),実行度合表集計!$I:$I,C34,実行度合表集計!$S:$S,$A$25,実行度合表集計!$D:$D,"&lt;&gt;")</f>
        <v>#REF!</v>
      </c>
      <c r="I34" s="1433" t="e">
        <f ca="1">H34-SUMIFS(実行度合表集計!$Q:$Q,実行度合表集計!$I:$I,C34,実行度合表集計!$S:$S,$A$25,実行度合表集計!$D:$D,"&lt;&gt;")*1000</f>
        <v>#REF!</v>
      </c>
      <c r="J34" s="873" t="e">
        <f ca="1">SUMIFS(INDIRECT("実行度合表集計!C"&amp;J52,FALSE),実行度合表集計!$I:$I,C34,実行度合表集計!$S:$S,$A$25,実行度合表集計!$D:$D,"&lt;&gt;")*集計フラグ10</f>
        <v>#REF!</v>
      </c>
      <c r="K34" s="1830" t="str">
        <f>集計グループ10</f>
        <v>特建事業部</v>
      </c>
      <c r="L34" s="1831"/>
      <c r="M34" s="1832"/>
      <c r="N34" s="1433" t="e">
        <f ca="1">SUMIFS(INDIRECT("実行度合表集計!C"&amp;N52,FALSE),実行度合表集計!$I:$I,K34,実行度合表集計!$S:$S,$A$25,実行度合表集計!$D:$D,"&lt;&gt;")</f>
        <v>#REF!</v>
      </c>
      <c r="O34" s="1434" t="e">
        <f t="shared" ca="1" si="49"/>
        <v>#REF!</v>
      </c>
      <c r="P34" s="1435" t="e">
        <f ca="1">SUMIFS(INDIRECT("実行度合表集計!C"&amp;P52,FALSE),実行度合表集計!$I:$I,K34,実行度合表集計!$S:$S,$A$25,実行度合表集計!$D:$D,"&lt;&gt;")</f>
        <v>#REF!</v>
      </c>
      <c r="Q34" s="1433" t="e">
        <f ca="1">P34-SUMIFS(実行度合表集計!$Q:$Q,実行度合表集計!$I:$I,K34,実行度合表集計!$S:$S,$A$25,実行度合表集計!$D:$D,"&lt;&gt;")*1000</f>
        <v>#REF!</v>
      </c>
      <c r="R34" s="873" t="e">
        <f ca="1">SUMIFS(INDIRECT("実行度合表集計!C"&amp;R52,FALSE),実行度合表集計!$I:$I,K34,実行度合表集計!$S:$S,$A$25,実行度合表集計!$D:$D,"&lt;&gt;")*集計フラグ10</f>
        <v>#REF!</v>
      </c>
      <c r="S34" s="1830" t="str">
        <f>集計グループ10</f>
        <v>特建事業部</v>
      </c>
      <c r="T34" s="1831"/>
      <c r="U34" s="1832"/>
      <c r="V34" s="1433" t="e">
        <f ca="1">SUMIFS(INDIRECT("実行度合表集計!C"&amp;V52,FALSE),実行度合表集計!$I:$I,S34,実行度合表集計!$S:$S,$A$25,実行度合表集計!$D:$D,"&lt;&gt;")</f>
        <v>#REF!</v>
      </c>
      <c r="W34" s="1434" t="e">
        <f t="shared" ca="1" si="50"/>
        <v>#REF!</v>
      </c>
      <c r="X34" s="1435" t="e">
        <f ca="1">SUMIFS(INDIRECT("実行度合表集計!C"&amp;X52,FALSE),実行度合表集計!$I:$I,S34,実行度合表集計!$S:$S,$A$25,実行度合表集計!$D:$D,"&lt;&gt;")</f>
        <v>#REF!</v>
      </c>
      <c r="Y34" s="1433" t="e">
        <f ca="1">X34-SUMIFS(実行度合表集計!$Q:$Q,実行度合表集計!$I:$I,S34,実行度合表集計!$S:$S,$A$25,実行度合表集計!$D:$D,"&lt;&gt;")*1000</f>
        <v>#REF!</v>
      </c>
      <c r="Z34" s="873" t="e">
        <f ca="1">SUMIFS(INDIRECT("実行度合表集計!C"&amp;Z52,FALSE),実行度合表集計!$I:$I,S34,実行度合表集計!$S:$S,$A$25,実行度合表集計!$D:$D,"&lt;&gt;")*集計フラグ10</f>
        <v>#REF!</v>
      </c>
      <c r="AA34" s="1437" t="e">
        <f t="shared" ca="1" si="39"/>
        <v>#REF!</v>
      </c>
      <c r="AB34" s="1434" t="e">
        <f t="shared" ca="1" si="51"/>
        <v>#REF!</v>
      </c>
      <c r="AC34" s="1433" t="e">
        <f t="shared" ca="1" si="40"/>
        <v>#REF!</v>
      </c>
      <c r="AD34" s="1436" t="e">
        <f t="shared" ca="1" si="41"/>
        <v>#REF!</v>
      </c>
      <c r="AE34" s="1659"/>
      <c r="AF34" s="1438" t="s">
        <v>42</v>
      </c>
      <c r="AG34" s="1830" t="str">
        <f>集計グループ10</f>
        <v>特建事業部</v>
      </c>
      <c r="AH34" s="1831"/>
      <c r="AI34" s="1832"/>
      <c r="AJ34" s="1433" t="e">
        <f ca="1">SUMIFS(INDIRECT("実行度合表集計!C"&amp;AJ52,FALSE),実行度合表集計!$I:$I,AG34,実行度合表集計!$S:$S,$A$25,実行度合表集計!$D:$D,"&lt;&gt;")</f>
        <v>#REF!</v>
      </c>
      <c r="AK34" s="1434" t="e">
        <f t="shared" ca="1" si="52"/>
        <v>#REF!</v>
      </c>
      <c r="AL34" s="1435" t="e">
        <f ca="1">SUMIFS(INDIRECT("実行度合表集計!C"&amp;AL52,FALSE),実行度合表集計!$I:$I,AG34,実行度合表集計!$S:$S,$A$25,実行度合表集計!$D:$D,"&lt;&gt;")</f>
        <v>#REF!</v>
      </c>
      <c r="AM34" s="1433" t="e">
        <f ca="1">AL34-SUMIFS(実行度合表集計!$Q:$Q,実行度合表集計!$I:$I,AG34,実行度合表集計!$S:$S,$A$25,実行度合表集計!$D:$D,"&lt;&gt;")*1000</f>
        <v>#REF!</v>
      </c>
      <c r="AN34" s="873" t="e">
        <f ca="1">SUMIFS(INDIRECT("実行度合表集計!C"&amp;AN52,FALSE),実行度合表集計!$I:$I,AG34,実行度合表集計!$S:$S,$A$25,実行度合表集計!$D:$D,"&lt;&gt;")*集計フラグ10</f>
        <v>#REF!</v>
      </c>
      <c r="AO34" s="1830" t="str">
        <f>集計グループ10</f>
        <v>特建事業部</v>
      </c>
      <c r="AP34" s="1831"/>
      <c r="AQ34" s="1832"/>
      <c r="AR34" s="1433" t="e">
        <f ca="1">SUMIFS(INDIRECT("実行度合表集計!C"&amp;AR52,FALSE),実行度合表集計!$I:$I,AO34,実行度合表集計!$S:$S,$A$25,実行度合表集計!$D:$D,"&lt;&gt;")</f>
        <v>#REF!</v>
      </c>
      <c r="AS34" s="1434" t="e">
        <f t="shared" ca="1" si="53"/>
        <v>#REF!</v>
      </c>
      <c r="AT34" s="1435" t="e">
        <f ca="1">SUMIFS(INDIRECT("実行度合表集計!C"&amp;AT52,FALSE),実行度合表集計!$I:$I,AO34,実行度合表集計!$S:$S,$A$25,実行度合表集計!$D:$D,"&lt;&gt;")</f>
        <v>#REF!</v>
      </c>
      <c r="AU34" s="1433" t="e">
        <f ca="1">AT34-SUMIFS(実行度合表集計!$Q:$Q,実行度合表集計!$I:$I,AO34,実行度合表集計!$S:$S,$A$25,実行度合表集計!$D:$D,"&lt;&gt;")*1000</f>
        <v>#REF!</v>
      </c>
      <c r="AV34" s="873" t="e">
        <f ca="1">SUMIFS(INDIRECT("実行度合表集計!C"&amp;AV52,FALSE),実行度合表集計!$I:$I,AO34,実行度合表集計!$S:$S,$A$25,実行度合表集計!$D:$D,"&lt;&gt;")*集計フラグ10</f>
        <v>#REF!</v>
      </c>
      <c r="AW34" s="1830" t="str">
        <f>集計グループ10</f>
        <v>特建事業部</v>
      </c>
      <c r="AX34" s="1831"/>
      <c r="AY34" s="1832"/>
      <c r="AZ34" s="1433" t="e">
        <f ca="1">SUMIFS(INDIRECT("実行度合表集計!C"&amp;AZ52,FALSE),実行度合表集計!$I:$I,AW34,実行度合表集計!$S:$S,$A$25,実行度合表集計!$D:$D,"&lt;&gt;")</f>
        <v>#REF!</v>
      </c>
      <c r="BA34" s="1434" t="e">
        <f t="shared" ca="1" si="54"/>
        <v>#REF!</v>
      </c>
      <c r="BB34" s="1435" t="e">
        <f ca="1">SUMIFS(INDIRECT("実行度合表集計!C"&amp;BB52,FALSE),実行度合表集計!$I:$I,AW34,実行度合表集計!$S:$S,$A$25,実行度合表集計!$D:$D,"&lt;&gt;")</f>
        <v>#REF!</v>
      </c>
      <c r="BC34" s="1433" t="e">
        <f ca="1">BB34-SUMIFS(実行度合表集計!$Q:$Q,実行度合表集計!$I:$I,AW34,実行度合表集計!$S:$S,$A$25,実行度合表集計!$D:$D,"&lt;&gt;")*1000</f>
        <v>#REF!</v>
      </c>
      <c r="BD34" s="873" t="e">
        <f ca="1">SUMIFS(INDIRECT("実行度合表集計!C"&amp;BD52,FALSE),実行度合表集計!$I:$I,AW34,実行度合表集計!$S:$S,$A$25,実行度合表集計!$D:$D,"&lt;&gt;")*集計フラグ10</f>
        <v>#REF!</v>
      </c>
      <c r="BE34" s="874" t="e">
        <f t="shared" ca="1" si="42"/>
        <v>#REF!</v>
      </c>
      <c r="BF34" s="871" t="e">
        <f ca="1">IF(BE34&lt;&gt;0,SUMIF($F$4:$BD$4,"利益額",F34:BD34)/BE34,"")</f>
        <v>#REF!</v>
      </c>
      <c r="BG34" s="870" t="e">
        <f t="shared" ca="1" si="43"/>
        <v>#REF!</v>
      </c>
      <c r="BH34" s="873" t="e">
        <f t="shared" ca="1" si="44"/>
        <v>#REF!</v>
      </c>
      <c r="BI34" s="1659"/>
      <c r="BJ34" s="1438" t="s">
        <v>42</v>
      </c>
      <c r="BK34" s="1830" t="str">
        <f>集計グループ10</f>
        <v>特建事業部</v>
      </c>
      <c r="BL34" s="1831"/>
      <c r="BM34" s="1832"/>
      <c r="BN34" s="1433" t="e">
        <f ca="1">SUMIFS(INDIRECT("実行度合表集計!C"&amp;BN52,FALSE),実行度合表集計!$I:$I,BK34,実行度合表集計!$S:$S,$A$25,実行度合表集計!$D:$D,"&lt;&gt;")</f>
        <v>#REF!</v>
      </c>
      <c r="BO34" s="1434" t="e">
        <f t="shared" ca="1" si="56"/>
        <v>#REF!</v>
      </c>
      <c r="BP34" s="1435" t="e">
        <f ca="1">SUMIFS(INDIRECT("実行度合表集計!C"&amp;BP52,FALSE),実行度合表集計!$I:$I,BK34,実行度合表集計!$S:$S,$A$25,実行度合表集計!$D:$D,"&lt;&gt;")</f>
        <v>#REF!</v>
      </c>
      <c r="BQ34" s="1433" t="e">
        <f ca="1">BP34-SUMIFS(実行度合表集計!$Q:$Q,実行度合表集計!$I:$I,BK34,実行度合表集計!$S:$S,$A$25,実行度合表集計!$D:$D,"&lt;&gt;")*1000</f>
        <v>#REF!</v>
      </c>
      <c r="BR34" s="873" t="e">
        <f ca="1">SUMIFS(INDIRECT("実行度合表集計!C"&amp;BR52,FALSE),実行度合表集計!$I:$I,BK34,実行度合表集計!$S:$S,$A$25,実行度合表集計!$D:$D,"&lt;&gt;")*集計フラグ10</f>
        <v>#REF!</v>
      </c>
      <c r="BS34" s="1830" t="str">
        <f>集計グループ10</f>
        <v>特建事業部</v>
      </c>
      <c r="BT34" s="1831"/>
      <c r="BU34" s="1832"/>
      <c r="BV34" s="1433" t="e">
        <f ca="1">SUMIFS(INDIRECT("実行度合表集計!C"&amp;BV52,FALSE),実行度合表集計!$I:$I,BS34,実行度合表集計!$S:$S,$A$25,実行度合表集計!$D:$D,"&lt;&gt;")</f>
        <v>#REF!</v>
      </c>
      <c r="BW34" s="1434" t="e">
        <f t="shared" ca="1" si="57"/>
        <v>#REF!</v>
      </c>
      <c r="BX34" s="1435" t="e">
        <f ca="1">SUMIFS(INDIRECT("実行度合表集計!C"&amp;BX52,FALSE),実行度合表集計!$I:$I,BS34,実行度合表集計!$S:$S,$A$25,実行度合表集計!$D:$D,"&lt;&gt;")</f>
        <v>#REF!</v>
      </c>
      <c r="BY34" s="1433" t="e">
        <f ca="1">BX34-SUMIFS(実行度合表集計!$Q:$Q,実行度合表集計!$I:$I,BS34,実行度合表集計!$S:$S,$A$25,実行度合表集計!$D:$D,"&lt;&gt;")*1000</f>
        <v>#REF!</v>
      </c>
      <c r="BZ34" s="873" t="e">
        <f ca="1">SUMIFS(INDIRECT("実行度合表集計!C"&amp;BZ52,FALSE),実行度合表集計!$I:$I,BS34,実行度合表集計!$S:$S,$A$25,実行度合表集計!$D:$D,"&lt;&gt;")*集計フラグ10</f>
        <v>#REF!</v>
      </c>
      <c r="CA34" s="1830" t="str">
        <f>集計グループ10</f>
        <v>特建事業部</v>
      </c>
      <c r="CB34" s="1831"/>
      <c r="CC34" s="1832"/>
      <c r="CD34" s="1433" t="e">
        <f ca="1">SUMIFS(INDIRECT("実行度合表集計!C"&amp;CD52,FALSE),実行度合表集計!$I:$I,CA34,実行度合表集計!$S:$S,$A$25,実行度合表集計!$D:$D,"&lt;&gt;")</f>
        <v>#REF!</v>
      </c>
      <c r="CE34" s="1434" t="e">
        <f t="shared" ca="1" si="58"/>
        <v>#REF!</v>
      </c>
      <c r="CF34" s="1435" t="e">
        <f ca="1">SUMIFS(INDIRECT("実行度合表集計!C"&amp;CF52,FALSE),実行度合表集計!$I:$I,CA34,実行度合表集計!$S:$S,$A$25,実行度合表集計!$D:$D,"&lt;&gt;")</f>
        <v>#REF!</v>
      </c>
      <c r="CG34" s="1433" t="e">
        <f ca="1">CF34-SUMIFS(実行度合表集計!$Q:$Q,実行度合表集計!$I:$I,CA34,実行度合表集計!$S:$S,$A$25,実行度合表集計!$D:$D,"&lt;&gt;")*1000</f>
        <v>#REF!</v>
      </c>
      <c r="CH34" s="873" t="e">
        <f ca="1">SUMIFS(INDIRECT("実行度合表集計!C"&amp;CH52,FALSE),実行度合表集計!$I:$I,CA34,実行度合表集計!$S:$S,$A$25,実行度合表集計!$D:$D,"&lt;&gt;")*集計フラグ10</f>
        <v>#REF!</v>
      </c>
      <c r="CI34" s="874" t="e">
        <f t="shared" ca="1" si="59"/>
        <v>#REF!</v>
      </c>
      <c r="CJ34" s="871" t="e">
        <f t="shared" ca="1" si="60"/>
        <v>#REF!</v>
      </c>
      <c r="CK34" s="870" t="e">
        <f t="shared" ca="1" si="61"/>
        <v>#REF!</v>
      </c>
      <c r="CL34" s="873" t="e">
        <f t="shared" ca="1" si="62"/>
        <v>#REF!</v>
      </c>
      <c r="CM34" s="1659"/>
      <c r="CN34" s="1438" t="s">
        <v>42</v>
      </c>
      <c r="CO34" s="1830" t="str">
        <f>集計グループ10</f>
        <v>特建事業部</v>
      </c>
      <c r="CP34" s="1831"/>
      <c r="CQ34" s="1832"/>
      <c r="CR34" s="1433" t="e">
        <f ca="1">SUMIFS(INDIRECT("実行度合表集計!C"&amp;CR52,FALSE),実行度合表集計!$I:$I,CO34,実行度合表集計!$S:$S,$A$25,実行度合表集計!$D:$D,"&lt;&gt;")</f>
        <v>#REF!</v>
      </c>
      <c r="CS34" s="1434" t="e">
        <f t="shared" ca="1" si="63"/>
        <v>#REF!</v>
      </c>
      <c r="CT34" s="1435" t="e">
        <f ca="1">SUMIFS(INDIRECT("実行度合表集計!C"&amp;CT52,FALSE),実行度合表集計!$I:$I,CO34,実行度合表集計!$S:$S,$A$25,実行度合表集計!$D:$D,"&lt;&gt;")</f>
        <v>#REF!</v>
      </c>
      <c r="CU34" s="1433" t="e">
        <f ca="1">CT34-SUMIFS(実行度合表集計!$Q:$Q,実行度合表集計!$I:$I,CO34,実行度合表集計!$S:$S,$A$25,実行度合表集計!$D:$D,"&lt;&gt;")*1000</f>
        <v>#REF!</v>
      </c>
      <c r="CV34" s="873" t="e">
        <f ca="1">SUMIFS(INDIRECT("実行度合表集計!C"&amp;CV52,FALSE),実行度合表集計!$I:$I,CO34,実行度合表集計!$S:$S,$A$25,実行度合表集計!$D:$D,"&lt;&gt;")*集計フラグ10</f>
        <v>#REF!</v>
      </c>
      <c r="CW34" s="1830" t="str">
        <f>集計グループ10</f>
        <v>特建事業部</v>
      </c>
      <c r="CX34" s="1831"/>
      <c r="CY34" s="1832"/>
      <c r="CZ34" s="1433" t="e">
        <f ca="1">SUMIFS(INDIRECT("実行度合表集計!C"&amp;CZ52,FALSE),実行度合表集計!$I:$I,CW34,実行度合表集計!$S:$S,$A$25,実行度合表集計!$D:$D,"&lt;&gt;")</f>
        <v>#REF!</v>
      </c>
      <c r="DA34" s="1434" t="e">
        <f t="shared" ca="1" si="64"/>
        <v>#REF!</v>
      </c>
      <c r="DB34" s="1435" t="e">
        <f ca="1">SUMIFS(INDIRECT("実行度合表集計!C"&amp;DB52,FALSE),実行度合表集計!$I:$I,CW34,実行度合表集計!$S:$S,$A$25,実行度合表集計!$D:$D,"&lt;&gt;")</f>
        <v>#REF!</v>
      </c>
      <c r="DC34" s="1433" t="e">
        <f ca="1">DB34-SUMIFS(実行度合表集計!$Q:$Q,実行度合表集計!$I:$I,CW34,実行度合表集計!$S:$S,$A$25,実行度合表集計!$D:$D,"&lt;&gt;")*1000</f>
        <v>#REF!</v>
      </c>
      <c r="DD34" s="873" t="e">
        <f ca="1">SUMIFS(INDIRECT("実行度合表集計!C"&amp;DD52,FALSE),実行度合表集計!$I:$I,CW34,実行度合表集計!$S:$S,$A$25,実行度合表集計!$D:$D,"&lt;&gt;")*集計フラグ10</f>
        <v>#REF!</v>
      </c>
      <c r="DE34" s="1830" t="str">
        <f>集計グループ10</f>
        <v>特建事業部</v>
      </c>
      <c r="DF34" s="1831"/>
      <c r="DG34" s="1832"/>
      <c r="DH34" s="1433" t="e">
        <f ca="1">SUMIFS(INDIRECT("実行度合表集計!C"&amp;DH52,FALSE),実行度合表集計!$I:$I,DE34,実行度合表集計!$S:$S,$A$25,実行度合表集計!$D:$D,"&lt;&gt;")</f>
        <v>#REF!</v>
      </c>
      <c r="DI34" s="1434" t="e">
        <f t="shared" ca="1" si="65"/>
        <v>#REF!</v>
      </c>
      <c r="DJ34" s="1435" t="e">
        <f ca="1">SUMIFS(INDIRECT("実行度合表集計!C"&amp;DJ52,FALSE),実行度合表集計!$I:$I,DE34,実行度合表集計!$S:$S,$A$25,実行度合表集計!$D:$D,"&lt;&gt;")</f>
        <v>#REF!</v>
      </c>
      <c r="DK34" s="1433" t="e">
        <f ca="1">DJ34-SUMIFS(実行度合表集計!$Q:$Q,実行度合表集計!$I:$I,DE34,実行度合表集計!$S:$S,$A$25,実行度合表集計!$D:$D,"&lt;&gt;")*1000</f>
        <v>#REF!</v>
      </c>
      <c r="DL34" s="873" t="e">
        <f ca="1">SUMIFS(INDIRECT("実行度合表集計!C"&amp;DL52,FALSE),実行度合表集計!$I:$I,DE34,実行度合表集計!$S:$S,$A$25,実行度合表集計!$D:$D,"&lt;&gt;")*集計フラグ10</f>
        <v>#REF!</v>
      </c>
      <c r="DM34" s="874" t="e">
        <f t="shared" ca="1" si="45"/>
        <v>#REF!</v>
      </c>
      <c r="DN34" s="871" t="e">
        <f t="shared" ca="1" si="66"/>
        <v>#REF!</v>
      </c>
      <c r="DO34" s="870" t="e">
        <f t="shared" ca="1" si="46"/>
        <v>#REF!</v>
      </c>
      <c r="DP34" s="875" t="e">
        <f t="shared" ca="1" si="47"/>
        <v>#REF!</v>
      </c>
      <c r="DR34" s="1440"/>
      <c r="DS34" s="1439"/>
      <c r="DT34" s="835"/>
    </row>
    <row r="35" spans="1:124" ht="14.1" customHeight="1" x14ac:dyDescent="0.25">
      <c r="A35" s="1659"/>
      <c r="B35" s="876" t="s">
        <v>296</v>
      </c>
      <c r="C35" s="1833" t="str">
        <f>集計グループ11</f>
        <v>東京・不動産事業</v>
      </c>
      <c r="D35" s="1834"/>
      <c r="E35" s="1835"/>
      <c r="F35" s="877" t="e">
        <f ca="1">SUMIFS(INDIRECT("実行度合表集計!C"&amp;F52,FALSE),実行度合表集計!$I:$I,C35,実行度合表集計!$S:$S,$A$25,実行度合表集計!$D:$D,"&lt;&gt;")</f>
        <v>#REF!</v>
      </c>
      <c r="G35" s="878" t="e">
        <f t="shared" ca="1" si="48"/>
        <v>#REF!</v>
      </c>
      <c r="H35" s="846" t="e">
        <f ca="1">SUMIFS(INDIRECT("実行度合表集計!C"&amp;H52,FALSE),実行度合表集計!$I:$I,C35,実行度合表集計!$S:$S,$A$25,実行度合表集計!$D:$D,"&lt;&gt;")</f>
        <v>#REF!</v>
      </c>
      <c r="I35" s="877" t="e">
        <f ca="1">H35-SUMIFS(実行度合表集計!$Q:$Q,実行度合表集計!$I:$I,C35,実行度合表集計!$S:$S,$A$25,実行度合表集計!$D:$D,"&lt;&gt;")*1000</f>
        <v>#REF!</v>
      </c>
      <c r="J35" s="879" t="e">
        <f ca="1">SUMIFS(INDIRECT("実行度合表集計!C"&amp;J52,FALSE),実行度合表集計!$I:$I,C35,実行度合表集計!$S:$S,$A$25,実行度合表集計!$D:$D,"&lt;&gt;")*集計フラグ11</f>
        <v>#REF!</v>
      </c>
      <c r="K35" s="1833" t="str">
        <f>集計グループ11</f>
        <v>東京・不動産事業</v>
      </c>
      <c r="L35" s="1834"/>
      <c r="M35" s="1835"/>
      <c r="N35" s="877" t="e">
        <f ca="1">SUMIFS(INDIRECT("実行度合表集計!C"&amp;N52,FALSE),実行度合表集計!$I:$I,K35,実行度合表集計!$S:$S,$A$25,実行度合表集計!$D:$D,"&lt;&gt;")</f>
        <v>#REF!</v>
      </c>
      <c r="O35" s="878" t="e">
        <f t="shared" ca="1" si="49"/>
        <v>#REF!</v>
      </c>
      <c r="P35" s="846" t="e">
        <f ca="1">SUMIFS(INDIRECT("実行度合表集計!C"&amp;P52,FALSE),実行度合表集計!$I:$I,K35,実行度合表集計!$S:$S,$A$25,実行度合表集計!$D:$D,"&lt;&gt;")</f>
        <v>#REF!</v>
      </c>
      <c r="Q35" s="877" t="e">
        <f ca="1">P35-SUMIFS(実行度合表集計!$Q:$Q,実行度合表集計!$I:$I,K35,実行度合表集計!$S:$S,$A$25,実行度合表集計!$D:$D,"&lt;&gt;")*1000</f>
        <v>#REF!</v>
      </c>
      <c r="R35" s="879" t="e">
        <f ca="1">SUMIFS(INDIRECT("実行度合表集計!C"&amp;R52,FALSE),実行度合表集計!$I:$I,K35,実行度合表集計!$S:$S,$A$25,実行度合表集計!$D:$D,"&lt;&gt;")*集計フラグ11</f>
        <v>#REF!</v>
      </c>
      <c r="S35" s="1833" t="str">
        <f>集計グループ11</f>
        <v>東京・不動産事業</v>
      </c>
      <c r="T35" s="1834"/>
      <c r="U35" s="1835"/>
      <c r="V35" s="877" t="e">
        <f ca="1">SUMIFS(INDIRECT("実行度合表集計!C"&amp;V52,FALSE),実行度合表集計!$I:$I,S35,実行度合表集計!$S:$S,$A$25,実行度合表集計!$D:$D,"&lt;&gt;")</f>
        <v>#REF!</v>
      </c>
      <c r="W35" s="878" t="e">
        <f t="shared" ca="1" si="50"/>
        <v>#REF!</v>
      </c>
      <c r="X35" s="846" t="e">
        <f ca="1">SUMIFS(INDIRECT("実行度合表集計!C"&amp;X52,FALSE),実行度合表集計!$I:$I,S35,実行度合表集計!$S:$S,$A$25,実行度合表集計!$D:$D,"&lt;&gt;")</f>
        <v>#REF!</v>
      </c>
      <c r="Y35" s="877" t="e">
        <f ca="1">X35-SUMIFS(実行度合表集計!$Q:$Q,実行度合表集計!$I:$I,S35,実行度合表集計!$S:$S,$A$25,実行度合表集計!$D:$D,"&lt;&gt;")*1000</f>
        <v>#REF!</v>
      </c>
      <c r="Z35" s="879" t="e">
        <f ca="1">SUMIFS(INDIRECT("実行度合表集計!C"&amp;Z52,FALSE),実行度合表集計!$I:$I,S35,実行度合表集計!$S:$S,$A$25,実行度合表集計!$D:$D,"&lt;&gt;")*集計フラグ11</f>
        <v>#REF!</v>
      </c>
      <c r="AA35" s="880" t="e">
        <f t="shared" ca="1" si="39"/>
        <v>#REF!</v>
      </c>
      <c r="AB35" s="878" t="e">
        <f t="shared" ca="1" si="51"/>
        <v>#REF!</v>
      </c>
      <c r="AC35" s="877" t="e">
        <f t="shared" ca="1" si="40"/>
        <v>#REF!</v>
      </c>
      <c r="AD35" s="879" t="e">
        <f t="shared" ca="1" si="41"/>
        <v>#REF!</v>
      </c>
      <c r="AE35" s="1659"/>
      <c r="AF35" s="876" t="s">
        <v>296</v>
      </c>
      <c r="AG35" s="1833" t="str">
        <f>集計グループ11</f>
        <v>東京・不動産事業</v>
      </c>
      <c r="AH35" s="1834"/>
      <c r="AI35" s="1835"/>
      <c r="AJ35" s="877" t="e">
        <f ca="1">SUMIFS(INDIRECT("実行度合表集計!C"&amp;AJ52,FALSE),実行度合表集計!$I:$I,AG35,実行度合表集計!$S:$S,$A$25,実行度合表集計!$D:$D,"&lt;&gt;")</f>
        <v>#REF!</v>
      </c>
      <c r="AK35" s="878" t="e">
        <f t="shared" ca="1" si="52"/>
        <v>#REF!</v>
      </c>
      <c r="AL35" s="846" t="e">
        <f ca="1">SUMIFS(INDIRECT("実行度合表集計!C"&amp;AL52,FALSE),実行度合表集計!$I:$I,AG35,実行度合表集計!$S:$S,$A$25,実行度合表集計!$D:$D,"&lt;&gt;")</f>
        <v>#REF!</v>
      </c>
      <c r="AM35" s="877" t="e">
        <f ca="1">AL35-SUMIFS(実行度合表集計!$Q:$Q,実行度合表集計!$I:$I,AG35,実行度合表集計!$S:$S,$A$25,実行度合表集計!$D:$D,"&lt;&gt;")*1000</f>
        <v>#REF!</v>
      </c>
      <c r="AN35" s="879" t="e">
        <f ca="1">SUMIFS(INDIRECT("実行度合表集計!C"&amp;AN52,FALSE),実行度合表集計!$I:$I,AG35,実行度合表集計!$S:$S,$A$25,実行度合表集計!$D:$D,"&lt;&gt;")*集計フラグ11</f>
        <v>#REF!</v>
      </c>
      <c r="AO35" s="1833" t="str">
        <f>集計グループ11</f>
        <v>東京・不動産事業</v>
      </c>
      <c r="AP35" s="1834"/>
      <c r="AQ35" s="1835"/>
      <c r="AR35" s="877" t="e">
        <f ca="1">SUMIFS(INDIRECT("実行度合表集計!C"&amp;AR52,FALSE),実行度合表集計!$I:$I,AO35,実行度合表集計!$S:$S,$A$25,実行度合表集計!$D:$D,"&lt;&gt;")</f>
        <v>#REF!</v>
      </c>
      <c r="AS35" s="878" t="e">
        <f t="shared" ca="1" si="53"/>
        <v>#REF!</v>
      </c>
      <c r="AT35" s="846" t="e">
        <f ca="1">SUMIFS(INDIRECT("実行度合表集計!C"&amp;AT52,FALSE),実行度合表集計!$I:$I,AO35,実行度合表集計!$S:$S,$A$25,実行度合表集計!$D:$D,"&lt;&gt;")</f>
        <v>#REF!</v>
      </c>
      <c r="AU35" s="877" t="e">
        <f ca="1">AT35-SUMIFS(実行度合表集計!$Q:$Q,実行度合表集計!$I:$I,AO35,実行度合表集計!$S:$S,$A$25,実行度合表集計!$D:$D,"&lt;&gt;")*1000</f>
        <v>#REF!</v>
      </c>
      <c r="AV35" s="879" t="e">
        <f ca="1">SUMIFS(INDIRECT("実行度合表集計!C"&amp;AV52,FALSE),実行度合表集計!$I:$I,AO35,実行度合表集計!$S:$S,$A$25,実行度合表集計!$D:$D,"&lt;&gt;")*集計フラグ11</f>
        <v>#REF!</v>
      </c>
      <c r="AW35" s="1833" t="str">
        <f>集計グループ11</f>
        <v>東京・不動産事業</v>
      </c>
      <c r="AX35" s="1834"/>
      <c r="AY35" s="1835"/>
      <c r="AZ35" s="877" t="e">
        <f ca="1">SUMIFS(INDIRECT("実行度合表集計!C"&amp;AZ52,FALSE),実行度合表集計!$I:$I,AW35,実行度合表集計!$S:$S,$A$25,実行度合表集計!$D:$D,"&lt;&gt;")</f>
        <v>#REF!</v>
      </c>
      <c r="BA35" s="878" t="e">
        <f t="shared" ca="1" si="54"/>
        <v>#REF!</v>
      </c>
      <c r="BB35" s="846" t="e">
        <f ca="1">SUMIFS(INDIRECT("実行度合表集計!C"&amp;BB52,FALSE),実行度合表集計!$I:$I,AW35,実行度合表集計!$S:$S,$A$25,実行度合表集計!$D:$D,"&lt;&gt;")</f>
        <v>#REF!</v>
      </c>
      <c r="BC35" s="877" t="e">
        <f ca="1">BB35-SUMIFS(実行度合表集計!$Q:$Q,実行度合表集計!$I:$I,AW35,実行度合表集計!$S:$S,$A$25,実行度合表集計!$D:$D,"&lt;&gt;")*1000</f>
        <v>#REF!</v>
      </c>
      <c r="BD35" s="879" t="e">
        <f ca="1">SUMIFS(INDIRECT("実行度合表集計!C"&amp;BD52,FALSE),実行度合表集計!$I:$I,AW35,実行度合表集計!$S:$S,$A$25,実行度合表集計!$D:$D,"&lt;&gt;")*集計フラグ11</f>
        <v>#REF!</v>
      </c>
      <c r="BE35" s="880" t="e">
        <f t="shared" ca="1" si="42"/>
        <v>#REF!</v>
      </c>
      <c r="BF35" s="878" t="e">
        <f t="shared" ref="BF35:BF44" ca="1" si="67">IF(BE35&lt;&gt;0,SUMIF($F$4:$BD$4,"利益額",F35:BD35)/BE35,"")</f>
        <v>#REF!</v>
      </c>
      <c r="BG35" s="877" t="e">
        <f t="shared" ca="1" si="43"/>
        <v>#REF!</v>
      </c>
      <c r="BH35" s="879" t="e">
        <f t="shared" ca="1" si="44"/>
        <v>#REF!</v>
      </c>
      <c r="BI35" s="1659"/>
      <c r="BJ35" s="876" t="s">
        <v>296</v>
      </c>
      <c r="BK35" s="1833" t="str">
        <f>集計グループ11</f>
        <v>東京・不動産事業</v>
      </c>
      <c r="BL35" s="1834"/>
      <c r="BM35" s="1835"/>
      <c r="BN35" s="877" t="e">
        <f ca="1">SUMIFS(INDIRECT("実行度合表集計!C"&amp;BN52,FALSE),実行度合表集計!$I:$I,BK35,実行度合表集計!$S:$S,$A$25,実行度合表集計!$D:$D,"&lt;&gt;")</f>
        <v>#REF!</v>
      </c>
      <c r="BO35" s="878" t="e">
        <f t="shared" ca="1" si="56"/>
        <v>#REF!</v>
      </c>
      <c r="BP35" s="846" t="e">
        <f ca="1">SUMIFS(INDIRECT("実行度合表集計!C"&amp;BP52,FALSE),実行度合表集計!$I:$I,BK35,実行度合表集計!$S:$S,$A$25,実行度合表集計!$D:$D,"&lt;&gt;")</f>
        <v>#REF!</v>
      </c>
      <c r="BQ35" s="877" t="e">
        <f ca="1">BP35-SUMIFS(実行度合表集計!$Q:$Q,実行度合表集計!$I:$I,BK35,実行度合表集計!$S:$S,$A$25,実行度合表集計!$D:$D,"&lt;&gt;")*1000</f>
        <v>#REF!</v>
      </c>
      <c r="BR35" s="879" t="e">
        <f ca="1">SUMIFS(INDIRECT("実行度合表集計!C"&amp;BR52,FALSE),実行度合表集計!$I:$I,BK35,実行度合表集計!$S:$S,$A$25,実行度合表集計!$D:$D,"&lt;&gt;")*集計フラグ11</f>
        <v>#REF!</v>
      </c>
      <c r="BS35" s="1833" t="str">
        <f>集計グループ11</f>
        <v>東京・不動産事業</v>
      </c>
      <c r="BT35" s="1834"/>
      <c r="BU35" s="1835"/>
      <c r="BV35" s="877" t="e">
        <f ca="1">SUMIFS(INDIRECT("実行度合表集計!C"&amp;BV52,FALSE),実行度合表集計!$I:$I,BS35,実行度合表集計!$S:$S,$A$25,実行度合表集計!$D:$D,"&lt;&gt;")</f>
        <v>#REF!</v>
      </c>
      <c r="BW35" s="878" t="e">
        <f t="shared" ca="1" si="57"/>
        <v>#REF!</v>
      </c>
      <c r="BX35" s="846" t="e">
        <f ca="1">SUMIFS(INDIRECT("実行度合表集計!C"&amp;BX52,FALSE),実行度合表集計!$I:$I,BS35,実行度合表集計!$S:$S,$A$25,実行度合表集計!$D:$D,"&lt;&gt;")</f>
        <v>#REF!</v>
      </c>
      <c r="BY35" s="877" t="e">
        <f ca="1">BX35-SUMIFS(実行度合表集計!$Q:$Q,実行度合表集計!$I:$I,BS35,実行度合表集計!$S:$S,$A$25,実行度合表集計!$D:$D,"&lt;&gt;")*1000</f>
        <v>#REF!</v>
      </c>
      <c r="BZ35" s="879" t="e">
        <f ca="1">SUMIFS(INDIRECT("実行度合表集計!C"&amp;BZ52,FALSE),実行度合表集計!$I:$I,BS35,実行度合表集計!$S:$S,$A$25,実行度合表集計!$D:$D,"&lt;&gt;")*集計フラグ11</f>
        <v>#REF!</v>
      </c>
      <c r="CA35" s="1833" t="str">
        <f>集計グループ11</f>
        <v>東京・不動産事業</v>
      </c>
      <c r="CB35" s="1834"/>
      <c r="CC35" s="1835"/>
      <c r="CD35" s="877" t="e">
        <f ca="1">SUMIFS(INDIRECT("実行度合表集計!C"&amp;CD52,FALSE),実行度合表集計!$I:$I,CA35,実行度合表集計!$S:$S,$A$25,実行度合表集計!$D:$D,"&lt;&gt;")</f>
        <v>#REF!</v>
      </c>
      <c r="CE35" s="878" t="e">
        <f t="shared" ca="1" si="58"/>
        <v>#REF!</v>
      </c>
      <c r="CF35" s="846" t="e">
        <f ca="1">SUMIFS(INDIRECT("実行度合表集計!C"&amp;CF52,FALSE),実行度合表集計!$I:$I,CA35,実行度合表集計!$S:$S,$A$25,実行度合表集計!$D:$D,"&lt;&gt;")</f>
        <v>#REF!</v>
      </c>
      <c r="CG35" s="877" t="e">
        <f ca="1">CF35-SUMIFS(実行度合表集計!$Q:$Q,実行度合表集計!$I:$I,CA35,実行度合表集計!$S:$S,$A$25,実行度合表集計!$D:$D,"&lt;&gt;")*1000</f>
        <v>#REF!</v>
      </c>
      <c r="CH35" s="879" t="e">
        <f ca="1">SUMIFS(INDIRECT("実行度合表集計!C"&amp;CH52,FALSE),実行度合表集計!$I:$I,CA35,実行度合表集計!$S:$S,$A$25,実行度合表集計!$D:$D,"&lt;&gt;")*集計フラグ11</f>
        <v>#REF!</v>
      </c>
      <c r="CI35" s="880" t="e">
        <f t="shared" ca="1" si="59"/>
        <v>#REF!</v>
      </c>
      <c r="CJ35" s="878" t="e">
        <f t="shared" ca="1" si="60"/>
        <v>#REF!</v>
      </c>
      <c r="CK35" s="877" t="e">
        <f t="shared" ca="1" si="61"/>
        <v>#REF!</v>
      </c>
      <c r="CL35" s="879" t="e">
        <f t="shared" ca="1" si="62"/>
        <v>#REF!</v>
      </c>
      <c r="CM35" s="1659"/>
      <c r="CN35" s="876" t="s">
        <v>296</v>
      </c>
      <c r="CO35" s="1833" t="str">
        <f>集計グループ11</f>
        <v>東京・不動産事業</v>
      </c>
      <c r="CP35" s="1834"/>
      <c r="CQ35" s="1835"/>
      <c r="CR35" s="877" t="e">
        <f ca="1">SUMIFS(INDIRECT("実行度合表集計!C"&amp;CR52,FALSE),実行度合表集計!$I:$I,CO35,実行度合表集計!$S:$S,$A$25,実行度合表集計!$D:$D,"&lt;&gt;")</f>
        <v>#REF!</v>
      </c>
      <c r="CS35" s="878" t="e">
        <f t="shared" ca="1" si="63"/>
        <v>#REF!</v>
      </c>
      <c r="CT35" s="846" t="e">
        <f ca="1">SUMIFS(INDIRECT("実行度合表集計!C"&amp;CT52,FALSE),実行度合表集計!$I:$I,CO35,実行度合表集計!$S:$S,$A$25,実行度合表集計!$D:$D,"&lt;&gt;")</f>
        <v>#REF!</v>
      </c>
      <c r="CU35" s="877" t="e">
        <f ca="1">CT35-SUMIFS(実行度合表集計!$Q:$Q,実行度合表集計!$I:$I,CO35,実行度合表集計!$S:$S,$A$25,実行度合表集計!$D:$D,"&lt;&gt;")*1000</f>
        <v>#REF!</v>
      </c>
      <c r="CV35" s="879" t="e">
        <f ca="1">SUMIFS(INDIRECT("実行度合表集計!C"&amp;CV52,FALSE),実行度合表集計!$I:$I,CO35,実行度合表集計!$S:$S,$A$25,実行度合表集計!$D:$D,"&lt;&gt;")*集計フラグ11</f>
        <v>#REF!</v>
      </c>
      <c r="CW35" s="1833" t="str">
        <f>集計グループ11</f>
        <v>東京・不動産事業</v>
      </c>
      <c r="CX35" s="1834"/>
      <c r="CY35" s="1835"/>
      <c r="CZ35" s="877" t="e">
        <f ca="1">SUMIFS(INDIRECT("実行度合表集計!C"&amp;CZ52,FALSE),実行度合表集計!$I:$I,CW35,実行度合表集計!$S:$S,$A$25,実行度合表集計!$D:$D,"&lt;&gt;")</f>
        <v>#REF!</v>
      </c>
      <c r="DA35" s="878" t="e">
        <f t="shared" ca="1" si="64"/>
        <v>#REF!</v>
      </c>
      <c r="DB35" s="846" t="e">
        <f ca="1">SUMIFS(INDIRECT("実行度合表集計!C"&amp;DB52,FALSE),実行度合表集計!$I:$I,CW35,実行度合表集計!$S:$S,$A$25,実行度合表集計!$D:$D,"&lt;&gt;")</f>
        <v>#REF!</v>
      </c>
      <c r="DC35" s="877" t="e">
        <f ca="1">DB35-SUMIFS(実行度合表集計!$Q:$Q,実行度合表集計!$I:$I,CW35,実行度合表集計!$S:$S,$A$25,実行度合表集計!$D:$D,"&lt;&gt;")*1000</f>
        <v>#REF!</v>
      </c>
      <c r="DD35" s="879" t="e">
        <f ca="1">SUMIFS(INDIRECT("実行度合表集計!C"&amp;DD52,FALSE),実行度合表集計!$I:$I,CW35,実行度合表集計!$S:$S,$A$25,実行度合表集計!$D:$D,"&lt;&gt;")*集計フラグ11</f>
        <v>#REF!</v>
      </c>
      <c r="DE35" s="1833" t="str">
        <f>集計グループ11</f>
        <v>東京・不動産事業</v>
      </c>
      <c r="DF35" s="1834"/>
      <c r="DG35" s="1835"/>
      <c r="DH35" s="877" t="e">
        <f ca="1">SUMIFS(INDIRECT("実行度合表集計!C"&amp;DH52,FALSE),実行度合表集計!$I:$I,DE35,実行度合表集計!$S:$S,$A$25,実行度合表集計!$D:$D,"&lt;&gt;")</f>
        <v>#REF!</v>
      </c>
      <c r="DI35" s="878" t="e">
        <f t="shared" ca="1" si="65"/>
        <v>#REF!</v>
      </c>
      <c r="DJ35" s="846" t="e">
        <f ca="1">SUMIFS(INDIRECT("実行度合表集計!C"&amp;DJ52,FALSE),実行度合表集計!$I:$I,DE35,実行度合表集計!$S:$S,$A$25,実行度合表集計!$D:$D,"&lt;&gt;")</f>
        <v>#REF!</v>
      </c>
      <c r="DK35" s="877" t="e">
        <f ca="1">DJ35-SUMIFS(実行度合表集計!$Q:$Q,実行度合表集計!$I:$I,DE35,実行度合表集計!$S:$S,$A$25,実行度合表集計!$D:$D,"&lt;&gt;")*1000</f>
        <v>#REF!</v>
      </c>
      <c r="DL35" s="879" t="e">
        <f ca="1">SUMIFS(INDIRECT("実行度合表集計!C"&amp;DL52,FALSE),実行度合表集計!$I:$I,DE35,実行度合表集計!$S:$S,$A$25,実行度合表集計!$D:$D,"&lt;&gt;")*集計フラグ11</f>
        <v>#REF!</v>
      </c>
      <c r="DM35" s="880" t="e">
        <f t="shared" ca="1" si="45"/>
        <v>#REF!</v>
      </c>
      <c r="DN35" s="878" t="e">
        <f t="shared" ca="1" si="66"/>
        <v>#REF!</v>
      </c>
      <c r="DO35" s="877" t="e">
        <f t="shared" ca="1" si="46"/>
        <v>#REF!</v>
      </c>
      <c r="DP35" s="881" t="e">
        <f t="shared" ca="1" si="47"/>
        <v>#REF!</v>
      </c>
      <c r="DR35" s="1431"/>
      <c r="DS35" s="1430"/>
      <c r="DT35" s="1432"/>
    </row>
    <row r="36" spans="1:124" ht="14.1" customHeight="1" x14ac:dyDescent="0.25">
      <c r="A36" s="1659"/>
      <c r="B36" s="854" t="s">
        <v>297</v>
      </c>
      <c r="C36" s="1821" t="str">
        <f>集計グループ12</f>
        <v>千葉・不動産事業</v>
      </c>
      <c r="D36" s="1822"/>
      <c r="E36" s="1823"/>
      <c r="F36" s="855" t="e">
        <f ca="1">SUMIFS(INDIRECT("実行度合表集計!C"&amp;F52,FALSE),実行度合表集計!$I:$I,C36,実行度合表集計!$S:$S,$A$25,実行度合表集計!$D:$D,"&lt;&gt;")</f>
        <v>#REF!</v>
      </c>
      <c r="G36" s="845" t="e">
        <f t="shared" ca="1" si="48"/>
        <v>#REF!</v>
      </c>
      <c r="H36" s="856" t="e">
        <f ca="1">SUMIFS(INDIRECT("実行度合表集計!C"&amp;H52,FALSE),実行度合表集計!$I:$I,C36,実行度合表集計!$S:$S,$A$25,実行度合表集計!$D:$D,"&lt;&gt;")</f>
        <v>#REF!</v>
      </c>
      <c r="I36" s="855" t="e">
        <f ca="1">H36-SUMIFS(実行度合表集計!$Q:$Q,実行度合表集計!$I:$I,C36,実行度合表集計!$S:$S,$A$25,実行度合表集計!$D:$D,"&lt;&gt;")*1000</f>
        <v>#REF!</v>
      </c>
      <c r="J36" s="857" t="e">
        <f ca="1">SUMIFS(INDIRECT("実行度合表集計!C"&amp;J52,FALSE),実行度合表集計!$I:$I,C36,実行度合表集計!$S:$S,$A$25,実行度合表集計!$D:$D,"&lt;&gt;")*集計フラグ12</f>
        <v>#REF!</v>
      </c>
      <c r="K36" s="1821" t="str">
        <f>集計グループ12</f>
        <v>千葉・不動産事業</v>
      </c>
      <c r="L36" s="1822"/>
      <c r="M36" s="1823"/>
      <c r="N36" s="855" t="e">
        <f ca="1">SUMIFS(INDIRECT("実行度合表集計!C"&amp;N52,FALSE),実行度合表集計!$I:$I,K36,実行度合表集計!$S:$S,$A$25,実行度合表集計!$D:$D,"&lt;&gt;")</f>
        <v>#REF!</v>
      </c>
      <c r="O36" s="845" t="e">
        <f t="shared" ca="1" si="49"/>
        <v>#REF!</v>
      </c>
      <c r="P36" s="856" t="e">
        <f ca="1">SUMIFS(INDIRECT("実行度合表集計!C"&amp;P52,FALSE),実行度合表集計!$I:$I,K36,実行度合表集計!$S:$S,$A$25,実行度合表集計!$D:$D,"&lt;&gt;")</f>
        <v>#REF!</v>
      </c>
      <c r="Q36" s="855" t="e">
        <f ca="1">P36-SUMIFS(実行度合表集計!$Q:$Q,実行度合表集計!$I:$I,K36,実行度合表集計!$S:$S,$A$25,実行度合表集計!$D:$D,"&lt;&gt;")*1000</f>
        <v>#REF!</v>
      </c>
      <c r="R36" s="857" t="e">
        <f ca="1">SUMIFS(INDIRECT("実行度合表集計!C"&amp;R52,FALSE),実行度合表集計!$I:$I,K36,実行度合表集計!$S:$S,$A$25,実行度合表集計!$D:$D,"&lt;&gt;")*集計フラグ12</f>
        <v>#REF!</v>
      </c>
      <c r="S36" s="1821" t="str">
        <f>集計グループ12</f>
        <v>千葉・不動産事業</v>
      </c>
      <c r="T36" s="1822"/>
      <c r="U36" s="1823"/>
      <c r="V36" s="855" t="e">
        <f ca="1">SUMIFS(INDIRECT("実行度合表集計!C"&amp;V52,FALSE),実行度合表集計!$I:$I,S36,実行度合表集計!$S:$S,$A$25,実行度合表集計!$D:$D,"&lt;&gt;")</f>
        <v>#REF!</v>
      </c>
      <c r="W36" s="845" t="e">
        <f t="shared" ca="1" si="50"/>
        <v>#REF!</v>
      </c>
      <c r="X36" s="856" t="e">
        <f ca="1">SUMIFS(INDIRECT("実行度合表集計!C"&amp;X52,FALSE),実行度合表集計!$I:$I,S36,実行度合表集計!$S:$S,$A$25,実行度合表集計!$D:$D,"&lt;&gt;")</f>
        <v>#REF!</v>
      </c>
      <c r="Y36" s="855" t="e">
        <f ca="1">X36-SUMIFS(実行度合表集計!$Q:$Q,実行度合表集計!$I:$I,S36,実行度合表集計!$S:$S,$A$25,実行度合表集計!$D:$D,"&lt;&gt;")*1000</f>
        <v>#REF!</v>
      </c>
      <c r="Z36" s="857" t="e">
        <f ca="1">SUMIFS(INDIRECT("実行度合表集計!C"&amp;Z52,FALSE),実行度合表集計!$I:$I,S36,実行度合表集計!$S:$S,$A$25,実行度合表集計!$D:$D,"&lt;&gt;")*集計フラグ12</f>
        <v>#REF!</v>
      </c>
      <c r="AA36" s="858" t="e">
        <f t="shared" ca="1" si="39"/>
        <v>#REF!</v>
      </c>
      <c r="AB36" s="845" t="e">
        <f t="shared" ca="1" si="51"/>
        <v>#REF!</v>
      </c>
      <c r="AC36" s="855" t="e">
        <f t="shared" ca="1" si="40"/>
        <v>#REF!</v>
      </c>
      <c r="AD36" s="857" t="e">
        <f t="shared" ca="1" si="41"/>
        <v>#REF!</v>
      </c>
      <c r="AE36" s="1659"/>
      <c r="AF36" s="854" t="s">
        <v>297</v>
      </c>
      <c r="AG36" s="1821" t="str">
        <f>集計グループ12</f>
        <v>千葉・不動産事業</v>
      </c>
      <c r="AH36" s="1822"/>
      <c r="AI36" s="1823"/>
      <c r="AJ36" s="855" t="e">
        <f ca="1">SUMIFS(INDIRECT("実行度合表集計!C"&amp;AJ52,FALSE),実行度合表集計!$I:$I,AG36,実行度合表集計!$S:$S,$A$25,実行度合表集計!$D:$D,"&lt;&gt;")</f>
        <v>#REF!</v>
      </c>
      <c r="AK36" s="845" t="e">
        <f t="shared" ca="1" si="52"/>
        <v>#REF!</v>
      </c>
      <c r="AL36" s="856" t="e">
        <f ca="1">SUMIFS(INDIRECT("実行度合表集計!C"&amp;AL52,FALSE),実行度合表集計!$I:$I,AG36,実行度合表集計!$S:$S,$A$25,実行度合表集計!$D:$D,"&lt;&gt;")</f>
        <v>#REF!</v>
      </c>
      <c r="AM36" s="855" t="e">
        <f ca="1">AL36-SUMIFS(実行度合表集計!$Q:$Q,実行度合表集計!$I:$I,AG36,実行度合表集計!$S:$S,$A$25,実行度合表集計!$D:$D,"&lt;&gt;")*1000</f>
        <v>#REF!</v>
      </c>
      <c r="AN36" s="857" t="e">
        <f ca="1">SUMIFS(INDIRECT("実行度合表集計!C"&amp;AN52,FALSE),実行度合表集計!$I:$I,AG36,実行度合表集計!$S:$S,$A$25,実行度合表集計!$D:$D,"&lt;&gt;")*集計フラグ12</f>
        <v>#REF!</v>
      </c>
      <c r="AO36" s="1821" t="str">
        <f>集計グループ12</f>
        <v>千葉・不動産事業</v>
      </c>
      <c r="AP36" s="1822"/>
      <c r="AQ36" s="1823"/>
      <c r="AR36" s="855" t="e">
        <f ca="1">SUMIFS(INDIRECT("実行度合表集計!C"&amp;AR52,FALSE),実行度合表集計!$I:$I,AO36,実行度合表集計!$S:$S,$A$25,実行度合表集計!$D:$D,"&lt;&gt;")</f>
        <v>#REF!</v>
      </c>
      <c r="AS36" s="845" t="e">
        <f t="shared" ca="1" si="53"/>
        <v>#REF!</v>
      </c>
      <c r="AT36" s="856" t="e">
        <f ca="1">SUMIFS(INDIRECT("実行度合表集計!C"&amp;AT52,FALSE),実行度合表集計!$I:$I,AO36,実行度合表集計!$S:$S,$A$25,実行度合表集計!$D:$D,"&lt;&gt;")</f>
        <v>#REF!</v>
      </c>
      <c r="AU36" s="855" t="e">
        <f ca="1">AT36-SUMIFS(実行度合表集計!$Q:$Q,実行度合表集計!$I:$I,AO36,実行度合表集計!$S:$S,$A$25,実行度合表集計!$D:$D,"&lt;&gt;")*1000</f>
        <v>#REF!</v>
      </c>
      <c r="AV36" s="857" t="e">
        <f ca="1">SUMIFS(INDIRECT("実行度合表集計!C"&amp;AV52,FALSE),実行度合表集計!$I:$I,AO36,実行度合表集計!$S:$S,$A$25,実行度合表集計!$D:$D,"&lt;&gt;")*集計フラグ12</f>
        <v>#REF!</v>
      </c>
      <c r="AW36" s="1821" t="str">
        <f>集計グループ12</f>
        <v>千葉・不動産事業</v>
      </c>
      <c r="AX36" s="1822"/>
      <c r="AY36" s="1823"/>
      <c r="AZ36" s="855" t="e">
        <f ca="1">SUMIFS(INDIRECT("実行度合表集計!C"&amp;AZ52,FALSE),実行度合表集計!$I:$I,AW36,実行度合表集計!$S:$S,$A$25,実行度合表集計!$D:$D,"&lt;&gt;")</f>
        <v>#REF!</v>
      </c>
      <c r="BA36" s="845" t="e">
        <f t="shared" ca="1" si="54"/>
        <v>#REF!</v>
      </c>
      <c r="BB36" s="856" t="e">
        <f ca="1">SUMIFS(INDIRECT("実行度合表集計!C"&amp;BB52,FALSE),実行度合表集計!$I:$I,AW36,実行度合表集計!$S:$S,$A$25,実行度合表集計!$D:$D,"&lt;&gt;")</f>
        <v>#REF!</v>
      </c>
      <c r="BC36" s="855" t="e">
        <f ca="1">BB36-SUMIFS(実行度合表集計!$Q:$Q,実行度合表集計!$I:$I,AW36,実行度合表集計!$S:$S,$A$25,実行度合表集計!$D:$D,"&lt;&gt;")*1000</f>
        <v>#REF!</v>
      </c>
      <c r="BD36" s="857" t="e">
        <f ca="1">SUMIFS(INDIRECT("実行度合表集計!C"&amp;BD52,FALSE),実行度合表集計!$I:$I,AW36,実行度合表集計!$S:$S,$A$25,実行度合表集計!$D:$D,"&lt;&gt;")*集計フラグ12</f>
        <v>#REF!</v>
      </c>
      <c r="BE36" s="858" t="e">
        <f t="shared" ca="1" si="42"/>
        <v>#REF!</v>
      </c>
      <c r="BF36" s="845" t="e">
        <f t="shared" ca="1" si="67"/>
        <v>#REF!</v>
      </c>
      <c r="BG36" s="855" t="e">
        <f t="shared" ca="1" si="43"/>
        <v>#REF!</v>
      </c>
      <c r="BH36" s="857" t="e">
        <f t="shared" ca="1" si="44"/>
        <v>#REF!</v>
      </c>
      <c r="BI36" s="1659"/>
      <c r="BJ36" s="854" t="s">
        <v>297</v>
      </c>
      <c r="BK36" s="1821" t="str">
        <f>集計グループ12</f>
        <v>千葉・不動産事業</v>
      </c>
      <c r="BL36" s="1822"/>
      <c r="BM36" s="1823"/>
      <c r="BN36" s="855" t="e">
        <f ca="1">SUMIFS(INDIRECT("実行度合表集計!C"&amp;BN52,FALSE),実行度合表集計!$I:$I,BK36,実行度合表集計!$S:$S,$A$25,実行度合表集計!$D:$D,"&lt;&gt;")</f>
        <v>#REF!</v>
      </c>
      <c r="BO36" s="845" t="e">
        <f t="shared" ca="1" si="56"/>
        <v>#REF!</v>
      </c>
      <c r="BP36" s="856" t="e">
        <f ca="1">SUMIFS(INDIRECT("実行度合表集計!C"&amp;BP52,FALSE),実行度合表集計!$I:$I,BK36,実行度合表集計!$S:$S,$A$25,実行度合表集計!$D:$D,"&lt;&gt;")</f>
        <v>#REF!</v>
      </c>
      <c r="BQ36" s="855" t="e">
        <f ca="1">BP36-SUMIFS(実行度合表集計!$Q:$Q,実行度合表集計!$I:$I,BK36,実行度合表集計!$S:$S,$A$25,実行度合表集計!$D:$D,"&lt;&gt;")*1000</f>
        <v>#REF!</v>
      </c>
      <c r="BR36" s="857" t="e">
        <f ca="1">SUMIFS(INDIRECT("実行度合表集計!C"&amp;BR52,FALSE),実行度合表集計!$I:$I,BK36,実行度合表集計!$S:$S,$A$25,実行度合表集計!$D:$D,"&lt;&gt;")*集計フラグ12</f>
        <v>#REF!</v>
      </c>
      <c r="BS36" s="1821" t="str">
        <f>集計グループ12</f>
        <v>千葉・不動産事業</v>
      </c>
      <c r="BT36" s="1822"/>
      <c r="BU36" s="1823"/>
      <c r="BV36" s="855" t="e">
        <f ca="1">SUMIFS(INDIRECT("実行度合表集計!C"&amp;BV52,FALSE),実行度合表集計!$I:$I,BS36,実行度合表集計!$S:$S,$A$25,実行度合表集計!$D:$D,"&lt;&gt;")</f>
        <v>#REF!</v>
      </c>
      <c r="BW36" s="845" t="e">
        <f t="shared" ca="1" si="57"/>
        <v>#REF!</v>
      </c>
      <c r="BX36" s="856" t="e">
        <f ca="1">SUMIFS(INDIRECT("実行度合表集計!C"&amp;BX52,FALSE),実行度合表集計!$I:$I,BS36,実行度合表集計!$S:$S,$A$25,実行度合表集計!$D:$D,"&lt;&gt;")</f>
        <v>#REF!</v>
      </c>
      <c r="BY36" s="855" t="e">
        <f ca="1">BX36-SUMIFS(実行度合表集計!$Q:$Q,実行度合表集計!$I:$I,BS36,実行度合表集計!$S:$S,$A$25,実行度合表集計!$D:$D,"&lt;&gt;")*1000</f>
        <v>#REF!</v>
      </c>
      <c r="BZ36" s="857" t="e">
        <f ca="1">SUMIFS(INDIRECT("実行度合表集計!C"&amp;BZ52,FALSE),実行度合表集計!$I:$I,BS36,実行度合表集計!$S:$S,$A$25,実行度合表集計!$D:$D,"&lt;&gt;")*集計フラグ12</f>
        <v>#REF!</v>
      </c>
      <c r="CA36" s="1821" t="str">
        <f>集計グループ12</f>
        <v>千葉・不動産事業</v>
      </c>
      <c r="CB36" s="1822"/>
      <c r="CC36" s="1823"/>
      <c r="CD36" s="855" t="e">
        <f ca="1">SUMIFS(INDIRECT("実行度合表集計!C"&amp;CD52,FALSE),実行度合表集計!$I:$I,CA36,実行度合表集計!$S:$S,$A$25,実行度合表集計!$D:$D,"&lt;&gt;")</f>
        <v>#REF!</v>
      </c>
      <c r="CE36" s="845" t="e">
        <f t="shared" ca="1" si="58"/>
        <v>#REF!</v>
      </c>
      <c r="CF36" s="856" t="e">
        <f ca="1">SUMIFS(INDIRECT("実行度合表集計!C"&amp;CF52,FALSE),実行度合表集計!$I:$I,CA36,実行度合表集計!$S:$S,$A$25,実行度合表集計!$D:$D,"&lt;&gt;")</f>
        <v>#REF!</v>
      </c>
      <c r="CG36" s="855" t="e">
        <f ca="1">CF36-SUMIFS(実行度合表集計!$Q:$Q,実行度合表集計!$I:$I,CA36,実行度合表集計!$S:$S,$A$25,実行度合表集計!$D:$D,"&lt;&gt;")*1000</f>
        <v>#REF!</v>
      </c>
      <c r="CH36" s="857" t="e">
        <f ca="1">SUMIFS(INDIRECT("実行度合表集計!C"&amp;CH52,FALSE),実行度合表集計!$I:$I,CA36,実行度合表集計!$S:$S,$A$25,実行度合表集計!$D:$D,"&lt;&gt;")*集計フラグ12</f>
        <v>#REF!</v>
      </c>
      <c r="CI36" s="858" t="e">
        <f t="shared" ca="1" si="59"/>
        <v>#REF!</v>
      </c>
      <c r="CJ36" s="845" t="e">
        <f t="shared" ca="1" si="60"/>
        <v>#REF!</v>
      </c>
      <c r="CK36" s="855" t="e">
        <f t="shared" ca="1" si="61"/>
        <v>#REF!</v>
      </c>
      <c r="CL36" s="857" t="e">
        <f t="shared" ca="1" si="62"/>
        <v>#REF!</v>
      </c>
      <c r="CM36" s="1659"/>
      <c r="CN36" s="854" t="s">
        <v>297</v>
      </c>
      <c r="CO36" s="1821" t="str">
        <f>集計グループ12</f>
        <v>千葉・不動産事業</v>
      </c>
      <c r="CP36" s="1822"/>
      <c r="CQ36" s="1823"/>
      <c r="CR36" s="855" t="e">
        <f ca="1">SUMIFS(INDIRECT("実行度合表集計!C"&amp;CR52,FALSE),実行度合表集計!$I:$I,CO36,実行度合表集計!$S:$S,$A$25,実行度合表集計!$D:$D,"&lt;&gt;")</f>
        <v>#REF!</v>
      </c>
      <c r="CS36" s="845" t="e">
        <f t="shared" ca="1" si="63"/>
        <v>#REF!</v>
      </c>
      <c r="CT36" s="856" t="e">
        <f ca="1">SUMIFS(INDIRECT("実行度合表集計!C"&amp;CT52,FALSE),実行度合表集計!$I:$I,CO36,実行度合表集計!$S:$S,$A$25,実行度合表集計!$D:$D,"&lt;&gt;")</f>
        <v>#REF!</v>
      </c>
      <c r="CU36" s="855" t="e">
        <f ca="1">CT36-SUMIFS(実行度合表集計!$Q:$Q,実行度合表集計!$I:$I,CO36,実行度合表集計!$S:$S,$A$25,実行度合表集計!$D:$D,"&lt;&gt;")*1000</f>
        <v>#REF!</v>
      </c>
      <c r="CV36" s="857" t="e">
        <f ca="1">SUMIFS(INDIRECT("実行度合表集計!C"&amp;CV52,FALSE),実行度合表集計!$I:$I,CO36,実行度合表集計!$S:$S,$A$25,実行度合表集計!$D:$D,"&lt;&gt;")*集計フラグ12</f>
        <v>#REF!</v>
      </c>
      <c r="CW36" s="1821" t="str">
        <f>集計グループ12</f>
        <v>千葉・不動産事業</v>
      </c>
      <c r="CX36" s="1822"/>
      <c r="CY36" s="1823"/>
      <c r="CZ36" s="855" t="e">
        <f ca="1">SUMIFS(INDIRECT("実行度合表集計!C"&amp;CZ52,FALSE),実行度合表集計!$I:$I,CW36,実行度合表集計!$S:$S,$A$25,実行度合表集計!$D:$D,"&lt;&gt;")</f>
        <v>#REF!</v>
      </c>
      <c r="DA36" s="845" t="e">
        <f t="shared" ca="1" si="64"/>
        <v>#REF!</v>
      </c>
      <c r="DB36" s="856" t="e">
        <f ca="1">SUMIFS(INDIRECT("実行度合表集計!C"&amp;DB52,FALSE),実行度合表集計!$I:$I,CW36,実行度合表集計!$S:$S,$A$25,実行度合表集計!$D:$D,"&lt;&gt;")</f>
        <v>#REF!</v>
      </c>
      <c r="DC36" s="855" t="e">
        <f ca="1">DB36-SUMIFS(実行度合表集計!$Q:$Q,実行度合表集計!$I:$I,CW36,実行度合表集計!$S:$S,$A$25,実行度合表集計!$D:$D,"&lt;&gt;")*1000</f>
        <v>#REF!</v>
      </c>
      <c r="DD36" s="857" t="e">
        <f ca="1">SUMIFS(INDIRECT("実行度合表集計!C"&amp;DD52,FALSE),実行度合表集計!$I:$I,CW36,実行度合表集計!$S:$S,$A$25,実行度合表集計!$D:$D,"&lt;&gt;")*集計フラグ12</f>
        <v>#REF!</v>
      </c>
      <c r="DE36" s="1821" t="str">
        <f>集計グループ12</f>
        <v>千葉・不動産事業</v>
      </c>
      <c r="DF36" s="1822"/>
      <c r="DG36" s="1823"/>
      <c r="DH36" s="855" t="e">
        <f ca="1">SUMIFS(INDIRECT("実行度合表集計!C"&amp;DH52,FALSE),実行度合表集計!$I:$I,DE36,実行度合表集計!$S:$S,$A$25,実行度合表集計!$D:$D,"&lt;&gt;")</f>
        <v>#REF!</v>
      </c>
      <c r="DI36" s="845" t="e">
        <f t="shared" ca="1" si="65"/>
        <v>#REF!</v>
      </c>
      <c r="DJ36" s="856" t="e">
        <f ca="1">SUMIFS(INDIRECT("実行度合表集計!C"&amp;DJ52,FALSE),実行度合表集計!$I:$I,DE36,実行度合表集計!$S:$S,$A$25,実行度合表集計!$D:$D,"&lt;&gt;")</f>
        <v>#REF!</v>
      </c>
      <c r="DK36" s="855" t="e">
        <f ca="1">DJ36-SUMIFS(実行度合表集計!$Q:$Q,実行度合表集計!$I:$I,DE36,実行度合表集計!$S:$S,$A$25,実行度合表集計!$D:$D,"&lt;&gt;")*1000</f>
        <v>#REF!</v>
      </c>
      <c r="DL36" s="857" t="e">
        <f ca="1">SUMIFS(INDIRECT("実行度合表集計!C"&amp;DL52,FALSE),実行度合表集計!$I:$I,DE36,実行度合表集計!$S:$S,$A$25,実行度合表集計!$D:$D,"&lt;&gt;")*集計フラグ12</f>
        <v>#REF!</v>
      </c>
      <c r="DM36" s="858" t="e">
        <f t="shared" ca="1" si="45"/>
        <v>#REF!</v>
      </c>
      <c r="DN36" s="845" t="e">
        <f t="shared" ca="1" si="66"/>
        <v>#REF!</v>
      </c>
      <c r="DO36" s="855" t="e">
        <f t="shared" ca="1" si="46"/>
        <v>#REF!</v>
      </c>
      <c r="DP36" s="859" t="e">
        <f t="shared" ca="1" si="47"/>
        <v>#REF!</v>
      </c>
      <c r="DR36" s="898"/>
      <c r="DS36" s="852"/>
      <c r="DT36" s="853"/>
    </row>
    <row r="37" spans="1:124" ht="14.1" customHeight="1" x14ac:dyDescent="0.25">
      <c r="A37" s="1659"/>
      <c r="B37" s="854" t="s">
        <v>298</v>
      </c>
      <c r="C37" s="1821" t="str">
        <f>集計グループ13</f>
        <v>社会福祉事業</v>
      </c>
      <c r="D37" s="1822"/>
      <c r="E37" s="1823"/>
      <c r="F37" s="855" t="e">
        <f ca="1">SUMIFS(INDIRECT("実行度合表集計!C"&amp;F52,FALSE),実行度合表集計!$I:$I,C37,実行度合表集計!$S:$S,$A$25,実行度合表集計!$D:$D,"&lt;&gt;")</f>
        <v>#REF!</v>
      </c>
      <c r="G37" s="845" t="e">
        <f t="shared" ca="1" si="48"/>
        <v>#REF!</v>
      </c>
      <c r="H37" s="856" t="e">
        <f ca="1">SUMIFS(INDIRECT("実行度合表集計!C"&amp;H52,FALSE),実行度合表集計!$I:$I,C37,実行度合表集計!$S:$S,$A$25,実行度合表集計!$D:$D,"&lt;&gt;")</f>
        <v>#REF!</v>
      </c>
      <c r="I37" s="855" t="e">
        <f ca="1">H37-SUMIFS(実行度合表集計!$Q:$Q,実行度合表集計!$I:$I,C37,実行度合表集計!$S:$S,$A$25,実行度合表集計!$D:$D,"&lt;&gt;")*1000</f>
        <v>#REF!</v>
      </c>
      <c r="J37" s="857" t="e">
        <f ca="1">SUMIFS(INDIRECT("実行度合表集計!C"&amp;J52,FALSE),実行度合表集計!$I:$I,C37,実行度合表集計!$S:$S,$A$25,実行度合表集計!$D:$D,"&lt;&gt;")*集計フラグ13</f>
        <v>#REF!</v>
      </c>
      <c r="K37" s="1821" t="str">
        <f>集計グループ13</f>
        <v>社会福祉事業</v>
      </c>
      <c r="L37" s="1822"/>
      <c r="M37" s="1823"/>
      <c r="N37" s="855" t="e">
        <f ca="1">SUMIFS(INDIRECT("実行度合表集計!C"&amp;N52,FALSE),実行度合表集計!$I:$I,K37,実行度合表集計!$S:$S,$A$25,実行度合表集計!$D:$D,"&lt;&gt;")</f>
        <v>#REF!</v>
      </c>
      <c r="O37" s="845" t="e">
        <f t="shared" ca="1" si="49"/>
        <v>#REF!</v>
      </c>
      <c r="P37" s="856" t="e">
        <f ca="1">SUMIFS(INDIRECT("実行度合表集計!C"&amp;P52,FALSE),実行度合表集計!$I:$I,K37,実行度合表集計!$S:$S,$A$25,実行度合表集計!$D:$D,"&lt;&gt;")</f>
        <v>#REF!</v>
      </c>
      <c r="Q37" s="855" t="e">
        <f ca="1">P37-SUMIFS(実行度合表集計!$Q:$Q,実行度合表集計!$I:$I,K37,実行度合表集計!$S:$S,$A$25,実行度合表集計!$D:$D,"&lt;&gt;")*1000</f>
        <v>#REF!</v>
      </c>
      <c r="R37" s="857" t="e">
        <f ca="1">SUMIFS(INDIRECT("実行度合表集計!C"&amp;R52,FALSE),実行度合表集計!$I:$I,K37,実行度合表集計!$S:$S,$A$25,実行度合表集計!$D:$D,"&lt;&gt;")*集計フラグ13</f>
        <v>#REF!</v>
      </c>
      <c r="S37" s="1821" t="str">
        <f>集計グループ13</f>
        <v>社会福祉事業</v>
      </c>
      <c r="T37" s="1822"/>
      <c r="U37" s="1823"/>
      <c r="V37" s="855" t="e">
        <f ca="1">SUMIFS(INDIRECT("実行度合表集計!C"&amp;V52,FALSE),実行度合表集計!$I:$I,S37,実行度合表集計!$S:$S,$A$25,実行度合表集計!$D:$D,"&lt;&gt;")</f>
        <v>#REF!</v>
      </c>
      <c r="W37" s="845" t="e">
        <f t="shared" ca="1" si="50"/>
        <v>#REF!</v>
      </c>
      <c r="X37" s="856" t="e">
        <f ca="1">SUMIFS(INDIRECT("実行度合表集計!C"&amp;X52,FALSE),実行度合表集計!$I:$I,S37,実行度合表集計!$S:$S,$A$25,実行度合表集計!$D:$D,"&lt;&gt;")</f>
        <v>#REF!</v>
      </c>
      <c r="Y37" s="855" t="e">
        <f ca="1">X37-SUMIFS(実行度合表集計!$Q:$Q,実行度合表集計!$I:$I,S37,実行度合表集計!$S:$S,$A$25,実行度合表集計!$D:$D,"&lt;&gt;")*1000</f>
        <v>#REF!</v>
      </c>
      <c r="Z37" s="857" t="e">
        <f ca="1">SUMIFS(INDIRECT("実行度合表集計!C"&amp;Z52,FALSE),実行度合表集計!$I:$I,S37,実行度合表集計!$S:$S,$A$25,実行度合表集計!$D:$D,"&lt;&gt;")*集計フラグ13</f>
        <v>#REF!</v>
      </c>
      <c r="AA37" s="858" t="e">
        <f t="shared" ca="1" si="39"/>
        <v>#REF!</v>
      </c>
      <c r="AB37" s="845" t="e">
        <f t="shared" ca="1" si="51"/>
        <v>#REF!</v>
      </c>
      <c r="AC37" s="855" t="e">
        <f t="shared" ca="1" si="40"/>
        <v>#REF!</v>
      </c>
      <c r="AD37" s="857" t="e">
        <f t="shared" ca="1" si="41"/>
        <v>#REF!</v>
      </c>
      <c r="AE37" s="1659"/>
      <c r="AF37" s="854" t="s">
        <v>298</v>
      </c>
      <c r="AG37" s="1821" t="str">
        <f>集計グループ13</f>
        <v>社会福祉事業</v>
      </c>
      <c r="AH37" s="1822"/>
      <c r="AI37" s="1823"/>
      <c r="AJ37" s="855" t="e">
        <f ca="1">SUMIFS(INDIRECT("実行度合表集計!C"&amp;AJ52,FALSE),実行度合表集計!$I:$I,AG37,実行度合表集計!$S:$S,$A$25,実行度合表集計!$D:$D,"&lt;&gt;")</f>
        <v>#REF!</v>
      </c>
      <c r="AK37" s="845" t="e">
        <f t="shared" ca="1" si="52"/>
        <v>#REF!</v>
      </c>
      <c r="AL37" s="856" t="e">
        <f ca="1">SUMIFS(INDIRECT("実行度合表集計!C"&amp;AL52,FALSE),実行度合表集計!$I:$I,AG37,実行度合表集計!$S:$S,$A$25,実行度合表集計!$D:$D,"&lt;&gt;")</f>
        <v>#REF!</v>
      </c>
      <c r="AM37" s="855" t="e">
        <f ca="1">AL37-SUMIFS(実行度合表集計!$Q:$Q,実行度合表集計!$I:$I,AG37,実行度合表集計!$S:$S,$A$25,実行度合表集計!$D:$D,"&lt;&gt;")*1000</f>
        <v>#REF!</v>
      </c>
      <c r="AN37" s="857" t="e">
        <f ca="1">SUMIFS(INDIRECT("実行度合表集計!C"&amp;AN52,FALSE),実行度合表集計!$I:$I,AG37,実行度合表集計!$S:$S,$A$25,実行度合表集計!$D:$D,"&lt;&gt;")*集計フラグ13</f>
        <v>#REF!</v>
      </c>
      <c r="AO37" s="1821" t="str">
        <f>集計グループ13</f>
        <v>社会福祉事業</v>
      </c>
      <c r="AP37" s="1822"/>
      <c r="AQ37" s="1823"/>
      <c r="AR37" s="855" t="e">
        <f ca="1">SUMIFS(INDIRECT("実行度合表集計!C"&amp;AR52,FALSE),実行度合表集計!$I:$I,AO37,実行度合表集計!$S:$S,$A$25,実行度合表集計!$D:$D,"&lt;&gt;")</f>
        <v>#REF!</v>
      </c>
      <c r="AS37" s="845" t="e">
        <f t="shared" ca="1" si="53"/>
        <v>#REF!</v>
      </c>
      <c r="AT37" s="856" t="e">
        <f ca="1">SUMIFS(INDIRECT("実行度合表集計!C"&amp;AT52,FALSE),実行度合表集計!$I:$I,AO37,実行度合表集計!$S:$S,$A$25,実行度合表集計!$D:$D,"&lt;&gt;")</f>
        <v>#REF!</v>
      </c>
      <c r="AU37" s="855" t="e">
        <f ca="1">AT37-SUMIFS(実行度合表集計!$Q:$Q,実行度合表集計!$I:$I,AO37,実行度合表集計!$S:$S,$A$25,実行度合表集計!$D:$D,"&lt;&gt;")*1000</f>
        <v>#REF!</v>
      </c>
      <c r="AV37" s="857" t="e">
        <f ca="1">SUMIFS(INDIRECT("実行度合表集計!C"&amp;AV52,FALSE),実行度合表集計!$I:$I,AO37,実行度合表集計!$S:$S,$A$25,実行度合表集計!$D:$D,"&lt;&gt;")*集計フラグ13</f>
        <v>#REF!</v>
      </c>
      <c r="AW37" s="1821" t="str">
        <f>集計グループ13</f>
        <v>社会福祉事業</v>
      </c>
      <c r="AX37" s="1822"/>
      <c r="AY37" s="1823"/>
      <c r="AZ37" s="855" t="e">
        <f ca="1">SUMIFS(INDIRECT("実行度合表集計!C"&amp;AZ52,FALSE),実行度合表集計!$I:$I,AW37,実行度合表集計!$S:$S,$A$25,実行度合表集計!$D:$D,"&lt;&gt;")</f>
        <v>#REF!</v>
      </c>
      <c r="BA37" s="845" t="e">
        <f t="shared" ca="1" si="54"/>
        <v>#REF!</v>
      </c>
      <c r="BB37" s="856" t="e">
        <f ca="1">SUMIFS(INDIRECT("実行度合表集計!C"&amp;BB52,FALSE),実行度合表集計!$I:$I,AW37,実行度合表集計!$S:$S,$A$25,実行度合表集計!$D:$D,"&lt;&gt;")</f>
        <v>#REF!</v>
      </c>
      <c r="BC37" s="855" t="e">
        <f ca="1">BB37-SUMIFS(実行度合表集計!$Q:$Q,実行度合表集計!$I:$I,AW37,実行度合表集計!$S:$S,$A$25,実行度合表集計!$D:$D,"&lt;&gt;")*1000</f>
        <v>#REF!</v>
      </c>
      <c r="BD37" s="857" t="e">
        <f ca="1">SUMIFS(INDIRECT("実行度合表集計!C"&amp;BD52,FALSE),実行度合表集計!$I:$I,AW37,実行度合表集計!$S:$S,$A$25,実行度合表集計!$D:$D,"&lt;&gt;")*集計フラグ13</f>
        <v>#REF!</v>
      </c>
      <c r="BE37" s="858" t="e">
        <f t="shared" ca="1" si="42"/>
        <v>#REF!</v>
      </c>
      <c r="BF37" s="845" t="e">
        <f t="shared" ca="1" si="67"/>
        <v>#REF!</v>
      </c>
      <c r="BG37" s="855" t="e">
        <f t="shared" ca="1" si="43"/>
        <v>#REF!</v>
      </c>
      <c r="BH37" s="857" t="e">
        <f t="shared" ca="1" si="44"/>
        <v>#REF!</v>
      </c>
      <c r="BI37" s="1659"/>
      <c r="BJ37" s="854" t="s">
        <v>298</v>
      </c>
      <c r="BK37" s="1821" t="str">
        <f>集計グループ13</f>
        <v>社会福祉事業</v>
      </c>
      <c r="BL37" s="1822"/>
      <c r="BM37" s="1823"/>
      <c r="BN37" s="855" t="e">
        <f ca="1">SUMIFS(INDIRECT("実行度合表集計!C"&amp;BN52,FALSE),実行度合表集計!$I:$I,BK37,実行度合表集計!$S:$S,$A$25,実行度合表集計!$D:$D,"&lt;&gt;")</f>
        <v>#REF!</v>
      </c>
      <c r="BO37" s="845" t="e">
        <f t="shared" ca="1" si="56"/>
        <v>#REF!</v>
      </c>
      <c r="BP37" s="856" t="e">
        <f ca="1">SUMIFS(INDIRECT("実行度合表集計!C"&amp;BP52,FALSE),実行度合表集計!$I:$I,BK37,実行度合表集計!$S:$S,$A$25,実行度合表集計!$D:$D,"&lt;&gt;")</f>
        <v>#REF!</v>
      </c>
      <c r="BQ37" s="855" t="e">
        <f ca="1">BP37-SUMIFS(実行度合表集計!$Q:$Q,実行度合表集計!$I:$I,BK37,実行度合表集計!$S:$S,$A$25,実行度合表集計!$D:$D,"&lt;&gt;")*1000</f>
        <v>#REF!</v>
      </c>
      <c r="BR37" s="857" t="e">
        <f ca="1">SUMIFS(INDIRECT("実行度合表集計!C"&amp;BR52,FALSE),実行度合表集計!$I:$I,BK37,実行度合表集計!$S:$S,$A$25,実行度合表集計!$D:$D,"&lt;&gt;")*集計フラグ13</f>
        <v>#REF!</v>
      </c>
      <c r="BS37" s="1821" t="str">
        <f>集計グループ13</f>
        <v>社会福祉事業</v>
      </c>
      <c r="BT37" s="1822"/>
      <c r="BU37" s="1823"/>
      <c r="BV37" s="855" t="e">
        <f ca="1">SUMIFS(INDIRECT("実行度合表集計!C"&amp;BV52,FALSE),実行度合表集計!$I:$I,BS37,実行度合表集計!$S:$S,$A$25,実行度合表集計!$D:$D,"&lt;&gt;")</f>
        <v>#REF!</v>
      </c>
      <c r="BW37" s="845" t="e">
        <f t="shared" ca="1" si="57"/>
        <v>#REF!</v>
      </c>
      <c r="BX37" s="856" t="e">
        <f ca="1">SUMIFS(INDIRECT("実行度合表集計!C"&amp;BX52,FALSE),実行度合表集計!$I:$I,BS37,実行度合表集計!$S:$S,$A$25,実行度合表集計!$D:$D,"&lt;&gt;")</f>
        <v>#REF!</v>
      </c>
      <c r="BY37" s="855" t="e">
        <f ca="1">BX37-SUMIFS(実行度合表集計!$Q:$Q,実行度合表集計!$I:$I,BS37,実行度合表集計!$S:$S,$A$25,実行度合表集計!$D:$D,"&lt;&gt;")*1000</f>
        <v>#REF!</v>
      </c>
      <c r="BZ37" s="857" t="e">
        <f ca="1">SUMIFS(INDIRECT("実行度合表集計!C"&amp;BZ52,FALSE),実行度合表集計!$I:$I,BS37,実行度合表集計!$S:$S,$A$25,実行度合表集計!$D:$D,"&lt;&gt;")*集計フラグ13</f>
        <v>#REF!</v>
      </c>
      <c r="CA37" s="1821" t="str">
        <f>集計グループ13</f>
        <v>社会福祉事業</v>
      </c>
      <c r="CB37" s="1822"/>
      <c r="CC37" s="1823"/>
      <c r="CD37" s="855" t="e">
        <f ca="1">SUMIFS(INDIRECT("実行度合表集計!C"&amp;CD52,FALSE),実行度合表集計!$I:$I,CA37,実行度合表集計!$S:$S,$A$25,実行度合表集計!$D:$D,"&lt;&gt;")</f>
        <v>#REF!</v>
      </c>
      <c r="CE37" s="845" t="e">
        <f t="shared" ca="1" si="58"/>
        <v>#REF!</v>
      </c>
      <c r="CF37" s="856" t="e">
        <f ca="1">SUMIFS(INDIRECT("実行度合表集計!C"&amp;CF52,FALSE),実行度合表集計!$I:$I,CA37,実行度合表集計!$S:$S,$A$25,実行度合表集計!$D:$D,"&lt;&gt;")</f>
        <v>#REF!</v>
      </c>
      <c r="CG37" s="855" t="e">
        <f ca="1">CF37-SUMIFS(実行度合表集計!$Q:$Q,実行度合表集計!$I:$I,CA37,実行度合表集計!$S:$S,$A$25,実行度合表集計!$D:$D,"&lt;&gt;")*1000</f>
        <v>#REF!</v>
      </c>
      <c r="CH37" s="857" t="e">
        <f ca="1">SUMIFS(INDIRECT("実行度合表集計!C"&amp;CH52,FALSE),実行度合表集計!$I:$I,CA37,実行度合表集計!$S:$S,$A$25,実行度合表集計!$D:$D,"&lt;&gt;")*集計フラグ13</f>
        <v>#REF!</v>
      </c>
      <c r="CI37" s="858" t="e">
        <f t="shared" ca="1" si="59"/>
        <v>#REF!</v>
      </c>
      <c r="CJ37" s="845" t="e">
        <f t="shared" ca="1" si="60"/>
        <v>#REF!</v>
      </c>
      <c r="CK37" s="855" t="e">
        <f t="shared" ca="1" si="61"/>
        <v>#REF!</v>
      </c>
      <c r="CL37" s="857" t="e">
        <f t="shared" ca="1" si="62"/>
        <v>#REF!</v>
      </c>
      <c r="CM37" s="1659"/>
      <c r="CN37" s="854" t="s">
        <v>298</v>
      </c>
      <c r="CO37" s="1821" t="str">
        <f>集計グループ13</f>
        <v>社会福祉事業</v>
      </c>
      <c r="CP37" s="1822"/>
      <c r="CQ37" s="1823"/>
      <c r="CR37" s="855" t="e">
        <f ca="1">SUMIFS(INDIRECT("実行度合表集計!C"&amp;CR52,FALSE),実行度合表集計!$I:$I,CO37,実行度合表集計!$S:$S,$A$25,実行度合表集計!$D:$D,"&lt;&gt;")</f>
        <v>#REF!</v>
      </c>
      <c r="CS37" s="845" t="e">
        <f t="shared" ca="1" si="63"/>
        <v>#REF!</v>
      </c>
      <c r="CT37" s="856" t="e">
        <f ca="1">SUMIFS(INDIRECT("実行度合表集計!C"&amp;CT52,FALSE),実行度合表集計!$I:$I,CO37,実行度合表集計!$S:$S,$A$25,実行度合表集計!$D:$D,"&lt;&gt;")</f>
        <v>#REF!</v>
      </c>
      <c r="CU37" s="855" t="e">
        <f ca="1">CT37-SUMIFS(実行度合表集計!$Q:$Q,実行度合表集計!$I:$I,CO37,実行度合表集計!$S:$S,$A$25,実行度合表集計!$D:$D,"&lt;&gt;")*1000</f>
        <v>#REF!</v>
      </c>
      <c r="CV37" s="857" t="e">
        <f ca="1">SUMIFS(INDIRECT("実行度合表集計!C"&amp;CV52,FALSE),実行度合表集計!$I:$I,CO37,実行度合表集計!$S:$S,$A$25,実行度合表集計!$D:$D,"&lt;&gt;")*集計フラグ13</f>
        <v>#REF!</v>
      </c>
      <c r="CW37" s="1821" t="str">
        <f>集計グループ13</f>
        <v>社会福祉事業</v>
      </c>
      <c r="CX37" s="1822"/>
      <c r="CY37" s="1823"/>
      <c r="CZ37" s="855" t="e">
        <f ca="1">SUMIFS(INDIRECT("実行度合表集計!C"&amp;CZ52,FALSE),実行度合表集計!$I:$I,CW37,実行度合表集計!$S:$S,$A$25,実行度合表集計!$D:$D,"&lt;&gt;")</f>
        <v>#REF!</v>
      </c>
      <c r="DA37" s="845" t="e">
        <f t="shared" ca="1" si="64"/>
        <v>#REF!</v>
      </c>
      <c r="DB37" s="856" t="e">
        <f ca="1">SUMIFS(INDIRECT("実行度合表集計!C"&amp;DB52,FALSE),実行度合表集計!$I:$I,CW37,実行度合表集計!$S:$S,$A$25,実行度合表集計!$D:$D,"&lt;&gt;")</f>
        <v>#REF!</v>
      </c>
      <c r="DC37" s="855" t="e">
        <f ca="1">DB37-SUMIFS(実行度合表集計!$Q:$Q,実行度合表集計!$I:$I,CW37,実行度合表集計!$S:$S,$A$25,実行度合表集計!$D:$D,"&lt;&gt;")*1000</f>
        <v>#REF!</v>
      </c>
      <c r="DD37" s="857" t="e">
        <f ca="1">SUMIFS(INDIRECT("実行度合表集計!C"&amp;DD52,FALSE),実行度合表集計!$I:$I,CW37,実行度合表集計!$S:$S,$A$25,実行度合表集計!$D:$D,"&lt;&gt;")*集計フラグ13</f>
        <v>#REF!</v>
      </c>
      <c r="DE37" s="1821" t="str">
        <f>集計グループ13</f>
        <v>社会福祉事業</v>
      </c>
      <c r="DF37" s="1822"/>
      <c r="DG37" s="1823"/>
      <c r="DH37" s="855" t="e">
        <f ca="1">SUMIFS(INDIRECT("実行度合表集計!C"&amp;DH52,FALSE),実行度合表集計!$I:$I,DE37,実行度合表集計!$S:$S,$A$25,実行度合表集計!$D:$D,"&lt;&gt;")</f>
        <v>#REF!</v>
      </c>
      <c r="DI37" s="845" t="e">
        <f t="shared" ca="1" si="65"/>
        <v>#REF!</v>
      </c>
      <c r="DJ37" s="856" t="e">
        <f ca="1">SUMIFS(INDIRECT("実行度合表集計!C"&amp;DJ52,FALSE),実行度合表集計!$I:$I,DE37,実行度合表集計!$S:$S,$A$25,実行度合表集計!$D:$D,"&lt;&gt;")</f>
        <v>#REF!</v>
      </c>
      <c r="DK37" s="855" t="e">
        <f ca="1">DJ37-SUMIFS(実行度合表集計!$Q:$Q,実行度合表集計!$I:$I,DE37,実行度合表集計!$S:$S,$A$25,実行度合表集計!$D:$D,"&lt;&gt;")*1000</f>
        <v>#REF!</v>
      </c>
      <c r="DL37" s="857" t="e">
        <f ca="1">SUMIFS(INDIRECT("実行度合表集計!C"&amp;DL52,FALSE),実行度合表集計!$I:$I,DE37,実行度合表集計!$S:$S,$A$25,実行度合表集計!$D:$D,"&lt;&gt;")*集計フラグ13</f>
        <v>#REF!</v>
      </c>
      <c r="DM37" s="858" t="e">
        <f t="shared" ca="1" si="45"/>
        <v>#REF!</v>
      </c>
      <c r="DN37" s="845" t="e">
        <f t="shared" ca="1" si="66"/>
        <v>#REF!</v>
      </c>
      <c r="DO37" s="855" t="e">
        <f t="shared" ca="1" si="46"/>
        <v>#REF!</v>
      </c>
      <c r="DP37" s="859" t="e">
        <f t="shared" ca="1" si="47"/>
        <v>#REF!</v>
      </c>
      <c r="DR37" s="898"/>
      <c r="DS37" s="852"/>
      <c r="DT37" s="853"/>
    </row>
    <row r="38" spans="1:124" ht="14.1" customHeight="1" x14ac:dyDescent="0.25">
      <c r="A38" s="1659"/>
      <c r="B38" s="854" t="s">
        <v>299</v>
      </c>
      <c r="C38" s="1821" t="str">
        <f>集計グループ14</f>
        <v>第一建材工業</v>
      </c>
      <c r="D38" s="1822"/>
      <c r="E38" s="1823"/>
      <c r="F38" s="855" t="e">
        <f ca="1">SUMIFS(INDIRECT("実行度合表集計!C"&amp;F52,FALSE),実行度合表集計!$I:$I,C38,実行度合表集計!$S:$S,$A$25,実行度合表集計!$D:$D,"&lt;&gt;")</f>
        <v>#REF!</v>
      </c>
      <c r="G38" s="845" t="e">
        <f t="shared" ca="1" si="48"/>
        <v>#REF!</v>
      </c>
      <c r="H38" s="856" t="e">
        <f ca="1">SUMIFS(INDIRECT("実行度合表集計!C"&amp;H52,FALSE),実行度合表集計!$I:$I,C38,実行度合表集計!$S:$S,$A$25,実行度合表集計!$D:$D,"&lt;&gt;")</f>
        <v>#REF!</v>
      </c>
      <c r="I38" s="855" t="e">
        <f ca="1">H38-SUMIFS(実行度合表集計!$Q:$Q,実行度合表集計!$I:$I,C38,実行度合表集計!$S:$S,$A$25,実行度合表集計!$D:$D,"&lt;&gt;")*1000</f>
        <v>#REF!</v>
      </c>
      <c r="J38" s="857" t="e">
        <f ca="1">SUMIFS(INDIRECT("実行度合表集計!C"&amp;J52,FALSE),実行度合表集計!$I:$I,C38,実行度合表集計!$S:$S,$A$25,実行度合表集計!$D:$D,"&lt;&gt;")*集計フラグ14</f>
        <v>#REF!</v>
      </c>
      <c r="K38" s="1821" t="str">
        <f>集計グループ14</f>
        <v>第一建材工業</v>
      </c>
      <c r="L38" s="1822"/>
      <c r="M38" s="1823"/>
      <c r="N38" s="855" t="e">
        <f ca="1">SUMIFS(INDIRECT("実行度合表集計!C"&amp;N52,FALSE),実行度合表集計!$I:$I,K38,実行度合表集計!$S:$S,$A$25,実行度合表集計!$D:$D,"&lt;&gt;")</f>
        <v>#REF!</v>
      </c>
      <c r="O38" s="845" t="e">
        <f t="shared" ca="1" si="49"/>
        <v>#REF!</v>
      </c>
      <c r="P38" s="856" t="e">
        <f ca="1">SUMIFS(INDIRECT("実行度合表集計!C"&amp;P52,FALSE),実行度合表集計!$I:$I,K38,実行度合表集計!$S:$S,$A$25,実行度合表集計!$D:$D,"&lt;&gt;")</f>
        <v>#REF!</v>
      </c>
      <c r="Q38" s="855" t="e">
        <f ca="1">P38-SUMIFS(実行度合表集計!$Q:$Q,実行度合表集計!$I:$I,K38,実行度合表集計!$S:$S,$A$25,実行度合表集計!$D:$D,"&lt;&gt;")*1000</f>
        <v>#REF!</v>
      </c>
      <c r="R38" s="857" t="e">
        <f ca="1">SUMIFS(INDIRECT("実行度合表集計!C"&amp;R52,FALSE),実行度合表集計!$I:$I,K38,実行度合表集計!$S:$S,$A$25,実行度合表集計!$D:$D,"&lt;&gt;")*集計フラグ14</f>
        <v>#REF!</v>
      </c>
      <c r="S38" s="1821" t="str">
        <f>集計グループ14</f>
        <v>第一建材工業</v>
      </c>
      <c r="T38" s="1822"/>
      <c r="U38" s="1823"/>
      <c r="V38" s="855" t="e">
        <f ca="1">SUMIFS(INDIRECT("実行度合表集計!C"&amp;V52,FALSE),実行度合表集計!$I:$I,S38,実行度合表集計!$S:$S,$A$25,実行度合表集計!$D:$D,"&lt;&gt;")</f>
        <v>#REF!</v>
      </c>
      <c r="W38" s="845" t="e">
        <f t="shared" ca="1" si="50"/>
        <v>#REF!</v>
      </c>
      <c r="X38" s="856" t="e">
        <f ca="1">SUMIFS(INDIRECT("実行度合表集計!C"&amp;X52,FALSE),実行度合表集計!$I:$I,S38,実行度合表集計!$S:$S,$A$25,実行度合表集計!$D:$D,"&lt;&gt;")</f>
        <v>#REF!</v>
      </c>
      <c r="Y38" s="855" t="e">
        <f ca="1">X38-SUMIFS(実行度合表集計!$Q:$Q,実行度合表集計!$I:$I,S38,実行度合表集計!$S:$S,$A$25,実行度合表集計!$D:$D,"&lt;&gt;")*1000</f>
        <v>#REF!</v>
      </c>
      <c r="Z38" s="857" t="e">
        <f ca="1">SUMIFS(INDIRECT("実行度合表集計!C"&amp;Z52,FALSE),実行度合表集計!$I:$I,S38,実行度合表集計!$S:$S,$A$25,実行度合表集計!$D:$D,"&lt;&gt;")*集計フラグ14</f>
        <v>#REF!</v>
      </c>
      <c r="AA38" s="858" t="e">
        <f t="shared" ca="1" si="39"/>
        <v>#REF!</v>
      </c>
      <c r="AB38" s="845" t="e">
        <f t="shared" ca="1" si="51"/>
        <v>#REF!</v>
      </c>
      <c r="AC38" s="855" t="e">
        <f t="shared" ca="1" si="40"/>
        <v>#REF!</v>
      </c>
      <c r="AD38" s="857" t="e">
        <f t="shared" ca="1" si="41"/>
        <v>#REF!</v>
      </c>
      <c r="AE38" s="1659"/>
      <c r="AF38" s="854" t="s">
        <v>299</v>
      </c>
      <c r="AG38" s="1821" t="str">
        <f>集計グループ14</f>
        <v>第一建材工業</v>
      </c>
      <c r="AH38" s="1822"/>
      <c r="AI38" s="1823"/>
      <c r="AJ38" s="855" t="e">
        <f ca="1">SUMIFS(INDIRECT("実行度合表集計!C"&amp;AJ52,FALSE),実行度合表集計!$I:$I,AG38,実行度合表集計!$S:$S,$A$25,実行度合表集計!$D:$D,"&lt;&gt;")</f>
        <v>#REF!</v>
      </c>
      <c r="AK38" s="845" t="e">
        <f t="shared" ca="1" si="52"/>
        <v>#REF!</v>
      </c>
      <c r="AL38" s="856" t="e">
        <f ca="1">SUMIFS(INDIRECT("実行度合表集計!C"&amp;AL52,FALSE),実行度合表集計!$I:$I,AG38,実行度合表集計!$S:$S,$A$25,実行度合表集計!$D:$D,"&lt;&gt;")</f>
        <v>#REF!</v>
      </c>
      <c r="AM38" s="855" t="e">
        <f ca="1">AL38-SUMIFS(実行度合表集計!$Q:$Q,実行度合表集計!$I:$I,AG38,実行度合表集計!$S:$S,$A$25,実行度合表集計!$D:$D,"&lt;&gt;")*1000</f>
        <v>#REF!</v>
      </c>
      <c r="AN38" s="857" t="e">
        <f ca="1">SUMIFS(INDIRECT("実行度合表集計!C"&amp;AN52,FALSE),実行度合表集計!$I:$I,AG38,実行度合表集計!$S:$S,$A$25,実行度合表集計!$D:$D,"&lt;&gt;")*集計フラグ14</f>
        <v>#REF!</v>
      </c>
      <c r="AO38" s="1821" t="str">
        <f>集計グループ14</f>
        <v>第一建材工業</v>
      </c>
      <c r="AP38" s="1822"/>
      <c r="AQ38" s="1823"/>
      <c r="AR38" s="855" t="e">
        <f ca="1">SUMIFS(INDIRECT("実行度合表集計!C"&amp;AR52,FALSE),実行度合表集計!$I:$I,AO38,実行度合表集計!$S:$S,$A$25,実行度合表集計!$D:$D,"&lt;&gt;")</f>
        <v>#REF!</v>
      </c>
      <c r="AS38" s="845" t="e">
        <f t="shared" ca="1" si="53"/>
        <v>#REF!</v>
      </c>
      <c r="AT38" s="856" t="e">
        <f ca="1">SUMIFS(INDIRECT("実行度合表集計!C"&amp;AT52,FALSE),実行度合表集計!$I:$I,AO38,実行度合表集計!$S:$S,$A$25,実行度合表集計!$D:$D,"&lt;&gt;")</f>
        <v>#REF!</v>
      </c>
      <c r="AU38" s="855" t="e">
        <f ca="1">AT38-SUMIFS(実行度合表集計!$Q:$Q,実行度合表集計!$I:$I,AO38,実行度合表集計!$S:$S,$A$25,実行度合表集計!$D:$D,"&lt;&gt;")*1000</f>
        <v>#REF!</v>
      </c>
      <c r="AV38" s="857" t="e">
        <f ca="1">SUMIFS(INDIRECT("実行度合表集計!C"&amp;AV52,FALSE),実行度合表集計!$I:$I,AO38,実行度合表集計!$S:$S,$A$25,実行度合表集計!$D:$D,"&lt;&gt;")*集計フラグ14</f>
        <v>#REF!</v>
      </c>
      <c r="AW38" s="1821" t="str">
        <f>集計グループ14</f>
        <v>第一建材工業</v>
      </c>
      <c r="AX38" s="1822"/>
      <c r="AY38" s="1823"/>
      <c r="AZ38" s="855" t="e">
        <f ca="1">SUMIFS(INDIRECT("実行度合表集計!C"&amp;AZ52,FALSE),実行度合表集計!$I:$I,AW38,実行度合表集計!$S:$S,$A$25,実行度合表集計!$D:$D,"&lt;&gt;")</f>
        <v>#REF!</v>
      </c>
      <c r="BA38" s="845" t="e">
        <f t="shared" ca="1" si="54"/>
        <v>#REF!</v>
      </c>
      <c r="BB38" s="856" t="e">
        <f ca="1">SUMIFS(INDIRECT("実行度合表集計!C"&amp;BB52,FALSE),実行度合表集計!$I:$I,AW38,実行度合表集計!$S:$S,$A$25,実行度合表集計!$D:$D,"&lt;&gt;")</f>
        <v>#REF!</v>
      </c>
      <c r="BC38" s="855" t="e">
        <f ca="1">BB38-SUMIFS(実行度合表集計!$Q:$Q,実行度合表集計!$I:$I,AW38,実行度合表集計!$S:$S,$A$25,実行度合表集計!$D:$D,"&lt;&gt;")*1000</f>
        <v>#REF!</v>
      </c>
      <c r="BD38" s="857" t="e">
        <f ca="1">SUMIFS(INDIRECT("実行度合表集計!C"&amp;BD52,FALSE),実行度合表集計!$I:$I,AW38,実行度合表集計!$S:$S,$A$25,実行度合表集計!$D:$D,"&lt;&gt;")*集計フラグ14</f>
        <v>#REF!</v>
      </c>
      <c r="BE38" s="858" t="e">
        <f t="shared" ca="1" si="42"/>
        <v>#REF!</v>
      </c>
      <c r="BF38" s="845" t="e">
        <f t="shared" ca="1" si="67"/>
        <v>#REF!</v>
      </c>
      <c r="BG38" s="855" t="e">
        <f t="shared" ca="1" si="43"/>
        <v>#REF!</v>
      </c>
      <c r="BH38" s="857" t="e">
        <f t="shared" ca="1" si="44"/>
        <v>#REF!</v>
      </c>
      <c r="BI38" s="1659"/>
      <c r="BJ38" s="854" t="s">
        <v>299</v>
      </c>
      <c r="BK38" s="1821" t="str">
        <f>集計グループ14</f>
        <v>第一建材工業</v>
      </c>
      <c r="BL38" s="1822"/>
      <c r="BM38" s="1823"/>
      <c r="BN38" s="855" t="e">
        <f ca="1">SUMIFS(INDIRECT("実行度合表集計!C"&amp;BN52,FALSE),実行度合表集計!$I:$I,BK38,実行度合表集計!$S:$S,$A$25,実行度合表集計!$D:$D,"&lt;&gt;")</f>
        <v>#REF!</v>
      </c>
      <c r="BO38" s="845" t="e">
        <f t="shared" ca="1" si="56"/>
        <v>#REF!</v>
      </c>
      <c r="BP38" s="856" t="e">
        <f ca="1">SUMIFS(INDIRECT("実行度合表集計!C"&amp;BP52,FALSE),実行度合表集計!$I:$I,BK38,実行度合表集計!$S:$S,$A$25,実行度合表集計!$D:$D,"&lt;&gt;")</f>
        <v>#REF!</v>
      </c>
      <c r="BQ38" s="855" t="e">
        <f ca="1">BP38-SUMIFS(実行度合表集計!$Q:$Q,実行度合表集計!$I:$I,BK38,実行度合表集計!$S:$S,$A$25,実行度合表集計!$D:$D,"&lt;&gt;")*1000</f>
        <v>#REF!</v>
      </c>
      <c r="BR38" s="857" t="e">
        <f ca="1">SUMIFS(INDIRECT("実行度合表集計!C"&amp;BR52,FALSE),実行度合表集計!$I:$I,BK38,実行度合表集計!$S:$S,$A$25,実行度合表集計!$D:$D,"&lt;&gt;")*集計フラグ14</f>
        <v>#REF!</v>
      </c>
      <c r="BS38" s="1821" t="str">
        <f>集計グループ14</f>
        <v>第一建材工業</v>
      </c>
      <c r="BT38" s="1822"/>
      <c r="BU38" s="1823"/>
      <c r="BV38" s="855" t="e">
        <f ca="1">SUMIFS(INDIRECT("実行度合表集計!C"&amp;BV52,FALSE),実行度合表集計!$I:$I,BS38,実行度合表集計!$S:$S,$A$25,実行度合表集計!$D:$D,"&lt;&gt;")</f>
        <v>#REF!</v>
      </c>
      <c r="BW38" s="845" t="e">
        <f t="shared" ca="1" si="57"/>
        <v>#REF!</v>
      </c>
      <c r="BX38" s="856" t="e">
        <f ca="1">SUMIFS(INDIRECT("実行度合表集計!C"&amp;BX52,FALSE),実行度合表集計!$I:$I,BS38,実行度合表集計!$S:$S,$A$25,実行度合表集計!$D:$D,"&lt;&gt;")</f>
        <v>#REF!</v>
      </c>
      <c r="BY38" s="855" t="e">
        <f ca="1">BX38-SUMIFS(実行度合表集計!$Q:$Q,実行度合表集計!$I:$I,BS38,実行度合表集計!$S:$S,$A$25,実行度合表集計!$D:$D,"&lt;&gt;")*1000</f>
        <v>#REF!</v>
      </c>
      <c r="BZ38" s="857" t="e">
        <f ca="1">SUMIFS(INDIRECT("実行度合表集計!C"&amp;BZ52,FALSE),実行度合表集計!$I:$I,BS38,実行度合表集計!$S:$S,$A$25,実行度合表集計!$D:$D,"&lt;&gt;")*集計フラグ14</f>
        <v>#REF!</v>
      </c>
      <c r="CA38" s="1821" t="str">
        <f>集計グループ14</f>
        <v>第一建材工業</v>
      </c>
      <c r="CB38" s="1822"/>
      <c r="CC38" s="1823"/>
      <c r="CD38" s="855" t="e">
        <f ca="1">SUMIFS(INDIRECT("実行度合表集計!C"&amp;CD52,FALSE),実行度合表集計!$I:$I,CA38,実行度合表集計!$S:$S,$A$25,実行度合表集計!$D:$D,"&lt;&gt;")</f>
        <v>#REF!</v>
      </c>
      <c r="CE38" s="845" t="e">
        <f t="shared" ca="1" si="58"/>
        <v>#REF!</v>
      </c>
      <c r="CF38" s="856" t="e">
        <f ca="1">SUMIFS(INDIRECT("実行度合表集計!C"&amp;CF52,FALSE),実行度合表集計!$I:$I,CA38,実行度合表集計!$S:$S,$A$25,実行度合表集計!$D:$D,"&lt;&gt;")</f>
        <v>#REF!</v>
      </c>
      <c r="CG38" s="855" t="e">
        <f ca="1">CF38-SUMIFS(実行度合表集計!$Q:$Q,実行度合表集計!$I:$I,CA38,実行度合表集計!$S:$S,$A$25,実行度合表集計!$D:$D,"&lt;&gt;")*1000</f>
        <v>#REF!</v>
      </c>
      <c r="CH38" s="857" t="e">
        <f ca="1">SUMIFS(INDIRECT("実行度合表集計!C"&amp;CH52,FALSE),実行度合表集計!$I:$I,CA38,実行度合表集計!$S:$S,$A$25,実行度合表集計!$D:$D,"&lt;&gt;")*集計フラグ14</f>
        <v>#REF!</v>
      </c>
      <c r="CI38" s="858" t="e">
        <f t="shared" ca="1" si="59"/>
        <v>#REF!</v>
      </c>
      <c r="CJ38" s="845" t="e">
        <f t="shared" ca="1" si="60"/>
        <v>#REF!</v>
      </c>
      <c r="CK38" s="855" t="e">
        <f t="shared" ca="1" si="61"/>
        <v>#REF!</v>
      </c>
      <c r="CL38" s="857" t="e">
        <f t="shared" ca="1" si="62"/>
        <v>#REF!</v>
      </c>
      <c r="CM38" s="1659"/>
      <c r="CN38" s="854" t="s">
        <v>299</v>
      </c>
      <c r="CO38" s="1821" t="str">
        <f>集計グループ14</f>
        <v>第一建材工業</v>
      </c>
      <c r="CP38" s="1822"/>
      <c r="CQ38" s="1823"/>
      <c r="CR38" s="855" t="e">
        <f ca="1">SUMIFS(INDIRECT("実行度合表集計!C"&amp;CR52,FALSE),実行度合表集計!$I:$I,CO38,実行度合表集計!$S:$S,$A$25,実行度合表集計!$D:$D,"&lt;&gt;")</f>
        <v>#REF!</v>
      </c>
      <c r="CS38" s="845" t="e">
        <f t="shared" ca="1" si="63"/>
        <v>#REF!</v>
      </c>
      <c r="CT38" s="856" t="e">
        <f ca="1">SUMIFS(INDIRECT("実行度合表集計!C"&amp;CT52,FALSE),実行度合表集計!$I:$I,CO38,実行度合表集計!$S:$S,$A$25,実行度合表集計!$D:$D,"&lt;&gt;")</f>
        <v>#REF!</v>
      </c>
      <c r="CU38" s="855" t="e">
        <f ca="1">CT38-SUMIFS(実行度合表集計!$Q:$Q,実行度合表集計!$I:$I,CO38,実行度合表集計!$S:$S,$A$25,実行度合表集計!$D:$D,"&lt;&gt;")*1000</f>
        <v>#REF!</v>
      </c>
      <c r="CV38" s="857" t="e">
        <f ca="1">SUMIFS(INDIRECT("実行度合表集計!C"&amp;CV52,FALSE),実行度合表集計!$I:$I,CO38,実行度合表集計!$S:$S,$A$25,実行度合表集計!$D:$D,"&lt;&gt;")*集計フラグ14</f>
        <v>#REF!</v>
      </c>
      <c r="CW38" s="1821" t="str">
        <f>集計グループ14</f>
        <v>第一建材工業</v>
      </c>
      <c r="CX38" s="1822"/>
      <c r="CY38" s="1823"/>
      <c r="CZ38" s="855" t="e">
        <f ca="1">SUMIFS(INDIRECT("実行度合表集計!C"&amp;CZ52,FALSE),実行度合表集計!$I:$I,CW38,実行度合表集計!$S:$S,$A$25,実行度合表集計!$D:$D,"&lt;&gt;")</f>
        <v>#REF!</v>
      </c>
      <c r="DA38" s="845" t="e">
        <f t="shared" ca="1" si="64"/>
        <v>#REF!</v>
      </c>
      <c r="DB38" s="856" t="e">
        <f ca="1">SUMIFS(INDIRECT("実行度合表集計!C"&amp;DB52,FALSE),実行度合表集計!$I:$I,CW38,実行度合表集計!$S:$S,$A$25,実行度合表集計!$D:$D,"&lt;&gt;")</f>
        <v>#REF!</v>
      </c>
      <c r="DC38" s="855" t="e">
        <f ca="1">DB38-SUMIFS(実行度合表集計!$Q:$Q,実行度合表集計!$I:$I,CW38,実行度合表集計!$S:$S,$A$25,実行度合表集計!$D:$D,"&lt;&gt;")*1000</f>
        <v>#REF!</v>
      </c>
      <c r="DD38" s="857" t="e">
        <f ca="1">SUMIFS(INDIRECT("実行度合表集計!C"&amp;DD52,FALSE),実行度合表集計!$I:$I,CW38,実行度合表集計!$S:$S,$A$25,実行度合表集計!$D:$D,"&lt;&gt;")*集計フラグ14</f>
        <v>#REF!</v>
      </c>
      <c r="DE38" s="1821" t="str">
        <f>集計グループ14</f>
        <v>第一建材工業</v>
      </c>
      <c r="DF38" s="1822"/>
      <c r="DG38" s="1823"/>
      <c r="DH38" s="855" t="e">
        <f ca="1">SUMIFS(INDIRECT("実行度合表集計!C"&amp;DH52,FALSE),実行度合表集計!$I:$I,DE38,実行度合表集計!$S:$S,$A$25,実行度合表集計!$D:$D,"&lt;&gt;")</f>
        <v>#REF!</v>
      </c>
      <c r="DI38" s="845" t="e">
        <f t="shared" ca="1" si="65"/>
        <v>#REF!</v>
      </c>
      <c r="DJ38" s="856" t="e">
        <f ca="1">SUMIFS(INDIRECT("実行度合表集計!C"&amp;DJ52,FALSE),実行度合表集計!$I:$I,DE38,実行度合表集計!$S:$S,$A$25,実行度合表集計!$D:$D,"&lt;&gt;")</f>
        <v>#REF!</v>
      </c>
      <c r="DK38" s="855" t="e">
        <f ca="1">DJ38-SUMIFS(実行度合表集計!$Q:$Q,実行度合表集計!$I:$I,DE38,実行度合表集計!$S:$S,$A$25,実行度合表集計!$D:$D,"&lt;&gt;")*1000</f>
        <v>#REF!</v>
      </c>
      <c r="DL38" s="857" t="e">
        <f ca="1">SUMIFS(INDIRECT("実行度合表集計!C"&amp;DL52,FALSE),実行度合表集計!$I:$I,DE38,実行度合表集計!$S:$S,$A$25,実行度合表集計!$D:$D,"&lt;&gt;")*集計フラグ14</f>
        <v>#REF!</v>
      </c>
      <c r="DM38" s="858" t="e">
        <f t="shared" ca="1" si="45"/>
        <v>#REF!</v>
      </c>
      <c r="DN38" s="845" t="e">
        <f t="shared" ca="1" si="66"/>
        <v>#REF!</v>
      </c>
      <c r="DO38" s="855" t="e">
        <f t="shared" ca="1" si="46"/>
        <v>#REF!</v>
      </c>
      <c r="DP38" s="859" t="e">
        <f t="shared" ca="1" si="47"/>
        <v>#REF!</v>
      </c>
      <c r="DR38" s="898"/>
      <c r="DS38" s="852"/>
      <c r="DT38" s="853"/>
    </row>
    <row r="39" spans="1:124" ht="14.1" customHeight="1" x14ac:dyDescent="0.25">
      <c r="A39" s="1659"/>
      <c r="B39" s="854" t="s">
        <v>300</v>
      </c>
      <c r="C39" s="1821" t="str">
        <f>集計グループ15</f>
        <v>FIT-JPN・PHP</v>
      </c>
      <c r="D39" s="1822"/>
      <c r="E39" s="1823"/>
      <c r="F39" s="855" t="e">
        <f ca="1">SUMIFS(INDIRECT("実行度合表集計!C"&amp;F52,FALSE),実行度合表集計!$I:$I,C39,実行度合表集計!$S:$S,$A$25,実行度合表集計!$D:$D,"&lt;&gt;")</f>
        <v>#REF!</v>
      </c>
      <c r="G39" s="845" t="e">
        <f t="shared" ca="1" si="48"/>
        <v>#REF!</v>
      </c>
      <c r="H39" s="856" t="e">
        <f ca="1">SUMIFS(INDIRECT("実行度合表集計!C"&amp;H52,FALSE),実行度合表集計!$I:$I,C39,実行度合表集計!$S:$S,$A$25,実行度合表集計!$D:$D,"&lt;&gt;")</f>
        <v>#REF!</v>
      </c>
      <c r="I39" s="855" t="e">
        <f ca="1">H39-SUMIFS(実行度合表集計!$Q:$Q,実行度合表集計!$I:$I,C39,実行度合表集計!$S:$S,$A$25,実行度合表集計!$D:$D,"&lt;&gt;")*1000</f>
        <v>#REF!</v>
      </c>
      <c r="J39" s="857" t="e">
        <f ca="1">SUMIFS(INDIRECT("実行度合表集計!C"&amp;J52,FALSE),実行度合表集計!$I:$I,C39,実行度合表集計!$S:$S,$A$25,実行度合表集計!$D:$D,"&lt;&gt;")*集計フラグ15</f>
        <v>#REF!</v>
      </c>
      <c r="K39" s="1821" t="str">
        <f>集計グループ15</f>
        <v>FIT-JPN・PHP</v>
      </c>
      <c r="L39" s="1822"/>
      <c r="M39" s="1823"/>
      <c r="N39" s="855" t="e">
        <f ca="1">SUMIFS(INDIRECT("実行度合表集計!C"&amp;N52,FALSE),実行度合表集計!$I:$I,K39,実行度合表集計!$S:$S,$A$25,実行度合表集計!$D:$D,"&lt;&gt;")</f>
        <v>#REF!</v>
      </c>
      <c r="O39" s="845" t="e">
        <f t="shared" ca="1" si="49"/>
        <v>#REF!</v>
      </c>
      <c r="P39" s="856" t="e">
        <f ca="1">SUMIFS(INDIRECT("実行度合表集計!C"&amp;P52,FALSE),実行度合表集計!$I:$I,K39,実行度合表集計!$S:$S,$A$25,実行度合表集計!$D:$D,"&lt;&gt;")</f>
        <v>#REF!</v>
      </c>
      <c r="Q39" s="855" t="e">
        <f ca="1">P39-SUMIFS(実行度合表集計!$Q:$Q,実行度合表集計!$I:$I,K39,実行度合表集計!$S:$S,$A$25,実行度合表集計!$D:$D,"&lt;&gt;")*1000</f>
        <v>#REF!</v>
      </c>
      <c r="R39" s="857" t="e">
        <f ca="1">SUMIFS(INDIRECT("実行度合表集計!C"&amp;R52,FALSE),実行度合表集計!$I:$I,K39,実行度合表集計!$S:$S,$A$25,実行度合表集計!$D:$D,"&lt;&gt;")*集計フラグ15</f>
        <v>#REF!</v>
      </c>
      <c r="S39" s="1821" t="str">
        <f>集計グループ15</f>
        <v>FIT-JPN・PHP</v>
      </c>
      <c r="T39" s="1822"/>
      <c r="U39" s="1823"/>
      <c r="V39" s="855" t="e">
        <f ca="1">SUMIFS(INDIRECT("実行度合表集計!C"&amp;V52,FALSE),実行度合表集計!$I:$I,S39,実行度合表集計!$S:$S,$A$25,実行度合表集計!$D:$D,"&lt;&gt;")</f>
        <v>#REF!</v>
      </c>
      <c r="W39" s="845" t="e">
        <f t="shared" ca="1" si="50"/>
        <v>#REF!</v>
      </c>
      <c r="X39" s="856" t="e">
        <f ca="1">SUMIFS(INDIRECT("実行度合表集計!C"&amp;X52,FALSE),実行度合表集計!$I:$I,S39,実行度合表集計!$S:$S,$A$25,実行度合表集計!$D:$D,"&lt;&gt;")</f>
        <v>#REF!</v>
      </c>
      <c r="Y39" s="855" t="e">
        <f ca="1">X39-SUMIFS(実行度合表集計!$Q:$Q,実行度合表集計!$I:$I,S39,実行度合表集計!$S:$S,$A$25,実行度合表集計!$D:$D,"&lt;&gt;")*1000</f>
        <v>#REF!</v>
      </c>
      <c r="Z39" s="857" t="e">
        <f ca="1">SUMIFS(INDIRECT("実行度合表集計!C"&amp;Z52,FALSE),実行度合表集計!$I:$I,S39,実行度合表集計!$S:$S,$A$25,実行度合表集計!$D:$D,"&lt;&gt;")*集計フラグ15</f>
        <v>#REF!</v>
      </c>
      <c r="AA39" s="858" t="e">
        <f t="shared" ca="1" si="39"/>
        <v>#REF!</v>
      </c>
      <c r="AB39" s="845" t="e">
        <f t="shared" ca="1" si="51"/>
        <v>#REF!</v>
      </c>
      <c r="AC39" s="855" t="e">
        <f t="shared" ca="1" si="40"/>
        <v>#REF!</v>
      </c>
      <c r="AD39" s="857" t="e">
        <f t="shared" ca="1" si="41"/>
        <v>#REF!</v>
      </c>
      <c r="AE39" s="1659"/>
      <c r="AF39" s="854" t="s">
        <v>300</v>
      </c>
      <c r="AG39" s="1821" t="str">
        <f>集計グループ15</f>
        <v>FIT-JPN・PHP</v>
      </c>
      <c r="AH39" s="1822"/>
      <c r="AI39" s="1823"/>
      <c r="AJ39" s="855" t="e">
        <f ca="1">SUMIFS(INDIRECT("実行度合表集計!C"&amp;AJ52,FALSE),実行度合表集計!$I:$I,AG39,実行度合表集計!$S:$S,$A$25,実行度合表集計!$D:$D,"&lt;&gt;")</f>
        <v>#REF!</v>
      </c>
      <c r="AK39" s="845" t="e">
        <f t="shared" ca="1" si="52"/>
        <v>#REF!</v>
      </c>
      <c r="AL39" s="856" t="e">
        <f ca="1">SUMIFS(INDIRECT("実行度合表集計!C"&amp;AL52,FALSE),実行度合表集計!$I:$I,AG39,実行度合表集計!$S:$S,$A$25,実行度合表集計!$D:$D,"&lt;&gt;")</f>
        <v>#REF!</v>
      </c>
      <c r="AM39" s="855" t="e">
        <f ca="1">AL39-SUMIFS(実行度合表集計!$Q:$Q,実行度合表集計!$I:$I,AG39,実行度合表集計!$S:$S,$A$25,実行度合表集計!$D:$D,"&lt;&gt;")*1000</f>
        <v>#REF!</v>
      </c>
      <c r="AN39" s="857" t="e">
        <f ca="1">SUMIFS(INDIRECT("実行度合表集計!C"&amp;AN52,FALSE),実行度合表集計!$I:$I,AG39,実行度合表集計!$S:$S,$A$25,実行度合表集計!$D:$D,"&lt;&gt;")*集計フラグ15</f>
        <v>#REF!</v>
      </c>
      <c r="AO39" s="1821" t="str">
        <f>集計グループ15</f>
        <v>FIT-JPN・PHP</v>
      </c>
      <c r="AP39" s="1822"/>
      <c r="AQ39" s="1823"/>
      <c r="AR39" s="855" t="e">
        <f ca="1">SUMIFS(INDIRECT("実行度合表集計!C"&amp;AR52,FALSE),実行度合表集計!$I:$I,AO39,実行度合表集計!$S:$S,$A$25,実行度合表集計!$D:$D,"&lt;&gt;")</f>
        <v>#REF!</v>
      </c>
      <c r="AS39" s="845" t="e">
        <f t="shared" ca="1" si="53"/>
        <v>#REF!</v>
      </c>
      <c r="AT39" s="856" t="e">
        <f ca="1">SUMIFS(INDIRECT("実行度合表集計!C"&amp;AT52,FALSE),実行度合表集計!$I:$I,AO39,実行度合表集計!$S:$S,$A$25,実行度合表集計!$D:$D,"&lt;&gt;")</f>
        <v>#REF!</v>
      </c>
      <c r="AU39" s="855" t="e">
        <f ca="1">AT39-SUMIFS(実行度合表集計!$Q:$Q,実行度合表集計!$I:$I,AO39,実行度合表集計!$S:$S,$A$25,実行度合表集計!$D:$D,"&lt;&gt;")*1000</f>
        <v>#REF!</v>
      </c>
      <c r="AV39" s="857" t="e">
        <f ca="1">SUMIFS(INDIRECT("実行度合表集計!C"&amp;AV52,FALSE),実行度合表集計!$I:$I,AO39,実行度合表集計!$S:$S,$A$25,実行度合表集計!$D:$D,"&lt;&gt;")*集計フラグ15</f>
        <v>#REF!</v>
      </c>
      <c r="AW39" s="1821" t="str">
        <f>集計グループ15</f>
        <v>FIT-JPN・PHP</v>
      </c>
      <c r="AX39" s="1822"/>
      <c r="AY39" s="1823"/>
      <c r="AZ39" s="855" t="e">
        <f ca="1">SUMIFS(INDIRECT("実行度合表集計!C"&amp;AZ52,FALSE),実行度合表集計!$I:$I,AW39,実行度合表集計!$S:$S,$A$25,実行度合表集計!$D:$D,"&lt;&gt;")</f>
        <v>#REF!</v>
      </c>
      <c r="BA39" s="845" t="e">
        <f t="shared" ca="1" si="54"/>
        <v>#REF!</v>
      </c>
      <c r="BB39" s="856" t="e">
        <f ca="1">SUMIFS(INDIRECT("実行度合表集計!C"&amp;BB52,FALSE),実行度合表集計!$I:$I,AW39,実行度合表集計!$S:$S,$A$25,実行度合表集計!$D:$D,"&lt;&gt;")</f>
        <v>#REF!</v>
      </c>
      <c r="BC39" s="855" t="e">
        <f ca="1">BB39-SUMIFS(実行度合表集計!$Q:$Q,実行度合表集計!$I:$I,AW39,実行度合表集計!$S:$S,$A$25,実行度合表集計!$D:$D,"&lt;&gt;")*1000</f>
        <v>#REF!</v>
      </c>
      <c r="BD39" s="857" t="e">
        <f ca="1">SUMIFS(INDIRECT("実行度合表集計!C"&amp;BD52,FALSE),実行度合表集計!$I:$I,AW39,実行度合表集計!$S:$S,$A$25,実行度合表集計!$D:$D,"&lt;&gt;")*集計フラグ15</f>
        <v>#REF!</v>
      </c>
      <c r="BE39" s="858" t="e">
        <f t="shared" ca="1" si="42"/>
        <v>#REF!</v>
      </c>
      <c r="BF39" s="845" t="e">
        <f t="shared" ca="1" si="67"/>
        <v>#REF!</v>
      </c>
      <c r="BG39" s="855" t="e">
        <f t="shared" ca="1" si="43"/>
        <v>#REF!</v>
      </c>
      <c r="BH39" s="857" t="e">
        <f t="shared" ca="1" si="44"/>
        <v>#REF!</v>
      </c>
      <c r="BI39" s="1659"/>
      <c r="BJ39" s="854" t="s">
        <v>300</v>
      </c>
      <c r="BK39" s="1821" t="str">
        <f>集計グループ15</f>
        <v>FIT-JPN・PHP</v>
      </c>
      <c r="BL39" s="1822"/>
      <c r="BM39" s="1823"/>
      <c r="BN39" s="855" t="e">
        <f ca="1">SUMIFS(INDIRECT("実行度合表集計!C"&amp;BN52,FALSE),実行度合表集計!$I:$I,BK39,実行度合表集計!$S:$S,$A$25,実行度合表集計!$D:$D,"&lt;&gt;")</f>
        <v>#REF!</v>
      </c>
      <c r="BO39" s="845" t="e">
        <f t="shared" ca="1" si="56"/>
        <v>#REF!</v>
      </c>
      <c r="BP39" s="856" t="e">
        <f ca="1">SUMIFS(INDIRECT("実行度合表集計!C"&amp;BP52,FALSE),実行度合表集計!$I:$I,BK39,実行度合表集計!$S:$S,$A$25,実行度合表集計!$D:$D,"&lt;&gt;")</f>
        <v>#REF!</v>
      </c>
      <c r="BQ39" s="855" t="e">
        <f ca="1">BP39-SUMIFS(実行度合表集計!$Q:$Q,実行度合表集計!$I:$I,BK39,実行度合表集計!$S:$S,$A$25,実行度合表集計!$D:$D,"&lt;&gt;")*1000</f>
        <v>#REF!</v>
      </c>
      <c r="BR39" s="857" t="e">
        <f ca="1">SUMIFS(INDIRECT("実行度合表集計!C"&amp;BR52,FALSE),実行度合表集計!$I:$I,BK39,実行度合表集計!$S:$S,$A$25,実行度合表集計!$D:$D,"&lt;&gt;")*集計フラグ15</f>
        <v>#REF!</v>
      </c>
      <c r="BS39" s="1821" t="str">
        <f>集計グループ15</f>
        <v>FIT-JPN・PHP</v>
      </c>
      <c r="BT39" s="1822"/>
      <c r="BU39" s="1823"/>
      <c r="BV39" s="855" t="e">
        <f ca="1">SUMIFS(INDIRECT("実行度合表集計!C"&amp;BV52,FALSE),実行度合表集計!$I:$I,BS39,実行度合表集計!$S:$S,$A$25,実行度合表集計!$D:$D,"&lt;&gt;")</f>
        <v>#REF!</v>
      </c>
      <c r="BW39" s="845" t="e">
        <f t="shared" ca="1" si="57"/>
        <v>#REF!</v>
      </c>
      <c r="BX39" s="856" t="e">
        <f ca="1">SUMIFS(INDIRECT("実行度合表集計!C"&amp;BX52,FALSE),実行度合表集計!$I:$I,BS39,実行度合表集計!$S:$S,$A$25,実行度合表集計!$D:$D,"&lt;&gt;")</f>
        <v>#REF!</v>
      </c>
      <c r="BY39" s="855" t="e">
        <f ca="1">BX39-SUMIFS(実行度合表集計!$Q:$Q,実行度合表集計!$I:$I,BS39,実行度合表集計!$S:$S,$A$25,実行度合表集計!$D:$D,"&lt;&gt;")*1000</f>
        <v>#REF!</v>
      </c>
      <c r="BZ39" s="857" t="e">
        <f ca="1">SUMIFS(INDIRECT("実行度合表集計!C"&amp;BZ52,FALSE),実行度合表集計!$I:$I,BS39,実行度合表集計!$S:$S,$A$25,実行度合表集計!$D:$D,"&lt;&gt;")*集計フラグ15</f>
        <v>#REF!</v>
      </c>
      <c r="CA39" s="1821" t="str">
        <f>集計グループ15</f>
        <v>FIT-JPN・PHP</v>
      </c>
      <c r="CB39" s="1822"/>
      <c r="CC39" s="1823"/>
      <c r="CD39" s="855" t="e">
        <f ca="1">SUMIFS(INDIRECT("実行度合表集計!C"&amp;CD52,FALSE),実行度合表集計!$I:$I,CA39,実行度合表集計!$S:$S,$A$25,実行度合表集計!$D:$D,"&lt;&gt;")</f>
        <v>#REF!</v>
      </c>
      <c r="CE39" s="845" t="e">
        <f t="shared" ca="1" si="58"/>
        <v>#REF!</v>
      </c>
      <c r="CF39" s="856" t="e">
        <f ca="1">SUMIFS(INDIRECT("実行度合表集計!C"&amp;CF52,FALSE),実行度合表集計!$I:$I,CA39,実行度合表集計!$S:$S,$A$25,実行度合表集計!$D:$D,"&lt;&gt;")</f>
        <v>#REF!</v>
      </c>
      <c r="CG39" s="855" t="e">
        <f ca="1">CF39-SUMIFS(実行度合表集計!$Q:$Q,実行度合表集計!$I:$I,CA39,実行度合表集計!$S:$S,$A$25,実行度合表集計!$D:$D,"&lt;&gt;")*1000</f>
        <v>#REF!</v>
      </c>
      <c r="CH39" s="857" t="e">
        <f ca="1">SUMIFS(INDIRECT("実行度合表集計!C"&amp;CH52,FALSE),実行度合表集計!$I:$I,CA39,実行度合表集計!$S:$S,$A$25,実行度合表集計!$D:$D,"&lt;&gt;")*集計フラグ15</f>
        <v>#REF!</v>
      </c>
      <c r="CI39" s="858" t="e">
        <f t="shared" ca="1" si="59"/>
        <v>#REF!</v>
      </c>
      <c r="CJ39" s="845" t="e">
        <f t="shared" ca="1" si="60"/>
        <v>#REF!</v>
      </c>
      <c r="CK39" s="855" t="e">
        <f t="shared" ca="1" si="61"/>
        <v>#REF!</v>
      </c>
      <c r="CL39" s="857" t="e">
        <f t="shared" ca="1" si="62"/>
        <v>#REF!</v>
      </c>
      <c r="CM39" s="1659"/>
      <c r="CN39" s="854" t="s">
        <v>300</v>
      </c>
      <c r="CO39" s="1821" t="str">
        <f>集計グループ15</f>
        <v>FIT-JPN・PHP</v>
      </c>
      <c r="CP39" s="1822"/>
      <c r="CQ39" s="1823"/>
      <c r="CR39" s="855" t="e">
        <f ca="1">SUMIFS(INDIRECT("実行度合表集計!C"&amp;CR52,FALSE),実行度合表集計!$I:$I,CO39,実行度合表集計!$S:$S,$A$25,実行度合表集計!$D:$D,"&lt;&gt;")</f>
        <v>#REF!</v>
      </c>
      <c r="CS39" s="845" t="e">
        <f t="shared" ca="1" si="63"/>
        <v>#REF!</v>
      </c>
      <c r="CT39" s="856" t="e">
        <f ca="1">SUMIFS(INDIRECT("実行度合表集計!C"&amp;CT52,FALSE),実行度合表集計!$I:$I,CO39,実行度合表集計!$S:$S,$A$25,実行度合表集計!$D:$D,"&lt;&gt;")</f>
        <v>#REF!</v>
      </c>
      <c r="CU39" s="855" t="e">
        <f ca="1">CT39-SUMIFS(実行度合表集計!$Q:$Q,実行度合表集計!$I:$I,CO39,実行度合表集計!$S:$S,$A$25,実行度合表集計!$D:$D,"&lt;&gt;")*1000</f>
        <v>#REF!</v>
      </c>
      <c r="CV39" s="857" t="e">
        <f ca="1">SUMIFS(INDIRECT("実行度合表集計!C"&amp;CV52,FALSE),実行度合表集計!$I:$I,CO39,実行度合表集計!$S:$S,$A$25,実行度合表集計!$D:$D,"&lt;&gt;")*集計フラグ15</f>
        <v>#REF!</v>
      </c>
      <c r="CW39" s="1821" t="str">
        <f>集計グループ15</f>
        <v>FIT-JPN・PHP</v>
      </c>
      <c r="CX39" s="1822"/>
      <c r="CY39" s="1823"/>
      <c r="CZ39" s="855" t="e">
        <f ca="1">SUMIFS(INDIRECT("実行度合表集計!C"&amp;CZ52,FALSE),実行度合表集計!$I:$I,CW39,実行度合表集計!$S:$S,$A$25,実行度合表集計!$D:$D,"&lt;&gt;")</f>
        <v>#REF!</v>
      </c>
      <c r="DA39" s="845" t="e">
        <f t="shared" ca="1" si="64"/>
        <v>#REF!</v>
      </c>
      <c r="DB39" s="856" t="e">
        <f ca="1">SUMIFS(INDIRECT("実行度合表集計!C"&amp;DB52,FALSE),実行度合表集計!$I:$I,CW39,実行度合表集計!$S:$S,$A$25,実行度合表集計!$D:$D,"&lt;&gt;")</f>
        <v>#REF!</v>
      </c>
      <c r="DC39" s="855" t="e">
        <f ca="1">DB39-SUMIFS(実行度合表集計!$Q:$Q,実行度合表集計!$I:$I,CW39,実行度合表集計!$S:$S,$A$25,実行度合表集計!$D:$D,"&lt;&gt;")*1000</f>
        <v>#REF!</v>
      </c>
      <c r="DD39" s="857" t="e">
        <f ca="1">SUMIFS(INDIRECT("実行度合表集計!C"&amp;DD52,FALSE),実行度合表集計!$I:$I,CW39,実行度合表集計!$S:$S,$A$25,実行度合表集計!$D:$D,"&lt;&gt;")*集計フラグ15</f>
        <v>#REF!</v>
      </c>
      <c r="DE39" s="1821" t="str">
        <f>集計グループ15</f>
        <v>FIT-JPN・PHP</v>
      </c>
      <c r="DF39" s="1822"/>
      <c r="DG39" s="1823"/>
      <c r="DH39" s="855" t="e">
        <f ca="1">SUMIFS(INDIRECT("実行度合表集計!C"&amp;DH52,FALSE),実行度合表集計!$I:$I,DE39,実行度合表集計!$S:$S,$A$25,実行度合表集計!$D:$D,"&lt;&gt;")</f>
        <v>#REF!</v>
      </c>
      <c r="DI39" s="845" t="e">
        <f t="shared" ca="1" si="65"/>
        <v>#REF!</v>
      </c>
      <c r="DJ39" s="856" t="e">
        <f ca="1">SUMIFS(INDIRECT("実行度合表集計!C"&amp;DJ52,FALSE),実行度合表集計!$I:$I,DE39,実行度合表集計!$S:$S,$A$25,実行度合表集計!$D:$D,"&lt;&gt;")</f>
        <v>#REF!</v>
      </c>
      <c r="DK39" s="855" t="e">
        <f ca="1">DJ39-SUMIFS(実行度合表集計!$Q:$Q,実行度合表集計!$I:$I,DE39,実行度合表集計!$S:$S,$A$25,実行度合表集計!$D:$D,"&lt;&gt;")*1000</f>
        <v>#REF!</v>
      </c>
      <c r="DL39" s="857" t="e">
        <f ca="1">SUMIFS(INDIRECT("実行度合表集計!C"&amp;DL52,FALSE),実行度合表集計!$I:$I,DE39,実行度合表集計!$S:$S,$A$25,実行度合表集計!$D:$D,"&lt;&gt;")*集計フラグ15</f>
        <v>#REF!</v>
      </c>
      <c r="DM39" s="858" t="e">
        <f t="shared" ca="1" si="45"/>
        <v>#REF!</v>
      </c>
      <c r="DN39" s="845" t="e">
        <f t="shared" ca="1" si="66"/>
        <v>#REF!</v>
      </c>
      <c r="DO39" s="855" t="e">
        <f t="shared" ca="1" si="46"/>
        <v>#REF!</v>
      </c>
      <c r="DP39" s="859" t="e">
        <f t="shared" ca="1" si="47"/>
        <v>#REF!</v>
      </c>
      <c r="DR39" s="898"/>
      <c r="DS39" s="852"/>
      <c r="DT39" s="853"/>
    </row>
    <row r="40" spans="1:124" ht="14.1" customHeight="1" x14ac:dyDescent="0.25">
      <c r="A40" s="1659"/>
      <c r="B40" s="854" t="s">
        <v>344</v>
      </c>
      <c r="C40" s="1821" t="str">
        <f>集計グループ16</f>
        <v>リーガルFP事業部</v>
      </c>
      <c r="D40" s="1822"/>
      <c r="E40" s="1823"/>
      <c r="F40" s="882" t="e">
        <f ca="1">SUMIFS(INDIRECT("実行度合表集計!C"&amp;F52,FALSE),実行度合表集計!$I:$I,C40,実行度合表集計!$S:$S,$A$25,実行度合表集計!$D:$D,"&lt;&gt;")</f>
        <v>#REF!</v>
      </c>
      <c r="G40" s="883" t="e">
        <f t="shared" ca="1" si="48"/>
        <v>#REF!</v>
      </c>
      <c r="H40" s="884" t="e">
        <f ca="1">SUMIFS(INDIRECT("実行度合表集計!C"&amp;H52,FALSE),実行度合表集計!$I:$I,C40,実行度合表集計!$S:$S,$A$25,実行度合表集計!$D:$D,"&lt;&gt;")</f>
        <v>#REF!</v>
      </c>
      <c r="I40" s="882" t="e">
        <f ca="1">H40-SUMIFS(実行度合表集計!$Q:$Q,実行度合表集計!$I:$I,C40,実行度合表集計!$S:$S,$A$25,実行度合表集計!$D:$D,"&lt;&gt;")*1000</f>
        <v>#REF!</v>
      </c>
      <c r="J40" s="885" t="e">
        <f ca="1">SUMIFS(INDIRECT("実行度合表集計!C"&amp;J52,FALSE),実行度合表集計!$I:$I,C40,実行度合表集計!$S:$S,$A$25,実行度合表集計!$D:$D,"&lt;&gt;")*集計フラグ16</f>
        <v>#REF!</v>
      </c>
      <c r="K40" s="1821" t="str">
        <f>集計グループ16</f>
        <v>リーガルFP事業部</v>
      </c>
      <c r="L40" s="1822"/>
      <c r="M40" s="1823"/>
      <c r="N40" s="882" t="e">
        <f ca="1">SUMIFS(INDIRECT("実行度合表集計!C"&amp;N52,FALSE),実行度合表集計!$I:$I,K40,実行度合表集計!$S:$S,$A$25,実行度合表集計!$D:$D,"&lt;&gt;")</f>
        <v>#REF!</v>
      </c>
      <c r="O40" s="883" t="e">
        <f t="shared" ca="1" si="49"/>
        <v>#REF!</v>
      </c>
      <c r="P40" s="884" t="e">
        <f ca="1">SUMIFS(INDIRECT("実行度合表集計!C"&amp;P52,FALSE),実行度合表集計!$I:$I,K40,実行度合表集計!$S:$S,$A$25,実行度合表集計!$D:$D,"&lt;&gt;")</f>
        <v>#REF!</v>
      </c>
      <c r="Q40" s="882" t="e">
        <f ca="1">P40-SUMIFS(実行度合表集計!$Q:$Q,実行度合表集計!$I:$I,K40,実行度合表集計!$S:$S,$A$25,実行度合表集計!$D:$D,"&lt;&gt;")*1000</f>
        <v>#REF!</v>
      </c>
      <c r="R40" s="885" t="e">
        <f ca="1">SUMIFS(INDIRECT("実行度合表集計!C"&amp;R52,FALSE),実行度合表集計!$I:$I,K40,実行度合表集計!$S:$S,$A$25,実行度合表集計!$D:$D,"&lt;&gt;")*集計フラグ16</f>
        <v>#REF!</v>
      </c>
      <c r="S40" s="1821" t="str">
        <f>集計グループ16</f>
        <v>リーガルFP事業部</v>
      </c>
      <c r="T40" s="1822"/>
      <c r="U40" s="1823"/>
      <c r="V40" s="882" t="e">
        <f ca="1">SUMIFS(INDIRECT("実行度合表集計!C"&amp;V52,FALSE),実行度合表集計!$I:$I,S40,実行度合表集計!$S:$S,$A$25,実行度合表集計!$D:$D,"&lt;&gt;")</f>
        <v>#REF!</v>
      </c>
      <c r="W40" s="883" t="e">
        <f t="shared" ca="1" si="50"/>
        <v>#REF!</v>
      </c>
      <c r="X40" s="884" t="e">
        <f ca="1">SUMIFS(INDIRECT("実行度合表集計!C"&amp;X52,FALSE),実行度合表集計!$I:$I,S40,実行度合表集計!$S:$S,$A$25,実行度合表集計!$D:$D,"&lt;&gt;")</f>
        <v>#REF!</v>
      </c>
      <c r="Y40" s="882" t="e">
        <f ca="1">X40-SUMIFS(実行度合表集計!$Q:$Q,実行度合表集計!$I:$I,S40,実行度合表集計!$S:$S,$A$25,実行度合表集計!$D:$D,"&lt;&gt;")*1000</f>
        <v>#REF!</v>
      </c>
      <c r="Z40" s="885" t="e">
        <f ca="1">SUMIFS(INDIRECT("実行度合表集計!C"&amp;Z52,FALSE),実行度合表集計!$I:$I,S40,実行度合表集計!$S:$S,$A$25,実行度合表集計!$D:$D,"&lt;&gt;")*集計フラグ16</f>
        <v>#REF!</v>
      </c>
      <c r="AA40" s="886" t="e">
        <f t="shared" ca="1" si="39"/>
        <v>#REF!</v>
      </c>
      <c r="AB40" s="883" t="e">
        <f t="shared" ca="1" si="51"/>
        <v>#REF!</v>
      </c>
      <c r="AC40" s="882" t="e">
        <f t="shared" ca="1" si="40"/>
        <v>#REF!</v>
      </c>
      <c r="AD40" s="885" t="e">
        <f t="shared" ca="1" si="41"/>
        <v>#REF!</v>
      </c>
      <c r="AE40" s="1659"/>
      <c r="AF40" s="854" t="s">
        <v>344</v>
      </c>
      <c r="AG40" s="1821" t="str">
        <f>集計グループ16</f>
        <v>リーガルFP事業部</v>
      </c>
      <c r="AH40" s="1822"/>
      <c r="AI40" s="1823"/>
      <c r="AJ40" s="882" t="e">
        <f ca="1">SUMIFS(INDIRECT("実行度合表集計!C"&amp;AJ52,FALSE),実行度合表集計!$I:$I,AG40,実行度合表集計!$S:$S,$A$25,実行度合表集計!$D:$D,"&lt;&gt;")</f>
        <v>#REF!</v>
      </c>
      <c r="AK40" s="883" t="e">
        <f t="shared" ca="1" si="52"/>
        <v>#REF!</v>
      </c>
      <c r="AL40" s="884" t="e">
        <f ca="1">SUMIFS(INDIRECT("実行度合表集計!C"&amp;AL52,FALSE),実行度合表集計!$I:$I,AG40,実行度合表集計!$S:$S,$A$25,実行度合表集計!$D:$D,"&lt;&gt;")</f>
        <v>#REF!</v>
      </c>
      <c r="AM40" s="882" t="e">
        <f ca="1">AL40-SUMIFS(実行度合表集計!$Q:$Q,実行度合表集計!$I:$I,AG40,実行度合表集計!$S:$S,$A$25,実行度合表集計!$D:$D,"&lt;&gt;")*1000</f>
        <v>#REF!</v>
      </c>
      <c r="AN40" s="885" t="e">
        <f ca="1">SUMIFS(INDIRECT("実行度合表集計!C"&amp;AN52,FALSE),実行度合表集計!$I:$I,AG40,実行度合表集計!$S:$S,$A$25,実行度合表集計!$D:$D,"&lt;&gt;")*集計フラグ16</f>
        <v>#REF!</v>
      </c>
      <c r="AO40" s="1821" t="str">
        <f>集計グループ16</f>
        <v>リーガルFP事業部</v>
      </c>
      <c r="AP40" s="1822"/>
      <c r="AQ40" s="1823"/>
      <c r="AR40" s="882" t="e">
        <f ca="1">SUMIFS(INDIRECT("実行度合表集計!C"&amp;AR52,FALSE),実行度合表集計!$I:$I,AO40,実行度合表集計!$S:$S,$A$25,実行度合表集計!$D:$D,"&lt;&gt;")</f>
        <v>#REF!</v>
      </c>
      <c r="AS40" s="883" t="e">
        <f t="shared" ca="1" si="53"/>
        <v>#REF!</v>
      </c>
      <c r="AT40" s="884" t="e">
        <f ca="1">SUMIFS(INDIRECT("実行度合表集計!C"&amp;AT52,FALSE),実行度合表集計!$I:$I,AO40,実行度合表集計!$S:$S,$A$25,実行度合表集計!$D:$D,"&lt;&gt;")</f>
        <v>#REF!</v>
      </c>
      <c r="AU40" s="882" t="e">
        <f ca="1">AT40-SUMIFS(実行度合表集計!$Q:$Q,実行度合表集計!$I:$I,AO40,実行度合表集計!$S:$S,$A$25,実行度合表集計!$D:$D,"&lt;&gt;")*1000</f>
        <v>#REF!</v>
      </c>
      <c r="AV40" s="885" t="e">
        <f ca="1">SUMIFS(INDIRECT("実行度合表集計!C"&amp;AV52,FALSE),実行度合表集計!$I:$I,AO40,実行度合表集計!$S:$S,$A$25,実行度合表集計!$D:$D,"&lt;&gt;")*集計フラグ16</f>
        <v>#REF!</v>
      </c>
      <c r="AW40" s="1821" t="str">
        <f>集計グループ16</f>
        <v>リーガルFP事業部</v>
      </c>
      <c r="AX40" s="1822"/>
      <c r="AY40" s="1823"/>
      <c r="AZ40" s="882" t="e">
        <f ca="1">SUMIFS(INDIRECT("実行度合表集計!C"&amp;AZ52,FALSE),実行度合表集計!$I:$I,AW40,実行度合表集計!$S:$S,$A$25,実行度合表集計!$D:$D,"&lt;&gt;")</f>
        <v>#REF!</v>
      </c>
      <c r="BA40" s="883" t="e">
        <f t="shared" ca="1" si="54"/>
        <v>#REF!</v>
      </c>
      <c r="BB40" s="884" t="e">
        <f ca="1">SUMIFS(INDIRECT("実行度合表集計!C"&amp;BB52,FALSE),実行度合表集計!$I:$I,AW40,実行度合表集計!$S:$S,$A$25,実行度合表集計!$D:$D,"&lt;&gt;")</f>
        <v>#REF!</v>
      </c>
      <c r="BC40" s="882" t="e">
        <f ca="1">BB40-SUMIFS(実行度合表集計!$Q:$Q,実行度合表集計!$I:$I,AW40,実行度合表集計!$S:$S,$A$25,実行度合表集計!$D:$D,"&lt;&gt;")*1000</f>
        <v>#REF!</v>
      </c>
      <c r="BD40" s="885" t="e">
        <f ca="1">SUMIFS(INDIRECT("実行度合表集計!C"&amp;BD52,FALSE),実行度合表集計!$I:$I,AW40,実行度合表集計!$S:$S,$A$25,実行度合表集計!$D:$D,"&lt;&gt;")*集計フラグ16</f>
        <v>#REF!</v>
      </c>
      <c r="BE40" s="886" t="e">
        <f t="shared" ca="1" si="42"/>
        <v>#REF!</v>
      </c>
      <c r="BF40" s="883" t="e">
        <f t="shared" ca="1" si="67"/>
        <v>#REF!</v>
      </c>
      <c r="BG40" s="882" t="e">
        <f t="shared" ca="1" si="43"/>
        <v>#REF!</v>
      </c>
      <c r="BH40" s="885" t="e">
        <f t="shared" ca="1" si="44"/>
        <v>#REF!</v>
      </c>
      <c r="BI40" s="1659"/>
      <c r="BJ40" s="854" t="s">
        <v>344</v>
      </c>
      <c r="BK40" s="1821" t="str">
        <f>集計グループ16</f>
        <v>リーガルFP事業部</v>
      </c>
      <c r="BL40" s="1822"/>
      <c r="BM40" s="1823"/>
      <c r="BN40" s="882" t="e">
        <f ca="1">SUMIFS(INDIRECT("実行度合表集計!C"&amp;BN52,FALSE),実行度合表集計!$I:$I,BK40,実行度合表集計!$S:$S,$A$25,実行度合表集計!$D:$D,"&lt;&gt;")</f>
        <v>#REF!</v>
      </c>
      <c r="BO40" s="883" t="e">
        <f t="shared" ca="1" si="56"/>
        <v>#REF!</v>
      </c>
      <c r="BP40" s="884" t="e">
        <f ca="1">SUMIFS(INDIRECT("実行度合表集計!C"&amp;BP52,FALSE),実行度合表集計!$I:$I,BK40,実行度合表集計!$S:$S,$A$25,実行度合表集計!$D:$D,"&lt;&gt;")</f>
        <v>#REF!</v>
      </c>
      <c r="BQ40" s="882" t="e">
        <f ca="1">BP40-SUMIFS(実行度合表集計!$Q:$Q,実行度合表集計!$I:$I,BK40,実行度合表集計!$S:$S,$A$25,実行度合表集計!$D:$D,"&lt;&gt;")*1000</f>
        <v>#REF!</v>
      </c>
      <c r="BR40" s="885" t="e">
        <f ca="1">SUMIFS(INDIRECT("実行度合表集計!C"&amp;BR52,FALSE),実行度合表集計!$I:$I,BK40,実行度合表集計!$S:$S,$A$25,実行度合表集計!$D:$D,"&lt;&gt;")*集計フラグ16</f>
        <v>#REF!</v>
      </c>
      <c r="BS40" s="1821" t="str">
        <f>集計グループ16</f>
        <v>リーガルFP事業部</v>
      </c>
      <c r="BT40" s="1822"/>
      <c r="BU40" s="1823"/>
      <c r="BV40" s="882" t="e">
        <f ca="1">SUMIFS(INDIRECT("実行度合表集計!C"&amp;BV52,FALSE),実行度合表集計!$I:$I,BS40,実行度合表集計!$S:$S,$A$25,実行度合表集計!$D:$D,"&lt;&gt;")</f>
        <v>#REF!</v>
      </c>
      <c r="BW40" s="883" t="e">
        <f t="shared" ca="1" si="57"/>
        <v>#REF!</v>
      </c>
      <c r="BX40" s="884" t="e">
        <f ca="1">SUMIFS(INDIRECT("実行度合表集計!C"&amp;BX52,FALSE),実行度合表集計!$I:$I,BS40,実行度合表集計!$S:$S,$A$25,実行度合表集計!$D:$D,"&lt;&gt;")</f>
        <v>#REF!</v>
      </c>
      <c r="BY40" s="882" t="e">
        <f ca="1">BX40-SUMIFS(実行度合表集計!$Q:$Q,実行度合表集計!$I:$I,BS40,実行度合表集計!$S:$S,$A$25,実行度合表集計!$D:$D,"&lt;&gt;")*1000</f>
        <v>#REF!</v>
      </c>
      <c r="BZ40" s="885" t="e">
        <f ca="1">SUMIFS(INDIRECT("実行度合表集計!C"&amp;BZ52,FALSE),実行度合表集計!$I:$I,BS40,実行度合表集計!$S:$S,$A$25,実行度合表集計!$D:$D,"&lt;&gt;")*集計フラグ16</f>
        <v>#REF!</v>
      </c>
      <c r="CA40" s="1821" t="str">
        <f>集計グループ16</f>
        <v>リーガルFP事業部</v>
      </c>
      <c r="CB40" s="1822"/>
      <c r="CC40" s="1823"/>
      <c r="CD40" s="882" t="e">
        <f ca="1">SUMIFS(INDIRECT("実行度合表集計!C"&amp;CD52,FALSE),実行度合表集計!$I:$I,CA40,実行度合表集計!$S:$S,$A$25,実行度合表集計!$D:$D,"&lt;&gt;")</f>
        <v>#REF!</v>
      </c>
      <c r="CE40" s="883" t="e">
        <f t="shared" ca="1" si="58"/>
        <v>#REF!</v>
      </c>
      <c r="CF40" s="884" t="e">
        <f ca="1">SUMIFS(INDIRECT("実行度合表集計!C"&amp;CF52,FALSE),実行度合表集計!$I:$I,CA40,実行度合表集計!$S:$S,$A$25,実行度合表集計!$D:$D,"&lt;&gt;")</f>
        <v>#REF!</v>
      </c>
      <c r="CG40" s="882" t="e">
        <f ca="1">CF40-SUMIFS(実行度合表集計!$Q:$Q,実行度合表集計!$I:$I,CA40,実行度合表集計!$S:$S,$A$25,実行度合表集計!$D:$D,"&lt;&gt;")*1000</f>
        <v>#REF!</v>
      </c>
      <c r="CH40" s="885" t="e">
        <f ca="1">SUMIFS(INDIRECT("実行度合表集計!C"&amp;CH52,FALSE),実行度合表集計!$I:$I,CA40,実行度合表集計!$S:$S,$A$25,実行度合表集計!$D:$D,"&lt;&gt;")*集計フラグ16</f>
        <v>#REF!</v>
      </c>
      <c r="CI40" s="886" t="e">
        <f t="shared" ca="1" si="59"/>
        <v>#REF!</v>
      </c>
      <c r="CJ40" s="883" t="e">
        <f t="shared" ca="1" si="60"/>
        <v>#REF!</v>
      </c>
      <c r="CK40" s="882" t="e">
        <f t="shared" ca="1" si="61"/>
        <v>#REF!</v>
      </c>
      <c r="CL40" s="885" t="e">
        <f t="shared" ca="1" si="62"/>
        <v>#REF!</v>
      </c>
      <c r="CM40" s="1659"/>
      <c r="CN40" s="854" t="s">
        <v>344</v>
      </c>
      <c r="CO40" s="1821" t="str">
        <f>集計グループ16</f>
        <v>リーガルFP事業部</v>
      </c>
      <c r="CP40" s="1822"/>
      <c r="CQ40" s="1823"/>
      <c r="CR40" s="882" t="e">
        <f ca="1">SUMIFS(INDIRECT("実行度合表集計!C"&amp;CR52,FALSE),実行度合表集計!$I:$I,CO40,実行度合表集計!$S:$S,$A$25,実行度合表集計!$D:$D,"&lt;&gt;")</f>
        <v>#REF!</v>
      </c>
      <c r="CS40" s="883" t="e">
        <f t="shared" ca="1" si="63"/>
        <v>#REF!</v>
      </c>
      <c r="CT40" s="884" t="e">
        <f ca="1">SUMIFS(INDIRECT("実行度合表集計!C"&amp;CT52,FALSE),実行度合表集計!$I:$I,CO40,実行度合表集計!$S:$S,$A$25,実行度合表集計!$D:$D,"&lt;&gt;")</f>
        <v>#REF!</v>
      </c>
      <c r="CU40" s="882" t="e">
        <f ca="1">CT40-SUMIFS(実行度合表集計!$Q:$Q,実行度合表集計!$I:$I,CO40,実行度合表集計!$S:$S,$A$25,実行度合表集計!$D:$D,"&lt;&gt;")*1000</f>
        <v>#REF!</v>
      </c>
      <c r="CV40" s="885" t="e">
        <f ca="1">SUMIFS(INDIRECT("実行度合表集計!C"&amp;CV52,FALSE),実行度合表集計!$I:$I,CO40,実行度合表集計!$S:$S,$A$25,実行度合表集計!$D:$D,"&lt;&gt;")*集計フラグ16</f>
        <v>#REF!</v>
      </c>
      <c r="CW40" s="1821" t="str">
        <f>集計グループ16</f>
        <v>リーガルFP事業部</v>
      </c>
      <c r="CX40" s="1822"/>
      <c r="CY40" s="1823"/>
      <c r="CZ40" s="882" t="e">
        <f ca="1">SUMIFS(INDIRECT("実行度合表集計!C"&amp;CZ52,FALSE),実行度合表集計!$I:$I,CW40,実行度合表集計!$S:$S,$A$25,実行度合表集計!$D:$D,"&lt;&gt;")</f>
        <v>#REF!</v>
      </c>
      <c r="DA40" s="883" t="e">
        <f t="shared" ca="1" si="64"/>
        <v>#REF!</v>
      </c>
      <c r="DB40" s="884" t="e">
        <f ca="1">SUMIFS(INDIRECT("実行度合表集計!C"&amp;DB52,FALSE),実行度合表集計!$I:$I,CW40,実行度合表集計!$S:$S,$A$25,実行度合表集計!$D:$D,"&lt;&gt;")</f>
        <v>#REF!</v>
      </c>
      <c r="DC40" s="882" t="e">
        <f ca="1">DB40-SUMIFS(実行度合表集計!$Q:$Q,実行度合表集計!$I:$I,CW40,実行度合表集計!$S:$S,$A$25,実行度合表集計!$D:$D,"&lt;&gt;")*1000</f>
        <v>#REF!</v>
      </c>
      <c r="DD40" s="885" t="e">
        <f ca="1">SUMIFS(INDIRECT("実行度合表集計!C"&amp;DD52,FALSE),実行度合表集計!$I:$I,CW40,実行度合表集計!$S:$S,$A$25,実行度合表集計!$D:$D,"&lt;&gt;")*集計フラグ16</f>
        <v>#REF!</v>
      </c>
      <c r="DE40" s="1821" t="str">
        <f>集計グループ16</f>
        <v>リーガルFP事業部</v>
      </c>
      <c r="DF40" s="1822"/>
      <c r="DG40" s="1823"/>
      <c r="DH40" s="882" t="e">
        <f ca="1">SUMIFS(INDIRECT("実行度合表集計!C"&amp;DH52,FALSE),実行度合表集計!$I:$I,DE40,実行度合表集計!$S:$S,$A$25,実行度合表集計!$D:$D,"&lt;&gt;")</f>
        <v>#REF!</v>
      </c>
      <c r="DI40" s="883" t="e">
        <f t="shared" ca="1" si="65"/>
        <v>#REF!</v>
      </c>
      <c r="DJ40" s="884" t="e">
        <f ca="1">SUMIFS(INDIRECT("実行度合表集計!C"&amp;DJ52,FALSE),実行度合表集計!$I:$I,DE40,実行度合表集計!$S:$S,$A$25,実行度合表集計!$D:$D,"&lt;&gt;")</f>
        <v>#REF!</v>
      </c>
      <c r="DK40" s="882" t="e">
        <f ca="1">DJ40-SUMIFS(実行度合表集計!$Q:$Q,実行度合表集計!$I:$I,DE40,実行度合表集計!$S:$S,$A$25,実行度合表集計!$D:$D,"&lt;&gt;")*1000</f>
        <v>#REF!</v>
      </c>
      <c r="DL40" s="885" t="e">
        <f ca="1">SUMIFS(INDIRECT("実行度合表集計!C"&amp;DL52,FALSE),実行度合表集計!$I:$I,DE40,実行度合表集計!$S:$S,$A$25,実行度合表集計!$D:$D,"&lt;&gt;")*集計フラグ16</f>
        <v>#REF!</v>
      </c>
      <c r="DM40" s="886" t="e">
        <f t="shared" ca="1" si="45"/>
        <v>#REF!</v>
      </c>
      <c r="DN40" s="883" t="e">
        <f t="shared" ca="1" si="66"/>
        <v>#REF!</v>
      </c>
      <c r="DO40" s="882" t="e">
        <f t="shared" ca="1" si="46"/>
        <v>#REF!</v>
      </c>
      <c r="DP40" s="887" t="e">
        <f t="shared" ca="1" si="47"/>
        <v>#REF!</v>
      </c>
      <c r="DR40" s="898"/>
      <c r="DS40" s="852"/>
      <c r="DT40" s="853"/>
    </row>
    <row r="41" spans="1:124" ht="14.1" customHeight="1" x14ac:dyDescent="0.25">
      <c r="A41" s="1659"/>
      <c r="B41" s="854" t="s">
        <v>345</v>
      </c>
      <c r="C41" s="1821">
        <f>集計グループ17</f>
        <v>0</v>
      </c>
      <c r="D41" s="1822"/>
      <c r="E41" s="1823"/>
      <c r="F41" s="882">
        <f ca="1">SUMIFS(INDIRECT("実行度合表集計!C"&amp;F52,FALSE),実行度合表集計!$I:$I,C41,実行度合表集計!$S:$S,$A$25,実行度合表集計!$D:$D,"&lt;&gt;")</f>
        <v>0</v>
      </c>
      <c r="G41" s="883" t="str">
        <f t="shared" ca="1" si="48"/>
        <v/>
      </c>
      <c r="H41" s="884">
        <f ca="1">SUMIFS(INDIRECT("実行度合表集計!C"&amp;H52,FALSE),実行度合表集計!$I:$I,C41,実行度合表集計!$S:$S,$A$25,実行度合表集計!$D:$D,"&lt;&gt;")</f>
        <v>0</v>
      </c>
      <c r="I41" s="882">
        <f ca="1">H41-SUMIFS(実行度合表集計!$Q:$Q,実行度合表集計!$I:$I,C41,実行度合表集計!$S:$S,$A$25,実行度合表集計!$D:$D,"&lt;&gt;")*1000</f>
        <v>0</v>
      </c>
      <c r="J41" s="885">
        <f ca="1">SUMIFS(INDIRECT("実行度合表集計!C"&amp;J52,FALSE),実行度合表集計!$I:$I,C41,実行度合表集計!$S:$S,$A$25,実行度合表集計!$D:$D,"&lt;&gt;")*集計フラグ17</f>
        <v>0</v>
      </c>
      <c r="K41" s="1821">
        <f>集計グループ17</f>
        <v>0</v>
      </c>
      <c r="L41" s="1822"/>
      <c r="M41" s="1823"/>
      <c r="N41" s="882">
        <f ca="1">SUMIFS(INDIRECT("実行度合表集計!C"&amp;N52,FALSE),実行度合表集計!$I:$I,K41,実行度合表集計!$S:$S,$A$25,実行度合表集計!$D:$D,"&lt;&gt;")</f>
        <v>0</v>
      </c>
      <c r="O41" s="883" t="str">
        <f t="shared" ca="1" si="49"/>
        <v/>
      </c>
      <c r="P41" s="884">
        <f ca="1">SUMIFS(INDIRECT("実行度合表集計!C"&amp;P52,FALSE),実行度合表集計!$I:$I,K41,実行度合表集計!$S:$S,$A$25,実行度合表集計!$D:$D,"&lt;&gt;")</f>
        <v>0</v>
      </c>
      <c r="Q41" s="882">
        <f ca="1">P41-SUMIFS(実行度合表集計!$Q:$Q,実行度合表集計!$I:$I,K41,実行度合表集計!$S:$S,$A$25,実行度合表集計!$D:$D,"&lt;&gt;")*1000</f>
        <v>0</v>
      </c>
      <c r="R41" s="885">
        <f ca="1">SUMIFS(INDIRECT("実行度合表集計!C"&amp;R52,FALSE),実行度合表集計!$I:$I,K41,実行度合表集計!$S:$S,$A$25,実行度合表集計!$D:$D,"&lt;&gt;")*集計フラグ17</f>
        <v>0</v>
      </c>
      <c r="S41" s="1821">
        <f>集計グループ17</f>
        <v>0</v>
      </c>
      <c r="T41" s="1822"/>
      <c r="U41" s="1823"/>
      <c r="V41" s="882">
        <f ca="1">SUMIFS(INDIRECT("実行度合表集計!C"&amp;V52,FALSE),実行度合表集計!$I:$I,S41,実行度合表集計!$S:$S,$A$25,実行度合表集計!$D:$D,"&lt;&gt;")</f>
        <v>0</v>
      </c>
      <c r="W41" s="883" t="str">
        <f t="shared" ca="1" si="50"/>
        <v/>
      </c>
      <c r="X41" s="884">
        <f ca="1">SUMIFS(INDIRECT("実行度合表集計!C"&amp;X52,FALSE),実行度合表集計!$I:$I,S41,実行度合表集計!$S:$S,$A$25,実行度合表集計!$D:$D,"&lt;&gt;")</f>
        <v>0</v>
      </c>
      <c r="Y41" s="882">
        <f ca="1">X41-SUMIFS(実行度合表集計!$Q:$Q,実行度合表集計!$I:$I,S41,実行度合表集計!$S:$S,$A$25,実行度合表集計!$D:$D,"&lt;&gt;")*1000</f>
        <v>0</v>
      </c>
      <c r="Z41" s="885">
        <f ca="1">SUMIFS(INDIRECT("実行度合表集計!C"&amp;Z52,FALSE),実行度合表集計!$I:$I,S41,実行度合表集計!$S:$S,$A$25,実行度合表集計!$D:$D,"&lt;&gt;")*集計フラグ17</f>
        <v>0</v>
      </c>
      <c r="AA41" s="886">
        <f t="shared" ca="1" si="39"/>
        <v>0</v>
      </c>
      <c r="AB41" s="883" t="str">
        <f t="shared" ca="1" si="51"/>
        <v/>
      </c>
      <c r="AC41" s="882">
        <f t="shared" ca="1" si="40"/>
        <v>0</v>
      </c>
      <c r="AD41" s="885">
        <f t="shared" ca="1" si="41"/>
        <v>0</v>
      </c>
      <c r="AE41" s="1659"/>
      <c r="AF41" s="854" t="s">
        <v>345</v>
      </c>
      <c r="AG41" s="1821">
        <f>集計グループ17</f>
        <v>0</v>
      </c>
      <c r="AH41" s="1822"/>
      <c r="AI41" s="1823"/>
      <c r="AJ41" s="882">
        <f ca="1">SUMIFS(INDIRECT("実行度合表集計!C"&amp;AJ52,FALSE),実行度合表集計!$I:$I,AG41,実行度合表集計!$S:$S,$A$25,実行度合表集計!$D:$D,"&lt;&gt;")</f>
        <v>0</v>
      </c>
      <c r="AK41" s="883" t="str">
        <f t="shared" ca="1" si="52"/>
        <v/>
      </c>
      <c r="AL41" s="884">
        <f ca="1">SUMIFS(INDIRECT("実行度合表集計!C"&amp;AL52,FALSE),実行度合表集計!$I:$I,AG41,実行度合表集計!$S:$S,$A$25,実行度合表集計!$D:$D,"&lt;&gt;")</f>
        <v>0</v>
      </c>
      <c r="AM41" s="882">
        <f ca="1">AL41-SUMIFS(実行度合表集計!$Q:$Q,実行度合表集計!$I:$I,AG41,実行度合表集計!$S:$S,$A$25,実行度合表集計!$D:$D,"&lt;&gt;")*1000</f>
        <v>0</v>
      </c>
      <c r="AN41" s="885">
        <f ca="1">SUMIFS(INDIRECT("実行度合表集計!C"&amp;AN52,FALSE),実行度合表集計!$I:$I,AG41,実行度合表集計!$S:$S,$A$25,実行度合表集計!$D:$D,"&lt;&gt;")*集計フラグ17</f>
        <v>0</v>
      </c>
      <c r="AO41" s="1821">
        <f>集計グループ17</f>
        <v>0</v>
      </c>
      <c r="AP41" s="1822"/>
      <c r="AQ41" s="1823"/>
      <c r="AR41" s="882">
        <f ca="1">SUMIFS(INDIRECT("実行度合表集計!C"&amp;AR52,FALSE),実行度合表集計!$I:$I,AO41,実行度合表集計!$S:$S,$A$25,実行度合表集計!$D:$D,"&lt;&gt;")</f>
        <v>0</v>
      </c>
      <c r="AS41" s="883" t="str">
        <f t="shared" ca="1" si="53"/>
        <v/>
      </c>
      <c r="AT41" s="884">
        <f ca="1">SUMIFS(INDIRECT("実行度合表集計!C"&amp;AT52,FALSE),実行度合表集計!$I:$I,AO41,実行度合表集計!$S:$S,$A$25,実行度合表集計!$D:$D,"&lt;&gt;")</f>
        <v>0</v>
      </c>
      <c r="AU41" s="882">
        <f ca="1">AT41-SUMIFS(実行度合表集計!$Q:$Q,実行度合表集計!$I:$I,AO41,実行度合表集計!$S:$S,$A$25,実行度合表集計!$D:$D,"&lt;&gt;")*1000</f>
        <v>0</v>
      </c>
      <c r="AV41" s="885">
        <f ca="1">SUMIFS(INDIRECT("実行度合表集計!C"&amp;AV52,FALSE),実行度合表集計!$I:$I,AO41,実行度合表集計!$S:$S,$A$25,実行度合表集計!$D:$D,"&lt;&gt;")*集計フラグ17</f>
        <v>0</v>
      </c>
      <c r="AW41" s="1821">
        <f>集計グループ17</f>
        <v>0</v>
      </c>
      <c r="AX41" s="1822"/>
      <c r="AY41" s="1823"/>
      <c r="AZ41" s="882">
        <f ca="1">SUMIFS(INDIRECT("実行度合表集計!C"&amp;AZ52,FALSE),実行度合表集計!$I:$I,AW41,実行度合表集計!$S:$S,$A$25,実行度合表集計!$D:$D,"&lt;&gt;")</f>
        <v>0</v>
      </c>
      <c r="BA41" s="883" t="str">
        <f t="shared" ca="1" si="54"/>
        <v/>
      </c>
      <c r="BB41" s="884">
        <f ca="1">SUMIFS(INDIRECT("実行度合表集計!C"&amp;BB52,FALSE),実行度合表集計!$I:$I,AW41,実行度合表集計!$S:$S,$A$25,実行度合表集計!$D:$D,"&lt;&gt;")</f>
        <v>0</v>
      </c>
      <c r="BC41" s="882">
        <f ca="1">BB41-SUMIFS(実行度合表集計!$Q:$Q,実行度合表集計!$I:$I,AW41,実行度合表集計!$S:$S,$A$25,実行度合表集計!$D:$D,"&lt;&gt;")*1000</f>
        <v>0</v>
      </c>
      <c r="BD41" s="885">
        <f ca="1">SUMIFS(INDIRECT("実行度合表集計!C"&amp;BD52,FALSE),実行度合表集計!$I:$I,AW41,実行度合表集計!$S:$S,$A$25,実行度合表集計!$D:$D,"&lt;&gt;")*集計フラグ17</f>
        <v>0</v>
      </c>
      <c r="BE41" s="886">
        <f t="shared" ca="1" si="42"/>
        <v>0</v>
      </c>
      <c r="BF41" s="883" t="str">
        <f t="shared" ca="1" si="67"/>
        <v/>
      </c>
      <c r="BG41" s="882">
        <f t="shared" ca="1" si="43"/>
        <v>0</v>
      </c>
      <c r="BH41" s="885">
        <f t="shared" ca="1" si="44"/>
        <v>0</v>
      </c>
      <c r="BI41" s="1659"/>
      <c r="BJ41" s="854" t="s">
        <v>345</v>
      </c>
      <c r="BK41" s="1821">
        <f>集計グループ17</f>
        <v>0</v>
      </c>
      <c r="BL41" s="1822"/>
      <c r="BM41" s="1823"/>
      <c r="BN41" s="882">
        <f ca="1">SUMIFS(INDIRECT("実行度合表集計!C"&amp;BN52,FALSE),実行度合表集計!$I:$I,BK41,実行度合表集計!$S:$S,$A$25,実行度合表集計!$D:$D,"&lt;&gt;")</f>
        <v>0</v>
      </c>
      <c r="BO41" s="883" t="str">
        <f t="shared" ca="1" si="56"/>
        <v/>
      </c>
      <c r="BP41" s="884">
        <f ca="1">SUMIFS(INDIRECT("実行度合表集計!C"&amp;BP52,FALSE),実行度合表集計!$I:$I,BK41,実行度合表集計!$S:$S,$A$25,実行度合表集計!$D:$D,"&lt;&gt;")</f>
        <v>0</v>
      </c>
      <c r="BQ41" s="882">
        <f ca="1">BP41-SUMIFS(実行度合表集計!$Q:$Q,実行度合表集計!$I:$I,BK41,実行度合表集計!$S:$S,$A$25,実行度合表集計!$D:$D,"&lt;&gt;")*1000</f>
        <v>0</v>
      </c>
      <c r="BR41" s="885">
        <f ca="1">SUMIFS(INDIRECT("実行度合表集計!C"&amp;BR52,FALSE),実行度合表集計!$I:$I,BK41,実行度合表集計!$S:$S,$A$25,実行度合表集計!$D:$D,"&lt;&gt;")*集計フラグ17</f>
        <v>0</v>
      </c>
      <c r="BS41" s="1821">
        <f>集計グループ17</f>
        <v>0</v>
      </c>
      <c r="BT41" s="1822"/>
      <c r="BU41" s="1823"/>
      <c r="BV41" s="882">
        <f ca="1">SUMIFS(INDIRECT("実行度合表集計!C"&amp;BV52,FALSE),実行度合表集計!$I:$I,BS41,実行度合表集計!$S:$S,$A$25,実行度合表集計!$D:$D,"&lt;&gt;")</f>
        <v>0</v>
      </c>
      <c r="BW41" s="883" t="str">
        <f t="shared" ca="1" si="57"/>
        <v/>
      </c>
      <c r="BX41" s="884">
        <f ca="1">SUMIFS(INDIRECT("実行度合表集計!C"&amp;BX52,FALSE),実行度合表集計!$I:$I,BS41,実行度合表集計!$S:$S,$A$25,実行度合表集計!$D:$D,"&lt;&gt;")</f>
        <v>0</v>
      </c>
      <c r="BY41" s="882">
        <f ca="1">BX41-SUMIFS(実行度合表集計!$Q:$Q,実行度合表集計!$I:$I,BS41,実行度合表集計!$S:$S,$A$25,実行度合表集計!$D:$D,"&lt;&gt;")*1000</f>
        <v>0</v>
      </c>
      <c r="BZ41" s="885">
        <f ca="1">SUMIFS(INDIRECT("実行度合表集計!C"&amp;BZ52,FALSE),実行度合表集計!$I:$I,BS41,実行度合表集計!$S:$S,$A$25,実行度合表集計!$D:$D,"&lt;&gt;")*集計フラグ17</f>
        <v>0</v>
      </c>
      <c r="CA41" s="1821">
        <f>集計グループ17</f>
        <v>0</v>
      </c>
      <c r="CB41" s="1822"/>
      <c r="CC41" s="1823"/>
      <c r="CD41" s="882">
        <f ca="1">SUMIFS(INDIRECT("実行度合表集計!C"&amp;CD52,FALSE),実行度合表集計!$I:$I,CA41,実行度合表集計!$S:$S,$A$25,実行度合表集計!$D:$D,"&lt;&gt;")</f>
        <v>0</v>
      </c>
      <c r="CE41" s="883" t="str">
        <f t="shared" ca="1" si="58"/>
        <v/>
      </c>
      <c r="CF41" s="884">
        <f ca="1">SUMIFS(INDIRECT("実行度合表集計!C"&amp;CF52,FALSE),実行度合表集計!$I:$I,CA41,実行度合表集計!$S:$S,$A$25,実行度合表集計!$D:$D,"&lt;&gt;")</f>
        <v>0</v>
      </c>
      <c r="CG41" s="882">
        <f ca="1">CF41-SUMIFS(実行度合表集計!$Q:$Q,実行度合表集計!$I:$I,CA41,実行度合表集計!$S:$S,$A$25,実行度合表集計!$D:$D,"&lt;&gt;")*1000</f>
        <v>0</v>
      </c>
      <c r="CH41" s="885">
        <f ca="1">SUMIFS(INDIRECT("実行度合表集計!C"&amp;CH52,FALSE),実行度合表集計!$I:$I,CA41,実行度合表集計!$S:$S,$A$25,実行度合表集計!$D:$D,"&lt;&gt;")*集計フラグ17</f>
        <v>0</v>
      </c>
      <c r="CI41" s="886">
        <f t="shared" ca="1" si="59"/>
        <v>0</v>
      </c>
      <c r="CJ41" s="883" t="str">
        <f t="shared" ca="1" si="60"/>
        <v/>
      </c>
      <c r="CK41" s="882">
        <f t="shared" ca="1" si="61"/>
        <v>0</v>
      </c>
      <c r="CL41" s="885">
        <f t="shared" ca="1" si="62"/>
        <v>0</v>
      </c>
      <c r="CM41" s="1659"/>
      <c r="CN41" s="854" t="s">
        <v>345</v>
      </c>
      <c r="CO41" s="1821">
        <f>集計グループ17</f>
        <v>0</v>
      </c>
      <c r="CP41" s="1822"/>
      <c r="CQ41" s="1823"/>
      <c r="CR41" s="882">
        <f ca="1">SUMIFS(INDIRECT("実行度合表集計!C"&amp;CR52,FALSE),実行度合表集計!$I:$I,CO41,実行度合表集計!$S:$S,$A$25,実行度合表集計!$D:$D,"&lt;&gt;")</f>
        <v>0</v>
      </c>
      <c r="CS41" s="883" t="str">
        <f t="shared" ca="1" si="63"/>
        <v/>
      </c>
      <c r="CT41" s="884">
        <f ca="1">SUMIFS(INDIRECT("実行度合表集計!C"&amp;CT52,FALSE),実行度合表集計!$I:$I,CO41,実行度合表集計!$S:$S,$A$25,実行度合表集計!$D:$D,"&lt;&gt;")</f>
        <v>0</v>
      </c>
      <c r="CU41" s="882">
        <f ca="1">CT41-SUMIFS(実行度合表集計!$Q:$Q,実行度合表集計!$I:$I,CO41,実行度合表集計!$S:$S,$A$25,実行度合表集計!$D:$D,"&lt;&gt;")*1000</f>
        <v>0</v>
      </c>
      <c r="CV41" s="885">
        <f ca="1">SUMIFS(INDIRECT("実行度合表集計!C"&amp;CV52,FALSE),実行度合表集計!$I:$I,CO41,実行度合表集計!$S:$S,$A$25,実行度合表集計!$D:$D,"&lt;&gt;")*集計フラグ17</f>
        <v>0</v>
      </c>
      <c r="CW41" s="1821">
        <f>集計グループ17</f>
        <v>0</v>
      </c>
      <c r="CX41" s="1822"/>
      <c r="CY41" s="1823"/>
      <c r="CZ41" s="882">
        <f ca="1">SUMIFS(INDIRECT("実行度合表集計!C"&amp;CZ52,FALSE),実行度合表集計!$I:$I,CW41,実行度合表集計!$S:$S,$A$25,実行度合表集計!$D:$D,"&lt;&gt;")</f>
        <v>0</v>
      </c>
      <c r="DA41" s="883" t="str">
        <f t="shared" ca="1" si="64"/>
        <v/>
      </c>
      <c r="DB41" s="884">
        <f ca="1">SUMIFS(INDIRECT("実行度合表集計!C"&amp;DB52,FALSE),実行度合表集計!$I:$I,CW41,実行度合表集計!$S:$S,$A$25,実行度合表集計!$D:$D,"&lt;&gt;")</f>
        <v>0</v>
      </c>
      <c r="DC41" s="882">
        <f ca="1">DB41-SUMIFS(実行度合表集計!$Q:$Q,実行度合表集計!$I:$I,CW41,実行度合表集計!$S:$S,$A$25,実行度合表集計!$D:$D,"&lt;&gt;")*1000</f>
        <v>0</v>
      </c>
      <c r="DD41" s="885">
        <f ca="1">SUMIFS(INDIRECT("実行度合表集計!C"&amp;DD52,FALSE),実行度合表集計!$I:$I,CW41,実行度合表集計!$S:$S,$A$25,実行度合表集計!$D:$D,"&lt;&gt;")*集計フラグ17</f>
        <v>0</v>
      </c>
      <c r="DE41" s="1821">
        <f>集計グループ17</f>
        <v>0</v>
      </c>
      <c r="DF41" s="1822"/>
      <c r="DG41" s="1823"/>
      <c r="DH41" s="882">
        <f ca="1">SUMIFS(INDIRECT("実行度合表集計!C"&amp;DH52,FALSE),実行度合表集計!$I:$I,DE41,実行度合表集計!$S:$S,$A$25,実行度合表集計!$D:$D,"&lt;&gt;")</f>
        <v>0</v>
      </c>
      <c r="DI41" s="883" t="str">
        <f t="shared" ca="1" si="65"/>
        <v/>
      </c>
      <c r="DJ41" s="884">
        <f ca="1">SUMIFS(INDIRECT("実行度合表集計!C"&amp;DJ52,FALSE),実行度合表集計!$I:$I,DE41,実行度合表集計!$S:$S,$A$25,実行度合表集計!$D:$D,"&lt;&gt;")</f>
        <v>0</v>
      </c>
      <c r="DK41" s="882">
        <f ca="1">DJ41-SUMIFS(実行度合表集計!$Q:$Q,実行度合表集計!$I:$I,DE41,実行度合表集計!$S:$S,$A$25,実行度合表集計!$D:$D,"&lt;&gt;")*1000</f>
        <v>0</v>
      </c>
      <c r="DL41" s="885">
        <f ca="1">SUMIFS(INDIRECT("実行度合表集計!C"&amp;DL52,FALSE),実行度合表集計!$I:$I,DE41,実行度合表集計!$S:$S,$A$25,実行度合表集計!$D:$D,"&lt;&gt;")*集計フラグ17</f>
        <v>0</v>
      </c>
      <c r="DM41" s="886">
        <f t="shared" ca="1" si="45"/>
        <v>0</v>
      </c>
      <c r="DN41" s="883" t="str">
        <f t="shared" ca="1" si="66"/>
        <v/>
      </c>
      <c r="DO41" s="882">
        <f t="shared" ca="1" si="46"/>
        <v>0</v>
      </c>
      <c r="DP41" s="887">
        <f t="shared" ca="1" si="47"/>
        <v>0</v>
      </c>
      <c r="DR41" s="898"/>
      <c r="DS41" s="852"/>
      <c r="DT41" s="853"/>
    </row>
    <row r="42" spans="1:124" ht="14.1" customHeight="1" x14ac:dyDescent="0.25">
      <c r="A42" s="1659"/>
      <c r="B42" s="854" t="s">
        <v>346</v>
      </c>
      <c r="C42" s="1821">
        <f>集計グループ18</f>
        <v>0</v>
      </c>
      <c r="D42" s="1822"/>
      <c r="E42" s="1823"/>
      <c r="F42" s="882">
        <f ca="1">SUMIFS(INDIRECT("実行度合表集計!C"&amp;F52,FALSE),実行度合表集計!$I:$I,C42,実行度合表集計!$S:$S,$A$25,実行度合表集計!$D:$D,"&lt;&gt;")</f>
        <v>0</v>
      </c>
      <c r="G42" s="883" t="str">
        <f t="shared" ca="1" si="48"/>
        <v/>
      </c>
      <c r="H42" s="884">
        <f ca="1">SUMIFS(INDIRECT("実行度合表集計!C"&amp;H52,FALSE),実行度合表集計!$I:$I,C42,実行度合表集計!$S:$S,$A$25,実行度合表集計!$D:$D,"&lt;&gt;")</f>
        <v>0</v>
      </c>
      <c r="I42" s="882">
        <f ca="1">H42-SUMIFS(実行度合表集計!$Q:$Q,実行度合表集計!$I:$I,C42,実行度合表集計!$S:$S,$A$25,実行度合表集計!$D:$D,"&lt;&gt;")*1000</f>
        <v>0</v>
      </c>
      <c r="J42" s="885">
        <f ca="1">SUMIFS(INDIRECT("実行度合表集計!C"&amp;J52,FALSE),実行度合表集計!$I:$I,C42,実行度合表集計!$S:$S,$A$25,実行度合表集計!$D:$D,"&lt;&gt;")*集計フラグ18</f>
        <v>0</v>
      </c>
      <c r="K42" s="1821">
        <f>集計グループ18</f>
        <v>0</v>
      </c>
      <c r="L42" s="1822"/>
      <c r="M42" s="1823"/>
      <c r="N42" s="882">
        <f ca="1">SUMIFS(INDIRECT("実行度合表集計!C"&amp;N52,FALSE),実行度合表集計!$I:$I,K42,実行度合表集計!$S:$S,$A$25,実行度合表集計!$D:$D,"&lt;&gt;")</f>
        <v>0</v>
      </c>
      <c r="O42" s="883" t="str">
        <f t="shared" ca="1" si="49"/>
        <v/>
      </c>
      <c r="P42" s="884">
        <f ca="1">SUMIFS(INDIRECT("実行度合表集計!C"&amp;P52,FALSE),実行度合表集計!$I:$I,K42,実行度合表集計!$S:$S,$A$25,実行度合表集計!$D:$D,"&lt;&gt;")</f>
        <v>0</v>
      </c>
      <c r="Q42" s="882">
        <f ca="1">P42-SUMIFS(実行度合表集計!$Q:$Q,実行度合表集計!$I:$I,K42,実行度合表集計!$S:$S,$A$25,実行度合表集計!$D:$D,"&lt;&gt;")*1000</f>
        <v>0</v>
      </c>
      <c r="R42" s="885">
        <f ca="1">SUMIFS(INDIRECT("実行度合表集計!C"&amp;R52,FALSE),実行度合表集計!$I:$I,K42,実行度合表集計!$S:$S,$A$25,実行度合表集計!$D:$D,"&lt;&gt;")*集計フラグ18</f>
        <v>0</v>
      </c>
      <c r="S42" s="1821">
        <f>集計グループ18</f>
        <v>0</v>
      </c>
      <c r="T42" s="1822"/>
      <c r="U42" s="1823"/>
      <c r="V42" s="882">
        <f ca="1">SUMIFS(INDIRECT("実行度合表集計!C"&amp;V52,FALSE),実行度合表集計!$I:$I,S42,実行度合表集計!$S:$S,$A$25,実行度合表集計!$D:$D,"&lt;&gt;")</f>
        <v>0</v>
      </c>
      <c r="W42" s="883" t="str">
        <f t="shared" ca="1" si="50"/>
        <v/>
      </c>
      <c r="X42" s="884">
        <f ca="1">SUMIFS(INDIRECT("実行度合表集計!C"&amp;X52,FALSE),実行度合表集計!$I:$I,S42,実行度合表集計!$S:$S,$A$25,実行度合表集計!$D:$D,"&lt;&gt;")</f>
        <v>0</v>
      </c>
      <c r="Y42" s="882">
        <f ca="1">X42-SUMIFS(実行度合表集計!$Q:$Q,実行度合表集計!$I:$I,S42,実行度合表集計!$S:$S,$A$25,実行度合表集計!$D:$D,"&lt;&gt;")*1000</f>
        <v>0</v>
      </c>
      <c r="Z42" s="885">
        <f ca="1">SUMIFS(INDIRECT("実行度合表集計!C"&amp;Z52,FALSE),実行度合表集計!$I:$I,S42,実行度合表集計!$S:$S,$A$25,実行度合表集計!$D:$D,"&lt;&gt;")*集計フラグ18</f>
        <v>0</v>
      </c>
      <c r="AA42" s="886">
        <f t="shared" ca="1" si="39"/>
        <v>0</v>
      </c>
      <c r="AB42" s="883" t="str">
        <f t="shared" ca="1" si="51"/>
        <v/>
      </c>
      <c r="AC42" s="882">
        <f t="shared" ca="1" si="40"/>
        <v>0</v>
      </c>
      <c r="AD42" s="885">
        <f t="shared" ca="1" si="41"/>
        <v>0</v>
      </c>
      <c r="AE42" s="1659"/>
      <c r="AF42" s="854" t="s">
        <v>346</v>
      </c>
      <c r="AG42" s="1821">
        <f>集計グループ18</f>
        <v>0</v>
      </c>
      <c r="AH42" s="1822"/>
      <c r="AI42" s="1823"/>
      <c r="AJ42" s="882">
        <f ca="1">SUMIFS(INDIRECT("実行度合表集計!C"&amp;AJ52,FALSE),実行度合表集計!$I:$I,AG42,実行度合表集計!$S:$S,$A$25,実行度合表集計!$D:$D,"&lt;&gt;")</f>
        <v>0</v>
      </c>
      <c r="AK42" s="883" t="str">
        <f t="shared" ca="1" si="52"/>
        <v/>
      </c>
      <c r="AL42" s="884">
        <f ca="1">SUMIFS(INDIRECT("実行度合表集計!C"&amp;AL52,FALSE),実行度合表集計!$I:$I,AG42,実行度合表集計!$S:$S,$A$25,実行度合表集計!$D:$D,"&lt;&gt;")</f>
        <v>0</v>
      </c>
      <c r="AM42" s="882">
        <f ca="1">AL42-SUMIFS(実行度合表集計!$Q:$Q,実行度合表集計!$I:$I,AG42,実行度合表集計!$S:$S,$A$25,実行度合表集計!$D:$D,"&lt;&gt;")*1000</f>
        <v>0</v>
      </c>
      <c r="AN42" s="885">
        <f ca="1">SUMIFS(INDIRECT("実行度合表集計!C"&amp;AN52,FALSE),実行度合表集計!$I:$I,AG42,実行度合表集計!$S:$S,$A$25,実行度合表集計!$D:$D,"&lt;&gt;")*集計フラグ18</f>
        <v>0</v>
      </c>
      <c r="AO42" s="1821">
        <f>集計グループ18</f>
        <v>0</v>
      </c>
      <c r="AP42" s="1822"/>
      <c r="AQ42" s="1823"/>
      <c r="AR42" s="882">
        <f ca="1">SUMIFS(INDIRECT("実行度合表集計!C"&amp;AR52,FALSE),実行度合表集計!$I:$I,AO42,実行度合表集計!$S:$S,$A$25,実行度合表集計!$D:$D,"&lt;&gt;")</f>
        <v>0</v>
      </c>
      <c r="AS42" s="883" t="str">
        <f t="shared" ca="1" si="53"/>
        <v/>
      </c>
      <c r="AT42" s="884">
        <f ca="1">SUMIFS(INDIRECT("実行度合表集計!C"&amp;AT52,FALSE),実行度合表集計!$I:$I,AO42,実行度合表集計!$S:$S,$A$25,実行度合表集計!$D:$D,"&lt;&gt;")</f>
        <v>0</v>
      </c>
      <c r="AU42" s="882">
        <f ca="1">AT42-SUMIFS(実行度合表集計!$Q:$Q,実行度合表集計!$I:$I,AO42,実行度合表集計!$S:$S,$A$25,実行度合表集計!$D:$D,"&lt;&gt;")*1000</f>
        <v>0</v>
      </c>
      <c r="AV42" s="885">
        <f ca="1">SUMIFS(INDIRECT("実行度合表集計!C"&amp;AV52,FALSE),実行度合表集計!$I:$I,AO42,実行度合表集計!$S:$S,$A$25,実行度合表集計!$D:$D,"&lt;&gt;")*集計フラグ18</f>
        <v>0</v>
      </c>
      <c r="AW42" s="1821">
        <f>集計グループ18</f>
        <v>0</v>
      </c>
      <c r="AX42" s="1822"/>
      <c r="AY42" s="1823"/>
      <c r="AZ42" s="882">
        <f ca="1">SUMIFS(INDIRECT("実行度合表集計!C"&amp;AZ52,FALSE),実行度合表集計!$I:$I,AW42,実行度合表集計!$S:$S,$A$25,実行度合表集計!$D:$D,"&lt;&gt;")</f>
        <v>0</v>
      </c>
      <c r="BA42" s="883" t="str">
        <f t="shared" ca="1" si="54"/>
        <v/>
      </c>
      <c r="BB42" s="884">
        <f ca="1">SUMIFS(INDIRECT("実行度合表集計!C"&amp;BB52,FALSE),実行度合表集計!$I:$I,AW42,実行度合表集計!$S:$S,$A$25,実行度合表集計!$D:$D,"&lt;&gt;")</f>
        <v>0</v>
      </c>
      <c r="BC42" s="882">
        <f ca="1">BB42-SUMIFS(実行度合表集計!$Q:$Q,実行度合表集計!$I:$I,AW42,実行度合表集計!$S:$S,$A$25,実行度合表集計!$D:$D,"&lt;&gt;")*1000</f>
        <v>0</v>
      </c>
      <c r="BD42" s="885">
        <f ca="1">SUMIFS(INDIRECT("実行度合表集計!C"&amp;BD52,FALSE),実行度合表集計!$I:$I,AW42,実行度合表集計!$S:$S,$A$25,実行度合表集計!$D:$D,"&lt;&gt;")*集計フラグ18</f>
        <v>0</v>
      </c>
      <c r="BE42" s="886">
        <f t="shared" ca="1" si="42"/>
        <v>0</v>
      </c>
      <c r="BF42" s="883" t="str">
        <f t="shared" ca="1" si="67"/>
        <v/>
      </c>
      <c r="BG42" s="882">
        <f t="shared" ca="1" si="43"/>
        <v>0</v>
      </c>
      <c r="BH42" s="885">
        <f t="shared" ca="1" si="44"/>
        <v>0</v>
      </c>
      <c r="BI42" s="1659"/>
      <c r="BJ42" s="854" t="s">
        <v>346</v>
      </c>
      <c r="BK42" s="1821">
        <f>集計グループ18</f>
        <v>0</v>
      </c>
      <c r="BL42" s="1822"/>
      <c r="BM42" s="1823"/>
      <c r="BN42" s="882">
        <f ca="1">SUMIFS(INDIRECT("実行度合表集計!C"&amp;BN52,FALSE),実行度合表集計!$I:$I,BK42,実行度合表集計!$S:$S,$A$25,実行度合表集計!$D:$D,"&lt;&gt;")</f>
        <v>0</v>
      </c>
      <c r="BO42" s="883" t="str">
        <f t="shared" ca="1" si="56"/>
        <v/>
      </c>
      <c r="BP42" s="884">
        <f ca="1">SUMIFS(INDIRECT("実行度合表集計!C"&amp;BP52,FALSE),実行度合表集計!$I:$I,BK42,実行度合表集計!$S:$S,$A$25,実行度合表集計!$D:$D,"&lt;&gt;")</f>
        <v>0</v>
      </c>
      <c r="BQ42" s="882">
        <f ca="1">BP42-SUMIFS(実行度合表集計!$Q:$Q,実行度合表集計!$I:$I,BK42,実行度合表集計!$S:$S,$A$25,実行度合表集計!$D:$D,"&lt;&gt;")*1000</f>
        <v>0</v>
      </c>
      <c r="BR42" s="885">
        <f ca="1">SUMIFS(INDIRECT("実行度合表集計!C"&amp;BR52,FALSE),実行度合表集計!$I:$I,BK42,実行度合表集計!$S:$S,$A$25,実行度合表集計!$D:$D,"&lt;&gt;")*集計フラグ18</f>
        <v>0</v>
      </c>
      <c r="BS42" s="1821">
        <f>集計グループ18</f>
        <v>0</v>
      </c>
      <c r="BT42" s="1822"/>
      <c r="BU42" s="1823"/>
      <c r="BV42" s="882">
        <f ca="1">SUMIFS(INDIRECT("実行度合表集計!C"&amp;BV52,FALSE),実行度合表集計!$I:$I,BS42,実行度合表集計!$S:$S,$A$25,実行度合表集計!$D:$D,"&lt;&gt;")</f>
        <v>0</v>
      </c>
      <c r="BW42" s="883" t="str">
        <f t="shared" ca="1" si="57"/>
        <v/>
      </c>
      <c r="BX42" s="884">
        <f ca="1">SUMIFS(INDIRECT("実行度合表集計!C"&amp;BX52,FALSE),実行度合表集計!$I:$I,BS42,実行度合表集計!$S:$S,$A$25,実行度合表集計!$D:$D,"&lt;&gt;")</f>
        <v>0</v>
      </c>
      <c r="BY42" s="882">
        <f ca="1">BX42-SUMIFS(実行度合表集計!$Q:$Q,実行度合表集計!$I:$I,BS42,実行度合表集計!$S:$S,$A$25,実行度合表集計!$D:$D,"&lt;&gt;")*1000</f>
        <v>0</v>
      </c>
      <c r="BZ42" s="885">
        <f ca="1">SUMIFS(INDIRECT("実行度合表集計!C"&amp;BZ52,FALSE),実行度合表集計!$I:$I,BS42,実行度合表集計!$S:$S,$A$25,実行度合表集計!$D:$D,"&lt;&gt;")*集計フラグ18</f>
        <v>0</v>
      </c>
      <c r="CA42" s="1821">
        <f>集計グループ18</f>
        <v>0</v>
      </c>
      <c r="CB42" s="1822"/>
      <c r="CC42" s="1823"/>
      <c r="CD42" s="882">
        <f ca="1">SUMIFS(INDIRECT("実行度合表集計!C"&amp;CD52,FALSE),実行度合表集計!$I:$I,CA42,実行度合表集計!$S:$S,$A$25,実行度合表集計!$D:$D,"&lt;&gt;")</f>
        <v>0</v>
      </c>
      <c r="CE42" s="883" t="str">
        <f t="shared" ca="1" si="58"/>
        <v/>
      </c>
      <c r="CF42" s="884">
        <f ca="1">SUMIFS(INDIRECT("実行度合表集計!C"&amp;CF52,FALSE),実行度合表集計!$I:$I,CA42,実行度合表集計!$S:$S,$A$25,実行度合表集計!$D:$D,"&lt;&gt;")</f>
        <v>0</v>
      </c>
      <c r="CG42" s="882">
        <f ca="1">CF42-SUMIFS(実行度合表集計!$Q:$Q,実行度合表集計!$I:$I,CA42,実行度合表集計!$S:$S,$A$25,実行度合表集計!$D:$D,"&lt;&gt;")*1000</f>
        <v>0</v>
      </c>
      <c r="CH42" s="885">
        <f ca="1">SUMIFS(INDIRECT("実行度合表集計!C"&amp;CH52,FALSE),実行度合表集計!$I:$I,CA42,実行度合表集計!$S:$S,$A$25,実行度合表集計!$D:$D,"&lt;&gt;")*集計フラグ18</f>
        <v>0</v>
      </c>
      <c r="CI42" s="886">
        <f t="shared" ca="1" si="59"/>
        <v>0</v>
      </c>
      <c r="CJ42" s="883" t="str">
        <f t="shared" ca="1" si="60"/>
        <v/>
      </c>
      <c r="CK42" s="882">
        <f t="shared" ca="1" si="61"/>
        <v>0</v>
      </c>
      <c r="CL42" s="885">
        <f t="shared" ca="1" si="62"/>
        <v>0</v>
      </c>
      <c r="CM42" s="1659"/>
      <c r="CN42" s="854" t="s">
        <v>346</v>
      </c>
      <c r="CO42" s="1821">
        <f>集計グループ18</f>
        <v>0</v>
      </c>
      <c r="CP42" s="1822"/>
      <c r="CQ42" s="1823"/>
      <c r="CR42" s="882">
        <f ca="1">SUMIFS(INDIRECT("実行度合表集計!C"&amp;CR52,FALSE),実行度合表集計!$I:$I,CO42,実行度合表集計!$S:$S,$A$25,実行度合表集計!$D:$D,"&lt;&gt;")</f>
        <v>0</v>
      </c>
      <c r="CS42" s="883" t="str">
        <f t="shared" ca="1" si="63"/>
        <v/>
      </c>
      <c r="CT42" s="884">
        <f ca="1">SUMIFS(INDIRECT("実行度合表集計!C"&amp;CT52,FALSE),実行度合表集計!$I:$I,CO42,実行度合表集計!$S:$S,$A$25,実行度合表集計!$D:$D,"&lt;&gt;")</f>
        <v>0</v>
      </c>
      <c r="CU42" s="882">
        <f ca="1">CT42-SUMIFS(実行度合表集計!$Q:$Q,実行度合表集計!$I:$I,CO42,実行度合表集計!$S:$S,$A$25,実行度合表集計!$D:$D,"&lt;&gt;")*1000</f>
        <v>0</v>
      </c>
      <c r="CV42" s="885">
        <f ca="1">SUMIFS(INDIRECT("実行度合表集計!C"&amp;CV52,FALSE),実行度合表集計!$I:$I,CO42,実行度合表集計!$S:$S,$A$25,実行度合表集計!$D:$D,"&lt;&gt;")*集計フラグ18</f>
        <v>0</v>
      </c>
      <c r="CW42" s="1821">
        <f>集計グループ18</f>
        <v>0</v>
      </c>
      <c r="CX42" s="1822"/>
      <c r="CY42" s="1823"/>
      <c r="CZ42" s="882">
        <f ca="1">SUMIFS(INDIRECT("実行度合表集計!C"&amp;CZ52,FALSE),実行度合表集計!$I:$I,CW42,実行度合表集計!$S:$S,$A$25,実行度合表集計!$D:$D,"&lt;&gt;")</f>
        <v>0</v>
      </c>
      <c r="DA42" s="883" t="str">
        <f t="shared" ca="1" si="64"/>
        <v/>
      </c>
      <c r="DB42" s="884">
        <f ca="1">SUMIFS(INDIRECT("実行度合表集計!C"&amp;DB52,FALSE),実行度合表集計!$I:$I,CW42,実行度合表集計!$S:$S,$A$25,実行度合表集計!$D:$D,"&lt;&gt;")</f>
        <v>0</v>
      </c>
      <c r="DC42" s="882">
        <f ca="1">DB42-SUMIFS(実行度合表集計!$Q:$Q,実行度合表集計!$I:$I,CW42,実行度合表集計!$S:$S,$A$25,実行度合表集計!$D:$D,"&lt;&gt;")*1000</f>
        <v>0</v>
      </c>
      <c r="DD42" s="885">
        <f ca="1">SUMIFS(INDIRECT("実行度合表集計!C"&amp;DD52,FALSE),実行度合表集計!$I:$I,CW42,実行度合表集計!$S:$S,$A$25,実行度合表集計!$D:$D,"&lt;&gt;")*集計フラグ18</f>
        <v>0</v>
      </c>
      <c r="DE42" s="1821">
        <f>集計グループ18</f>
        <v>0</v>
      </c>
      <c r="DF42" s="1822"/>
      <c r="DG42" s="1823"/>
      <c r="DH42" s="882">
        <f ca="1">SUMIFS(INDIRECT("実行度合表集計!C"&amp;DH52,FALSE),実行度合表集計!$I:$I,DE42,実行度合表集計!$S:$S,$A$25,実行度合表集計!$D:$D,"&lt;&gt;")</f>
        <v>0</v>
      </c>
      <c r="DI42" s="883" t="str">
        <f t="shared" ca="1" si="65"/>
        <v/>
      </c>
      <c r="DJ42" s="884">
        <f ca="1">SUMIFS(INDIRECT("実行度合表集計!C"&amp;DJ52,FALSE),実行度合表集計!$I:$I,DE42,実行度合表集計!$S:$S,$A$25,実行度合表集計!$D:$D,"&lt;&gt;")</f>
        <v>0</v>
      </c>
      <c r="DK42" s="882">
        <f ca="1">DJ42-SUMIFS(実行度合表集計!$Q:$Q,実行度合表集計!$I:$I,DE42,実行度合表集計!$S:$S,$A$25,実行度合表集計!$D:$D,"&lt;&gt;")*1000</f>
        <v>0</v>
      </c>
      <c r="DL42" s="885">
        <f ca="1">SUMIFS(INDIRECT("実行度合表集計!C"&amp;DL52,FALSE),実行度合表集計!$I:$I,DE42,実行度合表集計!$S:$S,$A$25,実行度合表集計!$D:$D,"&lt;&gt;")*集計フラグ18</f>
        <v>0</v>
      </c>
      <c r="DM42" s="886">
        <f t="shared" ca="1" si="45"/>
        <v>0</v>
      </c>
      <c r="DN42" s="883" t="str">
        <f t="shared" ca="1" si="66"/>
        <v/>
      </c>
      <c r="DO42" s="882">
        <f t="shared" ca="1" si="46"/>
        <v>0</v>
      </c>
      <c r="DP42" s="887">
        <f t="shared" ca="1" si="47"/>
        <v>0</v>
      </c>
      <c r="DR42" s="898"/>
      <c r="DS42" s="852"/>
      <c r="DT42" s="853"/>
    </row>
    <row r="43" spans="1:124" ht="14.1" customHeight="1" x14ac:dyDescent="0.25">
      <c r="A43" s="1659"/>
      <c r="B43" s="854" t="s">
        <v>347</v>
      </c>
      <c r="C43" s="1821">
        <f>集計グループ19</f>
        <v>0</v>
      </c>
      <c r="D43" s="1822"/>
      <c r="E43" s="1823"/>
      <c r="F43" s="882">
        <f ca="1">SUMIFS(INDIRECT("実行度合表集計!C"&amp;F52,FALSE),実行度合表集計!$I:$I,C43,実行度合表集計!$S:$S,$A$25,実行度合表集計!$D:$D,"&lt;&gt;")</f>
        <v>0</v>
      </c>
      <c r="G43" s="883" t="str">
        <f t="shared" ca="1" si="48"/>
        <v/>
      </c>
      <c r="H43" s="884">
        <f ca="1">SUMIFS(INDIRECT("実行度合表集計!C"&amp;H52,FALSE),実行度合表集計!$I:$I,C43,実行度合表集計!$S:$S,$A$25,実行度合表集計!$D:$D,"&lt;&gt;")</f>
        <v>0</v>
      </c>
      <c r="I43" s="882">
        <f ca="1">H43-SUMIFS(実行度合表集計!$Q:$Q,実行度合表集計!$I:$I,C43,実行度合表集計!$S:$S,$A$25,実行度合表集計!$D:$D,"&lt;&gt;")*1000</f>
        <v>0</v>
      </c>
      <c r="J43" s="885">
        <f ca="1">SUMIFS(INDIRECT("実行度合表集計!C"&amp;J52,FALSE),実行度合表集計!$I:$I,C43,実行度合表集計!$S:$S,$A$25,実行度合表集計!$D:$D,"&lt;&gt;")*集計フラグ19</f>
        <v>0</v>
      </c>
      <c r="K43" s="1821">
        <f>集計グループ19</f>
        <v>0</v>
      </c>
      <c r="L43" s="1822"/>
      <c r="M43" s="1823"/>
      <c r="N43" s="882">
        <f ca="1">SUMIFS(INDIRECT("実行度合表集計!C"&amp;N52,FALSE),実行度合表集計!$I:$I,K43,実行度合表集計!$S:$S,$A$25,実行度合表集計!$D:$D,"&lt;&gt;")</f>
        <v>0</v>
      </c>
      <c r="O43" s="883" t="str">
        <f t="shared" ca="1" si="49"/>
        <v/>
      </c>
      <c r="P43" s="884">
        <f ca="1">SUMIFS(INDIRECT("実行度合表集計!C"&amp;P52,FALSE),実行度合表集計!$I:$I,K43,実行度合表集計!$S:$S,$A$25,実行度合表集計!$D:$D,"&lt;&gt;")</f>
        <v>0</v>
      </c>
      <c r="Q43" s="882">
        <f ca="1">P43-SUMIFS(実行度合表集計!$Q:$Q,実行度合表集計!$I:$I,K43,実行度合表集計!$S:$S,$A$25,実行度合表集計!$D:$D,"&lt;&gt;")*1000</f>
        <v>0</v>
      </c>
      <c r="R43" s="885">
        <f ca="1">SUMIFS(INDIRECT("実行度合表集計!C"&amp;R52,FALSE),実行度合表集計!$I:$I,K43,実行度合表集計!$S:$S,$A$25,実行度合表集計!$D:$D,"&lt;&gt;")*集計フラグ19</f>
        <v>0</v>
      </c>
      <c r="S43" s="1821">
        <f>集計グループ19</f>
        <v>0</v>
      </c>
      <c r="T43" s="1822"/>
      <c r="U43" s="1823"/>
      <c r="V43" s="882">
        <f ca="1">SUMIFS(INDIRECT("実行度合表集計!C"&amp;V52,FALSE),実行度合表集計!$I:$I,S43,実行度合表集計!$S:$S,$A$25,実行度合表集計!$D:$D,"&lt;&gt;")</f>
        <v>0</v>
      </c>
      <c r="W43" s="883" t="str">
        <f t="shared" ca="1" si="50"/>
        <v/>
      </c>
      <c r="X43" s="884">
        <f ca="1">SUMIFS(INDIRECT("実行度合表集計!C"&amp;X52,FALSE),実行度合表集計!$I:$I,S43,実行度合表集計!$S:$S,$A$25,実行度合表集計!$D:$D,"&lt;&gt;")</f>
        <v>0</v>
      </c>
      <c r="Y43" s="882">
        <f ca="1">X43-SUMIFS(実行度合表集計!$Q:$Q,実行度合表集計!$I:$I,S43,実行度合表集計!$S:$S,$A$25,実行度合表集計!$D:$D,"&lt;&gt;")*1000</f>
        <v>0</v>
      </c>
      <c r="Z43" s="885">
        <f ca="1">SUMIFS(INDIRECT("実行度合表集計!C"&amp;Z52,FALSE),実行度合表集計!$I:$I,S43,実行度合表集計!$S:$S,$A$25,実行度合表集計!$D:$D,"&lt;&gt;")*集計フラグ19</f>
        <v>0</v>
      </c>
      <c r="AA43" s="886">
        <f t="shared" ca="1" si="39"/>
        <v>0</v>
      </c>
      <c r="AB43" s="883" t="str">
        <f t="shared" ca="1" si="51"/>
        <v/>
      </c>
      <c r="AC43" s="882">
        <f t="shared" ca="1" si="40"/>
        <v>0</v>
      </c>
      <c r="AD43" s="885">
        <f t="shared" ca="1" si="41"/>
        <v>0</v>
      </c>
      <c r="AE43" s="1659"/>
      <c r="AF43" s="854" t="s">
        <v>347</v>
      </c>
      <c r="AG43" s="1821">
        <f>集計グループ19</f>
        <v>0</v>
      </c>
      <c r="AH43" s="1822"/>
      <c r="AI43" s="1823"/>
      <c r="AJ43" s="882">
        <f ca="1">SUMIFS(INDIRECT("実行度合表集計!C"&amp;AJ52,FALSE),実行度合表集計!$I:$I,AG43,実行度合表集計!$S:$S,$A$25,実行度合表集計!$D:$D,"&lt;&gt;")</f>
        <v>0</v>
      </c>
      <c r="AK43" s="883" t="str">
        <f t="shared" ca="1" si="52"/>
        <v/>
      </c>
      <c r="AL43" s="884">
        <f ca="1">SUMIFS(INDIRECT("実行度合表集計!C"&amp;AL52,FALSE),実行度合表集計!$I:$I,AG43,実行度合表集計!$S:$S,$A$25,実行度合表集計!$D:$D,"&lt;&gt;")</f>
        <v>0</v>
      </c>
      <c r="AM43" s="882">
        <f ca="1">AL43-SUMIFS(実行度合表集計!$Q:$Q,実行度合表集計!$I:$I,AG43,実行度合表集計!$S:$S,$A$25,実行度合表集計!$D:$D,"&lt;&gt;")*1000</f>
        <v>0</v>
      </c>
      <c r="AN43" s="885">
        <f ca="1">SUMIFS(INDIRECT("実行度合表集計!C"&amp;AN52,FALSE),実行度合表集計!$I:$I,AG43,実行度合表集計!$S:$S,$A$25,実行度合表集計!$D:$D,"&lt;&gt;")*集計フラグ19</f>
        <v>0</v>
      </c>
      <c r="AO43" s="1821">
        <f>集計グループ19</f>
        <v>0</v>
      </c>
      <c r="AP43" s="1822"/>
      <c r="AQ43" s="1823"/>
      <c r="AR43" s="882">
        <f ca="1">SUMIFS(INDIRECT("実行度合表集計!C"&amp;AR52,FALSE),実行度合表集計!$I:$I,AO43,実行度合表集計!$S:$S,$A$25,実行度合表集計!$D:$D,"&lt;&gt;")</f>
        <v>0</v>
      </c>
      <c r="AS43" s="883" t="str">
        <f t="shared" ca="1" si="53"/>
        <v/>
      </c>
      <c r="AT43" s="884">
        <f ca="1">SUMIFS(INDIRECT("実行度合表集計!C"&amp;AT52,FALSE),実行度合表集計!$I:$I,AO43,実行度合表集計!$S:$S,$A$25,実行度合表集計!$D:$D,"&lt;&gt;")</f>
        <v>0</v>
      </c>
      <c r="AU43" s="882">
        <f ca="1">AT43-SUMIFS(実行度合表集計!$Q:$Q,実行度合表集計!$I:$I,AO43,実行度合表集計!$S:$S,$A$25,実行度合表集計!$D:$D,"&lt;&gt;")*1000</f>
        <v>0</v>
      </c>
      <c r="AV43" s="885">
        <f ca="1">SUMIFS(INDIRECT("実行度合表集計!C"&amp;AV52,FALSE),実行度合表集計!$I:$I,AO43,実行度合表集計!$S:$S,$A$25,実行度合表集計!$D:$D,"&lt;&gt;")*集計フラグ19</f>
        <v>0</v>
      </c>
      <c r="AW43" s="1821">
        <f>集計グループ19</f>
        <v>0</v>
      </c>
      <c r="AX43" s="1822"/>
      <c r="AY43" s="1823"/>
      <c r="AZ43" s="882">
        <f ca="1">SUMIFS(INDIRECT("実行度合表集計!C"&amp;AZ52,FALSE),実行度合表集計!$I:$I,AW43,実行度合表集計!$S:$S,$A$25,実行度合表集計!$D:$D,"&lt;&gt;")</f>
        <v>0</v>
      </c>
      <c r="BA43" s="883" t="str">
        <f t="shared" ca="1" si="54"/>
        <v/>
      </c>
      <c r="BB43" s="884">
        <f ca="1">SUMIFS(INDIRECT("実行度合表集計!C"&amp;BB52,FALSE),実行度合表集計!$I:$I,AW43,実行度合表集計!$S:$S,$A$25,実行度合表集計!$D:$D,"&lt;&gt;")</f>
        <v>0</v>
      </c>
      <c r="BC43" s="882">
        <f ca="1">BB43-SUMIFS(実行度合表集計!$Q:$Q,実行度合表集計!$I:$I,AW43,実行度合表集計!$S:$S,$A$25,実行度合表集計!$D:$D,"&lt;&gt;")*1000</f>
        <v>0</v>
      </c>
      <c r="BD43" s="885">
        <f ca="1">SUMIFS(INDIRECT("実行度合表集計!C"&amp;BD52,FALSE),実行度合表集計!$I:$I,AW43,実行度合表集計!$S:$S,$A$25,実行度合表集計!$D:$D,"&lt;&gt;")*集計フラグ19</f>
        <v>0</v>
      </c>
      <c r="BE43" s="886">
        <f t="shared" ca="1" si="42"/>
        <v>0</v>
      </c>
      <c r="BF43" s="883" t="str">
        <f t="shared" ca="1" si="67"/>
        <v/>
      </c>
      <c r="BG43" s="882">
        <f t="shared" ca="1" si="43"/>
        <v>0</v>
      </c>
      <c r="BH43" s="885">
        <f t="shared" ca="1" si="44"/>
        <v>0</v>
      </c>
      <c r="BI43" s="1659"/>
      <c r="BJ43" s="854" t="s">
        <v>347</v>
      </c>
      <c r="BK43" s="1821">
        <f>集計グループ19</f>
        <v>0</v>
      </c>
      <c r="BL43" s="1822"/>
      <c r="BM43" s="1823"/>
      <c r="BN43" s="882">
        <f ca="1">SUMIFS(INDIRECT("実行度合表集計!C"&amp;BN52,FALSE),実行度合表集計!$I:$I,BK43,実行度合表集計!$S:$S,$A$25,実行度合表集計!$D:$D,"&lt;&gt;")</f>
        <v>0</v>
      </c>
      <c r="BO43" s="883" t="str">
        <f t="shared" ca="1" si="56"/>
        <v/>
      </c>
      <c r="BP43" s="884">
        <f ca="1">SUMIFS(INDIRECT("実行度合表集計!C"&amp;BP52,FALSE),実行度合表集計!$I:$I,BK43,実行度合表集計!$S:$S,$A$25,実行度合表集計!$D:$D,"&lt;&gt;")</f>
        <v>0</v>
      </c>
      <c r="BQ43" s="882">
        <f ca="1">BP43-SUMIFS(実行度合表集計!$Q:$Q,実行度合表集計!$I:$I,BK43,実行度合表集計!$S:$S,$A$25,実行度合表集計!$D:$D,"&lt;&gt;")*1000</f>
        <v>0</v>
      </c>
      <c r="BR43" s="885">
        <f ca="1">SUMIFS(INDIRECT("実行度合表集計!C"&amp;BR52,FALSE),実行度合表集計!$I:$I,BK43,実行度合表集計!$S:$S,$A$25,実行度合表集計!$D:$D,"&lt;&gt;")*集計フラグ19</f>
        <v>0</v>
      </c>
      <c r="BS43" s="1821">
        <f>集計グループ19</f>
        <v>0</v>
      </c>
      <c r="BT43" s="1822"/>
      <c r="BU43" s="1823"/>
      <c r="BV43" s="882">
        <f ca="1">SUMIFS(INDIRECT("実行度合表集計!C"&amp;BV52,FALSE),実行度合表集計!$I:$I,BS43,実行度合表集計!$S:$S,$A$25,実行度合表集計!$D:$D,"&lt;&gt;")</f>
        <v>0</v>
      </c>
      <c r="BW43" s="883" t="str">
        <f t="shared" ca="1" si="57"/>
        <v/>
      </c>
      <c r="BX43" s="884">
        <f ca="1">SUMIFS(INDIRECT("実行度合表集計!C"&amp;BX52,FALSE),実行度合表集計!$I:$I,BS43,実行度合表集計!$S:$S,$A$25,実行度合表集計!$D:$D,"&lt;&gt;")</f>
        <v>0</v>
      </c>
      <c r="BY43" s="882">
        <f ca="1">BX43-SUMIFS(実行度合表集計!$Q:$Q,実行度合表集計!$I:$I,BS43,実行度合表集計!$S:$S,$A$25,実行度合表集計!$D:$D,"&lt;&gt;")*1000</f>
        <v>0</v>
      </c>
      <c r="BZ43" s="885">
        <f ca="1">SUMIFS(INDIRECT("実行度合表集計!C"&amp;BZ52,FALSE),実行度合表集計!$I:$I,BS43,実行度合表集計!$S:$S,$A$25,実行度合表集計!$D:$D,"&lt;&gt;")*集計フラグ19</f>
        <v>0</v>
      </c>
      <c r="CA43" s="1821">
        <f>集計グループ19</f>
        <v>0</v>
      </c>
      <c r="CB43" s="1822"/>
      <c r="CC43" s="1823"/>
      <c r="CD43" s="882">
        <f ca="1">SUMIFS(INDIRECT("実行度合表集計!C"&amp;CD52,FALSE),実行度合表集計!$I:$I,CA43,実行度合表集計!$S:$S,$A$25,実行度合表集計!$D:$D,"&lt;&gt;")</f>
        <v>0</v>
      </c>
      <c r="CE43" s="883" t="str">
        <f t="shared" ca="1" si="58"/>
        <v/>
      </c>
      <c r="CF43" s="884">
        <f ca="1">SUMIFS(INDIRECT("実行度合表集計!C"&amp;CF52,FALSE),実行度合表集計!$I:$I,CA43,実行度合表集計!$S:$S,$A$25,実行度合表集計!$D:$D,"&lt;&gt;")</f>
        <v>0</v>
      </c>
      <c r="CG43" s="882">
        <f ca="1">CF43-SUMIFS(実行度合表集計!$Q:$Q,実行度合表集計!$I:$I,CA43,実行度合表集計!$S:$S,$A$25,実行度合表集計!$D:$D,"&lt;&gt;")*1000</f>
        <v>0</v>
      </c>
      <c r="CH43" s="885">
        <f ca="1">SUMIFS(INDIRECT("実行度合表集計!C"&amp;CH52,FALSE),実行度合表集計!$I:$I,CA43,実行度合表集計!$S:$S,$A$25,実行度合表集計!$D:$D,"&lt;&gt;")*集計フラグ19</f>
        <v>0</v>
      </c>
      <c r="CI43" s="886">
        <f t="shared" ca="1" si="59"/>
        <v>0</v>
      </c>
      <c r="CJ43" s="883" t="str">
        <f t="shared" ca="1" si="60"/>
        <v/>
      </c>
      <c r="CK43" s="882">
        <f t="shared" ca="1" si="61"/>
        <v>0</v>
      </c>
      <c r="CL43" s="885">
        <f t="shared" ca="1" si="62"/>
        <v>0</v>
      </c>
      <c r="CM43" s="1659"/>
      <c r="CN43" s="854" t="s">
        <v>347</v>
      </c>
      <c r="CO43" s="1821">
        <f>集計グループ19</f>
        <v>0</v>
      </c>
      <c r="CP43" s="1822"/>
      <c r="CQ43" s="1823"/>
      <c r="CR43" s="882">
        <f ca="1">SUMIFS(INDIRECT("実行度合表集計!C"&amp;CR52,FALSE),実行度合表集計!$I:$I,CO43,実行度合表集計!$S:$S,$A$25,実行度合表集計!$D:$D,"&lt;&gt;")</f>
        <v>0</v>
      </c>
      <c r="CS43" s="883" t="str">
        <f t="shared" ca="1" si="63"/>
        <v/>
      </c>
      <c r="CT43" s="884">
        <f ca="1">SUMIFS(INDIRECT("実行度合表集計!C"&amp;CT52,FALSE),実行度合表集計!$I:$I,CO43,実行度合表集計!$S:$S,$A$25,実行度合表集計!$D:$D,"&lt;&gt;")</f>
        <v>0</v>
      </c>
      <c r="CU43" s="882">
        <f ca="1">CT43-SUMIFS(実行度合表集計!$Q:$Q,実行度合表集計!$I:$I,CO43,実行度合表集計!$S:$S,$A$25,実行度合表集計!$D:$D,"&lt;&gt;")*1000</f>
        <v>0</v>
      </c>
      <c r="CV43" s="885">
        <f ca="1">SUMIFS(INDIRECT("実行度合表集計!C"&amp;CV52,FALSE),実行度合表集計!$I:$I,CO43,実行度合表集計!$S:$S,$A$25,実行度合表集計!$D:$D,"&lt;&gt;")*集計フラグ19</f>
        <v>0</v>
      </c>
      <c r="CW43" s="1821">
        <f>集計グループ19</f>
        <v>0</v>
      </c>
      <c r="CX43" s="1822"/>
      <c r="CY43" s="1823"/>
      <c r="CZ43" s="882">
        <f ca="1">SUMIFS(INDIRECT("実行度合表集計!C"&amp;CZ52,FALSE),実行度合表集計!$I:$I,CW43,実行度合表集計!$S:$S,$A$25,実行度合表集計!$D:$D,"&lt;&gt;")</f>
        <v>0</v>
      </c>
      <c r="DA43" s="883" t="str">
        <f t="shared" ca="1" si="64"/>
        <v/>
      </c>
      <c r="DB43" s="884">
        <f ca="1">SUMIFS(INDIRECT("実行度合表集計!C"&amp;DB52,FALSE),実行度合表集計!$I:$I,CW43,実行度合表集計!$S:$S,$A$25,実行度合表集計!$D:$D,"&lt;&gt;")</f>
        <v>0</v>
      </c>
      <c r="DC43" s="882">
        <f ca="1">DB43-SUMIFS(実行度合表集計!$Q:$Q,実行度合表集計!$I:$I,CW43,実行度合表集計!$S:$S,$A$25,実行度合表集計!$D:$D,"&lt;&gt;")*1000</f>
        <v>0</v>
      </c>
      <c r="DD43" s="885">
        <f ca="1">SUMIFS(INDIRECT("実行度合表集計!C"&amp;DD52,FALSE),実行度合表集計!$I:$I,CW43,実行度合表集計!$S:$S,$A$25,実行度合表集計!$D:$D,"&lt;&gt;")*集計フラグ19</f>
        <v>0</v>
      </c>
      <c r="DE43" s="1821">
        <f>集計グループ19</f>
        <v>0</v>
      </c>
      <c r="DF43" s="1822"/>
      <c r="DG43" s="1823"/>
      <c r="DH43" s="882">
        <f ca="1">SUMIFS(INDIRECT("実行度合表集計!C"&amp;DH52,FALSE),実行度合表集計!$I:$I,DE43,実行度合表集計!$S:$S,$A$25,実行度合表集計!$D:$D,"&lt;&gt;")</f>
        <v>0</v>
      </c>
      <c r="DI43" s="883" t="str">
        <f t="shared" ca="1" si="65"/>
        <v/>
      </c>
      <c r="DJ43" s="884">
        <f ca="1">SUMIFS(INDIRECT("実行度合表集計!C"&amp;DJ52,FALSE),実行度合表集計!$I:$I,DE43,実行度合表集計!$S:$S,$A$25,実行度合表集計!$D:$D,"&lt;&gt;")</f>
        <v>0</v>
      </c>
      <c r="DK43" s="882">
        <f ca="1">DJ43-SUMIFS(実行度合表集計!$Q:$Q,実行度合表集計!$I:$I,DE43,実行度合表集計!$S:$S,$A$25,実行度合表集計!$D:$D,"&lt;&gt;")*1000</f>
        <v>0</v>
      </c>
      <c r="DL43" s="885">
        <f ca="1">SUMIFS(INDIRECT("実行度合表集計!C"&amp;DL52,FALSE),実行度合表集計!$I:$I,DE43,実行度合表集計!$S:$S,$A$25,実行度合表集計!$D:$D,"&lt;&gt;")*集計フラグ19</f>
        <v>0</v>
      </c>
      <c r="DM43" s="886">
        <f t="shared" ca="1" si="45"/>
        <v>0</v>
      </c>
      <c r="DN43" s="883" t="str">
        <f t="shared" ca="1" si="66"/>
        <v/>
      </c>
      <c r="DO43" s="882">
        <f t="shared" ca="1" si="46"/>
        <v>0</v>
      </c>
      <c r="DP43" s="887">
        <f t="shared" ca="1" si="47"/>
        <v>0</v>
      </c>
      <c r="DR43" s="898"/>
      <c r="DS43" s="852"/>
      <c r="DT43" s="853"/>
    </row>
    <row r="44" spans="1:124" ht="14.1" customHeight="1" thickBot="1" x14ac:dyDescent="0.3">
      <c r="A44" s="1659"/>
      <c r="B44" s="854" t="s">
        <v>348</v>
      </c>
      <c r="C44" s="1824">
        <f>集計グループ20</f>
        <v>0</v>
      </c>
      <c r="D44" s="1825"/>
      <c r="E44" s="1826"/>
      <c r="F44" s="862">
        <f ca="1">SUMIFS(INDIRECT("実行度合表集計!C"&amp;F52,FALSE),実行度合表集計!$I:$I,C44,実行度合表集計!$S:$S,$A$25,実行度合表集計!$D:$D,"&lt;&gt;")</f>
        <v>0</v>
      </c>
      <c r="G44" s="863" t="str">
        <f t="shared" ca="1" si="48"/>
        <v/>
      </c>
      <c r="H44" s="864">
        <f ca="1">SUMIFS(INDIRECT("実行度合表集計!C"&amp;H52,FALSE),実行度合表集計!$I:$I,C44,実行度合表集計!$S:$S,$A$25,実行度合表集計!$D:$D,"&lt;&gt;")</f>
        <v>0</v>
      </c>
      <c r="I44" s="862">
        <f ca="1">H44-SUMIFS(実行度合表集計!$Q:$Q,実行度合表集計!$I:$I,C44,実行度合表集計!$S:$S,$A$25,実行度合表集計!$D:$D,"&lt;&gt;")*1000</f>
        <v>0</v>
      </c>
      <c r="J44" s="865">
        <f ca="1">SUMIFS(INDIRECT("実行度合表集計!C"&amp;J52,FALSE),実行度合表集計!$I:$I,C44,実行度合表集計!$S:$S,$A$25,実行度合表集計!$D:$D,"&lt;&gt;")*集計フラグ20</f>
        <v>0</v>
      </c>
      <c r="K44" s="1824">
        <f>集計グループ20</f>
        <v>0</v>
      </c>
      <c r="L44" s="1825"/>
      <c r="M44" s="1826"/>
      <c r="N44" s="862">
        <f ca="1">SUMIFS(INDIRECT("実行度合表集計!C"&amp;N52,FALSE),実行度合表集計!$I:$I,K44,実行度合表集計!$S:$S,$A$25,実行度合表集計!$D:$D,"&lt;&gt;")</f>
        <v>0</v>
      </c>
      <c r="O44" s="863" t="str">
        <f t="shared" ca="1" si="49"/>
        <v/>
      </c>
      <c r="P44" s="864">
        <f ca="1">SUMIFS(INDIRECT("実行度合表集計!C"&amp;P52,FALSE),実行度合表集計!$I:$I,K44,実行度合表集計!$S:$S,$A$25,実行度合表集計!$D:$D,"&lt;&gt;")</f>
        <v>0</v>
      </c>
      <c r="Q44" s="862">
        <f ca="1">P44-SUMIFS(実行度合表集計!$Q:$Q,実行度合表集計!$I:$I,K44,実行度合表集計!$S:$S,$A$25,実行度合表集計!$D:$D,"&lt;&gt;")*1000</f>
        <v>0</v>
      </c>
      <c r="R44" s="865">
        <f ca="1">SUMIFS(INDIRECT("実行度合表集計!C"&amp;R52,FALSE),実行度合表集計!$I:$I,K44,実行度合表集計!$S:$S,$A$25,実行度合表集計!$D:$D,"&lt;&gt;")*集計フラグ20</f>
        <v>0</v>
      </c>
      <c r="S44" s="1824">
        <f>集計グループ20</f>
        <v>0</v>
      </c>
      <c r="T44" s="1825"/>
      <c r="U44" s="1826"/>
      <c r="V44" s="862">
        <f ca="1">SUMIFS(INDIRECT("実行度合表集計!C"&amp;V52,FALSE),実行度合表集計!$I:$I,S44,実行度合表集計!$S:$S,$A$25,実行度合表集計!$D:$D,"&lt;&gt;")</f>
        <v>0</v>
      </c>
      <c r="W44" s="863" t="str">
        <f t="shared" ca="1" si="50"/>
        <v/>
      </c>
      <c r="X44" s="864">
        <f ca="1">SUMIFS(INDIRECT("実行度合表集計!C"&amp;X52,FALSE),実行度合表集計!$I:$I,S44,実行度合表集計!$S:$S,$A$25,実行度合表集計!$D:$D,"&lt;&gt;")</f>
        <v>0</v>
      </c>
      <c r="Y44" s="862">
        <f ca="1">X44-SUMIFS(実行度合表集計!$Q:$Q,実行度合表集計!$I:$I,S44,実行度合表集計!$S:$S,$A$25,実行度合表集計!$D:$D,"&lt;&gt;")*1000</f>
        <v>0</v>
      </c>
      <c r="Z44" s="865">
        <f ca="1">SUMIFS(INDIRECT("実行度合表集計!C"&amp;Z52,FALSE),実行度合表集計!$I:$I,S44,実行度合表集計!$S:$S,$A$25,実行度合表集計!$D:$D,"&lt;&gt;")*集計フラグ20</f>
        <v>0</v>
      </c>
      <c r="AA44" s="886">
        <f t="shared" ca="1" si="39"/>
        <v>0</v>
      </c>
      <c r="AB44" s="883" t="str">
        <f t="shared" ca="1" si="51"/>
        <v/>
      </c>
      <c r="AC44" s="882">
        <f t="shared" ca="1" si="40"/>
        <v>0</v>
      </c>
      <c r="AD44" s="885">
        <f t="shared" ca="1" si="41"/>
        <v>0</v>
      </c>
      <c r="AE44" s="1659"/>
      <c r="AF44" s="854" t="s">
        <v>348</v>
      </c>
      <c r="AG44" s="1824">
        <f>集計グループ20</f>
        <v>0</v>
      </c>
      <c r="AH44" s="1825"/>
      <c r="AI44" s="1826"/>
      <c r="AJ44" s="862">
        <f ca="1">SUMIFS(INDIRECT("実行度合表集計!C"&amp;AJ52,FALSE),実行度合表集計!$I:$I,AG44,実行度合表集計!$S:$S,$A$25,実行度合表集計!$D:$D,"&lt;&gt;")</f>
        <v>0</v>
      </c>
      <c r="AK44" s="863" t="str">
        <f t="shared" ca="1" si="52"/>
        <v/>
      </c>
      <c r="AL44" s="864">
        <f ca="1">SUMIFS(INDIRECT("実行度合表集計!C"&amp;AL52,FALSE),実行度合表集計!$I:$I,AG44,実行度合表集計!$S:$S,$A$25,実行度合表集計!$D:$D,"&lt;&gt;")</f>
        <v>0</v>
      </c>
      <c r="AM44" s="862">
        <f ca="1">AL44-SUMIFS(実行度合表集計!$Q:$Q,実行度合表集計!$I:$I,AG44,実行度合表集計!$S:$S,$A$25,実行度合表集計!$D:$D,"&lt;&gt;")*1000</f>
        <v>0</v>
      </c>
      <c r="AN44" s="865">
        <f ca="1">SUMIFS(INDIRECT("実行度合表集計!C"&amp;AN52,FALSE),実行度合表集計!$I:$I,AG44,実行度合表集計!$S:$S,$A$25,実行度合表集計!$D:$D,"&lt;&gt;")*集計フラグ20</f>
        <v>0</v>
      </c>
      <c r="AO44" s="1824">
        <f>集計グループ20</f>
        <v>0</v>
      </c>
      <c r="AP44" s="1825"/>
      <c r="AQ44" s="1826"/>
      <c r="AR44" s="862">
        <f ca="1">SUMIFS(INDIRECT("実行度合表集計!C"&amp;AR52,FALSE),実行度合表集計!$I:$I,AO44,実行度合表集計!$S:$S,$A$25,実行度合表集計!$D:$D,"&lt;&gt;")</f>
        <v>0</v>
      </c>
      <c r="AS44" s="863" t="str">
        <f t="shared" ca="1" si="53"/>
        <v/>
      </c>
      <c r="AT44" s="864">
        <f ca="1">SUMIFS(INDIRECT("実行度合表集計!C"&amp;AT52,FALSE),実行度合表集計!$I:$I,AO44,実行度合表集計!$S:$S,$A$25,実行度合表集計!$D:$D,"&lt;&gt;")</f>
        <v>0</v>
      </c>
      <c r="AU44" s="862">
        <f ca="1">AT44-SUMIFS(実行度合表集計!$Q:$Q,実行度合表集計!$I:$I,AO44,実行度合表集計!$S:$S,$A$25,実行度合表集計!$D:$D,"&lt;&gt;")*1000</f>
        <v>0</v>
      </c>
      <c r="AV44" s="865">
        <f ca="1">SUMIFS(INDIRECT("実行度合表集計!C"&amp;AV52,FALSE),実行度合表集計!$I:$I,AO44,実行度合表集計!$S:$S,$A$25,実行度合表集計!$D:$D,"&lt;&gt;")*集計フラグ20</f>
        <v>0</v>
      </c>
      <c r="AW44" s="1824">
        <f>集計グループ20</f>
        <v>0</v>
      </c>
      <c r="AX44" s="1825"/>
      <c r="AY44" s="1826"/>
      <c r="AZ44" s="862">
        <f ca="1">SUMIFS(INDIRECT("実行度合表集計!C"&amp;AZ52,FALSE),実行度合表集計!$I:$I,AW44,実行度合表集計!$S:$S,$A$25,実行度合表集計!$D:$D,"&lt;&gt;")</f>
        <v>0</v>
      </c>
      <c r="BA44" s="863" t="str">
        <f t="shared" ca="1" si="54"/>
        <v/>
      </c>
      <c r="BB44" s="864">
        <f ca="1">SUMIFS(INDIRECT("実行度合表集計!C"&amp;BB52,FALSE),実行度合表集計!$I:$I,AW44,実行度合表集計!$S:$S,$A$25,実行度合表集計!$D:$D,"&lt;&gt;")</f>
        <v>0</v>
      </c>
      <c r="BC44" s="862">
        <f ca="1">BB44-SUMIFS(実行度合表集計!$Q:$Q,実行度合表集計!$I:$I,AW44,実行度合表集計!$S:$S,$A$25,実行度合表集計!$D:$D,"&lt;&gt;")*1000</f>
        <v>0</v>
      </c>
      <c r="BD44" s="865">
        <f ca="1">SUMIFS(INDIRECT("実行度合表集計!C"&amp;BD52,FALSE),実行度合表集計!$I:$I,AW44,実行度合表集計!$S:$S,$A$25,実行度合表集計!$D:$D,"&lt;&gt;")*集計フラグ20</f>
        <v>0</v>
      </c>
      <c r="BE44" s="866">
        <f t="shared" ca="1" si="42"/>
        <v>0</v>
      </c>
      <c r="BF44" s="863" t="str">
        <f t="shared" ca="1" si="67"/>
        <v/>
      </c>
      <c r="BG44" s="862">
        <f t="shared" ca="1" si="43"/>
        <v>0</v>
      </c>
      <c r="BH44" s="865">
        <f t="shared" ca="1" si="44"/>
        <v>0</v>
      </c>
      <c r="BI44" s="1659"/>
      <c r="BJ44" s="854" t="s">
        <v>348</v>
      </c>
      <c r="BK44" s="1824">
        <f>集計グループ20</f>
        <v>0</v>
      </c>
      <c r="BL44" s="1825"/>
      <c r="BM44" s="1826"/>
      <c r="BN44" s="862">
        <f ca="1">SUMIFS(INDIRECT("実行度合表集計!C"&amp;BN52,FALSE),実行度合表集計!$I:$I,BK44,実行度合表集計!$S:$S,$A$25,実行度合表集計!$D:$D,"&lt;&gt;")</f>
        <v>0</v>
      </c>
      <c r="BO44" s="863" t="str">
        <f t="shared" ca="1" si="56"/>
        <v/>
      </c>
      <c r="BP44" s="864">
        <f ca="1">SUMIFS(INDIRECT("実行度合表集計!C"&amp;BP52,FALSE),実行度合表集計!$I:$I,BK44,実行度合表集計!$S:$S,$A$25,実行度合表集計!$D:$D,"&lt;&gt;")</f>
        <v>0</v>
      </c>
      <c r="BQ44" s="862">
        <f ca="1">BP44-SUMIFS(実行度合表集計!$Q:$Q,実行度合表集計!$I:$I,BK44,実行度合表集計!$S:$S,$A$25,実行度合表集計!$D:$D,"&lt;&gt;")*1000</f>
        <v>0</v>
      </c>
      <c r="BR44" s="865">
        <f ca="1">SUMIFS(INDIRECT("実行度合表集計!C"&amp;BR52,FALSE),実行度合表集計!$I:$I,BK44,実行度合表集計!$S:$S,$A$25,実行度合表集計!$D:$D,"&lt;&gt;")*集計フラグ20</f>
        <v>0</v>
      </c>
      <c r="BS44" s="1824">
        <f>集計グループ20</f>
        <v>0</v>
      </c>
      <c r="BT44" s="1825"/>
      <c r="BU44" s="1826"/>
      <c r="BV44" s="862">
        <f ca="1">SUMIFS(INDIRECT("実行度合表集計!C"&amp;BV52,FALSE),実行度合表集計!$I:$I,BS44,実行度合表集計!$S:$S,$A$25,実行度合表集計!$D:$D,"&lt;&gt;")</f>
        <v>0</v>
      </c>
      <c r="BW44" s="863" t="str">
        <f t="shared" ca="1" si="57"/>
        <v/>
      </c>
      <c r="BX44" s="864">
        <f ca="1">SUMIFS(INDIRECT("実行度合表集計!C"&amp;BX52,FALSE),実行度合表集計!$I:$I,BS44,実行度合表集計!$S:$S,$A$25,実行度合表集計!$D:$D,"&lt;&gt;")</f>
        <v>0</v>
      </c>
      <c r="BY44" s="862">
        <f ca="1">BX44-SUMIFS(実行度合表集計!$Q:$Q,実行度合表集計!$I:$I,BS44,実行度合表集計!$S:$S,$A$25,実行度合表集計!$D:$D,"&lt;&gt;")*1000</f>
        <v>0</v>
      </c>
      <c r="BZ44" s="865">
        <f ca="1">SUMIFS(INDIRECT("実行度合表集計!C"&amp;BZ52,FALSE),実行度合表集計!$I:$I,BS44,実行度合表集計!$S:$S,$A$25,実行度合表集計!$D:$D,"&lt;&gt;")*集計フラグ20</f>
        <v>0</v>
      </c>
      <c r="CA44" s="1824">
        <f>集計グループ20</f>
        <v>0</v>
      </c>
      <c r="CB44" s="1825"/>
      <c r="CC44" s="1826"/>
      <c r="CD44" s="862">
        <f ca="1">SUMIFS(INDIRECT("実行度合表集計!C"&amp;CD52,FALSE),実行度合表集計!$I:$I,CA44,実行度合表集計!$S:$S,$A$25,実行度合表集計!$D:$D,"&lt;&gt;")</f>
        <v>0</v>
      </c>
      <c r="CE44" s="863" t="str">
        <f t="shared" ca="1" si="58"/>
        <v/>
      </c>
      <c r="CF44" s="864">
        <f ca="1">SUMIFS(INDIRECT("実行度合表集計!C"&amp;CF52,FALSE),実行度合表集計!$I:$I,CA44,実行度合表集計!$S:$S,$A$25,実行度合表集計!$D:$D,"&lt;&gt;")</f>
        <v>0</v>
      </c>
      <c r="CG44" s="862">
        <f ca="1">CF44-SUMIFS(実行度合表集計!$Q:$Q,実行度合表集計!$I:$I,CA44,実行度合表集計!$S:$S,$A$25,実行度合表集計!$D:$D,"&lt;&gt;")*1000</f>
        <v>0</v>
      </c>
      <c r="CH44" s="865">
        <f ca="1">SUMIFS(INDIRECT("実行度合表集計!C"&amp;CH52,FALSE),実行度合表集計!$I:$I,CA44,実行度合表集計!$S:$S,$A$25,実行度合表集計!$D:$D,"&lt;&gt;")*集計フラグ20</f>
        <v>0</v>
      </c>
      <c r="CI44" s="866">
        <f t="shared" ca="1" si="59"/>
        <v>0</v>
      </c>
      <c r="CJ44" s="863" t="str">
        <f t="shared" ca="1" si="60"/>
        <v/>
      </c>
      <c r="CK44" s="862">
        <f t="shared" ca="1" si="61"/>
        <v>0</v>
      </c>
      <c r="CL44" s="865">
        <f t="shared" ca="1" si="62"/>
        <v>0</v>
      </c>
      <c r="CM44" s="1659"/>
      <c r="CN44" s="854" t="s">
        <v>348</v>
      </c>
      <c r="CO44" s="1824">
        <f>集計グループ20</f>
        <v>0</v>
      </c>
      <c r="CP44" s="1825"/>
      <c r="CQ44" s="1826"/>
      <c r="CR44" s="862">
        <f ca="1">SUMIFS(INDIRECT("実行度合表集計!C"&amp;CR52,FALSE),実行度合表集計!$I:$I,CO44,実行度合表集計!$S:$S,$A$25,実行度合表集計!$D:$D,"&lt;&gt;")</f>
        <v>0</v>
      </c>
      <c r="CS44" s="863" t="str">
        <f t="shared" ca="1" si="63"/>
        <v/>
      </c>
      <c r="CT44" s="864">
        <f ca="1">SUMIFS(INDIRECT("実行度合表集計!C"&amp;CT52,FALSE),実行度合表集計!$I:$I,CO44,実行度合表集計!$S:$S,$A$25,実行度合表集計!$D:$D,"&lt;&gt;")</f>
        <v>0</v>
      </c>
      <c r="CU44" s="862">
        <f ca="1">CT44-SUMIFS(実行度合表集計!$Q:$Q,実行度合表集計!$I:$I,CO44,実行度合表集計!$S:$S,$A$25,実行度合表集計!$D:$D,"&lt;&gt;")*1000</f>
        <v>0</v>
      </c>
      <c r="CV44" s="865">
        <f ca="1">SUMIFS(INDIRECT("実行度合表集計!C"&amp;CV52,FALSE),実行度合表集計!$I:$I,CO44,実行度合表集計!$S:$S,$A$25,実行度合表集計!$D:$D,"&lt;&gt;")*集計フラグ20</f>
        <v>0</v>
      </c>
      <c r="CW44" s="1824">
        <f>集計グループ20</f>
        <v>0</v>
      </c>
      <c r="CX44" s="1825"/>
      <c r="CY44" s="1826"/>
      <c r="CZ44" s="862">
        <f ca="1">SUMIFS(INDIRECT("実行度合表集計!C"&amp;CZ52,FALSE),実行度合表集計!$I:$I,CW44,実行度合表集計!$S:$S,$A$25,実行度合表集計!$D:$D,"&lt;&gt;")</f>
        <v>0</v>
      </c>
      <c r="DA44" s="863" t="str">
        <f t="shared" ca="1" si="64"/>
        <v/>
      </c>
      <c r="DB44" s="864">
        <f ca="1">SUMIFS(INDIRECT("実行度合表集計!C"&amp;DB52,FALSE),実行度合表集計!$I:$I,CW44,実行度合表集計!$S:$S,$A$25,実行度合表集計!$D:$D,"&lt;&gt;")</f>
        <v>0</v>
      </c>
      <c r="DC44" s="862">
        <f ca="1">DB44-SUMIFS(実行度合表集計!$Q:$Q,実行度合表集計!$I:$I,CW44,実行度合表集計!$S:$S,$A$25,実行度合表集計!$D:$D,"&lt;&gt;")*1000</f>
        <v>0</v>
      </c>
      <c r="DD44" s="865">
        <f ca="1">SUMIFS(INDIRECT("実行度合表集計!C"&amp;DD52,FALSE),実行度合表集計!$I:$I,CW44,実行度合表集計!$S:$S,$A$25,実行度合表集計!$D:$D,"&lt;&gt;")*集計フラグ20</f>
        <v>0</v>
      </c>
      <c r="DE44" s="1824">
        <f>集計グループ20</f>
        <v>0</v>
      </c>
      <c r="DF44" s="1825"/>
      <c r="DG44" s="1826"/>
      <c r="DH44" s="862">
        <f ca="1">SUMIFS(INDIRECT("実行度合表集計!C"&amp;DH52,FALSE),実行度合表集計!$I:$I,DE44,実行度合表集計!$S:$S,$A$25,実行度合表集計!$D:$D,"&lt;&gt;")</f>
        <v>0</v>
      </c>
      <c r="DI44" s="863" t="str">
        <f t="shared" ca="1" si="65"/>
        <v/>
      </c>
      <c r="DJ44" s="864">
        <f ca="1">SUMIFS(INDIRECT("実行度合表集計!C"&amp;DJ52,FALSE),実行度合表集計!$I:$I,DE44,実行度合表集計!$S:$S,$A$25,実行度合表集計!$D:$D,"&lt;&gt;")</f>
        <v>0</v>
      </c>
      <c r="DK44" s="862">
        <f ca="1">DJ44-SUMIFS(実行度合表集計!$Q:$Q,実行度合表集計!$I:$I,DE44,実行度合表集計!$S:$S,$A$25,実行度合表集計!$D:$D,"&lt;&gt;")*1000</f>
        <v>0</v>
      </c>
      <c r="DL44" s="865">
        <f ca="1">SUMIFS(INDIRECT("実行度合表集計!C"&amp;DL52,FALSE),実行度合表集計!$I:$I,DE44,実行度合表集計!$S:$S,$A$25,実行度合表集計!$D:$D,"&lt;&gt;")*集計フラグ20</f>
        <v>0</v>
      </c>
      <c r="DM44" s="866">
        <f t="shared" ca="1" si="45"/>
        <v>0</v>
      </c>
      <c r="DN44" s="863" t="str">
        <f t="shared" ca="1" si="66"/>
        <v/>
      </c>
      <c r="DO44" s="862">
        <f t="shared" ca="1" si="46"/>
        <v>0</v>
      </c>
      <c r="DP44" s="867">
        <f t="shared" ca="1" si="47"/>
        <v>0</v>
      </c>
      <c r="DR44" s="929"/>
      <c r="DS44" s="922"/>
      <c r="DT44" s="930"/>
    </row>
    <row r="45" spans="1:124" ht="14.1" customHeight="1" thickBot="1" x14ac:dyDescent="0.3">
      <c r="A45" s="1693" t="s">
        <v>44</v>
      </c>
      <c r="B45" s="827"/>
      <c r="C45" s="931" t="s">
        <v>45</v>
      </c>
      <c r="D45" s="831" t="s">
        <v>29</v>
      </c>
      <c r="E45" s="932" t="s">
        <v>28</v>
      </c>
      <c r="F45" s="933" t="s">
        <v>306</v>
      </c>
      <c r="G45" s="1686" t="s">
        <v>46</v>
      </c>
      <c r="H45" s="1687"/>
      <c r="I45" s="1688"/>
      <c r="J45" s="1692"/>
      <c r="K45" s="931" t="s">
        <v>45</v>
      </c>
      <c r="L45" s="831" t="s">
        <v>29</v>
      </c>
      <c r="M45" s="932" t="s">
        <v>28</v>
      </c>
      <c r="N45" s="933" t="s">
        <v>306</v>
      </c>
      <c r="O45" s="1686" t="s">
        <v>46</v>
      </c>
      <c r="P45" s="1687"/>
      <c r="Q45" s="1688"/>
      <c r="R45" s="1692"/>
      <c r="S45" s="931" t="s">
        <v>45</v>
      </c>
      <c r="T45" s="831" t="s">
        <v>29</v>
      </c>
      <c r="U45" s="932" t="s">
        <v>28</v>
      </c>
      <c r="V45" s="933" t="s">
        <v>306</v>
      </c>
      <c r="W45" s="1686" t="s">
        <v>46</v>
      </c>
      <c r="X45" s="1687"/>
      <c r="Y45" s="1688"/>
      <c r="Z45" s="1688"/>
      <c r="AA45" s="1790" t="s">
        <v>340</v>
      </c>
      <c r="AB45" s="1788"/>
      <c r="AC45" s="1788" t="s">
        <v>341</v>
      </c>
      <c r="AD45" s="1789"/>
      <c r="AE45" s="1861" t="s">
        <v>44</v>
      </c>
      <c r="AF45" s="827"/>
      <c r="AG45" s="931" t="s">
        <v>45</v>
      </c>
      <c r="AH45" s="831" t="s">
        <v>29</v>
      </c>
      <c r="AI45" s="932" t="s">
        <v>28</v>
      </c>
      <c r="AJ45" s="933" t="s">
        <v>306</v>
      </c>
      <c r="AK45" s="1686" t="s">
        <v>46</v>
      </c>
      <c r="AL45" s="1687"/>
      <c r="AM45" s="1688"/>
      <c r="AN45" s="1692"/>
      <c r="AO45" s="931" t="s">
        <v>45</v>
      </c>
      <c r="AP45" s="831" t="s">
        <v>29</v>
      </c>
      <c r="AQ45" s="932" t="s">
        <v>28</v>
      </c>
      <c r="AR45" s="933" t="s">
        <v>306</v>
      </c>
      <c r="AS45" s="1686" t="s">
        <v>46</v>
      </c>
      <c r="AT45" s="1687"/>
      <c r="AU45" s="1688"/>
      <c r="AV45" s="1692"/>
      <c r="AW45" s="931" t="s">
        <v>45</v>
      </c>
      <c r="AX45" s="831" t="s">
        <v>29</v>
      </c>
      <c r="AY45" s="932" t="s">
        <v>28</v>
      </c>
      <c r="AZ45" s="933" t="s">
        <v>306</v>
      </c>
      <c r="BA45" s="1686" t="s">
        <v>46</v>
      </c>
      <c r="BB45" s="1687"/>
      <c r="BC45" s="1688"/>
      <c r="BD45" s="1692"/>
      <c r="BE45" s="1790" t="s">
        <v>340</v>
      </c>
      <c r="BF45" s="1788"/>
      <c r="BG45" s="1788" t="s">
        <v>341</v>
      </c>
      <c r="BH45" s="1789"/>
      <c r="BI45" s="1693" t="s">
        <v>44</v>
      </c>
      <c r="BJ45" s="827"/>
      <c r="BK45" s="931" t="s">
        <v>45</v>
      </c>
      <c r="BL45" s="831" t="s">
        <v>29</v>
      </c>
      <c r="BM45" s="932" t="s">
        <v>28</v>
      </c>
      <c r="BN45" s="933" t="s">
        <v>306</v>
      </c>
      <c r="BO45" s="1686" t="s">
        <v>46</v>
      </c>
      <c r="BP45" s="1687"/>
      <c r="BQ45" s="1688"/>
      <c r="BR45" s="1692"/>
      <c r="BS45" s="931" t="s">
        <v>45</v>
      </c>
      <c r="BT45" s="831" t="s">
        <v>29</v>
      </c>
      <c r="BU45" s="932" t="s">
        <v>28</v>
      </c>
      <c r="BV45" s="933" t="s">
        <v>306</v>
      </c>
      <c r="BW45" s="1686" t="s">
        <v>46</v>
      </c>
      <c r="BX45" s="1687"/>
      <c r="BY45" s="1688"/>
      <c r="BZ45" s="1692"/>
      <c r="CA45" s="931" t="s">
        <v>45</v>
      </c>
      <c r="CB45" s="831" t="s">
        <v>29</v>
      </c>
      <c r="CC45" s="932" t="s">
        <v>28</v>
      </c>
      <c r="CD45" s="933" t="s">
        <v>306</v>
      </c>
      <c r="CE45" s="1686" t="s">
        <v>46</v>
      </c>
      <c r="CF45" s="1687"/>
      <c r="CG45" s="1688"/>
      <c r="CH45" s="1688"/>
      <c r="CI45" s="1790" t="s">
        <v>340</v>
      </c>
      <c r="CJ45" s="1788"/>
      <c r="CK45" s="1788" t="s">
        <v>341</v>
      </c>
      <c r="CL45" s="1789"/>
      <c r="CM45" s="1693" t="s">
        <v>44</v>
      </c>
      <c r="CN45" s="827"/>
      <c r="CO45" s="931" t="s">
        <v>45</v>
      </c>
      <c r="CP45" s="831" t="s">
        <v>29</v>
      </c>
      <c r="CQ45" s="932" t="s">
        <v>28</v>
      </c>
      <c r="CR45" s="933" t="s">
        <v>306</v>
      </c>
      <c r="CS45" s="1686" t="s">
        <v>46</v>
      </c>
      <c r="CT45" s="1687"/>
      <c r="CU45" s="1688"/>
      <c r="CV45" s="1692"/>
      <c r="CW45" s="931" t="s">
        <v>45</v>
      </c>
      <c r="CX45" s="831" t="s">
        <v>29</v>
      </c>
      <c r="CY45" s="932" t="s">
        <v>28</v>
      </c>
      <c r="CZ45" s="933" t="s">
        <v>306</v>
      </c>
      <c r="DA45" s="1686" t="s">
        <v>46</v>
      </c>
      <c r="DB45" s="1687"/>
      <c r="DC45" s="1688"/>
      <c r="DD45" s="1692"/>
      <c r="DE45" s="931" t="s">
        <v>45</v>
      </c>
      <c r="DF45" s="831" t="s">
        <v>29</v>
      </c>
      <c r="DG45" s="932" t="s">
        <v>28</v>
      </c>
      <c r="DH45" s="933" t="s">
        <v>306</v>
      </c>
      <c r="DI45" s="1686" t="s">
        <v>46</v>
      </c>
      <c r="DJ45" s="1687"/>
      <c r="DK45" s="1688"/>
      <c r="DL45" s="1688"/>
      <c r="DM45" s="1790" t="s">
        <v>340</v>
      </c>
      <c r="DN45" s="1788"/>
      <c r="DO45" s="1788" t="s">
        <v>341</v>
      </c>
      <c r="DP45" s="1789"/>
      <c r="DR45" s="934" t="s">
        <v>45</v>
      </c>
      <c r="DS45" s="935" t="s">
        <v>307</v>
      </c>
    </row>
    <row r="46" spans="1:124" ht="14.1" customHeight="1" x14ac:dyDescent="0.25">
      <c r="A46" s="1658"/>
      <c r="B46" s="936" t="s">
        <v>32</v>
      </c>
      <c r="C46" s="937" t="e">
        <f ca="1">SUM(J5:J24)</f>
        <v>#REF!</v>
      </c>
      <c r="D46" s="938" t="e">
        <f ca="1">F46/E46</f>
        <v>#REF!</v>
      </c>
      <c r="E46" s="939" t="e">
        <f ca="1">SUM(F5:F24)</f>
        <v>#REF!</v>
      </c>
      <c r="F46" s="940" t="e">
        <f ca="1">SUM(I5:I24)</f>
        <v>#REF!</v>
      </c>
      <c r="G46" s="1661" t="s">
        <v>47</v>
      </c>
      <c r="H46" s="1446" t="e">
        <f ca="1">SUM(H5:H24)</f>
        <v>#REF!</v>
      </c>
      <c r="I46" s="1853" t="e">
        <f ca="1">IF(E49&lt;&gt;0,E50/E49,0)</f>
        <v>#REF!</v>
      </c>
      <c r="J46" s="1857"/>
      <c r="K46" s="937" t="e">
        <f ca="1">SUM(R5:R24)</f>
        <v>#REF!</v>
      </c>
      <c r="L46" s="938" t="e">
        <f ca="1">N46/M46</f>
        <v>#REF!</v>
      </c>
      <c r="M46" s="939" t="e">
        <f ca="1">SUM(N5:N24)</f>
        <v>#REF!</v>
      </c>
      <c r="N46" s="940" t="e">
        <f ca="1">SUM(Q5:Q24)</f>
        <v>#REF!</v>
      </c>
      <c r="O46" s="1661" t="s">
        <v>47</v>
      </c>
      <c r="P46" s="1446" t="e">
        <f ca="1">SUM(P5:P24)</f>
        <v>#REF!</v>
      </c>
      <c r="Q46" s="1853" t="e">
        <f ca="1">IF(M49&lt;&gt;0,M50/M49,0)</f>
        <v>#REF!</v>
      </c>
      <c r="R46" s="1857"/>
      <c r="S46" s="937" t="e">
        <f ca="1">SUM(Z5:Z24)</f>
        <v>#REF!</v>
      </c>
      <c r="T46" s="938" t="e">
        <f ca="1">V46/U46</f>
        <v>#REF!</v>
      </c>
      <c r="U46" s="939" t="e">
        <f ca="1">SUM(V5:V24)</f>
        <v>#REF!</v>
      </c>
      <c r="V46" s="940" t="e">
        <f ca="1">SUM(Y5:Y24)</f>
        <v>#REF!</v>
      </c>
      <c r="W46" s="1661" t="s">
        <v>47</v>
      </c>
      <c r="X46" s="1446" t="e">
        <f ca="1">SUM(X5:X24)</f>
        <v>#REF!</v>
      </c>
      <c r="Y46" s="1853" t="e">
        <f ca="1">IF(U49&lt;&gt;0,U50/U49,0)</f>
        <v>#REF!</v>
      </c>
      <c r="Z46" s="1860"/>
      <c r="AA46" s="1466" t="e">
        <f ca="1">SUM(AA5:AA24)</f>
        <v>#REF!</v>
      </c>
      <c r="AB46" s="1448" t="e">
        <f ca="1">AC46/AA46</f>
        <v>#REF!</v>
      </c>
      <c r="AC46" s="1470" t="e">
        <f ca="1">SUM(AA25:AA44)</f>
        <v>#REF!</v>
      </c>
      <c r="AD46" s="1474" t="s">
        <v>349</v>
      </c>
      <c r="AE46" s="1850"/>
      <c r="AF46" s="936" t="s">
        <v>32</v>
      </c>
      <c r="AG46" s="937" t="e">
        <f ca="1">SUM(AN5:AN24)</f>
        <v>#REF!</v>
      </c>
      <c r="AH46" s="938" t="e">
        <f ca="1">AJ46/AI46</f>
        <v>#REF!</v>
      </c>
      <c r="AI46" s="939" t="e">
        <f ca="1">SUM(AJ5:AJ24)</f>
        <v>#REF!</v>
      </c>
      <c r="AJ46" s="940" t="e">
        <f ca="1">SUM(AM5:AM24)</f>
        <v>#REF!</v>
      </c>
      <c r="AK46" s="1661" t="s">
        <v>47</v>
      </c>
      <c r="AL46" s="1446" t="e">
        <f ca="1">SUM(AL5:AL24)</f>
        <v>#REF!</v>
      </c>
      <c r="AM46" s="1853" t="e">
        <f ca="1">IF(AI49&lt;&gt;0,AI50/AI49,0)</f>
        <v>#REF!</v>
      </c>
      <c r="AN46" s="1857"/>
      <c r="AO46" s="937" t="e">
        <f ca="1">SUM(AV5:AV24)</f>
        <v>#REF!</v>
      </c>
      <c r="AP46" s="938" t="e">
        <f ca="1">AR46/AQ46</f>
        <v>#REF!</v>
      </c>
      <c r="AQ46" s="939" t="e">
        <f ca="1">SUM(AR5:AR24)</f>
        <v>#REF!</v>
      </c>
      <c r="AR46" s="940" t="e">
        <f ca="1">SUM(AU5:AU24)</f>
        <v>#REF!</v>
      </c>
      <c r="AS46" s="1661" t="s">
        <v>47</v>
      </c>
      <c r="AT46" s="941" t="e">
        <f ca="1">SUM(AT5:AT24)</f>
        <v>#REF!</v>
      </c>
      <c r="AU46" s="1853" t="e">
        <f ca="1">IF(AQ49&lt;&gt;0,AQ50/AQ49,0)</f>
        <v>#REF!</v>
      </c>
      <c r="AV46" s="1857"/>
      <c r="AW46" s="937" t="e">
        <f ca="1">SUM(BD5:BD24)</f>
        <v>#REF!</v>
      </c>
      <c r="AX46" s="938" t="e">
        <f ca="1">AZ46/AY46</f>
        <v>#REF!</v>
      </c>
      <c r="AY46" s="939" t="e">
        <f ca="1">SUM(AZ5:AZ24)</f>
        <v>#REF!</v>
      </c>
      <c r="AZ46" s="940" t="e">
        <f ca="1">SUM(BC5:BC24)</f>
        <v>#REF!</v>
      </c>
      <c r="BA46" s="1661" t="s">
        <v>47</v>
      </c>
      <c r="BB46" s="941" t="e">
        <f ca="1">SUM(BB5:BB24)</f>
        <v>#REF!</v>
      </c>
      <c r="BC46" s="1853" t="e">
        <f ca="1">IF(AY49&lt;&gt;0,AY50/AY49,0)</f>
        <v>#REF!</v>
      </c>
      <c r="BD46" s="1857"/>
      <c r="BE46" s="1466" t="e">
        <f ca="1">SUM(BE5:BE24)</f>
        <v>#REF!</v>
      </c>
      <c r="BF46" s="1448" t="e">
        <f ca="1">BG46/BE46</f>
        <v>#REF!</v>
      </c>
      <c r="BG46" s="1470" t="e">
        <f ca="1">SUM(BE25:BE44)</f>
        <v>#REF!</v>
      </c>
      <c r="BH46" s="1474" t="s">
        <v>349</v>
      </c>
      <c r="BI46" s="1658"/>
      <c r="BJ46" s="936" t="s">
        <v>32</v>
      </c>
      <c r="BK46" s="937" t="e">
        <f ca="1">SUM(BR5:BR24)</f>
        <v>#REF!</v>
      </c>
      <c r="BL46" s="938" t="e">
        <f ca="1">BN46/BM46</f>
        <v>#REF!</v>
      </c>
      <c r="BM46" s="939" t="e">
        <f ca="1">SUM(BN5:BN24)</f>
        <v>#REF!</v>
      </c>
      <c r="BN46" s="940" t="e">
        <f ca="1">SUM(BQ5:BQ24)</f>
        <v>#REF!</v>
      </c>
      <c r="BO46" s="1661" t="s">
        <v>47</v>
      </c>
      <c r="BP46" s="941" t="e">
        <f ca="1">SUM(BP5:BP24)</f>
        <v>#REF!</v>
      </c>
      <c r="BQ46" s="1652" t="e">
        <f ca="1">IF(BM49&lt;&gt;0,BM50/BM49,0)</f>
        <v>#REF!</v>
      </c>
      <c r="BR46" s="1678"/>
      <c r="BS46" s="937" t="e">
        <f ca="1">SUM(BZ5:BZ24)</f>
        <v>#REF!</v>
      </c>
      <c r="BT46" s="938" t="e">
        <f ca="1">BV46/BU46</f>
        <v>#REF!</v>
      </c>
      <c r="BU46" s="939" t="e">
        <f ca="1">SUM(BV5:BV24)</f>
        <v>#REF!</v>
      </c>
      <c r="BV46" s="940" t="e">
        <f ca="1">SUM(BY5:BY24)</f>
        <v>#REF!</v>
      </c>
      <c r="BW46" s="1661" t="s">
        <v>47</v>
      </c>
      <c r="BX46" s="941" t="e">
        <f ca="1">SUM(BX5:BX24)</f>
        <v>#REF!</v>
      </c>
      <c r="BY46" s="1652" t="e">
        <f ca="1">IF(BU49&lt;&gt;0,BU50/BU49,0)</f>
        <v>#REF!</v>
      </c>
      <c r="BZ46" s="1678"/>
      <c r="CA46" s="937" t="e">
        <f ca="1">SUM(CH5:CH24)</f>
        <v>#REF!</v>
      </c>
      <c r="CB46" s="938" t="e">
        <f ca="1">CD46/CC46</f>
        <v>#REF!</v>
      </c>
      <c r="CC46" s="939" t="e">
        <f ca="1">SUM(CD5:CD24)</f>
        <v>#REF!</v>
      </c>
      <c r="CD46" s="940" t="e">
        <f ca="1">SUM(CG5:CG24)</f>
        <v>#REF!</v>
      </c>
      <c r="CE46" s="1661" t="s">
        <v>47</v>
      </c>
      <c r="CF46" s="941" t="e">
        <f ca="1">SUM(CF5:CF24)</f>
        <v>#REF!</v>
      </c>
      <c r="CG46" s="1652" t="e">
        <f ca="1">IF(CC49&lt;&gt;0,CC50/CC49,0)</f>
        <v>#REF!</v>
      </c>
      <c r="CH46" s="1682"/>
      <c r="CI46" s="1466" t="e">
        <f ca="1">SUM(CI5:CI24)</f>
        <v>#REF!</v>
      </c>
      <c r="CJ46" s="1448" t="e">
        <f ca="1">CK46/CI46</f>
        <v>#REF!</v>
      </c>
      <c r="CK46" s="1470" t="e">
        <f ca="1">SUM(CI25:CI44)</f>
        <v>#REF!</v>
      </c>
      <c r="CL46" s="1474" t="s">
        <v>349</v>
      </c>
      <c r="CM46" s="1658"/>
      <c r="CN46" s="936" t="s">
        <v>32</v>
      </c>
      <c r="CO46" s="937" t="e">
        <f ca="1">SUM(CV5:CV24)</f>
        <v>#REF!</v>
      </c>
      <c r="CP46" s="938" t="e">
        <f ca="1">CR46/CQ46</f>
        <v>#REF!</v>
      </c>
      <c r="CQ46" s="939" t="e">
        <f ca="1">SUM(CR5:CR24)</f>
        <v>#REF!</v>
      </c>
      <c r="CR46" s="940" t="e">
        <f ca="1">SUM(CU5:CU24)</f>
        <v>#REF!</v>
      </c>
      <c r="CS46" s="1661" t="s">
        <v>47</v>
      </c>
      <c r="CT46" s="941" t="e">
        <f ca="1">SUM(CT5:CT24)</f>
        <v>#REF!</v>
      </c>
      <c r="CU46" s="1652" t="e">
        <f ca="1">IF(CQ49&lt;&gt;0,CQ50/CQ49,0)</f>
        <v>#REF!</v>
      </c>
      <c r="CV46" s="1678"/>
      <c r="CW46" s="937" t="e">
        <f ca="1">SUM(DD5:DD24)</f>
        <v>#REF!</v>
      </c>
      <c r="CX46" s="938" t="e">
        <f ca="1">CZ46/CY46</f>
        <v>#REF!</v>
      </c>
      <c r="CY46" s="939" t="e">
        <f ca="1">SUM(CZ5:CZ24)</f>
        <v>#REF!</v>
      </c>
      <c r="CZ46" s="940" t="e">
        <f ca="1">SUM(DC5:DC24)</f>
        <v>#REF!</v>
      </c>
      <c r="DA46" s="1661" t="s">
        <v>47</v>
      </c>
      <c r="DB46" s="941" t="e">
        <f ca="1">SUM(DB5:DB24)</f>
        <v>#REF!</v>
      </c>
      <c r="DC46" s="1652" t="e">
        <f ca="1">IF(CY49&lt;&gt;0,CY50/CY49,0)</f>
        <v>#REF!</v>
      </c>
      <c r="DD46" s="1678"/>
      <c r="DE46" s="937" t="e">
        <f ca="1">SUM(DL5:DL24)</f>
        <v>#REF!</v>
      </c>
      <c r="DF46" s="938" t="e">
        <f ca="1">DH46/DG46</f>
        <v>#REF!</v>
      </c>
      <c r="DG46" s="939" t="e">
        <f ca="1">SUM(DH5:DH24)</f>
        <v>#REF!</v>
      </c>
      <c r="DH46" s="940" t="e">
        <f ca="1">SUM(DK5:DK24)</f>
        <v>#REF!</v>
      </c>
      <c r="DI46" s="1661" t="s">
        <v>47</v>
      </c>
      <c r="DJ46" s="941" t="e">
        <f ca="1">SUM(DJ5:DJ24)</f>
        <v>#REF!</v>
      </c>
      <c r="DK46" s="1652" t="e">
        <f ca="1">IF(DG49&lt;&gt;0,DG50/DG49,0)</f>
        <v>#REF!</v>
      </c>
      <c r="DL46" s="1682"/>
      <c r="DM46" s="1466" t="e">
        <f ca="1">SUM(DM5:DM24)</f>
        <v>#REF!</v>
      </c>
      <c r="DN46" s="1448" t="e">
        <f ca="1">DO46/DM46</f>
        <v>#REF!</v>
      </c>
      <c r="DO46" s="1470" t="e">
        <f ca="1">SUM(DM25:DM44)</f>
        <v>#REF!</v>
      </c>
      <c r="DP46" s="1474" t="s">
        <v>349</v>
      </c>
      <c r="DR46" s="944">
        <f>COUNTA(DR5:DR44)</f>
        <v>0</v>
      </c>
      <c r="DS46" s="945">
        <f>SUM(DS5:DS44)</f>
        <v>0</v>
      </c>
    </row>
    <row r="47" spans="1:124" ht="14.1" customHeight="1" x14ac:dyDescent="0.25">
      <c r="A47" s="1659"/>
      <c r="B47" s="946" t="s">
        <v>43</v>
      </c>
      <c r="C47" s="947" t="e">
        <f ca="1">SUM(J25:J44)</f>
        <v>#REF!</v>
      </c>
      <c r="D47" s="938" t="e">
        <f ca="1">IF(F47&lt;&gt;0,F47/E47,0)</f>
        <v>#REF!</v>
      </c>
      <c r="E47" s="948" t="e">
        <f ca="1">SUM(F25:F44)</f>
        <v>#REF!</v>
      </c>
      <c r="F47" s="949" t="e">
        <f ca="1">SUM(I25:I44)</f>
        <v>#REF!</v>
      </c>
      <c r="G47" s="1681"/>
      <c r="H47" s="1447" t="e">
        <f ca="1">SUM(H25:H44)</f>
        <v>#REF!</v>
      </c>
      <c r="I47" s="1858"/>
      <c r="J47" s="1859"/>
      <c r="K47" s="947" t="e">
        <f ca="1">SUM(R25:R44)</f>
        <v>#REF!</v>
      </c>
      <c r="L47" s="938" t="e">
        <f ca="1">IF(N47&lt;&gt;0,N47/M47,0)</f>
        <v>#REF!</v>
      </c>
      <c r="M47" s="948" t="e">
        <f ca="1">SUM(N25:N44)</f>
        <v>#REF!</v>
      </c>
      <c r="N47" s="949" t="e">
        <f ca="1">SUM(Q25:Q44)</f>
        <v>#REF!</v>
      </c>
      <c r="O47" s="1681"/>
      <c r="P47" s="1447" t="e">
        <f ca="1">SUM(P25:P44)</f>
        <v>#REF!</v>
      </c>
      <c r="Q47" s="1858"/>
      <c r="R47" s="1859"/>
      <c r="S47" s="947" t="e">
        <f ca="1">SUM(Z25:Z44)</f>
        <v>#REF!</v>
      </c>
      <c r="T47" s="938" t="e">
        <f ca="1">IF(V47&lt;&gt;0,V47/U47,0)</f>
        <v>#REF!</v>
      </c>
      <c r="U47" s="948" t="e">
        <f ca="1">SUM(V25:V44)</f>
        <v>#REF!</v>
      </c>
      <c r="V47" s="949" t="e">
        <f ca="1">SUM(Y25:Y44)</f>
        <v>#REF!</v>
      </c>
      <c r="W47" s="1681"/>
      <c r="X47" s="1447" t="e">
        <f ca="1">SUM(X25:X44)</f>
        <v>#REF!</v>
      </c>
      <c r="Y47" s="1858"/>
      <c r="Z47" s="1858"/>
      <c r="AA47" s="1467" t="e">
        <f ca="1">SUMIF(C4:Z4,"利益額",C46:Z46)</f>
        <v>#REF!</v>
      </c>
      <c r="AB47" s="1449" t="e">
        <f t="shared" ref="AB47:AB51" ca="1" si="68">AC47/AA47</f>
        <v>#REF!</v>
      </c>
      <c r="AC47" s="1471" t="e">
        <f ca="1">SUMIF(C4:Z4,"利益額",C47:Z47)</f>
        <v>#REF!</v>
      </c>
      <c r="AD47" s="1475" t="s">
        <v>350</v>
      </c>
      <c r="AE47" s="1851"/>
      <c r="AF47" s="946" t="s">
        <v>43</v>
      </c>
      <c r="AG47" s="947" t="e">
        <f ca="1">SUM(AN25:AN44)</f>
        <v>#REF!</v>
      </c>
      <c r="AH47" s="938" t="e">
        <f ca="1">IF(AJ47&lt;&gt;0,AJ47/AI47,0)</f>
        <v>#REF!</v>
      </c>
      <c r="AI47" s="948" t="e">
        <f ca="1">SUM(AJ25:AJ44)</f>
        <v>#REF!</v>
      </c>
      <c r="AJ47" s="949" t="e">
        <f ca="1">SUM(AM25:AM44)</f>
        <v>#REF!</v>
      </c>
      <c r="AK47" s="1681"/>
      <c r="AL47" s="1447" t="e">
        <f ca="1">SUM(AL25:AL44)</f>
        <v>#REF!</v>
      </c>
      <c r="AM47" s="1858"/>
      <c r="AN47" s="1859"/>
      <c r="AO47" s="947" t="e">
        <f ca="1">SUM(AV25:AV44)</f>
        <v>#REF!</v>
      </c>
      <c r="AP47" s="938" t="e">
        <f ca="1">IF(AR47&lt;&gt;0,AR47/AQ47,0)</f>
        <v>#REF!</v>
      </c>
      <c r="AQ47" s="948" t="e">
        <f ca="1">SUM(AR25:AR44)</f>
        <v>#REF!</v>
      </c>
      <c r="AR47" s="949" t="e">
        <f ca="1">SUM(AU25:AU44)</f>
        <v>#REF!</v>
      </c>
      <c r="AS47" s="1681"/>
      <c r="AT47" s="1447" t="e">
        <f ca="1">SUM(AT25:AT44)</f>
        <v>#REF!</v>
      </c>
      <c r="AU47" s="1858"/>
      <c r="AV47" s="1859"/>
      <c r="AW47" s="947" t="e">
        <f ca="1">SUM(BD25:BD44)</f>
        <v>#REF!</v>
      </c>
      <c r="AX47" s="938" t="e">
        <f ca="1">IF(AZ47&lt;&gt;0,AZ47/AY47,0)</f>
        <v>#REF!</v>
      </c>
      <c r="AY47" s="948" t="e">
        <f ca="1">SUM(AZ25:AZ44)</f>
        <v>#REF!</v>
      </c>
      <c r="AZ47" s="949" t="e">
        <f ca="1">SUM(BC25:BC44)</f>
        <v>#REF!</v>
      </c>
      <c r="BA47" s="1681"/>
      <c r="BB47" s="1447" t="e">
        <f ca="1">SUM(BB25:BB44)</f>
        <v>#REF!</v>
      </c>
      <c r="BC47" s="1858"/>
      <c r="BD47" s="1859"/>
      <c r="BE47" s="1467" t="e">
        <f ca="1">SUMIF(AG4:BD4,"利益額",AG46:BD46)+AA47</f>
        <v>#REF!</v>
      </c>
      <c r="BF47" s="1449" t="e">
        <f t="shared" ref="BF47:BF51" ca="1" si="69">BG47/BE47</f>
        <v>#REF!</v>
      </c>
      <c r="BG47" s="1471" t="e">
        <f ca="1">SUMIF(AG4:BD4,"利益額",AG47:BD47)+AC47</f>
        <v>#REF!</v>
      </c>
      <c r="BH47" s="1475" t="s">
        <v>350</v>
      </c>
      <c r="BI47" s="1659"/>
      <c r="BJ47" s="946" t="s">
        <v>43</v>
      </c>
      <c r="BK47" s="947" t="e">
        <f ca="1">SUM(BR25:BR44)</f>
        <v>#REF!</v>
      </c>
      <c r="BL47" s="938" t="e">
        <f ca="1">IF(BN47&lt;&gt;0,BN47/BM47,0)</f>
        <v>#REF!</v>
      </c>
      <c r="BM47" s="948" t="e">
        <f ca="1">SUM(BN25:BN44)</f>
        <v>#REF!</v>
      </c>
      <c r="BN47" s="949" t="e">
        <f ca="1">SUM(BQ25:BQ44)</f>
        <v>#REF!</v>
      </c>
      <c r="BO47" s="1681"/>
      <c r="BP47" s="1447" t="e">
        <f ca="1">SUM(BP25:BP44)</f>
        <v>#REF!</v>
      </c>
      <c r="BQ47" s="1679"/>
      <c r="BR47" s="1680"/>
      <c r="BS47" s="947" t="e">
        <f ca="1">SUM(BZ25:BZ44)</f>
        <v>#REF!</v>
      </c>
      <c r="BT47" s="938" t="e">
        <f ca="1">IF(BV47&lt;&gt;0,BV47/BU47,0)</f>
        <v>#REF!</v>
      </c>
      <c r="BU47" s="948" t="e">
        <f ca="1">SUM(BV25:BV44)</f>
        <v>#REF!</v>
      </c>
      <c r="BV47" s="949" t="e">
        <f ca="1">SUM(BY25:BY44)</f>
        <v>#REF!</v>
      </c>
      <c r="BW47" s="1681"/>
      <c r="BX47" s="1447" t="e">
        <f ca="1">SUM(BX25:BX44)</f>
        <v>#REF!</v>
      </c>
      <c r="BY47" s="1679"/>
      <c r="BZ47" s="1680"/>
      <c r="CA47" s="947" t="e">
        <f ca="1">SUM(CH25:CH44)</f>
        <v>#REF!</v>
      </c>
      <c r="CB47" s="938" t="e">
        <f ca="1">IF(CD47&lt;&gt;0,CD47/CC47,0)</f>
        <v>#REF!</v>
      </c>
      <c r="CC47" s="948" t="e">
        <f ca="1">SUM(CD25:CD44)</f>
        <v>#REF!</v>
      </c>
      <c r="CD47" s="949" t="e">
        <f ca="1">SUM(CG25:CG44)</f>
        <v>#REF!</v>
      </c>
      <c r="CE47" s="1681"/>
      <c r="CF47" s="1447" t="e">
        <f ca="1">SUM(CF25:CF44)</f>
        <v>#REF!</v>
      </c>
      <c r="CG47" s="1679"/>
      <c r="CH47" s="1679"/>
      <c r="CI47" s="1467" t="e">
        <f ca="1">SUMIF(BK4:CH4,"利益額",BK46:CH46)</f>
        <v>#REF!</v>
      </c>
      <c r="CJ47" s="1449" t="e">
        <f t="shared" ref="CJ47:CJ51" ca="1" si="70">CK47/CI47</f>
        <v>#REF!</v>
      </c>
      <c r="CK47" s="1471" t="e">
        <f ca="1">SUMIF(BK4:CH4,"利益額",BK47:CH47)</f>
        <v>#REF!</v>
      </c>
      <c r="CL47" s="1475" t="s">
        <v>350</v>
      </c>
      <c r="CM47" s="1659"/>
      <c r="CN47" s="946" t="s">
        <v>43</v>
      </c>
      <c r="CO47" s="947" t="e">
        <f ca="1">SUM(CV25:CV44)</f>
        <v>#REF!</v>
      </c>
      <c r="CP47" s="938" t="e">
        <f ca="1">IF(CR47&lt;&gt;0,CR47/CQ47,0)</f>
        <v>#REF!</v>
      </c>
      <c r="CQ47" s="948" t="e">
        <f ca="1">SUM(CR25:CR44)</f>
        <v>#REF!</v>
      </c>
      <c r="CR47" s="949" t="e">
        <f ca="1">SUM(CU25:CU44)</f>
        <v>#REF!</v>
      </c>
      <c r="CS47" s="1681"/>
      <c r="CU47" s="1679"/>
      <c r="CV47" s="1680"/>
      <c r="CW47" s="947" t="e">
        <f ca="1">SUM(DD25:DD44)</f>
        <v>#REF!</v>
      </c>
      <c r="CX47" s="938" t="e">
        <f ca="1">IF(CZ47&lt;&gt;0,CZ47/CY47,0)</f>
        <v>#REF!</v>
      </c>
      <c r="CY47" s="948" t="e">
        <f ca="1">SUM(CZ25:CZ44)</f>
        <v>#REF!</v>
      </c>
      <c r="CZ47" s="949" t="e">
        <f ca="1">SUM(DC25:DC44)</f>
        <v>#REF!</v>
      </c>
      <c r="DA47" s="1681"/>
      <c r="DC47" s="1679"/>
      <c r="DD47" s="1680"/>
      <c r="DE47" s="947" t="e">
        <f ca="1">SUM(DL25:DL44)</f>
        <v>#REF!</v>
      </c>
      <c r="DF47" s="938" t="e">
        <f ca="1">IF(DH47&lt;&gt;0,DH47/DG47,0)</f>
        <v>#REF!</v>
      </c>
      <c r="DG47" s="948" t="e">
        <f ca="1">SUM(DH25:DH44)</f>
        <v>#REF!</v>
      </c>
      <c r="DH47" s="949" t="e">
        <f ca="1">SUM(DK25:DK44)</f>
        <v>#REF!</v>
      </c>
      <c r="DI47" s="1681"/>
      <c r="DK47" s="1679"/>
      <c r="DL47" s="1679"/>
      <c r="DM47" s="1467" t="e">
        <f ca="1">SUMIF(CO4:DL4,"利益額",CO46:DL46)+BE47+CI47</f>
        <v>#REF!</v>
      </c>
      <c r="DN47" s="1449" t="e">
        <f t="shared" ref="DN47:DN51" ca="1" si="71">DO47/DM47</f>
        <v>#REF!</v>
      </c>
      <c r="DO47" s="1471" t="e">
        <f ca="1">SUMIF(CO4:DL4,"利益額",CO47:DL47)+BG47+CK47</f>
        <v>#REF!</v>
      </c>
      <c r="DP47" s="1475" t="s">
        <v>350</v>
      </c>
    </row>
    <row r="48" spans="1:124" ht="14.1" customHeight="1" x14ac:dyDescent="0.25">
      <c r="A48" s="1660"/>
      <c r="B48" s="952" t="s">
        <v>48</v>
      </c>
      <c r="C48" s="953" t="e">
        <f ca="1">C47-C46</f>
        <v>#REF!</v>
      </c>
      <c r="D48" s="954"/>
      <c r="E48" s="955" t="e">
        <f ca="1">E47-E46</f>
        <v>#REF!</v>
      </c>
      <c r="F48" s="956" t="e">
        <f ca="1">F47-F46</f>
        <v>#REF!</v>
      </c>
      <c r="G48" s="1672"/>
      <c r="H48" s="1673"/>
      <c r="I48" s="1674"/>
      <c r="J48" s="1675"/>
      <c r="K48" s="953" t="e">
        <f ca="1">K47-K46</f>
        <v>#REF!</v>
      </c>
      <c r="L48" s="954"/>
      <c r="M48" s="955" t="e">
        <f ca="1">M47-M46</f>
        <v>#REF!</v>
      </c>
      <c r="N48" s="956" t="e">
        <f ca="1">N47-N46</f>
        <v>#REF!</v>
      </c>
      <c r="O48" s="1666" t="e">
        <f ca="1">Q46-I46</f>
        <v>#REF!</v>
      </c>
      <c r="P48" s="1667"/>
      <c r="Q48" s="1668"/>
      <c r="R48" s="1670"/>
      <c r="S48" s="953" t="e">
        <f ca="1">S47-S46</f>
        <v>#REF!</v>
      </c>
      <c r="T48" s="954"/>
      <c r="U48" s="955" t="e">
        <f ca="1">U47-U46</f>
        <v>#REF!</v>
      </c>
      <c r="V48" s="956" t="e">
        <f ca="1">V47-V46</f>
        <v>#REF!</v>
      </c>
      <c r="W48" s="1666" t="e">
        <f ca="1">Y46-Q46</f>
        <v>#REF!</v>
      </c>
      <c r="X48" s="1667"/>
      <c r="Y48" s="1668"/>
      <c r="Z48" s="1668"/>
      <c r="AA48" s="1468" t="e">
        <f ca="1">AA47/AA46</f>
        <v>#REF!</v>
      </c>
      <c r="AB48" s="1449" t="e">
        <f t="shared" ca="1" si="68"/>
        <v>#REF!</v>
      </c>
      <c r="AC48" s="1472" t="e">
        <f ca="1">AC47/AC46</f>
        <v>#REF!</v>
      </c>
      <c r="AD48" s="1476" t="s">
        <v>351</v>
      </c>
      <c r="AE48" s="1852"/>
      <c r="AF48" s="952" t="s">
        <v>48</v>
      </c>
      <c r="AG48" s="953" t="e">
        <f ca="1">AG47-AG46</f>
        <v>#REF!</v>
      </c>
      <c r="AH48" s="954"/>
      <c r="AI48" s="955" t="e">
        <f ca="1">AI47-AI46</f>
        <v>#REF!</v>
      </c>
      <c r="AJ48" s="956" t="e">
        <f ca="1">AJ47-AJ46</f>
        <v>#REF!</v>
      </c>
      <c r="AK48" s="1666" t="e">
        <f ca="1">AM46-AE46</f>
        <v>#REF!</v>
      </c>
      <c r="AL48" s="1667"/>
      <c r="AM48" s="1668"/>
      <c r="AN48" s="1670"/>
      <c r="AO48" s="953" t="e">
        <f ca="1">AO47-AO46</f>
        <v>#REF!</v>
      </c>
      <c r="AP48" s="954"/>
      <c r="AQ48" s="955" t="e">
        <f ca="1">AQ47-AQ46</f>
        <v>#REF!</v>
      </c>
      <c r="AR48" s="956" t="e">
        <f ca="1">AR47-AR46</f>
        <v>#REF!</v>
      </c>
      <c r="AS48" s="1666" t="e">
        <f ca="1">AU46-AM46</f>
        <v>#REF!</v>
      </c>
      <c r="AT48" s="1667"/>
      <c r="AU48" s="1668"/>
      <c r="AV48" s="1670"/>
      <c r="AW48" s="953" t="e">
        <f ca="1">AW47-AW46</f>
        <v>#REF!</v>
      </c>
      <c r="AX48" s="954"/>
      <c r="AY48" s="955" t="e">
        <f ca="1">AY47-AY46</f>
        <v>#REF!</v>
      </c>
      <c r="AZ48" s="956" t="e">
        <f ca="1">AZ47-AZ46</f>
        <v>#REF!</v>
      </c>
      <c r="BA48" s="1666" t="e">
        <f ca="1">BC46-AU46</f>
        <v>#REF!</v>
      </c>
      <c r="BB48" s="1667"/>
      <c r="BC48" s="1668"/>
      <c r="BD48" s="1670"/>
      <c r="BE48" s="1468" t="e">
        <f ca="1">BE47/BE46</f>
        <v>#REF!</v>
      </c>
      <c r="BF48" s="1449" t="e">
        <f t="shared" ca="1" si="69"/>
        <v>#REF!</v>
      </c>
      <c r="BG48" s="1472" t="e">
        <f ca="1">BG47/BG46</f>
        <v>#REF!</v>
      </c>
      <c r="BH48" s="1476" t="s">
        <v>351</v>
      </c>
      <c r="BI48" s="1660"/>
      <c r="BJ48" s="952" t="s">
        <v>48</v>
      </c>
      <c r="BK48" s="953" t="e">
        <f ca="1">BK47-BK46</f>
        <v>#REF!</v>
      </c>
      <c r="BL48" s="954"/>
      <c r="BM48" s="955" t="e">
        <f ca="1">BM47-BM46</f>
        <v>#REF!</v>
      </c>
      <c r="BN48" s="956" t="e">
        <f ca="1">BN47-BN46</f>
        <v>#REF!</v>
      </c>
      <c r="BO48" s="1666" t="e">
        <f ca="1">BQ46-BI46</f>
        <v>#REF!</v>
      </c>
      <c r="BP48" s="1667"/>
      <c r="BQ48" s="1668"/>
      <c r="BR48" s="1670"/>
      <c r="BS48" s="953" t="e">
        <f ca="1">BS47-BS46</f>
        <v>#REF!</v>
      </c>
      <c r="BT48" s="954"/>
      <c r="BU48" s="955" t="e">
        <f ca="1">BU47-BU46</f>
        <v>#REF!</v>
      </c>
      <c r="BV48" s="956" t="e">
        <f ca="1">BV47-BV46</f>
        <v>#REF!</v>
      </c>
      <c r="BW48" s="1666" t="e">
        <f ca="1">BY46-BQ46</f>
        <v>#REF!</v>
      </c>
      <c r="BX48" s="1667"/>
      <c r="BY48" s="1668"/>
      <c r="BZ48" s="1670"/>
      <c r="CA48" s="953" t="e">
        <f ca="1">CA47-CA46</f>
        <v>#REF!</v>
      </c>
      <c r="CB48" s="954"/>
      <c r="CC48" s="955" t="e">
        <f ca="1">CC47-CC46</f>
        <v>#REF!</v>
      </c>
      <c r="CD48" s="956" t="e">
        <f ca="1">CD47-CD46</f>
        <v>#REF!</v>
      </c>
      <c r="CE48" s="1666" t="e">
        <f ca="1">CG46-BY46</f>
        <v>#REF!</v>
      </c>
      <c r="CF48" s="1667"/>
      <c r="CG48" s="1668"/>
      <c r="CH48" s="1668"/>
      <c r="CI48" s="1468" t="e">
        <f ca="1">CI47/CI46</f>
        <v>#REF!</v>
      </c>
      <c r="CJ48" s="1449" t="e">
        <f t="shared" ca="1" si="70"/>
        <v>#REF!</v>
      </c>
      <c r="CK48" s="1472" t="e">
        <f ca="1">CK47/CK46</f>
        <v>#REF!</v>
      </c>
      <c r="CL48" s="1476" t="s">
        <v>351</v>
      </c>
      <c r="CM48" s="1660"/>
      <c r="CN48" s="952" t="s">
        <v>48</v>
      </c>
      <c r="CO48" s="953" t="e">
        <f ca="1">CO47-CO46</f>
        <v>#REF!</v>
      </c>
      <c r="CP48" s="954"/>
      <c r="CQ48" s="955" t="e">
        <f ca="1">CQ47-CQ46</f>
        <v>#REF!</v>
      </c>
      <c r="CR48" s="956" t="e">
        <f ca="1">CR47-CR46</f>
        <v>#REF!</v>
      </c>
      <c r="CS48" s="1666" t="e">
        <f ca="1">CU46-CM46</f>
        <v>#REF!</v>
      </c>
      <c r="CT48" s="1667"/>
      <c r="CU48" s="1668"/>
      <c r="CV48" s="1670"/>
      <c r="CW48" s="953" t="e">
        <f ca="1">CW47-CW46</f>
        <v>#REF!</v>
      </c>
      <c r="CX48" s="954"/>
      <c r="CY48" s="955" t="e">
        <f ca="1">CY47-CY46</f>
        <v>#REF!</v>
      </c>
      <c r="CZ48" s="956" t="e">
        <f ca="1">CZ47-CZ46</f>
        <v>#REF!</v>
      </c>
      <c r="DA48" s="1666" t="e">
        <f ca="1">DC46-CU46</f>
        <v>#REF!</v>
      </c>
      <c r="DB48" s="1667"/>
      <c r="DC48" s="1668"/>
      <c r="DD48" s="1670"/>
      <c r="DE48" s="953" t="e">
        <f ca="1">DE47-DE46</f>
        <v>#REF!</v>
      </c>
      <c r="DF48" s="954"/>
      <c r="DG48" s="955" t="e">
        <f ca="1">DG47-DG46</f>
        <v>#REF!</v>
      </c>
      <c r="DH48" s="956" t="e">
        <f ca="1">DH47-DH46</f>
        <v>#REF!</v>
      </c>
      <c r="DI48" s="1666" t="e">
        <f ca="1">DK46-DC46</f>
        <v>#REF!</v>
      </c>
      <c r="DJ48" s="1667"/>
      <c r="DK48" s="1668"/>
      <c r="DL48" s="1668"/>
      <c r="DM48" s="1468" t="e">
        <f ca="1">DM47/DM46</f>
        <v>#REF!</v>
      </c>
      <c r="DN48" s="1449" t="e">
        <f t="shared" ca="1" si="71"/>
        <v>#REF!</v>
      </c>
      <c r="DO48" s="1472" t="e">
        <f ca="1">DO47/DO46</f>
        <v>#REF!</v>
      </c>
      <c r="DP48" s="1476" t="s">
        <v>351</v>
      </c>
    </row>
    <row r="49" spans="1:124" ht="14.1" customHeight="1" x14ac:dyDescent="0.25">
      <c r="A49" s="1658" t="s">
        <v>49</v>
      </c>
      <c r="B49" s="936" t="s">
        <v>32</v>
      </c>
      <c r="C49" s="959" t="e">
        <f ca="1">SUM(J5:J24)</f>
        <v>#REF!</v>
      </c>
      <c r="D49" s="938" t="e">
        <f ca="1">F49/E49</f>
        <v>#REF!</v>
      </c>
      <c r="E49" s="960" t="e">
        <f ca="1">SUM(F5:F24)</f>
        <v>#REF!</v>
      </c>
      <c r="F49" s="961" t="e">
        <f ca="1">SUM(I5:I24)</f>
        <v>#REF!</v>
      </c>
      <c r="G49" s="1661" t="s">
        <v>50</v>
      </c>
      <c r="H49" s="962"/>
      <c r="I49" s="1853" t="e">
        <f ca="1">IF(C49&lt;&gt;0,C50/C49,0)</f>
        <v>#REF!</v>
      </c>
      <c r="J49" s="1854"/>
      <c r="K49" s="959" t="e">
        <f ca="1">K46+C49</f>
        <v>#REF!</v>
      </c>
      <c r="L49" s="938" t="e">
        <f ca="1">N49/M49</f>
        <v>#REF!</v>
      </c>
      <c r="M49" s="960" t="e">
        <f ca="1">M46+E49</f>
        <v>#REF!</v>
      </c>
      <c r="N49" s="961" t="e">
        <f ca="1">N46+F49</f>
        <v>#REF!</v>
      </c>
      <c r="O49" s="1661" t="s">
        <v>50</v>
      </c>
      <c r="P49" s="963"/>
      <c r="Q49" s="1853" t="e">
        <f ca="1">IF(K49&lt;&gt;0,K50/K49,0)</f>
        <v>#REF!</v>
      </c>
      <c r="R49" s="1854"/>
      <c r="S49" s="1453" t="e">
        <f ca="1">S46+K49</f>
        <v>#REF!</v>
      </c>
      <c r="T49" s="1454" t="e">
        <f ca="1">V49/U49</f>
        <v>#REF!</v>
      </c>
      <c r="U49" s="1455" t="e">
        <f ca="1">U46+M49</f>
        <v>#REF!</v>
      </c>
      <c r="V49" s="1456" t="e">
        <f ca="1">V46+N49</f>
        <v>#REF!</v>
      </c>
      <c r="W49" s="1839" t="s">
        <v>50</v>
      </c>
      <c r="X49" s="1457"/>
      <c r="Y49" s="1845" t="e">
        <f ca="1">IF(S49&lt;&gt;0,S50/S49,0)</f>
        <v>#REF!</v>
      </c>
      <c r="Z49" s="1849"/>
      <c r="AA49" s="1469" t="e">
        <f ca="1">SUM(AC5:AC24)</f>
        <v>#REF!</v>
      </c>
      <c r="AB49" s="1449" t="e">
        <f ca="1">AC49/AA49</f>
        <v>#REF!</v>
      </c>
      <c r="AC49" s="1473" t="e">
        <f ca="1">SUM(AC25:AC44)</f>
        <v>#REF!</v>
      </c>
      <c r="AD49" s="1477" t="s">
        <v>352</v>
      </c>
      <c r="AE49" s="1850" t="s">
        <v>49</v>
      </c>
      <c r="AF49" s="936" t="s">
        <v>32</v>
      </c>
      <c r="AG49" s="959" t="e">
        <f ca="1">AG46+S49</f>
        <v>#REF!</v>
      </c>
      <c r="AH49" s="938" t="e">
        <f ca="1">AJ49/AI49</f>
        <v>#REF!</v>
      </c>
      <c r="AI49" s="960" t="e">
        <f ca="1">AI46+U49</f>
        <v>#REF!</v>
      </c>
      <c r="AJ49" s="961" t="e">
        <f ca="1">AJ46+V49</f>
        <v>#REF!</v>
      </c>
      <c r="AK49" s="1661" t="s">
        <v>50</v>
      </c>
      <c r="AL49" s="963"/>
      <c r="AM49" s="1853" t="e">
        <f ca="1">IF(AG49&lt;&gt;0,AG50/AG49,0)</f>
        <v>#REF!</v>
      </c>
      <c r="AN49" s="1854"/>
      <c r="AO49" s="959" t="e">
        <f ca="1">AO46+AG49</f>
        <v>#REF!</v>
      </c>
      <c r="AP49" s="938" t="e">
        <f ca="1">AR49/AQ49</f>
        <v>#REF!</v>
      </c>
      <c r="AQ49" s="960" t="e">
        <f ca="1">AQ46+AI49</f>
        <v>#REF!</v>
      </c>
      <c r="AR49" s="961" t="e">
        <f ca="1">AR46+AJ49</f>
        <v>#REF!</v>
      </c>
      <c r="AS49" s="1661" t="s">
        <v>50</v>
      </c>
      <c r="AT49" s="963"/>
      <c r="AU49" s="1853" t="e">
        <f ca="1">IF(AO49&lt;&gt;0,AO50/AO49,0)</f>
        <v>#REF!</v>
      </c>
      <c r="AV49" s="1854"/>
      <c r="AW49" s="1453" t="e">
        <f ca="1">AW46+AO49</f>
        <v>#REF!</v>
      </c>
      <c r="AX49" s="1454" t="e">
        <f ca="1">AZ49/AY49</f>
        <v>#REF!</v>
      </c>
      <c r="AY49" s="1455" t="e">
        <f ca="1">AY46+AQ49</f>
        <v>#REF!</v>
      </c>
      <c r="AZ49" s="1456" t="e">
        <f ca="1">AZ46+AR49</f>
        <v>#REF!</v>
      </c>
      <c r="BA49" s="1839" t="s">
        <v>50</v>
      </c>
      <c r="BB49" s="1457"/>
      <c r="BC49" s="1845" t="e">
        <f ca="1">IF(AW49&lt;&gt;0,AW50/AW49,0)</f>
        <v>#REF!</v>
      </c>
      <c r="BD49" s="1846"/>
      <c r="BE49" s="1469" t="e">
        <f ca="1">SUM(BG5:BG24)</f>
        <v>#REF!</v>
      </c>
      <c r="BF49" s="1449" t="e">
        <f ca="1">BG49/BE49</f>
        <v>#REF!</v>
      </c>
      <c r="BG49" s="1473" t="e">
        <f ca="1">SUM(BG25:BG44)</f>
        <v>#REF!</v>
      </c>
      <c r="BH49" s="1477" t="s">
        <v>352</v>
      </c>
      <c r="BI49" s="1658" t="s">
        <v>49</v>
      </c>
      <c r="BJ49" s="936" t="s">
        <v>32</v>
      </c>
      <c r="BK49" s="959" t="e">
        <f ca="1">BK46+AW49</f>
        <v>#REF!</v>
      </c>
      <c r="BL49" s="938" t="e">
        <f ca="1">BN49/BM49</f>
        <v>#REF!</v>
      </c>
      <c r="BM49" s="960" t="e">
        <f ca="1">BM46+AY49</f>
        <v>#REF!</v>
      </c>
      <c r="BN49" s="961" t="e">
        <f ca="1">BN46+AZ49</f>
        <v>#REF!</v>
      </c>
      <c r="BO49" s="1661" t="s">
        <v>50</v>
      </c>
      <c r="BP49" s="963"/>
      <c r="BQ49" s="1652" t="e">
        <f ca="1">IF(BK49&lt;&gt;0,BK50/BK49,0)</f>
        <v>#REF!</v>
      </c>
      <c r="BR49" s="1663"/>
      <c r="BS49" s="959" t="e">
        <f ca="1">BS46+BK49</f>
        <v>#REF!</v>
      </c>
      <c r="BT49" s="938" t="e">
        <f ca="1">BV49/BU49</f>
        <v>#REF!</v>
      </c>
      <c r="BU49" s="960" t="e">
        <f ca="1">BU46+BM49</f>
        <v>#REF!</v>
      </c>
      <c r="BV49" s="961" t="e">
        <f ca="1">BV46+BN49</f>
        <v>#REF!</v>
      </c>
      <c r="BW49" s="1661" t="s">
        <v>50</v>
      </c>
      <c r="BX49" s="963"/>
      <c r="BY49" s="1652" t="e">
        <f ca="1">IF(BS49&lt;&gt;0,BS50/BS49,0)</f>
        <v>#REF!</v>
      </c>
      <c r="BZ49" s="1663"/>
      <c r="CA49" s="1453" t="e">
        <f ca="1">CA46+BS49</f>
        <v>#REF!</v>
      </c>
      <c r="CB49" s="1454" t="e">
        <f ca="1">CD49/CC49</f>
        <v>#REF!</v>
      </c>
      <c r="CC49" s="1455" t="e">
        <f ca="1">CC46+BU49</f>
        <v>#REF!</v>
      </c>
      <c r="CD49" s="1456" t="e">
        <f ca="1">CD46+BV49</f>
        <v>#REF!</v>
      </c>
      <c r="CE49" s="1839" t="s">
        <v>50</v>
      </c>
      <c r="CF49" s="1457"/>
      <c r="CG49" s="1841" t="e">
        <f ca="1">IF(CA49&lt;&gt;0,CA50/CA49,0)</f>
        <v>#REF!</v>
      </c>
      <c r="CH49" s="1842"/>
      <c r="CI49" s="1469" t="e">
        <f ca="1">SUM(CK5:CK24)</f>
        <v>#REF!</v>
      </c>
      <c r="CJ49" s="1449" t="e">
        <f ca="1">CK49/CI49</f>
        <v>#REF!</v>
      </c>
      <c r="CK49" s="1473" t="e">
        <f ca="1">SUM(CK25:CK44)</f>
        <v>#REF!</v>
      </c>
      <c r="CL49" s="1477" t="s">
        <v>352</v>
      </c>
      <c r="CM49" s="1658" t="s">
        <v>49</v>
      </c>
      <c r="CN49" s="936" t="s">
        <v>32</v>
      </c>
      <c r="CO49" s="959" t="e">
        <f ca="1">CO46+CA49</f>
        <v>#REF!</v>
      </c>
      <c r="CP49" s="938" t="e">
        <f ca="1">CR49/CQ49</f>
        <v>#REF!</v>
      </c>
      <c r="CQ49" s="960" t="e">
        <f ca="1">CQ46+CC49</f>
        <v>#REF!</v>
      </c>
      <c r="CR49" s="961" t="e">
        <f ca="1">CR46+CD49</f>
        <v>#REF!</v>
      </c>
      <c r="CS49" s="1661" t="s">
        <v>50</v>
      </c>
      <c r="CT49" s="963"/>
      <c r="CU49" s="1652" t="e">
        <f ca="1">IF(CO49&lt;&gt;0,CO50/CO49,0)</f>
        <v>#REF!</v>
      </c>
      <c r="CV49" s="1663"/>
      <c r="CW49" s="959" t="e">
        <f ca="1">CW46+CO49</f>
        <v>#REF!</v>
      </c>
      <c r="CX49" s="938" t="e">
        <f ca="1">CZ49/CY49</f>
        <v>#REF!</v>
      </c>
      <c r="CY49" s="960" t="e">
        <f ca="1">CY46+CQ49</f>
        <v>#REF!</v>
      </c>
      <c r="CZ49" s="961" t="e">
        <f ca="1">CZ46+CR49</f>
        <v>#REF!</v>
      </c>
      <c r="DA49" s="1661" t="s">
        <v>50</v>
      </c>
      <c r="DB49" s="963"/>
      <c r="DC49" s="1652" t="e">
        <f ca="1">IF(CW49&lt;&gt;0,CW50/CW49,0)</f>
        <v>#REF!</v>
      </c>
      <c r="DD49" s="1663"/>
      <c r="DE49" s="1453" t="e">
        <f ca="1">DE46+CW49</f>
        <v>#REF!</v>
      </c>
      <c r="DF49" s="1454" t="e">
        <f ca="1">DH49/DG49</f>
        <v>#REF!</v>
      </c>
      <c r="DG49" s="1455" t="e">
        <f ca="1">DG46+CY49</f>
        <v>#REF!</v>
      </c>
      <c r="DH49" s="1456" t="e">
        <f ca="1">DH46+CZ49</f>
        <v>#REF!</v>
      </c>
      <c r="DI49" s="1839" t="s">
        <v>50</v>
      </c>
      <c r="DJ49" s="1457"/>
      <c r="DK49" s="1841" t="e">
        <f ca="1">IF(DE49&lt;&gt;0,DE50/DE49,0)</f>
        <v>#REF!</v>
      </c>
      <c r="DL49" s="1842"/>
      <c r="DM49" s="1469" t="e">
        <f ca="1">SUM(DO5:DO24)</f>
        <v>#REF!</v>
      </c>
      <c r="DN49" s="1449" t="e">
        <f ca="1">DO49/DM49</f>
        <v>#REF!</v>
      </c>
      <c r="DO49" s="1473" t="e">
        <f ca="1">SUM(DO25:DO44)</f>
        <v>#REF!</v>
      </c>
      <c r="DP49" s="1477" t="s">
        <v>352</v>
      </c>
    </row>
    <row r="50" spans="1:124" ht="14.1" customHeight="1" x14ac:dyDescent="0.25">
      <c r="A50" s="1659"/>
      <c r="B50" s="946" t="s">
        <v>43</v>
      </c>
      <c r="C50" s="947" t="e">
        <f ca="1">SUM(J25:J44)</f>
        <v>#REF!</v>
      </c>
      <c r="D50" s="938" t="e">
        <f ca="1">IF(F50&lt;&gt;0,F50/E50,0)</f>
        <v>#REF!</v>
      </c>
      <c r="E50" s="948" t="e">
        <f ca="1">E47</f>
        <v>#REF!</v>
      </c>
      <c r="F50" s="949" t="e">
        <f ca="1">F47</f>
        <v>#REF!</v>
      </c>
      <c r="G50" s="1662"/>
      <c r="H50" s="1299"/>
      <c r="I50" s="1855"/>
      <c r="J50" s="1856"/>
      <c r="K50" s="947" t="e">
        <f ca="1">K47+C50</f>
        <v>#REF!</v>
      </c>
      <c r="L50" s="938" t="e">
        <f ca="1">IF(N50&lt;&gt;0,N50/M50,0)</f>
        <v>#REF!</v>
      </c>
      <c r="M50" s="948" t="e">
        <f ca="1">M47+E50</f>
        <v>#REF!</v>
      </c>
      <c r="N50" s="949" t="e">
        <f ca="1">N47+F50</f>
        <v>#REF!</v>
      </c>
      <c r="O50" s="1662"/>
      <c r="P50" s="817"/>
      <c r="Q50" s="1855"/>
      <c r="R50" s="1856"/>
      <c r="S50" s="1458" t="e">
        <f ca="1">S47+K50</f>
        <v>#REF!</v>
      </c>
      <c r="T50" s="1454" t="e">
        <f ca="1">IF(V50&lt;&gt;0,V50/U50,0)</f>
        <v>#REF!</v>
      </c>
      <c r="U50" s="1459" t="e">
        <f ca="1">U47+M50</f>
        <v>#REF!</v>
      </c>
      <c r="V50" s="1460" t="e">
        <f ca="1">V47+N50</f>
        <v>#REF!</v>
      </c>
      <c r="W50" s="1840"/>
      <c r="X50" s="1461"/>
      <c r="Y50" s="1847"/>
      <c r="Z50" s="1847"/>
      <c r="AA50" s="1469" t="e">
        <f ca="1">AA47-AA49</f>
        <v>#REF!</v>
      </c>
      <c r="AB50" s="1449" t="e">
        <f t="shared" ca="1" si="68"/>
        <v>#REF!</v>
      </c>
      <c r="AC50" s="1471" t="e">
        <f ca="1">AC47-AC49</f>
        <v>#REF!</v>
      </c>
      <c r="AD50" s="1475" t="s">
        <v>353</v>
      </c>
      <c r="AE50" s="1851"/>
      <c r="AF50" s="946" t="s">
        <v>43</v>
      </c>
      <c r="AG50" s="947" t="e">
        <f ca="1">AG47+S50</f>
        <v>#REF!</v>
      </c>
      <c r="AH50" s="938" t="e">
        <f ca="1">IF(AJ50&lt;&gt;0,AJ50/AI50,0)</f>
        <v>#REF!</v>
      </c>
      <c r="AI50" s="948" t="e">
        <f ca="1">AI47+U50</f>
        <v>#REF!</v>
      </c>
      <c r="AJ50" s="949" t="e">
        <f ca="1">AJ47+V50</f>
        <v>#REF!</v>
      </c>
      <c r="AK50" s="1662"/>
      <c r="AL50" s="817"/>
      <c r="AM50" s="1855"/>
      <c r="AN50" s="1856"/>
      <c r="AO50" s="947" t="e">
        <f ca="1">AO47+AG50</f>
        <v>#REF!</v>
      </c>
      <c r="AP50" s="938" t="e">
        <f ca="1">IF(AR50&lt;&gt;0,AR50/AQ50,0)</f>
        <v>#REF!</v>
      </c>
      <c r="AQ50" s="948" t="e">
        <f ca="1">AQ47+AI50</f>
        <v>#REF!</v>
      </c>
      <c r="AR50" s="949" t="e">
        <f ca="1">AR47+AJ50</f>
        <v>#REF!</v>
      </c>
      <c r="AS50" s="1662"/>
      <c r="AT50" s="817"/>
      <c r="AU50" s="1855"/>
      <c r="AV50" s="1856"/>
      <c r="AW50" s="1458" t="e">
        <f ca="1">AW47+AO50</f>
        <v>#REF!</v>
      </c>
      <c r="AX50" s="1454" t="e">
        <f ca="1">IF(AZ50&lt;&gt;0,AZ50/AY50,0)</f>
        <v>#REF!</v>
      </c>
      <c r="AY50" s="1459" t="e">
        <f ca="1">AY47+AQ50</f>
        <v>#REF!</v>
      </c>
      <c r="AZ50" s="1460" t="e">
        <f ca="1">AZ47+AR50</f>
        <v>#REF!</v>
      </c>
      <c r="BA50" s="1840"/>
      <c r="BB50" s="1461"/>
      <c r="BC50" s="1847"/>
      <c r="BD50" s="1848"/>
      <c r="BE50" s="1469" t="e">
        <f ca="1">BE47-BE49</f>
        <v>#REF!</v>
      </c>
      <c r="BF50" s="1449" t="e">
        <f t="shared" ca="1" si="69"/>
        <v>#REF!</v>
      </c>
      <c r="BG50" s="1471" t="e">
        <f ca="1">BG47-BG49</f>
        <v>#REF!</v>
      </c>
      <c r="BH50" s="1475" t="s">
        <v>353</v>
      </c>
      <c r="BI50" s="1659"/>
      <c r="BJ50" s="946" t="s">
        <v>43</v>
      </c>
      <c r="BK50" s="947" t="e">
        <f ca="1">BK47+AW50</f>
        <v>#REF!</v>
      </c>
      <c r="BL50" s="938" t="e">
        <f ca="1">IF(BN50&lt;&gt;0,BN50/BM50,0)</f>
        <v>#REF!</v>
      </c>
      <c r="BM50" s="948" t="e">
        <f ca="1">BM47+AY50</f>
        <v>#REF!</v>
      </c>
      <c r="BN50" s="949" t="e">
        <f ca="1">BN47+AZ50</f>
        <v>#REF!</v>
      </c>
      <c r="BO50" s="1662"/>
      <c r="BP50" s="817"/>
      <c r="BQ50" s="1654"/>
      <c r="BR50" s="1664"/>
      <c r="BS50" s="947" t="e">
        <f ca="1">BS47+BK50</f>
        <v>#REF!</v>
      </c>
      <c r="BT50" s="938" t="e">
        <f ca="1">IF(BV50&lt;&gt;0,BV50/BU50,0)</f>
        <v>#REF!</v>
      </c>
      <c r="BU50" s="948" t="e">
        <f ca="1">BU47+BM50</f>
        <v>#REF!</v>
      </c>
      <c r="BV50" s="949" t="e">
        <f ca="1">BV47+BN50</f>
        <v>#REF!</v>
      </c>
      <c r="BW50" s="1662"/>
      <c r="BX50" s="817"/>
      <c r="BY50" s="1654"/>
      <c r="BZ50" s="1664"/>
      <c r="CA50" s="1458" t="e">
        <f ca="1">CA47+BS50</f>
        <v>#REF!</v>
      </c>
      <c r="CB50" s="1454" t="e">
        <f ca="1">IF(CD50&lt;&gt;0,CD50/CC50,0)</f>
        <v>#REF!</v>
      </c>
      <c r="CC50" s="1459" t="e">
        <f ca="1">CC47+BU50</f>
        <v>#REF!</v>
      </c>
      <c r="CD50" s="1460" t="e">
        <f ca="1">CD47+BV50</f>
        <v>#REF!</v>
      </c>
      <c r="CE50" s="1840"/>
      <c r="CF50" s="1461"/>
      <c r="CG50" s="1843"/>
      <c r="CH50" s="1843"/>
      <c r="CI50" s="1469" t="e">
        <f ca="1">CI47-CI49</f>
        <v>#REF!</v>
      </c>
      <c r="CJ50" s="1449" t="e">
        <f t="shared" ca="1" si="70"/>
        <v>#REF!</v>
      </c>
      <c r="CK50" s="1471" t="e">
        <f ca="1">CK47-CK49</f>
        <v>#REF!</v>
      </c>
      <c r="CL50" s="1475" t="s">
        <v>353</v>
      </c>
      <c r="CM50" s="1659"/>
      <c r="CN50" s="946" t="s">
        <v>43</v>
      </c>
      <c r="CO50" s="947" t="e">
        <f ca="1">CO47+CA50</f>
        <v>#REF!</v>
      </c>
      <c r="CP50" s="938" t="e">
        <f ca="1">IF(CR50&lt;&gt;0,CR50/CQ50,0)</f>
        <v>#REF!</v>
      </c>
      <c r="CQ50" s="948" t="e">
        <f ca="1">CQ47+CC50</f>
        <v>#REF!</v>
      </c>
      <c r="CR50" s="949" t="e">
        <f ca="1">CR47+CD50</f>
        <v>#REF!</v>
      </c>
      <c r="CS50" s="1662"/>
      <c r="CT50" s="817"/>
      <c r="CU50" s="1654"/>
      <c r="CV50" s="1664"/>
      <c r="CW50" s="947" t="e">
        <f ca="1">CW47+CO50</f>
        <v>#REF!</v>
      </c>
      <c r="CX50" s="938" t="e">
        <f ca="1">IF(CZ50&lt;&gt;0,CZ50/CY50,0)</f>
        <v>#REF!</v>
      </c>
      <c r="CY50" s="948" t="e">
        <f ca="1">CY47+CQ50</f>
        <v>#REF!</v>
      </c>
      <c r="CZ50" s="949" t="e">
        <f ca="1">CZ47+CR50</f>
        <v>#REF!</v>
      </c>
      <c r="DA50" s="1662"/>
      <c r="DB50" s="817"/>
      <c r="DC50" s="1654"/>
      <c r="DD50" s="1664"/>
      <c r="DE50" s="1458" t="e">
        <f ca="1">DE47+CW50</f>
        <v>#REF!</v>
      </c>
      <c r="DF50" s="1454" t="e">
        <f ca="1">IF(DH50&lt;&gt;0,DH50/DG50,0)</f>
        <v>#REF!</v>
      </c>
      <c r="DG50" s="1459" t="e">
        <f ca="1">DG47+CY50</f>
        <v>#REF!</v>
      </c>
      <c r="DH50" s="1460" t="e">
        <f ca="1">DH47+CZ50</f>
        <v>#REF!</v>
      </c>
      <c r="DI50" s="1840"/>
      <c r="DJ50" s="1461"/>
      <c r="DK50" s="1843"/>
      <c r="DL50" s="1843"/>
      <c r="DM50" s="1469" t="e">
        <f ca="1">DM47-DM49</f>
        <v>#REF!</v>
      </c>
      <c r="DN50" s="1449" t="e">
        <f t="shared" ca="1" si="71"/>
        <v>#REF!</v>
      </c>
      <c r="DO50" s="1471" t="e">
        <f ca="1">DO47-DO49</f>
        <v>#REF!</v>
      </c>
      <c r="DP50" s="1475" t="s">
        <v>353</v>
      </c>
    </row>
    <row r="51" spans="1:124" ht="14.1" customHeight="1" thickBot="1" x14ac:dyDescent="0.3">
      <c r="A51" s="1660"/>
      <c r="B51" s="952" t="s">
        <v>48</v>
      </c>
      <c r="C51" s="953" t="e">
        <f ca="1">C50-C49</f>
        <v>#REF!</v>
      </c>
      <c r="D51" s="954"/>
      <c r="E51" s="955" t="e">
        <f ca="1">E50-E49</f>
        <v>#REF!</v>
      </c>
      <c r="F51" s="956" t="e">
        <f ca="1">F50-F49</f>
        <v>#REF!</v>
      </c>
      <c r="G51" s="1672"/>
      <c r="H51" s="1673"/>
      <c r="I51" s="1673"/>
      <c r="J51" s="1676"/>
      <c r="K51" s="953" t="e">
        <f ca="1">K50-K49</f>
        <v>#REF!</v>
      </c>
      <c r="L51" s="954"/>
      <c r="M51" s="955" t="e">
        <f ca="1">M50-M49</f>
        <v>#REF!</v>
      </c>
      <c r="N51" s="956" t="e">
        <f ca="1">N50-N49</f>
        <v>#REF!</v>
      </c>
      <c r="O51" s="1666" t="e">
        <f ca="1">Q49-I49</f>
        <v>#REF!</v>
      </c>
      <c r="P51" s="1667"/>
      <c r="Q51" s="1668"/>
      <c r="R51" s="1670"/>
      <c r="S51" s="1462" t="e">
        <f ca="1">S50-S49</f>
        <v>#REF!</v>
      </c>
      <c r="T51" s="1463"/>
      <c r="U51" s="1464" t="e">
        <f ca="1">U50-U49</f>
        <v>#REF!</v>
      </c>
      <c r="V51" s="1465" t="e">
        <f ca="1">V50-V49</f>
        <v>#REF!</v>
      </c>
      <c r="W51" s="1836" t="e">
        <f ca="1">Y49-Q49</f>
        <v>#REF!</v>
      </c>
      <c r="X51" s="1837"/>
      <c r="Y51" s="1838"/>
      <c r="Z51" s="1838"/>
      <c r="AA51" s="1450" t="e">
        <f ca="1">SUM(AD5:AD24)</f>
        <v>#REF!</v>
      </c>
      <c r="AB51" s="1451" t="e">
        <f t="shared" ca="1" si="68"/>
        <v>#REF!</v>
      </c>
      <c r="AC51" s="1452" t="e">
        <f ca="1">SUM(AD25:AD44)</f>
        <v>#REF!</v>
      </c>
      <c r="AD51" s="1478" t="s">
        <v>354</v>
      </c>
      <c r="AE51" s="1852"/>
      <c r="AF51" s="952" t="s">
        <v>48</v>
      </c>
      <c r="AG51" s="953" t="e">
        <f ca="1">AG50-AG49</f>
        <v>#REF!</v>
      </c>
      <c r="AH51" s="954"/>
      <c r="AI51" s="955" t="e">
        <f ca="1">AI50-AI49</f>
        <v>#REF!</v>
      </c>
      <c r="AJ51" s="956" t="e">
        <f ca="1">AJ50-AJ49</f>
        <v>#REF!</v>
      </c>
      <c r="AK51" s="1666" t="e">
        <f ca="1">AM49-Y49</f>
        <v>#REF!</v>
      </c>
      <c r="AL51" s="1667"/>
      <c r="AM51" s="1668"/>
      <c r="AN51" s="1670"/>
      <c r="AO51" s="953" t="e">
        <f ca="1">AO50-AO49</f>
        <v>#REF!</v>
      </c>
      <c r="AP51" s="954"/>
      <c r="AQ51" s="955" t="e">
        <f ca="1">AQ50-AQ49</f>
        <v>#REF!</v>
      </c>
      <c r="AR51" s="956" t="e">
        <f ca="1">AR50-AR49</f>
        <v>#REF!</v>
      </c>
      <c r="AS51" s="1666" t="e">
        <f ca="1">AU49-AM49</f>
        <v>#REF!</v>
      </c>
      <c r="AT51" s="1667"/>
      <c r="AU51" s="1668"/>
      <c r="AV51" s="1670"/>
      <c r="AW51" s="1462" t="e">
        <f ca="1">AW50-AW49</f>
        <v>#REF!</v>
      </c>
      <c r="AX51" s="1463"/>
      <c r="AY51" s="1464" t="e">
        <f ca="1">AY50-AY49</f>
        <v>#REF!</v>
      </c>
      <c r="AZ51" s="1465" t="e">
        <f ca="1">AZ50-AZ49</f>
        <v>#REF!</v>
      </c>
      <c r="BA51" s="1836" t="e">
        <f ca="1">BC49-AU49</f>
        <v>#REF!</v>
      </c>
      <c r="BB51" s="1837"/>
      <c r="BC51" s="1838"/>
      <c r="BD51" s="1844"/>
      <c r="BE51" s="1450" t="e">
        <f ca="1">SUM(BH5:BH24)</f>
        <v>#REF!</v>
      </c>
      <c r="BF51" s="1451" t="e">
        <f t="shared" ca="1" si="69"/>
        <v>#REF!</v>
      </c>
      <c r="BG51" s="1452" t="e">
        <f ca="1">SUM(BH25:BH44)</f>
        <v>#REF!</v>
      </c>
      <c r="BH51" s="1478" t="s">
        <v>354</v>
      </c>
      <c r="BI51" s="1660"/>
      <c r="BJ51" s="952" t="s">
        <v>48</v>
      </c>
      <c r="BK51" s="953" t="e">
        <f ca="1">BK50-BK49</f>
        <v>#REF!</v>
      </c>
      <c r="BL51" s="954"/>
      <c r="BM51" s="955" t="e">
        <f ca="1">BM50-BM49</f>
        <v>#REF!</v>
      </c>
      <c r="BN51" s="956" t="e">
        <f ca="1">BN50-BN49</f>
        <v>#REF!</v>
      </c>
      <c r="BO51" s="1666" t="e">
        <f ca="1">BQ49-BC49</f>
        <v>#REF!</v>
      </c>
      <c r="BP51" s="1667"/>
      <c r="BQ51" s="1668"/>
      <c r="BR51" s="1670"/>
      <c r="BS51" s="953" t="e">
        <f ca="1">BS50-BS49</f>
        <v>#REF!</v>
      </c>
      <c r="BT51" s="954"/>
      <c r="BU51" s="955" t="e">
        <f ca="1">BU50-BU49</f>
        <v>#REF!</v>
      </c>
      <c r="BV51" s="956" t="e">
        <f ca="1">BV50-BV49</f>
        <v>#REF!</v>
      </c>
      <c r="BW51" s="1666" t="e">
        <f ca="1">BY49-BQ49</f>
        <v>#REF!</v>
      </c>
      <c r="BX51" s="1667"/>
      <c r="BY51" s="1668"/>
      <c r="BZ51" s="1670"/>
      <c r="CA51" s="1462" t="e">
        <f ca="1">CA50-CA49</f>
        <v>#REF!</v>
      </c>
      <c r="CB51" s="1463"/>
      <c r="CC51" s="1464" t="e">
        <f ca="1">CC50-CC49</f>
        <v>#REF!</v>
      </c>
      <c r="CD51" s="1465" t="e">
        <f ca="1">CD50-CD49</f>
        <v>#REF!</v>
      </c>
      <c r="CE51" s="1836" t="e">
        <f ca="1">CG49-BY49</f>
        <v>#REF!</v>
      </c>
      <c r="CF51" s="1837"/>
      <c r="CG51" s="1838"/>
      <c r="CH51" s="1838"/>
      <c r="CI51" s="1450" t="e">
        <f ca="1">SUM(CL5:CL24)</f>
        <v>#REF!</v>
      </c>
      <c r="CJ51" s="1451" t="e">
        <f t="shared" ca="1" si="70"/>
        <v>#REF!</v>
      </c>
      <c r="CK51" s="1452" t="e">
        <f ca="1">SUM(CL25:CL44)</f>
        <v>#REF!</v>
      </c>
      <c r="CL51" s="1478" t="s">
        <v>354</v>
      </c>
      <c r="CM51" s="1660"/>
      <c r="CN51" s="952" t="s">
        <v>48</v>
      </c>
      <c r="CO51" s="953" t="e">
        <f ca="1">CO50-CO49</f>
        <v>#REF!</v>
      </c>
      <c r="CP51" s="954"/>
      <c r="CQ51" s="955" t="e">
        <f ca="1">CQ50-CQ49</f>
        <v>#REF!</v>
      </c>
      <c r="CR51" s="956" t="e">
        <f ca="1">CR50-CR49</f>
        <v>#REF!</v>
      </c>
      <c r="CS51" s="1666" t="e">
        <f ca="1">CU49-CG49</f>
        <v>#REF!</v>
      </c>
      <c r="CT51" s="1667"/>
      <c r="CU51" s="1668"/>
      <c r="CV51" s="1670"/>
      <c r="CW51" s="953" t="e">
        <f ca="1">CW50-CW49</f>
        <v>#REF!</v>
      </c>
      <c r="CX51" s="954"/>
      <c r="CY51" s="955" t="e">
        <f ca="1">CY50-CY49</f>
        <v>#REF!</v>
      </c>
      <c r="CZ51" s="956" t="e">
        <f ca="1">CZ50-CZ49</f>
        <v>#REF!</v>
      </c>
      <c r="DA51" s="1666" t="e">
        <f ca="1">DC49-CU49</f>
        <v>#REF!</v>
      </c>
      <c r="DB51" s="1667"/>
      <c r="DC51" s="1668"/>
      <c r="DD51" s="1670"/>
      <c r="DE51" s="1462" t="e">
        <f ca="1">DE50-DE49</f>
        <v>#REF!</v>
      </c>
      <c r="DF51" s="1463"/>
      <c r="DG51" s="1464" t="e">
        <f ca="1">DG50-DG49</f>
        <v>#REF!</v>
      </c>
      <c r="DH51" s="1465" t="e">
        <f ca="1">DH50-DH49</f>
        <v>#REF!</v>
      </c>
      <c r="DI51" s="1836" t="e">
        <f ca="1">DK49-DC49</f>
        <v>#REF!</v>
      </c>
      <c r="DJ51" s="1837"/>
      <c r="DK51" s="1838"/>
      <c r="DL51" s="1838"/>
      <c r="DM51" s="1450" t="e">
        <f ca="1">SUM(DP5:DP24)</f>
        <v>#REF!</v>
      </c>
      <c r="DN51" s="1451" t="e">
        <f t="shared" ca="1" si="71"/>
        <v>#REF!</v>
      </c>
      <c r="DO51" s="1452" t="e">
        <f ca="1">SUM(DP25:DP44)</f>
        <v>#REF!</v>
      </c>
      <c r="DP51" s="1478" t="s">
        <v>354</v>
      </c>
    </row>
    <row r="52" spans="1:124" s="1290" customFormat="1" ht="15" customHeight="1" x14ac:dyDescent="0.25">
      <c r="A52" s="1289"/>
      <c r="F52" s="1290">
        <f>COLUMN(INDEX(実行度合表集計!2:2,MATCH(C3,実行度合表集計!2:2,0)))</f>
        <v>20</v>
      </c>
      <c r="G52" s="1290">
        <f>F52+1</f>
        <v>21</v>
      </c>
      <c r="H52" s="1290">
        <f>G52</f>
        <v>21</v>
      </c>
      <c r="I52" s="1290">
        <f>H52</f>
        <v>21</v>
      </c>
      <c r="J52" s="1290">
        <f>I52+1</f>
        <v>22</v>
      </c>
      <c r="N52" s="1290">
        <f>COLUMN(INDEX(実行度合表集計!2:2,MATCH(K3,実行度合表集計!2:2,0)))</f>
        <v>30</v>
      </c>
      <c r="O52" s="1290">
        <f>N52+1</f>
        <v>31</v>
      </c>
      <c r="P52" s="1290">
        <f>O52</f>
        <v>31</v>
      </c>
      <c r="Q52" s="1290">
        <f>P52</f>
        <v>31</v>
      </c>
      <c r="R52" s="1290">
        <f>Q52+1</f>
        <v>32</v>
      </c>
      <c r="V52" s="1290">
        <f>COLUMN(INDEX(実行度合表集計!2:2,MATCH(S3,実行度合表集計!2:2,0)))</f>
        <v>40</v>
      </c>
      <c r="W52" s="1290">
        <f>V52+1</f>
        <v>41</v>
      </c>
      <c r="X52" s="1290">
        <f>W52</f>
        <v>41</v>
      </c>
      <c r="Y52" s="1290">
        <f>X52</f>
        <v>41</v>
      </c>
      <c r="Z52" s="1290">
        <f>Y52+1</f>
        <v>42</v>
      </c>
      <c r="AE52" s="1289"/>
      <c r="AJ52" s="1290">
        <f>COLUMN(INDEX(実行度合表集計!2:2,MATCH(AG3,実行度合表集計!2:2,0)))</f>
        <v>60</v>
      </c>
      <c r="AK52" s="1290">
        <f>AJ52+1</f>
        <v>61</v>
      </c>
      <c r="AL52" s="1290">
        <f>AK52</f>
        <v>61</v>
      </c>
      <c r="AM52" s="1290">
        <f>AL52</f>
        <v>61</v>
      </c>
      <c r="AN52" s="1290">
        <f>AM52+1</f>
        <v>62</v>
      </c>
      <c r="AR52" s="1290">
        <f>COLUMN(INDEX(実行度合表集計!2:2,MATCH(AO3,実行度合表集計!2:2,0)))</f>
        <v>70</v>
      </c>
      <c r="AS52" s="1290">
        <f>AR52+1</f>
        <v>71</v>
      </c>
      <c r="AT52" s="1290">
        <f>AS52</f>
        <v>71</v>
      </c>
      <c r="AU52" s="1290">
        <f>AT52</f>
        <v>71</v>
      </c>
      <c r="AV52" s="1290">
        <f>AU52+1</f>
        <v>72</v>
      </c>
      <c r="AZ52" s="1290">
        <f>COLUMN(INDEX(実行度合表集計!2:2,MATCH(AW3,実行度合表集計!2:2,0)))</f>
        <v>80</v>
      </c>
      <c r="BA52" s="1290">
        <f>AZ52+1</f>
        <v>81</v>
      </c>
      <c r="BB52" s="1290">
        <f>BA52</f>
        <v>81</v>
      </c>
      <c r="BC52" s="1290">
        <f>BB52</f>
        <v>81</v>
      </c>
      <c r="BD52" s="1290">
        <f>BC52+1</f>
        <v>82</v>
      </c>
      <c r="BN52" s="1290">
        <f>COLUMN(INDEX(実行度合表集計!2:2,MATCH(BK3,実行度合表集計!2:2,0)))</f>
        <v>110</v>
      </c>
      <c r="BO52" s="1290">
        <f>BN52+1</f>
        <v>111</v>
      </c>
      <c r="BP52" s="1290">
        <f>BO52</f>
        <v>111</v>
      </c>
      <c r="BQ52" s="1290">
        <f>BP52</f>
        <v>111</v>
      </c>
      <c r="BR52" s="1290">
        <f>BQ52+1</f>
        <v>112</v>
      </c>
      <c r="BV52" s="1290">
        <f>COLUMN(INDEX(実行度合表集計!2:2,MATCH(BS3,実行度合表集計!2:2,0)))</f>
        <v>120</v>
      </c>
      <c r="BW52" s="1290">
        <f>BV52+1</f>
        <v>121</v>
      </c>
      <c r="BX52" s="1290">
        <f>BW52</f>
        <v>121</v>
      </c>
      <c r="BY52" s="1290">
        <f>BX52</f>
        <v>121</v>
      </c>
      <c r="BZ52" s="1290">
        <f>BY52+1</f>
        <v>122</v>
      </c>
      <c r="CD52" s="1290">
        <f>COLUMN(INDEX(実行度合表集計!2:2,MATCH(CA3,実行度合表集計!2:2,0)))</f>
        <v>130</v>
      </c>
      <c r="CE52" s="1290">
        <f>CD52+1</f>
        <v>131</v>
      </c>
      <c r="CF52" s="1290">
        <f>CE52</f>
        <v>131</v>
      </c>
      <c r="CG52" s="1290">
        <f>CF52</f>
        <v>131</v>
      </c>
      <c r="CH52" s="1290">
        <f>CG52+1</f>
        <v>132</v>
      </c>
      <c r="CM52" s="1289"/>
      <c r="CR52" s="1290">
        <f>COLUMN(INDEX(実行度合表集計!2:2,MATCH(CO3,実行度合表集計!2:2,0)))</f>
        <v>150</v>
      </c>
      <c r="CS52" s="1290">
        <f>CR52+1</f>
        <v>151</v>
      </c>
      <c r="CT52" s="1290">
        <f>CS52</f>
        <v>151</v>
      </c>
      <c r="CU52" s="1290">
        <f>CT52</f>
        <v>151</v>
      </c>
      <c r="CV52" s="1290">
        <f>CU52+1</f>
        <v>152</v>
      </c>
      <c r="CZ52" s="1290">
        <f>COLUMN(INDEX(実行度合表集計!2:2,MATCH(CW3,実行度合表集計!2:2,0)))</f>
        <v>160</v>
      </c>
      <c r="DA52" s="1290">
        <f>CZ52+1</f>
        <v>161</v>
      </c>
      <c r="DB52" s="1290">
        <f>DA52</f>
        <v>161</v>
      </c>
      <c r="DC52" s="1290">
        <f>DB52</f>
        <v>161</v>
      </c>
      <c r="DD52" s="1290">
        <f>DC52+1</f>
        <v>162</v>
      </c>
      <c r="DH52" s="1290">
        <f>COLUMN(INDEX(実行度合表集計!2:2,MATCH(DE3,実行度合表集計!2:2,0)))</f>
        <v>170</v>
      </c>
      <c r="DI52" s="1290">
        <f>DH52+1</f>
        <v>171</v>
      </c>
      <c r="DJ52" s="1290">
        <f>DI52</f>
        <v>171</v>
      </c>
      <c r="DK52" s="1290">
        <f>DJ52</f>
        <v>171</v>
      </c>
      <c r="DL52" s="1290">
        <f>DK52+1</f>
        <v>172</v>
      </c>
    </row>
    <row r="53" spans="1:124" ht="20.100000000000001" customHeight="1" x14ac:dyDescent="0.25">
      <c r="A53" s="968"/>
      <c r="B53" s="969"/>
      <c r="C53" s="1755" t="s">
        <v>51</v>
      </c>
      <c r="D53" s="1755"/>
      <c r="E53" s="1755"/>
      <c r="F53" s="1755"/>
      <c r="G53" s="1755"/>
      <c r="H53" s="1755"/>
      <c r="I53" s="1755"/>
      <c r="J53" s="1756"/>
      <c r="K53" s="820"/>
      <c r="L53" s="821"/>
      <c r="M53" s="821"/>
      <c r="N53" s="822"/>
      <c r="O53" s="822"/>
      <c r="P53" s="823"/>
      <c r="R53" s="821"/>
      <c r="S53" s="821"/>
      <c r="T53" s="821"/>
      <c r="U53" s="824"/>
      <c r="V53" s="825"/>
      <c r="AA53" s="1725" t="s">
        <v>284</v>
      </c>
      <c r="AB53" s="1726"/>
      <c r="AC53" s="1726"/>
      <c r="AD53" s="1727"/>
      <c r="AE53" s="968"/>
      <c r="AF53" s="969"/>
      <c r="AG53" s="1755" t="s">
        <v>51</v>
      </c>
      <c r="AH53" s="1755"/>
      <c r="AI53" s="1755"/>
      <c r="AJ53" s="1755"/>
      <c r="AK53" s="1755"/>
      <c r="AL53" s="1755"/>
      <c r="AM53" s="1755"/>
      <c r="AN53" s="1756"/>
      <c r="AO53" s="820"/>
      <c r="AP53" s="821"/>
      <c r="AQ53" s="821"/>
      <c r="AR53" s="822"/>
      <c r="AS53" s="822"/>
      <c r="AT53" s="823"/>
      <c r="AV53" s="821"/>
      <c r="AW53" s="821"/>
      <c r="AX53" s="821"/>
      <c r="AY53" s="824"/>
      <c r="AZ53" s="825"/>
      <c r="BE53" s="1725" t="s">
        <v>285</v>
      </c>
      <c r="BF53" s="1726"/>
      <c r="BG53" s="1726"/>
      <c r="BH53" s="1727"/>
      <c r="BI53" s="968"/>
      <c r="BJ53" s="969"/>
      <c r="BK53" s="1755" t="s">
        <v>51</v>
      </c>
      <c r="BL53" s="1755"/>
      <c r="BM53" s="1755"/>
      <c r="BN53" s="1755"/>
      <c r="BO53" s="1755"/>
      <c r="BP53" s="1755"/>
      <c r="BQ53" s="1755"/>
      <c r="BR53" s="1756"/>
      <c r="BS53" s="820"/>
      <c r="BT53" s="821"/>
      <c r="BU53" s="821"/>
      <c r="BV53" s="822"/>
      <c r="BW53" s="822"/>
      <c r="BX53" s="823"/>
      <c r="BZ53" s="821"/>
      <c r="CA53" s="821"/>
      <c r="CB53" s="821"/>
      <c r="CC53" s="824"/>
      <c r="CD53" s="825"/>
      <c r="CI53" s="1725" t="s">
        <v>286</v>
      </c>
      <c r="CJ53" s="1726"/>
      <c r="CK53" s="1726"/>
      <c r="CL53" s="1727"/>
      <c r="CM53" s="968"/>
      <c r="CN53" s="969"/>
      <c r="CO53" s="1755" t="s">
        <v>51</v>
      </c>
      <c r="CP53" s="1755"/>
      <c r="CQ53" s="1755"/>
      <c r="CR53" s="1755"/>
      <c r="CS53" s="1755"/>
      <c r="CT53" s="1755"/>
      <c r="CU53" s="1755"/>
      <c r="CV53" s="1756"/>
      <c r="CW53" s="820"/>
      <c r="CX53" s="821"/>
      <c r="CY53" s="821"/>
      <c r="CZ53" s="822"/>
      <c r="DA53" s="822"/>
      <c r="DB53" s="823"/>
      <c r="DD53" s="821"/>
      <c r="DE53" s="821"/>
      <c r="DF53" s="821"/>
      <c r="DG53" s="824"/>
      <c r="DH53" s="825"/>
      <c r="DM53" s="1725" t="s">
        <v>151</v>
      </c>
      <c r="DN53" s="1726"/>
      <c r="DO53" s="1726"/>
      <c r="DP53" s="1727"/>
    </row>
    <row r="54" spans="1:124" ht="14.1" customHeight="1" x14ac:dyDescent="0.25">
      <c r="A54" s="1717"/>
      <c r="B54" s="1718"/>
      <c r="C54" s="1731">
        <v>4</v>
      </c>
      <c r="D54" s="1732"/>
      <c r="E54" s="1733"/>
      <c r="F54" s="1733"/>
      <c r="G54" s="1733"/>
      <c r="H54" s="1733"/>
      <c r="I54" s="1733"/>
      <c r="J54" s="1734"/>
      <c r="K54" s="1720">
        <f>K$3</f>
        <v>5</v>
      </c>
      <c r="L54" s="1721"/>
      <c r="M54" s="1722"/>
      <c r="N54" s="1722"/>
      <c r="O54" s="1722"/>
      <c r="P54" s="1722"/>
      <c r="Q54" s="1722"/>
      <c r="R54" s="1723"/>
      <c r="S54" s="1720">
        <f>S$3</f>
        <v>6</v>
      </c>
      <c r="T54" s="1721"/>
      <c r="U54" s="1722"/>
      <c r="V54" s="1722"/>
      <c r="W54" s="1722"/>
      <c r="X54" s="1722"/>
      <c r="Y54" s="1722"/>
      <c r="Z54" s="1722"/>
      <c r="AA54" s="1728"/>
      <c r="AB54" s="1729"/>
      <c r="AC54" s="1729"/>
      <c r="AD54" s="1730"/>
      <c r="AE54" s="1717"/>
      <c r="AF54" s="1718"/>
      <c r="AG54" s="1720">
        <f>AG$3</f>
        <v>7</v>
      </c>
      <c r="AH54" s="1721"/>
      <c r="AI54" s="1722"/>
      <c r="AJ54" s="1722"/>
      <c r="AK54" s="1722"/>
      <c r="AL54" s="1722"/>
      <c r="AM54" s="1722"/>
      <c r="AN54" s="1723"/>
      <c r="AO54" s="1720">
        <f>AO$3</f>
        <v>8</v>
      </c>
      <c r="AP54" s="1721"/>
      <c r="AQ54" s="1722"/>
      <c r="AR54" s="1722"/>
      <c r="AS54" s="1722"/>
      <c r="AT54" s="1722"/>
      <c r="AU54" s="1722"/>
      <c r="AV54" s="1723"/>
      <c r="AW54" s="1720">
        <f>AW$3</f>
        <v>9</v>
      </c>
      <c r="AX54" s="1721"/>
      <c r="AY54" s="1722"/>
      <c r="AZ54" s="1722"/>
      <c r="BA54" s="1722"/>
      <c r="BB54" s="1722"/>
      <c r="BC54" s="1722"/>
      <c r="BD54" s="1722"/>
      <c r="BE54" s="1728"/>
      <c r="BF54" s="1729"/>
      <c r="BG54" s="1729"/>
      <c r="BH54" s="1730"/>
      <c r="BI54" s="1717"/>
      <c r="BJ54" s="1718"/>
      <c r="BK54" s="1720">
        <f>BK$3</f>
        <v>10</v>
      </c>
      <c r="BL54" s="1721"/>
      <c r="BM54" s="1722"/>
      <c r="BN54" s="1722"/>
      <c r="BO54" s="1722"/>
      <c r="BP54" s="1722"/>
      <c r="BQ54" s="1722"/>
      <c r="BR54" s="1723"/>
      <c r="BS54" s="1720">
        <f>BS$3</f>
        <v>11</v>
      </c>
      <c r="BT54" s="1721"/>
      <c r="BU54" s="1722"/>
      <c r="BV54" s="1722"/>
      <c r="BW54" s="1722"/>
      <c r="BX54" s="1722"/>
      <c r="BY54" s="1722"/>
      <c r="BZ54" s="1723"/>
      <c r="CA54" s="1720">
        <f>CA$3</f>
        <v>12</v>
      </c>
      <c r="CB54" s="1721"/>
      <c r="CC54" s="1722"/>
      <c r="CD54" s="1722"/>
      <c r="CE54" s="1722"/>
      <c r="CF54" s="1722"/>
      <c r="CG54" s="1722"/>
      <c r="CH54" s="1722"/>
      <c r="CI54" s="1728"/>
      <c r="CJ54" s="1729"/>
      <c r="CK54" s="1729"/>
      <c r="CL54" s="1730"/>
      <c r="CM54" s="1717"/>
      <c r="CN54" s="1718"/>
      <c r="CO54" s="1720">
        <f>CO$3</f>
        <v>1</v>
      </c>
      <c r="CP54" s="1721"/>
      <c r="CQ54" s="1722"/>
      <c r="CR54" s="1722"/>
      <c r="CS54" s="1722"/>
      <c r="CT54" s="1722"/>
      <c r="CU54" s="1722"/>
      <c r="CV54" s="1723"/>
      <c r="CW54" s="1720">
        <f>CW$3</f>
        <v>2</v>
      </c>
      <c r="CX54" s="1721"/>
      <c r="CY54" s="1722"/>
      <c r="CZ54" s="1722"/>
      <c r="DA54" s="1722"/>
      <c r="DB54" s="1722"/>
      <c r="DC54" s="1722"/>
      <c r="DD54" s="1723"/>
      <c r="DE54" s="1720">
        <f>DE$3</f>
        <v>3</v>
      </c>
      <c r="DF54" s="1721"/>
      <c r="DG54" s="1722"/>
      <c r="DH54" s="1722"/>
      <c r="DI54" s="1722"/>
      <c r="DJ54" s="1722"/>
      <c r="DK54" s="1722"/>
      <c r="DL54" s="1722"/>
      <c r="DM54" s="1728"/>
      <c r="DN54" s="1729"/>
      <c r="DO54" s="1729"/>
      <c r="DP54" s="1730"/>
      <c r="DR54" s="1724" t="s">
        <v>311</v>
      </c>
      <c r="DS54" s="1724"/>
      <c r="DT54" s="1674"/>
    </row>
    <row r="55" spans="1:124" s="839" customFormat="1" ht="14.1" customHeight="1" x14ac:dyDescent="0.25">
      <c r="A55" s="1717"/>
      <c r="B55" s="1719"/>
      <c r="C55" s="1713" t="s">
        <v>288</v>
      </c>
      <c r="D55" s="1714"/>
      <c r="E55" s="1715"/>
      <c r="F55" s="828" t="s">
        <v>28</v>
      </c>
      <c r="G55" s="829" t="s">
        <v>29</v>
      </c>
      <c r="H55" s="829" t="s">
        <v>289</v>
      </c>
      <c r="I55" s="828" t="s">
        <v>290</v>
      </c>
      <c r="J55" s="830" t="s">
        <v>291</v>
      </c>
      <c r="K55" s="1713" t="s">
        <v>288</v>
      </c>
      <c r="L55" s="1714"/>
      <c r="M55" s="1715"/>
      <c r="N55" s="828" t="s">
        <v>28</v>
      </c>
      <c r="O55" s="829" t="s">
        <v>29</v>
      </c>
      <c r="P55" s="829" t="s">
        <v>289</v>
      </c>
      <c r="Q55" s="828" t="s">
        <v>290</v>
      </c>
      <c r="R55" s="830" t="s">
        <v>291</v>
      </c>
      <c r="S55" s="1713" t="s">
        <v>288</v>
      </c>
      <c r="T55" s="1714"/>
      <c r="U55" s="1715"/>
      <c r="V55" s="828" t="s">
        <v>28</v>
      </c>
      <c r="W55" s="829" t="s">
        <v>29</v>
      </c>
      <c r="X55" s="829" t="s">
        <v>289</v>
      </c>
      <c r="Y55" s="828" t="s">
        <v>290</v>
      </c>
      <c r="Z55" s="831" t="s">
        <v>291</v>
      </c>
      <c r="AA55" s="832" t="s">
        <v>292</v>
      </c>
      <c r="AB55" s="833" t="s">
        <v>29</v>
      </c>
      <c r="AC55" s="834" t="s">
        <v>293</v>
      </c>
      <c r="AD55" s="835" t="s">
        <v>294</v>
      </c>
      <c r="AE55" s="1717"/>
      <c r="AF55" s="1719"/>
      <c r="AG55" s="1713" t="s">
        <v>288</v>
      </c>
      <c r="AH55" s="1714"/>
      <c r="AI55" s="1715"/>
      <c r="AJ55" s="828" t="s">
        <v>28</v>
      </c>
      <c r="AK55" s="829" t="s">
        <v>29</v>
      </c>
      <c r="AL55" s="829" t="s">
        <v>289</v>
      </c>
      <c r="AM55" s="828" t="s">
        <v>290</v>
      </c>
      <c r="AN55" s="830" t="s">
        <v>291</v>
      </c>
      <c r="AO55" s="1713" t="s">
        <v>288</v>
      </c>
      <c r="AP55" s="1714"/>
      <c r="AQ55" s="1715"/>
      <c r="AR55" s="828" t="s">
        <v>28</v>
      </c>
      <c r="AS55" s="829" t="s">
        <v>29</v>
      </c>
      <c r="AT55" s="829" t="s">
        <v>289</v>
      </c>
      <c r="AU55" s="828" t="s">
        <v>290</v>
      </c>
      <c r="AV55" s="830" t="s">
        <v>291</v>
      </c>
      <c r="AW55" s="1713" t="s">
        <v>288</v>
      </c>
      <c r="AX55" s="1714"/>
      <c r="AY55" s="1715"/>
      <c r="AZ55" s="828" t="s">
        <v>28</v>
      </c>
      <c r="BA55" s="829" t="s">
        <v>29</v>
      </c>
      <c r="BB55" s="829" t="s">
        <v>289</v>
      </c>
      <c r="BC55" s="828" t="s">
        <v>290</v>
      </c>
      <c r="BD55" s="831" t="s">
        <v>291</v>
      </c>
      <c r="BE55" s="832" t="s">
        <v>292</v>
      </c>
      <c r="BF55" s="833" t="s">
        <v>29</v>
      </c>
      <c r="BG55" s="834" t="s">
        <v>293</v>
      </c>
      <c r="BH55" s="835" t="s">
        <v>294</v>
      </c>
      <c r="BI55" s="1717"/>
      <c r="BJ55" s="1719"/>
      <c r="BK55" s="1713" t="s">
        <v>288</v>
      </c>
      <c r="BL55" s="1714"/>
      <c r="BM55" s="1715"/>
      <c r="BN55" s="828" t="s">
        <v>28</v>
      </c>
      <c r="BO55" s="829" t="s">
        <v>29</v>
      </c>
      <c r="BP55" s="829" t="s">
        <v>289</v>
      </c>
      <c r="BQ55" s="828" t="s">
        <v>290</v>
      </c>
      <c r="BR55" s="830" t="s">
        <v>291</v>
      </c>
      <c r="BS55" s="1713" t="s">
        <v>288</v>
      </c>
      <c r="BT55" s="1714"/>
      <c r="BU55" s="1715"/>
      <c r="BV55" s="828" t="s">
        <v>28</v>
      </c>
      <c r="BW55" s="829" t="s">
        <v>29</v>
      </c>
      <c r="BX55" s="829" t="s">
        <v>289</v>
      </c>
      <c r="BY55" s="828" t="s">
        <v>290</v>
      </c>
      <c r="BZ55" s="830" t="s">
        <v>291</v>
      </c>
      <c r="CA55" s="1713" t="s">
        <v>288</v>
      </c>
      <c r="CB55" s="1714"/>
      <c r="CC55" s="1715"/>
      <c r="CD55" s="828" t="s">
        <v>28</v>
      </c>
      <c r="CE55" s="829" t="s">
        <v>29</v>
      </c>
      <c r="CF55" s="829" t="s">
        <v>289</v>
      </c>
      <c r="CG55" s="828" t="s">
        <v>290</v>
      </c>
      <c r="CH55" s="831" t="s">
        <v>291</v>
      </c>
      <c r="CI55" s="832" t="s">
        <v>292</v>
      </c>
      <c r="CJ55" s="833" t="s">
        <v>29</v>
      </c>
      <c r="CK55" s="834" t="s">
        <v>293</v>
      </c>
      <c r="CL55" s="835" t="s">
        <v>294</v>
      </c>
      <c r="CM55" s="1717"/>
      <c r="CN55" s="1719"/>
      <c r="CO55" s="1713" t="s">
        <v>288</v>
      </c>
      <c r="CP55" s="1714"/>
      <c r="CQ55" s="1715"/>
      <c r="CR55" s="828" t="s">
        <v>28</v>
      </c>
      <c r="CS55" s="829" t="s">
        <v>29</v>
      </c>
      <c r="CT55" s="829" t="s">
        <v>289</v>
      </c>
      <c r="CU55" s="828" t="s">
        <v>290</v>
      </c>
      <c r="CV55" s="830" t="s">
        <v>291</v>
      </c>
      <c r="CW55" s="1713" t="s">
        <v>288</v>
      </c>
      <c r="CX55" s="1714"/>
      <c r="CY55" s="1715"/>
      <c r="CZ55" s="828" t="s">
        <v>28</v>
      </c>
      <c r="DA55" s="829" t="s">
        <v>29</v>
      </c>
      <c r="DB55" s="829" t="s">
        <v>289</v>
      </c>
      <c r="DC55" s="828" t="s">
        <v>290</v>
      </c>
      <c r="DD55" s="830" t="s">
        <v>291</v>
      </c>
      <c r="DE55" s="1713" t="s">
        <v>288</v>
      </c>
      <c r="DF55" s="1714"/>
      <c r="DG55" s="1715"/>
      <c r="DH55" s="828" t="s">
        <v>28</v>
      </c>
      <c r="DI55" s="829" t="s">
        <v>29</v>
      </c>
      <c r="DJ55" s="829" t="s">
        <v>289</v>
      </c>
      <c r="DK55" s="828" t="s">
        <v>290</v>
      </c>
      <c r="DL55" s="831" t="s">
        <v>291</v>
      </c>
      <c r="DM55" s="832" t="s">
        <v>292</v>
      </c>
      <c r="DN55" s="833" t="s">
        <v>29</v>
      </c>
      <c r="DO55" s="834" t="s">
        <v>293</v>
      </c>
      <c r="DP55" s="835" t="s">
        <v>294</v>
      </c>
      <c r="DR55" s="840" t="s">
        <v>27</v>
      </c>
      <c r="DS55" s="841" t="s">
        <v>28</v>
      </c>
      <c r="DT55" s="842" t="s">
        <v>295</v>
      </c>
    </row>
    <row r="56" spans="1:124" ht="14.1" customHeight="1" x14ac:dyDescent="0.25">
      <c r="A56" s="1711" t="s">
        <v>32</v>
      </c>
      <c r="B56" s="843" t="s">
        <v>33</v>
      </c>
      <c r="C56" s="1743" t="str">
        <f>集計グループ1</f>
        <v>アクティエ</v>
      </c>
      <c r="D56" s="1744"/>
      <c r="E56" s="1745"/>
      <c r="F56" s="844" t="e">
        <f ca="1">SUMIFS(INDIRECT("実行度合表集計!C"&amp;F103,FALSE),実行度合表集計!$I:$I,C56,実行度合表集計!$S:$S,$A$56,実行度合表集計!$D:$D,"&lt;&gt;")</f>
        <v>#REF!</v>
      </c>
      <c r="G56" s="849" t="e">
        <f ca="1">IF(F56&lt;&gt;0,H56/F56,"")</f>
        <v>#REF!</v>
      </c>
      <c r="H56" s="868" t="e">
        <f ca="1">SUMIFS(INDIRECT("実行度合表集計!C"&amp;H103,FALSE),実行度合表集計!$I:$I,C56,実行度合表集計!$S:$S,$A$56,実行度合表集計!$D:$D,"&lt;&gt;")</f>
        <v>#REF!</v>
      </c>
      <c r="I56" s="844" t="e">
        <f ca="1">H56-SUMIFS(実行度合表集計!$Q:$Q,実行度合表集計!$I:$I,C56,実行度合表集計!$S:$S,$A$56,実行度合表集計!$D:$D,"&lt;&gt;")*1000</f>
        <v>#REF!</v>
      </c>
      <c r="J56" s="847" t="e">
        <f ca="1">SUMIFS(INDIRECT("実行度合表集計!C"&amp;J103,FALSE),実行度合表集計!$I:$I,C56,実行度合表集計!$S:$S,$A$56,実行度合表集計!$D:$D,"&lt;&gt;")*集計フラグ1</f>
        <v>#REF!</v>
      </c>
      <c r="K56" s="1743" t="str">
        <f>集計グループ1</f>
        <v>アクティエ</v>
      </c>
      <c r="L56" s="1744"/>
      <c r="M56" s="1745"/>
      <c r="N56" s="844" t="e">
        <f ca="1">SUMIFS(INDIRECT("実行度合表集計!C"&amp;N103,FALSE),実行度合表集計!$I:$I,K56,実行度合表集計!$S:$S,$A$56,実行度合表集計!$D:$D,"&lt;&gt;")</f>
        <v>#REF!</v>
      </c>
      <c r="O56" s="849" t="e">
        <f ca="1">IF(N56&lt;&gt;0,P56/N56,"")</f>
        <v>#REF!</v>
      </c>
      <c r="P56" s="868" t="e">
        <f ca="1">SUMIFS(INDIRECT("実行度合表集計!C"&amp;P103,FALSE),実行度合表集計!$I:$I,K56,実行度合表集計!$S:$S,$A$56,実行度合表集計!$D:$D,"&lt;&gt;")</f>
        <v>#REF!</v>
      </c>
      <c r="Q56" s="844" t="e">
        <f ca="1">P56-SUMIFS(実行度合表集計!$Q:$Q,実行度合表集計!$I:$I,K56,実行度合表集計!$S:$S,$A$56,実行度合表集計!$D:$D,"&lt;&gt;")*1000</f>
        <v>#REF!</v>
      </c>
      <c r="R56" s="847" t="e">
        <f ca="1">SUMIFS(INDIRECT("実行度合表集計!C"&amp;R103,FALSE),実行度合表集計!$I:$I,K56,実行度合表集計!$S:$S,$A$56,実行度合表集計!$D:$D,"&lt;&gt;")*集計フラグ1</f>
        <v>#REF!</v>
      </c>
      <c r="S56" s="1743" t="str">
        <f>集計グループ1</f>
        <v>アクティエ</v>
      </c>
      <c r="T56" s="1744"/>
      <c r="U56" s="1745"/>
      <c r="V56" s="844" t="e">
        <f ca="1">SUMIFS(INDIRECT("実行度合表集計!C"&amp;V103,FALSE),実行度合表集計!$I:$I,S56,実行度合表集計!$S:$S,$A$56,実行度合表集計!$D:$D,"&lt;&gt;")</f>
        <v>#REF!</v>
      </c>
      <c r="W56" s="849" t="e">
        <f ca="1">IF(V56&lt;&gt;0,X56/V56,"")</f>
        <v>#REF!</v>
      </c>
      <c r="X56" s="868" t="e">
        <f ca="1">SUMIFS(INDIRECT("実行度合表集計!C"&amp;X103,FALSE),実行度合表集計!$I:$I,S56,実行度合表集計!$S:$S,$A$56,実行度合表集計!$D:$D,"&lt;&gt;")</f>
        <v>#REF!</v>
      </c>
      <c r="Y56" s="844" t="e">
        <f ca="1">X56-SUMIFS(実行度合表集計!$Q:$Q,実行度合表集計!$I:$I,S56,実行度合表集計!$S:$S,$A$56,実行度合表集計!$D:$D,"&lt;&gt;")*1000</f>
        <v>#REF!</v>
      </c>
      <c r="Z56" s="847" t="e">
        <f ca="1">SUMIFS(INDIRECT("実行度合表集計!C"&amp;Z103,FALSE),実行度合表集計!$I:$I,S56,実行度合表集計!$S:$S,$A$56,実行度合表集計!$D:$D,"&lt;&gt;")*集計フラグ1</f>
        <v>#REF!</v>
      </c>
      <c r="AA56" s="848" t="e">
        <f t="shared" ref="AA56:AA75" ca="1" si="72">SUMIF($F$4:$Z$4,"請負金額",F56:Z56)</f>
        <v>#REF!</v>
      </c>
      <c r="AB56" s="849" t="e">
        <f ca="1">IF(AA56&lt;&gt;0,SUMIF($F$4:$Z$4,"利益額",F56:Z56)/AA56,"")</f>
        <v>#REF!</v>
      </c>
      <c r="AC56" s="844" t="e">
        <f t="shared" ref="AC56:AC75" ca="1" si="73">SUMIF($F$4:$Z$4,"経常利益",F56:Z56)</f>
        <v>#REF!</v>
      </c>
      <c r="AD56" s="847" t="e">
        <f t="shared" ref="AD56:AD75" ca="1" si="74">SUMIF($F$4:$Z$4,"棟数",F56:Z56)</f>
        <v>#REF!</v>
      </c>
      <c r="AE56" s="1711" t="s">
        <v>32</v>
      </c>
      <c r="AF56" s="843" t="s">
        <v>33</v>
      </c>
      <c r="AG56" s="1743" t="str">
        <f>集計グループ1</f>
        <v>アクティエ</v>
      </c>
      <c r="AH56" s="1744"/>
      <c r="AI56" s="1745"/>
      <c r="AJ56" s="844" t="e">
        <f ca="1">SUMIFS(INDIRECT("実行度合表集計!C"&amp;AJ103,FALSE),実行度合表集計!$I:$I,AG56,実行度合表集計!$S:$S,$A$56,実行度合表集計!$D:$D,"&lt;&gt;")</f>
        <v>#REF!</v>
      </c>
      <c r="AK56" s="849" t="e">
        <f ca="1">IF(AJ56&lt;&gt;0,AL56/AJ56,"")</f>
        <v>#REF!</v>
      </c>
      <c r="AL56" s="868" t="e">
        <f ca="1">SUMIFS(INDIRECT("実行度合表集計!C"&amp;AL103,FALSE),実行度合表集計!$I:$I,AG56,実行度合表集計!$S:$S,$A$56,実行度合表集計!$D:$D,"&lt;&gt;")</f>
        <v>#REF!</v>
      </c>
      <c r="AM56" s="844" t="e">
        <f ca="1">AL56-SUMIFS(実行度合表集計!$Q:$Q,実行度合表集計!$I:$I,AG56,実行度合表集計!$S:$S,$A$56,実行度合表集計!$D:$D,"&lt;&gt;")*1000</f>
        <v>#REF!</v>
      </c>
      <c r="AN56" s="847" t="e">
        <f ca="1">SUMIFS(INDIRECT("実行度合表集計!C"&amp;AN103,FALSE),実行度合表集計!$I:$I,AG56,実行度合表集計!$S:$S,$A$56,実行度合表集計!$D:$D,"&lt;&gt;")*集計フラグ1</f>
        <v>#REF!</v>
      </c>
      <c r="AO56" s="1743" t="str">
        <f>集計グループ1</f>
        <v>アクティエ</v>
      </c>
      <c r="AP56" s="1744"/>
      <c r="AQ56" s="1745"/>
      <c r="AR56" s="844" t="e">
        <f ca="1">SUMIFS(INDIRECT("実行度合表集計!C"&amp;AR103,FALSE),実行度合表集計!$I:$I,AO56,実行度合表集計!$S:$S,$A$56,実行度合表集計!$D:$D,"&lt;&gt;")</f>
        <v>#REF!</v>
      </c>
      <c r="AS56" s="849" t="e">
        <f ca="1">IF(AR56&lt;&gt;0,AT56/AR56,"")</f>
        <v>#REF!</v>
      </c>
      <c r="AT56" s="868" t="e">
        <f ca="1">SUMIFS(INDIRECT("実行度合表集計!C"&amp;AT103,FALSE),実行度合表集計!$I:$I,AO56,実行度合表集計!$S:$S,$A$56,実行度合表集計!$D:$D,"&lt;&gt;")</f>
        <v>#REF!</v>
      </c>
      <c r="AU56" s="844" t="e">
        <f ca="1">AT56-SUMIFS(実行度合表集計!$Q:$Q,実行度合表集計!$I:$I,AO56,実行度合表集計!$S:$S,$A$56,実行度合表集計!$D:$D,"&lt;&gt;")*1000</f>
        <v>#REF!</v>
      </c>
      <c r="AV56" s="847" t="e">
        <f ca="1">SUMIFS(INDIRECT("実行度合表集計!C"&amp;AV103,FALSE),実行度合表集計!$I:$I,AO56,実行度合表集計!$S:$S,$A$56,実行度合表集計!$D:$D,"&lt;&gt;")*集計フラグ1</f>
        <v>#REF!</v>
      </c>
      <c r="AW56" s="1743" t="str">
        <f>集計グループ1</f>
        <v>アクティエ</v>
      </c>
      <c r="AX56" s="1744"/>
      <c r="AY56" s="1745"/>
      <c r="AZ56" s="844" t="e">
        <f ca="1">SUMIFS(INDIRECT("実行度合表集計!C"&amp;AZ103,FALSE),実行度合表集計!$I:$I,AW56,実行度合表集計!$S:$S,$A$56,実行度合表集計!$D:$D,"&lt;&gt;")</f>
        <v>#REF!</v>
      </c>
      <c r="BA56" s="849" t="e">
        <f ca="1">IF(AZ56&lt;&gt;0,BB56/AZ56,"")</f>
        <v>#REF!</v>
      </c>
      <c r="BB56" s="868" t="e">
        <f ca="1">SUMIFS(INDIRECT("実行度合表集計!C"&amp;BB103,FALSE),実行度合表集計!$I:$I,AW56,実行度合表集計!$S:$S,$A$56,実行度合表集計!$D:$D,"&lt;&gt;")</f>
        <v>#REF!</v>
      </c>
      <c r="BC56" s="844" t="e">
        <f ca="1">BB56-SUMIFS(実行度合表集計!$Q:$Q,実行度合表集計!$I:$I,AW56,実行度合表集計!$S:$S,$A$56,実行度合表集計!$D:$D,"&lt;&gt;")*1000</f>
        <v>#REF!</v>
      </c>
      <c r="BD56" s="847" t="e">
        <f ca="1">SUMIFS(INDIRECT("実行度合表集計!C"&amp;BD103,FALSE),実行度合表集計!$I:$I,AW56,実行度合表集計!$S:$S,$A$56,実行度合表集計!$D:$D,"&lt;&gt;")*集計フラグ1</f>
        <v>#REF!</v>
      </c>
      <c r="BE56" s="848" t="e">
        <f t="shared" ref="BE56:BE75" ca="1" si="75">SUMIF($F$4:$BD$4,"請負金額",F56:BD56)</f>
        <v>#REF!</v>
      </c>
      <c r="BF56" s="849" t="e">
        <f ca="1">IF(BE56&lt;&gt;0,SUMIF($F$4:$BD$4,"利益額",F56:BD56)/BE56,"")</f>
        <v>#REF!</v>
      </c>
      <c r="BG56" s="844" t="e">
        <f t="shared" ref="BG56:BG75" ca="1" si="76">SUMIF($F$4:$BD$4,"経常利益",F56:BD56)</f>
        <v>#REF!</v>
      </c>
      <c r="BH56" s="847" t="e">
        <f t="shared" ref="BH56:BH75" ca="1" si="77">SUMIF($F$4:$BD$4,"棟数",F56:BD56)</f>
        <v>#REF!</v>
      </c>
      <c r="BI56" s="1711" t="s">
        <v>32</v>
      </c>
      <c r="BJ56" s="843" t="s">
        <v>33</v>
      </c>
      <c r="BK56" s="1743" t="str">
        <f>集計グループ1</f>
        <v>アクティエ</v>
      </c>
      <c r="BL56" s="1744"/>
      <c r="BM56" s="1745"/>
      <c r="BN56" s="844" t="e">
        <f ca="1">SUMIFS(INDIRECT("実行度合表集計!C"&amp;BN103,FALSE),実行度合表集計!$I:$I,BK56,実行度合表集計!$S:$S,$A$56,実行度合表集計!$D:$D,"&lt;&gt;")</f>
        <v>#REF!</v>
      </c>
      <c r="BO56" s="849" t="e">
        <f ca="1">IF(BN56&lt;&gt;0,BP56/BN56,"")</f>
        <v>#REF!</v>
      </c>
      <c r="BP56" s="868" t="e">
        <f ca="1">SUMIFS(INDIRECT("実行度合表集計!C"&amp;BP103,FALSE),実行度合表集計!$I:$I,BK56,実行度合表集計!$S:$S,$A$56,実行度合表集計!$D:$D,"&lt;&gt;")</f>
        <v>#REF!</v>
      </c>
      <c r="BQ56" s="844" t="e">
        <f ca="1">BP56-SUMIFS(実行度合表集計!$Q:$Q,実行度合表集計!$I:$I,BK56,実行度合表集計!$S:$S,$A$56,実行度合表集計!$D:$D,"&lt;&gt;")*1000</f>
        <v>#REF!</v>
      </c>
      <c r="BR56" s="847" t="e">
        <f ca="1">SUMIFS(INDIRECT("実行度合表集計!C"&amp;BR103,FALSE),実行度合表集計!$I:$I,BK56,実行度合表集計!$S:$S,$A$56,実行度合表集計!$D:$D,"&lt;&gt;")*集計フラグ1</f>
        <v>#REF!</v>
      </c>
      <c r="BS56" s="1743" t="str">
        <f>集計グループ1</f>
        <v>アクティエ</v>
      </c>
      <c r="BT56" s="1744"/>
      <c r="BU56" s="1745"/>
      <c r="BV56" s="844" t="e">
        <f ca="1">SUMIFS(INDIRECT("実行度合表集計!C"&amp;BV103,FALSE),実行度合表集計!$I:$I,BS56,実行度合表集計!$S:$S,$A$56,実行度合表集計!$D:$D,"&lt;&gt;")</f>
        <v>#REF!</v>
      </c>
      <c r="BW56" s="849" t="e">
        <f ca="1">IF(BV56&lt;&gt;0,BX56/BV56,"")</f>
        <v>#REF!</v>
      </c>
      <c r="BX56" s="868" t="e">
        <f ca="1">SUMIFS(INDIRECT("実行度合表集計!C"&amp;BX103,FALSE),実行度合表集計!$I:$I,BS56,実行度合表集計!$S:$S,$A$56,実行度合表集計!$D:$D,"&lt;&gt;")</f>
        <v>#REF!</v>
      </c>
      <c r="BY56" s="844" t="e">
        <f ca="1">BX56-SUMIFS(実行度合表集計!$Q:$Q,実行度合表集計!$I:$I,BS56,実行度合表集計!$S:$S,$A$56,実行度合表集計!$D:$D,"&lt;&gt;")*1000</f>
        <v>#REF!</v>
      </c>
      <c r="BZ56" s="847" t="e">
        <f ca="1">SUMIFS(INDIRECT("実行度合表集計!C"&amp;BZ103,FALSE),実行度合表集計!$I:$I,BS56,実行度合表集計!$S:$S,$A$56,実行度合表集計!$D:$D,"&lt;&gt;")*集計フラグ1</f>
        <v>#REF!</v>
      </c>
      <c r="CA56" s="1743" t="str">
        <f>集計グループ1</f>
        <v>アクティエ</v>
      </c>
      <c r="CB56" s="1744"/>
      <c r="CC56" s="1745"/>
      <c r="CD56" s="844" t="e">
        <f ca="1">SUMIFS(INDIRECT("実行度合表集計!C"&amp;CD103,FALSE),実行度合表集計!$I:$I,CA56,実行度合表集計!$S:$S,$A$56,実行度合表集計!$D:$D,"&lt;&gt;")</f>
        <v>#REF!</v>
      </c>
      <c r="CE56" s="849" t="e">
        <f ca="1">IF(CD56&lt;&gt;0,CF56/CD56,"")</f>
        <v>#REF!</v>
      </c>
      <c r="CF56" s="868" t="e">
        <f ca="1">SUMIFS(INDIRECT("実行度合表集計!C"&amp;CF103,FALSE),実行度合表集計!$I:$I,CA56,実行度合表集計!$S:$S,$A$56,実行度合表集計!$D:$D,"&lt;&gt;")</f>
        <v>#REF!</v>
      </c>
      <c r="CG56" s="844" t="e">
        <f ca="1">CF56-SUMIFS(実行度合表集計!$Q:$Q,実行度合表集計!$I:$I,CA56,実行度合表集計!$S:$S,$A$56,実行度合表集計!$D:$D,"&lt;&gt;")*1000</f>
        <v>#REF!</v>
      </c>
      <c r="CH56" s="847" t="e">
        <f ca="1">SUMIFS(INDIRECT("実行度合表集計!C"&amp;CH103,FALSE),実行度合表集計!$I:$I,CA56,実行度合表集計!$S:$S,$A$56,実行度合表集計!$D:$D,"&lt;&gt;")*集計フラグ1</f>
        <v>#REF!</v>
      </c>
      <c r="CI56" s="848" t="e">
        <f ca="1">SUMIF($BN$4:$CH$4,"請負金額",BN56:CH56)</f>
        <v>#REF!</v>
      </c>
      <c r="CJ56" s="849" t="e">
        <f ca="1">IF(CI56&lt;&gt;0,SUMIF($BN$4:$CH$4,"利益額",BN56:CH56)/CI56,"")</f>
        <v>#REF!</v>
      </c>
      <c r="CK56" s="844" t="e">
        <f ca="1">SUMIF($BN$4:$CH$4,"経常利益",BN56:CH56)</f>
        <v>#REF!</v>
      </c>
      <c r="CL56" s="847" t="e">
        <f ca="1">SUMIF($BN$4:$CH$4,"棟数",BN56:CH56)</f>
        <v>#REF!</v>
      </c>
      <c r="CM56" s="1711" t="s">
        <v>32</v>
      </c>
      <c r="CN56" s="843" t="s">
        <v>33</v>
      </c>
      <c r="CO56" s="1743" t="str">
        <f>集計グループ1</f>
        <v>アクティエ</v>
      </c>
      <c r="CP56" s="1744"/>
      <c r="CQ56" s="1745"/>
      <c r="CR56" s="844" t="e">
        <f ca="1">SUMIFS(INDIRECT("実行度合表集計!C"&amp;CR103,FALSE),実行度合表集計!$I:$I,CO56,実行度合表集計!$S:$S,$A$56,実行度合表集計!$D:$D,"&lt;&gt;")</f>
        <v>#REF!</v>
      </c>
      <c r="CS56" s="849" t="e">
        <f ca="1">IF(CR56&lt;&gt;0,CT56/CR56,"")</f>
        <v>#REF!</v>
      </c>
      <c r="CT56" s="868" t="e">
        <f ca="1">SUMIFS(INDIRECT("実行度合表集計!C"&amp;CT103,FALSE),実行度合表集計!$I:$I,CO56,実行度合表集計!$S:$S,$A$56,実行度合表集計!$D:$D,"&lt;&gt;")</f>
        <v>#REF!</v>
      </c>
      <c r="CU56" s="844" t="e">
        <f ca="1">CT56-SUMIFS(実行度合表集計!$Q:$Q,実行度合表集計!$I:$I,CO56,実行度合表集計!$S:$S,$A$56,実行度合表集計!$D:$D,"&lt;&gt;")*1000</f>
        <v>#REF!</v>
      </c>
      <c r="CV56" s="847" t="e">
        <f ca="1">SUMIFS(INDIRECT("実行度合表集計!C"&amp;CV103,FALSE),実行度合表集計!$I:$I,CO56,実行度合表集計!$S:$S,$A$56,実行度合表集計!$D:$D,"&lt;&gt;")*集計フラグ1</f>
        <v>#REF!</v>
      </c>
      <c r="CW56" s="1743" t="str">
        <f>集計グループ1</f>
        <v>アクティエ</v>
      </c>
      <c r="CX56" s="1744"/>
      <c r="CY56" s="1745"/>
      <c r="CZ56" s="844" t="e">
        <f ca="1">SUMIFS(INDIRECT("実行度合表集計!C"&amp;CZ103,FALSE),実行度合表集計!$I:$I,CW56,実行度合表集計!$S:$S,$A$56,実行度合表集計!$D:$D,"&lt;&gt;")</f>
        <v>#REF!</v>
      </c>
      <c r="DA56" s="849" t="e">
        <f ca="1">IF(CZ56&lt;&gt;0,DB56/CZ56,"")</f>
        <v>#REF!</v>
      </c>
      <c r="DB56" s="868" t="e">
        <f ca="1">SUMIFS(INDIRECT("実行度合表集計!C"&amp;DB103,FALSE),実行度合表集計!$I:$I,CW56,実行度合表集計!$S:$S,$A$56,実行度合表集計!$D:$D,"&lt;&gt;")</f>
        <v>#REF!</v>
      </c>
      <c r="DC56" s="844" t="e">
        <f ca="1">DB56-SUMIFS(実行度合表集計!$Q:$Q,実行度合表集計!$I:$I,CW56,実行度合表集計!$S:$S,$A$56,実行度合表集計!$D:$D,"&lt;&gt;")*1000</f>
        <v>#REF!</v>
      </c>
      <c r="DD56" s="847" t="e">
        <f ca="1">SUMIFS(INDIRECT("実行度合表集計!C"&amp;DD103,FALSE),実行度合表集計!$I:$I,CW56,実行度合表集計!$S:$S,$A$56,実行度合表集計!$D:$D,"&lt;&gt;")*集計フラグ1</f>
        <v>#REF!</v>
      </c>
      <c r="DE56" s="1743" t="str">
        <f>集計グループ1</f>
        <v>アクティエ</v>
      </c>
      <c r="DF56" s="1744"/>
      <c r="DG56" s="1745"/>
      <c r="DH56" s="844" t="e">
        <f ca="1">SUMIFS(INDIRECT("実行度合表集計!C"&amp;DH103,FALSE),実行度合表集計!$I:$I,DE56,実行度合表集計!$S:$S,$A$56,実行度合表集計!$D:$D,"&lt;&gt;")</f>
        <v>#REF!</v>
      </c>
      <c r="DI56" s="849" t="e">
        <f ca="1">IF(DH56&lt;&gt;0,DJ56/DH56,"")</f>
        <v>#REF!</v>
      </c>
      <c r="DJ56" s="868" t="e">
        <f ca="1">SUMIFS(INDIRECT("実行度合表集計!C"&amp;DJ103,FALSE),実行度合表集計!$I:$I,DE56,実行度合表集計!$S:$S,$A$56,実行度合表集計!$D:$D,"&lt;&gt;")</f>
        <v>#REF!</v>
      </c>
      <c r="DK56" s="844" t="e">
        <f ca="1">DJ56-SUMIFS(実行度合表集計!$Q:$Q,実行度合表集計!$I:$I,DE56,実行度合表集計!$S:$S,$A$56,実行度合表集計!$D:$D,"&lt;&gt;")*1000</f>
        <v>#REF!</v>
      </c>
      <c r="DL56" s="847" t="e">
        <f ca="1">SUMIFS(INDIRECT("実行度合表集計!C"&amp;DL103,FALSE),実行度合表集計!$I:$I,DE56,実行度合表集計!$S:$S,$A$56,実行度合表集計!$D:$D,"&lt;&gt;")*集計フラグ1</f>
        <v>#REF!</v>
      </c>
      <c r="DM56" s="848" t="e">
        <f t="shared" ref="DM56:DM75" ca="1" si="78">SUMIF($F$4:$DL$4,"請負金額",F56:DL56)</f>
        <v>#REF!</v>
      </c>
      <c r="DN56" s="849" t="e">
        <f ca="1">IF(DM56&lt;&gt;0,SUMIF($F$4:$DL$4,"利益額",F56:DL56)/DM56,"")</f>
        <v>#REF!</v>
      </c>
      <c r="DO56" s="844" t="e">
        <f t="shared" ref="DO56:DO75" ca="1" si="79">SUMIF($F$4:$DL$4,"経常利益",F56:DL56)</f>
        <v>#REF!</v>
      </c>
      <c r="DP56" s="850" t="e">
        <f ca="1">SUMIF($F$4:$DL$4,"棟数",F56:DL56)</f>
        <v>#REF!</v>
      </c>
      <c r="DR56" s="851"/>
      <c r="DS56" s="852"/>
      <c r="DT56" s="853"/>
    </row>
    <row r="57" spans="1:124" ht="14.1" customHeight="1" x14ac:dyDescent="0.25">
      <c r="A57" s="1712"/>
      <c r="B57" s="854" t="s">
        <v>34</v>
      </c>
      <c r="C57" s="1746" t="str">
        <f>集計グループ2</f>
        <v>ネクストハウス</v>
      </c>
      <c r="D57" s="1747"/>
      <c r="E57" s="1748"/>
      <c r="F57" s="855" t="e">
        <f ca="1">SUMIFS(INDIRECT("実行度合表集計!C"&amp;F103,FALSE),実行度合表集計!$I:$I,C57,実行度合表集計!$S:$S,$A$56,実行度合表集計!$D:$D,"&lt;&gt;")</f>
        <v>#REF!</v>
      </c>
      <c r="G57" s="845" t="e">
        <f t="shared" ref="G57:G59" ca="1" si="80">IF(F57&lt;&gt;0,H57/F57,"")</f>
        <v>#REF!</v>
      </c>
      <c r="H57" s="856" t="e">
        <f ca="1">SUMIFS(INDIRECT("実行度合表集計!C"&amp;H103,FALSE),実行度合表集計!$I:$I,C57,実行度合表集計!$S:$S,$A$56,実行度合表集計!$D:$D,"&lt;&gt;")</f>
        <v>#REF!</v>
      </c>
      <c r="I57" s="855" t="e">
        <f ca="1">H57-SUMIFS(実行度合表集計!$Q:$Q,実行度合表集計!$I:$I,C57,実行度合表集計!$S:$S,$A$56,実行度合表集計!$D:$D,"&lt;&gt;")*1000</f>
        <v>#REF!</v>
      </c>
      <c r="J57" s="857" t="e">
        <f ca="1">SUMIFS(INDIRECT("実行度合表集計!C"&amp;J103,FALSE),実行度合表集計!$I:$I,C57,実行度合表集計!$S:$S,$A$56,実行度合表集計!$D:$D,"&lt;&gt;")*集計フラグ2</f>
        <v>#REF!</v>
      </c>
      <c r="K57" s="1746" t="str">
        <f>集計グループ2</f>
        <v>ネクストハウス</v>
      </c>
      <c r="L57" s="1747"/>
      <c r="M57" s="1748"/>
      <c r="N57" s="855" t="e">
        <f ca="1">SUMIFS(INDIRECT("実行度合表集計!C"&amp;N103,FALSE),実行度合表集計!$I:$I,K57,実行度合表集計!$S:$S,$A$56,実行度合表集計!$D:$D,"&lt;&gt;")</f>
        <v>#REF!</v>
      </c>
      <c r="O57" s="845" t="e">
        <f t="shared" ref="O57:O59" ca="1" si="81">IF(N57&lt;&gt;0,P57/N57,"")</f>
        <v>#REF!</v>
      </c>
      <c r="P57" s="856" t="e">
        <f ca="1">SUMIFS(INDIRECT("実行度合表集計!C"&amp;P103,FALSE),実行度合表集計!$I:$I,K57,実行度合表集計!$S:$S,$A$56,実行度合表集計!$D:$D,"&lt;&gt;")</f>
        <v>#REF!</v>
      </c>
      <c r="Q57" s="855" t="e">
        <f ca="1">P57-SUMIFS(実行度合表集計!$Q:$Q,実行度合表集計!$I:$I,K57,実行度合表集計!$S:$S,$A$56,実行度合表集計!$D:$D,"&lt;&gt;")*1000</f>
        <v>#REF!</v>
      </c>
      <c r="R57" s="857" t="e">
        <f ca="1">SUMIFS(INDIRECT("実行度合表集計!C"&amp;R103,FALSE),実行度合表集計!$I:$I,K57,実行度合表集計!$S:$S,$A$56,実行度合表集計!$D:$D,"&lt;&gt;")*集計フラグ2</f>
        <v>#REF!</v>
      </c>
      <c r="S57" s="1746" t="str">
        <f>集計グループ2</f>
        <v>ネクストハウス</v>
      </c>
      <c r="T57" s="1747"/>
      <c r="U57" s="1748"/>
      <c r="V57" s="855" t="e">
        <f ca="1">SUMIFS(INDIRECT("実行度合表集計!C"&amp;V103,FALSE),実行度合表集計!$I:$I,S57,実行度合表集計!$S:$S,$A$56,実行度合表集計!$D:$D,"&lt;&gt;")</f>
        <v>#REF!</v>
      </c>
      <c r="W57" s="845" t="e">
        <f t="shared" ref="W57:W59" ca="1" si="82">IF(V57&lt;&gt;0,X57/V57,"")</f>
        <v>#REF!</v>
      </c>
      <c r="X57" s="856" t="e">
        <f ca="1">SUMIFS(INDIRECT("実行度合表集計!C"&amp;X103,FALSE),実行度合表集計!$I:$I,S57,実行度合表集計!$S:$S,$A$56,実行度合表集計!$D:$D,"&lt;&gt;")</f>
        <v>#REF!</v>
      </c>
      <c r="Y57" s="855" t="e">
        <f ca="1">X57-SUMIFS(実行度合表集計!$Q:$Q,実行度合表集計!$I:$I,S57,実行度合表集計!$S:$S,$A$56,実行度合表集計!$D:$D,"&lt;&gt;")*1000</f>
        <v>#REF!</v>
      </c>
      <c r="Z57" s="857" t="e">
        <f ca="1">SUMIFS(INDIRECT("実行度合表集計!C"&amp;Z103,FALSE),実行度合表集計!$I:$I,S57,実行度合表集計!$S:$S,$A$56,実行度合表集計!$D:$D,"&lt;&gt;")*集計フラグ2</f>
        <v>#REF!</v>
      </c>
      <c r="AA57" s="858" t="e">
        <f t="shared" ca="1" si="72"/>
        <v>#REF!</v>
      </c>
      <c r="AB57" s="845" t="e">
        <f t="shared" ref="AB57:AB75" ca="1" si="83">IF(AA57&lt;&gt;0,SUMIF($F$4:$Z$4,"利益額",F57:Z57)/AA57,"")</f>
        <v>#REF!</v>
      </c>
      <c r="AC57" s="855" t="e">
        <f t="shared" ca="1" si="73"/>
        <v>#REF!</v>
      </c>
      <c r="AD57" s="857" t="e">
        <f t="shared" ca="1" si="74"/>
        <v>#REF!</v>
      </c>
      <c r="AE57" s="1712"/>
      <c r="AF57" s="854" t="s">
        <v>34</v>
      </c>
      <c r="AG57" s="1746" t="str">
        <f>集計グループ2</f>
        <v>ネクストハウス</v>
      </c>
      <c r="AH57" s="1747"/>
      <c r="AI57" s="1748"/>
      <c r="AJ57" s="855" t="e">
        <f ca="1">SUMIFS(INDIRECT("実行度合表集計!C"&amp;AJ103,FALSE),実行度合表集計!$I:$I,AG57,実行度合表集計!$S:$S,$A$56,実行度合表集計!$D:$D,"&lt;&gt;")</f>
        <v>#REF!</v>
      </c>
      <c r="AK57" s="845" t="e">
        <f t="shared" ref="AK57:AK59" ca="1" si="84">IF(AJ57&lt;&gt;0,AL57/AJ57,"")</f>
        <v>#REF!</v>
      </c>
      <c r="AL57" s="856" t="e">
        <f ca="1">SUMIFS(INDIRECT("実行度合表集計!C"&amp;AL103,FALSE),実行度合表集計!$I:$I,AG57,実行度合表集計!$S:$S,$A$56,実行度合表集計!$D:$D,"&lt;&gt;")</f>
        <v>#REF!</v>
      </c>
      <c r="AM57" s="855" t="e">
        <f ca="1">AL57-SUMIFS(実行度合表集計!$Q:$Q,実行度合表集計!$I:$I,AG57,実行度合表集計!$S:$S,$A$56,実行度合表集計!$D:$D,"&lt;&gt;")*1000</f>
        <v>#REF!</v>
      </c>
      <c r="AN57" s="857" t="e">
        <f ca="1">SUMIFS(INDIRECT("実行度合表集計!C"&amp;AN103,FALSE),実行度合表集計!$I:$I,AG57,実行度合表集計!$S:$S,$A$56,実行度合表集計!$D:$D,"&lt;&gt;")*集計フラグ2</f>
        <v>#REF!</v>
      </c>
      <c r="AO57" s="1746" t="str">
        <f>集計グループ2</f>
        <v>ネクストハウス</v>
      </c>
      <c r="AP57" s="1747"/>
      <c r="AQ57" s="1748"/>
      <c r="AR57" s="855" t="e">
        <f ca="1">SUMIFS(INDIRECT("実行度合表集計!C"&amp;AR103,FALSE),実行度合表集計!$I:$I,AO57,実行度合表集計!$S:$S,$A$56,実行度合表集計!$D:$D,"&lt;&gt;")</f>
        <v>#REF!</v>
      </c>
      <c r="AS57" s="845" t="e">
        <f t="shared" ref="AS57:AS59" ca="1" si="85">IF(AR57&lt;&gt;0,AT57/AR57,"")</f>
        <v>#REF!</v>
      </c>
      <c r="AT57" s="856" t="e">
        <f ca="1">SUMIFS(INDIRECT("実行度合表集計!C"&amp;AT103,FALSE),実行度合表集計!$I:$I,AO57,実行度合表集計!$S:$S,$A$56,実行度合表集計!$D:$D,"&lt;&gt;")</f>
        <v>#REF!</v>
      </c>
      <c r="AU57" s="855" t="e">
        <f ca="1">AT57-SUMIFS(実行度合表集計!$Q:$Q,実行度合表集計!$I:$I,AO57,実行度合表集計!$S:$S,$A$56,実行度合表集計!$D:$D,"&lt;&gt;")*1000</f>
        <v>#REF!</v>
      </c>
      <c r="AV57" s="857" t="e">
        <f ca="1">SUMIFS(INDIRECT("実行度合表集計!C"&amp;AV103,FALSE),実行度合表集計!$I:$I,AO57,実行度合表集計!$S:$S,$A$56,実行度合表集計!$D:$D,"&lt;&gt;")*集計フラグ2</f>
        <v>#REF!</v>
      </c>
      <c r="AW57" s="1746" t="str">
        <f>集計グループ2</f>
        <v>ネクストハウス</v>
      </c>
      <c r="AX57" s="1747"/>
      <c r="AY57" s="1748"/>
      <c r="AZ57" s="855" t="e">
        <f ca="1">SUMIFS(INDIRECT("実行度合表集計!C"&amp;AZ103,FALSE),実行度合表集計!$I:$I,AW57,実行度合表集計!$S:$S,$A$56,実行度合表集計!$D:$D,"&lt;&gt;")</f>
        <v>#REF!</v>
      </c>
      <c r="BA57" s="845" t="e">
        <f t="shared" ref="BA57:BA59" ca="1" si="86">IF(AZ57&lt;&gt;0,BB57/AZ57,"")</f>
        <v>#REF!</v>
      </c>
      <c r="BB57" s="856" t="e">
        <f ca="1">SUMIFS(INDIRECT("実行度合表集計!C"&amp;BB103,FALSE),実行度合表集計!$I:$I,AW57,実行度合表集計!$S:$S,$A$56,実行度合表集計!$D:$D,"&lt;&gt;")</f>
        <v>#REF!</v>
      </c>
      <c r="BC57" s="855" t="e">
        <f ca="1">BB57-SUMIFS(実行度合表集計!$Q:$Q,実行度合表集計!$I:$I,AW57,実行度合表集計!$S:$S,$A$56,実行度合表集計!$D:$D,"&lt;&gt;")*1000</f>
        <v>#REF!</v>
      </c>
      <c r="BD57" s="857" t="e">
        <f ca="1">SUMIFS(INDIRECT("実行度合表集計!C"&amp;BD103,FALSE),実行度合表集計!$I:$I,AW57,実行度合表集計!$S:$S,$A$56,実行度合表集計!$D:$D,"&lt;&gt;")*集計フラグ2</f>
        <v>#REF!</v>
      </c>
      <c r="BE57" s="858" t="e">
        <f t="shared" ca="1" si="75"/>
        <v>#REF!</v>
      </c>
      <c r="BF57" s="845" t="e">
        <f t="shared" ref="BF57:BF64" ca="1" si="87">IF(BE57&lt;&gt;0,SUMIF($F$4:$BD$4,"利益額",F57:BD57)/BE57,"")</f>
        <v>#REF!</v>
      </c>
      <c r="BG57" s="855" t="e">
        <f t="shared" ca="1" si="76"/>
        <v>#REF!</v>
      </c>
      <c r="BH57" s="857" t="e">
        <f t="shared" ca="1" si="77"/>
        <v>#REF!</v>
      </c>
      <c r="BI57" s="1712"/>
      <c r="BJ57" s="854" t="s">
        <v>34</v>
      </c>
      <c r="BK57" s="1746" t="str">
        <f>集計グループ2</f>
        <v>ネクストハウス</v>
      </c>
      <c r="BL57" s="1747"/>
      <c r="BM57" s="1748"/>
      <c r="BN57" s="855" t="e">
        <f ca="1">SUMIFS(INDIRECT("実行度合表集計!C"&amp;BN103,FALSE),実行度合表集計!$I:$I,BK57,実行度合表集計!$S:$S,$A$56,実行度合表集計!$D:$D,"&lt;&gt;")</f>
        <v>#REF!</v>
      </c>
      <c r="BO57" s="845" t="e">
        <f t="shared" ref="BO57:BO59" ca="1" si="88">IF(BN57&lt;&gt;0,BP57/BN57,"")</f>
        <v>#REF!</v>
      </c>
      <c r="BP57" s="856" t="e">
        <f ca="1">SUMIFS(INDIRECT("実行度合表集計!C"&amp;BP103,FALSE),実行度合表集計!$I:$I,BK57,実行度合表集計!$S:$S,$A$56,実行度合表集計!$D:$D,"&lt;&gt;")</f>
        <v>#REF!</v>
      </c>
      <c r="BQ57" s="855" t="e">
        <f ca="1">BP57-SUMIFS(実行度合表集計!$Q:$Q,実行度合表集計!$I:$I,BK57,実行度合表集計!$S:$S,$A$56,実行度合表集計!$D:$D,"&lt;&gt;")*1000</f>
        <v>#REF!</v>
      </c>
      <c r="BR57" s="857" t="e">
        <f ca="1">SUMIFS(INDIRECT("実行度合表集計!C"&amp;BR103,FALSE),実行度合表集計!$I:$I,BK57,実行度合表集計!$S:$S,$A$56,実行度合表集計!$D:$D,"&lt;&gt;")*集計フラグ2</f>
        <v>#REF!</v>
      </c>
      <c r="BS57" s="1746" t="str">
        <f>集計グループ2</f>
        <v>ネクストハウス</v>
      </c>
      <c r="BT57" s="1747"/>
      <c r="BU57" s="1748"/>
      <c r="BV57" s="855" t="e">
        <f ca="1">SUMIFS(INDIRECT("実行度合表集計!C"&amp;BV103,FALSE),実行度合表集計!$I:$I,BS57,実行度合表集計!$S:$S,$A$56,実行度合表集計!$D:$D,"&lt;&gt;")</f>
        <v>#REF!</v>
      </c>
      <c r="BW57" s="845" t="e">
        <f t="shared" ref="BW57:BW59" ca="1" si="89">IF(BV57&lt;&gt;0,BX57/BV57,"")</f>
        <v>#REF!</v>
      </c>
      <c r="BX57" s="856" t="e">
        <f ca="1">SUMIFS(INDIRECT("実行度合表集計!C"&amp;BX103,FALSE),実行度合表集計!$I:$I,BS57,実行度合表集計!$S:$S,$A$56,実行度合表集計!$D:$D,"&lt;&gt;")</f>
        <v>#REF!</v>
      </c>
      <c r="BY57" s="855" t="e">
        <f ca="1">BX57-SUMIFS(実行度合表集計!$Q:$Q,実行度合表集計!$I:$I,BS57,実行度合表集計!$S:$S,$A$56,実行度合表集計!$D:$D,"&lt;&gt;")*1000</f>
        <v>#REF!</v>
      </c>
      <c r="BZ57" s="857" t="e">
        <f ca="1">SUMIFS(INDIRECT("実行度合表集計!C"&amp;BZ103,FALSE),実行度合表集計!$I:$I,BS57,実行度合表集計!$S:$S,$A$56,実行度合表集計!$D:$D,"&lt;&gt;")*集計フラグ2</f>
        <v>#REF!</v>
      </c>
      <c r="CA57" s="1746" t="str">
        <f>集計グループ2</f>
        <v>ネクストハウス</v>
      </c>
      <c r="CB57" s="1747"/>
      <c r="CC57" s="1748"/>
      <c r="CD57" s="855" t="e">
        <f ca="1">SUMIFS(INDIRECT("実行度合表集計!C"&amp;CD103,FALSE),実行度合表集計!$I:$I,CA57,実行度合表集計!$S:$S,$A$56,実行度合表集計!$D:$D,"&lt;&gt;")</f>
        <v>#REF!</v>
      </c>
      <c r="CE57" s="845" t="e">
        <f t="shared" ref="CE57:CE59" ca="1" si="90">IF(CD57&lt;&gt;0,CF57/CD57,"")</f>
        <v>#REF!</v>
      </c>
      <c r="CF57" s="856" t="e">
        <f ca="1">SUMIFS(INDIRECT("実行度合表集計!C"&amp;CF103,FALSE),実行度合表集計!$I:$I,CA57,実行度合表集計!$S:$S,$A$56,実行度合表集計!$D:$D,"&lt;&gt;")</f>
        <v>#REF!</v>
      </c>
      <c r="CG57" s="855" t="e">
        <f ca="1">CF57-SUMIFS(実行度合表集計!$Q:$Q,実行度合表集計!$I:$I,CA57,実行度合表集計!$S:$S,$A$56,実行度合表集計!$D:$D,"&lt;&gt;")*1000</f>
        <v>#REF!</v>
      </c>
      <c r="CH57" s="857" t="e">
        <f ca="1">SUMIFS(INDIRECT("実行度合表集計!C"&amp;CH103,FALSE),実行度合表集計!$I:$I,CA57,実行度合表集計!$S:$S,$A$56,実行度合表集計!$D:$D,"&lt;&gt;")*集計フラグ2</f>
        <v>#REF!</v>
      </c>
      <c r="CI57" s="858" t="e">
        <f t="shared" ref="CI57:CI75" ca="1" si="91">SUMIF($BN$4:$CH$4,"請負金額",BN57:CH57)</f>
        <v>#REF!</v>
      </c>
      <c r="CJ57" s="845" t="e">
        <f t="shared" ref="CJ57:CJ75" ca="1" si="92">IF(CI57&lt;&gt;0,SUMIF($BN$4:$CH$4,"利益額",BN57:CH57)/CI57,"")</f>
        <v>#REF!</v>
      </c>
      <c r="CK57" s="855" t="e">
        <f t="shared" ref="CK57:CK75" ca="1" si="93">SUMIF($BN$4:$CH$4,"経常利益",BN57:CH57)</f>
        <v>#REF!</v>
      </c>
      <c r="CL57" s="857" t="e">
        <f t="shared" ref="CL57:CL75" ca="1" si="94">SUMIF($BN$4:$CH$4,"棟数",BN57:CH57)</f>
        <v>#REF!</v>
      </c>
      <c r="CM57" s="1712"/>
      <c r="CN57" s="854" t="s">
        <v>34</v>
      </c>
      <c r="CO57" s="1746" t="str">
        <f>集計グループ2</f>
        <v>ネクストハウス</v>
      </c>
      <c r="CP57" s="1747"/>
      <c r="CQ57" s="1748"/>
      <c r="CR57" s="855" t="e">
        <f ca="1">SUMIFS(INDIRECT("実行度合表集計!C"&amp;CR103,FALSE),実行度合表集計!$I:$I,CO57,実行度合表集計!$S:$S,$A$56,実行度合表集計!$D:$D,"&lt;&gt;")</f>
        <v>#REF!</v>
      </c>
      <c r="CS57" s="845" t="e">
        <f t="shared" ref="CS57:CS59" ca="1" si="95">IF(CR57&lt;&gt;0,CT57/CR57,"")</f>
        <v>#REF!</v>
      </c>
      <c r="CT57" s="856" t="e">
        <f ca="1">SUMIFS(INDIRECT("実行度合表集計!C"&amp;CT103,FALSE),実行度合表集計!$I:$I,CO57,実行度合表集計!$S:$S,$A$56,実行度合表集計!$D:$D,"&lt;&gt;")</f>
        <v>#REF!</v>
      </c>
      <c r="CU57" s="855" t="e">
        <f ca="1">CT57-SUMIFS(実行度合表集計!$Q:$Q,実行度合表集計!$I:$I,CO57,実行度合表集計!$S:$S,$A$56,実行度合表集計!$D:$D,"&lt;&gt;")*1000</f>
        <v>#REF!</v>
      </c>
      <c r="CV57" s="857" t="e">
        <f ca="1">SUMIFS(INDIRECT("実行度合表集計!C"&amp;CV103,FALSE),実行度合表集計!$I:$I,CO57,実行度合表集計!$S:$S,$A$56,実行度合表集計!$D:$D,"&lt;&gt;")*集計フラグ2</f>
        <v>#REF!</v>
      </c>
      <c r="CW57" s="1746" t="str">
        <f>集計グループ2</f>
        <v>ネクストハウス</v>
      </c>
      <c r="CX57" s="1747"/>
      <c r="CY57" s="1748"/>
      <c r="CZ57" s="855" t="e">
        <f ca="1">SUMIFS(INDIRECT("実行度合表集計!C"&amp;CZ103,FALSE),実行度合表集計!$I:$I,CW57,実行度合表集計!$S:$S,$A$56,実行度合表集計!$D:$D,"&lt;&gt;")</f>
        <v>#REF!</v>
      </c>
      <c r="DA57" s="845" t="e">
        <f t="shared" ref="DA57:DA59" ca="1" si="96">IF(CZ57&lt;&gt;0,DB57/CZ57,"")</f>
        <v>#REF!</v>
      </c>
      <c r="DB57" s="856" t="e">
        <f ca="1">SUMIFS(INDIRECT("実行度合表集計!C"&amp;DB103,FALSE),実行度合表集計!$I:$I,CW57,実行度合表集計!$S:$S,$A$56,実行度合表集計!$D:$D,"&lt;&gt;")</f>
        <v>#REF!</v>
      </c>
      <c r="DC57" s="855" t="e">
        <f ca="1">DB57-SUMIFS(実行度合表集計!$Q:$Q,実行度合表集計!$I:$I,CW57,実行度合表集計!$S:$S,$A$56,実行度合表集計!$D:$D,"&lt;&gt;")*1000</f>
        <v>#REF!</v>
      </c>
      <c r="DD57" s="857" t="e">
        <f ca="1">SUMIFS(INDIRECT("実行度合表集計!C"&amp;DD103,FALSE),実行度合表集計!$I:$I,CW57,実行度合表集計!$S:$S,$A$56,実行度合表集計!$D:$D,"&lt;&gt;")*集計フラグ2</f>
        <v>#REF!</v>
      </c>
      <c r="DE57" s="1746" t="str">
        <f>集計グループ2</f>
        <v>ネクストハウス</v>
      </c>
      <c r="DF57" s="1747"/>
      <c r="DG57" s="1748"/>
      <c r="DH57" s="855" t="e">
        <f ca="1">SUMIFS(INDIRECT("実行度合表集計!C"&amp;DH103,FALSE),実行度合表集計!$I:$I,DE57,実行度合表集計!$S:$S,$A$56,実行度合表集計!$D:$D,"&lt;&gt;")</f>
        <v>#REF!</v>
      </c>
      <c r="DI57" s="845" t="e">
        <f t="shared" ref="DI57:DI59" ca="1" si="97">IF(DH57&lt;&gt;0,DJ57/DH57,"")</f>
        <v>#REF!</v>
      </c>
      <c r="DJ57" s="856" t="e">
        <f ca="1">SUMIFS(INDIRECT("実行度合表集計!C"&amp;DJ103,FALSE),実行度合表集計!$I:$I,DE57,実行度合表集計!$S:$S,$A$56,実行度合表集計!$D:$D,"&lt;&gt;")</f>
        <v>#REF!</v>
      </c>
      <c r="DK57" s="855" t="e">
        <f ca="1">DJ57-SUMIFS(実行度合表集計!$Q:$Q,実行度合表集計!$I:$I,DE57,実行度合表集計!$S:$S,$A$56,実行度合表集計!$D:$D,"&lt;&gt;")*1000</f>
        <v>#REF!</v>
      </c>
      <c r="DL57" s="857" t="e">
        <f ca="1">SUMIFS(INDIRECT("実行度合表集計!C"&amp;DL103,FALSE),実行度合表集計!$I:$I,DE57,実行度合表集計!$S:$S,$A$56,実行度合表集計!$D:$D,"&lt;&gt;")*集計フラグ2</f>
        <v>#REF!</v>
      </c>
      <c r="DM57" s="858" t="e">
        <f t="shared" ca="1" si="78"/>
        <v>#REF!</v>
      </c>
      <c r="DN57" s="845" t="e">
        <f t="shared" ref="DN57:DN75" ca="1" si="98">IF(DM57&lt;&gt;0,SUMIF($F$4:$DL$4,"利益額",F57:DL57)/DM57,"")</f>
        <v>#REF!</v>
      </c>
      <c r="DO57" s="855" t="e">
        <f t="shared" ca="1" si="79"/>
        <v>#REF!</v>
      </c>
      <c r="DP57" s="859" t="e">
        <f t="shared" ref="DP57:DP75" ca="1" si="99">SUMIF($F$4:$DL$4,"棟数",F57:DL57)</f>
        <v>#REF!</v>
      </c>
      <c r="DR57" s="851"/>
      <c r="DS57" s="852"/>
      <c r="DT57" s="853"/>
    </row>
    <row r="58" spans="1:124" ht="14.1" customHeight="1" x14ac:dyDescent="0.25">
      <c r="A58" s="1712"/>
      <c r="B58" s="854" t="s">
        <v>35</v>
      </c>
      <c r="C58" s="1746" t="str">
        <f>集計グループ3</f>
        <v>アクティブハウス</v>
      </c>
      <c r="D58" s="1747"/>
      <c r="E58" s="1748"/>
      <c r="F58" s="855" t="e">
        <f ca="1">SUMIFS(INDIRECT("実行度合表集計!C"&amp;F103,FALSE),実行度合表集計!$I:$I,C58,実行度合表集計!$S:$S,$A$56,実行度合表集計!$D:$D,"&lt;&gt;")</f>
        <v>#REF!</v>
      </c>
      <c r="G58" s="845" t="e">
        <f t="shared" ca="1" si="80"/>
        <v>#REF!</v>
      </c>
      <c r="H58" s="856" t="e">
        <f ca="1">SUMIFS(INDIRECT("実行度合表集計!C"&amp;H103,FALSE),実行度合表集計!$I:$I,C58,実行度合表集計!$S:$S,$A$56,実行度合表集計!$D:$D,"&lt;&gt;")</f>
        <v>#REF!</v>
      </c>
      <c r="I58" s="855" t="e">
        <f ca="1">H58-SUMIFS(実行度合表集計!$Q:$Q,実行度合表集計!$I:$I,C58,実行度合表集計!$S:$S,$A$56,実行度合表集計!$D:$D,"&lt;&gt;")*1000</f>
        <v>#REF!</v>
      </c>
      <c r="J58" s="857" t="e">
        <f ca="1">SUMIFS(INDIRECT("実行度合表集計!C"&amp;J103,FALSE),実行度合表集計!$I:$I,C58,実行度合表集計!$S:$S,$A$56,実行度合表集計!$D:$D,"&lt;&gt;")*集計フラグ3</f>
        <v>#REF!</v>
      </c>
      <c r="K58" s="1746" t="str">
        <f>集計グループ3</f>
        <v>アクティブハウス</v>
      </c>
      <c r="L58" s="1747"/>
      <c r="M58" s="1748"/>
      <c r="N58" s="855" t="e">
        <f ca="1">SUMIFS(INDIRECT("実行度合表集計!C"&amp;N103,FALSE),実行度合表集計!$I:$I,K58,実行度合表集計!$S:$S,$A$56,実行度合表集計!$D:$D,"&lt;&gt;")</f>
        <v>#REF!</v>
      </c>
      <c r="O58" s="845" t="e">
        <f t="shared" ca="1" si="81"/>
        <v>#REF!</v>
      </c>
      <c r="P58" s="856" t="e">
        <f ca="1">SUMIFS(INDIRECT("実行度合表集計!C"&amp;P103,FALSE),実行度合表集計!$I:$I,K58,実行度合表集計!$S:$S,$A$56,実行度合表集計!$D:$D,"&lt;&gt;")</f>
        <v>#REF!</v>
      </c>
      <c r="Q58" s="855" t="e">
        <f ca="1">P58-SUMIFS(実行度合表集計!$Q:$Q,実行度合表集計!$I:$I,K58,実行度合表集計!$S:$S,$A$56,実行度合表集計!$D:$D,"&lt;&gt;")*1000</f>
        <v>#REF!</v>
      </c>
      <c r="R58" s="857" t="e">
        <f ca="1">SUMIFS(INDIRECT("実行度合表集計!C"&amp;R103,FALSE),実行度合表集計!$I:$I,K58,実行度合表集計!$S:$S,$A$56,実行度合表集計!$D:$D,"&lt;&gt;")*集計フラグ3</f>
        <v>#REF!</v>
      </c>
      <c r="S58" s="1746" t="str">
        <f>集計グループ3</f>
        <v>アクティブハウス</v>
      </c>
      <c r="T58" s="1747"/>
      <c r="U58" s="1748"/>
      <c r="V58" s="855" t="e">
        <f ca="1">SUMIFS(INDIRECT("実行度合表集計!C"&amp;V103,FALSE),実行度合表集計!$I:$I,S58,実行度合表集計!$S:$S,$A$56,実行度合表集計!$D:$D,"&lt;&gt;")</f>
        <v>#REF!</v>
      </c>
      <c r="W58" s="845" t="e">
        <f t="shared" ca="1" si="82"/>
        <v>#REF!</v>
      </c>
      <c r="X58" s="856" t="e">
        <f ca="1">SUMIFS(INDIRECT("実行度合表集計!C"&amp;X103,FALSE),実行度合表集計!$I:$I,S58,実行度合表集計!$S:$S,$A$56,実行度合表集計!$D:$D,"&lt;&gt;")</f>
        <v>#REF!</v>
      </c>
      <c r="Y58" s="855" t="e">
        <f ca="1">X58-SUMIFS(実行度合表集計!$Q:$Q,実行度合表集計!$I:$I,S58,実行度合表集計!$S:$S,$A$56,実行度合表集計!$D:$D,"&lt;&gt;")*1000</f>
        <v>#REF!</v>
      </c>
      <c r="Z58" s="857" t="e">
        <f ca="1">SUMIFS(INDIRECT("実行度合表集計!C"&amp;Z103,FALSE),実行度合表集計!$I:$I,S58,実行度合表集計!$S:$S,$A$56,実行度合表集計!$D:$D,"&lt;&gt;")*集計フラグ3</f>
        <v>#REF!</v>
      </c>
      <c r="AA58" s="858" t="e">
        <f t="shared" ca="1" si="72"/>
        <v>#REF!</v>
      </c>
      <c r="AB58" s="845" t="e">
        <f t="shared" ca="1" si="83"/>
        <v>#REF!</v>
      </c>
      <c r="AC58" s="855" t="e">
        <f t="shared" ca="1" si="73"/>
        <v>#REF!</v>
      </c>
      <c r="AD58" s="857" t="e">
        <f t="shared" ca="1" si="74"/>
        <v>#REF!</v>
      </c>
      <c r="AE58" s="1712"/>
      <c r="AF58" s="854" t="s">
        <v>35</v>
      </c>
      <c r="AG58" s="1746" t="str">
        <f>集計グループ3</f>
        <v>アクティブハウス</v>
      </c>
      <c r="AH58" s="1747"/>
      <c r="AI58" s="1748"/>
      <c r="AJ58" s="855" t="e">
        <f ca="1">SUMIFS(INDIRECT("実行度合表集計!C"&amp;AJ103,FALSE),実行度合表集計!$I:$I,AG58,実行度合表集計!$S:$S,$A$56,実行度合表集計!$D:$D,"&lt;&gt;")</f>
        <v>#REF!</v>
      </c>
      <c r="AK58" s="845" t="e">
        <f t="shared" ca="1" si="84"/>
        <v>#REF!</v>
      </c>
      <c r="AL58" s="856" t="e">
        <f ca="1">SUMIFS(INDIRECT("実行度合表集計!C"&amp;AL103,FALSE),実行度合表集計!$I:$I,AG58,実行度合表集計!$S:$S,$A$56,実行度合表集計!$D:$D,"&lt;&gt;")</f>
        <v>#REF!</v>
      </c>
      <c r="AM58" s="855" t="e">
        <f ca="1">AL58-SUMIFS(実行度合表集計!$Q:$Q,実行度合表集計!$I:$I,AG58,実行度合表集計!$S:$S,$A$56,実行度合表集計!$D:$D,"&lt;&gt;")*1000</f>
        <v>#REF!</v>
      </c>
      <c r="AN58" s="857" t="e">
        <f ca="1">SUMIFS(INDIRECT("実行度合表集計!C"&amp;AN103,FALSE),実行度合表集計!$I:$I,AG58,実行度合表集計!$S:$S,$A$56,実行度合表集計!$D:$D,"&lt;&gt;")*集計フラグ3</f>
        <v>#REF!</v>
      </c>
      <c r="AO58" s="1746" t="str">
        <f>集計グループ3</f>
        <v>アクティブハウス</v>
      </c>
      <c r="AP58" s="1747"/>
      <c r="AQ58" s="1748"/>
      <c r="AR58" s="855" t="e">
        <f ca="1">SUMIFS(INDIRECT("実行度合表集計!C"&amp;AR103,FALSE),実行度合表集計!$I:$I,AO58,実行度合表集計!$S:$S,$A$56,実行度合表集計!$D:$D,"&lt;&gt;")</f>
        <v>#REF!</v>
      </c>
      <c r="AS58" s="845" t="e">
        <f t="shared" ca="1" si="85"/>
        <v>#REF!</v>
      </c>
      <c r="AT58" s="856" t="e">
        <f ca="1">SUMIFS(INDIRECT("実行度合表集計!C"&amp;AT103,FALSE),実行度合表集計!$I:$I,AO58,実行度合表集計!$S:$S,$A$56,実行度合表集計!$D:$D,"&lt;&gt;")</f>
        <v>#REF!</v>
      </c>
      <c r="AU58" s="855" t="e">
        <f ca="1">AT58-SUMIFS(実行度合表集計!$Q:$Q,実行度合表集計!$I:$I,AO58,実行度合表集計!$S:$S,$A$56,実行度合表集計!$D:$D,"&lt;&gt;")*1000</f>
        <v>#REF!</v>
      </c>
      <c r="AV58" s="857" t="e">
        <f ca="1">SUMIFS(INDIRECT("実行度合表集計!C"&amp;AV103,FALSE),実行度合表集計!$I:$I,AO58,実行度合表集計!$S:$S,$A$56,実行度合表集計!$D:$D,"&lt;&gt;")*集計フラグ3</f>
        <v>#REF!</v>
      </c>
      <c r="AW58" s="1746" t="str">
        <f>集計グループ3</f>
        <v>アクティブハウス</v>
      </c>
      <c r="AX58" s="1747"/>
      <c r="AY58" s="1748"/>
      <c r="AZ58" s="855" t="e">
        <f ca="1">SUMIFS(INDIRECT("実行度合表集計!C"&amp;AZ103,FALSE),実行度合表集計!$I:$I,AW58,実行度合表集計!$S:$S,$A$56,実行度合表集計!$D:$D,"&lt;&gt;")</f>
        <v>#REF!</v>
      </c>
      <c r="BA58" s="845" t="e">
        <f t="shared" ca="1" si="86"/>
        <v>#REF!</v>
      </c>
      <c r="BB58" s="856" t="e">
        <f ca="1">SUMIFS(INDIRECT("実行度合表集計!C"&amp;BB103,FALSE),実行度合表集計!$I:$I,AW58,実行度合表集計!$S:$S,$A$56,実行度合表集計!$D:$D,"&lt;&gt;")</f>
        <v>#REF!</v>
      </c>
      <c r="BC58" s="855" t="e">
        <f ca="1">BB58-SUMIFS(実行度合表集計!$Q:$Q,実行度合表集計!$I:$I,AW58,実行度合表集計!$S:$S,$A$56,実行度合表集計!$D:$D,"&lt;&gt;")*1000</f>
        <v>#REF!</v>
      </c>
      <c r="BD58" s="857" t="e">
        <f ca="1">SUMIFS(INDIRECT("実行度合表集計!C"&amp;BD103,FALSE),実行度合表集計!$I:$I,AW58,実行度合表集計!$S:$S,$A$56,実行度合表集計!$D:$D,"&lt;&gt;")*集計フラグ3</f>
        <v>#REF!</v>
      </c>
      <c r="BE58" s="858" t="e">
        <f t="shared" ca="1" si="75"/>
        <v>#REF!</v>
      </c>
      <c r="BF58" s="845" t="e">
        <f t="shared" ca="1" si="87"/>
        <v>#REF!</v>
      </c>
      <c r="BG58" s="855" t="e">
        <f t="shared" ca="1" si="76"/>
        <v>#REF!</v>
      </c>
      <c r="BH58" s="857" t="e">
        <f t="shared" ca="1" si="77"/>
        <v>#REF!</v>
      </c>
      <c r="BI58" s="1712"/>
      <c r="BJ58" s="854" t="s">
        <v>35</v>
      </c>
      <c r="BK58" s="1746" t="str">
        <f>集計グループ3</f>
        <v>アクティブハウス</v>
      </c>
      <c r="BL58" s="1747"/>
      <c r="BM58" s="1748"/>
      <c r="BN58" s="855" t="e">
        <f ca="1">SUMIFS(INDIRECT("実行度合表集計!C"&amp;BN103,FALSE),実行度合表集計!$I:$I,BK58,実行度合表集計!$S:$S,$A$56,実行度合表集計!$D:$D,"&lt;&gt;")</f>
        <v>#REF!</v>
      </c>
      <c r="BO58" s="845" t="e">
        <f t="shared" ca="1" si="88"/>
        <v>#REF!</v>
      </c>
      <c r="BP58" s="856" t="e">
        <f ca="1">SUMIFS(INDIRECT("実行度合表集計!C"&amp;BP103,FALSE),実行度合表集計!$I:$I,BK58,実行度合表集計!$S:$S,$A$56,実行度合表集計!$D:$D,"&lt;&gt;")</f>
        <v>#REF!</v>
      </c>
      <c r="BQ58" s="855" t="e">
        <f ca="1">BP58-SUMIFS(実行度合表集計!$Q:$Q,実行度合表集計!$I:$I,BK58,実行度合表集計!$S:$S,$A$56,実行度合表集計!$D:$D,"&lt;&gt;")*1000</f>
        <v>#REF!</v>
      </c>
      <c r="BR58" s="857" t="e">
        <f ca="1">SUMIFS(INDIRECT("実行度合表集計!C"&amp;BR103,FALSE),実行度合表集計!$I:$I,BK58,実行度合表集計!$S:$S,$A$56,実行度合表集計!$D:$D,"&lt;&gt;")*集計フラグ3</f>
        <v>#REF!</v>
      </c>
      <c r="BS58" s="1746" t="str">
        <f>集計グループ3</f>
        <v>アクティブハウス</v>
      </c>
      <c r="BT58" s="1747"/>
      <c r="BU58" s="1748"/>
      <c r="BV58" s="855" t="e">
        <f ca="1">SUMIFS(INDIRECT("実行度合表集計!C"&amp;BV103,FALSE),実行度合表集計!$I:$I,BS58,実行度合表集計!$S:$S,$A$56,実行度合表集計!$D:$D,"&lt;&gt;")</f>
        <v>#REF!</v>
      </c>
      <c r="BW58" s="845" t="e">
        <f t="shared" ca="1" si="89"/>
        <v>#REF!</v>
      </c>
      <c r="BX58" s="856" t="e">
        <f ca="1">SUMIFS(INDIRECT("実行度合表集計!C"&amp;BX103,FALSE),実行度合表集計!$I:$I,BS58,実行度合表集計!$S:$S,$A$56,実行度合表集計!$D:$D,"&lt;&gt;")</f>
        <v>#REF!</v>
      </c>
      <c r="BY58" s="855" t="e">
        <f ca="1">BX58-SUMIFS(実行度合表集計!$Q:$Q,実行度合表集計!$I:$I,BS58,実行度合表集計!$S:$S,$A$56,実行度合表集計!$D:$D,"&lt;&gt;")*1000</f>
        <v>#REF!</v>
      </c>
      <c r="BZ58" s="857" t="e">
        <f ca="1">SUMIFS(INDIRECT("実行度合表集計!C"&amp;BZ103,FALSE),実行度合表集計!$I:$I,BS58,実行度合表集計!$S:$S,$A$56,実行度合表集計!$D:$D,"&lt;&gt;")*集計フラグ3</f>
        <v>#REF!</v>
      </c>
      <c r="CA58" s="1746" t="str">
        <f>集計グループ3</f>
        <v>アクティブハウス</v>
      </c>
      <c r="CB58" s="1747"/>
      <c r="CC58" s="1748"/>
      <c r="CD58" s="855" t="e">
        <f ca="1">SUMIFS(INDIRECT("実行度合表集計!C"&amp;CD103,FALSE),実行度合表集計!$I:$I,CA58,実行度合表集計!$S:$S,$A$56,実行度合表集計!$D:$D,"&lt;&gt;")</f>
        <v>#REF!</v>
      </c>
      <c r="CE58" s="845" t="e">
        <f t="shared" ca="1" si="90"/>
        <v>#REF!</v>
      </c>
      <c r="CF58" s="856" t="e">
        <f ca="1">SUMIFS(INDIRECT("実行度合表集計!C"&amp;CF103,FALSE),実行度合表集計!$I:$I,CA58,実行度合表集計!$S:$S,$A$56,実行度合表集計!$D:$D,"&lt;&gt;")</f>
        <v>#REF!</v>
      </c>
      <c r="CG58" s="855" t="e">
        <f ca="1">CF58-SUMIFS(実行度合表集計!$Q:$Q,実行度合表集計!$I:$I,CA58,実行度合表集計!$S:$S,$A$56,実行度合表集計!$D:$D,"&lt;&gt;")*1000</f>
        <v>#REF!</v>
      </c>
      <c r="CH58" s="857" t="e">
        <f ca="1">SUMIFS(INDIRECT("実行度合表集計!C"&amp;CH103,FALSE),実行度合表集計!$I:$I,CA58,実行度合表集計!$S:$S,$A$56,実行度合表集計!$D:$D,"&lt;&gt;")*集計フラグ3</f>
        <v>#REF!</v>
      </c>
      <c r="CI58" s="858" t="e">
        <f t="shared" ca="1" si="91"/>
        <v>#REF!</v>
      </c>
      <c r="CJ58" s="845" t="e">
        <f t="shared" ca="1" si="92"/>
        <v>#REF!</v>
      </c>
      <c r="CK58" s="855" t="e">
        <f t="shared" ca="1" si="93"/>
        <v>#REF!</v>
      </c>
      <c r="CL58" s="857" t="e">
        <f t="shared" ca="1" si="94"/>
        <v>#REF!</v>
      </c>
      <c r="CM58" s="1712"/>
      <c r="CN58" s="854" t="s">
        <v>35</v>
      </c>
      <c r="CO58" s="1746" t="str">
        <f>集計グループ3</f>
        <v>アクティブハウス</v>
      </c>
      <c r="CP58" s="1747"/>
      <c r="CQ58" s="1748"/>
      <c r="CR58" s="855" t="e">
        <f ca="1">SUMIFS(INDIRECT("実行度合表集計!C"&amp;CR103,FALSE),実行度合表集計!$I:$I,CO58,実行度合表集計!$S:$S,$A$56,実行度合表集計!$D:$D,"&lt;&gt;")</f>
        <v>#REF!</v>
      </c>
      <c r="CS58" s="845" t="e">
        <f t="shared" ca="1" si="95"/>
        <v>#REF!</v>
      </c>
      <c r="CT58" s="856" t="e">
        <f ca="1">SUMIFS(INDIRECT("実行度合表集計!C"&amp;CT103,FALSE),実行度合表集計!$I:$I,CO58,実行度合表集計!$S:$S,$A$56,実行度合表集計!$D:$D,"&lt;&gt;")</f>
        <v>#REF!</v>
      </c>
      <c r="CU58" s="855" t="e">
        <f ca="1">CT58-SUMIFS(実行度合表集計!$Q:$Q,実行度合表集計!$I:$I,CO58,実行度合表集計!$S:$S,$A$56,実行度合表集計!$D:$D,"&lt;&gt;")*1000</f>
        <v>#REF!</v>
      </c>
      <c r="CV58" s="857" t="e">
        <f ca="1">SUMIFS(INDIRECT("実行度合表集計!C"&amp;CV103,FALSE),実行度合表集計!$I:$I,CO58,実行度合表集計!$S:$S,$A$56,実行度合表集計!$D:$D,"&lt;&gt;")*集計フラグ3</f>
        <v>#REF!</v>
      </c>
      <c r="CW58" s="1746" t="str">
        <f>集計グループ3</f>
        <v>アクティブハウス</v>
      </c>
      <c r="CX58" s="1747"/>
      <c r="CY58" s="1748"/>
      <c r="CZ58" s="855" t="e">
        <f ca="1">SUMIFS(INDIRECT("実行度合表集計!C"&amp;CZ103,FALSE),実行度合表集計!$I:$I,CW58,実行度合表集計!$S:$S,$A$56,実行度合表集計!$D:$D,"&lt;&gt;")</f>
        <v>#REF!</v>
      </c>
      <c r="DA58" s="845" t="e">
        <f t="shared" ca="1" si="96"/>
        <v>#REF!</v>
      </c>
      <c r="DB58" s="856" t="e">
        <f ca="1">SUMIFS(INDIRECT("実行度合表集計!C"&amp;DB103,FALSE),実行度合表集計!$I:$I,CW58,実行度合表集計!$S:$S,$A$56,実行度合表集計!$D:$D,"&lt;&gt;")</f>
        <v>#REF!</v>
      </c>
      <c r="DC58" s="855" t="e">
        <f ca="1">DB58-SUMIFS(実行度合表集計!$Q:$Q,実行度合表集計!$I:$I,CW58,実行度合表集計!$S:$S,$A$56,実行度合表集計!$D:$D,"&lt;&gt;")*1000</f>
        <v>#REF!</v>
      </c>
      <c r="DD58" s="857" t="e">
        <f ca="1">SUMIFS(INDIRECT("実行度合表集計!C"&amp;DD103,FALSE),実行度合表集計!$I:$I,CW58,実行度合表集計!$S:$S,$A$56,実行度合表集計!$D:$D,"&lt;&gt;")*集計フラグ3</f>
        <v>#REF!</v>
      </c>
      <c r="DE58" s="1746" t="str">
        <f>集計グループ3</f>
        <v>アクティブハウス</v>
      </c>
      <c r="DF58" s="1747"/>
      <c r="DG58" s="1748"/>
      <c r="DH58" s="855" t="e">
        <f ca="1">SUMIFS(INDIRECT("実行度合表集計!C"&amp;DH103,FALSE),実行度合表集計!$I:$I,DE58,実行度合表集計!$S:$S,$A$56,実行度合表集計!$D:$D,"&lt;&gt;")</f>
        <v>#REF!</v>
      </c>
      <c r="DI58" s="845" t="e">
        <f t="shared" ca="1" si="97"/>
        <v>#REF!</v>
      </c>
      <c r="DJ58" s="856" t="e">
        <f ca="1">SUMIFS(INDIRECT("実行度合表集計!C"&amp;DJ103,FALSE),実行度合表集計!$I:$I,DE58,実行度合表集計!$S:$S,$A$56,実行度合表集計!$D:$D,"&lt;&gt;")</f>
        <v>#REF!</v>
      </c>
      <c r="DK58" s="855" t="e">
        <f ca="1">DJ58-SUMIFS(実行度合表集計!$Q:$Q,実行度合表集計!$I:$I,DE58,実行度合表集計!$S:$S,$A$56,実行度合表集計!$D:$D,"&lt;&gt;")*1000</f>
        <v>#REF!</v>
      </c>
      <c r="DL58" s="857" t="e">
        <f ca="1">SUMIFS(INDIRECT("実行度合表集計!C"&amp;DL103,FALSE),実行度合表集計!$I:$I,DE58,実行度合表集計!$S:$S,$A$56,実行度合表集計!$D:$D,"&lt;&gt;")*集計フラグ3</f>
        <v>#REF!</v>
      </c>
      <c r="DM58" s="858" t="e">
        <f t="shared" ca="1" si="78"/>
        <v>#REF!</v>
      </c>
      <c r="DN58" s="845" t="e">
        <f t="shared" ca="1" si="98"/>
        <v>#REF!</v>
      </c>
      <c r="DO58" s="855" t="e">
        <f t="shared" ca="1" si="79"/>
        <v>#REF!</v>
      </c>
      <c r="DP58" s="859" t="e">
        <f t="shared" ca="1" si="99"/>
        <v>#REF!</v>
      </c>
      <c r="DR58" s="851"/>
      <c r="DS58" s="852"/>
      <c r="DT58" s="853"/>
    </row>
    <row r="59" spans="1:124" ht="14.1" customHeight="1" x14ac:dyDescent="0.25">
      <c r="A59" s="1712"/>
      <c r="B59" s="854" t="s">
        <v>36</v>
      </c>
      <c r="C59" s="1746" t="str">
        <f>集計グループ4</f>
        <v>君津住宅</v>
      </c>
      <c r="D59" s="1747"/>
      <c r="E59" s="1748"/>
      <c r="F59" s="855" t="e">
        <f ca="1">SUMIFS(INDIRECT("実行度合表集計!C"&amp;F103,FALSE),実行度合表集計!$I:$I,C59,実行度合表集計!$S:$S,$A$56,実行度合表集計!$D:$D,"&lt;&gt;")</f>
        <v>#REF!</v>
      </c>
      <c r="G59" s="845" t="e">
        <f t="shared" ca="1" si="80"/>
        <v>#REF!</v>
      </c>
      <c r="H59" s="856" t="e">
        <f ca="1">SUMIFS(INDIRECT("実行度合表集計!C"&amp;H103,FALSE),実行度合表集計!$I:$I,C59,実行度合表集計!$S:$S,$A$56,実行度合表集計!$D:$D,"&lt;&gt;")</f>
        <v>#REF!</v>
      </c>
      <c r="I59" s="855" t="e">
        <f ca="1">H59-SUMIFS(実行度合表集計!$Q:$Q,実行度合表集計!$I:$I,C59,実行度合表集計!$S:$S,$A$56,実行度合表集計!$D:$D,"&lt;&gt;")*1000</f>
        <v>#REF!</v>
      </c>
      <c r="J59" s="857" t="e">
        <f ca="1">SUMIFS(INDIRECT("実行度合表集計!C"&amp;J103,FALSE),実行度合表集計!$I:$I,C59,実行度合表集計!$S:$S,$A$56,実行度合表集計!$D:$D,"&lt;&gt;")*集計フラグ4</f>
        <v>#REF!</v>
      </c>
      <c r="K59" s="1746" t="str">
        <f>集計グループ4</f>
        <v>君津住宅</v>
      </c>
      <c r="L59" s="1747"/>
      <c r="M59" s="1748"/>
      <c r="N59" s="855" t="e">
        <f ca="1">SUMIFS(INDIRECT("実行度合表集計!C"&amp;N103,FALSE),実行度合表集計!$I:$I,K59,実行度合表集計!$S:$S,$A$56,実行度合表集計!$D:$D,"&lt;&gt;")</f>
        <v>#REF!</v>
      </c>
      <c r="O59" s="845" t="e">
        <f t="shared" ca="1" si="81"/>
        <v>#REF!</v>
      </c>
      <c r="P59" s="856" t="e">
        <f ca="1">SUMIFS(INDIRECT("実行度合表集計!C"&amp;P103,FALSE),実行度合表集計!$I:$I,K59,実行度合表集計!$S:$S,$A$56,実行度合表集計!$D:$D,"&lt;&gt;")</f>
        <v>#REF!</v>
      </c>
      <c r="Q59" s="855" t="e">
        <f ca="1">P59-SUMIFS(実行度合表集計!$Q:$Q,実行度合表集計!$I:$I,K59,実行度合表集計!$S:$S,$A$56,実行度合表集計!$D:$D,"&lt;&gt;")*1000</f>
        <v>#REF!</v>
      </c>
      <c r="R59" s="857" t="e">
        <f ca="1">SUMIFS(INDIRECT("実行度合表集計!C"&amp;R103,FALSE),実行度合表集計!$I:$I,K59,実行度合表集計!$S:$S,$A$56,実行度合表集計!$D:$D,"&lt;&gt;")*集計フラグ4</f>
        <v>#REF!</v>
      </c>
      <c r="S59" s="1746" t="str">
        <f>集計グループ4</f>
        <v>君津住宅</v>
      </c>
      <c r="T59" s="1747"/>
      <c r="U59" s="1748"/>
      <c r="V59" s="855" t="e">
        <f ca="1">SUMIFS(INDIRECT("実行度合表集計!C"&amp;V103,FALSE),実行度合表集計!$I:$I,S59,実行度合表集計!$S:$S,$A$56,実行度合表集計!$D:$D,"&lt;&gt;")</f>
        <v>#REF!</v>
      </c>
      <c r="W59" s="845" t="e">
        <f t="shared" ca="1" si="82"/>
        <v>#REF!</v>
      </c>
      <c r="X59" s="856" t="e">
        <f ca="1">SUMIFS(INDIRECT("実行度合表集計!C"&amp;X103,FALSE),実行度合表集計!$I:$I,S59,実行度合表集計!$S:$S,$A$56,実行度合表集計!$D:$D,"&lt;&gt;")</f>
        <v>#REF!</v>
      </c>
      <c r="Y59" s="855" t="e">
        <f ca="1">X59-SUMIFS(実行度合表集計!$Q:$Q,実行度合表集計!$I:$I,S59,実行度合表集計!$S:$S,$A$56,実行度合表集計!$D:$D,"&lt;&gt;")*1000</f>
        <v>#REF!</v>
      </c>
      <c r="Z59" s="857" t="e">
        <f ca="1">SUMIFS(INDIRECT("実行度合表集計!C"&amp;Z103,FALSE),実行度合表集計!$I:$I,S59,実行度合表集計!$S:$S,$A$56,実行度合表集計!$D:$D,"&lt;&gt;")*集計フラグ4</f>
        <v>#REF!</v>
      </c>
      <c r="AA59" s="858" t="e">
        <f t="shared" ca="1" si="72"/>
        <v>#REF!</v>
      </c>
      <c r="AB59" s="845" t="e">
        <f t="shared" ca="1" si="83"/>
        <v>#REF!</v>
      </c>
      <c r="AC59" s="855" t="e">
        <f t="shared" ca="1" si="73"/>
        <v>#REF!</v>
      </c>
      <c r="AD59" s="857" t="e">
        <f t="shared" ca="1" si="74"/>
        <v>#REF!</v>
      </c>
      <c r="AE59" s="1712"/>
      <c r="AF59" s="854" t="s">
        <v>36</v>
      </c>
      <c r="AG59" s="1746" t="str">
        <f>集計グループ4</f>
        <v>君津住宅</v>
      </c>
      <c r="AH59" s="1747"/>
      <c r="AI59" s="1748"/>
      <c r="AJ59" s="855" t="e">
        <f ca="1">SUMIFS(INDIRECT("実行度合表集計!C"&amp;AJ103,FALSE),実行度合表集計!$I:$I,AG59,実行度合表集計!$S:$S,$A$56,実行度合表集計!$D:$D,"&lt;&gt;")</f>
        <v>#REF!</v>
      </c>
      <c r="AK59" s="845" t="e">
        <f t="shared" ca="1" si="84"/>
        <v>#REF!</v>
      </c>
      <c r="AL59" s="856" t="e">
        <f ca="1">SUMIFS(INDIRECT("実行度合表集計!C"&amp;AL103,FALSE),実行度合表集計!$I:$I,AG59,実行度合表集計!$S:$S,$A$56,実行度合表集計!$D:$D,"&lt;&gt;")</f>
        <v>#REF!</v>
      </c>
      <c r="AM59" s="855" t="e">
        <f ca="1">AL59-SUMIFS(実行度合表集計!$Q:$Q,実行度合表集計!$I:$I,AG59,実行度合表集計!$S:$S,$A$56,実行度合表集計!$D:$D,"&lt;&gt;")*1000</f>
        <v>#REF!</v>
      </c>
      <c r="AN59" s="857" t="e">
        <f ca="1">SUMIFS(INDIRECT("実行度合表集計!C"&amp;AN103,FALSE),実行度合表集計!$I:$I,AG59,実行度合表集計!$S:$S,$A$56,実行度合表集計!$D:$D,"&lt;&gt;")*集計フラグ4</f>
        <v>#REF!</v>
      </c>
      <c r="AO59" s="1746" t="str">
        <f>集計グループ4</f>
        <v>君津住宅</v>
      </c>
      <c r="AP59" s="1747"/>
      <c r="AQ59" s="1748"/>
      <c r="AR59" s="855" t="e">
        <f ca="1">SUMIFS(INDIRECT("実行度合表集計!C"&amp;AR103,FALSE),実行度合表集計!$I:$I,AO59,実行度合表集計!$S:$S,$A$56,実行度合表集計!$D:$D,"&lt;&gt;")</f>
        <v>#REF!</v>
      </c>
      <c r="AS59" s="845" t="e">
        <f t="shared" ca="1" si="85"/>
        <v>#REF!</v>
      </c>
      <c r="AT59" s="856" t="e">
        <f ca="1">SUMIFS(INDIRECT("実行度合表集計!C"&amp;AT103,FALSE),実行度合表集計!$I:$I,AO59,実行度合表集計!$S:$S,$A$56,実行度合表集計!$D:$D,"&lt;&gt;")</f>
        <v>#REF!</v>
      </c>
      <c r="AU59" s="855" t="e">
        <f ca="1">AT59-SUMIFS(実行度合表集計!$Q:$Q,実行度合表集計!$I:$I,AO59,実行度合表集計!$S:$S,$A$56,実行度合表集計!$D:$D,"&lt;&gt;")*1000</f>
        <v>#REF!</v>
      </c>
      <c r="AV59" s="857" t="e">
        <f ca="1">SUMIFS(INDIRECT("実行度合表集計!C"&amp;AV103,FALSE),実行度合表集計!$I:$I,AO59,実行度合表集計!$S:$S,$A$56,実行度合表集計!$D:$D,"&lt;&gt;")*集計フラグ4</f>
        <v>#REF!</v>
      </c>
      <c r="AW59" s="1746" t="str">
        <f>集計グループ4</f>
        <v>君津住宅</v>
      </c>
      <c r="AX59" s="1747"/>
      <c r="AY59" s="1748"/>
      <c r="AZ59" s="855" t="e">
        <f ca="1">SUMIFS(INDIRECT("実行度合表集計!C"&amp;AZ103,FALSE),実行度合表集計!$I:$I,AW59,実行度合表集計!$S:$S,$A$56,実行度合表集計!$D:$D,"&lt;&gt;")</f>
        <v>#REF!</v>
      </c>
      <c r="BA59" s="845" t="e">
        <f t="shared" ca="1" si="86"/>
        <v>#REF!</v>
      </c>
      <c r="BB59" s="856" t="e">
        <f ca="1">SUMIFS(INDIRECT("実行度合表集計!C"&amp;BB103,FALSE),実行度合表集計!$I:$I,AW59,実行度合表集計!$S:$S,$A$56,実行度合表集計!$D:$D,"&lt;&gt;")</f>
        <v>#REF!</v>
      </c>
      <c r="BC59" s="855" t="e">
        <f ca="1">BB59-SUMIFS(実行度合表集計!$Q:$Q,実行度合表集計!$I:$I,AW59,実行度合表集計!$S:$S,$A$56,実行度合表集計!$D:$D,"&lt;&gt;")*1000</f>
        <v>#REF!</v>
      </c>
      <c r="BD59" s="857" t="e">
        <f ca="1">SUMIFS(INDIRECT("実行度合表集計!C"&amp;BD103,FALSE),実行度合表集計!$I:$I,AW59,実行度合表集計!$S:$S,$A$56,実行度合表集計!$D:$D,"&lt;&gt;")*集計フラグ4</f>
        <v>#REF!</v>
      </c>
      <c r="BE59" s="858" t="e">
        <f t="shared" ca="1" si="75"/>
        <v>#REF!</v>
      </c>
      <c r="BF59" s="845" t="e">
        <f t="shared" ca="1" si="87"/>
        <v>#REF!</v>
      </c>
      <c r="BG59" s="855" t="e">
        <f t="shared" ca="1" si="76"/>
        <v>#REF!</v>
      </c>
      <c r="BH59" s="857" t="e">
        <f t="shared" ca="1" si="77"/>
        <v>#REF!</v>
      </c>
      <c r="BI59" s="1712"/>
      <c r="BJ59" s="854" t="s">
        <v>36</v>
      </c>
      <c r="BK59" s="1746" t="str">
        <f>集計グループ4</f>
        <v>君津住宅</v>
      </c>
      <c r="BL59" s="1747"/>
      <c r="BM59" s="1748"/>
      <c r="BN59" s="855" t="e">
        <f ca="1">SUMIFS(INDIRECT("実行度合表集計!C"&amp;BN103,FALSE),実行度合表集計!$I:$I,BK59,実行度合表集計!$S:$S,$A$56,実行度合表集計!$D:$D,"&lt;&gt;")</f>
        <v>#REF!</v>
      </c>
      <c r="BO59" s="845" t="e">
        <f t="shared" ca="1" si="88"/>
        <v>#REF!</v>
      </c>
      <c r="BP59" s="856" t="e">
        <f ca="1">SUMIFS(INDIRECT("実行度合表集計!C"&amp;BP103,FALSE),実行度合表集計!$I:$I,BK59,実行度合表集計!$S:$S,$A$56,実行度合表集計!$D:$D,"&lt;&gt;")</f>
        <v>#REF!</v>
      </c>
      <c r="BQ59" s="855" t="e">
        <f ca="1">BP59-SUMIFS(実行度合表集計!$Q:$Q,実行度合表集計!$I:$I,BK59,実行度合表集計!$S:$S,$A$56,実行度合表集計!$D:$D,"&lt;&gt;")*1000</f>
        <v>#REF!</v>
      </c>
      <c r="BR59" s="857" t="e">
        <f ca="1">SUMIFS(INDIRECT("実行度合表集計!C"&amp;BR103,FALSE),実行度合表集計!$I:$I,BK59,実行度合表集計!$S:$S,$A$56,実行度合表集計!$D:$D,"&lt;&gt;")*集計フラグ4</f>
        <v>#REF!</v>
      </c>
      <c r="BS59" s="1746" t="str">
        <f>集計グループ4</f>
        <v>君津住宅</v>
      </c>
      <c r="BT59" s="1747"/>
      <c r="BU59" s="1748"/>
      <c r="BV59" s="855" t="e">
        <f ca="1">SUMIFS(INDIRECT("実行度合表集計!C"&amp;BV103,FALSE),実行度合表集計!$I:$I,BS59,実行度合表集計!$S:$S,$A$56,実行度合表集計!$D:$D,"&lt;&gt;")</f>
        <v>#REF!</v>
      </c>
      <c r="BW59" s="845" t="e">
        <f t="shared" ca="1" si="89"/>
        <v>#REF!</v>
      </c>
      <c r="BX59" s="856" t="e">
        <f ca="1">SUMIFS(INDIRECT("実行度合表集計!C"&amp;BX103,FALSE),実行度合表集計!$I:$I,BS59,実行度合表集計!$S:$S,$A$56,実行度合表集計!$D:$D,"&lt;&gt;")</f>
        <v>#REF!</v>
      </c>
      <c r="BY59" s="855" t="e">
        <f ca="1">BX59-SUMIFS(実行度合表集計!$Q:$Q,実行度合表集計!$I:$I,BS59,実行度合表集計!$S:$S,$A$56,実行度合表集計!$D:$D,"&lt;&gt;")*1000</f>
        <v>#REF!</v>
      </c>
      <c r="BZ59" s="857" t="e">
        <f ca="1">SUMIFS(INDIRECT("実行度合表集計!C"&amp;BZ103,FALSE),実行度合表集計!$I:$I,BS59,実行度合表集計!$S:$S,$A$56,実行度合表集計!$D:$D,"&lt;&gt;")*集計フラグ4</f>
        <v>#REF!</v>
      </c>
      <c r="CA59" s="1746" t="str">
        <f>集計グループ4</f>
        <v>君津住宅</v>
      </c>
      <c r="CB59" s="1747"/>
      <c r="CC59" s="1748"/>
      <c r="CD59" s="855" t="e">
        <f ca="1">SUMIFS(INDIRECT("実行度合表集計!C"&amp;CD103,FALSE),実行度合表集計!$I:$I,CA59,実行度合表集計!$S:$S,$A$56,実行度合表集計!$D:$D,"&lt;&gt;")</f>
        <v>#REF!</v>
      </c>
      <c r="CE59" s="845" t="e">
        <f t="shared" ca="1" si="90"/>
        <v>#REF!</v>
      </c>
      <c r="CF59" s="856" t="e">
        <f ca="1">SUMIFS(INDIRECT("実行度合表集計!C"&amp;CF103,FALSE),実行度合表集計!$I:$I,CA59,実行度合表集計!$S:$S,$A$56,実行度合表集計!$D:$D,"&lt;&gt;")</f>
        <v>#REF!</v>
      </c>
      <c r="CG59" s="855" t="e">
        <f ca="1">CF59-SUMIFS(実行度合表集計!$Q:$Q,実行度合表集計!$I:$I,CA59,実行度合表集計!$S:$S,$A$56,実行度合表集計!$D:$D,"&lt;&gt;")*1000</f>
        <v>#REF!</v>
      </c>
      <c r="CH59" s="857" t="e">
        <f ca="1">SUMIFS(INDIRECT("実行度合表集計!C"&amp;CH103,FALSE),実行度合表集計!$I:$I,CA59,実行度合表集計!$S:$S,$A$56,実行度合表集計!$D:$D,"&lt;&gt;")*集計フラグ4</f>
        <v>#REF!</v>
      </c>
      <c r="CI59" s="858" t="e">
        <f t="shared" ca="1" si="91"/>
        <v>#REF!</v>
      </c>
      <c r="CJ59" s="845" t="e">
        <f t="shared" ca="1" si="92"/>
        <v>#REF!</v>
      </c>
      <c r="CK59" s="855" t="e">
        <f t="shared" ca="1" si="93"/>
        <v>#REF!</v>
      </c>
      <c r="CL59" s="857" t="e">
        <f t="shared" ca="1" si="94"/>
        <v>#REF!</v>
      </c>
      <c r="CM59" s="1712"/>
      <c r="CN59" s="854" t="s">
        <v>36</v>
      </c>
      <c r="CO59" s="1746" t="str">
        <f>集計グループ4</f>
        <v>君津住宅</v>
      </c>
      <c r="CP59" s="1747"/>
      <c r="CQ59" s="1748"/>
      <c r="CR59" s="855" t="e">
        <f ca="1">SUMIFS(INDIRECT("実行度合表集計!C"&amp;CR103,FALSE),実行度合表集計!$I:$I,CO59,実行度合表集計!$S:$S,$A$56,実行度合表集計!$D:$D,"&lt;&gt;")</f>
        <v>#REF!</v>
      </c>
      <c r="CS59" s="845" t="e">
        <f t="shared" ca="1" si="95"/>
        <v>#REF!</v>
      </c>
      <c r="CT59" s="856" t="e">
        <f ca="1">SUMIFS(INDIRECT("実行度合表集計!C"&amp;CT103,FALSE),実行度合表集計!$I:$I,CO59,実行度合表集計!$S:$S,$A$56,実行度合表集計!$D:$D,"&lt;&gt;")</f>
        <v>#REF!</v>
      </c>
      <c r="CU59" s="855" t="e">
        <f ca="1">CT59-SUMIFS(実行度合表集計!$Q:$Q,実行度合表集計!$I:$I,CO59,実行度合表集計!$S:$S,$A$56,実行度合表集計!$D:$D,"&lt;&gt;")*1000</f>
        <v>#REF!</v>
      </c>
      <c r="CV59" s="857" t="e">
        <f ca="1">SUMIFS(INDIRECT("実行度合表集計!C"&amp;CV103,FALSE),実行度合表集計!$I:$I,CO59,実行度合表集計!$S:$S,$A$56,実行度合表集計!$D:$D,"&lt;&gt;")*集計フラグ4</f>
        <v>#REF!</v>
      </c>
      <c r="CW59" s="1746" t="str">
        <f>集計グループ4</f>
        <v>君津住宅</v>
      </c>
      <c r="CX59" s="1747"/>
      <c r="CY59" s="1748"/>
      <c r="CZ59" s="855" t="e">
        <f ca="1">SUMIFS(INDIRECT("実行度合表集計!C"&amp;CZ103,FALSE),実行度合表集計!$I:$I,CW59,実行度合表集計!$S:$S,$A$56,実行度合表集計!$D:$D,"&lt;&gt;")</f>
        <v>#REF!</v>
      </c>
      <c r="DA59" s="845" t="e">
        <f t="shared" ca="1" si="96"/>
        <v>#REF!</v>
      </c>
      <c r="DB59" s="856" t="e">
        <f ca="1">SUMIFS(INDIRECT("実行度合表集計!C"&amp;DB103,FALSE),実行度合表集計!$I:$I,CW59,実行度合表集計!$S:$S,$A$56,実行度合表集計!$D:$D,"&lt;&gt;")</f>
        <v>#REF!</v>
      </c>
      <c r="DC59" s="855" t="e">
        <f ca="1">DB59-SUMIFS(実行度合表集計!$Q:$Q,実行度合表集計!$I:$I,CW59,実行度合表集計!$S:$S,$A$56,実行度合表集計!$D:$D,"&lt;&gt;")*1000</f>
        <v>#REF!</v>
      </c>
      <c r="DD59" s="857" t="e">
        <f ca="1">SUMIFS(INDIRECT("実行度合表集計!C"&amp;DD103,FALSE),実行度合表集計!$I:$I,CW59,実行度合表集計!$S:$S,$A$56,実行度合表集計!$D:$D,"&lt;&gt;")*集計フラグ4</f>
        <v>#REF!</v>
      </c>
      <c r="DE59" s="1746" t="str">
        <f>集計グループ4</f>
        <v>君津住宅</v>
      </c>
      <c r="DF59" s="1747"/>
      <c r="DG59" s="1748"/>
      <c r="DH59" s="855" t="e">
        <f ca="1">SUMIFS(INDIRECT("実行度合表集計!C"&amp;DH103,FALSE),実行度合表集計!$I:$I,DE59,実行度合表集計!$S:$S,$A$56,実行度合表集計!$D:$D,"&lt;&gt;")</f>
        <v>#REF!</v>
      </c>
      <c r="DI59" s="845" t="e">
        <f t="shared" ca="1" si="97"/>
        <v>#REF!</v>
      </c>
      <c r="DJ59" s="856" t="e">
        <f ca="1">SUMIFS(INDIRECT("実行度合表集計!C"&amp;DJ103,FALSE),実行度合表集計!$I:$I,DE59,実行度合表集計!$S:$S,$A$56,実行度合表集計!$D:$D,"&lt;&gt;")</f>
        <v>#REF!</v>
      </c>
      <c r="DK59" s="855" t="e">
        <f ca="1">DJ59-SUMIFS(実行度合表集計!$Q:$Q,実行度合表集計!$I:$I,DE59,実行度合表集計!$S:$S,$A$56,実行度合表集計!$D:$D,"&lt;&gt;")*1000</f>
        <v>#REF!</v>
      </c>
      <c r="DL59" s="857" t="e">
        <f ca="1">SUMIFS(INDIRECT("実行度合表集計!C"&amp;DL103,FALSE),実行度合表集計!$I:$I,DE59,実行度合表集計!$S:$S,$A$56,実行度合表集計!$D:$D,"&lt;&gt;")*集計フラグ4</f>
        <v>#REF!</v>
      </c>
      <c r="DM59" s="858" t="e">
        <f t="shared" ca="1" si="78"/>
        <v>#REF!</v>
      </c>
      <c r="DN59" s="845" t="e">
        <f t="shared" ca="1" si="98"/>
        <v>#REF!</v>
      </c>
      <c r="DO59" s="855" t="e">
        <f t="shared" ca="1" si="79"/>
        <v>#REF!</v>
      </c>
      <c r="DP59" s="859" t="e">
        <f t="shared" ca="1" si="99"/>
        <v>#REF!</v>
      </c>
      <c r="DR59" s="851"/>
      <c r="DS59" s="852"/>
      <c r="DT59" s="853"/>
    </row>
    <row r="60" spans="1:124" ht="14.1" customHeight="1" x14ac:dyDescent="0.25">
      <c r="A60" s="1712"/>
      <c r="B60" s="854" t="s">
        <v>37</v>
      </c>
      <c r="C60" s="1746" t="str">
        <f>集計グループ5</f>
        <v>Graph熊本</v>
      </c>
      <c r="D60" s="1747"/>
      <c r="E60" s="1748"/>
      <c r="F60" s="855" t="e">
        <f ca="1">SUMIFS(INDIRECT("実行度合表集計!C"&amp;F103,FALSE),実行度合表集計!$I:$I,C60,実行度合表集計!$S:$S,$A$56,実行度合表集計!$D:$D,"&lt;&gt;")</f>
        <v>#REF!</v>
      </c>
      <c r="G60" s="845" t="e">
        <f ca="1">IF(F60&lt;&gt;0,H60/F60,"")</f>
        <v>#REF!</v>
      </c>
      <c r="H60" s="856" t="e">
        <f ca="1">SUMIFS(INDIRECT("実行度合表集計!C"&amp;H103,FALSE),実行度合表集計!$I:$I,C60,実行度合表集計!$S:$S,$A$56,実行度合表集計!$D:$D,"&lt;&gt;")</f>
        <v>#REF!</v>
      </c>
      <c r="I60" s="855" t="e">
        <f ca="1">H60-SUMIFS(実行度合表集計!$Q:$Q,実行度合表集計!$I:$I,C60,実行度合表集計!$S:$S,$A$56,実行度合表集計!$D:$D,"&lt;&gt;")*1000</f>
        <v>#REF!</v>
      </c>
      <c r="J60" s="857" t="e">
        <f ca="1">SUMIFS(INDIRECT("実行度合表集計!C"&amp;J103,FALSE),実行度合表集計!$I:$I,C60,実行度合表集計!$S:$S,$A$56,実行度合表集計!$D:$D,"&lt;&gt;")*集計フラグ5</f>
        <v>#REF!</v>
      </c>
      <c r="K60" s="1746" t="str">
        <f>集計グループ5</f>
        <v>Graph熊本</v>
      </c>
      <c r="L60" s="1747"/>
      <c r="M60" s="1748"/>
      <c r="N60" s="855" t="e">
        <f ca="1">SUMIFS(INDIRECT("実行度合表集計!C"&amp;N103,FALSE),実行度合表集計!$I:$I,K60,実行度合表集計!$S:$S,$A$56,実行度合表集計!$D:$D,"&lt;&gt;")</f>
        <v>#REF!</v>
      </c>
      <c r="O60" s="845" t="e">
        <f ca="1">IF(N60&lt;&gt;0,P60/N60,"")</f>
        <v>#REF!</v>
      </c>
      <c r="P60" s="856" t="e">
        <f ca="1">SUMIFS(INDIRECT("実行度合表集計!C"&amp;P103,FALSE),実行度合表集計!$I:$I,K60,実行度合表集計!$S:$S,$A$56,実行度合表集計!$D:$D,"&lt;&gt;")</f>
        <v>#REF!</v>
      </c>
      <c r="Q60" s="855" t="e">
        <f ca="1">P60-SUMIFS(実行度合表集計!$Q:$Q,実行度合表集計!$I:$I,K60,実行度合表集計!$S:$S,$A$56,実行度合表集計!$D:$D,"&lt;&gt;")*1000</f>
        <v>#REF!</v>
      </c>
      <c r="R60" s="857" t="e">
        <f ca="1">SUMIFS(INDIRECT("実行度合表集計!C"&amp;R103,FALSE),実行度合表集計!$I:$I,K60,実行度合表集計!$S:$S,$A$56,実行度合表集計!$D:$D,"&lt;&gt;")*集計フラグ5</f>
        <v>#REF!</v>
      </c>
      <c r="S60" s="1746" t="str">
        <f>集計グループ5</f>
        <v>Graph熊本</v>
      </c>
      <c r="T60" s="1747"/>
      <c r="U60" s="1748"/>
      <c r="V60" s="855" t="e">
        <f ca="1">SUMIFS(INDIRECT("実行度合表集計!C"&amp;V103,FALSE),実行度合表集計!$I:$I,S60,実行度合表集計!$S:$S,$A$56,実行度合表集計!$D:$D,"&lt;&gt;")</f>
        <v>#REF!</v>
      </c>
      <c r="W60" s="845" t="e">
        <f ca="1">IF(V60&lt;&gt;0,X60/V60,"")</f>
        <v>#REF!</v>
      </c>
      <c r="X60" s="856" t="e">
        <f ca="1">SUMIFS(INDIRECT("実行度合表集計!C"&amp;X103,FALSE),実行度合表集計!$I:$I,S60,実行度合表集計!$S:$S,$A$56,実行度合表集計!$D:$D,"&lt;&gt;")</f>
        <v>#REF!</v>
      </c>
      <c r="Y60" s="855" t="e">
        <f ca="1">X60-SUMIFS(実行度合表集計!$Q:$Q,実行度合表集計!$I:$I,S60,実行度合表集計!$S:$S,$A$56,実行度合表集計!$D:$D,"&lt;&gt;")*1000</f>
        <v>#REF!</v>
      </c>
      <c r="Z60" s="857" t="e">
        <f ca="1">SUMIFS(INDIRECT("実行度合表集計!C"&amp;Z103,FALSE),実行度合表集計!$I:$I,S60,実行度合表集計!$S:$S,$A$56,実行度合表集計!$D:$D,"&lt;&gt;")*集計フラグ5</f>
        <v>#REF!</v>
      </c>
      <c r="AA60" s="858" t="e">
        <f t="shared" ca="1" si="72"/>
        <v>#REF!</v>
      </c>
      <c r="AB60" s="845" t="e">
        <f t="shared" ca="1" si="83"/>
        <v>#REF!</v>
      </c>
      <c r="AC60" s="855" t="e">
        <f t="shared" ca="1" si="73"/>
        <v>#REF!</v>
      </c>
      <c r="AD60" s="857" t="e">
        <f t="shared" ca="1" si="74"/>
        <v>#REF!</v>
      </c>
      <c r="AE60" s="1712"/>
      <c r="AF60" s="854" t="s">
        <v>37</v>
      </c>
      <c r="AG60" s="1746" t="str">
        <f>集計グループ5</f>
        <v>Graph熊本</v>
      </c>
      <c r="AH60" s="1747"/>
      <c r="AI60" s="1748"/>
      <c r="AJ60" s="855" t="e">
        <f ca="1">SUMIFS(INDIRECT("実行度合表集計!C"&amp;AJ103,FALSE),実行度合表集計!$I:$I,AG60,実行度合表集計!$S:$S,$A$56,実行度合表集計!$D:$D,"&lt;&gt;")</f>
        <v>#REF!</v>
      </c>
      <c r="AK60" s="845" t="e">
        <f ca="1">IF(AJ60&lt;&gt;0,AL60/AJ60,"")</f>
        <v>#REF!</v>
      </c>
      <c r="AL60" s="856" t="e">
        <f ca="1">SUMIFS(INDIRECT("実行度合表集計!C"&amp;AL103,FALSE),実行度合表集計!$I:$I,AG60,実行度合表集計!$S:$S,$A$56,実行度合表集計!$D:$D,"&lt;&gt;")</f>
        <v>#REF!</v>
      </c>
      <c r="AM60" s="855" t="e">
        <f ca="1">AL60-SUMIFS(実行度合表集計!$Q:$Q,実行度合表集計!$I:$I,AG60,実行度合表集計!$S:$S,$A$56,実行度合表集計!$D:$D,"&lt;&gt;")*1000</f>
        <v>#REF!</v>
      </c>
      <c r="AN60" s="857" t="e">
        <f ca="1">SUMIFS(INDIRECT("実行度合表集計!C"&amp;AN103,FALSE),実行度合表集計!$I:$I,AG60,実行度合表集計!$S:$S,$A$56,実行度合表集計!$D:$D,"&lt;&gt;")*集計フラグ5</f>
        <v>#REF!</v>
      </c>
      <c r="AO60" s="1746" t="str">
        <f>集計グループ5</f>
        <v>Graph熊本</v>
      </c>
      <c r="AP60" s="1747"/>
      <c r="AQ60" s="1748"/>
      <c r="AR60" s="855" t="e">
        <f ca="1">SUMIFS(INDIRECT("実行度合表集計!C"&amp;AR103,FALSE),実行度合表集計!$I:$I,AO60,実行度合表集計!$S:$S,$A$56,実行度合表集計!$D:$D,"&lt;&gt;")</f>
        <v>#REF!</v>
      </c>
      <c r="AS60" s="845" t="e">
        <f ca="1">IF(AR60&lt;&gt;0,AT60/AR60,"")</f>
        <v>#REF!</v>
      </c>
      <c r="AT60" s="856" t="e">
        <f ca="1">SUMIFS(INDIRECT("実行度合表集計!C"&amp;AT103,FALSE),実行度合表集計!$I:$I,AO60,実行度合表集計!$S:$S,$A$56,実行度合表集計!$D:$D,"&lt;&gt;")</f>
        <v>#REF!</v>
      </c>
      <c r="AU60" s="855" t="e">
        <f ca="1">AT60-SUMIFS(実行度合表集計!$Q:$Q,実行度合表集計!$I:$I,AO60,実行度合表集計!$S:$S,$A$56,実行度合表集計!$D:$D,"&lt;&gt;")*1000</f>
        <v>#REF!</v>
      </c>
      <c r="AV60" s="857" t="e">
        <f ca="1">SUMIFS(INDIRECT("実行度合表集計!C"&amp;AV103,FALSE),実行度合表集計!$I:$I,AO60,実行度合表集計!$S:$S,$A$56,実行度合表集計!$D:$D,"&lt;&gt;")*集計フラグ5</f>
        <v>#REF!</v>
      </c>
      <c r="AW60" s="1746" t="str">
        <f>集計グループ5</f>
        <v>Graph熊本</v>
      </c>
      <c r="AX60" s="1747"/>
      <c r="AY60" s="1748"/>
      <c r="AZ60" s="855" t="e">
        <f ca="1">SUMIFS(INDIRECT("実行度合表集計!C"&amp;AZ103,FALSE),実行度合表集計!$I:$I,AW60,実行度合表集計!$S:$S,$A$56,実行度合表集計!$D:$D,"&lt;&gt;")</f>
        <v>#REF!</v>
      </c>
      <c r="BA60" s="845" t="e">
        <f ca="1">IF(AZ60&lt;&gt;0,BB60/AZ60,"")</f>
        <v>#REF!</v>
      </c>
      <c r="BB60" s="856" t="e">
        <f ca="1">SUMIFS(INDIRECT("実行度合表集計!C"&amp;BB103,FALSE),実行度合表集計!$I:$I,AW60,実行度合表集計!$S:$S,$A$56,実行度合表集計!$D:$D,"&lt;&gt;")</f>
        <v>#REF!</v>
      </c>
      <c r="BC60" s="855" t="e">
        <f ca="1">BB60-SUMIFS(実行度合表集計!$Q:$Q,実行度合表集計!$I:$I,AW60,実行度合表集計!$S:$S,$A$56,実行度合表集計!$D:$D,"&lt;&gt;")*1000</f>
        <v>#REF!</v>
      </c>
      <c r="BD60" s="857" t="e">
        <f ca="1">SUMIFS(INDIRECT("実行度合表集計!C"&amp;BD103,FALSE),実行度合表集計!$I:$I,AW60,実行度合表集計!$S:$S,$A$56,実行度合表集計!$D:$D,"&lt;&gt;")*集計フラグ5</f>
        <v>#REF!</v>
      </c>
      <c r="BE60" s="858" t="e">
        <f t="shared" ca="1" si="75"/>
        <v>#REF!</v>
      </c>
      <c r="BF60" s="845" t="e">
        <f t="shared" ca="1" si="87"/>
        <v>#REF!</v>
      </c>
      <c r="BG60" s="855" t="e">
        <f t="shared" ca="1" si="76"/>
        <v>#REF!</v>
      </c>
      <c r="BH60" s="857" t="e">
        <f t="shared" ca="1" si="77"/>
        <v>#REF!</v>
      </c>
      <c r="BI60" s="1712"/>
      <c r="BJ60" s="854" t="s">
        <v>37</v>
      </c>
      <c r="BK60" s="1746" t="str">
        <f>集計グループ5</f>
        <v>Graph熊本</v>
      </c>
      <c r="BL60" s="1747"/>
      <c r="BM60" s="1748"/>
      <c r="BN60" s="855" t="e">
        <f ca="1">SUMIFS(INDIRECT("実行度合表集計!C"&amp;BN103,FALSE),実行度合表集計!$I:$I,BK60,実行度合表集計!$S:$S,$A$56,実行度合表集計!$D:$D,"&lt;&gt;")</f>
        <v>#REF!</v>
      </c>
      <c r="BO60" s="845" t="e">
        <f ca="1">IF(BN60&lt;&gt;0,BP60/BN60,"")</f>
        <v>#REF!</v>
      </c>
      <c r="BP60" s="856" t="e">
        <f ca="1">SUMIFS(INDIRECT("実行度合表集計!C"&amp;BP103,FALSE),実行度合表集計!$I:$I,BK60,実行度合表集計!$S:$S,$A$56,実行度合表集計!$D:$D,"&lt;&gt;")</f>
        <v>#REF!</v>
      </c>
      <c r="BQ60" s="855" t="e">
        <f ca="1">BP60-SUMIFS(実行度合表集計!$Q:$Q,実行度合表集計!$I:$I,BK60,実行度合表集計!$S:$S,$A$56,実行度合表集計!$D:$D,"&lt;&gt;")*1000</f>
        <v>#REF!</v>
      </c>
      <c r="BR60" s="857" t="e">
        <f ca="1">SUMIFS(INDIRECT("実行度合表集計!C"&amp;BR103,FALSE),実行度合表集計!$I:$I,BK60,実行度合表集計!$S:$S,$A$56,実行度合表集計!$D:$D,"&lt;&gt;")*集計フラグ5</f>
        <v>#REF!</v>
      </c>
      <c r="BS60" s="1746" t="str">
        <f>集計グループ5</f>
        <v>Graph熊本</v>
      </c>
      <c r="BT60" s="1747"/>
      <c r="BU60" s="1748"/>
      <c r="BV60" s="855" t="e">
        <f ca="1">SUMIFS(INDIRECT("実行度合表集計!C"&amp;BV103,FALSE),実行度合表集計!$I:$I,BS60,実行度合表集計!$S:$S,$A$56,実行度合表集計!$D:$D,"&lt;&gt;")</f>
        <v>#REF!</v>
      </c>
      <c r="BW60" s="845" t="e">
        <f ca="1">IF(BV60&lt;&gt;0,BX60/BV60,"")</f>
        <v>#REF!</v>
      </c>
      <c r="BX60" s="856" t="e">
        <f ca="1">SUMIFS(INDIRECT("実行度合表集計!C"&amp;BX103,FALSE),実行度合表集計!$I:$I,BS60,実行度合表集計!$S:$S,$A$56,実行度合表集計!$D:$D,"&lt;&gt;")</f>
        <v>#REF!</v>
      </c>
      <c r="BY60" s="855" t="e">
        <f ca="1">BX60-SUMIFS(実行度合表集計!$Q:$Q,実行度合表集計!$I:$I,BS60,実行度合表集計!$S:$S,$A$56,実行度合表集計!$D:$D,"&lt;&gt;")*1000</f>
        <v>#REF!</v>
      </c>
      <c r="BZ60" s="857" t="e">
        <f ca="1">SUMIFS(INDIRECT("実行度合表集計!C"&amp;BZ103,FALSE),実行度合表集計!$I:$I,BS60,実行度合表集計!$S:$S,$A$56,実行度合表集計!$D:$D,"&lt;&gt;")*集計フラグ5</f>
        <v>#REF!</v>
      </c>
      <c r="CA60" s="1746" t="str">
        <f>集計グループ5</f>
        <v>Graph熊本</v>
      </c>
      <c r="CB60" s="1747"/>
      <c r="CC60" s="1748"/>
      <c r="CD60" s="855" t="e">
        <f ca="1">SUMIFS(INDIRECT("実行度合表集計!C"&amp;CD103,FALSE),実行度合表集計!$I:$I,CA60,実行度合表集計!$S:$S,$A$56,実行度合表集計!$D:$D,"&lt;&gt;")</f>
        <v>#REF!</v>
      </c>
      <c r="CE60" s="845" t="e">
        <f ca="1">IF(CD60&lt;&gt;0,CF60/CD60,"")</f>
        <v>#REF!</v>
      </c>
      <c r="CF60" s="856" t="e">
        <f ca="1">SUMIFS(INDIRECT("実行度合表集計!C"&amp;CF103,FALSE),実行度合表集計!$I:$I,CA60,実行度合表集計!$S:$S,$A$56,実行度合表集計!$D:$D,"&lt;&gt;")</f>
        <v>#REF!</v>
      </c>
      <c r="CG60" s="855" t="e">
        <f ca="1">CF60-SUMIFS(実行度合表集計!$Q:$Q,実行度合表集計!$I:$I,CA60,実行度合表集計!$S:$S,$A$56,実行度合表集計!$D:$D,"&lt;&gt;")*1000</f>
        <v>#REF!</v>
      </c>
      <c r="CH60" s="857" t="e">
        <f ca="1">SUMIFS(INDIRECT("実行度合表集計!C"&amp;CH103,FALSE),実行度合表集計!$I:$I,CA60,実行度合表集計!$S:$S,$A$56,実行度合表集計!$D:$D,"&lt;&gt;")*集計フラグ5</f>
        <v>#REF!</v>
      </c>
      <c r="CI60" s="858" t="e">
        <f t="shared" ca="1" si="91"/>
        <v>#REF!</v>
      </c>
      <c r="CJ60" s="845" t="e">
        <f t="shared" ca="1" si="92"/>
        <v>#REF!</v>
      </c>
      <c r="CK60" s="855" t="e">
        <f t="shared" ca="1" si="93"/>
        <v>#REF!</v>
      </c>
      <c r="CL60" s="857" t="e">
        <f t="shared" ca="1" si="94"/>
        <v>#REF!</v>
      </c>
      <c r="CM60" s="1712"/>
      <c r="CN60" s="854" t="s">
        <v>37</v>
      </c>
      <c r="CO60" s="1746" t="str">
        <f>集計グループ5</f>
        <v>Graph熊本</v>
      </c>
      <c r="CP60" s="1747"/>
      <c r="CQ60" s="1748"/>
      <c r="CR60" s="855" t="e">
        <f ca="1">SUMIFS(INDIRECT("実行度合表集計!C"&amp;CR103,FALSE),実行度合表集計!$I:$I,CO60,実行度合表集計!$S:$S,$A$56,実行度合表集計!$D:$D,"&lt;&gt;")</f>
        <v>#REF!</v>
      </c>
      <c r="CS60" s="845" t="e">
        <f ca="1">IF(CR60&lt;&gt;0,CT60/CR60,"")</f>
        <v>#REF!</v>
      </c>
      <c r="CT60" s="856" t="e">
        <f ca="1">SUMIFS(INDIRECT("実行度合表集計!C"&amp;CT103,FALSE),実行度合表集計!$I:$I,CO60,実行度合表集計!$S:$S,$A$56,実行度合表集計!$D:$D,"&lt;&gt;")</f>
        <v>#REF!</v>
      </c>
      <c r="CU60" s="855" t="e">
        <f ca="1">CT60-SUMIFS(実行度合表集計!$Q:$Q,実行度合表集計!$I:$I,CO60,実行度合表集計!$S:$S,$A$56,実行度合表集計!$D:$D,"&lt;&gt;")*1000</f>
        <v>#REF!</v>
      </c>
      <c r="CV60" s="857" t="e">
        <f ca="1">SUMIFS(INDIRECT("実行度合表集計!C"&amp;CV103,FALSE),実行度合表集計!$I:$I,CO60,実行度合表集計!$S:$S,$A$56,実行度合表集計!$D:$D,"&lt;&gt;")*集計フラグ5</f>
        <v>#REF!</v>
      </c>
      <c r="CW60" s="1746" t="str">
        <f>集計グループ5</f>
        <v>Graph熊本</v>
      </c>
      <c r="CX60" s="1747"/>
      <c r="CY60" s="1748"/>
      <c r="CZ60" s="855" t="e">
        <f ca="1">SUMIFS(INDIRECT("実行度合表集計!C"&amp;CZ103,FALSE),実行度合表集計!$I:$I,CW60,実行度合表集計!$S:$S,$A$56,実行度合表集計!$D:$D,"&lt;&gt;")</f>
        <v>#REF!</v>
      </c>
      <c r="DA60" s="845" t="e">
        <f ca="1">IF(CZ60&lt;&gt;0,DB60/CZ60,"")</f>
        <v>#REF!</v>
      </c>
      <c r="DB60" s="856" t="e">
        <f ca="1">SUMIFS(INDIRECT("実行度合表集計!C"&amp;DB103,FALSE),実行度合表集計!$I:$I,CW60,実行度合表集計!$S:$S,$A$56,実行度合表集計!$D:$D,"&lt;&gt;")</f>
        <v>#REF!</v>
      </c>
      <c r="DC60" s="855" t="e">
        <f ca="1">DB60-SUMIFS(実行度合表集計!$Q:$Q,実行度合表集計!$I:$I,CW60,実行度合表集計!$S:$S,$A$56,実行度合表集計!$D:$D,"&lt;&gt;")*1000</f>
        <v>#REF!</v>
      </c>
      <c r="DD60" s="857" t="e">
        <f ca="1">SUMIFS(INDIRECT("実行度合表集計!C"&amp;DD103,FALSE),実行度合表集計!$I:$I,CW60,実行度合表集計!$S:$S,$A$56,実行度合表集計!$D:$D,"&lt;&gt;")*集計フラグ5</f>
        <v>#REF!</v>
      </c>
      <c r="DE60" s="1746" t="str">
        <f>集計グループ5</f>
        <v>Graph熊本</v>
      </c>
      <c r="DF60" s="1747"/>
      <c r="DG60" s="1748"/>
      <c r="DH60" s="855" t="e">
        <f ca="1">SUMIFS(INDIRECT("実行度合表集計!C"&amp;DH103,FALSE),実行度合表集計!$I:$I,DE60,実行度合表集計!$S:$S,$A$56,実行度合表集計!$D:$D,"&lt;&gt;")</f>
        <v>#REF!</v>
      </c>
      <c r="DI60" s="845" t="e">
        <f ca="1">IF(DH60&lt;&gt;0,DJ60/DH60,"")</f>
        <v>#REF!</v>
      </c>
      <c r="DJ60" s="856" t="e">
        <f ca="1">SUMIFS(INDIRECT("実行度合表集計!C"&amp;DJ103,FALSE),実行度合表集計!$I:$I,DE60,実行度合表集計!$S:$S,$A$56,実行度合表集計!$D:$D,"&lt;&gt;")</f>
        <v>#REF!</v>
      </c>
      <c r="DK60" s="855" t="e">
        <f ca="1">DJ60-SUMIFS(実行度合表集計!$Q:$Q,実行度合表集計!$I:$I,DE60,実行度合表集計!$S:$S,$A$56,実行度合表集計!$D:$D,"&lt;&gt;")*1000</f>
        <v>#REF!</v>
      </c>
      <c r="DL60" s="857" t="e">
        <f ca="1">SUMIFS(INDIRECT("実行度合表集計!C"&amp;DL103,FALSE),実行度合表集計!$I:$I,DE60,実行度合表集計!$S:$S,$A$56,実行度合表集計!$D:$D,"&lt;&gt;")*集計フラグ5</f>
        <v>#REF!</v>
      </c>
      <c r="DM60" s="858" t="e">
        <f t="shared" ca="1" si="78"/>
        <v>#REF!</v>
      </c>
      <c r="DN60" s="845" t="e">
        <f t="shared" ca="1" si="98"/>
        <v>#REF!</v>
      </c>
      <c r="DO60" s="855" t="e">
        <f t="shared" ca="1" si="79"/>
        <v>#REF!</v>
      </c>
      <c r="DP60" s="859" t="e">
        <f t="shared" ca="1" si="99"/>
        <v>#REF!</v>
      </c>
      <c r="DR60" s="970"/>
      <c r="DS60" s="852"/>
      <c r="DT60" s="853"/>
    </row>
    <row r="61" spans="1:124" ht="14.1" customHeight="1" x14ac:dyDescent="0.25">
      <c r="A61" s="1712"/>
      <c r="B61" s="854" t="s">
        <v>38</v>
      </c>
      <c r="C61" s="1746" t="str">
        <f>集計グループ6</f>
        <v>クレバリーホーム静岡</v>
      </c>
      <c r="D61" s="1747"/>
      <c r="E61" s="1748"/>
      <c r="F61" s="855" t="e">
        <f ca="1">SUMIFS(INDIRECT("実行度合表集計!C"&amp;F103,FALSE),実行度合表集計!$I:$I,C61,実行度合表集計!$S:$S,$A$56,実行度合表集計!$D:$D,"&lt;&gt;")</f>
        <v>#REF!</v>
      </c>
      <c r="G61" s="845" t="e">
        <f t="shared" ref="G61:G75" ca="1" si="100">IF(F61&lt;&gt;0,H61/F61,"")</f>
        <v>#REF!</v>
      </c>
      <c r="H61" s="856" t="e">
        <f ca="1">SUMIFS(INDIRECT("実行度合表集計!C"&amp;H103,FALSE),実行度合表集計!$I:$I,C61,実行度合表集計!$S:$S,$A$56,実行度合表集計!$D:$D,"&lt;&gt;")</f>
        <v>#REF!</v>
      </c>
      <c r="I61" s="855" t="e">
        <f ca="1">H61-SUMIFS(実行度合表集計!$Q:$Q,実行度合表集計!$I:$I,C61,実行度合表集計!$S:$S,$A$56,実行度合表集計!$D:$D,"&lt;&gt;")*1000</f>
        <v>#REF!</v>
      </c>
      <c r="J61" s="857" t="e">
        <f ca="1">SUMIFS(INDIRECT("実行度合表集計!C"&amp;J103,FALSE),実行度合表集計!$I:$I,C61,実行度合表集計!$S:$S,$A$56,実行度合表集計!$D:$D,"&lt;&gt;")*集計フラグ6</f>
        <v>#REF!</v>
      </c>
      <c r="K61" s="1746" t="str">
        <f>集計グループ6</f>
        <v>クレバリーホーム静岡</v>
      </c>
      <c r="L61" s="1747"/>
      <c r="M61" s="1748"/>
      <c r="N61" s="855" t="e">
        <f ca="1">SUMIFS(INDIRECT("実行度合表集計!C"&amp;N103,FALSE),実行度合表集計!$I:$I,K61,実行度合表集計!$S:$S,$A$56,実行度合表集計!$D:$D,"&lt;&gt;")</f>
        <v>#REF!</v>
      </c>
      <c r="O61" s="845" t="e">
        <f t="shared" ref="O61:O75" ca="1" si="101">IF(N61&lt;&gt;0,P61/N61,"")</f>
        <v>#REF!</v>
      </c>
      <c r="P61" s="856" t="e">
        <f ca="1">SUMIFS(INDIRECT("実行度合表集計!C"&amp;P103,FALSE),実行度合表集計!$I:$I,K61,実行度合表集計!$S:$S,$A$56,実行度合表集計!$D:$D,"&lt;&gt;")</f>
        <v>#REF!</v>
      </c>
      <c r="Q61" s="855" t="e">
        <f ca="1">P61-SUMIFS(実行度合表集計!$Q:$Q,実行度合表集計!$I:$I,K61,実行度合表集計!$S:$S,$A$56,実行度合表集計!$D:$D,"&lt;&gt;")*1000</f>
        <v>#REF!</v>
      </c>
      <c r="R61" s="857" t="e">
        <f ca="1">SUMIFS(INDIRECT("実行度合表集計!C"&amp;R103,FALSE),実行度合表集計!$I:$I,K61,実行度合表集計!$S:$S,$A$56,実行度合表集計!$D:$D,"&lt;&gt;")*集計フラグ6</f>
        <v>#REF!</v>
      </c>
      <c r="S61" s="1746" t="str">
        <f>集計グループ6</f>
        <v>クレバリーホーム静岡</v>
      </c>
      <c r="T61" s="1747"/>
      <c r="U61" s="1748"/>
      <c r="V61" s="855" t="e">
        <f ca="1">SUMIFS(INDIRECT("実行度合表集計!C"&amp;V103,FALSE),実行度合表集計!$I:$I,S61,実行度合表集計!$S:$S,$A$56,実行度合表集計!$D:$D,"&lt;&gt;")</f>
        <v>#REF!</v>
      </c>
      <c r="W61" s="845" t="e">
        <f t="shared" ref="W61:W75" ca="1" si="102">IF(V61&lt;&gt;0,X61/V61,"")</f>
        <v>#REF!</v>
      </c>
      <c r="X61" s="856" t="e">
        <f ca="1">SUMIFS(INDIRECT("実行度合表集計!C"&amp;X103,FALSE),実行度合表集計!$I:$I,S61,実行度合表集計!$S:$S,$A$56,実行度合表集計!$D:$D,"&lt;&gt;")</f>
        <v>#REF!</v>
      </c>
      <c r="Y61" s="855" t="e">
        <f ca="1">X61-SUMIFS(実行度合表集計!$Q:$Q,実行度合表集計!$I:$I,S61,実行度合表集計!$S:$S,$A$56,実行度合表集計!$D:$D,"&lt;&gt;")*1000</f>
        <v>#REF!</v>
      </c>
      <c r="Z61" s="857" t="e">
        <f ca="1">SUMIFS(INDIRECT("実行度合表集計!C"&amp;Z103,FALSE),実行度合表集計!$I:$I,S61,実行度合表集計!$S:$S,$A$56,実行度合表集計!$D:$D,"&lt;&gt;")*集計フラグ6</f>
        <v>#REF!</v>
      </c>
      <c r="AA61" s="858" t="e">
        <f t="shared" ca="1" si="72"/>
        <v>#REF!</v>
      </c>
      <c r="AB61" s="845" t="e">
        <f t="shared" ca="1" si="83"/>
        <v>#REF!</v>
      </c>
      <c r="AC61" s="855" t="e">
        <f t="shared" ca="1" si="73"/>
        <v>#REF!</v>
      </c>
      <c r="AD61" s="857" t="e">
        <f t="shared" ca="1" si="74"/>
        <v>#REF!</v>
      </c>
      <c r="AE61" s="1712"/>
      <c r="AF61" s="854" t="s">
        <v>38</v>
      </c>
      <c r="AG61" s="1746" t="str">
        <f>集計グループ6</f>
        <v>クレバリーホーム静岡</v>
      </c>
      <c r="AH61" s="1747"/>
      <c r="AI61" s="1748"/>
      <c r="AJ61" s="855" t="e">
        <f ca="1">SUMIFS(INDIRECT("実行度合表集計!C"&amp;AJ103,FALSE),実行度合表集計!$I:$I,AG61,実行度合表集計!$S:$S,$A$56,実行度合表集計!$D:$D,"&lt;&gt;")</f>
        <v>#REF!</v>
      </c>
      <c r="AK61" s="845" t="e">
        <f t="shared" ref="AK61:AK75" ca="1" si="103">IF(AJ61&lt;&gt;0,AL61/AJ61,"")</f>
        <v>#REF!</v>
      </c>
      <c r="AL61" s="856" t="e">
        <f ca="1">SUMIFS(INDIRECT("実行度合表集計!C"&amp;AL103,FALSE),実行度合表集計!$I:$I,AG61,実行度合表集計!$S:$S,$A$56,実行度合表集計!$D:$D,"&lt;&gt;")</f>
        <v>#REF!</v>
      </c>
      <c r="AM61" s="855" t="e">
        <f ca="1">AL61-SUMIFS(実行度合表集計!$Q:$Q,実行度合表集計!$I:$I,AG61,実行度合表集計!$S:$S,$A$56,実行度合表集計!$D:$D,"&lt;&gt;")*1000</f>
        <v>#REF!</v>
      </c>
      <c r="AN61" s="857" t="e">
        <f ca="1">SUMIFS(INDIRECT("実行度合表集計!C"&amp;AN103,FALSE),実行度合表集計!$I:$I,AG61,実行度合表集計!$S:$S,$A$56,実行度合表集計!$D:$D,"&lt;&gt;")*集計フラグ6</f>
        <v>#REF!</v>
      </c>
      <c r="AO61" s="1746" t="str">
        <f>集計グループ6</f>
        <v>クレバリーホーム静岡</v>
      </c>
      <c r="AP61" s="1747"/>
      <c r="AQ61" s="1748"/>
      <c r="AR61" s="855" t="e">
        <f ca="1">SUMIFS(INDIRECT("実行度合表集計!C"&amp;AR103,FALSE),実行度合表集計!$I:$I,AO61,実行度合表集計!$S:$S,$A$56,実行度合表集計!$D:$D,"&lt;&gt;")</f>
        <v>#REF!</v>
      </c>
      <c r="AS61" s="845" t="e">
        <f t="shared" ref="AS61:AS75" ca="1" si="104">IF(AR61&lt;&gt;0,AT61/AR61,"")</f>
        <v>#REF!</v>
      </c>
      <c r="AT61" s="856" t="e">
        <f ca="1">SUMIFS(INDIRECT("実行度合表集計!C"&amp;AT103,FALSE),実行度合表集計!$I:$I,AO61,実行度合表集計!$S:$S,$A$56,実行度合表集計!$D:$D,"&lt;&gt;")</f>
        <v>#REF!</v>
      </c>
      <c r="AU61" s="855" t="e">
        <f ca="1">AT61-SUMIFS(実行度合表集計!$Q:$Q,実行度合表集計!$I:$I,AO61,実行度合表集計!$S:$S,$A$56,実行度合表集計!$D:$D,"&lt;&gt;")*1000</f>
        <v>#REF!</v>
      </c>
      <c r="AV61" s="857" t="e">
        <f ca="1">SUMIFS(INDIRECT("実行度合表集計!C"&amp;AV103,FALSE),実行度合表集計!$I:$I,AO61,実行度合表集計!$S:$S,$A$56,実行度合表集計!$D:$D,"&lt;&gt;")*集計フラグ6</f>
        <v>#REF!</v>
      </c>
      <c r="AW61" s="1746" t="str">
        <f>集計グループ6</f>
        <v>クレバリーホーム静岡</v>
      </c>
      <c r="AX61" s="1747"/>
      <c r="AY61" s="1748"/>
      <c r="AZ61" s="855" t="e">
        <f ca="1">SUMIFS(INDIRECT("実行度合表集計!C"&amp;AZ103,FALSE),実行度合表集計!$I:$I,AW61,実行度合表集計!$S:$S,$A$56,実行度合表集計!$D:$D,"&lt;&gt;")</f>
        <v>#REF!</v>
      </c>
      <c r="BA61" s="845" t="e">
        <f t="shared" ref="BA61:BA75" ca="1" si="105">IF(AZ61&lt;&gt;0,BB61/AZ61,"")</f>
        <v>#REF!</v>
      </c>
      <c r="BB61" s="856" t="e">
        <f ca="1">SUMIFS(INDIRECT("実行度合表集計!C"&amp;BB103,FALSE),実行度合表集計!$I:$I,AW61,実行度合表集計!$S:$S,$A$56,実行度合表集計!$D:$D,"&lt;&gt;")</f>
        <v>#REF!</v>
      </c>
      <c r="BC61" s="855" t="e">
        <f ca="1">BB61-SUMIFS(実行度合表集計!$Q:$Q,実行度合表集計!$I:$I,AW61,実行度合表集計!$S:$S,$A$56,実行度合表集計!$D:$D,"&lt;&gt;")*1000</f>
        <v>#REF!</v>
      </c>
      <c r="BD61" s="857" t="e">
        <f ca="1">SUMIFS(INDIRECT("実行度合表集計!C"&amp;BD103,FALSE),実行度合表集計!$I:$I,AW61,実行度合表集計!$S:$S,$A$56,実行度合表集計!$D:$D,"&lt;&gt;")*集計フラグ6</f>
        <v>#REF!</v>
      </c>
      <c r="BE61" s="858" t="e">
        <f t="shared" ca="1" si="75"/>
        <v>#REF!</v>
      </c>
      <c r="BF61" s="845" t="e">
        <f t="shared" ca="1" si="87"/>
        <v>#REF!</v>
      </c>
      <c r="BG61" s="855" t="e">
        <f t="shared" ca="1" si="76"/>
        <v>#REF!</v>
      </c>
      <c r="BH61" s="857" t="e">
        <f t="shared" ca="1" si="77"/>
        <v>#REF!</v>
      </c>
      <c r="BI61" s="1712"/>
      <c r="BJ61" s="854" t="s">
        <v>38</v>
      </c>
      <c r="BK61" s="1746" t="str">
        <f>集計グループ6</f>
        <v>クレバリーホーム静岡</v>
      </c>
      <c r="BL61" s="1747"/>
      <c r="BM61" s="1748"/>
      <c r="BN61" s="855" t="e">
        <f ca="1">SUMIFS(INDIRECT("実行度合表集計!C"&amp;BN103,FALSE),実行度合表集計!$I:$I,BK61,実行度合表集計!$S:$S,$A$56,実行度合表集計!$D:$D,"&lt;&gt;")</f>
        <v>#REF!</v>
      </c>
      <c r="BO61" s="845" t="e">
        <f t="shared" ref="BO61:BO75" ca="1" si="106">IF(BN61&lt;&gt;0,BP61/BN61,"")</f>
        <v>#REF!</v>
      </c>
      <c r="BP61" s="856" t="e">
        <f ca="1">SUMIFS(INDIRECT("実行度合表集計!C"&amp;BP103,FALSE),実行度合表集計!$I:$I,BK61,実行度合表集計!$S:$S,$A$56,実行度合表集計!$D:$D,"&lt;&gt;")</f>
        <v>#REF!</v>
      </c>
      <c r="BQ61" s="855" t="e">
        <f ca="1">BP61-SUMIFS(実行度合表集計!$Q:$Q,実行度合表集計!$I:$I,BK61,実行度合表集計!$S:$S,$A$56,実行度合表集計!$D:$D,"&lt;&gt;")*1000</f>
        <v>#REF!</v>
      </c>
      <c r="BR61" s="857" t="e">
        <f ca="1">SUMIFS(INDIRECT("実行度合表集計!C"&amp;BR103,FALSE),実行度合表集計!$I:$I,BK61,実行度合表集計!$S:$S,$A$56,実行度合表集計!$D:$D,"&lt;&gt;")*集計フラグ6</f>
        <v>#REF!</v>
      </c>
      <c r="BS61" s="1746" t="str">
        <f>集計グループ6</f>
        <v>クレバリーホーム静岡</v>
      </c>
      <c r="BT61" s="1747"/>
      <c r="BU61" s="1748"/>
      <c r="BV61" s="855" t="e">
        <f ca="1">SUMIFS(INDIRECT("実行度合表集計!C"&amp;BV103,FALSE),実行度合表集計!$I:$I,BS61,実行度合表集計!$S:$S,$A$56,実行度合表集計!$D:$D,"&lt;&gt;")</f>
        <v>#REF!</v>
      </c>
      <c r="BW61" s="845" t="e">
        <f t="shared" ref="BW61:BW75" ca="1" si="107">IF(BV61&lt;&gt;0,BX61/BV61,"")</f>
        <v>#REF!</v>
      </c>
      <c r="BX61" s="856" t="e">
        <f ca="1">SUMIFS(INDIRECT("実行度合表集計!C"&amp;BX103,FALSE),実行度合表集計!$I:$I,BS61,実行度合表集計!$S:$S,$A$56,実行度合表集計!$D:$D,"&lt;&gt;")</f>
        <v>#REF!</v>
      </c>
      <c r="BY61" s="855" t="e">
        <f ca="1">BX61-SUMIFS(実行度合表集計!$Q:$Q,実行度合表集計!$I:$I,BS61,実行度合表集計!$S:$S,$A$56,実行度合表集計!$D:$D,"&lt;&gt;")*1000</f>
        <v>#REF!</v>
      </c>
      <c r="BZ61" s="857" t="e">
        <f ca="1">SUMIFS(INDIRECT("実行度合表集計!C"&amp;BZ103,FALSE),実行度合表集計!$I:$I,BS61,実行度合表集計!$S:$S,$A$56,実行度合表集計!$D:$D,"&lt;&gt;")*集計フラグ6</f>
        <v>#REF!</v>
      </c>
      <c r="CA61" s="1746" t="str">
        <f>集計グループ6</f>
        <v>クレバリーホーム静岡</v>
      </c>
      <c r="CB61" s="1747"/>
      <c r="CC61" s="1748"/>
      <c r="CD61" s="855" t="e">
        <f ca="1">SUMIFS(INDIRECT("実行度合表集計!C"&amp;CD103,FALSE),実行度合表集計!$I:$I,CA61,実行度合表集計!$S:$S,$A$56,実行度合表集計!$D:$D,"&lt;&gt;")</f>
        <v>#REF!</v>
      </c>
      <c r="CE61" s="845" t="e">
        <f t="shared" ref="CE61:CE75" ca="1" si="108">IF(CD61&lt;&gt;0,CF61/CD61,"")</f>
        <v>#REF!</v>
      </c>
      <c r="CF61" s="856" t="e">
        <f ca="1">SUMIFS(INDIRECT("実行度合表集計!C"&amp;CF103,FALSE),実行度合表集計!$I:$I,CA61,実行度合表集計!$S:$S,$A$56,実行度合表集計!$D:$D,"&lt;&gt;")</f>
        <v>#REF!</v>
      </c>
      <c r="CG61" s="855" t="e">
        <f ca="1">CF61-SUMIFS(実行度合表集計!$Q:$Q,実行度合表集計!$I:$I,CA61,実行度合表集計!$S:$S,$A$56,実行度合表集計!$D:$D,"&lt;&gt;")*1000</f>
        <v>#REF!</v>
      </c>
      <c r="CH61" s="857" t="e">
        <f ca="1">SUMIFS(INDIRECT("実行度合表集計!C"&amp;CH103,FALSE),実行度合表集計!$I:$I,CA61,実行度合表集計!$S:$S,$A$56,実行度合表集計!$D:$D,"&lt;&gt;")*集計フラグ6</f>
        <v>#REF!</v>
      </c>
      <c r="CI61" s="858" t="e">
        <f t="shared" ca="1" si="91"/>
        <v>#REF!</v>
      </c>
      <c r="CJ61" s="845" t="e">
        <f t="shared" ca="1" si="92"/>
        <v>#REF!</v>
      </c>
      <c r="CK61" s="855" t="e">
        <f t="shared" ca="1" si="93"/>
        <v>#REF!</v>
      </c>
      <c r="CL61" s="857" t="e">
        <f t="shared" ca="1" si="94"/>
        <v>#REF!</v>
      </c>
      <c r="CM61" s="1712"/>
      <c r="CN61" s="854" t="s">
        <v>38</v>
      </c>
      <c r="CO61" s="1746" t="str">
        <f>集計グループ6</f>
        <v>クレバリーホーム静岡</v>
      </c>
      <c r="CP61" s="1747"/>
      <c r="CQ61" s="1748"/>
      <c r="CR61" s="855" t="e">
        <f ca="1">SUMIFS(INDIRECT("実行度合表集計!C"&amp;CR103,FALSE),実行度合表集計!$I:$I,CO61,実行度合表集計!$S:$S,$A$56,実行度合表集計!$D:$D,"&lt;&gt;")</f>
        <v>#REF!</v>
      </c>
      <c r="CS61" s="845" t="e">
        <f t="shared" ref="CS61:CS75" ca="1" si="109">IF(CR61&lt;&gt;0,CT61/CR61,"")</f>
        <v>#REF!</v>
      </c>
      <c r="CT61" s="856" t="e">
        <f ca="1">SUMIFS(INDIRECT("実行度合表集計!C"&amp;CT103,FALSE),実行度合表集計!$I:$I,CO61,実行度合表集計!$S:$S,$A$56,実行度合表集計!$D:$D,"&lt;&gt;")</f>
        <v>#REF!</v>
      </c>
      <c r="CU61" s="855" t="e">
        <f ca="1">CT61-SUMIFS(実行度合表集計!$Q:$Q,実行度合表集計!$I:$I,CO61,実行度合表集計!$S:$S,$A$56,実行度合表集計!$D:$D,"&lt;&gt;")*1000</f>
        <v>#REF!</v>
      </c>
      <c r="CV61" s="857" t="e">
        <f ca="1">SUMIFS(INDIRECT("実行度合表集計!C"&amp;CV103,FALSE),実行度合表集計!$I:$I,CO61,実行度合表集計!$S:$S,$A$56,実行度合表集計!$D:$D,"&lt;&gt;")*集計フラグ6</f>
        <v>#REF!</v>
      </c>
      <c r="CW61" s="1746" t="str">
        <f>集計グループ6</f>
        <v>クレバリーホーム静岡</v>
      </c>
      <c r="CX61" s="1747"/>
      <c r="CY61" s="1748"/>
      <c r="CZ61" s="855" t="e">
        <f ca="1">SUMIFS(INDIRECT("実行度合表集計!C"&amp;CZ103,FALSE),実行度合表集計!$I:$I,CW61,実行度合表集計!$S:$S,$A$56,実行度合表集計!$D:$D,"&lt;&gt;")</f>
        <v>#REF!</v>
      </c>
      <c r="DA61" s="845" t="e">
        <f t="shared" ref="DA61:DA75" ca="1" si="110">IF(CZ61&lt;&gt;0,DB61/CZ61,"")</f>
        <v>#REF!</v>
      </c>
      <c r="DB61" s="856" t="e">
        <f ca="1">SUMIFS(INDIRECT("実行度合表集計!C"&amp;DB103,FALSE),実行度合表集計!$I:$I,CW61,実行度合表集計!$S:$S,$A$56,実行度合表集計!$D:$D,"&lt;&gt;")</f>
        <v>#REF!</v>
      </c>
      <c r="DC61" s="855" t="e">
        <f ca="1">DB61-SUMIFS(実行度合表集計!$Q:$Q,実行度合表集計!$I:$I,CW61,実行度合表集計!$S:$S,$A$56,実行度合表集計!$D:$D,"&lt;&gt;")*1000</f>
        <v>#REF!</v>
      </c>
      <c r="DD61" s="857" t="e">
        <f ca="1">SUMIFS(INDIRECT("実行度合表集計!C"&amp;DD103,FALSE),実行度合表集計!$I:$I,CW61,実行度合表集計!$S:$S,$A$56,実行度合表集計!$D:$D,"&lt;&gt;")*集計フラグ6</f>
        <v>#REF!</v>
      </c>
      <c r="DE61" s="1746" t="str">
        <f>集計グループ6</f>
        <v>クレバリーホーム静岡</v>
      </c>
      <c r="DF61" s="1747"/>
      <c r="DG61" s="1748"/>
      <c r="DH61" s="855" t="e">
        <f ca="1">SUMIFS(INDIRECT("実行度合表集計!C"&amp;DH103,FALSE),実行度合表集計!$I:$I,DE61,実行度合表集計!$S:$S,$A$56,実行度合表集計!$D:$D,"&lt;&gt;")</f>
        <v>#REF!</v>
      </c>
      <c r="DI61" s="845" t="e">
        <f t="shared" ref="DI61:DI75" ca="1" si="111">IF(DH61&lt;&gt;0,DJ61/DH61,"")</f>
        <v>#REF!</v>
      </c>
      <c r="DJ61" s="856" t="e">
        <f ca="1">SUMIFS(INDIRECT("実行度合表集計!C"&amp;DJ103,FALSE),実行度合表集計!$I:$I,DE61,実行度合表集計!$S:$S,$A$56,実行度合表集計!$D:$D,"&lt;&gt;")</f>
        <v>#REF!</v>
      </c>
      <c r="DK61" s="855" t="e">
        <f ca="1">DJ61-SUMIFS(実行度合表集計!$Q:$Q,実行度合表集計!$I:$I,DE61,実行度合表集計!$S:$S,$A$56,実行度合表集計!$D:$D,"&lt;&gt;")*1000</f>
        <v>#REF!</v>
      </c>
      <c r="DL61" s="857" t="e">
        <f ca="1">SUMIFS(INDIRECT("実行度合表集計!C"&amp;DL103,FALSE),実行度合表集計!$I:$I,DE61,実行度合表集計!$S:$S,$A$56,実行度合表集計!$D:$D,"&lt;&gt;")*集計フラグ6</f>
        <v>#REF!</v>
      </c>
      <c r="DM61" s="858" t="e">
        <f t="shared" ca="1" si="78"/>
        <v>#REF!</v>
      </c>
      <c r="DN61" s="845" t="e">
        <f t="shared" ca="1" si="98"/>
        <v>#REF!</v>
      </c>
      <c r="DO61" s="855" t="e">
        <f t="shared" ca="1" si="79"/>
        <v>#REF!</v>
      </c>
      <c r="DP61" s="859" t="e">
        <f t="shared" ca="1" si="99"/>
        <v>#REF!</v>
      </c>
      <c r="DR61" s="970"/>
      <c r="DS61" s="852"/>
      <c r="DT61" s="853"/>
    </row>
    <row r="62" spans="1:124" ht="14.1" customHeight="1" x14ac:dyDescent="0.25">
      <c r="A62" s="1712"/>
      <c r="B62" s="861" t="s">
        <v>39</v>
      </c>
      <c r="C62" s="1740">
        <f>集計グループ7</f>
        <v>0</v>
      </c>
      <c r="D62" s="1741"/>
      <c r="E62" s="1742"/>
      <c r="F62" s="862">
        <f ca="1">SUMIFS(INDIRECT("実行度合表集計!C"&amp;F103,FALSE),実行度合表集計!$I:$I,C62,実行度合表集計!$S:$S,$A$56,実行度合表集計!$D:$D,"&lt;&gt;")</f>
        <v>0</v>
      </c>
      <c r="G62" s="863" t="str">
        <f t="shared" ca="1" si="100"/>
        <v/>
      </c>
      <c r="H62" s="864">
        <f ca="1">SUMIFS(INDIRECT("実行度合表集計!C"&amp;H103,FALSE),実行度合表集計!$I:$I,C62,実行度合表集計!$S:$S,$A$56,実行度合表集計!$D:$D,"&lt;&gt;")</f>
        <v>0</v>
      </c>
      <c r="I62" s="862">
        <f ca="1">H62-SUMIFS(実行度合表集計!$Q:$Q,実行度合表集計!$I:$I,C62,実行度合表集計!$S:$S,$A$56,実行度合表集計!$D:$D,"&lt;&gt;")*1000</f>
        <v>0</v>
      </c>
      <c r="J62" s="865">
        <f ca="1">SUMIFS(INDIRECT("実行度合表集計!C"&amp;J103,FALSE),実行度合表集計!$I:$I,C62,実行度合表集計!$S:$S,$A$56,実行度合表集計!$D:$D,"&lt;&gt;")*集計フラグ7</f>
        <v>0</v>
      </c>
      <c r="K62" s="1740">
        <f>集計グループ7</f>
        <v>0</v>
      </c>
      <c r="L62" s="1741"/>
      <c r="M62" s="1742"/>
      <c r="N62" s="862">
        <f ca="1">SUMIFS(INDIRECT("実行度合表集計!C"&amp;N103,FALSE),実行度合表集計!$I:$I,K62,実行度合表集計!$S:$S,$A$56,実行度合表集計!$D:$D,"&lt;&gt;")</f>
        <v>0</v>
      </c>
      <c r="O62" s="863" t="str">
        <f t="shared" ca="1" si="101"/>
        <v/>
      </c>
      <c r="P62" s="864">
        <f ca="1">SUMIFS(INDIRECT("実行度合表集計!C"&amp;P103,FALSE),実行度合表集計!$I:$I,K62,実行度合表集計!$S:$S,$A$56,実行度合表集計!$D:$D,"&lt;&gt;")</f>
        <v>0</v>
      </c>
      <c r="Q62" s="862">
        <f ca="1">P62-SUMIFS(実行度合表集計!$Q:$Q,実行度合表集計!$I:$I,K62,実行度合表集計!$S:$S,$A$56,実行度合表集計!$D:$D,"&lt;&gt;")*1000</f>
        <v>0</v>
      </c>
      <c r="R62" s="865">
        <f ca="1">SUMIFS(INDIRECT("実行度合表集計!C"&amp;R103,FALSE),実行度合表集計!$I:$I,K62,実行度合表集計!$S:$S,$A$56,実行度合表集計!$D:$D,"&lt;&gt;")*集計フラグ7</f>
        <v>0</v>
      </c>
      <c r="S62" s="1740">
        <f>集計グループ7</f>
        <v>0</v>
      </c>
      <c r="T62" s="1741"/>
      <c r="U62" s="1742"/>
      <c r="V62" s="862">
        <f ca="1">SUMIFS(INDIRECT("実行度合表集計!C"&amp;V103,FALSE),実行度合表集計!$I:$I,S62,実行度合表集計!$S:$S,$A$56,実行度合表集計!$D:$D,"&lt;&gt;")</f>
        <v>0</v>
      </c>
      <c r="W62" s="863" t="str">
        <f t="shared" ca="1" si="102"/>
        <v/>
      </c>
      <c r="X62" s="864">
        <f ca="1">SUMIFS(INDIRECT("実行度合表集計!C"&amp;X103,FALSE),実行度合表集計!$I:$I,S62,実行度合表集計!$S:$S,$A$56,実行度合表集計!$D:$D,"&lt;&gt;")</f>
        <v>0</v>
      </c>
      <c r="Y62" s="862">
        <f ca="1">X62-SUMIFS(実行度合表集計!$Q:$Q,実行度合表集計!$I:$I,S62,実行度合表集計!$S:$S,$A$56,実行度合表集計!$D:$D,"&lt;&gt;")*1000</f>
        <v>0</v>
      </c>
      <c r="Z62" s="865">
        <f ca="1">SUMIFS(INDIRECT("実行度合表集計!C"&amp;Z103,FALSE),実行度合表集計!$I:$I,S62,実行度合表集計!$S:$S,$A$56,実行度合表集計!$D:$D,"&lt;&gt;")*集計フラグ7</f>
        <v>0</v>
      </c>
      <c r="AA62" s="866">
        <f t="shared" ca="1" si="72"/>
        <v>0</v>
      </c>
      <c r="AB62" s="863" t="str">
        <f t="shared" ca="1" si="83"/>
        <v/>
      </c>
      <c r="AC62" s="862">
        <f t="shared" ca="1" si="73"/>
        <v>0</v>
      </c>
      <c r="AD62" s="865">
        <f t="shared" ca="1" si="74"/>
        <v>0</v>
      </c>
      <c r="AE62" s="1712"/>
      <c r="AF62" s="861" t="s">
        <v>39</v>
      </c>
      <c r="AG62" s="1740">
        <f>集計グループ7</f>
        <v>0</v>
      </c>
      <c r="AH62" s="1741"/>
      <c r="AI62" s="1742"/>
      <c r="AJ62" s="862">
        <f ca="1">SUMIFS(INDIRECT("実行度合表集計!C"&amp;AJ103,FALSE),実行度合表集計!$I:$I,AG62,実行度合表集計!$S:$S,$A$56,実行度合表集計!$D:$D,"&lt;&gt;")</f>
        <v>0</v>
      </c>
      <c r="AK62" s="863" t="str">
        <f t="shared" ca="1" si="103"/>
        <v/>
      </c>
      <c r="AL62" s="864">
        <f ca="1">SUMIFS(INDIRECT("実行度合表集計!C"&amp;AL103,FALSE),実行度合表集計!$I:$I,AG62,実行度合表集計!$S:$S,$A$56,実行度合表集計!$D:$D,"&lt;&gt;")</f>
        <v>0</v>
      </c>
      <c r="AM62" s="862">
        <f ca="1">AL62-SUMIFS(実行度合表集計!$Q:$Q,実行度合表集計!$I:$I,AG62,実行度合表集計!$S:$S,$A$56,実行度合表集計!$D:$D,"&lt;&gt;")*1000</f>
        <v>0</v>
      </c>
      <c r="AN62" s="865">
        <f ca="1">SUMIFS(INDIRECT("実行度合表集計!C"&amp;AN103,FALSE),実行度合表集計!$I:$I,AG62,実行度合表集計!$S:$S,$A$56,実行度合表集計!$D:$D,"&lt;&gt;")*集計フラグ7</f>
        <v>0</v>
      </c>
      <c r="AO62" s="1740">
        <f>集計グループ7</f>
        <v>0</v>
      </c>
      <c r="AP62" s="1741"/>
      <c r="AQ62" s="1742"/>
      <c r="AR62" s="862">
        <f ca="1">SUMIFS(INDIRECT("実行度合表集計!C"&amp;AR103,FALSE),実行度合表集計!$I:$I,AO62,実行度合表集計!$S:$S,$A$56,実行度合表集計!$D:$D,"&lt;&gt;")</f>
        <v>0</v>
      </c>
      <c r="AS62" s="863" t="str">
        <f t="shared" ca="1" si="104"/>
        <v/>
      </c>
      <c r="AT62" s="864">
        <f ca="1">SUMIFS(INDIRECT("実行度合表集計!C"&amp;AT103,FALSE),実行度合表集計!$I:$I,AO62,実行度合表集計!$S:$S,$A$56,実行度合表集計!$D:$D,"&lt;&gt;")</f>
        <v>0</v>
      </c>
      <c r="AU62" s="862">
        <f ca="1">AT62-SUMIFS(実行度合表集計!$Q:$Q,実行度合表集計!$I:$I,AO62,実行度合表集計!$S:$S,$A$56,実行度合表集計!$D:$D,"&lt;&gt;")*1000</f>
        <v>0</v>
      </c>
      <c r="AV62" s="865">
        <f ca="1">SUMIFS(INDIRECT("実行度合表集計!C"&amp;AV103,FALSE),実行度合表集計!$I:$I,AO62,実行度合表集計!$S:$S,$A$56,実行度合表集計!$D:$D,"&lt;&gt;")*集計フラグ7</f>
        <v>0</v>
      </c>
      <c r="AW62" s="1740">
        <f>集計グループ7</f>
        <v>0</v>
      </c>
      <c r="AX62" s="1741"/>
      <c r="AY62" s="1742"/>
      <c r="AZ62" s="862">
        <f ca="1">SUMIFS(INDIRECT("実行度合表集計!C"&amp;AZ103,FALSE),実行度合表集計!$I:$I,AW62,実行度合表集計!$S:$S,$A$56,実行度合表集計!$D:$D,"&lt;&gt;")</f>
        <v>0</v>
      </c>
      <c r="BA62" s="863" t="str">
        <f t="shared" ca="1" si="105"/>
        <v/>
      </c>
      <c r="BB62" s="864">
        <f ca="1">SUMIFS(INDIRECT("実行度合表集計!C"&amp;BB103,FALSE),実行度合表集計!$I:$I,AW62,実行度合表集計!$S:$S,$A$56,実行度合表集計!$D:$D,"&lt;&gt;")</f>
        <v>0</v>
      </c>
      <c r="BC62" s="862">
        <f ca="1">BB62-SUMIFS(実行度合表集計!$Q:$Q,実行度合表集計!$I:$I,AW62,実行度合表集計!$S:$S,$A$56,実行度合表集計!$D:$D,"&lt;&gt;")*1000</f>
        <v>0</v>
      </c>
      <c r="BD62" s="865">
        <f ca="1">SUMIFS(INDIRECT("実行度合表集計!C"&amp;BD103,FALSE),実行度合表集計!$I:$I,AW62,実行度合表集計!$S:$S,$A$56,実行度合表集計!$D:$D,"&lt;&gt;")*集計フラグ7</f>
        <v>0</v>
      </c>
      <c r="BE62" s="866">
        <f t="shared" ca="1" si="75"/>
        <v>0</v>
      </c>
      <c r="BF62" s="863" t="str">
        <f t="shared" ca="1" si="87"/>
        <v/>
      </c>
      <c r="BG62" s="862">
        <f t="shared" ca="1" si="76"/>
        <v>0</v>
      </c>
      <c r="BH62" s="865">
        <f t="shared" ca="1" si="77"/>
        <v>0</v>
      </c>
      <c r="BI62" s="1712"/>
      <c r="BJ62" s="861" t="s">
        <v>39</v>
      </c>
      <c r="BK62" s="1740">
        <f>集計グループ7</f>
        <v>0</v>
      </c>
      <c r="BL62" s="1741"/>
      <c r="BM62" s="1742"/>
      <c r="BN62" s="862">
        <f ca="1">SUMIFS(INDIRECT("実行度合表集計!C"&amp;BN103,FALSE),実行度合表集計!$I:$I,BK62,実行度合表集計!$S:$S,$A$56,実行度合表集計!$D:$D,"&lt;&gt;")</f>
        <v>0</v>
      </c>
      <c r="BO62" s="863" t="str">
        <f t="shared" ca="1" si="106"/>
        <v/>
      </c>
      <c r="BP62" s="864">
        <f ca="1">SUMIFS(INDIRECT("実行度合表集計!C"&amp;BP103,FALSE),実行度合表集計!$I:$I,BK62,実行度合表集計!$S:$S,$A$56,実行度合表集計!$D:$D,"&lt;&gt;")</f>
        <v>0</v>
      </c>
      <c r="BQ62" s="862">
        <f ca="1">BP62-SUMIFS(実行度合表集計!$Q:$Q,実行度合表集計!$I:$I,BK62,実行度合表集計!$S:$S,$A$56,実行度合表集計!$D:$D,"&lt;&gt;")*1000</f>
        <v>0</v>
      </c>
      <c r="BR62" s="865">
        <f ca="1">SUMIFS(INDIRECT("実行度合表集計!C"&amp;BR103,FALSE),実行度合表集計!$I:$I,BK62,実行度合表集計!$S:$S,$A$56,実行度合表集計!$D:$D,"&lt;&gt;")*集計フラグ7</f>
        <v>0</v>
      </c>
      <c r="BS62" s="1740">
        <f>集計グループ7</f>
        <v>0</v>
      </c>
      <c r="BT62" s="1741"/>
      <c r="BU62" s="1742"/>
      <c r="BV62" s="862">
        <f ca="1">SUMIFS(INDIRECT("実行度合表集計!C"&amp;BV103,FALSE),実行度合表集計!$I:$I,BS62,実行度合表集計!$S:$S,$A$56,実行度合表集計!$D:$D,"&lt;&gt;")</f>
        <v>0</v>
      </c>
      <c r="BW62" s="863" t="str">
        <f t="shared" ca="1" si="107"/>
        <v/>
      </c>
      <c r="BX62" s="864">
        <f ca="1">SUMIFS(INDIRECT("実行度合表集計!C"&amp;BX103,FALSE),実行度合表集計!$I:$I,BS62,実行度合表集計!$S:$S,$A$56,実行度合表集計!$D:$D,"&lt;&gt;")</f>
        <v>0</v>
      </c>
      <c r="BY62" s="862">
        <f ca="1">BX62-SUMIFS(実行度合表集計!$Q:$Q,実行度合表集計!$I:$I,BS62,実行度合表集計!$S:$S,$A$56,実行度合表集計!$D:$D,"&lt;&gt;")*1000</f>
        <v>0</v>
      </c>
      <c r="BZ62" s="865">
        <f ca="1">SUMIFS(INDIRECT("実行度合表集計!C"&amp;BZ103,FALSE),実行度合表集計!$I:$I,BS62,実行度合表集計!$S:$S,$A$56,実行度合表集計!$D:$D,"&lt;&gt;")*集計フラグ7</f>
        <v>0</v>
      </c>
      <c r="CA62" s="1740">
        <f>集計グループ7</f>
        <v>0</v>
      </c>
      <c r="CB62" s="1741"/>
      <c r="CC62" s="1742"/>
      <c r="CD62" s="862">
        <f ca="1">SUMIFS(INDIRECT("実行度合表集計!C"&amp;CD103,FALSE),実行度合表集計!$I:$I,CA62,実行度合表集計!$S:$S,$A$56,実行度合表集計!$D:$D,"&lt;&gt;")</f>
        <v>0</v>
      </c>
      <c r="CE62" s="863" t="str">
        <f t="shared" ca="1" si="108"/>
        <v/>
      </c>
      <c r="CF62" s="864">
        <f ca="1">SUMIFS(INDIRECT("実行度合表集計!C"&amp;CF103,FALSE),実行度合表集計!$I:$I,CA62,実行度合表集計!$S:$S,$A$56,実行度合表集計!$D:$D,"&lt;&gt;")</f>
        <v>0</v>
      </c>
      <c r="CG62" s="862">
        <f ca="1">CF62-SUMIFS(実行度合表集計!$Q:$Q,実行度合表集計!$I:$I,CA62,実行度合表集計!$S:$S,$A$56,実行度合表集計!$D:$D,"&lt;&gt;")*1000</f>
        <v>0</v>
      </c>
      <c r="CH62" s="865">
        <f ca="1">SUMIFS(INDIRECT("実行度合表集計!C"&amp;CH103,FALSE),実行度合表集計!$I:$I,CA62,実行度合表集計!$S:$S,$A$56,実行度合表集計!$D:$D,"&lt;&gt;")*集計フラグ7</f>
        <v>0</v>
      </c>
      <c r="CI62" s="866">
        <f t="shared" ca="1" si="91"/>
        <v>0</v>
      </c>
      <c r="CJ62" s="863" t="str">
        <f t="shared" ca="1" si="92"/>
        <v/>
      </c>
      <c r="CK62" s="862">
        <f t="shared" ca="1" si="93"/>
        <v>0</v>
      </c>
      <c r="CL62" s="865">
        <f t="shared" ca="1" si="94"/>
        <v>0</v>
      </c>
      <c r="CM62" s="1712"/>
      <c r="CN62" s="861" t="s">
        <v>39</v>
      </c>
      <c r="CO62" s="1740">
        <f>集計グループ7</f>
        <v>0</v>
      </c>
      <c r="CP62" s="1741"/>
      <c r="CQ62" s="1742"/>
      <c r="CR62" s="862">
        <f ca="1">SUMIFS(INDIRECT("実行度合表集計!C"&amp;CR103,FALSE),実行度合表集計!$I:$I,CO62,実行度合表集計!$S:$S,$A$56,実行度合表集計!$D:$D,"&lt;&gt;")</f>
        <v>0</v>
      </c>
      <c r="CS62" s="863" t="str">
        <f t="shared" ca="1" si="109"/>
        <v/>
      </c>
      <c r="CT62" s="864">
        <f ca="1">SUMIFS(INDIRECT("実行度合表集計!C"&amp;CT103,FALSE),実行度合表集計!$I:$I,CO62,実行度合表集計!$S:$S,$A$56,実行度合表集計!$D:$D,"&lt;&gt;")</f>
        <v>0</v>
      </c>
      <c r="CU62" s="862">
        <f ca="1">CT62-SUMIFS(実行度合表集計!$Q:$Q,実行度合表集計!$I:$I,CO62,実行度合表集計!$S:$S,$A$56,実行度合表集計!$D:$D,"&lt;&gt;")*1000</f>
        <v>0</v>
      </c>
      <c r="CV62" s="865">
        <f ca="1">SUMIFS(INDIRECT("実行度合表集計!C"&amp;CV103,FALSE),実行度合表集計!$I:$I,CO62,実行度合表集計!$S:$S,$A$56,実行度合表集計!$D:$D,"&lt;&gt;")*集計フラグ7</f>
        <v>0</v>
      </c>
      <c r="CW62" s="1740">
        <f>集計グループ7</f>
        <v>0</v>
      </c>
      <c r="CX62" s="1741"/>
      <c r="CY62" s="1742"/>
      <c r="CZ62" s="862">
        <f ca="1">SUMIFS(INDIRECT("実行度合表集計!C"&amp;CZ103,FALSE),実行度合表集計!$I:$I,CW62,実行度合表集計!$S:$S,$A$56,実行度合表集計!$D:$D,"&lt;&gt;")</f>
        <v>0</v>
      </c>
      <c r="DA62" s="863" t="str">
        <f t="shared" ca="1" si="110"/>
        <v/>
      </c>
      <c r="DB62" s="864">
        <f ca="1">SUMIFS(INDIRECT("実行度合表集計!C"&amp;DB103,FALSE),実行度合表集計!$I:$I,CW62,実行度合表集計!$S:$S,$A$56,実行度合表集計!$D:$D,"&lt;&gt;")</f>
        <v>0</v>
      </c>
      <c r="DC62" s="862">
        <f ca="1">DB62-SUMIFS(実行度合表集計!$Q:$Q,実行度合表集計!$I:$I,CW62,実行度合表集計!$S:$S,$A$56,実行度合表集計!$D:$D,"&lt;&gt;")*1000</f>
        <v>0</v>
      </c>
      <c r="DD62" s="865">
        <f ca="1">SUMIFS(INDIRECT("実行度合表集計!C"&amp;DD103,FALSE),実行度合表集計!$I:$I,CW62,実行度合表集計!$S:$S,$A$56,実行度合表集計!$D:$D,"&lt;&gt;")*集計フラグ7</f>
        <v>0</v>
      </c>
      <c r="DE62" s="1740">
        <f>集計グループ7</f>
        <v>0</v>
      </c>
      <c r="DF62" s="1741"/>
      <c r="DG62" s="1742"/>
      <c r="DH62" s="862">
        <f ca="1">SUMIFS(INDIRECT("実行度合表集計!C"&amp;DH103,FALSE),実行度合表集計!$I:$I,DE62,実行度合表集計!$S:$S,$A$56,実行度合表集計!$D:$D,"&lt;&gt;")</f>
        <v>0</v>
      </c>
      <c r="DI62" s="863" t="str">
        <f t="shared" ca="1" si="111"/>
        <v/>
      </c>
      <c r="DJ62" s="864">
        <f ca="1">SUMIFS(INDIRECT("実行度合表集計!C"&amp;DJ103,FALSE),実行度合表集計!$I:$I,DE62,実行度合表集計!$S:$S,$A$56,実行度合表集計!$D:$D,"&lt;&gt;")</f>
        <v>0</v>
      </c>
      <c r="DK62" s="862">
        <f ca="1">DJ62-SUMIFS(実行度合表集計!$Q:$Q,実行度合表集計!$I:$I,DE62,実行度合表集計!$S:$S,$A$56,実行度合表集計!$D:$D,"&lt;&gt;")*1000</f>
        <v>0</v>
      </c>
      <c r="DL62" s="865">
        <f ca="1">SUMIFS(INDIRECT("実行度合表集計!C"&amp;DL103,FALSE),実行度合表集計!$I:$I,DE62,実行度合表集計!$S:$S,$A$56,実行度合表集計!$D:$D,"&lt;&gt;")*集計フラグ7</f>
        <v>0</v>
      </c>
      <c r="DM62" s="866">
        <f t="shared" ca="1" si="78"/>
        <v>0</v>
      </c>
      <c r="DN62" s="863" t="str">
        <f t="shared" ca="1" si="98"/>
        <v/>
      </c>
      <c r="DO62" s="862">
        <f t="shared" ca="1" si="79"/>
        <v>0</v>
      </c>
      <c r="DP62" s="867">
        <f t="shared" ca="1" si="99"/>
        <v>0</v>
      </c>
      <c r="DR62" s="970"/>
      <c r="DS62" s="852"/>
      <c r="DT62" s="853"/>
    </row>
    <row r="63" spans="1:124" ht="14.1" customHeight="1" x14ac:dyDescent="0.25">
      <c r="A63" s="1712"/>
      <c r="B63" s="843" t="s">
        <v>40</v>
      </c>
      <c r="C63" s="1743" t="str">
        <f>集計グループ8</f>
        <v>東京・リフォーム課</v>
      </c>
      <c r="D63" s="1744"/>
      <c r="E63" s="1745"/>
      <c r="F63" s="844" t="e">
        <f ca="1">SUMIFS(INDIRECT("実行度合表集計!C"&amp;F103,FALSE),実行度合表集計!$I:$I,C63,実行度合表集計!$S:$S,$A$56,実行度合表集計!$D:$D,"&lt;&gt;")</f>
        <v>#REF!</v>
      </c>
      <c r="G63" s="849" t="e">
        <f t="shared" ca="1" si="100"/>
        <v>#REF!</v>
      </c>
      <c r="H63" s="868" t="e">
        <f ca="1">SUMIFS(INDIRECT("実行度合表集計!C"&amp;H103,FALSE),実行度合表集計!$I:$I,C63,実行度合表集計!$S:$S,$A$56,実行度合表集計!$D:$D,"&lt;&gt;")</f>
        <v>#REF!</v>
      </c>
      <c r="I63" s="844" t="e">
        <f ca="1">H63-SUMIFS(実行度合表集計!$Q:$Q,実行度合表集計!$I:$I,C63,実行度合表集計!$S:$S,$A$56,実行度合表集計!$D:$D,"&lt;&gt;")*1000</f>
        <v>#REF!</v>
      </c>
      <c r="J63" s="847" t="e">
        <f ca="1">SUMIFS(INDIRECT("実行度合表集計!C"&amp;J103,FALSE),実行度合表集計!$I:$I,C63,実行度合表集計!$S:$S,$A$56,実行度合表集計!$D:$D,"&lt;&gt;")*集計フラグ8</f>
        <v>#REF!</v>
      </c>
      <c r="K63" s="1743" t="str">
        <f>集計グループ8</f>
        <v>東京・リフォーム課</v>
      </c>
      <c r="L63" s="1744"/>
      <c r="M63" s="1745"/>
      <c r="N63" s="844" t="e">
        <f ca="1">SUMIFS(INDIRECT("実行度合表集計!C"&amp;N103,FALSE),実行度合表集計!$I:$I,K63,実行度合表集計!$S:$S,$A$56,実行度合表集計!$D:$D,"&lt;&gt;")</f>
        <v>#REF!</v>
      </c>
      <c r="O63" s="849" t="e">
        <f t="shared" ca="1" si="101"/>
        <v>#REF!</v>
      </c>
      <c r="P63" s="868" t="e">
        <f ca="1">SUMIFS(INDIRECT("実行度合表集計!C"&amp;P103,FALSE),実行度合表集計!$I:$I,K63,実行度合表集計!$S:$S,$A$56,実行度合表集計!$D:$D,"&lt;&gt;")</f>
        <v>#REF!</v>
      </c>
      <c r="Q63" s="844" t="e">
        <f ca="1">P63-SUMIFS(実行度合表集計!$Q:$Q,実行度合表集計!$I:$I,K63,実行度合表集計!$S:$S,$A$56,実行度合表集計!$D:$D,"&lt;&gt;")*1000</f>
        <v>#REF!</v>
      </c>
      <c r="R63" s="847" t="e">
        <f ca="1">SUMIFS(INDIRECT("実行度合表集計!C"&amp;R103,FALSE),実行度合表集計!$I:$I,K63,実行度合表集計!$S:$S,$A$56,実行度合表集計!$D:$D,"&lt;&gt;")*集計フラグ8</f>
        <v>#REF!</v>
      </c>
      <c r="S63" s="1743" t="str">
        <f>集計グループ8</f>
        <v>東京・リフォーム課</v>
      </c>
      <c r="T63" s="1744"/>
      <c r="U63" s="1745"/>
      <c r="V63" s="844" t="e">
        <f ca="1">SUMIFS(INDIRECT("実行度合表集計!C"&amp;V103,FALSE),実行度合表集計!$I:$I,S63,実行度合表集計!$S:$S,$A$56,実行度合表集計!$D:$D,"&lt;&gt;")</f>
        <v>#REF!</v>
      </c>
      <c r="W63" s="849" t="e">
        <f t="shared" ca="1" si="102"/>
        <v>#REF!</v>
      </c>
      <c r="X63" s="868" t="e">
        <f ca="1">SUMIFS(INDIRECT("実行度合表集計!C"&amp;X103,FALSE),実行度合表集計!$I:$I,S63,実行度合表集計!$S:$S,$A$56,実行度合表集計!$D:$D,"&lt;&gt;")</f>
        <v>#REF!</v>
      </c>
      <c r="Y63" s="844" t="e">
        <f ca="1">X63-SUMIFS(実行度合表集計!$Q:$Q,実行度合表集計!$I:$I,S63,実行度合表集計!$S:$S,$A$56,実行度合表集計!$D:$D,"&lt;&gt;")*1000</f>
        <v>#REF!</v>
      </c>
      <c r="Z63" s="847" t="e">
        <f ca="1">SUMIFS(INDIRECT("実行度合表集計!C"&amp;Z103,FALSE),実行度合表集計!$I:$I,S63,実行度合表集計!$S:$S,$A$56,実行度合表集計!$D:$D,"&lt;&gt;")*集計フラグ8</f>
        <v>#REF!</v>
      </c>
      <c r="AA63" s="848" t="e">
        <f t="shared" ca="1" si="72"/>
        <v>#REF!</v>
      </c>
      <c r="AB63" s="849" t="e">
        <f t="shared" ca="1" si="83"/>
        <v>#REF!</v>
      </c>
      <c r="AC63" s="844" t="e">
        <f t="shared" ca="1" si="73"/>
        <v>#REF!</v>
      </c>
      <c r="AD63" s="847" t="e">
        <f t="shared" ca="1" si="74"/>
        <v>#REF!</v>
      </c>
      <c r="AE63" s="1712"/>
      <c r="AF63" s="843" t="s">
        <v>40</v>
      </c>
      <c r="AG63" s="1743" t="str">
        <f>集計グループ8</f>
        <v>東京・リフォーム課</v>
      </c>
      <c r="AH63" s="1744"/>
      <c r="AI63" s="1745"/>
      <c r="AJ63" s="844" t="e">
        <f ca="1">SUMIFS(INDIRECT("実行度合表集計!C"&amp;AJ103,FALSE),実行度合表集計!$I:$I,AG63,実行度合表集計!$S:$S,$A$56,実行度合表集計!$D:$D,"&lt;&gt;")</f>
        <v>#REF!</v>
      </c>
      <c r="AK63" s="849" t="e">
        <f t="shared" ca="1" si="103"/>
        <v>#REF!</v>
      </c>
      <c r="AL63" s="868" t="e">
        <f ca="1">SUMIFS(INDIRECT("実行度合表集計!C"&amp;AL103,FALSE),実行度合表集計!$I:$I,AG63,実行度合表集計!$S:$S,$A$56,実行度合表集計!$D:$D,"&lt;&gt;")</f>
        <v>#REF!</v>
      </c>
      <c r="AM63" s="844" t="e">
        <f ca="1">AL63-SUMIFS(実行度合表集計!$Q:$Q,実行度合表集計!$I:$I,AG63,実行度合表集計!$S:$S,$A$56,実行度合表集計!$D:$D,"&lt;&gt;")*1000</f>
        <v>#REF!</v>
      </c>
      <c r="AN63" s="847" t="e">
        <f ca="1">SUMIFS(INDIRECT("実行度合表集計!C"&amp;AN103,FALSE),実行度合表集計!$I:$I,AG63,実行度合表集計!$S:$S,$A$56,実行度合表集計!$D:$D,"&lt;&gt;")*集計フラグ8</f>
        <v>#REF!</v>
      </c>
      <c r="AO63" s="1743" t="str">
        <f>集計グループ8</f>
        <v>東京・リフォーム課</v>
      </c>
      <c r="AP63" s="1744"/>
      <c r="AQ63" s="1745"/>
      <c r="AR63" s="844" t="e">
        <f ca="1">SUMIFS(INDIRECT("実行度合表集計!C"&amp;AR103,FALSE),実行度合表集計!$I:$I,AO63,実行度合表集計!$S:$S,$A$56,実行度合表集計!$D:$D,"&lt;&gt;")</f>
        <v>#REF!</v>
      </c>
      <c r="AS63" s="849" t="e">
        <f t="shared" ca="1" si="104"/>
        <v>#REF!</v>
      </c>
      <c r="AT63" s="868" t="e">
        <f ca="1">SUMIFS(INDIRECT("実行度合表集計!C"&amp;AT103,FALSE),実行度合表集計!$I:$I,AO63,実行度合表集計!$S:$S,$A$56,実行度合表集計!$D:$D,"&lt;&gt;")</f>
        <v>#REF!</v>
      </c>
      <c r="AU63" s="844" t="e">
        <f ca="1">AT63-SUMIFS(実行度合表集計!$Q:$Q,実行度合表集計!$I:$I,AO63,実行度合表集計!$S:$S,$A$56,実行度合表集計!$D:$D,"&lt;&gt;")*1000</f>
        <v>#REF!</v>
      </c>
      <c r="AV63" s="847" t="e">
        <f ca="1">SUMIFS(INDIRECT("実行度合表集計!C"&amp;AV103,FALSE),実行度合表集計!$I:$I,AO63,実行度合表集計!$S:$S,$A$56,実行度合表集計!$D:$D,"&lt;&gt;")*集計フラグ8</f>
        <v>#REF!</v>
      </c>
      <c r="AW63" s="1743" t="str">
        <f>集計グループ8</f>
        <v>東京・リフォーム課</v>
      </c>
      <c r="AX63" s="1744"/>
      <c r="AY63" s="1745"/>
      <c r="AZ63" s="844" t="e">
        <f ca="1">SUMIFS(INDIRECT("実行度合表集計!C"&amp;AZ103,FALSE),実行度合表集計!$I:$I,AW63,実行度合表集計!$S:$S,$A$56,実行度合表集計!$D:$D,"&lt;&gt;")</f>
        <v>#REF!</v>
      </c>
      <c r="BA63" s="849" t="e">
        <f t="shared" ca="1" si="105"/>
        <v>#REF!</v>
      </c>
      <c r="BB63" s="868" t="e">
        <f ca="1">SUMIFS(INDIRECT("実行度合表集計!C"&amp;BB103,FALSE),実行度合表集計!$I:$I,AW63,実行度合表集計!$S:$S,$A$56,実行度合表集計!$D:$D,"&lt;&gt;")</f>
        <v>#REF!</v>
      </c>
      <c r="BC63" s="844" t="e">
        <f ca="1">BB63-SUMIFS(実行度合表集計!$Q:$Q,実行度合表集計!$I:$I,AW63,実行度合表集計!$S:$S,$A$56,実行度合表集計!$D:$D,"&lt;&gt;")*1000</f>
        <v>#REF!</v>
      </c>
      <c r="BD63" s="847" t="e">
        <f ca="1">SUMIFS(INDIRECT("実行度合表集計!C"&amp;BD103,FALSE),実行度合表集計!$I:$I,AW63,実行度合表集計!$S:$S,$A$56,実行度合表集計!$D:$D,"&lt;&gt;")*集計フラグ8</f>
        <v>#REF!</v>
      </c>
      <c r="BE63" s="848" t="e">
        <f t="shared" ca="1" si="75"/>
        <v>#REF!</v>
      </c>
      <c r="BF63" s="849" t="e">
        <f t="shared" ca="1" si="87"/>
        <v>#REF!</v>
      </c>
      <c r="BG63" s="844" t="e">
        <f t="shared" ca="1" si="76"/>
        <v>#REF!</v>
      </c>
      <c r="BH63" s="847" t="e">
        <f t="shared" ca="1" si="77"/>
        <v>#REF!</v>
      </c>
      <c r="BI63" s="1712"/>
      <c r="BJ63" s="843" t="s">
        <v>40</v>
      </c>
      <c r="BK63" s="1743" t="str">
        <f>集計グループ8</f>
        <v>東京・リフォーム課</v>
      </c>
      <c r="BL63" s="1744"/>
      <c r="BM63" s="1745"/>
      <c r="BN63" s="844" t="e">
        <f ca="1">SUMIFS(INDIRECT("実行度合表集計!C"&amp;BN103,FALSE),実行度合表集計!$I:$I,BK63,実行度合表集計!$S:$S,$A$56,実行度合表集計!$D:$D,"&lt;&gt;")</f>
        <v>#REF!</v>
      </c>
      <c r="BO63" s="849" t="e">
        <f t="shared" ca="1" si="106"/>
        <v>#REF!</v>
      </c>
      <c r="BP63" s="868" t="e">
        <f ca="1">SUMIFS(INDIRECT("実行度合表集計!C"&amp;BP103,FALSE),実行度合表集計!$I:$I,BK63,実行度合表集計!$S:$S,$A$56,実行度合表集計!$D:$D,"&lt;&gt;")</f>
        <v>#REF!</v>
      </c>
      <c r="BQ63" s="844" t="e">
        <f ca="1">BP63-SUMIFS(実行度合表集計!$Q:$Q,実行度合表集計!$I:$I,BK63,実行度合表集計!$S:$S,$A$56,実行度合表集計!$D:$D,"&lt;&gt;")*1000</f>
        <v>#REF!</v>
      </c>
      <c r="BR63" s="847" t="e">
        <f ca="1">SUMIFS(INDIRECT("実行度合表集計!C"&amp;BR103,FALSE),実行度合表集計!$I:$I,BK63,実行度合表集計!$S:$S,$A$56,実行度合表集計!$D:$D,"&lt;&gt;")*集計フラグ8</f>
        <v>#REF!</v>
      </c>
      <c r="BS63" s="1743" t="str">
        <f>集計グループ8</f>
        <v>東京・リフォーム課</v>
      </c>
      <c r="BT63" s="1744"/>
      <c r="BU63" s="1745"/>
      <c r="BV63" s="844" t="e">
        <f ca="1">SUMIFS(INDIRECT("実行度合表集計!C"&amp;BV103,FALSE),実行度合表集計!$I:$I,BS63,実行度合表集計!$S:$S,$A$56,実行度合表集計!$D:$D,"&lt;&gt;")</f>
        <v>#REF!</v>
      </c>
      <c r="BW63" s="849" t="e">
        <f t="shared" ca="1" si="107"/>
        <v>#REF!</v>
      </c>
      <c r="BX63" s="868" t="e">
        <f ca="1">SUMIFS(INDIRECT("実行度合表集計!C"&amp;BX103,FALSE),実行度合表集計!$I:$I,BS63,実行度合表集計!$S:$S,$A$56,実行度合表集計!$D:$D,"&lt;&gt;")</f>
        <v>#REF!</v>
      </c>
      <c r="BY63" s="844" t="e">
        <f ca="1">BX63-SUMIFS(実行度合表集計!$Q:$Q,実行度合表集計!$I:$I,BS63,実行度合表集計!$S:$S,$A$56,実行度合表集計!$D:$D,"&lt;&gt;")*1000</f>
        <v>#REF!</v>
      </c>
      <c r="BZ63" s="847" t="e">
        <f ca="1">SUMIFS(INDIRECT("実行度合表集計!C"&amp;BZ103,FALSE),実行度合表集計!$I:$I,BS63,実行度合表集計!$S:$S,$A$56,実行度合表集計!$D:$D,"&lt;&gt;")*集計フラグ8</f>
        <v>#REF!</v>
      </c>
      <c r="CA63" s="1743" t="str">
        <f>集計グループ8</f>
        <v>東京・リフォーム課</v>
      </c>
      <c r="CB63" s="1744"/>
      <c r="CC63" s="1745"/>
      <c r="CD63" s="844" t="e">
        <f ca="1">SUMIFS(INDIRECT("実行度合表集計!C"&amp;CD103,FALSE),実行度合表集計!$I:$I,CA63,実行度合表集計!$S:$S,$A$56,実行度合表集計!$D:$D,"&lt;&gt;")</f>
        <v>#REF!</v>
      </c>
      <c r="CE63" s="849" t="e">
        <f t="shared" ca="1" si="108"/>
        <v>#REF!</v>
      </c>
      <c r="CF63" s="868" t="e">
        <f ca="1">SUMIFS(INDIRECT("実行度合表集計!C"&amp;CF103,FALSE),実行度合表集計!$I:$I,CA63,実行度合表集計!$S:$S,$A$56,実行度合表集計!$D:$D,"&lt;&gt;")</f>
        <v>#REF!</v>
      </c>
      <c r="CG63" s="844" t="e">
        <f ca="1">CF63-SUMIFS(実行度合表集計!$Q:$Q,実行度合表集計!$I:$I,CA63,実行度合表集計!$S:$S,$A$56,実行度合表集計!$D:$D,"&lt;&gt;")*1000</f>
        <v>#REF!</v>
      </c>
      <c r="CH63" s="847" t="e">
        <f ca="1">SUMIFS(INDIRECT("実行度合表集計!C"&amp;CH103,FALSE),実行度合表集計!$I:$I,CA63,実行度合表集計!$S:$S,$A$56,実行度合表集計!$D:$D,"&lt;&gt;")*集計フラグ8</f>
        <v>#REF!</v>
      </c>
      <c r="CI63" s="848" t="e">
        <f t="shared" ca="1" si="91"/>
        <v>#REF!</v>
      </c>
      <c r="CJ63" s="849" t="e">
        <f t="shared" ca="1" si="92"/>
        <v>#REF!</v>
      </c>
      <c r="CK63" s="844" t="e">
        <f t="shared" ca="1" si="93"/>
        <v>#REF!</v>
      </c>
      <c r="CL63" s="847" t="e">
        <f t="shared" ca="1" si="94"/>
        <v>#REF!</v>
      </c>
      <c r="CM63" s="1712"/>
      <c r="CN63" s="843" t="s">
        <v>40</v>
      </c>
      <c r="CO63" s="1743" t="str">
        <f>集計グループ8</f>
        <v>東京・リフォーム課</v>
      </c>
      <c r="CP63" s="1744"/>
      <c r="CQ63" s="1745"/>
      <c r="CR63" s="844" t="e">
        <f ca="1">SUMIFS(INDIRECT("実行度合表集計!C"&amp;CR103,FALSE),実行度合表集計!$I:$I,CO63,実行度合表集計!$S:$S,$A$56,実行度合表集計!$D:$D,"&lt;&gt;")</f>
        <v>#REF!</v>
      </c>
      <c r="CS63" s="849" t="e">
        <f t="shared" ca="1" si="109"/>
        <v>#REF!</v>
      </c>
      <c r="CT63" s="868" t="e">
        <f ca="1">SUMIFS(INDIRECT("実行度合表集計!C"&amp;CT103,FALSE),実行度合表集計!$I:$I,CO63,実行度合表集計!$S:$S,$A$56,実行度合表集計!$D:$D,"&lt;&gt;")</f>
        <v>#REF!</v>
      </c>
      <c r="CU63" s="844" t="e">
        <f ca="1">CT63-SUMIFS(実行度合表集計!$Q:$Q,実行度合表集計!$I:$I,CO63,実行度合表集計!$S:$S,$A$56,実行度合表集計!$D:$D,"&lt;&gt;")*1000</f>
        <v>#REF!</v>
      </c>
      <c r="CV63" s="847" t="e">
        <f ca="1">SUMIFS(INDIRECT("実行度合表集計!C"&amp;CV103,FALSE),実行度合表集計!$I:$I,CO63,実行度合表集計!$S:$S,$A$56,実行度合表集計!$D:$D,"&lt;&gt;")*集計フラグ8</f>
        <v>#REF!</v>
      </c>
      <c r="CW63" s="1743" t="str">
        <f>集計グループ8</f>
        <v>東京・リフォーム課</v>
      </c>
      <c r="CX63" s="1744"/>
      <c r="CY63" s="1745"/>
      <c r="CZ63" s="844" t="e">
        <f ca="1">SUMIFS(INDIRECT("実行度合表集計!C"&amp;CZ103,FALSE),実行度合表集計!$I:$I,CW63,実行度合表集計!$S:$S,$A$56,実行度合表集計!$D:$D,"&lt;&gt;")</f>
        <v>#REF!</v>
      </c>
      <c r="DA63" s="849" t="e">
        <f t="shared" ca="1" si="110"/>
        <v>#REF!</v>
      </c>
      <c r="DB63" s="868" t="e">
        <f ca="1">SUMIFS(INDIRECT("実行度合表集計!C"&amp;DB103,FALSE),実行度合表集計!$I:$I,CW63,実行度合表集計!$S:$S,$A$56,実行度合表集計!$D:$D,"&lt;&gt;")</f>
        <v>#REF!</v>
      </c>
      <c r="DC63" s="844" t="e">
        <f ca="1">DB63-SUMIFS(実行度合表集計!$Q:$Q,実行度合表集計!$I:$I,CW63,実行度合表集計!$S:$S,$A$56,実行度合表集計!$D:$D,"&lt;&gt;")*1000</f>
        <v>#REF!</v>
      </c>
      <c r="DD63" s="847" t="e">
        <f ca="1">SUMIFS(INDIRECT("実行度合表集計!C"&amp;DD103,FALSE),実行度合表集計!$I:$I,CW63,実行度合表集計!$S:$S,$A$56,実行度合表集計!$D:$D,"&lt;&gt;")*集計フラグ8</f>
        <v>#REF!</v>
      </c>
      <c r="DE63" s="1743" t="str">
        <f>集計グループ8</f>
        <v>東京・リフォーム課</v>
      </c>
      <c r="DF63" s="1744"/>
      <c r="DG63" s="1745"/>
      <c r="DH63" s="844" t="e">
        <f ca="1">SUMIFS(INDIRECT("実行度合表集計!C"&amp;DH103,FALSE),実行度合表集計!$I:$I,DE63,実行度合表集計!$S:$S,$A$56,実行度合表集計!$D:$D,"&lt;&gt;")</f>
        <v>#REF!</v>
      </c>
      <c r="DI63" s="849" t="e">
        <f t="shared" ca="1" si="111"/>
        <v>#REF!</v>
      </c>
      <c r="DJ63" s="868" t="e">
        <f ca="1">SUMIFS(INDIRECT("実行度合表集計!C"&amp;DJ103,FALSE),実行度合表集計!$I:$I,DE63,実行度合表集計!$S:$S,$A$56,実行度合表集計!$D:$D,"&lt;&gt;")</f>
        <v>#REF!</v>
      </c>
      <c r="DK63" s="844" t="e">
        <f ca="1">DJ63-SUMIFS(実行度合表集計!$Q:$Q,実行度合表集計!$I:$I,DE63,実行度合表集計!$S:$S,$A$56,実行度合表集計!$D:$D,"&lt;&gt;")*1000</f>
        <v>#REF!</v>
      </c>
      <c r="DL63" s="847" t="e">
        <f ca="1">SUMIFS(INDIRECT("実行度合表集計!C"&amp;DL103,FALSE),実行度合表集計!$I:$I,DE63,実行度合表集計!$S:$S,$A$56,実行度合表集計!$D:$D,"&lt;&gt;")*集計フラグ8</f>
        <v>#REF!</v>
      </c>
      <c r="DM63" s="848" t="e">
        <f t="shared" ca="1" si="78"/>
        <v>#REF!</v>
      </c>
      <c r="DN63" s="849" t="e">
        <f t="shared" ca="1" si="98"/>
        <v>#REF!</v>
      </c>
      <c r="DO63" s="844" t="e">
        <f t="shared" ca="1" si="79"/>
        <v>#REF!</v>
      </c>
      <c r="DP63" s="850" t="e">
        <f t="shared" ca="1" si="99"/>
        <v>#REF!</v>
      </c>
      <c r="DR63" s="970"/>
      <c r="DS63" s="852"/>
      <c r="DT63" s="853"/>
    </row>
    <row r="64" spans="1:124" ht="14.1" customHeight="1" x14ac:dyDescent="0.25">
      <c r="A64" s="1712"/>
      <c r="B64" s="861" t="s">
        <v>41</v>
      </c>
      <c r="C64" s="1740">
        <f>集計グループ9</f>
        <v>0</v>
      </c>
      <c r="D64" s="1741"/>
      <c r="E64" s="1742"/>
      <c r="F64" s="862">
        <f ca="1">SUMIFS(INDIRECT("実行度合表集計!C"&amp;F103,FALSE),実行度合表集計!$I:$I,C64,実行度合表集計!$S:$S,$A$56,実行度合表集計!$D:$D,"&lt;&gt;")</f>
        <v>0</v>
      </c>
      <c r="G64" s="863" t="str">
        <f t="shared" ca="1" si="100"/>
        <v/>
      </c>
      <c r="H64" s="864">
        <f ca="1">SUMIFS(INDIRECT("実行度合表集計!C"&amp;H103,FALSE),実行度合表集計!$I:$I,C64,実行度合表集計!$S:$S,$A$56,実行度合表集計!$D:$D,"&lt;&gt;")</f>
        <v>0</v>
      </c>
      <c r="I64" s="862">
        <f ca="1">H64-SUMIFS(実行度合表集計!$Q:$Q,実行度合表集計!$I:$I,C64,実行度合表集計!$S:$S,$A$56,実行度合表集計!$D:$D,"&lt;&gt;")*1000</f>
        <v>0</v>
      </c>
      <c r="J64" s="865">
        <f ca="1">SUMIFS(INDIRECT("実行度合表集計!C"&amp;J103,FALSE),実行度合表集計!$I:$I,C64,実行度合表集計!$S:$S,$A$56,実行度合表集計!$D:$D,"&lt;&gt;")*集計フラグ9</f>
        <v>0</v>
      </c>
      <c r="K64" s="1740">
        <f>集計グループ9</f>
        <v>0</v>
      </c>
      <c r="L64" s="1741"/>
      <c r="M64" s="1742"/>
      <c r="N64" s="862">
        <f ca="1">SUMIFS(INDIRECT("実行度合表集計!C"&amp;N103,FALSE),実行度合表集計!$I:$I,K64,実行度合表集計!$S:$S,$A$56,実行度合表集計!$D:$D,"&lt;&gt;")</f>
        <v>0</v>
      </c>
      <c r="O64" s="863" t="str">
        <f t="shared" ca="1" si="101"/>
        <v/>
      </c>
      <c r="P64" s="864">
        <f ca="1">SUMIFS(INDIRECT("実行度合表集計!C"&amp;P103,FALSE),実行度合表集計!$I:$I,K64,実行度合表集計!$S:$S,$A$56,実行度合表集計!$D:$D,"&lt;&gt;")</f>
        <v>0</v>
      </c>
      <c r="Q64" s="862">
        <f ca="1">P64-SUMIFS(実行度合表集計!$Q:$Q,実行度合表集計!$I:$I,K64,実行度合表集計!$S:$S,$A$56,実行度合表集計!$D:$D,"&lt;&gt;")*1000</f>
        <v>0</v>
      </c>
      <c r="R64" s="865">
        <f ca="1">SUMIFS(INDIRECT("実行度合表集計!C"&amp;R103,FALSE),実行度合表集計!$I:$I,K64,実行度合表集計!$S:$S,$A$56,実行度合表集計!$D:$D,"&lt;&gt;")*集計フラグ9</f>
        <v>0</v>
      </c>
      <c r="S64" s="1740">
        <f>集計グループ9</f>
        <v>0</v>
      </c>
      <c r="T64" s="1741"/>
      <c r="U64" s="1742"/>
      <c r="V64" s="862">
        <f ca="1">SUMIFS(INDIRECT("実行度合表集計!C"&amp;V103,FALSE),実行度合表集計!$I:$I,S64,実行度合表集計!$S:$S,$A$56,実行度合表集計!$D:$D,"&lt;&gt;")</f>
        <v>0</v>
      </c>
      <c r="W64" s="863" t="str">
        <f t="shared" ca="1" si="102"/>
        <v/>
      </c>
      <c r="X64" s="864">
        <f ca="1">SUMIFS(INDIRECT("実行度合表集計!C"&amp;X103,FALSE),実行度合表集計!$I:$I,S64,実行度合表集計!$S:$S,$A$56,実行度合表集計!$D:$D,"&lt;&gt;")</f>
        <v>0</v>
      </c>
      <c r="Y64" s="862">
        <f ca="1">X64-SUMIFS(実行度合表集計!$Q:$Q,実行度合表集計!$I:$I,S64,実行度合表集計!$S:$S,$A$56,実行度合表集計!$D:$D,"&lt;&gt;")*1000</f>
        <v>0</v>
      </c>
      <c r="Z64" s="865">
        <f ca="1">SUMIFS(INDIRECT("実行度合表集計!C"&amp;Z103,FALSE),実行度合表集計!$I:$I,S64,実行度合表集計!$S:$S,$A$56,実行度合表集計!$D:$D,"&lt;&gt;")*集計フラグ9</f>
        <v>0</v>
      </c>
      <c r="AA64" s="866">
        <f t="shared" ca="1" si="72"/>
        <v>0</v>
      </c>
      <c r="AB64" s="863" t="str">
        <f t="shared" ca="1" si="83"/>
        <v/>
      </c>
      <c r="AC64" s="862">
        <f t="shared" ca="1" si="73"/>
        <v>0</v>
      </c>
      <c r="AD64" s="865">
        <f t="shared" ca="1" si="74"/>
        <v>0</v>
      </c>
      <c r="AE64" s="1712"/>
      <c r="AF64" s="861" t="s">
        <v>41</v>
      </c>
      <c r="AG64" s="1740">
        <f>集計グループ9</f>
        <v>0</v>
      </c>
      <c r="AH64" s="1741"/>
      <c r="AI64" s="1742"/>
      <c r="AJ64" s="862">
        <f ca="1">SUMIFS(INDIRECT("実行度合表集計!C"&amp;AJ103,FALSE),実行度合表集計!$I:$I,AG64,実行度合表集計!$S:$S,$A$56,実行度合表集計!$D:$D,"&lt;&gt;")</f>
        <v>0</v>
      </c>
      <c r="AK64" s="863" t="str">
        <f t="shared" ca="1" si="103"/>
        <v/>
      </c>
      <c r="AL64" s="864">
        <f ca="1">SUMIFS(INDIRECT("実行度合表集計!C"&amp;AL103,FALSE),実行度合表集計!$I:$I,AG64,実行度合表集計!$S:$S,$A$56,実行度合表集計!$D:$D,"&lt;&gt;")</f>
        <v>0</v>
      </c>
      <c r="AM64" s="862">
        <f ca="1">AL64-SUMIFS(実行度合表集計!$Q:$Q,実行度合表集計!$I:$I,AG64,実行度合表集計!$S:$S,$A$56,実行度合表集計!$D:$D,"&lt;&gt;")*1000</f>
        <v>0</v>
      </c>
      <c r="AN64" s="865">
        <f ca="1">SUMIFS(INDIRECT("実行度合表集計!C"&amp;AN103,FALSE),実行度合表集計!$I:$I,AG64,実行度合表集計!$S:$S,$A$56,実行度合表集計!$D:$D,"&lt;&gt;")*集計フラグ9</f>
        <v>0</v>
      </c>
      <c r="AO64" s="1740">
        <f>集計グループ9</f>
        <v>0</v>
      </c>
      <c r="AP64" s="1741"/>
      <c r="AQ64" s="1742"/>
      <c r="AR64" s="862">
        <f ca="1">SUMIFS(INDIRECT("実行度合表集計!C"&amp;AR103,FALSE),実行度合表集計!$I:$I,AO64,実行度合表集計!$S:$S,$A$56,実行度合表集計!$D:$D,"&lt;&gt;")</f>
        <v>0</v>
      </c>
      <c r="AS64" s="863" t="str">
        <f t="shared" ca="1" si="104"/>
        <v/>
      </c>
      <c r="AT64" s="864">
        <f ca="1">SUMIFS(INDIRECT("実行度合表集計!C"&amp;AT103,FALSE),実行度合表集計!$I:$I,AO64,実行度合表集計!$S:$S,$A$56,実行度合表集計!$D:$D,"&lt;&gt;")</f>
        <v>0</v>
      </c>
      <c r="AU64" s="862">
        <f ca="1">AT64-SUMIFS(実行度合表集計!$Q:$Q,実行度合表集計!$I:$I,AO64,実行度合表集計!$S:$S,$A$56,実行度合表集計!$D:$D,"&lt;&gt;")*1000</f>
        <v>0</v>
      </c>
      <c r="AV64" s="865">
        <f ca="1">SUMIFS(INDIRECT("実行度合表集計!C"&amp;AV103,FALSE),実行度合表集計!$I:$I,AO64,実行度合表集計!$S:$S,$A$56,実行度合表集計!$D:$D,"&lt;&gt;")*集計フラグ9</f>
        <v>0</v>
      </c>
      <c r="AW64" s="1740">
        <f>集計グループ9</f>
        <v>0</v>
      </c>
      <c r="AX64" s="1741"/>
      <c r="AY64" s="1742"/>
      <c r="AZ64" s="862">
        <f ca="1">SUMIFS(INDIRECT("実行度合表集計!C"&amp;AZ103,FALSE),実行度合表集計!$I:$I,AW64,実行度合表集計!$S:$S,$A$56,実行度合表集計!$D:$D,"&lt;&gt;")</f>
        <v>0</v>
      </c>
      <c r="BA64" s="863" t="str">
        <f t="shared" ca="1" si="105"/>
        <v/>
      </c>
      <c r="BB64" s="864">
        <f ca="1">SUMIFS(INDIRECT("実行度合表集計!C"&amp;BB103,FALSE),実行度合表集計!$I:$I,AW64,実行度合表集計!$S:$S,$A$56,実行度合表集計!$D:$D,"&lt;&gt;")</f>
        <v>0</v>
      </c>
      <c r="BC64" s="862">
        <f ca="1">BB64-SUMIFS(実行度合表集計!$Q:$Q,実行度合表集計!$I:$I,AW64,実行度合表集計!$S:$S,$A$56,実行度合表集計!$D:$D,"&lt;&gt;")*1000</f>
        <v>0</v>
      </c>
      <c r="BD64" s="865">
        <f ca="1">SUMIFS(INDIRECT("実行度合表集計!C"&amp;BD103,FALSE),実行度合表集計!$I:$I,AW64,実行度合表集計!$S:$S,$A$56,実行度合表集計!$D:$D,"&lt;&gt;")*集計フラグ9</f>
        <v>0</v>
      </c>
      <c r="BE64" s="866">
        <f t="shared" ca="1" si="75"/>
        <v>0</v>
      </c>
      <c r="BF64" s="863" t="str">
        <f t="shared" ca="1" si="87"/>
        <v/>
      </c>
      <c r="BG64" s="862">
        <f t="shared" ca="1" si="76"/>
        <v>0</v>
      </c>
      <c r="BH64" s="865">
        <f t="shared" ca="1" si="77"/>
        <v>0</v>
      </c>
      <c r="BI64" s="1712"/>
      <c r="BJ64" s="861" t="s">
        <v>41</v>
      </c>
      <c r="BK64" s="1740">
        <f>集計グループ9</f>
        <v>0</v>
      </c>
      <c r="BL64" s="1741"/>
      <c r="BM64" s="1742"/>
      <c r="BN64" s="862">
        <f ca="1">SUMIFS(INDIRECT("実行度合表集計!C"&amp;BN103,FALSE),実行度合表集計!$I:$I,BK64,実行度合表集計!$S:$S,$A$56,実行度合表集計!$D:$D,"&lt;&gt;")</f>
        <v>0</v>
      </c>
      <c r="BO64" s="863" t="str">
        <f t="shared" ca="1" si="106"/>
        <v/>
      </c>
      <c r="BP64" s="864">
        <f ca="1">SUMIFS(INDIRECT("実行度合表集計!C"&amp;BP103,FALSE),実行度合表集計!$I:$I,BK64,実行度合表集計!$S:$S,$A$56,実行度合表集計!$D:$D,"&lt;&gt;")</f>
        <v>0</v>
      </c>
      <c r="BQ64" s="862">
        <f ca="1">BP64-SUMIFS(実行度合表集計!$Q:$Q,実行度合表集計!$I:$I,BK64,実行度合表集計!$S:$S,$A$56,実行度合表集計!$D:$D,"&lt;&gt;")*1000</f>
        <v>0</v>
      </c>
      <c r="BR64" s="865">
        <f ca="1">SUMIFS(INDIRECT("実行度合表集計!C"&amp;BR103,FALSE),実行度合表集計!$I:$I,BK64,実行度合表集計!$S:$S,$A$56,実行度合表集計!$D:$D,"&lt;&gt;")*集計フラグ9</f>
        <v>0</v>
      </c>
      <c r="BS64" s="1740">
        <f>集計グループ9</f>
        <v>0</v>
      </c>
      <c r="BT64" s="1741"/>
      <c r="BU64" s="1742"/>
      <c r="BV64" s="862">
        <f ca="1">SUMIFS(INDIRECT("実行度合表集計!C"&amp;BV103,FALSE),実行度合表集計!$I:$I,BS64,実行度合表集計!$S:$S,$A$56,実行度合表集計!$D:$D,"&lt;&gt;")</f>
        <v>0</v>
      </c>
      <c r="BW64" s="863" t="str">
        <f t="shared" ca="1" si="107"/>
        <v/>
      </c>
      <c r="BX64" s="864">
        <f ca="1">SUMIFS(INDIRECT("実行度合表集計!C"&amp;BX103,FALSE),実行度合表集計!$I:$I,BS64,実行度合表集計!$S:$S,$A$56,実行度合表集計!$D:$D,"&lt;&gt;")</f>
        <v>0</v>
      </c>
      <c r="BY64" s="862">
        <f ca="1">BX64-SUMIFS(実行度合表集計!$Q:$Q,実行度合表集計!$I:$I,BS64,実行度合表集計!$S:$S,$A$56,実行度合表集計!$D:$D,"&lt;&gt;")*1000</f>
        <v>0</v>
      </c>
      <c r="BZ64" s="865">
        <f ca="1">SUMIFS(INDIRECT("実行度合表集計!C"&amp;BZ103,FALSE),実行度合表集計!$I:$I,BS64,実行度合表集計!$S:$S,$A$56,実行度合表集計!$D:$D,"&lt;&gt;")*集計フラグ9</f>
        <v>0</v>
      </c>
      <c r="CA64" s="1740">
        <f>集計グループ9</f>
        <v>0</v>
      </c>
      <c r="CB64" s="1741"/>
      <c r="CC64" s="1742"/>
      <c r="CD64" s="862">
        <f ca="1">SUMIFS(INDIRECT("実行度合表集計!C"&amp;CD103,FALSE),実行度合表集計!$I:$I,CA64,実行度合表集計!$S:$S,$A$56,実行度合表集計!$D:$D,"&lt;&gt;")</f>
        <v>0</v>
      </c>
      <c r="CE64" s="863" t="str">
        <f t="shared" ca="1" si="108"/>
        <v/>
      </c>
      <c r="CF64" s="864">
        <f ca="1">SUMIFS(INDIRECT("実行度合表集計!C"&amp;CF103,FALSE),実行度合表集計!$I:$I,CA64,実行度合表集計!$S:$S,$A$56,実行度合表集計!$D:$D,"&lt;&gt;")</f>
        <v>0</v>
      </c>
      <c r="CG64" s="862">
        <f ca="1">CF64-SUMIFS(実行度合表集計!$Q:$Q,実行度合表集計!$I:$I,CA64,実行度合表集計!$S:$S,$A$56,実行度合表集計!$D:$D,"&lt;&gt;")*1000</f>
        <v>0</v>
      </c>
      <c r="CH64" s="865">
        <f ca="1">SUMIFS(INDIRECT("実行度合表集計!C"&amp;CH103,FALSE),実行度合表集計!$I:$I,CA64,実行度合表集計!$S:$S,$A$56,実行度合表集計!$D:$D,"&lt;&gt;")*集計フラグ9</f>
        <v>0</v>
      </c>
      <c r="CI64" s="866">
        <f t="shared" ca="1" si="91"/>
        <v>0</v>
      </c>
      <c r="CJ64" s="863" t="str">
        <f t="shared" ca="1" si="92"/>
        <v/>
      </c>
      <c r="CK64" s="862">
        <f t="shared" ca="1" si="93"/>
        <v>0</v>
      </c>
      <c r="CL64" s="865">
        <f t="shared" ca="1" si="94"/>
        <v>0</v>
      </c>
      <c r="CM64" s="1712"/>
      <c r="CN64" s="861" t="s">
        <v>41</v>
      </c>
      <c r="CO64" s="1740">
        <f>集計グループ9</f>
        <v>0</v>
      </c>
      <c r="CP64" s="1741"/>
      <c r="CQ64" s="1742"/>
      <c r="CR64" s="862">
        <f ca="1">SUMIFS(INDIRECT("実行度合表集計!C"&amp;CR103,FALSE),実行度合表集計!$I:$I,CO64,実行度合表集計!$S:$S,$A$56,実行度合表集計!$D:$D,"&lt;&gt;")</f>
        <v>0</v>
      </c>
      <c r="CS64" s="863" t="str">
        <f t="shared" ca="1" si="109"/>
        <v/>
      </c>
      <c r="CT64" s="864">
        <f ca="1">SUMIFS(INDIRECT("実行度合表集計!C"&amp;CT103,FALSE),実行度合表集計!$I:$I,CO64,実行度合表集計!$S:$S,$A$56,実行度合表集計!$D:$D,"&lt;&gt;")</f>
        <v>0</v>
      </c>
      <c r="CU64" s="862">
        <f ca="1">CT64-SUMIFS(実行度合表集計!$Q:$Q,実行度合表集計!$I:$I,CO64,実行度合表集計!$S:$S,$A$56,実行度合表集計!$D:$D,"&lt;&gt;")*1000</f>
        <v>0</v>
      </c>
      <c r="CV64" s="865">
        <f ca="1">SUMIFS(INDIRECT("実行度合表集計!C"&amp;CV103,FALSE),実行度合表集計!$I:$I,CO64,実行度合表集計!$S:$S,$A$56,実行度合表集計!$D:$D,"&lt;&gt;")*集計フラグ9</f>
        <v>0</v>
      </c>
      <c r="CW64" s="1740">
        <f>集計グループ9</f>
        <v>0</v>
      </c>
      <c r="CX64" s="1741"/>
      <c r="CY64" s="1742"/>
      <c r="CZ64" s="862">
        <f ca="1">SUMIFS(INDIRECT("実行度合表集計!C"&amp;CZ103,FALSE),実行度合表集計!$I:$I,CW64,実行度合表集計!$S:$S,$A$56,実行度合表集計!$D:$D,"&lt;&gt;")</f>
        <v>0</v>
      </c>
      <c r="DA64" s="863" t="str">
        <f t="shared" ca="1" si="110"/>
        <v/>
      </c>
      <c r="DB64" s="864">
        <f ca="1">SUMIFS(INDIRECT("実行度合表集計!C"&amp;DB103,FALSE),実行度合表集計!$I:$I,CW64,実行度合表集計!$S:$S,$A$56,実行度合表集計!$D:$D,"&lt;&gt;")</f>
        <v>0</v>
      </c>
      <c r="DC64" s="862">
        <f ca="1">DB64-SUMIFS(実行度合表集計!$Q:$Q,実行度合表集計!$I:$I,CW64,実行度合表集計!$S:$S,$A$56,実行度合表集計!$D:$D,"&lt;&gt;")*1000</f>
        <v>0</v>
      </c>
      <c r="DD64" s="865">
        <f ca="1">SUMIFS(INDIRECT("実行度合表集計!C"&amp;DD103,FALSE),実行度合表集計!$I:$I,CW64,実行度合表集計!$S:$S,$A$56,実行度合表集計!$D:$D,"&lt;&gt;")*集計フラグ9</f>
        <v>0</v>
      </c>
      <c r="DE64" s="1740">
        <f>集計グループ9</f>
        <v>0</v>
      </c>
      <c r="DF64" s="1741"/>
      <c r="DG64" s="1742"/>
      <c r="DH64" s="862">
        <f ca="1">SUMIFS(INDIRECT("実行度合表集計!C"&amp;DH103,FALSE),実行度合表集計!$I:$I,DE64,実行度合表集計!$S:$S,$A$56,実行度合表集計!$D:$D,"&lt;&gt;")</f>
        <v>0</v>
      </c>
      <c r="DI64" s="863" t="str">
        <f t="shared" ca="1" si="111"/>
        <v/>
      </c>
      <c r="DJ64" s="864">
        <f ca="1">SUMIFS(INDIRECT("実行度合表集計!C"&amp;DJ103,FALSE),実行度合表集計!$I:$I,DE64,実行度合表集計!$S:$S,$A$56,実行度合表集計!$D:$D,"&lt;&gt;")</f>
        <v>0</v>
      </c>
      <c r="DK64" s="862">
        <f ca="1">DJ64-SUMIFS(実行度合表集計!$Q:$Q,実行度合表集計!$I:$I,DE64,実行度合表集計!$S:$S,$A$56,実行度合表集計!$D:$D,"&lt;&gt;")*1000</f>
        <v>0</v>
      </c>
      <c r="DL64" s="865">
        <f ca="1">SUMIFS(INDIRECT("実行度合表集計!C"&amp;DL103,FALSE),実行度合表集計!$I:$I,DE64,実行度合表集計!$S:$S,$A$56,実行度合表集計!$D:$D,"&lt;&gt;")*集計フラグ9</f>
        <v>0</v>
      </c>
      <c r="DM64" s="866">
        <f t="shared" ca="1" si="78"/>
        <v>0</v>
      </c>
      <c r="DN64" s="863" t="str">
        <f t="shared" ca="1" si="98"/>
        <v/>
      </c>
      <c r="DO64" s="862">
        <f t="shared" ca="1" si="79"/>
        <v>0</v>
      </c>
      <c r="DP64" s="867">
        <f t="shared" ca="1" si="99"/>
        <v>0</v>
      </c>
      <c r="DR64" s="970"/>
      <c r="DS64" s="852"/>
      <c r="DT64" s="853"/>
    </row>
    <row r="65" spans="1:124" ht="14.1" customHeight="1" x14ac:dyDescent="0.25">
      <c r="A65" s="1712"/>
      <c r="B65" s="869" t="s">
        <v>42</v>
      </c>
      <c r="C65" s="1752" t="str">
        <f>集計グループ10</f>
        <v>特建事業部</v>
      </c>
      <c r="D65" s="1753"/>
      <c r="E65" s="1754"/>
      <c r="F65" s="870" t="e">
        <f ca="1">SUMIFS(INDIRECT("実行度合表集計!C"&amp;F103,FALSE),実行度合表集計!$I:$I,C65,実行度合表集計!$S:$S,$A$56,実行度合表集計!$D:$D,"&lt;&gt;")</f>
        <v>#REF!</v>
      </c>
      <c r="G65" s="871" t="e">
        <f t="shared" ca="1" si="100"/>
        <v>#REF!</v>
      </c>
      <c r="H65" s="872" t="e">
        <f ca="1">SUMIFS(INDIRECT("実行度合表集計!C"&amp;H103,FALSE),実行度合表集計!$I:$I,C65,実行度合表集計!$S:$S,$A$56,実行度合表集計!$D:$D,"&lt;&gt;")</f>
        <v>#REF!</v>
      </c>
      <c r="I65" s="870" t="e">
        <f ca="1">H65-SUMIFS(実行度合表集計!$Q:$Q,実行度合表集計!$I:$I,C65,実行度合表集計!$S:$S,$A$56,実行度合表集計!$D:$D,"&lt;&gt;")*1000</f>
        <v>#REF!</v>
      </c>
      <c r="J65" s="873" t="e">
        <f ca="1">SUMIFS(INDIRECT("実行度合表集計!C"&amp;J103,FALSE),実行度合表集計!$I:$I,C65,実行度合表集計!$S:$S,$A$56,実行度合表集計!$D:$D,"&lt;&gt;")*集計フラグ10</f>
        <v>#REF!</v>
      </c>
      <c r="K65" s="1752" t="str">
        <f>集計グループ10</f>
        <v>特建事業部</v>
      </c>
      <c r="L65" s="1753"/>
      <c r="M65" s="1754"/>
      <c r="N65" s="870" t="e">
        <f ca="1">SUMIFS(INDIRECT("実行度合表集計!C"&amp;N103,FALSE),実行度合表集計!$I:$I,K65,実行度合表集計!$S:$S,$A$56,実行度合表集計!$D:$D,"&lt;&gt;")</f>
        <v>#REF!</v>
      </c>
      <c r="O65" s="871" t="e">
        <f t="shared" ca="1" si="101"/>
        <v>#REF!</v>
      </c>
      <c r="P65" s="872" t="e">
        <f ca="1">SUMIFS(INDIRECT("実行度合表集計!C"&amp;P103,FALSE),実行度合表集計!$I:$I,K65,実行度合表集計!$S:$S,$A$56,実行度合表集計!$D:$D,"&lt;&gt;")</f>
        <v>#REF!</v>
      </c>
      <c r="Q65" s="870" t="e">
        <f ca="1">P65-SUMIFS(実行度合表集計!$Q:$Q,実行度合表集計!$I:$I,K65,実行度合表集計!$S:$S,$A$56,実行度合表集計!$D:$D,"&lt;&gt;")*1000</f>
        <v>#REF!</v>
      </c>
      <c r="R65" s="873" t="e">
        <f ca="1">SUMIFS(INDIRECT("実行度合表集計!C"&amp;R103,FALSE),実行度合表集計!$I:$I,K65,実行度合表集計!$S:$S,$A$56,実行度合表集計!$D:$D,"&lt;&gt;")*集計フラグ10</f>
        <v>#REF!</v>
      </c>
      <c r="S65" s="1752" t="str">
        <f>集計グループ10</f>
        <v>特建事業部</v>
      </c>
      <c r="T65" s="1753"/>
      <c r="U65" s="1754"/>
      <c r="V65" s="870" t="e">
        <f ca="1">SUMIFS(INDIRECT("実行度合表集計!C"&amp;V103,FALSE),実行度合表集計!$I:$I,S65,実行度合表集計!$S:$S,$A$56,実行度合表集計!$D:$D,"&lt;&gt;")</f>
        <v>#REF!</v>
      </c>
      <c r="W65" s="871" t="e">
        <f t="shared" ca="1" si="102"/>
        <v>#REF!</v>
      </c>
      <c r="X65" s="872" t="e">
        <f ca="1">SUMIFS(INDIRECT("実行度合表集計!C"&amp;X103,FALSE),実行度合表集計!$I:$I,S65,実行度合表集計!$S:$S,$A$56,実行度合表集計!$D:$D,"&lt;&gt;")</f>
        <v>#REF!</v>
      </c>
      <c r="Y65" s="870" t="e">
        <f ca="1">X65-SUMIFS(実行度合表集計!$Q:$Q,実行度合表集計!$I:$I,S65,実行度合表集計!$S:$S,$A$56,実行度合表集計!$D:$D,"&lt;&gt;")*1000</f>
        <v>#REF!</v>
      </c>
      <c r="Z65" s="873" t="e">
        <f ca="1">SUMIFS(INDIRECT("実行度合表集計!C"&amp;Z103,FALSE),実行度合表集計!$I:$I,S65,実行度合表集計!$S:$S,$A$56,実行度合表集計!$D:$D,"&lt;&gt;")*集計フラグ10</f>
        <v>#REF!</v>
      </c>
      <c r="AA65" s="874" t="e">
        <f t="shared" ca="1" si="72"/>
        <v>#REF!</v>
      </c>
      <c r="AB65" s="871" t="e">
        <f t="shared" ca="1" si="83"/>
        <v>#REF!</v>
      </c>
      <c r="AC65" s="870" t="e">
        <f t="shared" ca="1" si="73"/>
        <v>#REF!</v>
      </c>
      <c r="AD65" s="873" t="e">
        <f t="shared" ca="1" si="74"/>
        <v>#REF!</v>
      </c>
      <c r="AE65" s="1712"/>
      <c r="AF65" s="869" t="s">
        <v>42</v>
      </c>
      <c r="AG65" s="1752" t="str">
        <f>集計グループ10</f>
        <v>特建事業部</v>
      </c>
      <c r="AH65" s="1753"/>
      <c r="AI65" s="1754"/>
      <c r="AJ65" s="870" t="e">
        <f ca="1">SUMIFS(INDIRECT("実行度合表集計!C"&amp;AJ103,FALSE),実行度合表集計!$I:$I,AG65,実行度合表集計!$S:$S,$A$56,実行度合表集計!$D:$D,"&lt;&gt;")</f>
        <v>#REF!</v>
      </c>
      <c r="AK65" s="871" t="e">
        <f t="shared" ca="1" si="103"/>
        <v>#REF!</v>
      </c>
      <c r="AL65" s="872" t="e">
        <f ca="1">SUMIFS(INDIRECT("実行度合表集計!C"&amp;AL103,FALSE),実行度合表集計!$I:$I,AG65,実行度合表集計!$S:$S,$A$56,実行度合表集計!$D:$D,"&lt;&gt;")</f>
        <v>#REF!</v>
      </c>
      <c r="AM65" s="870" t="e">
        <f ca="1">AL65-SUMIFS(実行度合表集計!$Q:$Q,実行度合表集計!$I:$I,AG65,実行度合表集計!$S:$S,$A$56,実行度合表集計!$D:$D,"&lt;&gt;")*1000</f>
        <v>#REF!</v>
      </c>
      <c r="AN65" s="873" t="e">
        <f ca="1">SUMIFS(INDIRECT("実行度合表集計!C"&amp;AN103,FALSE),実行度合表集計!$I:$I,AG65,実行度合表集計!$S:$S,$A$56,実行度合表集計!$D:$D,"&lt;&gt;")*集計フラグ10</f>
        <v>#REF!</v>
      </c>
      <c r="AO65" s="1752" t="str">
        <f>集計グループ10</f>
        <v>特建事業部</v>
      </c>
      <c r="AP65" s="1753"/>
      <c r="AQ65" s="1754"/>
      <c r="AR65" s="870" t="e">
        <f ca="1">SUMIFS(INDIRECT("実行度合表集計!C"&amp;AR103,FALSE),実行度合表集計!$I:$I,AO65,実行度合表集計!$S:$S,$A$56,実行度合表集計!$D:$D,"&lt;&gt;")</f>
        <v>#REF!</v>
      </c>
      <c r="AS65" s="871" t="e">
        <f t="shared" ca="1" si="104"/>
        <v>#REF!</v>
      </c>
      <c r="AT65" s="872" t="e">
        <f ca="1">SUMIFS(INDIRECT("実行度合表集計!C"&amp;AT103,FALSE),実行度合表集計!$I:$I,AO65,実行度合表集計!$S:$S,$A$56,実行度合表集計!$D:$D,"&lt;&gt;")</f>
        <v>#REF!</v>
      </c>
      <c r="AU65" s="870" t="e">
        <f ca="1">AT65-SUMIFS(実行度合表集計!$Q:$Q,実行度合表集計!$I:$I,AO65,実行度合表集計!$S:$S,$A$56,実行度合表集計!$D:$D,"&lt;&gt;")*1000</f>
        <v>#REF!</v>
      </c>
      <c r="AV65" s="873" t="e">
        <f ca="1">SUMIFS(INDIRECT("実行度合表集計!C"&amp;AV103,FALSE),実行度合表集計!$I:$I,AO65,実行度合表集計!$S:$S,$A$56,実行度合表集計!$D:$D,"&lt;&gt;")*集計フラグ10</f>
        <v>#REF!</v>
      </c>
      <c r="AW65" s="1752" t="str">
        <f>集計グループ10</f>
        <v>特建事業部</v>
      </c>
      <c r="AX65" s="1753"/>
      <c r="AY65" s="1754"/>
      <c r="AZ65" s="870" t="e">
        <f ca="1">SUMIFS(INDIRECT("実行度合表集計!C"&amp;AZ103,FALSE),実行度合表集計!$I:$I,AW65,実行度合表集計!$S:$S,$A$56,実行度合表集計!$D:$D,"&lt;&gt;")</f>
        <v>#REF!</v>
      </c>
      <c r="BA65" s="871" t="e">
        <f t="shared" ca="1" si="105"/>
        <v>#REF!</v>
      </c>
      <c r="BB65" s="872" t="e">
        <f ca="1">SUMIFS(INDIRECT("実行度合表集計!C"&amp;BB103,FALSE),実行度合表集計!$I:$I,AW65,実行度合表集計!$S:$S,$A$56,実行度合表集計!$D:$D,"&lt;&gt;")</f>
        <v>#REF!</v>
      </c>
      <c r="BC65" s="870" t="e">
        <f ca="1">BB65-SUMIFS(実行度合表集計!$Q:$Q,実行度合表集計!$I:$I,AW65,実行度合表集計!$S:$S,$A$56,実行度合表集計!$D:$D,"&lt;&gt;")*1000</f>
        <v>#REF!</v>
      </c>
      <c r="BD65" s="873" t="e">
        <f ca="1">SUMIFS(INDIRECT("実行度合表集計!C"&amp;BD103,FALSE),実行度合表集計!$I:$I,AW65,実行度合表集計!$S:$S,$A$56,実行度合表集計!$D:$D,"&lt;&gt;")*集計フラグ10</f>
        <v>#REF!</v>
      </c>
      <c r="BE65" s="874" t="e">
        <f t="shared" ca="1" si="75"/>
        <v>#REF!</v>
      </c>
      <c r="BF65" s="871" t="e">
        <f ca="1">IF(BE65&lt;&gt;0,SUMIF($F$4:$BD$4,"利益額",F65:BD65)/BE65,"")</f>
        <v>#REF!</v>
      </c>
      <c r="BG65" s="870" t="e">
        <f t="shared" ca="1" si="76"/>
        <v>#REF!</v>
      </c>
      <c r="BH65" s="873" t="e">
        <f t="shared" ca="1" si="77"/>
        <v>#REF!</v>
      </c>
      <c r="BI65" s="1712"/>
      <c r="BJ65" s="869" t="s">
        <v>42</v>
      </c>
      <c r="BK65" s="1752" t="str">
        <f>集計グループ10</f>
        <v>特建事業部</v>
      </c>
      <c r="BL65" s="1753"/>
      <c r="BM65" s="1754"/>
      <c r="BN65" s="870" t="e">
        <f ca="1">SUMIFS(INDIRECT("実行度合表集計!C"&amp;BN103,FALSE),実行度合表集計!$I:$I,BK65,実行度合表集計!$S:$S,$A$56,実行度合表集計!$D:$D,"&lt;&gt;")</f>
        <v>#REF!</v>
      </c>
      <c r="BO65" s="871" t="e">
        <f t="shared" ca="1" si="106"/>
        <v>#REF!</v>
      </c>
      <c r="BP65" s="872" t="e">
        <f ca="1">SUMIFS(INDIRECT("実行度合表集計!C"&amp;BP103,FALSE),実行度合表集計!$I:$I,BK65,実行度合表集計!$S:$S,$A$56,実行度合表集計!$D:$D,"&lt;&gt;")</f>
        <v>#REF!</v>
      </c>
      <c r="BQ65" s="870" t="e">
        <f ca="1">BP65-SUMIFS(実行度合表集計!$Q:$Q,実行度合表集計!$I:$I,BK65,実行度合表集計!$S:$S,$A$56,実行度合表集計!$D:$D,"&lt;&gt;")*1000</f>
        <v>#REF!</v>
      </c>
      <c r="BR65" s="873" t="e">
        <f ca="1">SUMIFS(INDIRECT("実行度合表集計!C"&amp;BR103,FALSE),実行度合表集計!$I:$I,BK65,実行度合表集計!$S:$S,$A$56,実行度合表集計!$D:$D,"&lt;&gt;")*集計フラグ10</f>
        <v>#REF!</v>
      </c>
      <c r="BS65" s="1752" t="str">
        <f>集計グループ10</f>
        <v>特建事業部</v>
      </c>
      <c r="BT65" s="1753"/>
      <c r="BU65" s="1754"/>
      <c r="BV65" s="870" t="e">
        <f ca="1">SUMIFS(INDIRECT("実行度合表集計!C"&amp;BV103,FALSE),実行度合表集計!$I:$I,BS65,実行度合表集計!$S:$S,$A$56,実行度合表集計!$D:$D,"&lt;&gt;")</f>
        <v>#REF!</v>
      </c>
      <c r="BW65" s="871" t="e">
        <f t="shared" ca="1" si="107"/>
        <v>#REF!</v>
      </c>
      <c r="BX65" s="872" t="e">
        <f ca="1">SUMIFS(INDIRECT("実行度合表集計!C"&amp;BX103,FALSE),実行度合表集計!$I:$I,BS65,実行度合表集計!$S:$S,$A$56,実行度合表集計!$D:$D,"&lt;&gt;")</f>
        <v>#REF!</v>
      </c>
      <c r="BY65" s="870" t="e">
        <f ca="1">BX65-SUMIFS(実行度合表集計!$Q:$Q,実行度合表集計!$I:$I,BS65,実行度合表集計!$S:$S,$A$56,実行度合表集計!$D:$D,"&lt;&gt;")*1000</f>
        <v>#REF!</v>
      </c>
      <c r="BZ65" s="873" t="e">
        <f ca="1">SUMIFS(INDIRECT("実行度合表集計!C"&amp;BZ103,FALSE),実行度合表集計!$I:$I,BS65,実行度合表集計!$S:$S,$A$56,実行度合表集計!$D:$D,"&lt;&gt;")*集計フラグ10</f>
        <v>#REF!</v>
      </c>
      <c r="CA65" s="1752" t="str">
        <f>集計グループ10</f>
        <v>特建事業部</v>
      </c>
      <c r="CB65" s="1753"/>
      <c r="CC65" s="1754"/>
      <c r="CD65" s="870" t="e">
        <f ca="1">SUMIFS(INDIRECT("実行度合表集計!C"&amp;CD103,FALSE),実行度合表集計!$I:$I,CA65,実行度合表集計!$S:$S,$A$56,実行度合表集計!$D:$D,"&lt;&gt;")</f>
        <v>#REF!</v>
      </c>
      <c r="CE65" s="871" t="e">
        <f t="shared" ca="1" si="108"/>
        <v>#REF!</v>
      </c>
      <c r="CF65" s="872" t="e">
        <f ca="1">SUMIFS(INDIRECT("実行度合表集計!C"&amp;CF103,FALSE),実行度合表集計!$I:$I,CA65,実行度合表集計!$S:$S,$A$56,実行度合表集計!$D:$D,"&lt;&gt;")</f>
        <v>#REF!</v>
      </c>
      <c r="CG65" s="870" t="e">
        <f ca="1">CF65-SUMIFS(実行度合表集計!$Q:$Q,実行度合表集計!$I:$I,CA65,実行度合表集計!$S:$S,$A$56,実行度合表集計!$D:$D,"&lt;&gt;")*1000</f>
        <v>#REF!</v>
      </c>
      <c r="CH65" s="873" t="e">
        <f ca="1">SUMIFS(INDIRECT("実行度合表集計!C"&amp;CH103,FALSE),実行度合表集計!$I:$I,CA65,実行度合表集計!$S:$S,$A$56,実行度合表集計!$D:$D,"&lt;&gt;")*集計フラグ10</f>
        <v>#REF!</v>
      </c>
      <c r="CI65" s="874" t="e">
        <f t="shared" ca="1" si="91"/>
        <v>#REF!</v>
      </c>
      <c r="CJ65" s="871" t="e">
        <f t="shared" ca="1" si="92"/>
        <v>#REF!</v>
      </c>
      <c r="CK65" s="870" t="e">
        <f t="shared" ca="1" si="93"/>
        <v>#REF!</v>
      </c>
      <c r="CL65" s="873" t="e">
        <f t="shared" ca="1" si="94"/>
        <v>#REF!</v>
      </c>
      <c r="CM65" s="1712"/>
      <c r="CN65" s="869" t="s">
        <v>42</v>
      </c>
      <c r="CO65" s="1752" t="str">
        <f>集計グループ10</f>
        <v>特建事業部</v>
      </c>
      <c r="CP65" s="1753"/>
      <c r="CQ65" s="1754"/>
      <c r="CR65" s="870" t="e">
        <f ca="1">SUMIFS(INDIRECT("実行度合表集計!C"&amp;CR103,FALSE),実行度合表集計!$I:$I,CO65,実行度合表集計!$S:$S,$A$56,実行度合表集計!$D:$D,"&lt;&gt;")</f>
        <v>#REF!</v>
      </c>
      <c r="CS65" s="871" t="e">
        <f t="shared" ca="1" si="109"/>
        <v>#REF!</v>
      </c>
      <c r="CT65" s="872" t="e">
        <f ca="1">SUMIFS(INDIRECT("実行度合表集計!C"&amp;CT103,FALSE),実行度合表集計!$I:$I,CO65,実行度合表集計!$S:$S,$A$56,実行度合表集計!$D:$D,"&lt;&gt;")</f>
        <v>#REF!</v>
      </c>
      <c r="CU65" s="870" t="e">
        <f ca="1">CT65-SUMIFS(実行度合表集計!$Q:$Q,実行度合表集計!$I:$I,CO65,実行度合表集計!$S:$S,$A$56,実行度合表集計!$D:$D,"&lt;&gt;")*1000</f>
        <v>#REF!</v>
      </c>
      <c r="CV65" s="873" t="e">
        <f ca="1">SUMIFS(INDIRECT("実行度合表集計!C"&amp;CV103,FALSE),実行度合表集計!$I:$I,CO65,実行度合表集計!$S:$S,$A$56,実行度合表集計!$D:$D,"&lt;&gt;")*集計フラグ10</f>
        <v>#REF!</v>
      </c>
      <c r="CW65" s="1752" t="str">
        <f>集計グループ10</f>
        <v>特建事業部</v>
      </c>
      <c r="CX65" s="1753"/>
      <c r="CY65" s="1754"/>
      <c r="CZ65" s="870" t="e">
        <f ca="1">SUMIFS(INDIRECT("実行度合表集計!C"&amp;CZ103,FALSE),実行度合表集計!$I:$I,CW65,実行度合表集計!$S:$S,$A$56,実行度合表集計!$D:$D,"&lt;&gt;")</f>
        <v>#REF!</v>
      </c>
      <c r="DA65" s="871" t="e">
        <f t="shared" ca="1" si="110"/>
        <v>#REF!</v>
      </c>
      <c r="DB65" s="872" t="e">
        <f ca="1">SUMIFS(INDIRECT("実行度合表集計!C"&amp;DB103,FALSE),実行度合表集計!$I:$I,CW65,実行度合表集計!$S:$S,$A$56,実行度合表集計!$D:$D,"&lt;&gt;")</f>
        <v>#REF!</v>
      </c>
      <c r="DC65" s="870" t="e">
        <f ca="1">DB65-SUMIFS(実行度合表集計!$Q:$Q,実行度合表集計!$I:$I,CW65,実行度合表集計!$S:$S,$A$56,実行度合表集計!$D:$D,"&lt;&gt;")*1000</f>
        <v>#REF!</v>
      </c>
      <c r="DD65" s="873" t="e">
        <f ca="1">SUMIFS(INDIRECT("実行度合表集計!C"&amp;DD103,FALSE),実行度合表集計!$I:$I,CW65,実行度合表集計!$S:$S,$A$56,実行度合表集計!$D:$D,"&lt;&gt;")*集計フラグ10</f>
        <v>#REF!</v>
      </c>
      <c r="DE65" s="1752" t="str">
        <f>集計グループ10</f>
        <v>特建事業部</v>
      </c>
      <c r="DF65" s="1753"/>
      <c r="DG65" s="1754"/>
      <c r="DH65" s="870" t="e">
        <f ca="1">SUMIFS(INDIRECT("実行度合表集計!C"&amp;DH103,FALSE),実行度合表集計!$I:$I,DE65,実行度合表集計!$S:$S,$A$56,実行度合表集計!$D:$D,"&lt;&gt;")</f>
        <v>#REF!</v>
      </c>
      <c r="DI65" s="871" t="e">
        <f t="shared" ca="1" si="111"/>
        <v>#REF!</v>
      </c>
      <c r="DJ65" s="872" t="e">
        <f ca="1">SUMIFS(INDIRECT("実行度合表集計!C"&amp;DJ103,FALSE),実行度合表集計!$I:$I,DE65,実行度合表集計!$S:$S,$A$56,実行度合表集計!$D:$D,"&lt;&gt;")</f>
        <v>#REF!</v>
      </c>
      <c r="DK65" s="870" t="e">
        <f ca="1">DJ65-SUMIFS(実行度合表集計!$Q:$Q,実行度合表集計!$I:$I,DE65,実行度合表集計!$S:$S,$A$56,実行度合表集計!$D:$D,"&lt;&gt;")*1000</f>
        <v>#REF!</v>
      </c>
      <c r="DL65" s="873" t="e">
        <f ca="1">SUMIFS(INDIRECT("実行度合表集計!C"&amp;DL103,FALSE),実行度合表集計!$I:$I,DE65,実行度合表集計!$S:$S,$A$56,実行度合表集計!$D:$D,"&lt;&gt;")*集計フラグ10</f>
        <v>#REF!</v>
      </c>
      <c r="DM65" s="874" t="e">
        <f t="shared" ca="1" si="78"/>
        <v>#REF!</v>
      </c>
      <c r="DN65" s="871" t="e">
        <f t="shared" ca="1" si="98"/>
        <v>#REF!</v>
      </c>
      <c r="DO65" s="870" t="e">
        <f t="shared" ca="1" si="79"/>
        <v>#REF!</v>
      </c>
      <c r="DP65" s="875" t="e">
        <f t="shared" ca="1" si="99"/>
        <v>#REF!</v>
      </c>
      <c r="DR65" s="970"/>
      <c r="DS65" s="852"/>
      <c r="DT65" s="853"/>
    </row>
    <row r="66" spans="1:124" ht="14.1" customHeight="1" x14ac:dyDescent="0.25">
      <c r="A66" s="1712"/>
      <c r="B66" s="876" t="s">
        <v>296</v>
      </c>
      <c r="C66" s="1749" t="str">
        <f>集計グループ11</f>
        <v>東京・不動産事業</v>
      </c>
      <c r="D66" s="1750"/>
      <c r="E66" s="1751"/>
      <c r="F66" s="877" t="e">
        <f ca="1">SUMIFS(INDIRECT("実行度合表集計!C"&amp;F103,FALSE),実行度合表集計!$I:$I,C66,実行度合表集計!$S:$S,$A$56,実行度合表集計!$D:$D,"&lt;&gt;")</f>
        <v>#REF!</v>
      </c>
      <c r="G66" s="878" t="e">
        <f t="shared" ca="1" si="100"/>
        <v>#REF!</v>
      </c>
      <c r="H66" s="846" t="e">
        <f ca="1">SUMIFS(INDIRECT("実行度合表集計!C"&amp;H103,FALSE),実行度合表集計!$I:$I,C66,実行度合表集計!$S:$S,$A$56,実行度合表集計!$D:$D,"&lt;&gt;")</f>
        <v>#REF!</v>
      </c>
      <c r="I66" s="877" t="e">
        <f ca="1">H66-SUMIFS(実行度合表集計!$Q:$Q,実行度合表集計!$I:$I,C66,実行度合表集計!$S:$S,$A$56,実行度合表集計!$D:$D,"&lt;&gt;")*1000</f>
        <v>#REF!</v>
      </c>
      <c r="J66" s="879" t="e">
        <f ca="1">SUMIFS(INDIRECT("実行度合表集計!C"&amp;J103,FALSE),実行度合表集計!$I:$I,C66,実行度合表集計!$S:$S,$A$56,実行度合表集計!$D:$D,"&lt;&gt;")*集計フラグ11</f>
        <v>#REF!</v>
      </c>
      <c r="K66" s="1749" t="str">
        <f>集計グループ11</f>
        <v>東京・不動産事業</v>
      </c>
      <c r="L66" s="1750"/>
      <c r="M66" s="1751"/>
      <c r="N66" s="877" t="e">
        <f ca="1">SUMIFS(INDIRECT("実行度合表集計!C"&amp;N103,FALSE),実行度合表集計!$I:$I,K66,実行度合表集計!$S:$S,$A$56,実行度合表集計!$D:$D,"&lt;&gt;")</f>
        <v>#REF!</v>
      </c>
      <c r="O66" s="878" t="e">
        <f t="shared" ca="1" si="101"/>
        <v>#REF!</v>
      </c>
      <c r="P66" s="846" t="e">
        <f ca="1">SUMIFS(INDIRECT("実行度合表集計!C"&amp;P103,FALSE),実行度合表集計!$I:$I,K66,実行度合表集計!$S:$S,$A$56,実行度合表集計!$D:$D,"&lt;&gt;")</f>
        <v>#REF!</v>
      </c>
      <c r="Q66" s="877" t="e">
        <f ca="1">P66-SUMIFS(実行度合表集計!$Q:$Q,実行度合表集計!$I:$I,K66,実行度合表集計!$S:$S,$A$56,実行度合表集計!$D:$D,"&lt;&gt;")*1000</f>
        <v>#REF!</v>
      </c>
      <c r="R66" s="879" t="e">
        <f ca="1">SUMIFS(INDIRECT("実行度合表集計!C"&amp;R103,FALSE),実行度合表集計!$I:$I,K66,実行度合表集計!$S:$S,$A$56,実行度合表集計!$D:$D,"&lt;&gt;")*集計フラグ11</f>
        <v>#REF!</v>
      </c>
      <c r="S66" s="1749" t="str">
        <f>集計グループ11</f>
        <v>東京・不動産事業</v>
      </c>
      <c r="T66" s="1750"/>
      <c r="U66" s="1751"/>
      <c r="V66" s="877" t="e">
        <f ca="1">SUMIFS(INDIRECT("実行度合表集計!C"&amp;V103,FALSE),実行度合表集計!$I:$I,S66,実行度合表集計!$S:$S,$A$56,実行度合表集計!$D:$D,"&lt;&gt;")</f>
        <v>#REF!</v>
      </c>
      <c r="W66" s="878" t="e">
        <f t="shared" ca="1" si="102"/>
        <v>#REF!</v>
      </c>
      <c r="X66" s="846" t="e">
        <f ca="1">SUMIFS(INDIRECT("実行度合表集計!C"&amp;X103,FALSE),実行度合表集計!$I:$I,S66,実行度合表集計!$S:$S,$A$56,実行度合表集計!$D:$D,"&lt;&gt;")</f>
        <v>#REF!</v>
      </c>
      <c r="Y66" s="877" t="e">
        <f ca="1">X66-SUMIFS(実行度合表集計!$Q:$Q,実行度合表集計!$I:$I,S66,実行度合表集計!$S:$S,$A$56,実行度合表集計!$D:$D,"&lt;&gt;")*1000</f>
        <v>#REF!</v>
      </c>
      <c r="Z66" s="879" t="e">
        <f ca="1">SUMIFS(INDIRECT("実行度合表集計!C"&amp;Z103,FALSE),実行度合表集計!$I:$I,S66,実行度合表集計!$S:$S,$A$56,実行度合表集計!$D:$D,"&lt;&gt;")*集計フラグ11</f>
        <v>#REF!</v>
      </c>
      <c r="AA66" s="880" t="e">
        <f t="shared" ca="1" si="72"/>
        <v>#REF!</v>
      </c>
      <c r="AB66" s="878" t="e">
        <f t="shared" ca="1" si="83"/>
        <v>#REF!</v>
      </c>
      <c r="AC66" s="877" t="e">
        <f t="shared" ca="1" si="73"/>
        <v>#REF!</v>
      </c>
      <c r="AD66" s="879" t="e">
        <f t="shared" ca="1" si="74"/>
        <v>#REF!</v>
      </c>
      <c r="AE66" s="1712"/>
      <c r="AF66" s="876" t="s">
        <v>296</v>
      </c>
      <c r="AG66" s="1749" t="str">
        <f>集計グループ11</f>
        <v>東京・不動産事業</v>
      </c>
      <c r="AH66" s="1750"/>
      <c r="AI66" s="1751"/>
      <c r="AJ66" s="877" t="e">
        <f ca="1">SUMIFS(INDIRECT("実行度合表集計!C"&amp;AJ103,FALSE),実行度合表集計!$I:$I,AG66,実行度合表集計!$S:$S,$A$56,実行度合表集計!$D:$D,"&lt;&gt;")</f>
        <v>#REF!</v>
      </c>
      <c r="AK66" s="878" t="e">
        <f t="shared" ca="1" si="103"/>
        <v>#REF!</v>
      </c>
      <c r="AL66" s="846" t="e">
        <f ca="1">SUMIFS(INDIRECT("実行度合表集計!C"&amp;AL103,FALSE),実行度合表集計!$I:$I,AG66,実行度合表集計!$S:$S,$A$56,実行度合表集計!$D:$D,"&lt;&gt;")</f>
        <v>#REF!</v>
      </c>
      <c r="AM66" s="877" t="e">
        <f ca="1">AL66-SUMIFS(実行度合表集計!$Q:$Q,実行度合表集計!$I:$I,AG66,実行度合表集計!$S:$S,$A$56,実行度合表集計!$D:$D,"&lt;&gt;")*1000</f>
        <v>#REF!</v>
      </c>
      <c r="AN66" s="879" t="e">
        <f ca="1">SUMIFS(INDIRECT("実行度合表集計!C"&amp;AN103,FALSE),実行度合表集計!$I:$I,AG66,実行度合表集計!$S:$S,$A$56,実行度合表集計!$D:$D,"&lt;&gt;")*集計フラグ11</f>
        <v>#REF!</v>
      </c>
      <c r="AO66" s="1749" t="str">
        <f>集計グループ11</f>
        <v>東京・不動産事業</v>
      </c>
      <c r="AP66" s="1750"/>
      <c r="AQ66" s="1751"/>
      <c r="AR66" s="877" t="e">
        <f ca="1">SUMIFS(INDIRECT("実行度合表集計!C"&amp;AR103,FALSE),実行度合表集計!$I:$I,AO66,実行度合表集計!$S:$S,$A$56,実行度合表集計!$D:$D,"&lt;&gt;")</f>
        <v>#REF!</v>
      </c>
      <c r="AS66" s="878" t="e">
        <f t="shared" ca="1" si="104"/>
        <v>#REF!</v>
      </c>
      <c r="AT66" s="846" t="e">
        <f ca="1">SUMIFS(INDIRECT("実行度合表集計!C"&amp;AT103,FALSE),実行度合表集計!$I:$I,AO66,実行度合表集計!$S:$S,$A$56,実行度合表集計!$D:$D,"&lt;&gt;")</f>
        <v>#REF!</v>
      </c>
      <c r="AU66" s="877" t="e">
        <f ca="1">AT66-SUMIFS(実行度合表集計!$Q:$Q,実行度合表集計!$I:$I,AO66,実行度合表集計!$S:$S,$A$56,実行度合表集計!$D:$D,"&lt;&gt;")*1000</f>
        <v>#REF!</v>
      </c>
      <c r="AV66" s="879" t="e">
        <f ca="1">SUMIFS(INDIRECT("実行度合表集計!C"&amp;AV103,FALSE),実行度合表集計!$I:$I,AO66,実行度合表集計!$S:$S,$A$56,実行度合表集計!$D:$D,"&lt;&gt;")*集計フラグ11</f>
        <v>#REF!</v>
      </c>
      <c r="AW66" s="1749" t="str">
        <f>集計グループ11</f>
        <v>東京・不動産事業</v>
      </c>
      <c r="AX66" s="1750"/>
      <c r="AY66" s="1751"/>
      <c r="AZ66" s="877" t="e">
        <f ca="1">SUMIFS(INDIRECT("実行度合表集計!C"&amp;AZ103,FALSE),実行度合表集計!$I:$I,AW66,実行度合表集計!$S:$S,$A$56,実行度合表集計!$D:$D,"&lt;&gt;")</f>
        <v>#REF!</v>
      </c>
      <c r="BA66" s="878" t="e">
        <f t="shared" ca="1" si="105"/>
        <v>#REF!</v>
      </c>
      <c r="BB66" s="846" t="e">
        <f ca="1">SUMIFS(INDIRECT("実行度合表集計!C"&amp;BB103,FALSE),実行度合表集計!$I:$I,AW66,実行度合表集計!$S:$S,$A$56,実行度合表集計!$D:$D,"&lt;&gt;")</f>
        <v>#REF!</v>
      </c>
      <c r="BC66" s="877" t="e">
        <f ca="1">BB66-SUMIFS(実行度合表集計!$Q:$Q,実行度合表集計!$I:$I,AW66,実行度合表集計!$S:$S,$A$56,実行度合表集計!$D:$D,"&lt;&gt;")*1000</f>
        <v>#REF!</v>
      </c>
      <c r="BD66" s="879" t="e">
        <f ca="1">SUMIFS(INDIRECT("実行度合表集計!C"&amp;BD103,FALSE),実行度合表集計!$I:$I,AW66,実行度合表集計!$S:$S,$A$56,実行度合表集計!$D:$D,"&lt;&gt;")*集計フラグ11</f>
        <v>#REF!</v>
      </c>
      <c r="BE66" s="880" t="e">
        <f t="shared" ca="1" si="75"/>
        <v>#REF!</v>
      </c>
      <c r="BF66" s="878" t="e">
        <f t="shared" ref="BF66:BF75" ca="1" si="112">IF(BE66&lt;&gt;0,SUMIF($F$4:$BD$4,"利益額",F66:BD66)/BE66,"")</f>
        <v>#REF!</v>
      </c>
      <c r="BG66" s="877" t="e">
        <f t="shared" ca="1" si="76"/>
        <v>#REF!</v>
      </c>
      <c r="BH66" s="879" t="e">
        <f t="shared" ca="1" si="77"/>
        <v>#REF!</v>
      </c>
      <c r="BI66" s="1712"/>
      <c r="BJ66" s="876" t="s">
        <v>296</v>
      </c>
      <c r="BK66" s="1749" t="str">
        <f>集計グループ11</f>
        <v>東京・不動産事業</v>
      </c>
      <c r="BL66" s="1750"/>
      <c r="BM66" s="1751"/>
      <c r="BN66" s="877" t="e">
        <f ca="1">SUMIFS(INDIRECT("実行度合表集計!C"&amp;BN103,FALSE),実行度合表集計!$I:$I,BK66,実行度合表集計!$S:$S,$A$56,実行度合表集計!$D:$D,"&lt;&gt;")</f>
        <v>#REF!</v>
      </c>
      <c r="BO66" s="878" t="e">
        <f t="shared" ca="1" si="106"/>
        <v>#REF!</v>
      </c>
      <c r="BP66" s="846" t="e">
        <f ca="1">SUMIFS(INDIRECT("実行度合表集計!C"&amp;BP103,FALSE),実行度合表集計!$I:$I,BK66,実行度合表集計!$S:$S,$A$56,実行度合表集計!$D:$D,"&lt;&gt;")</f>
        <v>#REF!</v>
      </c>
      <c r="BQ66" s="877" t="e">
        <f ca="1">BP66-SUMIFS(実行度合表集計!$Q:$Q,実行度合表集計!$I:$I,BK66,実行度合表集計!$S:$S,$A$56,実行度合表集計!$D:$D,"&lt;&gt;")*1000</f>
        <v>#REF!</v>
      </c>
      <c r="BR66" s="879" t="e">
        <f ca="1">SUMIFS(INDIRECT("実行度合表集計!C"&amp;BR103,FALSE),実行度合表集計!$I:$I,BK66,実行度合表集計!$S:$S,$A$56,実行度合表集計!$D:$D,"&lt;&gt;")*集計フラグ11</f>
        <v>#REF!</v>
      </c>
      <c r="BS66" s="1749" t="str">
        <f>集計グループ11</f>
        <v>東京・不動産事業</v>
      </c>
      <c r="BT66" s="1750"/>
      <c r="BU66" s="1751"/>
      <c r="BV66" s="877" t="e">
        <f ca="1">SUMIFS(INDIRECT("実行度合表集計!C"&amp;BV103,FALSE),実行度合表集計!$I:$I,BS66,実行度合表集計!$S:$S,$A$56,実行度合表集計!$D:$D,"&lt;&gt;")</f>
        <v>#REF!</v>
      </c>
      <c r="BW66" s="878" t="e">
        <f t="shared" ca="1" si="107"/>
        <v>#REF!</v>
      </c>
      <c r="BX66" s="846" t="e">
        <f ca="1">SUMIFS(INDIRECT("実行度合表集計!C"&amp;BX103,FALSE),実行度合表集計!$I:$I,BS66,実行度合表集計!$S:$S,$A$56,実行度合表集計!$D:$D,"&lt;&gt;")</f>
        <v>#REF!</v>
      </c>
      <c r="BY66" s="877" t="e">
        <f ca="1">BX66-SUMIFS(実行度合表集計!$Q:$Q,実行度合表集計!$I:$I,BS66,実行度合表集計!$S:$S,$A$56,実行度合表集計!$D:$D,"&lt;&gt;")*1000</f>
        <v>#REF!</v>
      </c>
      <c r="BZ66" s="879" t="e">
        <f ca="1">SUMIFS(INDIRECT("実行度合表集計!C"&amp;BZ103,FALSE),実行度合表集計!$I:$I,BS66,実行度合表集計!$S:$S,$A$56,実行度合表集計!$D:$D,"&lt;&gt;")*集計フラグ11</f>
        <v>#REF!</v>
      </c>
      <c r="CA66" s="1749" t="str">
        <f>集計グループ11</f>
        <v>東京・不動産事業</v>
      </c>
      <c r="CB66" s="1750"/>
      <c r="CC66" s="1751"/>
      <c r="CD66" s="877" t="e">
        <f ca="1">SUMIFS(INDIRECT("実行度合表集計!C"&amp;CD103,FALSE),実行度合表集計!$I:$I,CA66,実行度合表集計!$S:$S,$A$56,実行度合表集計!$D:$D,"&lt;&gt;")</f>
        <v>#REF!</v>
      </c>
      <c r="CE66" s="878" t="e">
        <f t="shared" ca="1" si="108"/>
        <v>#REF!</v>
      </c>
      <c r="CF66" s="846" t="e">
        <f ca="1">SUMIFS(INDIRECT("実行度合表集計!C"&amp;CF103,FALSE),実行度合表集計!$I:$I,CA66,実行度合表集計!$S:$S,$A$56,実行度合表集計!$D:$D,"&lt;&gt;")</f>
        <v>#REF!</v>
      </c>
      <c r="CG66" s="877" t="e">
        <f ca="1">CF66-SUMIFS(実行度合表集計!$Q:$Q,実行度合表集計!$I:$I,CA66,実行度合表集計!$S:$S,$A$56,実行度合表集計!$D:$D,"&lt;&gt;")*1000</f>
        <v>#REF!</v>
      </c>
      <c r="CH66" s="879" t="e">
        <f ca="1">SUMIFS(INDIRECT("実行度合表集計!C"&amp;CH103,FALSE),実行度合表集計!$I:$I,CA66,実行度合表集計!$S:$S,$A$56,実行度合表集計!$D:$D,"&lt;&gt;")*集計フラグ11</f>
        <v>#REF!</v>
      </c>
      <c r="CI66" s="880" t="e">
        <f t="shared" ca="1" si="91"/>
        <v>#REF!</v>
      </c>
      <c r="CJ66" s="878" t="e">
        <f t="shared" ca="1" si="92"/>
        <v>#REF!</v>
      </c>
      <c r="CK66" s="877" t="e">
        <f t="shared" ca="1" si="93"/>
        <v>#REF!</v>
      </c>
      <c r="CL66" s="879" t="e">
        <f t="shared" ca="1" si="94"/>
        <v>#REF!</v>
      </c>
      <c r="CM66" s="1712"/>
      <c r="CN66" s="876" t="s">
        <v>296</v>
      </c>
      <c r="CO66" s="1749" t="str">
        <f>集計グループ11</f>
        <v>東京・不動産事業</v>
      </c>
      <c r="CP66" s="1750"/>
      <c r="CQ66" s="1751"/>
      <c r="CR66" s="877" t="e">
        <f ca="1">SUMIFS(INDIRECT("実行度合表集計!C"&amp;CR103,FALSE),実行度合表集計!$I:$I,CO66,実行度合表集計!$S:$S,$A$56,実行度合表集計!$D:$D,"&lt;&gt;")</f>
        <v>#REF!</v>
      </c>
      <c r="CS66" s="878" t="e">
        <f t="shared" ca="1" si="109"/>
        <v>#REF!</v>
      </c>
      <c r="CT66" s="846" t="e">
        <f ca="1">SUMIFS(INDIRECT("実行度合表集計!C"&amp;CT103,FALSE),実行度合表集計!$I:$I,CO66,実行度合表集計!$S:$S,$A$56,実行度合表集計!$D:$D,"&lt;&gt;")</f>
        <v>#REF!</v>
      </c>
      <c r="CU66" s="877" t="e">
        <f ca="1">CT66-SUMIFS(実行度合表集計!$Q:$Q,実行度合表集計!$I:$I,CO66,実行度合表集計!$S:$S,$A$56,実行度合表集計!$D:$D,"&lt;&gt;")*1000</f>
        <v>#REF!</v>
      </c>
      <c r="CV66" s="879" t="e">
        <f ca="1">SUMIFS(INDIRECT("実行度合表集計!C"&amp;CV103,FALSE),実行度合表集計!$I:$I,CO66,実行度合表集計!$S:$S,$A$56,実行度合表集計!$D:$D,"&lt;&gt;")*集計フラグ11</f>
        <v>#REF!</v>
      </c>
      <c r="CW66" s="1749" t="str">
        <f>集計グループ11</f>
        <v>東京・不動産事業</v>
      </c>
      <c r="CX66" s="1750"/>
      <c r="CY66" s="1751"/>
      <c r="CZ66" s="877" t="e">
        <f ca="1">SUMIFS(INDIRECT("実行度合表集計!C"&amp;CZ103,FALSE),実行度合表集計!$I:$I,CW66,実行度合表集計!$S:$S,$A$56,実行度合表集計!$D:$D,"&lt;&gt;")</f>
        <v>#REF!</v>
      </c>
      <c r="DA66" s="878" t="e">
        <f t="shared" ca="1" si="110"/>
        <v>#REF!</v>
      </c>
      <c r="DB66" s="846" t="e">
        <f ca="1">SUMIFS(INDIRECT("実行度合表集計!C"&amp;DB103,FALSE),実行度合表集計!$I:$I,CW66,実行度合表集計!$S:$S,$A$56,実行度合表集計!$D:$D,"&lt;&gt;")</f>
        <v>#REF!</v>
      </c>
      <c r="DC66" s="877" t="e">
        <f ca="1">DB66-SUMIFS(実行度合表集計!$Q:$Q,実行度合表集計!$I:$I,CW66,実行度合表集計!$S:$S,$A$56,実行度合表集計!$D:$D,"&lt;&gt;")*1000</f>
        <v>#REF!</v>
      </c>
      <c r="DD66" s="879" t="e">
        <f ca="1">SUMIFS(INDIRECT("実行度合表集計!C"&amp;DD103,FALSE),実行度合表集計!$I:$I,CW66,実行度合表集計!$S:$S,$A$56,実行度合表集計!$D:$D,"&lt;&gt;")*集計フラグ11</f>
        <v>#REF!</v>
      </c>
      <c r="DE66" s="1749" t="str">
        <f>集計グループ11</f>
        <v>東京・不動産事業</v>
      </c>
      <c r="DF66" s="1750"/>
      <c r="DG66" s="1751"/>
      <c r="DH66" s="877" t="e">
        <f ca="1">SUMIFS(INDIRECT("実行度合表集計!C"&amp;DH103,FALSE),実行度合表集計!$I:$I,DE66,実行度合表集計!$S:$S,$A$56,実行度合表集計!$D:$D,"&lt;&gt;")</f>
        <v>#REF!</v>
      </c>
      <c r="DI66" s="878" t="e">
        <f t="shared" ca="1" si="111"/>
        <v>#REF!</v>
      </c>
      <c r="DJ66" s="846" t="e">
        <f ca="1">SUMIFS(INDIRECT("実行度合表集計!C"&amp;DJ103,FALSE),実行度合表集計!$I:$I,DE66,実行度合表集計!$S:$S,$A$56,実行度合表集計!$D:$D,"&lt;&gt;")</f>
        <v>#REF!</v>
      </c>
      <c r="DK66" s="877" t="e">
        <f ca="1">DJ66-SUMIFS(実行度合表集計!$Q:$Q,実行度合表集計!$I:$I,DE66,実行度合表集計!$S:$S,$A$56,実行度合表集計!$D:$D,"&lt;&gt;")*1000</f>
        <v>#REF!</v>
      </c>
      <c r="DL66" s="879" t="e">
        <f ca="1">SUMIFS(INDIRECT("実行度合表集計!C"&amp;DL103,FALSE),実行度合表集計!$I:$I,DE66,実行度合表集計!$S:$S,$A$56,実行度合表集計!$D:$D,"&lt;&gt;")*集計フラグ11</f>
        <v>#REF!</v>
      </c>
      <c r="DM66" s="880" t="e">
        <f t="shared" ca="1" si="78"/>
        <v>#REF!</v>
      </c>
      <c r="DN66" s="878" t="e">
        <f t="shared" ca="1" si="98"/>
        <v>#REF!</v>
      </c>
      <c r="DO66" s="877" t="e">
        <f t="shared" ca="1" si="79"/>
        <v>#REF!</v>
      </c>
      <c r="DP66" s="881" t="e">
        <f t="shared" ca="1" si="99"/>
        <v>#REF!</v>
      </c>
      <c r="DR66" s="970"/>
      <c r="DS66" s="852"/>
      <c r="DT66" s="853"/>
    </row>
    <row r="67" spans="1:124" ht="14.1" customHeight="1" x14ac:dyDescent="0.25">
      <c r="A67" s="1712"/>
      <c r="B67" s="854" t="s">
        <v>297</v>
      </c>
      <c r="C67" s="1746" t="str">
        <f>集計グループ12</f>
        <v>千葉・不動産事業</v>
      </c>
      <c r="D67" s="1747"/>
      <c r="E67" s="1748"/>
      <c r="F67" s="855" t="e">
        <f ca="1">SUMIFS(INDIRECT("実行度合表集計!C"&amp;F103,FALSE),実行度合表集計!$I:$I,C67,実行度合表集計!$S:$S,$A$56,実行度合表集計!$D:$D,"&lt;&gt;")</f>
        <v>#REF!</v>
      </c>
      <c r="G67" s="845" t="e">
        <f t="shared" ca="1" si="100"/>
        <v>#REF!</v>
      </c>
      <c r="H67" s="856" t="e">
        <f ca="1">SUMIFS(INDIRECT("実行度合表集計!C"&amp;H103,FALSE),実行度合表集計!$I:$I,C67,実行度合表集計!$S:$S,$A$56,実行度合表集計!$D:$D,"&lt;&gt;")</f>
        <v>#REF!</v>
      </c>
      <c r="I67" s="855" t="e">
        <f ca="1">H67-SUMIFS(実行度合表集計!$Q:$Q,実行度合表集計!$I:$I,C67,実行度合表集計!$S:$S,$A$56,実行度合表集計!$D:$D,"&lt;&gt;")*1000</f>
        <v>#REF!</v>
      </c>
      <c r="J67" s="857" t="e">
        <f ca="1">SUMIFS(INDIRECT("実行度合表集計!C"&amp;J103,FALSE),実行度合表集計!$I:$I,C67,実行度合表集計!$S:$S,$A$56,実行度合表集計!$D:$D,"&lt;&gt;")*集計フラグ12</f>
        <v>#REF!</v>
      </c>
      <c r="K67" s="1746" t="str">
        <f>集計グループ12</f>
        <v>千葉・不動産事業</v>
      </c>
      <c r="L67" s="1747"/>
      <c r="M67" s="1748"/>
      <c r="N67" s="855" t="e">
        <f ca="1">SUMIFS(INDIRECT("実行度合表集計!C"&amp;N103,FALSE),実行度合表集計!$I:$I,K67,実行度合表集計!$S:$S,$A$56,実行度合表集計!$D:$D,"&lt;&gt;")</f>
        <v>#REF!</v>
      </c>
      <c r="O67" s="845" t="e">
        <f t="shared" ca="1" si="101"/>
        <v>#REF!</v>
      </c>
      <c r="P67" s="856" t="e">
        <f ca="1">SUMIFS(INDIRECT("実行度合表集計!C"&amp;P103,FALSE),実行度合表集計!$I:$I,K67,実行度合表集計!$S:$S,$A$56,実行度合表集計!$D:$D,"&lt;&gt;")</f>
        <v>#REF!</v>
      </c>
      <c r="Q67" s="855" t="e">
        <f ca="1">P67-SUMIFS(実行度合表集計!$Q:$Q,実行度合表集計!$I:$I,K67,実行度合表集計!$S:$S,$A$56,実行度合表集計!$D:$D,"&lt;&gt;")*1000</f>
        <v>#REF!</v>
      </c>
      <c r="R67" s="857" t="e">
        <f ca="1">SUMIFS(INDIRECT("実行度合表集計!C"&amp;R103,FALSE),実行度合表集計!$I:$I,K67,実行度合表集計!$S:$S,$A$56,実行度合表集計!$D:$D,"&lt;&gt;")*集計フラグ12</f>
        <v>#REF!</v>
      </c>
      <c r="S67" s="1746" t="str">
        <f>集計グループ12</f>
        <v>千葉・不動産事業</v>
      </c>
      <c r="T67" s="1747"/>
      <c r="U67" s="1748"/>
      <c r="V67" s="855" t="e">
        <f ca="1">SUMIFS(INDIRECT("実行度合表集計!C"&amp;V103,FALSE),実行度合表集計!$I:$I,S67,実行度合表集計!$S:$S,$A$56,実行度合表集計!$D:$D,"&lt;&gt;")</f>
        <v>#REF!</v>
      </c>
      <c r="W67" s="845" t="e">
        <f t="shared" ca="1" si="102"/>
        <v>#REF!</v>
      </c>
      <c r="X67" s="856" t="e">
        <f ca="1">SUMIFS(INDIRECT("実行度合表集計!C"&amp;X103,FALSE),実行度合表集計!$I:$I,S67,実行度合表集計!$S:$S,$A$56,実行度合表集計!$D:$D,"&lt;&gt;")</f>
        <v>#REF!</v>
      </c>
      <c r="Y67" s="855" t="e">
        <f ca="1">X67-SUMIFS(実行度合表集計!$Q:$Q,実行度合表集計!$I:$I,S67,実行度合表集計!$S:$S,$A$56,実行度合表集計!$D:$D,"&lt;&gt;")*1000</f>
        <v>#REF!</v>
      </c>
      <c r="Z67" s="857" t="e">
        <f ca="1">SUMIFS(INDIRECT("実行度合表集計!C"&amp;Z103,FALSE),実行度合表集計!$I:$I,S67,実行度合表集計!$S:$S,$A$56,実行度合表集計!$D:$D,"&lt;&gt;")*集計フラグ12</f>
        <v>#REF!</v>
      </c>
      <c r="AA67" s="858" t="e">
        <f t="shared" ca="1" si="72"/>
        <v>#REF!</v>
      </c>
      <c r="AB67" s="845" t="e">
        <f t="shared" ca="1" si="83"/>
        <v>#REF!</v>
      </c>
      <c r="AC67" s="855" t="e">
        <f t="shared" ca="1" si="73"/>
        <v>#REF!</v>
      </c>
      <c r="AD67" s="857" t="e">
        <f t="shared" ca="1" si="74"/>
        <v>#REF!</v>
      </c>
      <c r="AE67" s="1712"/>
      <c r="AF67" s="854" t="s">
        <v>297</v>
      </c>
      <c r="AG67" s="1746" t="str">
        <f>集計グループ12</f>
        <v>千葉・不動産事業</v>
      </c>
      <c r="AH67" s="1747"/>
      <c r="AI67" s="1748"/>
      <c r="AJ67" s="855" t="e">
        <f ca="1">SUMIFS(INDIRECT("実行度合表集計!C"&amp;AJ103,FALSE),実行度合表集計!$I:$I,AG67,実行度合表集計!$S:$S,$A$56,実行度合表集計!$D:$D,"&lt;&gt;")</f>
        <v>#REF!</v>
      </c>
      <c r="AK67" s="845" t="e">
        <f t="shared" ca="1" si="103"/>
        <v>#REF!</v>
      </c>
      <c r="AL67" s="856" t="e">
        <f ca="1">SUMIFS(INDIRECT("実行度合表集計!C"&amp;AL103,FALSE),実行度合表集計!$I:$I,AG67,実行度合表集計!$S:$S,$A$56,実行度合表集計!$D:$D,"&lt;&gt;")</f>
        <v>#REF!</v>
      </c>
      <c r="AM67" s="855" t="e">
        <f ca="1">AL67-SUMIFS(実行度合表集計!$Q:$Q,実行度合表集計!$I:$I,AG67,実行度合表集計!$S:$S,$A$56,実行度合表集計!$D:$D,"&lt;&gt;")*1000</f>
        <v>#REF!</v>
      </c>
      <c r="AN67" s="857" t="e">
        <f ca="1">SUMIFS(INDIRECT("実行度合表集計!C"&amp;AN103,FALSE),実行度合表集計!$I:$I,AG67,実行度合表集計!$S:$S,$A$56,実行度合表集計!$D:$D,"&lt;&gt;")*集計フラグ12</f>
        <v>#REF!</v>
      </c>
      <c r="AO67" s="1746" t="str">
        <f>集計グループ12</f>
        <v>千葉・不動産事業</v>
      </c>
      <c r="AP67" s="1747"/>
      <c r="AQ67" s="1748"/>
      <c r="AR67" s="855" t="e">
        <f ca="1">SUMIFS(INDIRECT("実行度合表集計!C"&amp;AR103,FALSE),実行度合表集計!$I:$I,AO67,実行度合表集計!$S:$S,$A$56,実行度合表集計!$D:$D,"&lt;&gt;")</f>
        <v>#REF!</v>
      </c>
      <c r="AS67" s="845" t="e">
        <f t="shared" ca="1" si="104"/>
        <v>#REF!</v>
      </c>
      <c r="AT67" s="856" t="e">
        <f ca="1">SUMIFS(INDIRECT("実行度合表集計!C"&amp;AT103,FALSE),実行度合表集計!$I:$I,AO67,実行度合表集計!$S:$S,$A$56,実行度合表集計!$D:$D,"&lt;&gt;")</f>
        <v>#REF!</v>
      </c>
      <c r="AU67" s="855" t="e">
        <f ca="1">AT67-SUMIFS(実行度合表集計!$Q:$Q,実行度合表集計!$I:$I,AO67,実行度合表集計!$S:$S,$A$56,実行度合表集計!$D:$D,"&lt;&gt;")*1000</f>
        <v>#REF!</v>
      </c>
      <c r="AV67" s="857" t="e">
        <f ca="1">SUMIFS(INDIRECT("実行度合表集計!C"&amp;AV103,FALSE),実行度合表集計!$I:$I,AO67,実行度合表集計!$S:$S,$A$56,実行度合表集計!$D:$D,"&lt;&gt;")*集計フラグ12</f>
        <v>#REF!</v>
      </c>
      <c r="AW67" s="1746" t="str">
        <f>集計グループ12</f>
        <v>千葉・不動産事業</v>
      </c>
      <c r="AX67" s="1747"/>
      <c r="AY67" s="1748"/>
      <c r="AZ67" s="855" t="e">
        <f ca="1">SUMIFS(INDIRECT("実行度合表集計!C"&amp;AZ103,FALSE),実行度合表集計!$I:$I,AW67,実行度合表集計!$S:$S,$A$56,実行度合表集計!$D:$D,"&lt;&gt;")</f>
        <v>#REF!</v>
      </c>
      <c r="BA67" s="845" t="e">
        <f t="shared" ca="1" si="105"/>
        <v>#REF!</v>
      </c>
      <c r="BB67" s="856" t="e">
        <f ca="1">SUMIFS(INDIRECT("実行度合表集計!C"&amp;BB103,FALSE),実行度合表集計!$I:$I,AW67,実行度合表集計!$S:$S,$A$56,実行度合表集計!$D:$D,"&lt;&gt;")</f>
        <v>#REF!</v>
      </c>
      <c r="BC67" s="855" t="e">
        <f ca="1">BB67-SUMIFS(実行度合表集計!$Q:$Q,実行度合表集計!$I:$I,AW67,実行度合表集計!$S:$S,$A$56,実行度合表集計!$D:$D,"&lt;&gt;")*1000</f>
        <v>#REF!</v>
      </c>
      <c r="BD67" s="857" t="e">
        <f ca="1">SUMIFS(INDIRECT("実行度合表集計!C"&amp;BD103,FALSE),実行度合表集計!$I:$I,AW67,実行度合表集計!$S:$S,$A$56,実行度合表集計!$D:$D,"&lt;&gt;")*集計フラグ12</f>
        <v>#REF!</v>
      </c>
      <c r="BE67" s="858" t="e">
        <f t="shared" ca="1" si="75"/>
        <v>#REF!</v>
      </c>
      <c r="BF67" s="845" t="e">
        <f t="shared" ca="1" si="112"/>
        <v>#REF!</v>
      </c>
      <c r="BG67" s="855" t="e">
        <f t="shared" ca="1" si="76"/>
        <v>#REF!</v>
      </c>
      <c r="BH67" s="857" t="e">
        <f t="shared" ca="1" si="77"/>
        <v>#REF!</v>
      </c>
      <c r="BI67" s="1712"/>
      <c r="BJ67" s="854" t="s">
        <v>297</v>
      </c>
      <c r="BK67" s="1746" t="str">
        <f>集計グループ12</f>
        <v>千葉・不動産事業</v>
      </c>
      <c r="BL67" s="1747"/>
      <c r="BM67" s="1748"/>
      <c r="BN67" s="855" t="e">
        <f ca="1">SUMIFS(INDIRECT("実行度合表集計!C"&amp;BN103,FALSE),実行度合表集計!$I:$I,BK67,実行度合表集計!$S:$S,$A$56,実行度合表集計!$D:$D,"&lt;&gt;")</f>
        <v>#REF!</v>
      </c>
      <c r="BO67" s="845" t="e">
        <f t="shared" ca="1" si="106"/>
        <v>#REF!</v>
      </c>
      <c r="BP67" s="856" t="e">
        <f ca="1">SUMIFS(INDIRECT("実行度合表集計!C"&amp;BP103,FALSE),実行度合表集計!$I:$I,BK67,実行度合表集計!$S:$S,$A$56,実行度合表集計!$D:$D,"&lt;&gt;")</f>
        <v>#REF!</v>
      </c>
      <c r="BQ67" s="855" t="e">
        <f ca="1">BP67-SUMIFS(実行度合表集計!$Q:$Q,実行度合表集計!$I:$I,BK67,実行度合表集計!$S:$S,$A$56,実行度合表集計!$D:$D,"&lt;&gt;")*1000</f>
        <v>#REF!</v>
      </c>
      <c r="BR67" s="857" t="e">
        <f ca="1">SUMIFS(INDIRECT("実行度合表集計!C"&amp;BR103,FALSE),実行度合表集計!$I:$I,BK67,実行度合表集計!$S:$S,$A$56,実行度合表集計!$D:$D,"&lt;&gt;")*集計フラグ12</f>
        <v>#REF!</v>
      </c>
      <c r="BS67" s="1746" t="str">
        <f>集計グループ12</f>
        <v>千葉・不動産事業</v>
      </c>
      <c r="BT67" s="1747"/>
      <c r="BU67" s="1748"/>
      <c r="BV67" s="855" t="e">
        <f ca="1">SUMIFS(INDIRECT("実行度合表集計!C"&amp;BV103,FALSE),実行度合表集計!$I:$I,BS67,実行度合表集計!$S:$S,$A$56,実行度合表集計!$D:$D,"&lt;&gt;")</f>
        <v>#REF!</v>
      </c>
      <c r="BW67" s="845" t="e">
        <f t="shared" ca="1" si="107"/>
        <v>#REF!</v>
      </c>
      <c r="BX67" s="856" t="e">
        <f ca="1">SUMIFS(INDIRECT("実行度合表集計!C"&amp;BX103,FALSE),実行度合表集計!$I:$I,BS67,実行度合表集計!$S:$S,$A$56,実行度合表集計!$D:$D,"&lt;&gt;")</f>
        <v>#REF!</v>
      </c>
      <c r="BY67" s="855" t="e">
        <f ca="1">BX67-SUMIFS(実行度合表集計!$Q:$Q,実行度合表集計!$I:$I,BS67,実行度合表集計!$S:$S,$A$56,実行度合表集計!$D:$D,"&lt;&gt;")*1000</f>
        <v>#REF!</v>
      </c>
      <c r="BZ67" s="857" t="e">
        <f ca="1">SUMIFS(INDIRECT("実行度合表集計!C"&amp;BZ103,FALSE),実行度合表集計!$I:$I,BS67,実行度合表集計!$S:$S,$A$56,実行度合表集計!$D:$D,"&lt;&gt;")*集計フラグ12</f>
        <v>#REF!</v>
      </c>
      <c r="CA67" s="1746" t="str">
        <f>集計グループ12</f>
        <v>千葉・不動産事業</v>
      </c>
      <c r="CB67" s="1747"/>
      <c r="CC67" s="1748"/>
      <c r="CD67" s="855" t="e">
        <f ca="1">SUMIFS(INDIRECT("実行度合表集計!C"&amp;CD103,FALSE),実行度合表集計!$I:$I,CA67,実行度合表集計!$S:$S,$A$56,実行度合表集計!$D:$D,"&lt;&gt;")</f>
        <v>#REF!</v>
      </c>
      <c r="CE67" s="845" t="e">
        <f t="shared" ca="1" si="108"/>
        <v>#REF!</v>
      </c>
      <c r="CF67" s="856" t="e">
        <f ca="1">SUMIFS(INDIRECT("実行度合表集計!C"&amp;CF103,FALSE),実行度合表集計!$I:$I,CA67,実行度合表集計!$S:$S,$A$56,実行度合表集計!$D:$D,"&lt;&gt;")</f>
        <v>#REF!</v>
      </c>
      <c r="CG67" s="855" t="e">
        <f ca="1">CF67-SUMIFS(実行度合表集計!$Q:$Q,実行度合表集計!$I:$I,CA67,実行度合表集計!$S:$S,$A$56,実行度合表集計!$D:$D,"&lt;&gt;")*1000</f>
        <v>#REF!</v>
      </c>
      <c r="CH67" s="857" t="e">
        <f ca="1">SUMIFS(INDIRECT("実行度合表集計!C"&amp;CH103,FALSE),実行度合表集計!$I:$I,CA67,実行度合表集計!$S:$S,$A$56,実行度合表集計!$D:$D,"&lt;&gt;")*集計フラグ12</f>
        <v>#REF!</v>
      </c>
      <c r="CI67" s="858" t="e">
        <f t="shared" ca="1" si="91"/>
        <v>#REF!</v>
      </c>
      <c r="CJ67" s="845" t="e">
        <f t="shared" ca="1" si="92"/>
        <v>#REF!</v>
      </c>
      <c r="CK67" s="855" t="e">
        <f t="shared" ca="1" si="93"/>
        <v>#REF!</v>
      </c>
      <c r="CL67" s="857" t="e">
        <f t="shared" ca="1" si="94"/>
        <v>#REF!</v>
      </c>
      <c r="CM67" s="1712"/>
      <c r="CN67" s="854" t="s">
        <v>297</v>
      </c>
      <c r="CO67" s="1746" t="str">
        <f>集計グループ12</f>
        <v>千葉・不動産事業</v>
      </c>
      <c r="CP67" s="1747"/>
      <c r="CQ67" s="1748"/>
      <c r="CR67" s="855" t="e">
        <f ca="1">SUMIFS(INDIRECT("実行度合表集計!C"&amp;CR103,FALSE),実行度合表集計!$I:$I,CO67,実行度合表集計!$S:$S,$A$56,実行度合表集計!$D:$D,"&lt;&gt;")</f>
        <v>#REF!</v>
      </c>
      <c r="CS67" s="845" t="e">
        <f t="shared" ca="1" si="109"/>
        <v>#REF!</v>
      </c>
      <c r="CT67" s="856" t="e">
        <f ca="1">SUMIFS(INDIRECT("実行度合表集計!C"&amp;CT103,FALSE),実行度合表集計!$I:$I,CO67,実行度合表集計!$S:$S,$A$56,実行度合表集計!$D:$D,"&lt;&gt;")</f>
        <v>#REF!</v>
      </c>
      <c r="CU67" s="855" t="e">
        <f ca="1">CT67-SUMIFS(実行度合表集計!$Q:$Q,実行度合表集計!$I:$I,CO67,実行度合表集計!$S:$S,$A$56,実行度合表集計!$D:$D,"&lt;&gt;")*1000</f>
        <v>#REF!</v>
      </c>
      <c r="CV67" s="857" t="e">
        <f ca="1">SUMIFS(INDIRECT("実行度合表集計!C"&amp;CV103,FALSE),実行度合表集計!$I:$I,CO67,実行度合表集計!$S:$S,$A$56,実行度合表集計!$D:$D,"&lt;&gt;")*集計フラグ12</f>
        <v>#REF!</v>
      </c>
      <c r="CW67" s="1746" t="str">
        <f>集計グループ12</f>
        <v>千葉・不動産事業</v>
      </c>
      <c r="CX67" s="1747"/>
      <c r="CY67" s="1748"/>
      <c r="CZ67" s="855" t="e">
        <f ca="1">SUMIFS(INDIRECT("実行度合表集計!C"&amp;CZ103,FALSE),実行度合表集計!$I:$I,CW67,実行度合表集計!$S:$S,$A$56,実行度合表集計!$D:$D,"&lt;&gt;")</f>
        <v>#REF!</v>
      </c>
      <c r="DA67" s="845" t="e">
        <f t="shared" ca="1" si="110"/>
        <v>#REF!</v>
      </c>
      <c r="DB67" s="856" t="e">
        <f ca="1">SUMIFS(INDIRECT("実行度合表集計!C"&amp;DB103,FALSE),実行度合表集計!$I:$I,CW67,実行度合表集計!$S:$S,$A$56,実行度合表集計!$D:$D,"&lt;&gt;")</f>
        <v>#REF!</v>
      </c>
      <c r="DC67" s="855" t="e">
        <f ca="1">DB67-SUMIFS(実行度合表集計!$Q:$Q,実行度合表集計!$I:$I,CW67,実行度合表集計!$S:$S,$A$56,実行度合表集計!$D:$D,"&lt;&gt;")*1000</f>
        <v>#REF!</v>
      </c>
      <c r="DD67" s="857" t="e">
        <f ca="1">SUMIFS(INDIRECT("実行度合表集計!C"&amp;DD103,FALSE),実行度合表集計!$I:$I,CW67,実行度合表集計!$S:$S,$A$56,実行度合表集計!$D:$D,"&lt;&gt;")*集計フラグ12</f>
        <v>#REF!</v>
      </c>
      <c r="DE67" s="1746" t="str">
        <f>集計グループ12</f>
        <v>千葉・不動産事業</v>
      </c>
      <c r="DF67" s="1747"/>
      <c r="DG67" s="1748"/>
      <c r="DH67" s="855" t="e">
        <f ca="1">SUMIFS(INDIRECT("実行度合表集計!C"&amp;DH103,FALSE),実行度合表集計!$I:$I,DE67,実行度合表集計!$S:$S,$A$56,実行度合表集計!$D:$D,"&lt;&gt;")</f>
        <v>#REF!</v>
      </c>
      <c r="DI67" s="845" t="e">
        <f t="shared" ca="1" si="111"/>
        <v>#REF!</v>
      </c>
      <c r="DJ67" s="856" t="e">
        <f ca="1">SUMIFS(INDIRECT("実行度合表集計!C"&amp;DJ103,FALSE),実行度合表集計!$I:$I,DE67,実行度合表集計!$S:$S,$A$56,実行度合表集計!$D:$D,"&lt;&gt;")</f>
        <v>#REF!</v>
      </c>
      <c r="DK67" s="855" t="e">
        <f ca="1">DJ67-SUMIFS(実行度合表集計!$Q:$Q,実行度合表集計!$I:$I,DE67,実行度合表集計!$S:$S,$A$56,実行度合表集計!$D:$D,"&lt;&gt;")*1000</f>
        <v>#REF!</v>
      </c>
      <c r="DL67" s="857" t="e">
        <f ca="1">SUMIFS(INDIRECT("実行度合表集計!C"&amp;DL103,FALSE),実行度合表集計!$I:$I,DE67,実行度合表集計!$S:$S,$A$56,実行度合表集計!$D:$D,"&lt;&gt;")*集計フラグ12</f>
        <v>#REF!</v>
      </c>
      <c r="DM67" s="858" t="e">
        <f t="shared" ca="1" si="78"/>
        <v>#REF!</v>
      </c>
      <c r="DN67" s="845" t="e">
        <f t="shared" ca="1" si="98"/>
        <v>#REF!</v>
      </c>
      <c r="DO67" s="855" t="e">
        <f t="shared" ca="1" si="79"/>
        <v>#REF!</v>
      </c>
      <c r="DP67" s="859" t="e">
        <f t="shared" ca="1" si="99"/>
        <v>#REF!</v>
      </c>
      <c r="DR67" s="970"/>
      <c r="DS67" s="852"/>
      <c r="DT67" s="853"/>
    </row>
    <row r="68" spans="1:124" ht="14.1" customHeight="1" x14ac:dyDescent="0.25">
      <c r="A68" s="1712"/>
      <c r="B68" s="854" t="s">
        <v>298</v>
      </c>
      <c r="C68" s="1746" t="str">
        <f>集計グループ13</f>
        <v>社会福祉事業</v>
      </c>
      <c r="D68" s="1747"/>
      <c r="E68" s="1748"/>
      <c r="F68" s="855" t="e">
        <f ca="1">SUMIFS(INDIRECT("実行度合表集計!C"&amp;F103,FALSE),実行度合表集計!$I:$I,C68,実行度合表集計!$S:$S,$A$56,実行度合表集計!$D:$D,"&lt;&gt;")</f>
        <v>#REF!</v>
      </c>
      <c r="G68" s="845" t="e">
        <f t="shared" ca="1" si="100"/>
        <v>#REF!</v>
      </c>
      <c r="H68" s="856" t="e">
        <f ca="1">SUMIFS(INDIRECT("実行度合表集計!C"&amp;H103,FALSE),実行度合表集計!$I:$I,C68,実行度合表集計!$S:$S,$A$56,実行度合表集計!$D:$D,"&lt;&gt;")</f>
        <v>#REF!</v>
      </c>
      <c r="I68" s="855" t="e">
        <f ca="1">H68-SUMIFS(実行度合表集計!$Q:$Q,実行度合表集計!$I:$I,C68,実行度合表集計!$S:$S,$A$56,実行度合表集計!$D:$D,"&lt;&gt;")*1000</f>
        <v>#REF!</v>
      </c>
      <c r="J68" s="857" t="e">
        <f ca="1">SUMIFS(INDIRECT("実行度合表集計!C"&amp;J103,FALSE),実行度合表集計!$I:$I,C68,実行度合表集計!$S:$S,$A$56,実行度合表集計!$D:$D,"&lt;&gt;")*集計フラグ13</f>
        <v>#REF!</v>
      </c>
      <c r="K68" s="1746" t="str">
        <f>集計グループ13</f>
        <v>社会福祉事業</v>
      </c>
      <c r="L68" s="1747"/>
      <c r="M68" s="1748"/>
      <c r="N68" s="855" t="e">
        <f ca="1">SUMIFS(INDIRECT("実行度合表集計!C"&amp;N103,FALSE),実行度合表集計!$I:$I,K68,実行度合表集計!$S:$S,$A$56,実行度合表集計!$D:$D,"&lt;&gt;")</f>
        <v>#REF!</v>
      </c>
      <c r="O68" s="845" t="e">
        <f t="shared" ca="1" si="101"/>
        <v>#REF!</v>
      </c>
      <c r="P68" s="856" t="e">
        <f ca="1">SUMIFS(INDIRECT("実行度合表集計!C"&amp;P103,FALSE),実行度合表集計!$I:$I,K68,実行度合表集計!$S:$S,$A$56,実行度合表集計!$D:$D,"&lt;&gt;")</f>
        <v>#REF!</v>
      </c>
      <c r="Q68" s="855" t="e">
        <f ca="1">P68-SUMIFS(実行度合表集計!$Q:$Q,実行度合表集計!$I:$I,K68,実行度合表集計!$S:$S,$A$56,実行度合表集計!$D:$D,"&lt;&gt;")*1000</f>
        <v>#REF!</v>
      </c>
      <c r="R68" s="857" t="e">
        <f ca="1">SUMIFS(INDIRECT("実行度合表集計!C"&amp;R103,FALSE),実行度合表集計!$I:$I,K68,実行度合表集計!$S:$S,$A$56,実行度合表集計!$D:$D,"&lt;&gt;")*集計フラグ13</f>
        <v>#REF!</v>
      </c>
      <c r="S68" s="1746" t="str">
        <f>集計グループ13</f>
        <v>社会福祉事業</v>
      </c>
      <c r="T68" s="1747"/>
      <c r="U68" s="1748"/>
      <c r="V68" s="855" t="e">
        <f ca="1">SUMIFS(INDIRECT("実行度合表集計!C"&amp;V103,FALSE),実行度合表集計!$I:$I,S68,実行度合表集計!$S:$S,$A$56,実行度合表集計!$D:$D,"&lt;&gt;")</f>
        <v>#REF!</v>
      </c>
      <c r="W68" s="845" t="e">
        <f t="shared" ca="1" si="102"/>
        <v>#REF!</v>
      </c>
      <c r="X68" s="856" t="e">
        <f ca="1">SUMIFS(INDIRECT("実行度合表集計!C"&amp;X103,FALSE),実行度合表集計!$I:$I,S68,実行度合表集計!$S:$S,$A$56,実行度合表集計!$D:$D,"&lt;&gt;")</f>
        <v>#REF!</v>
      </c>
      <c r="Y68" s="855" t="e">
        <f ca="1">X68-SUMIFS(実行度合表集計!$Q:$Q,実行度合表集計!$I:$I,S68,実行度合表集計!$S:$S,$A$56,実行度合表集計!$D:$D,"&lt;&gt;")*1000</f>
        <v>#REF!</v>
      </c>
      <c r="Z68" s="857" t="e">
        <f ca="1">SUMIFS(INDIRECT("実行度合表集計!C"&amp;Z103,FALSE),実行度合表集計!$I:$I,S68,実行度合表集計!$S:$S,$A$56,実行度合表集計!$D:$D,"&lt;&gt;")*集計フラグ13</f>
        <v>#REF!</v>
      </c>
      <c r="AA68" s="858" t="e">
        <f t="shared" ca="1" si="72"/>
        <v>#REF!</v>
      </c>
      <c r="AB68" s="845" t="e">
        <f t="shared" ca="1" si="83"/>
        <v>#REF!</v>
      </c>
      <c r="AC68" s="855" t="e">
        <f t="shared" ca="1" si="73"/>
        <v>#REF!</v>
      </c>
      <c r="AD68" s="857" t="e">
        <f t="shared" ca="1" si="74"/>
        <v>#REF!</v>
      </c>
      <c r="AE68" s="1712"/>
      <c r="AF68" s="854" t="s">
        <v>298</v>
      </c>
      <c r="AG68" s="1746" t="str">
        <f>集計グループ13</f>
        <v>社会福祉事業</v>
      </c>
      <c r="AH68" s="1747"/>
      <c r="AI68" s="1748"/>
      <c r="AJ68" s="855" t="e">
        <f ca="1">SUMIFS(INDIRECT("実行度合表集計!C"&amp;AJ103,FALSE),実行度合表集計!$I:$I,AG68,実行度合表集計!$S:$S,$A$56,実行度合表集計!$D:$D,"&lt;&gt;")</f>
        <v>#REF!</v>
      </c>
      <c r="AK68" s="845" t="e">
        <f t="shared" ca="1" si="103"/>
        <v>#REF!</v>
      </c>
      <c r="AL68" s="856" t="e">
        <f ca="1">SUMIFS(INDIRECT("実行度合表集計!C"&amp;AL103,FALSE),実行度合表集計!$I:$I,AG68,実行度合表集計!$S:$S,$A$56,実行度合表集計!$D:$D,"&lt;&gt;")</f>
        <v>#REF!</v>
      </c>
      <c r="AM68" s="855" t="e">
        <f ca="1">AL68-SUMIFS(実行度合表集計!$Q:$Q,実行度合表集計!$I:$I,AG68,実行度合表集計!$S:$S,$A$56,実行度合表集計!$D:$D,"&lt;&gt;")*1000</f>
        <v>#REF!</v>
      </c>
      <c r="AN68" s="857" t="e">
        <f ca="1">SUMIFS(INDIRECT("実行度合表集計!C"&amp;AN103,FALSE),実行度合表集計!$I:$I,AG68,実行度合表集計!$S:$S,$A$56,実行度合表集計!$D:$D,"&lt;&gt;")*集計フラグ13</f>
        <v>#REF!</v>
      </c>
      <c r="AO68" s="1746" t="str">
        <f>集計グループ13</f>
        <v>社会福祉事業</v>
      </c>
      <c r="AP68" s="1747"/>
      <c r="AQ68" s="1748"/>
      <c r="AR68" s="855" t="e">
        <f ca="1">SUMIFS(INDIRECT("実行度合表集計!C"&amp;AR103,FALSE),実行度合表集計!$I:$I,AO68,実行度合表集計!$S:$S,$A$56,実行度合表集計!$D:$D,"&lt;&gt;")</f>
        <v>#REF!</v>
      </c>
      <c r="AS68" s="845" t="e">
        <f t="shared" ca="1" si="104"/>
        <v>#REF!</v>
      </c>
      <c r="AT68" s="856" t="e">
        <f ca="1">SUMIFS(INDIRECT("実行度合表集計!C"&amp;AT103,FALSE),実行度合表集計!$I:$I,AO68,実行度合表集計!$S:$S,$A$56,実行度合表集計!$D:$D,"&lt;&gt;")</f>
        <v>#REF!</v>
      </c>
      <c r="AU68" s="855" t="e">
        <f ca="1">AT68-SUMIFS(実行度合表集計!$Q:$Q,実行度合表集計!$I:$I,AO68,実行度合表集計!$S:$S,$A$56,実行度合表集計!$D:$D,"&lt;&gt;")*1000</f>
        <v>#REF!</v>
      </c>
      <c r="AV68" s="857" t="e">
        <f ca="1">SUMIFS(INDIRECT("実行度合表集計!C"&amp;AV103,FALSE),実行度合表集計!$I:$I,AO68,実行度合表集計!$S:$S,$A$56,実行度合表集計!$D:$D,"&lt;&gt;")*集計フラグ13</f>
        <v>#REF!</v>
      </c>
      <c r="AW68" s="1746" t="str">
        <f>集計グループ13</f>
        <v>社会福祉事業</v>
      </c>
      <c r="AX68" s="1747"/>
      <c r="AY68" s="1748"/>
      <c r="AZ68" s="855" t="e">
        <f ca="1">SUMIFS(INDIRECT("実行度合表集計!C"&amp;AZ103,FALSE),実行度合表集計!$I:$I,AW68,実行度合表集計!$S:$S,$A$56,実行度合表集計!$D:$D,"&lt;&gt;")</f>
        <v>#REF!</v>
      </c>
      <c r="BA68" s="845" t="e">
        <f t="shared" ca="1" si="105"/>
        <v>#REF!</v>
      </c>
      <c r="BB68" s="856" t="e">
        <f ca="1">SUMIFS(INDIRECT("実行度合表集計!C"&amp;BB103,FALSE),実行度合表集計!$I:$I,AW68,実行度合表集計!$S:$S,$A$56,実行度合表集計!$D:$D,"&lt;&gt;")</f>
        <v>#REF!</v>
      </c>
      <c r="BC68" s="855" t="e">
        <f ca="1">BB68-SUMIFS(実行度合表集計!$Q:$Q,実行度合表集計!$I:$I,AW68,実行度合表集計!$S:$S,$A$56,実行度合表集計!$D:$D,"&lt;&gt;")*1000</f>
        <v>#REF!</v>
      </c>
      <c r="BD68" s="857" t="e">
        <f ca="1">SUMIFS(INDIRECT("実行度合表集計!C"&amp;BD103,FALSE),実行度合表集計!$I:$I,AW68,実行度合表集計!$S:$S,$A$56,実行度合表集計!$D:$D,"&lt;&gt;")*集計フラグ13</f>
        <v>#REF!</v>
      </c>
      <c r="BE68" s="858" t="e">
        <f t="shared" ca="1" si="75"/>
        <v>#REF!</v>
      </c>
      <c r="BF68" s="845" t="e">
        <f t="shared" ca="1" si="112"/>
        <v>#REF!</v>
      </c>
      <c r="BG68" s="855" t="e">
        <f t="shared" ca="1" si="76"/>
        <v>#REF!</v>
      </c>
      <c r="BH68" s="857" t="e">
        <f t="shared" ca="1" si="77"/>
        <v>#REF!</v>
      </c>
      <c r="BI68" s="1712"/>
      <c r="BJ68" s="854" t="s">
        <v>298</v>
      </c>
      <c r="BK68" s="1746" t="str">
        <f>集計グループ13</f>
        <v>社会福祉事業</v>
      </c>
      <c r="BL68" s="1747"/>
      <c r="BM68" s="1748"/>
      <c r="BN68" s="855" t="e">
        <f ca="1">SUMIFS(INDIRECT("実行度合表集計!C"&amp;BN103,FALSE),実行度合表集計!$I:$I,BK68,実行度合表集計!$S:$S,$A$56,実行度合表集計!$D:$D,"&lt;&gt;")</f>
        <v>#REF!</v>
      </c>
      <c r="BO68" s="845" t="e">
        <f t="shared" ca="1" si="106"/>
        <v>#REF!</v>
      </c>
      <c r="BP68" s="856" t="e">
        <f ca="1">SUMIFS(INDIRECT("実行度合表集計!C"&amp;BP103,FALSE),実行度合表集計!$I:$I,BK68,実行度合表集計!$S:$S,$A$56,実行度合表集計!$D:$D,"&lt;&gt;")</f>
        <v>#REF!</v>
      </c>
      <c r="BQ68" s="855" t="e">
        <f ca="1">BP68-SUMIFS(実行度合表集計!$Q:$Q,実行度合表集計!$I:$I,BK68,実行度合表集計!$S:$S,$A$56,実行度合表集計!$D:$D,"&lt;&gt;")*1000</f>
        <v>#REF!</v>
      </c>
      <c r="BR68" s="857" t="e">
        <f ca="1">SUMIFS(INDIRECT("実行度合表集計!C"&amp;BR103,FALSE),実行度合表集計!$I:$I,BK68,実行度合表集計!$S:$S,$A$56,実行度合表集計!$D:$D,"&lt;&gt;")*集計フラグ13</f>
        <v>#REF!</v>
      </c>
      <c r="BS68" s="1746" t="str">
        <f>集計グループ13</f>
        <v>社会福祉事業</v>
      </c>
      <c r="BT68" s="1747"/>
      <c r="BU68" s="1748"/>
      <c r="BV68" s="855" t="e">
        <f ca="1">SUMIFS(INDIRECT("実行度合表集計!C"&amp;BV103,FALSE),実行度合表集計!$I:$I,BS68,実行度合表集計!$S:$S,$A$56,実行度合表集計!$D:$D,"&lt;&gt;")</f>
        <v>#REF!</v>
      </c>
      <c r="BW68" s="845" t="e">
        <f t="shared" ca="1" si="107"/>
        <v>#REF!</v>
      </c>
      <c r="BX68" s="856" t="e">
        <f ca="1">SUMIFS(INDIRECT("実行度合表集計!C"&amp;BX103,FALSE),実行度合表集計!$I:$I,BS68,実行度合表集計!$S:$S,$A$56,実行度合表集計!$D:$D,"&lt;&gt;")</f>
        <v>#REF!</v>
      </c>
      <c r="BY68" s="855" t="e">
        <f ca="1">BX68-SUMIFS(実行度合表集計!$Q:$Q,実行度合表集計!$I:$I,BS68,実行度合表集計!$S:$S,$A$56,実行度合表集計!$D:$D,"&lt;&gt;")*1000</f>
        <v>#REF!</v>
      </c>
      <c r="BZ68" s="857" t="e">
        <f ca="1">SUMIFS(INDIRECT("実行度合表集計!C"&amp;BZ103,FALSE),実行度合表集計!$I:$I,BS68,実行度合表集計!$S:$S,$A$56,実行度合表集計!$D:$D,"&lt;&gt;")*集計フラグ13</f>
        <v>#REF!</v>
      </c>
      <c r="CA68" s="1746" t="str">
        <f>集計グループ13</f>
        <v>社会福祉事業</v>
      </c>
      <c r="CB68" s="1747"/>
      <c r="CC68" s="1748"/>
      <c r="CD68" s="855" t="e">
        <f ca="1">SUMIFS(INDIRECT("実行度合表集計!C"&amp;CD103,FALSE),実行度合表集計!$I:$I,CA68,実行度合表集計!$S:$S,$A$56,実行度合表集計!$D:$D,"&lt;&gt;")</f>
        <v>#REF!</v>
      </c>
      <c r="CE68" s="845" t="e">
        <f t="shared" ca="1" si="108"/>
        <v>#REF!</v>
      </c>
      <c r="CF68" s="856" t="e">
        <f ca="1">SUMIFS(INDIRECT("実行度合表集計!C"&amp;CF103,FALSE),実行度合表集計!$I:$I,CA68,実行度合表集計!$S:$S,$A$56,実行度合表集計!$D:$D,"&lt;&gt;")</f>
        <v>#REF!</v>
      </c>
      <c r="CG68" s="855" t="e">
        <f ca="1">CF68-SUMIFS(実行度合表集計!$Q:$Q,実行度合表集計!$I:$I,CA68,実行度合表集計!$S:$S,$A$56,実行度合表集計!$D:$D,"&lt;&gt;")*1000</f>
        <v>#REF!</v>
      </c>
      <c r="CH68" s="857" t="e">
        <f ca="1">SUMIFS(INDIRECT("実行度合表集計!C"&amp;CH103,FALSE),実行度合表集計!$I:$I,CA68,実行度合表集計!$S:$S,$A$56,実行度合表集計!$D:$D,"&lt;&gt;")*集計フラグ13</f>
        <v>#REF!</v>
      </c>
      <c r="CI68" s="858" t="e">
        <f t="shared" ca="1" si="91"/>
        <v>#REF!</v>
      </c>
      <c r="CJ68" s="845" t="e">
        <f t="shared" ca="1" si="92"/>
        <v>#REF!</v>
      </c>
      <c r="CK68" s="855" t="e">
        <f t="shared" ca="1" si="93"/>
        <v>#REF!</v>
      </c>
      <c r="CL68" s="857" t="e">
        <f t="shared" ca="1" si="94"/>
        <v>#REF!</v>
      </c>
      <c r="CM68" s="1712"/>
      <c r="CN68" s="854" t="s">
        <v>298</v>
      </c>
      <c r="CO68" s="1746" t="str">
        <f>集計グループ13</f>
        <v>社会福祉事業</v>
      </c>
      <c r="CP68" s="1747"/>
      <c r="CQ68" s="1748"/>
      <c r="CR68" s="855" t="e">
        <f ca="1">SUMIFS(INDIRECT("実行度合表集計!C"&amp;CR103,FALSE),実行度合表集計!$I:$I,CO68,実行度合表集計!$S:$S,$A$56,実行度合表集計!$D:$D,"&lt;&gt;")</f>
        <v>#REF!</v>
      </c>
      <c r="CS68" s="845" t="e">
        <f t="shared" ca="1" si="109"/>
        <v>#REF!</v>
      </c>
      <c r="CT68" s="856" t="e">
        <f ca="1">SUMIFS(INDIRECT("実行度合表集計!C"&amp;CT103,FALSE),実行度合表集計!$I:$I,CO68,実行度合表集計!$S:$S,$A$56,実行度合表集計!$D:$D,"&lt;&gt;")</f>
        <v>#REF!</v>
      </c>
      <c r="CU68" s="855" t="e">
        <f ca="1">CT68-SUMIFS(実行度合表集計!$Q:$Q,実行度合表集計!$I:$I,CO68,実行度合表集計!$S:$S,$A$56,実行度合表集計!$D:$D,"&lt;&gt;")*1000</f>
        <v>#REF!</v>
      </c>
      <c r="CV68" s="857" t="e">
        <f ca="1">SUMIFS(INDIRECT("実行度合表集計!C"&amp;CV103,FALSE),実行度合表集計!$I:$I,CO68,実行度合表集計!$S:$S,$A$56,実行度合表集計!$D:$D,"&lt;&gt;")*集計フラグ13</f>
        <v>#REF!</v>
      </c>
      <c r="CW68" s="1746" t="str">
        <f>集計グループ13</f>
        <v>社会福祉事業</v>
      </c>
      <c r="CX68" s="1747"/>
      <c r="CY68" s="1748"/>
      <c r="CZ68" s="855" t="e">
        <f ca="1">SUMIFS(INDIRECT("実行度合表集計!C"&amp;CZ103,FALSE),実行度合表集計!$I:$I,CW68,実行度合表集計!$S:$S,$A$56,実行度合表集計!$D:$D,"&lt;&gt;")</f>
        <v>#REF!</v>
      </c>
      <c r="DA68" s="845" t="e">
        <f t="shared" ca="1" si="110"/>
        <v>#REF!</v>
      </c>
      <c r="DB68" s="856" t="e">
        <f ca="1">SUMIFS(INDIRECT("実行度合表集計!C"&amp;DB103,FALSE),実行度合表集計!$I:$I,CW68,実行度合表集計!$S:$S,$A$56,実行度合表集計!$D:$D,"&lt;&gt;")</f>
        <v>#REF!</v>
      </c>
      <c r="DC68" s="855" t="e">
        <f ca="1">DB68-SUMIFS(実行度合表集計!$Q:$Q,実行度合表集計!$I:$I,CW68,実行度合表集計!$S:$S,$A$56,実行度合表集計!$D:$D,"&lt;&gt;")*1000</f>
        <v>#REF!</v>
      </c>
      <c r="DD68" s="857" t="e">
        <f ca="1">SUMIFS(INDIRECT("実行度合表集計!C"&amp;DD103,FALSE),実行度合表集計!$I:$I,CW68,実行度合表集計!$S:$S,$A$56,実行度合表集計!$D:$D,"&lt;&gt;")*集計フラグ13</f>
        <v>#REF!</v>
      </c>
      <c r="DE68" s="1746" t="str">
        <f>集計グループ13</f>
        <v>社会福祉事業</v>
      </c>
      <c r="DF68" s="1747"/>
      <c r="DG68" s="1748"/>
      <c r="DH68" s="855" t="e">
        <f ca="1">SUMIFS(INDIRECT("実行度合表集計!C"&amp;DH103,FALSE),実行度合表集計!$I:$I,DE68,実行度合表集計!$S:$S,$A$56,実行度合表集計!$D:$D,"&lt;&gt;")</f>
        <v>#REF!</v>
      </c>
      <c r="DI68" s="845" t="e">
        <f t="shared" ca="1" si="111"/>
        <v>#REF!</v>
      </c>
      <c r="DJ68" s="856" t="e">
        <f ca="1">SUMIFS(INDIRECT("実行度合表集計!C"&amp;DJ103,FALSE),実行度合表集計!$I:$I,DE68,実行度合表集計!$S:$S,$A$56,実行度合表集計!$D:$D,"&lt;&gt;")</f>
        <v>#REF!</v>
      </c>
      <c r="DK68" s="855" t="e">
        <f ca="1">DJ68-SUMIFS(実行度合表集計!$Q:$Q,実行度合表集計!$I:$I,DE68,実行度合表集計!$S:$S,$A$56,実行度合表集計!$D:$D,"&lt;&gt;")*1000</f>
        <v>#REF!</v>
      </c>
      <c r="DL68" s="857" t="e">
        <f ca="1">SUMIFS(INDIRECT("実行度合表集計!C"&amp;DL103,FALSE),実行度合表集計!$I:$I,DE68,実行度合表集計!$S:$S,$A$56,実行度合表集計!$D:$D,"&lt;&gt;")*集計フラグ13</f>
        <v>#REF!</v>
      </c>
      <c r="DM68" s="858" t="e">
        <f t="shared" ca="1" si="78"/>
        <v>#REF!</v>
      </c>
      <c r="DN68" s="845" t="e">
        <f t="shared" ca="1" si="98"/>
        <v>#REF!</v>
      </c>
      <c r="DO68" s="855" t="e">
        <f t="shared" ca="1" si="79"/>
        <v>#REF!</v>
      </c>
      <c r="DP68" s="859" t="e">
        <f t="shared" ca="1" si="99"/>
        <v>#REF!</v>
      </c>
      <c r="DR68" s="970"/>
      <c r="DS68" s="852"/>
      <c r="DT68" s="853"/>
    </row>
    <row r="69" spans="1:124" ht="14.1" customHeight="1" x14ac:dyDescent="0.25">
      <c r="A69" s="1712"/>
      <c r="B69" s="854" t="s">
        <v>299</v>
      </c>
      <c r="C69" s="1746" t="str">
        <f>集計グループ14</f>
        <v>第一建材工業</v>
      </c>
      <c r="D69" s="1747"/>
      <c r="E69" s="1748"/>
      <c r="F69" s="855" t="e">
        <f ca="1">SUMIFS(INDIRECT("実行度合表集計!C"&amp;F103,FALSE),実行度合表集計!$I:$I,C69,実行度合表集計!$S:$S,$A$56,実行度合表集計!$D:$D,"&lt;&gt;")</f>
        <v>#REF!</v>
      </c>
      <c r="G69" s="845" t="e">
        <f t="shared" ca="1" si="100"/>
        <v>#REF!</v>
      </c>
      <c r="H69" s="856" t="e">
        <f ca="1">SUMIFS(INDIRECT("実行度合表集計!C"&amp;H103,FALSE),実行度合表集計!$I:$I,C69,実行度合表集計!$S:$S,$A$56,実行度合表集計!$D:$D,"&lt;&gt;")</f>
        <v>#REF!</v>
      </c>
      <c r="I69" s="855" t="e">
        <f ca="1">H69-SUMIFS(実行度合表集計!$Q:$Q,実行度合表集計!$I:$I,C69,実行度合表集計!$S:$S,$A$56,実行度合表集計!$D:$D,"&lt;&gt;")*1000</f>
        <v>#REF!</v>
      </c>
      <c r="J69" s="857" t="e">
        <f ca="1">SUMIFS(INDIRECT("実行度合表集計!C"&amp;J103,FALSE),実行度合表集計!$I:$I,C69,実行度合表集計!$S:$S,$A$56,実行度合表集計!$D:$D,"&lt;&gt;")*集計フラグ14</f>
        <v>#REF!</v>
      </c>
      <c r="K69" s="1746" t="str">
        <f>集計グループ14</f>
        <v>第一建材工業</v>
      </c>
      <c r="L69" s="1747"/>
      <c r="M69" s="1748"/>
      <c r="N69" s="855" t="e">
        <f ca="1">SUMIFS(INDIRECT("実行度合表集計!C"&amp;N103,FALSE),実行度合表集計!$I:$I,K69,実行度合表集計!$S:$S,$A$56,実行度合表集計!$D:$D,"&lt;&gt;")</f>
        <v>#REF!</v>
      </c>
      <c r="O69" s="845" t="e">
        <f t="shared" ca="1" si="101"/>
        <v>#REF!</v>
      </c>
      <c r="P69" s="856" t="e">
        <f ca="1">SUMIFS(INDIRECT("実行度合表集計!C"&amp;P103,FALSE),実行度合表集計!$I:$I,K69,実行度合表集計!$S:$S,$A$56,実行度合表集計!$D:$D,"&lt;&gt;")</f>
        <v>#REF!</v>
      </c>
      <c r="Q69" s="855" t="e">
        <f ca="1">P69-SUMIFS(実行度合表集計!$Q:$Q,実行度合表集計!$I:$I,K69,実行度合表集計!$S:$S,$A$56,実行度合表集計!$D:$D,"&lt;&gt;")*1000</f>
        <v>#REF!</v>
      </c>
      <c r="R69" s="857" t="e">
        <f ca="1">SUMIFS(INDIRECT("実行度合表集計!C"&amp;R103,FALSE),実行度合表集計!$I:$I,K69,実行度合表集計!$S:$S,$A$56,実行度合表集計!$D:$D,"&lt;&gt;")*集計フラグ14</f>
        <v>#REF!</v>
      </c>
      <c r="S69" s="1746" t="str">
        <f>集計グループ14</f>
        <v>第一建材工業</v>
      </c>
      <c r="T69" s="1747"/>
      <c r="U69" s="1748"/>
      <c r="V69" s="855" t="e">
        <f ca="1">SUMIFS(INDIRECT("実行度合表集計!C"&amp;V103,FALSE),実行度合表集計!$I:$I,S69,実行度合表集計!$S:$S,$A$56,実行度合表集計!$D:$D,"&lt;&gt;")</f>
        <v>#REF!</v>
      </c>
      <c r="W69" s="845" t="e">
        <f t="shared" ca="1" si="102"/>
        <v>#REF!</v>
      </c>
      <c r="X69" s="856" t="e">
        <f ca="1">SUMIFS(INDIRECT("実行度合表集計!C"&amp;X103,FALSE),実行度合表集計!$I:$I,S69,実行度合表集計!$S:$S,$A$56,実行度合表集計!$D:$D,"&lt;&gt;")</f>
        <v>#REF!</v>
      </c>
      <c r="Y69" s="855" t="e">
        <f ca="1">X69-SUMIFS(実行度合表集計!$Q:$Q,実行度合表集計!$I:$I,S69,実行度合表集計!$S:$S,$A$56,実行度合表集計!$D:$D,"&lt;&gt;")*1000</f>
        <v>#REF!</v>
      </c>
      <c r="Z69" s="857" t="e">
        <f ca="1">SUMIFS(INDIRECT("実行度合表集計!C"&amp;Z103,FALSE),実行度合表集計!$I:$I,S69,実行度合表集計!$S:$S,$A$56,実行度合表集計!$D:$D,"&lt;&gt;")*集計フラグ14</f>
        <v>#REF!</v>
      </c>
      <c r="AA69" s="858" t="e">
        <f t="shared" ca="1" si="72"/>
        <v>#REF!</v>
      </c>
      <c r="AB69" s="845" t="e">
        <f t="shared" ca="1" si="83"/>
        <v>#REF!</v>
      </c>
      <c r="AC69" s="855" t="e">
        <f t="shared" ca="1" si="73"/>
        <v>#REF!</v>
      </c>
      <c r="AD69" s="857" t="e">
        <f t="shared" ca="1" si="74"/>
        <v>#REF!</v>
      </c>
      <c r="AE69" s="1712"/>
      <c r="AF69" s="854" t="s">
        <v>299</v>
      </c>
      <c r="AG69" s="1746" t="str">
        <f>集計グループ14</f>
        <v>第一建材工業</v>
      </c>
      <c r="AH69" s="1747"/>
      <c r="AI69" s="1748"/>
      <c r="AJ69" s="855" t="e">
        <f ca="1">SUMIFS(INDIRECT("実行度合表集計!C"&amp;AJ103,FALSE),実行度合表集計!$I:$I,AG69,実行度合表集計!$S:$S,$A$56,実行度合表集計!$D:$D,"&lt;&gt;")</f>
        <v>#REF!</v>
      </c>
      <c r="AK69" s="845" t="e">
        <f t="shared" ca="1" si="103"/>
        <v>#REF!</v>
      </c>
      <c r="AL69" s="856" t="e">
        <f ca="1">SUMIFS(INDIRECT("実行度合表集計!C"&amp;AL103,FALSE),実行度合表集計!$I:$I,AG69,実行度合表集計!$S:$S,$A$56,実行度合表集計!$D:$D,"&lt;&gt;")</f>
        <v>#REF!</v>
      </c>
      <c r="AM69" s="855" t="e">
        <f ca="1">AL69-SUMIFS(実行度合表集計!$Q:$Q,実行度合表集計!$I:$I,AG69,実行度合表集計!$S:$S,$A$56,実行度合表集計!$D:$D,"&lt;&gt;")*1000</f>
        <v>#REF!</v>
      </c>
      <c r="AN69" s="857" t="e">
        <f ca="1">SUMIFS(INDIRECT("実行度合表集計!C"&amp;AN103,FALSE),実行度合表集計!$I:$I,AG69,実行度合表集計!$S:$S,$A$56,実行度合表集計!$D:$D,"&lt;&gt;")*集計フラグ14</f>
        <v>#REF!</v>
      </c>
      <c r="AO69" s="1746" t="str">
        <f>集計グループ14</f>
        <v>第一建材工業</v>
      </c>
      <c r="AP69" s="1747"/>
      <c r="AQ69" s="1748"/>
      <c r="AR69" s="855" t="e">
        <f ca="1">SUMIFS(INDIRECT("実行度合表集計!C"&amp;AR103,FALSE),実行度合表集計!$I:$I,AO69,実行度合表集計!$S:$S,$A$56,実行度合表集計!$D:$D,"&lt;&gt;")</f>
        <v>#REF!</v>
      </c>
      <c r="AS69" s="845" t="e">
        <f t="shared" ca="1" si="104"/>
        <v>#REF!</v>
      </c>
      <c r="AT69" s="856" t="e">
        <f ca="1">SUMIFS(INDIRECT("実行度合表集計!C"&amp;AT103,FALSE),実行度合表集計!$I:$I,AO69,実行度合表集計!$S:$S,$A$56,実行度合表集計!$D:$D,"&lt;&gt;")</f>
        <v>#REF!</v>
      </c>
      <c r="AU69" s="855" t="e">
        <f ca="1">AT69-SUMIFS(実行度合表集計!$Q:$Q,実行度合表集計!$I:$I,AO69,実行度合表集計!$S:$S,$A$56,実行度合表集計!$D:$D,"&lt;&gt;")*1000</f>
        <v>#REF!</v>
      </c>
      <c r="AV69" s="857" t="e">
        <f ca="1">SUMIFS(INDIRECT("実行度合表集計!C"&amp;AV103,FALSE),実行度合表集計!$I:$I,AO69,実行度合表集計!$S:$S,$A$56,実行度合表集計!$D:$D,"&lt;&gt;")*集計フラグ14</f>
        <v>#REF!</v>
      </c>
      <c r="AW69" s="1746" t="str">
        <f>集計グループ14</f>
        <v>第一建材工業</v>
      </c>
      <c r="AX69" s="1747"/>
      <c r="AY69" s="1748"/>
      <c r="AZ69" s="855" t="e">
        <f ca="1">SUMIFS(INDIRECT("実行度合表集計!C"&amp;AZ103,FALSE),実行度合表集計!$I:$I,AW69,実行度合表集計!$S:$S,$A$56,実行度合表集計!$D:$D,"&lt;&gt;")</f>
        <v>#REF!</v>
      </c>
      <c r="BA69" s="845" t="e">
        <f t="shared" ca="1" si="105"/>
        <v>#REF!</v>
      </c>
      <c r="BB69" s="856" t="e">
        <f ca="1">SUMIFS(INDIRECT("実行度合表集計!C"&amp;BB103,FALSE),実行度合表集計!$I:$I,AW69,実行度合表集計!$S:$S,$A$56,実行度合表集計!$D:$D,"&lt;&gt;")</f>
        <v>#REF!</v>
      </c>
      <c r="BC69" s="855" t="e">
        <f ca="1">BB69-SUMIFS(実行度合表集計!$Q:$Q,実行度合表集計!$I:$I,AW69,実行度合表集計!$S:$S,$A$56,実行度合表集計!$D:$D,"&lt;&gt;")*1000</f>
        <v>#REF!</v>
      </c>
      <c r="BD69" s="857" t="e">
        <f ca="1">SUMIFS(INDIRECT("実行度合表集計!C"&amp;BD103,FALSE),実行度合表集計!$I:$I,AW69,実行度合表集計!$S:$S,$A$56,実行度合表集計!$D:$D,"&lt;&gt;")*集計フラグ14</f>
        <v>#REF!</v>
      </c>
      <c r="BE69" s="858" t="e">
        <f t="shared" ca="1" si="75"/>
        <v>#REF!</v>
      </c>
      <c r="BF69" s="845" t="e">
        <f t="shared" ca="1" si="112"/>
        <v>#REF!</v>
      </c>
      <c r="BG69" s="855" t="e">
        <f t="shared" ca="1" si="76"/>
        <v>#REF!</v>
      </c>
      <c r="BH69" s="857" t="e">
        <f t="shared" ca="1" si="77"/>
        <v>#REF!</v>
      </c>
      <c r="BI69" s="1712"/>
      <c r="BJ69" s="854" t="s">
        <v>299</v>
      </c>
      <c r="BK69" s="1746" t="str">
        <f>集計グループ14</f>
        <v>第一建材工業</v>
      </c>
      <c r="BL69" s="1747"/>
      <c r="BM69" s="1748"/>
      <c r="BN69" s="855" t="e">
        <f ca="1">SUMIFS(INDIRECT("実行度合表集計!C"&amp;BN103,FALSE),実行度合表集計!$I:$I,BK69,実行度合表集計!$S:$S,$A$56,実行度合表集計!$D:$D,"&lt;&gt;")</f>
        <v>#REF!</v>
      </c>
      <c r="BO69" s="845" t="e">
        <f t="shared" ca="1" si="106"/>
        <v>#REF!</v>
      </c>
      <c r="BP69" s="856" t="e">
        <f ca="1">SUMIFS(INDIRECT("実行度合表集計!C"&amp;BP103,FALSE),実行度合表集計!$I:$I,BK69,実行度合表集計!$S:$S,$A$56,実行度合表集計!$D:$D,"&lt;&gt;")</f>
        <v>#REF!</v>
      </c>
      <c r="BQ69" s="855" t="e">
        <f ca="1">BP69-SUMIFS(実行度合表集計!$Q:$Q,実行度合表集計!$I:$I,BK69,実行度合表集計!$S:$S,$A$56,実行度合表集計!$D:$D,"&lt;&gt;")*1000</f>
        <v>#REF!</v>
      </c>
      <c r="BR69" s="857" t="e">
        <f ca="1">SUMIFS(INDIRECT("実行度合表集計!C"&amp;BR103,FALSE),実行度合表集計!$I:$I,BK69,実行度合表集計!$S:$S,$A$56,実行度合表集計!$D:$D,"&lt;&gt;")*集計フラグ14</f>
        <v>#REF!</v>
      </c>
      <c r="BS69" s="1746" t="str">
        <f>集計グループ14</f>
        <v>第一建材工業</v>
      </c>
      <c r="BT69" s="1747"/>
      <c r="BU69" s="1748"/>
      <c r="BV69" s="855" t="e">
        <f ca="1">SUMIFS(INDIRECT("実行度合表集計!C"&amp;BV103,FALSE),実行度合表集計!$I:$I,BS69,実行度合表集計!$S:$S,$A$56,実行度合表集計!$D:$D,"&lt;&gt;")</f>
        <v>#REF!</v>
      </c>
      <c r="BW69" s="845" t="e">
        <f t="shared" ca="1" si="107"/>
        <v>#REF!</v>
      </c>
      <c r="BX69" s="856" t="e">
        <f ca="1">SUMIFS(INDIRECT("実行度合表集計!C"&amp;BX103,FALSE),実行度合表集計!$I:$I,BS69,実行度合表集計!$S:$S,$A$56,実行度合表集計!$D:$D,"&lt;&gt;")</f>
        <v>#REF!</v>
      </c>
      <c r="BY69" s="855" t="e">
        <f ca="1">BX69-SUMIFS(実行度合表集計!$Q:$Q,実行度合表集計!$I:$I,BS69,実行度合表集計!$S:$S,$A$56,実行度合表集計!$D:$D,"&lt;&gt;")*1000</f>
        <v>#REF!</v>
      </c>
      <c r="BZ69" s="857" t="e">
        <f ca="1">SUMIFS(INDIRECT("実行度合表集計!C"&amp;BZ103,FALSE),実行度合表集計!$I:$I,BS69,実行度合表集計!$S:$S,$A$56,実行度合表集計!$D:$D,"&lt;&gt;")*集計フラグ14</f>
        <v>#REF!</v>
      </c>
      <c r="CA69" s="1746" t="str">
        <f>集計グループ14</f>
        <v>第一建材工業</v>
      </c>
      <c r="CB69" s="1747"/>
      <c r="CC69" s="1748"/>
      <c r="CD69" s="855" t="e">
        <f ca="1">SUMIFS(INDIRECT("実行度合表集計!C"&amp;CD103,FALSE),実行度合表集計!$I:$I,CA69,実行度合表集計!$S:$S,$A$56,実行度合表集計!$D:$D,"&lt;&gt;")</f>
        <v>#REF!</v>
      </c>
      <c r="CE69" s="845" t="e">
        <f t="shared" ca="1" si="108"/>
        <v>#REF!</v>
      </c>
      <c r="CF69" s="856" t="e">
        <f ca="1">SUMIFS(INDIRECT("実行度合表集計!C"&amp;CF103,FALSE),実行度合表集計!$I:$I,CA69,実行度合表集計!$S:$S,$A$56,実行度合表集計!$D:$D,"&lt;&gt;")</f>
        <v>#REF!</v>
      </c>
      <c r="CG69" s="855" t="e">
        <f ca="1">CF69-SUMIFS(実行度合表集計!$Q:$Q,実行度合表集計!$I:$I,CA69,実行度合表集計!$S:$S,$A$56,実行度合表集計!$D:$D,"&lt;&gt;")*1000</f>
        <v>#REF!</v>
      </c>
      <c r="CH69" s="857" t="e">
        <f ca="1">SUMIFS(INDIRECT("実行度合表集計!C"&amp;CH103,FALSE),実行度合表集計!$I:$I,CA69,実行度合表集計!$S:$S,$A$56,実行度合表集計!$D:$D,"&lt;&gt;")*集計フラグ14</f>
        <v>#REF!</v>
      </c>
      <c r="CI69" s="858" t="e">
        <f t="shared" ca="1" si="91"/>
        <v>#REF!</v>
      </c>
      <c r="CJ69" s="845" t="e">
        <f t="shared" ca="1" si="92"/>
        <v>#REF!</v>
      </c>
      <c r="CK69" s="855" t="e">
        <f t="shared" ca="1" si="93"/>
        <v>#REF!</v>
      </c>
      <c r="CL69" s="857" t="e">
        <f t="shared" ca="1" si="94"/>
        <v>#REF!</v>
      </c>
      <c r="CM69" s="1712"/>
      <c r="CN69" s="854" t="s">
        <v>299</v>
      </c>
      <c r="CO69" s="1746" t="str">
        <f>集計グループ14</f>
        <v>第一建材工業</v>
      </c>
      <c r="CP69" s="1747"/>
      <c r="CQ69" s="1748"/>
      <c r="CR69" s="855" t="e">
        <f ca="1">SUMIFS(INDIRECT("実行度合表集計!C"&amp;CR103,FALSE),実行度合表集計!$I:$I,CO69,実行度合表集計!$S:$S,$A$56,実行度合表集計!$D:$D,"&lt;&gt;")</f>
        <v>#REF!</v>
      </c>
      <c r="CS69" s="845" t="e">
        <f t="shared" ca="1" si="109"/>
        <v>#REF!</v>
      </c>
      <c r="CT69" s="856" t="e">
        <f ca="1">SUMIFS(INDIRECT("実行度合表集計!C"&amp;CT103,FALSE),実行度合表集計!$I:$I,CO69,実行度合表集計!$S:$S,$A$56,実行度合表集計!$D:$D,"&lt;&gt;")</f>
        <v>#REF!</v>
      </c>
      <c r="CU69" s="855" t="e">
        <f ca="1">CT69-SUMIFS(実行度合表集計!$Q:$Q,実行度合表集計!$I:$I,CO69,実行度合表集計!$S:$S,$A$56,実行度合表集計!$D:$D,"&lt;&gt;")*1000</f>
        <v>#REF!</v>
      </c>
      <c r="CV69" s="857" t="e">
        <f ca="1">SUMIFS(INDIRECT("実行度合表集計!C"&amp;CV103,FALSE),実行度合表集計!$I:$I,CO69,実行度合表集計!$S:$S,$A$56,実行度合表集計!$D:$D,"&lt;&gt;")*集計フラグ14</f>
        <v>#REF!</v>
      </c>
      <c r="CW69" s="1746" t="str">
        <f>集計グループ14</f>
        <v>第一建材工業</v>
      </c>
      <c r="CX69" s="1747"/>
      <c r="CY69" s="1748"/>
      <c r="CZ69" s="855" t="e">
        <f ca="1">SUMIFS(INDIRECT("実行度合表集計!C"&amp;CZ103,FALSE),実行度合表集計!$I:$I,CW69,実行度合表集計!$S:$S,$A$56,実行度合表集計!$D:$D,"&lt;&gt;")</f>
        <v>#REF!</v>
      </c>
      <c r="DA69" s="845" t="e">
        <f t="shared" ca="1" si="110"/>
        <v>#REF!</v>
      </c>
      <c r="DB69" s="856" t="e">
        <f ca="1">SUMIFS(INDIRECT("実行度合表集計!C"&amp;DB103,FALSE),実行度合表集計!$I:$I,CW69,実行度合表集計!$S:$S,$A$56,実行度合表集計!$D:$D,"&lt;&gt;")</f>
        <v>#REF!</v>
      </c>
      <c r="DC69" s="855" t="e">
        <f ca="1">DB69-SUMIFS(実行度合表集計!$Q:$Q,実行度合表集計!$I:$I,CW69,実行度合表集計!$S:$S,$A$56,実行度合表集計!$D:$D,"&lt;&gt;")*1000</f>
        <v>#REF!</v>
      </c>
      <c r="DD69" s="857" t="e">
        <f ca="1">SUMIFS(INDIRECT("実行度合表集計!C"&amp;DD103,FALSE),実行度合表集計!$I:$I,CW69,実行度合表集計!$S:$S,$A$56,実行度合表集計!$D:$D,"&lt;&gt;")*集計フラグ14</f>
        <v>#REF!</v>
      </c>
      <c r="DE69" s="1746" t="str">
        <f>集計グループ14</f>
        <v>第一建材工業</v>
      </c>
      <c r="DF69" s="1747"/>
      <c r="DG69" s="1748"/>
      <c r="DH69" s="855" t="e">
        <f ca="1">SUMIFS(INDIRECT("実行度合表集計!C"&amp;DH103,FALSE),実行度合表集計!$I:$I,DE69,実行度合表集計!$S:$S,$A$56,実行度合表集計!$D:$D,"&lt;&gt;")</f>
        <v>#REF!</v>
      </c>
      <c r="DI69" s="845" t="e">
        <f t="shared" ca="1" si="111"/>
        <v>#REF!</v>
      </c>
      <c r="DJ69" s="856" t="e">
        <f ca="1">SUMIFS(INDIRECT("実行度合表集計!C"&amp;DJ103,FALSE),実行度合表集計!$I:$I,DE69,実行度合表集計!$S:$S,$A$56,実行度合表集計!$D:$D,"&lt;&gt;")</f>
        <v>#REF!</v>
      </c>
      <c r="DK69" s="855" t="e">
        <f ca="1">DJ69-SUMIFS(実行度合表集計!$Q:$Q,実行度合表集計!$I:$I,DE69,実行度合表集計!$S:$S,$A$56,実行度合表集計!$D:$D,"&lt;&gt;")*1000</f>
        <v>#REF!</v>
      </c>
      <c r="DL69" s="857" t="e">
        <f ca="1">SUMIFS(INDIRECT("実行度合表集計!C"&amp;DL103,FALSE),実行度合表集計!$I:$I,DE69,実行度合表集計!$S:$S,$A$56,実行度合表集計!$D:$D,"&lt;&gt;")*集計フラグ14</f>
        <v>#REF!</v>
      </c>
      <c r="DM69" s="858" t="e">
        <f t="shared" ca="1" si="78"/>
        <v>#REF!</v>
      </c>
      <c r="DN69" s="845" t="e">
        <f t="shared" ca="1" si="98"/>
        <v>#REF!</v>
      </c>
      <c r="DO69" s="855" t="e">
        <f t="shared" ca="1" si="79"/>
        <v>#REF!</v>
      </c>
      <c r="DP69" s="859" t="e">
        <f t="shared" ca="1" si="99"/>
        <v>#REF!</v>
      </c>
      <c r="DR69" s="970"/>
      <c r="DS69" s="852"/>
      <c r="DT69" s="853"/>
    </row>
    <row r="70" spans="1:124" ht="14.1" customHeight="1" x14ac:dyDescent="0.25">
      <c r="A70" s="1712"/>
      <c r="B70" s="854" t="s">
        <v>300</v>
      </c>
      <c r="C70" s="1746" t="str">
        <f>集計グループ15</f>
        <v>FIT-JPN・PHP</v>
      </c>
      <c r="D70" s="1747"/>
      <c r="E70" s="1748"/>
      <c r="F70" s="855" t="e">
        <f ca="1">SUMIFS(INDIRECT("実行度合表集計!C"&amp;F103,FALSE),実行度合表集計!$I:$I,C70,実行度合表集計!$S:$S,$A$56,実行度合表集計!$D:$D,"&lt;&gt;")</f>
        <v>#REF!</v>
      </c>
      <c r="G70" s="845" t="e">
        <f t="shared" ca="1" si="100"/>
        <v>#REF!</v>
      </c>
      <c r="H70" s="856" t="e">
        <f ca="1">SUMIFS(INDIRECT("実行度合表集計!C"&amp;H103,FALSE),実行度合表集計!$I:$I,C70,実行度合表集計!$S:$S,$A$56,実行度合表集計!$D:$D,"&lt;&gt;")</f>
        <v>#REF!</v>
      </c>
      <c r="I70" s="855" t="e">
        <f ca="1">H70-SUMIFS(実行度合表集計!$Q:$Q,実行度合表集計!$I:$I,C70,実行度合表集計!$S:$S,$A$56,実行度合表集計!$D:$D,"&lt;&gt;")*1000</f>
        <v>#REF!</v>
      </c>
      <c r="J70" s="857" t="e">
        <f ca="1">SUMIFS(INDIRECT("実行度合表集計!C"&amp;J103,FALSE),実行度合表集計!$I:$I,C70,実行度合表集計!$S:$S,$A$56,実行度合表集計!$D:$D,"&lt;&gt;")*集計フラグ15</f>
        <v>#REF!</v>
      </c>
      <c r="K70" s="1746" t="str">
        <f>集計グループ15</f>
        <v>FIT-JPN・PHP</v>
      </c>
      <c r="L70" s="1747"/>
      <c r="M70" s="1748"/>
      <c r="N70" s="855" t="e">
        <f ca="1">SUMIFS(INDIRECT("実行度合表集計!C"&amp;N103,FALSE),実行度合表集計!$I:$I,K70,実行度合表集計!$S:$S,$A$56,実行度合表集計!$D:$D,"&lt;&gt;")</f>
        <v>#REF!</v>
      </c>
      <c r="O70" s="845" t="e">
        <f t="shared" ca="1" si="101"/>
        <v>#REF!</v>
      </c>
      <c r="P70" s="856" t="e">
        <f ca="1">SUMIFS(INDIRECT("実行度合表集計!C"&amp;P103,FALSE),実行度合表集計!$I:$I,K70,実行度合表集計!$S:$S,$A$56,実行度合表集計!$D:$D,"&lt;&gt;")</f>
        <v>#REF!</v>
      </c>
      <c r="Q70" s="855" t="e">
        <f ca="1">P70-SUMIFS(実行度合表集計!$Q:$Q,実行度合表集計!$I:$I,K70,実行度合表集計!$S:$S,$A$56,実行度合表集計!$D:$D,"&lt;&gt;")*1000</f>
        <v>#REF!</v>
      </c>
      <c r="R70" s="857" t="e">
        <f ca="1">SUMIFS(INDIRECT("実行度合表集計!C"&amp;R103,FALSE),実行度合表集計!$I:$I,K70,実行度合表集計!$S:$S,$A$56,実行度合表集計!$D:$D,"&lt;&gt;")*集計フラグ15</f>
        <v>#REF!</v>
      </c>
      <c r="S70" s="1746" t="str">
        <f>集計グループ15</f>
        <v>FIT-JPN・PHP</v>
      </c>
      <c r="T70" s="1747"/>
      <c r="U70" s="1748"/>
      <c r="V70" s="855" t="e">
        <f ca="1">SUMIFS(INDIRECT("実行度合表集計!C"&amp;V103,FALSE),実行度合表集計!$I:$I,S70,実行度合表集計!$S:$S,$A$56,実行度合表集計!$D:$D,"&lt;&gt;")</f>
        <v>#REF!</v>
      </c>
      <c r="W70" s="845" t="e">
        <f t="shared" ca="1" si="102"/>
        <v>#REF!</v>
      </c>
      <c r="X70" s="856" t="e">
        <f ca="1">SUMIFS(INDIRECT("実行度合表集計!C"&amp;X103,FALSE),実行度合表集計!$I:$I,S70,実行度合表集計!$S:$S,$A$56,実行度合表集計!$D:$D,"&lt;&gt;")</f>
        <v>#REF!</v>
      </c>
      <c r="Y70" s="855" t="e">
        <f ca="1">X70-SUMIFS(実行度合表集計!$Q:$Q,実行度合表集計!$I:$I,S70,実行度合表集計!$S:$S,$A$56,実行度合表集計!$D:$D,"&lt;&gt;")*1000</f>
        <v>#REF!</v>
      </c>
      <c r="Z70" s="857" t="e">
        <f ca="1">SUMIFS(INDIRECT("実行度合表集計!C"&amp;Z103,FALSE),実行度合表集計!$I:$I,S70,実行度合表集計!$S:$S,$A$56,実行度合表集計!$D:$D,"&lt;&gt;")*集計フラグ15</f>
        <v>#REF!</v>
      </c>
      <c r="AA70" s="858" t="e">
        <f t="shared" ca="1" si="72"/>
        <v>#REF!</v>
      </c>
      <c r="AB70" s="845" t="e">
        <f t="shared" ca="1" si="83"/>
        <v>#REF!</v>
      </c>
      <c r="AC70" s="855" t="e">
        <f t="shared" ca="1" si="73"/>
        <v>#REF!</v>
      </c>
      <c r="AD70" s="857" t="e">
        <f t="shared" ca="1" si="74"/>
        <v>#REF!</v>
      </c>
      <c r="AE70" s="1712"/>
      <c r="AF70" s="854" t="s">
        <v>300</v>
      </c>
      <c r="AG70" s="1746" t="str">
        <f>集計グループ15</f>
        <v>FIT-JPN・PHP</v>
      </c>
      <c r="AH70" s="1747"/>
      <c r="AI70" s="1748"/>
      <c r="AJ70" s="855" t="e">
        <f ca="1">SUMIFS(INDIRECT("実行度合表集計!C"&amp;AJ103,FALSE),実行度合表集計!$I:$I,AG70,実行度合表集計!$S:$S,$A$56,実行度合表集計!$D:$D,"&lt;&gt;")</f>
        <v>#REF!</v>
      </c>
      <c r="AK70" s="845" t="e">
        <f t="shared" ca="1" si="103"/>
        <v>#REF!</v>
      </c>
      <c r="AL70" s="856" t="e">
        <f ca="1">SUMIFS(INDIRECT("実行度合表集計!C"&amp;AL103,FALSE),実行度合表集計!$I:$I,AG70,実行度合表集計!$S:$S,$A$56,実行度合表集計!$D:$D,"&lt;&gt;")</f>
        <v>#REF!</v>
      </c>
      <c r="AM70" s="855" t="e">
        <f ca="1">AL70-SUMIFS(実行度合表集計!$Q:$Q,実行度合表集計!$I:$I,AG70,実行度合表集計!$S:$S,$A$56,実行度合表集計!$D:$D,"&lt;&gt;")*1000</f>
        <v>#REF!</v>
      </c>
      <c r="AN70" s="857" t="e">
        <f ca="1">SUMIFS(INDIRECT("実行度合表集計!C"&amp;AN103,FALSE),実行度合表集計!$I:$I,AG70,実行度合表集計!$S:$S,$A$56,実行度合表集計!$D:$D,"&lt;&gt;")*集計フラグ15</f>
        <v>#REF!</v>
      </c>
      <c r="AO70" s="1746" t="str">
        <f>集計グループ15</f>
        <v>FIT-JPN・PHP</v>
      </c>
      <c r="AP70" s="1747"/>
      <c r="AQ70" s="1748"/>
      <c r="AR70" s="855" t="e">
        <f ca="1">SUMIFS(INDIRECT("実行度合表集計!C"&amp;AR103,FALSE),実行度合表集計!$I:$I,AO70,実行度合表集計!$S:$S,$A$56,実行度合表集計!$D:$D,"&lt;&gt;")</f>
        <v>#REF!</v>
      </c>
      <c r="AS70" s="845" t="e">
        <f t="shared" ca="1" si="104"/>
        <v>#REF!</v>
      </c>
      <c r="AT70" s="856" t="e">
        <f ca="1">SUMIFS(INDIRECT("実行度合表集計!C"&amp;AT103,FALSE),実行度合表集計!$I:$I,AO70,実行度合表集計!$S:$S,$A$56,実行度合表集計!$D:$D,"&lt;&gt;")</f>
        <v>#REF!</v>
      </c>
      <c r="AU70" s="855" t="e">
        <f ca="1">AT70-SUMIFS(実行度合表集計!$Q:$Q,実行度合表集計!$I:$I,AO70,実行度合表集計!$S:$S,$A$56,実行度合表集計!$D:$D,"&lt;&gt;")*1000</f>
        <v>#REF!</v>
      </c>
      <c r="AV70" s="857" t="e">
        <f ca="1">SUMIFS(INDIRECT("実行度合表集計!C"&amp;AV103,FALSE),実行度合表集計!$I:$I,AO70,実行度合表集計!$S:$S,$A$56,実行度合表集計!$D:$D,"&lt;&gt;")*集計フラグ15</f>
        <v>#REF!</v>
      </c>
      <c r="AW70" s="1746" t="str">
        <f>集計グループ15</f>
        <v>FIT-JPN・PHP</v>
      </c>
      <c r="AX70" s="1747"/>
      <c r="AY70" s="1748"/>
      <c r="AZ70" s="855" t="e">
        <f ca="1">SUMIFS(INDIRECT("実行度合表集計!C"&amp;AZ103,FALSE),実行度合表集計!$I:$I,AW70,実行度合表集計!$S:$S,$A$56,実行度合表集計!$D:$D,"&lt;&gt;")</f>
        <v>#REF!</v>
      </c>
      <c r="BA70" s="845" t="e">
        <f t="shared" ca="1" si="105"/>
        <v>#REF!</v>
      </c>
      <c r="BB70" s="856" t="e">
        <f ca="1">SUMIFS(INDIRECT("実行度合表集計!C"&amp;BB103,FALSE),実行度合表集計!$I:$I,AW70,実行度合表集計!$S:$S,$A$56,実行度合表集計!$D:$D,"&lt;&gt;")</f>
        <v>#REF!</v>
      </c>
      <c r="BC70" s="855" t="e">
        <f ca="1">BB70-SUMIFS(実行度合表集計!$Q:$Q,実行度合表集計!$I:$I,AW70,実行度合表集計!$S:$S,$A$56,実行度合表集計!$D:$D,"&lt;&gt;")*1000</f>
        <v>#REF!</v>
      </c>
      <c r="BD70" s="857" t="e">
        <f ca="1">SUMIFS(INDIRECT("実行度合表集計!C"&amp;BD103,FALSE),実行度合表集計!$I:$I,AW70,実行度合表集計!$S:$S,$A$56,実行度合表集計!$D:$D,"&lt;&gt;")*集計フラグ15</f>
        <v>#REF!</v>
      </c>
      <c r="BE70" s="858" t="e">
        <f t="shared" ca="1" si="75"/>
        <v>#REF!</v>
      </c>
      <c r="BF70" s="845" t="e">
        <f t="shared" ca="1" si="112"/>
        <v>#REF!</v>
      </c>
      <c r="BG70" s="855" t="e">
        <f t="shared" ca="1" si="76"/>
        <v>#REF!</v>
      </c>
      <c r="BH70" s="857" t="e">
        <f t="shared" ca="1" si="77"/>
        <v>#REF!</v>
      </c>
      <c r="BI70" s="1712"/>
      <c r="BJ70" s="854" t="s">
        <v>300</v>
      </c>
      <c r="BK70" s="1746" t="str">
        <f>集計グループ15</f>
        <v>FIT-JPN・PHP</v>
      </c>
      <c r="BL70" s="1747"/>
      <c r="BM70" s="1748"/>
      <c r="BN70" s="855" t="e">
        <f ca="1">SUMIFS(INDIRECT("実行度合表集計!C"&amp;BN103,FALSE),実行度合表集計!$I:$I,BK70,実行度合表集計!$S:$S,$A$56,実行度合表集計!$D:$D,"&lt;&gt;")</f>
        <v>#REF!</v>
      </c>
      <c r="BO70" s="845" t="e">
        <f t="shared" ca="1" si="106"/>
        <v>#REF!</v>
      </c>
      <c r="BP70" s="856" t="e">
        <f ca="1">SUMIFS(INDIRECT("実行度合表集計!C"&amp;BP103,FALSE),実行度合表集計!$I:$I,BK70,実行度合表集計!$S:$S,$A$56,実行度合表集計!$D:$D,"&lt;&gt;")</f>
        <v>#REF!</v>
      </c>
      <c r="BQ70" s="855" t="e">
        <f ca="1">BP70-SUMIFS(実行度合表集計!$Q:$Q,実行度合表集計!$I:$I,BK70,実行度合表集計!$S:$S,$A$56,実行度合表集計!$D:$D,"&lt;&gt;")*1000</f>
        <v>#REF!</v>
      </c>
      <c r="BR70" s="857" t="e">
        <f ca="1">SUMIFS(INDIRECT("実行度合表集計!C"&amp;BR103,FALSE),実行度合表集計!$I:$I,BK70,実行度合表集計!$S:$S,$A$56,実行度合表集計!$D:$D,"&lt;&gt;")*集計フラグ15</f>
        <v>#REF!</v>
      </c>
      <c r="BS70" s="1746" t="str">
        <f>集計グループ15</f>
        <v>FIT-JPN・PHP</v>
      </c>
      <c r="BT70" s="1747"/>
      <c r="BU70" s="1748"/>
      <c r="BV70" s="855" t="e">
        <f ca="1">SUMIFS(INDIRECT("実行度合表集計!C"&amp;BV103,FALSE),実行度合表集計!$I:$I,BS70,実行度合表集計!$S:$S,$A$56,実行度合表集計!$D:$D,"&lt;&gt;")</f>
        <v>#REF!</v>
      </c>
      <c r="BW70" s="845" t="e">
        <f t="shared" ca="1" si="107"/>
        <v>#REF!</v>
      </c>
      <c r="BX70" s="856" t="e">
        <f ca="1">SUMIFS(INDIRECT("実行度合表集計!C"&amp;BX103,FALSE),実行度合表集計!$I:$I,BS70,実行度合表集計!$S:$S,$A$56,実行度合表集計!$D:$D,"&lt;&gt;")</f>
        <v>#REF!</v>
      </c>
      <c r="BY70" s="855" t="e">
        <f ca="1">BX70-SUMIFS(実行度合表集計!$Q:$Q,実行度合表集計!$I:$I,BS70,実行度合表集計!$S:$S,$A$56,実行度合表集計!$D:$D,"&lt;&gt;")*1000</f>
        <v>#REF!</v>
      </c>
      <c r="BZ70" s="857" t="e">
        <f ca="1">SUMIFS(INDIRECT("実行度合表集計!C"&amp;BZ103,FALSE),実行度合表集計!$I:$I,BS70,実行度合表集計!$S:$S,$A$56,実行度合表集計!$D:$D,"&lt;&gt;")*集計フラグ15</f>
        <v>#REF!</v>
      </c>
      <c r="CA70" s="1746" t="str">
        <f>集計グループ15</f>
        <v>FIT-JPN・PHP</v>
      </c>
      <c r="CB70" s="1747"/>
      <c r="CC70" s="1748"/>
      <c r="CD70" s="855" t="e">
        <f ca="1">SUMIFS(INDIRECT("実行度合表集計!C"&amp;CD103,FALSE),実行度合表集計!$I:$I,CA70,実行度合表集計!$S:$S,$A$56,実行度合表集計!$D:$D,"&lt;&gt;")</f>
        <v>#REF!</v>
      </c>
      <c r="CE70" s="845" t="e">
        <f t="shared" ca="1" si="108"/>
        <v>#REF!</v>
      </c>
      <c r="CF70" s="856" t="e">
        <f ca="1">SUMIFS(INDIRECT("実行度合表集計!C"&amp;CF103,FALSE),実行度合表集計!$I:$I,CA70,実行度合表集計!$S:$S,$A$56,実行度合表集計!$D:$D,"&lt;&gt;")</f>
        <v>#REF!</v>
      </c>
      <c r="CG70" s="855" t="e">
        <f ca="1">CF70-SUMIFS(実行度合表集計!$Q:$Q,実行度合表集計!$I:$I,CA70,実行度合表集計!$S:$S,$A$56,実行度合表集計!$D:$D,"&lt;&gt;")*1000</f>
        <v>#REF!</v>
      </c>
      <c r="CH70" s="857" t="e">
        <f ca="1">SUMIFS(INDIRECT("実行度合表集計!C"&amp;CH103,FALSE),実行度合表集計!$I:$I,CA70,実行度合表集計!$S:$S,$A$56,実行度合表集計!$D:$D,"&lt;&gt;")*集計フラグ15</f>
        <v>#REF!</v>
      </c>
      <c r="CI70" s="858" t="e">
        <f t="shared" ca="1" si="91"/>
        <v>#REF!</v>
      </c>
      <c r="CJ70" s="845" t="e">
        <f t="shared" ca="1" si="92"/>
        <v>#REF!</v>
      </c>
      <c r="CK70" s="855" t="e">
        <f t="shared" ca="1" si="93"/>
        <v>#REF!</v>
      </c>
      <c r="CL70" s="857" t="e">
        <f t="shared" ca="1" si="94"/>
        <v>#REF!</v>
      </c>
      <c r="CM70" s="1712"/>
      <c r="CN70" s="854" t="s">
        <v>300</v>
      </c>
      <c r="CO70" s="1746" t="str">
        <f>集計グループ15</f>
        <v>FIT-JPN・PHP</v>
      </c>
      <c r="CP70" s="1747"/>
      <c r="CQ70" s="1748"/>
      <c r="CR70" s="855" t="e">
        <f ca="1">SUMIFS(INDIRECT("実行度合表集計!C"&amp;CR103,FALSE),実行度合表集計!$I:$I,CO70,実行度合表集計!$S:$S,$A$56,実行度合表集計!$D:$D,"&lt;&gt;")</f>
        <v>#REF!</v>
      </c>
      <c r="CS70" s="845" t="e">
        <f t="shared" ca="1" si="109"/>
        <v>#REF!</v>
      </c>
      <c r="CT70" s="856" t="e">
        <f ca="1">SUMIFS(INDIRECT("実行度合表集計!C"&amp;CT103,FALSE),実行度合表集計!$I:$I,CO70,実行度合表集計!$S:$S,$A$56,実行度合表集計!$D:$D,"&lt;&gt;")</f>
        <v>#REF!</v>
      </c>
      <c r="CU70" s="855" t="e">
        <f ca="1">CT70-SUMIFS(実行度合表集計!$Q:$Q,実行度合表集計!$I:$I,CO70,実行度合表集計!$S:$S,$A$56,実行度合表集計!$D:$D,"&lt;&gt;")*1000</f>
        <v>#REF!</v>
      </c>
      <c r="CV70" s="857" t="e">
        <f ca="1">SUMIFS(INDIRECT("実行度合表集計!C"&amp;CV103,FALSE),実行度合表集計!$I:$I,CO70,実行度合表集計!$S:$S,$A$56,実行度合表集計!$D:$D,"&lt;&gt;")*集計フラグ15</f>
        <v>#REF!</v>
      </c>
      <c r="CW70" s="1746" t="str">
        <f>集計グループ15</f>
        <v>FIT-JPN・PHP</v>
      </c>
      <c r="CX70" s="1747"/>
      <c r="CY70" s="1748"/>
      <c r="CZ70" s="855" t="e">
        <f ca="1">SUMIFS(INDIRECT("実行度合表集計!C"&amp;CZ103,FALSE),実行度合表集計!$I:$I,CW70,実行度合表集計!$S:$S,$A$56,実行度合表集計!$D:$D,"&lt;&gt;")</f>
        <v>#REF!</v>
      </c>
      <c r="DA70" s="845" t="e">
        <f t="shared" ca="1" si="110"/>
        <v>#REF!</v>
      </c>
      <c r="DB70" s="856" t="e">
        <f ca="1">SUMIFS(INDIRECT("実行度合表集計!C"&amp;DB103,FALSE),実行度合表集計!$I:$I,CW70,実行度合表集計!$S:$S,$A$56,実行度合表集計!$D:$D,"&lt;&gt;")</f>
        <v>#REF!</v>
      </c>
      <c r="DC70" s="855" t="e">
        <f ca="1">DB70-SUMIFS(実行度合表集計!$Q:$Q,実行度合表集計!$I:$I,CW70,実行度合表集計!$S:$S,$A$56,実行度合表集計!$D:$D,"&lt;&gt;")*1000</f>
        <v>#REF!</v>
      </c>
      <c r="DD70" s="857" t="e">
        <f ca="1">SUMIFS(INDIRECT("実行度合表集計!C"&amp;DD103,FALSE),実行度合表集計!$I:$I,CW70,実行度合表集計!$S:$S,$A$56,実行度合表集計!$D:$D,"&lt;&gt;")*集計フラグ15</f>
        <v>#REF!</v>
      </c>
      <c r="DE70" s="1746" t="str">
        <f>集計グループ15</f>
        <v>FIT-JPN・PHP</v>
      </c>
      <c r="DF70" s="1747"/>
      <c r="DG70" s="1748"/>
      <c r="DH70" s="855" t="e">
        <f ca="1">SUMIFS(INDIRECT("実行度合表集計!C"&amp;DH103,FALSE),実行度合表集計!$I:$I,DE70,実行度合表集計!$S:$S,$A$56,実行度合表集計!$D:$D,"&lt;&gt;")</f>
        <v>#REF!</v>
      </c>
      <c r="DI70" s="845" t="e">
        <f t="shared" ca="1" si="111"/>
        <v>#REF!</v>
      </c>
      <c r="DJ70" s="856" t="e">
        <f ca="1">SUMIFS(INDIRECT("実行度合表集計!C"&amp;DJ103,FALSE),実行度合表集計!$I:$I,DE70,実行度合表集計!$S:$S,$A$56,実行度合表集計!$D:$D,"&lt;&gt;")</f>
        <v>#REF!</v>
      </c>
      <c r="DK70" s="855" t="e">
        <f ca="1">DJ70-SUMIFS(実行度合表集計!$Q:$Q,実行度合表集計!$I:$I,DE70,実行度合表集計!$S:$S,$A$56,実行度合表集計!$D:$D,"&lt;&gt;")*1000</f>
        <v>#REF!</v>
      </c>
      <c r="DL70" s="857" t="e">
        <f ca="1">SUMIFS(INDIRECT("実行度合表集計!C"&amp;DL103,FALSE),実行度合表集計!$I:$I,DE70,実行度合表集計!$S:$S,$A$56,実行度合表集計!$D:$D,"&lt;&gt;")*集計フラグ15</f>
        <v>#REF!</v>
      </c>
      <c r="DM70" s="858" t="e">
        <f t="shared" ca="1" si="78"/>
        <v>#REF!</v>
      </c>
      <c r="DN70" s="845" t="e">
        <f t="shared" ca="1" si="98"/>
        <v>#REF!</v>
      </c>
      <c r="DO70" s="855" t="e">
        <f t="shared" ca="1" si="79"/>
        <v>#REF!</v>
      </c>
      <c r="DP70" s="859" t="e">
        <f t="shared" ca="1" si="99"/>
        <v>#REF!</v>
      </c>
      <c r="DR70" s="970"/>
      <c r="DS70" s="852"/>
      <c r="DT70" s="853"/>
    </row>
    <row r="71" spans="1:124" ht="14.1" customHeight="1" x14ac:dyDescent="0.25">
      <c r="A71" s="1712"/>
      <c r="B71" s="854" t="s">
        <v>301</v>
      </c>
      <c r="C71" s="1746" t="str">
        <f>集計グループ16</f>
        <v>リーガルFP事業部</v>
      </c>
      <c r="D71" s="1747"/>
      <c r="E71" s="1748"/>
      <c r="F71" s="882" t="e">
        <f ca="1">SUMIFS(INDIRECT("実行度合表集計!C"&amp;F103,FALSE),実行度合表集計!$I:$I,C71,実行度合表集計!$S:$S,$A$56,実行度合表集計!$D:$D,"&lt;&gt;")</f>
        <v>#REF!</v>
      </c>
      <c r="G71" s="883" t="e">
        <f t="shared" ca="1" si="100"/>
        <v>#REF!</v>
      </c>
      <c r="H71" s="884" t="e">
        <f ca="1">SUMIFS(INDIRECT("実行度合表集計!C"&amp;H103,FALSE),実行度合表集計!$I:$I,C71,実行度合表集計!$S:$S,$A$56,実行度合表集計!$D:$D,"&lt;&gt;")</f>
        <v>#REF!</v>
      </c>
      <c r="I71" s="882" t="e">
        <f ca="1">H71-SUMIFS(実行度合表集計!$Q:$Q,実行度合表集計!$I:$I,C71,実行度合表集計!$S:$S,$A$56,実行度合表集計!$D:$D,"&lt;&gt;")*1000</f>
        <v>#REF!</v>
      </c>
      <c r="J71" s="885" t="e">
        <f ca="1">SUMIFS(INDIRECT("実行度合表集計!C"&amp;J103,FALSE),実行度合表集計!$I:$I,C71,実行度合表集計!$S:$S,$A$56,実行度合表集計!$D:$D,"&lt;&gt;")*集計フラグ16</f>
        <v>#REF!</v>
      </c>
      <c r="K71" s="1746" t="str">
        <f>集計グループ16</f>
        <v>リーガルFP事業部</v>
      </c>
      <c r="L71" s="1747"/>
      <c r="M71" s="1748"/>
      <c r="N71" s="882" t="e">
        <f ca="1">SUMIFS(INDIRECT("実行度合表集計!C"&amp;N103,FALSE),実行度合表集計!$I:$I,K71,実行度合表集計!$S:$S,$A$56,実行度合表集計!$D:$D,"&lt;&gt;")</f>
        <v>#REF!</v>
      </c>
      <c r="O71" s="883" t="e">
        <f t="shared" ca="1" si="101"/>
        <v>#REF!</v>
      </c>
      <c r="P71" s="884" t="e">
        <f ca="1">SUMIFS(INDIRECT("実行度合表集計!C"&amp;P103,FALSE),実行度合表集計!$I:$I,K71,実行度合表集計!$S:$S,$A$56,実行度合表集計!$D:$D,"&lt;&gt;")</f>
        <v>#REF!</v>
      </c>
      <c r="Q71" s="882" t="e">
        <f ca="1">P71-SUMIFS(実行度合表集計!$Q:$Q,実行度合表集計!$I:$I,K71,実行度合表集計!$S:$S,$A$56,実行度合表集計!$D:$D,"&lt;&gt;")*1000</f>
        <v>#REF!</v>
      </c>
      <c r="R71" s="885" t="e">
        <f ca="1">SUMIFS(INDIRECT("実行度合表集計!C"&amp;R103,FALSE),実行度合表集計!$I:$I,K71,実行度合表集計!$S:$S,$A$56,実行度合表集計!$D:$D,"&lt;&gt;")*集計フラグ16</f>
        <v>#REF!</v>
      </c>
      <c r="S71" s="1746" t="str">
        <f>集計グループ16</f>
        <v>リーガルFP事業部</v>
      </c>
      <c r="T71" s="1747"/>
      <c r="U71" s="1748"/>
      <c r="V71" s="882" t="e">
        <f ca="1">SUMIFS(INDIRECT("実行度合表集計!C"&amp;V103,FALSE),実行度合表集計!$I:$I,S71,実行度合表集計!$S:$S,$A$56,実行度合表集計!$D:$D,"&lt;&gt;")</f>
        <v>#REF!</v>
      </c>
      <c r="W71" s="883" t="e">
        <f t="shared" ca="1" si="102"/>
        <v>#REF!</v>
      </c>
      <c r="X71" s="884" t="e">
        <f ca="1">SUMIFS(INDIRECT("実行度合表集計!C"&amp;X103,FALSE),実行度合表集計!$I:$I,S71,実行度合表集計!$S:$S,$A$56,実行度合表集計!$D:$D,"&lt;&gt;")</f>
        <v>#REF!</v>
      </c>
      <c r="Y71" s="882" t="e">
        <f ca="1">X71-SUMIFS(実行度合表集計!$Q:$Q,実行度合表集計!$I:$I,S71,実行度合表集計!$S:$S,$A$56,実行度合表集計!$D:$D,"&lt;&gt;")*1000</f>
        <v>#REF!</v>
      </c>
      <c r="Z71" s="885" t="e">
        <f ca="1">SUMIFS(INDIRECT("実行度合表集計!C"&amp;Z103,FALSE),実行度合表集計!$I:$I,S71,実行度合表集計!$S:$S,$A$56,実行度合表集計!$D:$D,"&lt;&gt;")*集計フラグ16</f>
        <v>#REF!</v>
      </c>
      <c r="AA71" s="886" t="e">
        <f t="shared" ca="1" si="72"/>
        <v>#REF!</v>
      </c>
      <c r="AB71" s="883" t="e">
        <f t="shared" ca="1" si="83"/>
        <v>#REF!</v>
      </c>
      <c r="AC71" s="882" t="e">
        <f t="shared" ca="1" si="73"/>
        <v>#REF!</v>
      </c>
      <c r="AD71" s="885" t="e">
        <f t="shared" ca="1" si="74"/>
        <v>#REF!</v>
      </c>
      <c r="AE71" s="1712"/>
      <c r="AF71" s="854" t="s">
        <v>301</v>
      </c>
      <c r="AG71" s="1746" t="str">
        <f>集計グループ16</f>
        <v>リーガルFP事業部</v>
      </c>
      <c r="AH71" s="1747"/>
      <c r="AI71" s="1748"/>
      <c r="AJ71" s="882" t="e">
        <f ca="1">SUMIFS(INDIRECT("実行度合表集計!C"&amp;AJ103,FALSE),実行度合表集計!$I:$I,AG71,実行度合表集計!$S:$S,$A$56,実行度合表集計!$D:$D,"&lt;&gt;")</f>
        <v>#REF!</v>
      </c>
      <c r="AK71" s="883" t="e">
        <f t="shared" ca="1" si="103"/>
        <v>#REF!</v>
      </c>
      <c r="AL71" s="884" t="e">
        <f ca="1">SUMIFS(INDIRECT("実行度合表集計!C"&amp;AL103,FALSE),実行度合表集計!$I:$I,AG71,実行度合表集計!$S:$S,$A$56,実行度合表集計!$D:$D,"&lt;&gt;")</f>
        <v>#REF!</v>
      </c>
      <c r="AM71" s="882" t="e">
        <f ca="1">AL71-SUMIFS(実行度合表集計!$Q:$Q,実行度合表集計!$I:$I,AG71,実行度合表集計!$S:$S,$A$56,実行度合表集計!$D:$D,"&lt;&gt;")*1000</f>
        <v>#REF!</v>
      </c>
      <c r="AN71" s="885" t="e">
        <f ca="1">SUMIFS(INDIRECT("実行度合表集計!C"&amp;AN103,FALSE),実行度合表集計!$I:$I,AG71,実行度合表集計!$S:$S,$A$56,実行度合表集計!$D:$D,"&lt;&gt;")*集計フラグ16</f>
        <v>#REF!</v>
      </c>
      <c r="AO71" s="1746" t="str">
        <f>集計グループ16</f>
        <v>リーガルFP事業部</v>
      </c>
      <c r="AP71" s="1747"/>
      <c r="AQ71" s="1748"/>
      <c r="AR71" s="882" t="e">
        <f ca="1">SUMIFS(INDIRECT("実行度合表集計!C"&amp;AR103,FALSE),実行度合表集計!$I:$I,AO71,実行度合表集計!$S:$S,$A$56,実行度合表集計!$D:$D,"&lt;&gt;")</f>
        <v>#REF!</v>
      </c>
      <c r="AS71" s="883" t="e">
        <f t="shared" ca="1" si="104"/>
        <v>#REF!</v>
      </c>
      <c r="AT71" s="884" t="e">
        <f ca="1">SUMIFS(INDIRECT("実行度合表集計!C"&amp;AT103,FALSE),実行度合表集計!$I:$I,AO71,実行度合表集計!$S:$S,$A$56,実行度合表集計!$D:$D,"&lt;&gt;")</f>
        <v>#REF!</v>
      </c>
      <c r="AU71" s="882" t="e">
        <f ca="1">AT71-SUMIFS(実行度合表集計!$Q:$Q,実行度合表集計!$I:$I,AO71,実行度合表集計!$S:$S,$A$56,実行度合表集計!$D:$D,"&lt;&gt;")*1000</f>
        <v>#REF!</v>
      </c>
      <c r="AV71" s="885" t="e">
        <f ca="1">SUMIFS(INDIRECT("実行度合表集計!C"&amp;AV103,FALSE),実行度合表集計!$I:$I,AO71,実行度合表集計!$S:$S,$A$56,実行度合表集計!$D:$D,"&lt;&gt;")*集計フラグ16</f>
        <v>#REF!</v>
      </c>
      <c r="AW71" s="1746" t="str">
        <f>集計グループ16</f>
        <v>リーガルFP事業部</v>
      </c>
      <c r="AX71" s="1747"/>
      <c r="AY71" s="1748"/>
      <c r="AZ71" s="882" t="e">
        <f ca="1">SUMIFS(INDIRECT("実行度合表集計!C"&amp;AZ103,FALSE),実行度合表集計!$I:$I,AW71,実行度合表集計!$S:$S,$A$56,実行度合表集計!$D:$D,"&lt;&gt;")</f>
        <v>#REF!</v>
      </c>
      <c r="BA71" s="883" t="e">
        <f t="shared" ca="1" si="105"/>
        <v>#REF!</v>
      </c>
      <c r="BB71" s="884" t="e">
        <f ca="1">SUMIFS(INDIRECT("実行度合表集計!C"&amp;BB103,FALSE),実行度合表集計!$I:$I,AW71,実行度合表集計!$S:$S,$A$56,実行度合表集計!$D:$D,"&lt;&gt;")</f>
        <v>#REF!</v>
      </c>
      <c r="BC71" s="882" t="e">
        <f ca="1">BB71-SUMIFS(実行度合表集計!$Q:$Q,実行度合表集計!$I:$I,AW71,実行度合表集計!$S:$S,$A$56,実行度合表集計!$D:$D,"&lt;&gt;")*1000</f>
        <v>#REF!</v>
      </c>
      <c r="BD71" s="885" t="e">
        <f ca="1">SUMIFS(INDIRECT("実行度合表集計!C"&amp;BD103,FALSE),実行度合表集計!$I:$I,AW71,実行度合表集計!$S:$S,$A$56,実行度合表集計!$D:$D,"&lt;&gt;")*集計フラグ16</f>
        <v>#REF!</v>
      </c>
      <c r="BE71" s="886" t="e">
        <f t="shared" ca="1" si="75"/>
        <v>#REF!</v>
      </c>
      <c r="BF71" s="883" t="e">
        <f t="shared" ca="1" si="112"/>
        <v>#REF!</v>
      </c>
      <c r="BG71" s="882" t="e">
        <f t="shared" ca="1" si="76"/>
        <v>#REF!</v>
      </c>
      <c r="BH71" s="885" t="e">
        <f t="shared" ca="1" si="77"/>
        <v>#REF!</v>
      </c>
      <c r="BI71" s="1712"/>
      <c r="BJ71" s="854" t="s">
        <v>301</v>
      </c>
      <c r="BK71" s="1746" t="str">
        <f>集計グループ16</f>
        <v>リーガルFP事業部</v>
      </c>
      <c r="BL71" s="1747"/>
      <c r="BM71" s="1748"/>
      <c r="BN71" s="882" t="e">
        <f ca="1">SUMIFS(INDIRECT("実行度合表集計!C"&amp;BN103,FALSE),実行度合表集計!$I:$I,BK71,実行度合表集計!$S:$S,$A$56,実行度合表集計!$D:$D,"&lt;&gt;")</f>
        <v>#REF!</v>
      </c>
      <c r="BO71" s="883" t="e">
        <f t="shared" ca="1" si="106"/>
        <v>#REF!</v>
      </c>
      <c r="BP71" s="884" t="e">
        <f ca="1">SUMIFS(INDIRECT("実行度合表集計!C"&amp;BP103,FALSE),実行度合表集計!$I:$I,BK71,実行度合表集計!$S:$S,$A$56,実行度合表集計!$D:$D,"&lt;&gt;")</f>
        <v>#REF!</v>
      </c>
      <c r="BQ71" s="882" t="e">
        <f ca="1">BP71-SUMIFS(実行度合表集計!$Q:$Q,実行度合表集計!$I:$I,BK71,実行度合表集計!$S:$S,$A$56,実行度合表集計!$D:$D,"&lt;&gt;")*1000</f>
        <v>#REF!</v>
      </c>
      <c r="BR71" s="885" t="e">
        <f ca="1">SUMIFS(INDIRECT("実行度合表集計!C"&amp;BR103,FALSE),実行度合表集計!$I:$I,BK71,実行度合表集計!$S:$S,$A$56,実行度合表集計!$D:$D,"&lt;&gt;")*集計フラグ16</f>
        <v>#REF!</v>
      </c>
      <c r="BS71" s="1746" t="str">
        <f>集計グループ16</f>
        <v>リーガルFP事業部</v>
      </c>
      <c r="BT71" s="1747"/>
      <c r="BU71" s="1748"/>
      <c r="BV71" s="882" t="e">
        <f ca="1">SUMIFS(INDIRECT("実行度合表集計!C"&amp;BV103,FALSE),実行度合表集計!$I:$I,BS71,実行度合表集計!$S:$S,$A$56,実行度合表集計!$D:$D,"&lt;&gt;")</f>
        <v>#REF!</v>
      </c>
      <c r="BW71" s="883" t="e">
        <f t="shared" ca="1" si="107"/>
        <v>#REF!</v>
      </c>
      <c r="BX71" s="884" t="e">
        <f ca="1">SUMIFS(INDIRECT("実行度合表集計!C"&amp;BX103,FALSE),実行度合表集計!$I:$I,BS71,実行度合表集計!$S:$S,$A$56,実行度合表集計!$D:$D,"&lt;&gt;")</f>
        <v>#REF!</v>
      </c>
      <c r="BY71" s="882" t="e">
        <f ca="1">BX71-SUMIFS(実行度合表集計!$Q:$Q,実行度合表集計!$I:$I,BS71,実行度合表集計!$S:$S,$A$56,実行度合表集計!$D:$D,"&lt;&gt;")*1000</f>
        <v>#REF!</v>
      </c>
      <c r="BZ71" s="885" t="e">
        <f ca="1">SUMIFS(INDIRECT("実行度合表集計!C"&amp;BZ103,FALSE),実行度合表集計!$I:$I,BS71,実行度合表集計!$S:$S,$A$56,実行度合表集計!$D:$D,"&lt;&gt;")*集計フラグ16</f>
        <v>#REF!</v>
      </c>
      <c r="CA71" s="1746" t="str">
        <f>集計グループ16</f>
        <v>リーガルFP事業部</v>
      </c>
      <c r="CB71" s="1747"/>
      <c r="CC71" s="1748"/>
      <c r="CD71" s="882" t="e">
        <f ca="1">SUMIFS(INDIRECT("実行度合表集計!C"&amp;CD103,FALSE),実行度合表集計!$I:$I,CA71,実行度合表集計!$S:$S,$A$56,実行度合表集計!$D:$D,"&lt;&gt;")</f>
        <v>#REF!</v>
      </c>
      <c r="CE71" s="883" t="e">
        <f t="shared" ca="1" si="108"/>
        <v>#REF!</v>
      </c>
      <c r="CF71" s="884" t="e">
        <f ca="1">SUMIFS(INDIRECT("実行度合表集計!C"&amp;CF103,FALSE),実行度合表集計!$I:$I,CA71,実行度合表集計!$S:$S,$A$56,実行度合表集計!$D:$D,"&lt;&gt;")</f>
        <v>#REF!</v>
      </c>
      <c r="CG71" s="882" t="e">
        <f ca="1">CF71-SUMIFS(実行度合表集計!$Q:$Q,実行度合表集計!$I:$I,CA71,実行度合表集計!$S:$S,$A$56,実行度合表集計!$D:$D,"&lt;&gt;")*1000</f>
        <v>#REF!</v>
      </c>
      <c r="CH71" s="885" t="e">
        <f ca="1">SUMIFS(INDIRECT("実行度合表集計!C"&amp;CH103,FALSE),実行度合表集計!$I:$I,CA71,実行度合表集計!$S:$S,$A$56,実行度合表集計!$D:$D,"&lt;&gt;")*集計フラグ16</f>
        <v>#REF!</v>
      </c>
      <c r="CI71" s="886" t="e">
        <f t="shared" ca="1" si="91"/>
        <v>#REF!</v>
      </c>
      <c r="CJ71" s="883" t="e">
        <f t="shared" ca="1" si="92"/>
        <v>#REF!</v>
      </c>
      <c r="CK71" s="882" t="e">
        <f t="shared" ca="1" si="93"/>
        <v>#REF!</v>
      </c>
      <c r="CL71" s="885" t="e">
        <f t="shared" ca="1" si="94"/>
        <v>#REF!</v>
      </c>
      <c r="CM71" s="1712"/>
      <c r="CN71" s="854" t="s">
        <v>301</v>
      </c>
      <c r="CO71" s="1746" t="str">
        <f>集計グループ16</f>
        <v>リーガルFP事業部</v>
      </c>
      <c r="CP71" s="1747"/>
      <c r="CQ71" s="1748"/>
      <c r="CR71" s="882" t="e">
        <f ca="1">SUMIFS(INDIRECT("実行度合表集計!C"&amp;CR103,FALSE),実行度合表集計!$I:$I,CO71,実行度合表集計!$S:$S,$A$56,実行度合表集計!$D:$D,"&lt;&gt;")</f>
        <v>#REF!</v>
      </c>
      <c r="CS71" s="883" t="e">
        <f t="shared" ca="1" si="109"/>
        <v>#REF!</v>
      </c>
      <c r="CT71" s="884" t="e">
        <f ca="1">SUMIFS(INDIRECT("実行度合表集計!C"&amp;CT103,FALSE),実行度合表集計!$I:$I,CO71,実行度合表集計!$S:$S,$A$56,実行度合表集計!$D:$D,"&lt;&gt;")</f>
        <v>#REF!</v>
      </c>
      <c r="CU71" s="882" t="e">
        <f ca="1">CT71-SUMIFS(実行度合表集計!$Q:$Q,実行度合表集計!$I:$I,CO71,実行度合表集計!$S:$S,$A$56,実行度合表集計!$D:$D,"&lt;&gt;")*1000</f>
        <v>#REF!</v>
      </c>
      <c r="CV71" s="885" t="e">
        <f ca="1">SUMIFS(INDIRECT("実行度合表集計!C"&amp;CV103,FALSE),実行度合表集計!$I:$I,CO71,実行度合表集計!$S:$S,$A$56,実行度合表集計!$D:$D,"&lt;&gt;")*集計フラグ16</f>
        <v>#REF!</v>
      </c>
      <c r="CW71" s="1746" t="str">
        <f>集計グループ16</f>
        <v>リーガルFP事業部</v>
      </c>
      <c r="CX71" s="1747"/>
      <c r="CY71" s="1748"/>
      <c r="CZ71" s="882" t="e">
        <f ca="1">SUMIFS(INDIRECT("実行度合表集計!C"&amp;CZ103,FALSE),実行度合表集計!$I:$I,CW71,実行度合表集計!$S:$S,$A$56,実行度合表集計!$D:$D,"&lt;&gt;")</f>
        <v>#REF!</v>
      </c>
      <c r="DA71" s="883" t="e">
        <f t="shared" ca="1" si="110"/>
        <v>#REF!</v>
      </c>
      <c r="DB71" s="884" t="e">
        <f ca="1">SUMIFS(INDIRECT("実行度合表集計!C"&amp;DB103,FALSE),実行度合表集計!$I:$I,CW71,実行度合表集計!$S:$S,$A$56,実行度合表集計!$D:$D,"&lt;&gt;")</f>
        <v>#REF!</v>
      </c>
      <c r="DC71" s="882" t="e">
        <f ca="1">DB71-SUMIFS(実行度合表集計!$Q:$Q,実行度合表集計!$I:$I,CW71,実行度合表集計!$S:$S,$A$56,実行度合表集計!$D:$D,"&lt;&gt;")*1000</f>
        <v>#REF!</v>
      </c>
      <c r="DD71" s="885" t="e">
        <f ca="1">SUMIFS(INDIRECT("実行度合表集計!C"&amp;DD103,FALSE),実行度合表集計!$I:$I,CW71,実行度合表集計!$S:$S,$A$56,実行度合表集計!$D:$D,"&lt;&gt;")*集計フラグ16</f>
        <v>#REF!</v>
      </c>
      <c r="DE71" s="1746" t="str">
        <f>集計グループ16</f>
        <v>リーガルFP事業部</v>
      </c>
      <c r="DF71" s="1747"/>
      <c r="DG71" s="1748"/>
      <c r="DH71" s="882" t="e">
        <f ca="1">SUMIFS(INDIRECT("実行度合表集計!C"&amp;DH103,FALSE),実行度合表集計!$I:$I,DE71,実行度合表集計!$S:$S,$A$56,実行度合表集計!$D:$D,"&lt;&gt;")</f>
        <v>#REF!</v>
      </c>
      <c r="DI71" s="883" t="e">
        <f t="shared" ca="1" si="111"/>
        <v>#REF!</v>
      </c>
      <c r="DJ71" s="884" t="e">
        <f ca="1">SUMIFS(INDIRECT("実行度合表集計!C"&amp;DJ103,FALSE),実行度合表集計!$I:$I,DE71,実行度合表集計!$S:$S,$A$56,実行度合表集計!$D:$D,"&lt;&gt;")</f>
        <v>#REF!</v>
      </c>
      <c r="DK71" s="882" t="e">
        <f ca="1">DJ71-SUMIFS(実行度合表集計!$Q:$Q,実行度合表集計!$I:$I,DE71,実行度合表集計!$S:$S,$A$56,実行度合表集計!$D:$D,"&lt;&gt;")*1000</f>
        <v>#REF!</v>
      </c>
      <c r="DL71" s="885" t="e">
        <f ca="1">SUMIFS(INDIRECT("実行度合表集計!C"&amp;DL103,FALSE),実行度合表集計!$I:$I,DE71,実行度合表集計!$S:$S,$A$56,実行度合表集計!$D:$D,"&lt;&gt;")*集計フラグ16</f>
        <v>#REF!</v>
      </c>
      <c r="DM71" s="886" t="e">
        <f t="shared" ca="1" si="78"/>
        <v>#REF!</v>
      </c>
      <c r="DN71" s="883" t="e">
        <f t="shared" ca="1" si="98"/>
        <v>#REF!</v>
      </c>
      <c r="DO71" s="882" t="e">
        <f t="shared" ca="1" si="79"/>
        <v>#REF!</v>
      </c>
      <c r="DP71" s="887" t="e">
        <f t="shared" ca="1" si="99"/>
        <v>#REF!</v>
      </c>
      <c r="DR71" s="970"/>
      <c r="DS71" s="852"/>
      <c r="DT71" s="853"/>
    </row>
    <row r="72" spans="1:124" ht="14.1" customHeight="1" x14ac:dyDescent="0.25">
      <c r="A72" s="1712"/>
      <c r="B72" s="854" t="s">
        <v>302</v>
      </c>
      <c r="C72" s="1746">
        <f>集計グループ17</f>
        <v>0</v>
      </c>
      <c r="D72" s="1747"/>
      <c r="E72" s="1748"/>
      <c r="F72" s="882">
        <f ca="1">SUMIFS(INDIRECT("実行度合表集計!C"&amp;F103,FALSE),実行度合表集計!$I:$I,C72,実行度合表集計!$S:$S,$A$56,実行度合表集計!$D:$D,"&lt;&gt;")</f>
        <v>0</v>
      </c>
      <c r="G72" s="883" t="str">
        <f t="shared" ca="1" si="100"/>
        <v/>
      </c>
      <c r="H72" s="884">
        <f ca="1">SUMIFS(INDIRECT("実行度合表集計!C"&amp;H103,FALSE),実行度合表集計!$I:$I,C72,実行度合表集計!$S:$S,$A$56,実行度合表集計!$D:$D,"&lt;&gt;")</f>
        <v>0</v>
      </c>
      <c r="I72" s="882">
        <f ca="1">H72-SUMIFS(実行度合表集計!$Q:$Q,実行度合表集計!$I:$I,C72,実行度合表集計!$S:$S,$A$56,実行度合表集計!$D:$D,"&lt;&gt;")*1000</f>
        <v>0</v>
      </c>
      <c r="J72" s="885">
        <f ca="1">SUMIFS(INDIRECT("実行度合表集計!C"&amp;J103,FALSE),実行度合表集計!$I:$I,C72,実行度合表集計!$S:$S,$A$56,実行度合表集計!$D:$D,"&lt;&gt;")*集計フラグ17</f>
        <v>0</v>
      </c>
      <c r="K72" s="1746">
        <f>集計グループ17</f>
        <v>0</v>
      </c>
      <c r="L72" s="1747"/>
      <c r="M72" s="1748"/>
      <c r="N72" s="882">
        <f ca="1">SUMIFS(INDIRECT("実行度合表集計!C"&amp;N103,FALSE),実行度合表集計!$I:$I,K72,実行度合表集計!$S:$S,$A$56,実行度合表集計!$D:$D,"&lt;&gt;")</f>
        <v>0</v>
      </c>
      <c r="O72" s="883" t="str">
        <f t="shared" ca="1" si="101"/>
        <v/>
      </c>
      <c r="P72" s="884">
        <f ca="1">SUMIFS(INDIRECT("実行度合表集計!C"&amp;P103,FALSE),実行度合表集計!$I:$I,K72,実行度合表集計!$S:$S,$A$56,実行度合表集計!$D:$D,"&lt;&gt;")</f>
        <v>0</v>
      </c>
      <c r="Q72" s="882">
        <f ca="1">P72-SUMIFS(実行度合表集計!$Q:$Q,実行度合表集計!$I:$I,K72,実行度合表集計!$S:$S,$A$56,実行度合表集計!$D:$D,"&lt;&gt;")*1000</f>
        <v>0</v>
      </c>
      <c r="R72" s="885">
        <f ca="1">SUMIFS(INDIRECT("実行度合表集計!C"&amp;R103,FALSE),実行度合表集計!$I:$I,K72,実行度合表集計!$S:$S,$A$56,実行度合表集計!$D:$D,"&lt;&gt;")*集計フラグ17</f>
        <v>0</v>
      </c>
      <c r="S72" s="1746">
        <f>集計グループ17</f>
        <v>0</v>
      </c>
      <c r="T72" s="1747"/>
      <c r="U72" s="1748"/>
      <c r="V72" s="882">
        <f ca="1">SUMIFS(INDIRECT("実行度合表集計!C"&amp;V103,FALSE),実行度合表集計!$I:$I,S72,実行度合表集計!$S:$S,$A$56,実行度合表集計!$D:$D,"&lt;&gt;")</f>
        <v>0</v>
      </c>
      <c r="W72" s="883" t="str">
        <f t="shared" ca="1" si="102"/>
        <v/>
      </c>
      <c r="X72" s="884">
        <f ca="1">SUMIFS(INDIRECT("実行度合表集計!C"&amp;X103,FALSE),実行度合表集計!$I:$I,S72,実行度合表集計!$S:$S,$A$56,実行度合表集計!$D:$D,"&lt;&gt;")</f>
        <v>0</v>
      </c>
      <c r="Y72" s="882">
        <f ca="1">X72-SUMIFS(実行度合表集計!$Q:$Q,実行度合表集計!$I:$I,S72,実行度合表集計!$S:$S,$A$56,実行度合表集計!$D:$D,"&lt;&gt;")*1000</f>
        <v>0</v>
      </c>
      <c r="Z72" s="885">
        <f ca="1">SUMIFS(INDIRECT("実行度合表集計!C"&amp;Z103,FALSE),実行度合表集計!$I:$I,S72,実行度合表集計!$S:$S,$A$56,実行度合表集計!$D:$D,"&lt;&gt;")*集計フラグ17</f>
        <v>0</v>
      </c>
      <c r="AA72" s="886">
        <f t="shared" ca="1" si="72"/>
        <v>0</v>
      </c>
      <c r="AB72" s="883" t="str">
        <f t="shared" ca="1" si="83"/>
        <v/>
      </c>
      <c r="AC72" s="882">
        <f t="shared" ca="1" si="73"/>
        <v>0</v>
      </c>
      <c r="AD72" s="885">
        <f t="shared" ca="1" si="74"/>
        <v>0</v>
      </c>
      <c r="AE72" s="1712"/>
      <c r="AF72" s="854" t="s">
        <v>302</v>
      </c>
      <c r="AG72" s="1746">
        <f>集計グループ17</f>
        <v>0</v>
      </c>
      <c r="AH72" s="1747"/>
      <c r="AI72" s="1748"/>
      <c r="AJ72" s="882">
        <f ca="1">SUMIFS(INDIRECT("実行度合表集計!C"&amp;AJ103,FALSE),実行度合表集計!$I:$I,AG72,実行度合表集計!$S:$S,$A$56,実行度合表集計!$D:$D,"&lt;&gt;")</f>
        <v>0</v>
      </c>
      <c r="AK72" s="883" t="str">
        <f t="shared" ca="1" si="103"/>
        <v/>
      </c>
      <c r="AL72" s="884">
        <f ca="1">SUMIFS(INDIRECT("実行度合表集計!C"&amp;AL103,FALSE),実行度合表集計!$I:$I,AG72,実行度合表集計!$S:$S,$A$56,実行度合表集計!$D:$D,"&lt;&gt;")</f>
        <v>0</v>
      </c>
      <c r="AM72" s="882">
        <f ca="1">AL72-SUMIFS(実行度合表集計!$Q:$Q,実行度合表集計!$I:$I,AG72,実行度合表集計!$S:$S,$A$56,実行度合表集計!$D:$D,"&lt;&gt;")*1000</f>
        <v>0</v>
      </c>
      <c r="AN72" s="885">
        <f ca="1">SUMIFS(INDIRECT("実行度合表集計!C"&amp;AN103,FALSE),実行度合表集計!$I:$I,AG72,実行度合表集計!$S:$S,$A$56,実行度合表集計!$D:$D,"&lt;&gt;")*集計フラグ17</f>
        <v>0</v>
      </c>
      <c r="AO72" s="1746">
        <f>集計グループ17</f>
        <v>0</v>
      </c>
      <c r="AP72" s="1747"/>
      <c r="AQ72" s="1748"/>
      <c r="AR72" s="882">
        <f ca="1">SUMIFS(INDIRECT("実行度合表集計!C"&amp;AR103,FALSE),実行度合表集計!$I:$I,AO72,実行度合表集計!$S:$S,$A$56,実行度合表集計!$D:$D,"&lt;&gt;")</f>
        <v>0</v>
      </c>
      <c r="AS72" s="883" t="str">
        <f t="shared" ca="1" si="104"/>
        <v/>
      </c>
      <c r="AT72" s="884">
        <f ca="1">SUMIFS(INDIRECT("実行度合表集計!C"&amp;AT103,FALSE),実行度合表集計!$I:$I,AO72,実行度合表集計!$S:$S,$A$56,実行度合表集計!$D:$D,"&lt;&gt;")</f>
        <v>0</v>
      </c>
      <c r="AU72" s="882">
        <f ca="1">AT72-SUMIFS(実行度合表集計!$Q:$Q,実行度合表集計!$I:$I,AO72,実行度合表集計!$S:$S,$A$56,実行度合表集計!$D:$D,"&lt;&gt;")*1000</f>
        <v>0</v>
      </c>
      <c r="AV72" s="885">
        <f ca="1">SUMIFS(INDIRECT("実行度合表集計!C"&amp;AV103,FALSE),実行度合表集計!$I:$I,AO72,実行度合表集計!$S:$S,$A$56,実行度合表集計!$D:$D,"&lt;&gt;")*集計フラグ17</f>
        <v>0</v>
      </c>
      <c r="AW72" s="1746">
        <f>集計グループ17</f>
        <v>0</v>
      </c>
      <c r="AX72" s="1747"/>
      <c r="AY72" s="1748"/>
      <c r="AZ72" s="882">
        <f ca="1">SUMIFS(INDIRECT("実行度合表集計!C"&amp;AZ103,FALSE),実行度合表集計!$I:$I,AW72,実行度合表集計!$S:$S,$A$56,実行度合表集計!$D:$D,"&lt;&gt;")</f>
        <v>0</v>
      </c>
      <c r="BA72" s="883" t="str">
        <f t="shared" ca="1" si="105"/>
        <v/>
      </c>
      <c r="BB72" s="884">
        <f ca="1">SUMIFS(INDIRECT("実行度合表集計!C"&amp;BB103,FALSE),実行度合表集計!$I:$I,AW72,実行度合表集計!$S:$S,$A$56,実行度合表集計!$D:$D,"&lt;&gt;")</f>
        <v>0</v>
      </c>
      <c r="BC72" s="882">
        <f ca="1">BB72-SUMIFS(実行度合表集計!$Q:$Q,実行度合表集計!$I:$I,AW72,実行度合表集計!$S:$S,$A$56,実行度合表集計!$D:$D,"&lt;&gt;")*1000</f>
        <v>0</v>
      </c>
      <c r="BD72" s="885">
        <f ca="1">SUMIFS(INDIRECT("実行度合表集計!C"&amp;BD103,FALSE),実行度合表集計!$I:$I,AW72,実行度合表集計!$S:$S,$A$56,実行度合表集計!$D:$D,"&lt;&gt;")*集計フラグ17</f>
        <v>0</v>
      </c>
      <c r="BE72" s="886">
        <f t="shared" ca="1" si="75"/>
        <v>0</v>
      </c>
      <c r="BF72" s="883" t="str">
        <f t="shared" ca="1" si="112"/>
        <v/>
      </c>
      <c r="BG72" s="882">
        <f t="shared" ca="1" si="76"/>
        <v>0</v>
      </c>
      <c r="BH72" s="885">
        <f t="shared" ca="1" si="77"/>
        <v>0</v>
      </c>
      <c r="BI72" s="1712"/>
      <c r="BJ72" s="854" t="s">
        <v>302</v>
      </c>
      <c r="BK72" s="1746">
        <f>集計グループ17</f>
        <v>0</v>
      </c>
      <c r="BL72" s="1747"/>
      <c r="BM72" s="1748"/>
      <c r="BN72" s="882">
        <f ca="1">SUMIFS(INDIRECT("実行度合表集計!C"&amp;BN103,FALSE),実行度合表集計!$I:$I,BK72,実行度合表集計!$S:$S,$A$56,実行度合表集計!$D:$D,"&lt;&gt;")</f>
        <v>0</v>
      </c>
      <c r="BO72" s="883" t="str">
        <f t="shared" ca="1" si="106"/>
        <v/>
      </c>
      <c r="BP72" s="884">
        <f ca="1">SUMIFS(INDIRECT("実行度合表集計!C"&amp;BP103,FALSE),実行度合表集計!$I:$I,BK72,実行度合表集計!$S:$S,$A$56,実行度合表集計!$D:$D,"&lt;&gt;")</f>
        <v>0</v>
      </c>
      <c r="BQ72" s="882">
        <f ca="1">BP72-SUMIFS(実行度合表集計!$Q:$Q,実行度合表集計!$I:$I,BK72,実行度合表集計!$S:$S,$A$56,実行度合表集計!$D:$D,"&lt;&gt;")*1000</f>
        <v>0</v>
      </c>
      <c r="BR72" s="885">
        <f ca="1">SUMIFS(INDIRECT("実行度合表集計!C"&amp;BR103,FALSE),実行度合表集計!$I:$I,BK72,実行度合表集計!$S:$S,$A$56,実行度合表集計!$D:$D,"&lt;&gt;")*集計フラグ17</f>
        <v>0</v>
      </c>
      <c r="BS72" s="1746">
        <f>集計グループ17</f>
        <v>0</v>
      </c>
      <c r="BT72" s="1747"/>
      <c r="BU72" s="1748"/>
      <c r="BV72" s="882">
        <f ca="1">SUMIFS(INDIRECT("実行度合表集計!C"&amp;BV103,FALSE),実行度合表集計!$I:$I,BS72,実行度合表集計!$S:$S,$A$56,実行度合表集計!$D:$D,"&lt;&gt;")</f>
        <v>0</v>
      </c>
      <c r="BW72" s="883" t="str">
        <f t="shared" ca="1" si="107"/>
        <v/>
      </c>
      <c r="BX72" s="884">
        <f ca="1">SUMIFS(INDIRECT("実行度合表集計!C"&amp;BX103,FALSE),実行度合表集計!$I:$I,BS72,実行度合表集計!$S:$S,$A$56,実行度合表集計!$D:$D,"&lt;&gt;")</f>
        <v>0</v>
      </c>
      <c r="BY72" s="882">
        <f ca="1">BX72-SUMIFS(実行度合表集計!$Q:$Q,実行度合表集計!$I:$I,BS72,実行度合表集計!$S:$S,$A$56,実行度合表集計!$D:$D,"&lt;&gt;")*1000</f>
        <v>0</v>
      </c>
      <c r="BZ72" s="885">
        <f ca="1">SUMIFS(INDIRECT("実行度合表集計!C"&amp;BZ103,FALSE),実行度合表集計!$I:$I,BS72,実行度合表集計!$S:$S,$A$56,実行度合表集計!$D:$D,"&lt;&gt;")*集計フラグ17</f>
        <v>0</v>
      </c>
      <c r="CA72" s="1746">
        <f>集計グループ17</f>
        <v>0</v>
      </c>
      <c r="CB72" s="1747"/>
      <c r="CC72" s="1748"/>
      <c r="CD72" s="882">
        <f ca="1">SUMIFS(INDIRECT("実行度合表集計!C"&amp;CD103,FALSE),実行度合表集計!$I:$I,CA72,実行度合表集計!$S:$S,$A$56,実行度合表集計!$D:$D,"&lt;&gt;")</f>
        <v>0</v>
      </c>
      <c r="CE72" s="883" t="str">
        <f t="shared" ca="1" si="108"/>
        <v/>
      </c>
      <c r="CF72" s="884">
        <f ca="1">SUMIFS(INDIRECT("実行度合表集計!C"&amp;CF103,FALSE),実行度合表集計!$I:$I,CA72,実行度合表集計!$S:$S,$A$56,実行度合表集計!$D:$D,"&lt;&gt;")</f>
        <v>0</v>
      </c>
      <c r="CG72" s="882">
        <f ca="1">CF72-SUMIFS(実行度合表集計!$Q:$Q,実行度合表集計!$I:$I,CA72,実行度合表集計!$S:$S,$A$56,実行度合表集計!$D:$D,"&lt;&gt;")*1000</f>
        <v>0</v>
      </c>
      <c r="CH72" s="885">
        <f ca="1">SUMIFS(INDIRECT("実行度合表集計!C"&amp;CH103,FALSE),実行度合表集計!$I:$I,CA72,実行度合表集計!$S:$S,$A$56,実行度合表集計!$D:$D,"&lt;&gt;")*集計フラグ17</f>
        <v>0</v>
      </c>
      <c r="CI72" s="886">
        <f t="shared" ca="1" si="91"/>
        <v>0</v>
      </c>
      <c r="CJ72" s="883" t="str">
        <f t="shared" ca="1" si="92"/>
        <v/>
      </c>
      <c r="CK72" s="882">
        <f t="shared" ca="1" si="93"/>
        <v>0</v>
      </c>
      <c r="CL72" s="885">
        <f t="shared" ca="1" si="94"/>
        <v>0</v>
      </c>
      <c r="CM72" s="1712"/>
      <c r="CN72" s="854" t="s">
        <v>302</v>
      </c>
      <c r="CO72" s="1746">
        <f>集計グループ17</f>
        <v>0</v>
      </c>
      <c r="CP72" s="1747"/>
      <c r="CQ72" s="1748"/>
      <c r="CR72" s="882">
        <f ca="1">SUMIFS(INDIRECT("実行度合表集計!C"&amp;CR103,FALSE),実行度合表集計!$I:$I,CO72,実行度合表集計!$S:$S,$A$56,実行度合表集計!$D:$D,"&lt;&gt;")</f>
        <v>0</v>
      </c>
      <c r="CS72" s="883" t="str">
        <f t="shared" ca="1" si="109"/>
        <v/>
      </c>
      <c r="CT72" s="884">
        <f ca="1">SUMIFS(INDIRECT("実行度合表集計!C"&amp;CT103,FALSE),実行度合表集計!$I:$I,CO72,実行度合表集計!$S:$S,$A$56,実行度合表集計!$D:$D,"&lt;&gt;")</f>
        <v>0</v>
      </c>
      <c r="CU72" s="882">
        <f ca="1">CT72-SUMIFS(実行度合表集計!$Q:$Q,実行度合表集計!$I:$I,CO72,実行度合表集計!$S:$S,$A$56,実行度合表集計!$D:$D,"&lt;&gt;")*1000</f>
        <v>0</v>
      </c>
      <c r="CV72" s="885">
        <f ca="1">SUMIFS(INDIRECT("実行度合表集計!C"&amp;CV103,FALSE),実行度合表集計!$I:$I,CO72,実行度合表集計!$S:$S,$A$56,実行度合表集計!$D:$D,"&lt;&gt;")*集計フラグ17</f>
        <v>0</v>
      </c>
      <c r="CW72" s="1746">
        <f>集計グループ17</f>
        <v>0</v>
      </c>
      <c r="CX72" s="1747"/>
      <c r="CY72" s="1748"/>
      <c r="CZ72" s="882">
        <f ca="1">SUMIFS(INDIRECT("実行度合表集計!C"&amp;CZ103,FALSE),実行度合表集計!$I:$I,CW72,実行度合表集計!$S:$S,$A$56,実行度合表集計!$D:$D,"&lt;&gt;")</f>
        <v>0</v>
      </c>
      <c r="DA72" s="883" t="str">
        <f t="shared" ca="1" si="110"/>
        <v/>
      </c>
      <c r="DB72" s="884">
        <f ca="1">SUMIFS(INDIRECT("実行度合表集計!C"&amp;DB103,FALSE),実行度合表集計!$I:$I,CW72,実行度合表集計!$S:$S,$A$56,実行度合表集計!$D:$D,"&lt;&gt;")</f>
        <v>0</v>
      </c>
      <c r="DC72" s="882">
        <f ca="1">DB72-SUMIFS(実行度合表集計!$Q:$Q,実行度合表集計!$I:$I,CW72,実行度合表集計!$S:$S,$A$56,実行度合表集計!$D:$D,"&lt;&gt;")*1000</f>
        <v>0</v>
      </c>
      <c r="DD72" s="885">
        <f ca="1">SUMIFS(INDIRECT("実行度合表集計!C"&amp;DD103,FALSE),実行度合表集計!$I:$I,CW72,実行度合表集計!$S:$S,$A$56,実行度合表集計!$D:$D,"&lt;&gt;")*集計フラグ17</f>
        <v>0</v>
      </c>
      <c r="DE72" s="1746">
        <f>集計グループ17</f>
        <v>0</v>
      </c>
      <c r="DF72" s="1747"/>
      <c r="DG72" s="1748"/>
      <c r="DH72" s="882">
        <f ca="1">SUMIFS(INDIRECT("実行度合表集計!C"&amp;DH103,FALSE),実行度合表集計!$I:$I,DE72,実行度合表集計!$S:$S,$A$56,実行度合表集計!$D:$D,"&lt;&gt;")</f>
        <v>0</v>
      </c>
      <c r="DI72" s="883" t="str">
        <f t="shared" ca="1" si="111"/>
        <v/>
      </c>
      <c r="DJ72" s="884">
        <f ca="1">SUMIFS(INDIRECT("実行度合表集計!C"&amp;DJ103,FALSE),実行度合表集計!$I:$I,DE72,実行度合表集計!$S:$S,$A$56,実行度合表集計!$D:$D,"&lt;&gt;")</f>
        <v>0</v>
      </c>
      <c r="DK72" s="882">
        <f ca="1">DJ72-SUMIFS(実行度合表集計!$Q:$Q,実行度合表集計!$I:$I,DE72,実行度合表集計!$S:$S,$A$56,実行度合表集計!$D:$D,"&lt;&gt;")*1000</f>
        <v>0</v>
      </c>
      <c r="DL72" s="885">
        <f ca="1">SUMIFS(INDIRECT("実行度合表集計!C"&amp;DL103,FALSE),実行度合表集計!$I:$I,DE72,実行度合表集計!$S:$S,$A$56,実行度合表集計!$D:$D,"&lt;&gt;")*集計フラグ17</f>
        <v>0</v>
      </c>
      <c r="DM72" s="886">
        <f t="shared" ca="1" si="78"/>
        <v>0</v>
      </c>
      <c r="DN72" s="883" t="str">
        <f t="shared" ca="1" si="98"/>
        <v/>
      </c>
      <c r="DO72" s="882">
        <f t="shared" ca="1" si="79"/>
        <v>0</v>
      </c>
      <c r="DP72" s="887">
        <f t="shared" ca="1" si="99"/>
        <v>0</v>
      </c>
      <c r="DR72" s="970"/>
      <c r="DS72" s="852"/>
      <c r="DT72" s="853"/>
    </row>
    <row r="73" spans="1:124" ht="14.1" customHeight="1" x14ac:dyDescent="0.25">
      <c r="A73" s="1712"/>
      <c r="B73" s="854" t="s">
        <v>303</v>
      </c>
      <c r="C73" s="1746">
        <f>集計グループ18</f>
        <v>0</v>
      </c>
      <c r="D73" s="1747"/>
      <c r="E73" s="1748"/>
      <c r="F73" s="882">
        <f ca="1">SUMIFS(INDIRECT("実行度合表集計!C"&amp;F103,FALSE),実行度合表集計!$I:$I,C73,実行度合表集計!$S:$S,$A$56,実行度合表集計!$D:$D,"&lt;&gt;")</f>
        <v>0</v>
      </c>
      <c r="G73" s="883" t="str">
        <f t="shared" ca="1" si="100"/>
        <v/>
      </c>
      <c r="H73" s="884">
        <f ca="1">SUMIFS(INDIRECT("実行度合表集計!C"&amp;H103,FALSE),実行度合表集計!$I:$I,C73,実行度合表集計!$S:$S,$A$56,実行度合表集計!$D:$D,"&lt;&gt;")</f>
        <v>0</v>
      </c>
      <c r="I73" s="882">
        <f ca="1">H73-SUMIFS(実行度合表集計!$Q:$Q,実行度合表集計!$I:$I,C73,実行度合表集計!$S:$S,$A$56,実行度合表集計!$D:$D,"&lt;&gt;")*1000</f>
        <v>0</v>
      </c>
      <c r="J73" s="885">
        <f ca="1">SUMIFS(INDIRECT("実行度合表集計!C"&amp;J103,FALSE),実行度合表集計!$I:$I,C73,実行度合表集計!$S:$S,$A$56,実行度合表集計!$D:$D,"&lt;&gt;")*集計フラグ18</f>
        <v>0</v>
      </c>
      <c r="K73" s="1746">
        <f>集計グループ18</f>
        <v>0</v>
      </c>
      <c r="L73" s="1747"/>
      <c r="M73" s="1748"/>
      <c r="N73" s="882">
        <f ca="1">SUMIFS(INDIRECT("実行度合表集計!C"&amp;N103,FALSE),実行度合表集計!$I:$I,K73,実行度合表集計!$S:$S,$A$56,実行度合表集計!$D:$D,"&lt;&gt;")</f>
        <v>0</v>
      </c>
      <c r="O73" s="883" t="str">
        <f t="shared" ca="1" si="101"/>
        <v/>
      </c>
      <c r="P73" s="884">
        <f ca="1">SUMIFS(INDIRECT("実行度合表集計!C"&amp;P103,FALSE),実行度合表集計!$I:$I,K73,実行度合表集計!$S:$S,$A$56,実行度合表集計!$D:$D,"&lt;&gt;")</f>
        <v>0</v>
      </c>
      <c r="Q73" s="882">
        <f ca="1">P73-SUMIFS(実行度合表集計!$Q:$Q,実行度合表集計!$I:$I,K73,実行度合表集計!$S:$S,$A$56,実行度合表集計!$D:$D,"&lt;&gt;")*1000</f>
        <v>0</v>
      </c>
      <c r="R73" s="885">
        <f ca="1">SUMIFS(INDIRECT("実行度合表集計!C"&amp;R103,FALSE),実行度合表集計!$I:$I,K73,実行度合表集計!$S:$S,$A$56,実行度合表集計!$D:$D,"&lt;&gt;")*集計フラグ18</f>
        <v>0</v>
      </c>
      <c r="S73" s="1746">
        <f>集計グループ18</f>
        <v>0</v>
      </c>
      <c r="T73" s="1747"/>
      <c r="U73" s="1748"/>
      <c r="V73" s="882">
        <f ca="1">SUMIFS(INDIRECT("実行度合表集計!C"&amp;V103,FALSE),実行度合表集計!$I:$I,S73,実行度合表集計!$S:$S,$A$56,実行度合表集計!$D:$D,"&lt;&gt;")</f>
        <v>0</v>
      </c>
      <c r="W73" s="883" t="str">
        <f t="shared" ca="1" si="102"/>
        <v/>
      </c>
      <c r="X73" s="884">
        <f ca="1">SUMIFS(INDIRECT("実行度合表集計!C"&amp;X103,FALSE),実行度合表集計!$I:$I,S73,実行度合表集計!$S:$S,$A$56,実行度合表集計!$D:$D,"&lt;&gt;")</f>
        <v>0</v>
      </c>
      <c r="Y73" s="882">
        <f ca="1">X73-SUMIFS(実行度合表集計!$Q:$Q,実行度合表集計!$I:$I,S73,実行度合表集計!$S:$S,$A$56,実行度合表集計!$D:$D,"&lt;&gt;")*1000</f>
        <v>0</v>
      </c>
      <c r="Z73" s="885">
        <f ca="1">SUMIFS(INDIRECT("実行度合表集計!C"&amp;Z103,FALSE),実行度合表集計!$I:$I,S73,実行度合表集計!$S:$S,$A$56,実行度合表集計!$D:$D,"&lt;&gt;")*集計フラグ18</f>
        <v>0</v>
      </c>
      <c r="AA73" s="886">
        <f t="shared" ca="1" si="72"/>
        <v>0</v>
      </c>
      <c r="AB73" s="883" t="str">
        <f t="shared" ca="1" si="83"/>
        <v/>
      </c>
      <c r="AC73" s="882">
        <f t="shared" ca="1" si="73"/>
        <v>0</v>
      </c>
      <c r="AD73" s="885">
        <f t="shared" ca="1" si="74"/>
        <v>0</v>
      </c>
      <c r="AE73" s="1712"/>
      <c r="AF73" s="854" t="s">
        <v>303</v>
      </c>
      <c r="AG73" s="1746">
        <f>集計グループ18</f>
        <v>0</v>
      </c>
      <c r="AH73" s="1747"/>
      <c r="AI73" s="1748"/>
      <c r="AJ73" s="882">
        <f ca="1">SUMIFS(INDIRECT("実行度合表集計!C"&amp;AJ103,FALSE),実行度合表集計!$I:$I,AG73,実行度合表集計!$S:$S,$A$56,実行度合表集計!$D:$D,"&lt;&gt;")</f>
        <v>0</v>
      </c>
      <c r="AK73" s="883" t="str">
        <f t="shared" ca="1" si="103"/>
        <v/>
      </c>
      <c r="AL73" s="884">
        <f ca="1">SUMIFS(INDIRECT("実行度合表集計!C"&amp;AL103,FALSE),実行度合表集計!$I:$I,AG73,実行度合表集計!$S:$S,$A$56,実行度合表集計!$D:$D,"&lt;&gt;")</f>
        <v>0</v>
      </c>
      <c r="AM73" s="882">
        <f ca="1">AL73-SUMIFS(実行度合表集計!$Q:$Q,実行度合表集計!$I:$I,AG73,実行度合表集計!$S:$S,$A$56,実行度合表集計!$D:$D,"&lt;&gt;")*1000</f>
        <v>0</v>
      </c>
      <c r="AN73" s="885">
        <f ca="1">SUMIFS(INDIRECT("実行度合表集計!C"&amp;AN103,FALSE),実行度合表集計!$I:$I,AG73,実行度合表集計!$S:$S,$A$56,実行度合表集計!$D:$D,"&lt;&gt;")*集計フラグ18</f>
        <v>0</v>
      </c>
      <c r="AO73" s="1746">
        <f>集計グループ18</f>
        <v>0</v>
      </c>
      <c r="AP73" s="1747"/>
      <c r="AQ73" s="1748"/>
      <c r="AR73" s="882">
        <f ca="1">SUMIFS(INDIRECT("実行度合表集計!C"&amp;AR103,FALSE),実行度合表集計!$I:$I,AO73,実行度合表集計!$S:$S,$A$56,実行度合表集計!$D:$D,"&lt;&gt;")</f>
        <v>0</v>
      </c>
      <c r="AS73" s="883" t="str">
        <f t="shared" ca="1" si="104"/>
        <v/>
      </c>
      <c r="AT73" s="884">
        <f ca="1">SUMIFS(INDIRECT("実行度合表集計!C"&amp;AT103,FALSE),実行度合表集計!$I:$I,AO73,実行度合表集計!$S:$S,$A$56,実行度合表集計!$D:$D,"&lt;&gt;")</f>
        <v>0</v>
      </c>
      <c r="AU73" s="882">
        <f ca="1">AT73-SUMIFS(実行度合表集計!$Q:$Q,実行度合表集計!$I:$I,AO73,実行度合表集計!$S:$S,$A$56,実行度合表集計!$D:$D,"&lt;&gt;")*1000</f>
        <v>0</v>
      </c>
      <c r="AV73" s="885">
        <f ca="1">SUMIFS(INDIRECT("実行度合表集計!C"&amp;AV103,FALSE),実行度合表集計!$I:$I,AO73,実行度合表集計!$S:$S,$A$56,実行度合表集計!$D:$D,"&lt;&gt;")*集計フラグ18</f>
        <v>0</v>
      </c>
      <c r="AW73" s="1746">
        <f>集計グループ18</f>
        <v>0</v>
      </c>
      <c r="AX73" s="1747"/>
      <c r="AY73" s="1748"/>
      <c r="AZ73" s="882">
        <f ca="1">SUMIFS(INDIRECT("実行度合表集計!C"&amp;AZ103,FALSE),実行度合表集計!$I:$I,AW73,実行度合表集計!$S:$S,$A$56,実行度合表集計!$D:$D,"&lt;&gt;")</f>
        <v>0</v>
      </c>
      <c r="BA73" s="883" t="str">
        <f t="shared" ca="1" si="105"/>
        <v/>
      </c>
      <c r="BB73" s="884">
        <f ca="1">SUMIFS(INDIRECT("実行度合表集計!C"&amp;BB103,FALSE),実行度合表集計!$I:$I,AW73,実行度合表集計!$S:$S,$A$56,実行度合表集計!$D:$D,"&lt;&gt;")</f>
        <v>0</v>
      </c>
      <c r="BC73" s="882">
        <f ca="1">BB73-SUMIFS(実行度合表集計!$Q:$Q,実行度合表集計!$I:$I,AW73,実行度合表集計!$S:$S,$A$56,実行度合表集計!$D:$D,"&lt;&gt;")*1000</f>
        <v>0</v>
      </c>
      <c r="BD73" s="885">
        <f ca="1">SUMIFS(INDIRECT("実行度合表集計!C"&amp;BD103,FALSE),実行度合表集計!$I:$I,AW73,実行度合表集計!$S:$S,$A$56,実行度合表集計!$D:$D,"&lt;&gt;")*集計フラグ18</f>
        <v>0</v>
      </c>
      <c r="BE73" s="886">
        <f t="shared" ca="1" si="75"/>
        <v>0</v>
      </c>
      <c r="BF73" s="883" t="str">
        <f t="shared" ca="1" si="112"/>
        <v/>
      </c>
      <c r="BG73" s="882">
        <f t="shared" ca="1" si="76"/>
        <v>0</v>
      </c>
      <c r="BH73" s="885">
        <f t="shared" ca="1" si="77"/>
        <v>0</v>
      </c>
      <c r="BI73" s="1712"/>
      <c r="BJ73" s="854" t="s">
        <v>303</v>
      </c>
      <c r="BK73" s="1746">
        <f>集計グループ18</f>
        <v>0</v>
      </c>
      <c r="BL73" s="1747"/>
      <c r="BM73" s="1748"/>
      <c r="BN73" s="882">
        <f ca="1">SUMIFS(INDIRECT("実行度合表集計!C"&amp;BN103,FALSE),実行度合表集計!$I:$I,BK73,実行度合表集計!$S:$S,$A$56,実行度合表集計!$D:$D,"&lt;&gt;")</f>
        <v>0</v>
      </c>
      <c r="BO73" s="883" t="str">
        <f t="shared" ca="1" si="106"/>
        <v/>
      </c>
      <c r="BP73" s="884">
        <f ca="1">SUMIFS(INDIRECT("実行度合表集計!C"&amp;BP103,FALSE),実行度合表集計!$I:$I,BK73,実行度合表集計!$S:$S,$A$56,実行度合表集計!$D:$D,"&lt;&gt;")</f>
        <v>0</v>
      </c>
      <c r="BQ73" s="882">
        <f ca="1">BP73-SUMIFS(実行度合表集計!$Q:$Q,実行度合表集計!$I:$I,BK73,実行度合表集計!$S:$S,$A$56,実行度合表集計!$D:$D,"&lt;&gt;")*1000</f>
        <v>0</v>
      </c>
      <c r="BR73" s="885">
        <f ca="1">SUMIFS(INDIRECT("実行度合表集計!C"&amp;BR103,FALSE),実行度合表集計!$I:$I,BK73,実行度合表集計!$S:$S,$A$56,実行度合表集計!$D:$D,"&lt;&gt;")*集計フラグ18</f>
        <v>0</v>
      </c>
      <c r="BS73" s="1746">
        <f>集計グループ18</f>
        <v>0</v>
      </c>
      <c r="BT73" s="1747"/>
      <c r="BU73" s="1748"/>
      <c r="BV73" s="882">
        <f ca="1">SUMIFS(INDIRECT("実行度合表集計!C"&amp;BV103,FALSE),実行度合表集計!$I:$I,BS73,実行度合表集計!$S:$S,$A$56,実行度合表集計!$D:$D,"&lt;&gt;")</f>
        <v>0</v>
      </c>
      <c r="BW73" s="883" t="str">
        <f t="shared" ca="1" si="107"/>
        <v/>
      </c>
      <c r="BX73" s="884">
        <f ca="1">SUMIFS(INDIRECT("実行度合表集計!C"&amp;BX103,FALSE),実行度合表集計!$I:$I,BS73,実行度合表集計!$S:$S,$A$56,実行度合表集計!$D:$D,"&lt;&gt;")</f>
        <v>0</v>
      </c>
      <c r="BY73" s="882">
        <f ca="1">BX73-SUMIFS(実行度合表集計!$Q:$Q,実行度合表集計!$I:$I,BS73,実行度合表集計!$S:$S,$A$56,実行度合表集計!$D:$D,"&lt;&gt;")*1000</f>
        <v>0</v>
      </c>
      <c r="BZ73" s="885">
        <f ca="1">SUMIFS(INDIRECT("実行度合表集計!C"&amp;BZ103,FALSE),実行度合表集計!$I:$I,BS73,実行度合表集計!$S:$S,$A$56,実行度合表集計!$D:$D,"&lt;&gt;")*集計フラグ18</f>
        <v>0</v>
      </c>
      <c r="CA73" s="1746">
        <f>集計グループ18</f>
        <v>0</v>
      </c>
      <c r="CB73" s="1747"/>
      <c r="CC73" s="1748"/>
      <c r="CD73" s="882">
        <f ca="1">SUMIFS(INDIRECT("実行度合表集計!C"&amp;CD103,FALSE),実行度合表集計!$I:$I,CA73,実行度合表集計!$S:$S,$A$56,実行度合表集計!$D:$D,"&lt;&gt;")</f>
        <v>0</v>
      </c>
      <c r="CE73" s="883" t="str">
        <f t="shared" ca="1" si="108"/>
        <v/>
      </c>
      <c r="CF73" s="884">
        <f ca="1">SUMIFS(INDIRECT("実行度合表集計!C"&amp;CF103,FALSE),実行度合表集計!$I:$I,CA73,実行度合表集計!$S:$S,$A$56,実行度合表集計!$D:$D,"&lt;&gt;")</f>
        <v>0</v>
      </c>
      <c r="CG73" s="882">
        <f ca="1">CF73-SUMIFS(実行度合表集計!$Q:$Q,実行度合表集計!$I:$I,CA73,実行度合表集計!$S:$S,$A$56,実行度合表集計!$D:$D,"&lt;&gt;")*1000</f>
        <v>0</v>
      </c>
      <c r="CH73" s="885">
        <f ca="1">SUMIFS(INDIRECT("実行度合表集計!C"&amp;CH103,FALSE),実行度合表集計!$I:$I,CA73,実行度合表集計!$S:$S,$A$56,実行度合表集計!$D:$D,"&lt;&gt;")*集計フラグ18</f>
        <v>0</v>
      </c>
      <c r="CI73" s="886">
        <f t="shared" ca="1" si="91"/>
        <v>0</v>
      </c>
      <c r="CJ73" s="883" t="str">
        <f t="shared" ca="1" si="92"/>
        <v/>
      </c>
      <c r="CK73" s="882">
        <f t="shared" ca="1" si="93"/>
        <v>0</v>
      </c>
      <c r="CL73" s="885">
        <f t="shared" ca="1" si="94"/>
        <v>0</v>
      </c>
      <c r="CM73" s="1712"/>
      <c r="CN73" s="854" t="s">
        <v>303</v>
      </c>
      <c r="CO73" s="1746">
        <f>集計グループ18</f>
        <v>0</v>
      </c>
      <c r="CP73" s="1747"/>
      <c r="CQ73" s="1748"/>
      <c r="CR73" s="882">
        <f ca="1">SUMIFS(INDIRECT("実行度合表集計!C"&amp;CR103,FALSE),実行度合表集計!$I:$I,CO73,実行度合表集計!$S:$S,$A$56,実行度合表集計!$D:$D,"&lt;&gt;")</f>
        <v>0</v>
      </c>
      <c r="CS73" s="883" t="str">
        <f t="shared" ca="1" si="109"/>
        <v/>
      </c>
      <c r="CT73" s="884">
        <f ca="1">SUMIFS(INDIRECT("実行度合表集計!C"&amp;CT103,FALSE),実行度合表集計!$I:$I,CO73,実行度合表集計!$S:$S,$A$56,実行度合表集計!$D:$D,"&lt;&gt;")</f>
        <v>0</v>
      </c>
      <c r="CU73" s="882">
        <f ca="1">CT73-SUMIFS(実行度合表集計!$Q:$Q,実行度合表集計!$I:$I,CO73,実行度合表集計!$S:$S,$A$56,実行度合表集計!$D:$D,"&lt;&gt;")*1000</f>
        <v>0</v>
      </c>
      <c r="CV73" s="885">
        <f ca="1">SUMIFS(INDIRECT("実行度合表集計!C"&amp;CV103,FALSE),実行度合表集計!$I:$I,CO73,実行度合表集計!$S:$S,$A$56,実行度合表集計!$D:$D,"&lt;&gt;")*集計フラグ18</f>
        <v>0</v>
      </c>
      <c r="CW73" s="1746">
        <f>集計グループ18</f>
        <v>0</v>
      </c>
      <c r="CX73" s="1747"/>
      <c r="CY73" s="1748"/>
      <c r="CZ73" s="882">
        <f ca="1">SUMIFS(INDIRECT("実行度合表集計!C"&amp;CZ103,FALSE),実行度合表集計!$I:$I,CW73,実行度合表集計!$S:$S,$A$56,実行度合表集計!$D:$D,"&lt;&gt;")</f>
        <v>0</v>
      </c>
      <c r="DA73" s="883" t="str">
        <f t="shared" ca="1" si="110"/>
        <v/>
      </c>
      <c r="DB73" s="884">
        <f ca="1">SUMIFS(INDIRECT("実行度合表集計!C"&amp;DB103,FALSE),実行度合表集計!$I:$I,CW73,実行度合表集計!$S:$S,$A$56,実行度合表集計!$D:$D,"&lt;&gt;")</f>
        <v>0</v>
      </c>
      <c r="DC73" s="882">
        <f ca="1">DB73-SUMIFS(実行度合表集計!$Q:$Q,実行度合表集計!$I:$I,CW73,実行度合表集計!$S:$S,$A$56,実行度合表集計!$D:$D,"&lt;&gt;")*1000</f>
        <v>0</v>
      </c>
      <c r="DD73" s="885">
        <f ca="1">SUMIFS(INDIRECT("実行度合表集計!C"&amp;DD103,FALSE),実行度合表集計!$I:$I,CW73,実行度合表集計!$S:$S,$A$56,実行度合表集計!$D:$D,"&lt;&gt;")*集計フラグ18</f>
        <v>0</v>
      </c>
      <c r="DE73" s="1746">
        <f>集計グループ18</f>
        <v>0</v>
      </c>
      <c r="DF73" s="1747"/>
      <c r="DG73" s="1748"/>
      <c r="DH73" s="882">
        <f ca="1">SUMIFS(INDIRECT("実行度合表集計!C"&amp;DH103,FALSE),実行度合表集計!$I:$I,DE73,実行度合表集計!$S:$S,$A$56,実行度合表集計!$D:$D,"&lt;&gt;")</f>
        <v>0</v>
      </c>
      <c r="DI73" s="883" t="str">
        <f t="shared" ca="1" si="111"/>
        <v/>
      </c>
      <c r="DJ73" s="884">
        <f ca="1">SUMIFS(INDIRECT("実行度合表集計!C"&amp;DJ103,FALSE),実行度合表集計!$I:$I,DE73,実行度合表集計!$S:$S,$A$56,実行度合表集計!$D:$D,"&lt;&gt;")</f>
        <v>0</v>
      </c>
      <c r="DK73" s="882">
        <f ca="1">DJ73-SUMIFS(実行度合表集計!$Q:$Q,実行度合表集計!$I:$I,DE73,実行度合表集計!$S:$S,$A$56,実行度合表集計!$D:$D,"&lt;&gt;")*1000</f>
        <v>0</v>
      </c>
      <c r="DL73" s="885">
        <f ca="1">SUMIFS(INDIRECT("実行度合表集計!C"&amp;DL103,FALSE),実行度合表集計!$I:$I,DE73,実行度合表集計!$S:$S,$A$56,実行度合表集計!$D:$D,"&lt;&gt;")*集計フラグ18</f>
        <v>0</v>
      </c>
      <c r="DM73" s="886">
        <f t="shared" ca="1" si="78"/>
        <v>0</v>
      </c>
      <c r="DN73" s="883" t="str">
        <f t="shared" ca="1" si="98"/>
        <v/>
      </c>
      <c r="DO73" s="882">
        <f t="shared" ca="1" si="79"/>
        <v>0</v>
      </c>
      <c r="DP73" s="887">
        <f t="shared" ca="1" si="99"/>
        <v>0</v>
      </c>
      <c r="DR73" s="970"/>
      <c r="DS73" s="852"/>
      <c r="DT73" s="853"/>
    </row>
    <row r="74" spans="1:124" ht="14.1" customHeight="1" x14ac:dyDescent="0.25">
      <c r="A74" s="1712"/>
      <c r="B74" s="854" t="s">
        <v>304</v>
      </c>
      <c r="C74" s="1746">
        <f>集計グループ19</f>
        <v>0</v>
      </c>
      <c r="D74" s="1747"/>
      <c r="E74" s="1748"/>
      <c r="F74" s="882">
        <f ca="1">SUMIFS(INDIRECT("実行度合表集計!C"&amp;F103,FALSE),実行度合表集計!$I:$I,C74,実行度合表集計!$S:$S,$A$56,実行度合表集計!$D:$D,"&lt;&gt;")</f>
        <v>0</v>
      </c>
      <c r="G74" s="883" t="str">
        <f t="shared" ca="1" si="100"/>
        <v/>
      </c>
      <c r="H74" s="884">
        <f ca="1">SUMIFS(INDIRECT("実行度合表集計!C"&amp;H103,FALSE),実行度合表集計!$I:$I,C74,実行度合表集計!$S:$S,$A$56,実行度合表集計!$D:$D,"&lt;&gt;")</f>
        <v>0</v>
      </c>
      <c r="I74" s="882">
        <f ca="1">H74-SUMIFS(実行度合表集計!$Q:$Q,実行度合表集計!$I:$I,C74,実行度合表集計!$S:$S,$A$56,実行度合表集計!$D:$D,"&lt;&gt;")*1000</f>
        <v>0</v>
      </c>
      <c r="J74" s="885">
        <f ca="1">SUMIFS(INDIRECT("実行度合表集計!C"&amp;J103,FALSE),実行度合表集計!$I:$I,C74,実行度合表集計!$S:$S,$A$56,実行度合表集計!$D:$D,"&lt;&gt;")*集計フラグ19</f>
        <v>0</v>
      </c>
      <c r="K74" s="1746">
        <f>集計グループ19</f>
        <v>0</v>
      </c>
      <c r="L74" s="1747"/>
      <c r="M74" s="1748"/>
      <c r="N74" s="882">
        <f ca="1">SUMIFS(INDIRECT("実行度合表集計!C"&amp;N103,FALSE),実行度合表集計!$I:$I,K74,実行度合表集計!$S:$S,$A$56,実行度合表集計!$D:$D,"&lt;&gt;")</f>
        <v>0</v>
      </c>
      <c r="O74" s="883" t="str">
        <f t="shared" ca="1" si="101"/>
        <v/>
      </c>
      <c r="P74" s="884">
        <f ca="1">SUMIFS(INDIRECT("実行度合表集計!C"&amp;P103,FALSE),実行度合表集計!$I:$I,K74,実行度合表集計!$S:$S,$A$56,実行度合表集計!$D:$D,"&lt;&gt;")</f>
        <v>0</v>
      </c>
      <c r="Q74" s="882">
        <f ca="1">P74-SUMIFS(実行度合表集計!$Q:$Q,実行度合表集計!$I:$I,K74,実行度合表集計!$S:$S,$A$56,実行度合表集計!$D:$D,"&lt;&gt;")*1000</f>
        <v>0</v>
      </c>
      <c r="R74" s="885">
        <f ca="1">SUMIFS(INDIRECT("実行度合表集計!C"&amp;R103,FALSE),実行度合表集計!$I:$I,K74,実行度合表集計!$S:$S,$A$56,実行度合表集計!$D:$D,"&lt;&gt;")*集計フラグ19</f>
        <v>0</v>
      </c>
      <c r="S74" s="1746">
        <f>集計グループ19</f>
        <v>0</v>
      </c>
      <c r="T74" s="1747"/>
      <c r="U74" s="1748"/>
      <c r="V74" s="882">
        <f ca="1">SUMIFS(INDIRECT("実行度合表集計!C"&amp;V103,FALSE),実行度合表集計!$I:$I,S74,実行度合表集計!$S:$S,$A$56,実行度合表集計!$D:$D,"&lt;&gt;")</f>
        <v>0</v>
      </c>
      <c r="W74" s="883" t="str">
        <f t="shared" ca="1" si="102"/>
        <v/>
      </c>
      <c r="X74" s="884">
        <f ca="1">SUMIFS(INDIRECT("実行度合表集計!C"&amp;X103,FALSE),実行度合表集計!$I:$I,S74,実行度合表集計!$S:$S,$A$56,実行度合表集計!$D:$D,"&lt;&gt;")</f>
        <v>0</v>
      </c>
      <c r="Y74" s="882">
        <f ca="1">X74-SUMIFS(実行度合表集計!$Q:$Q,実行度合表集計!$I:$I,S74,実行度合表集計!$S:$S,$A$56,実行度合表集計!$D:$D,"&lt;&gt;")*1000</f>
        <v>0</v>
      </c>
      <c r="Z74" s="885">
        <f ca="1">SUMIFS(INDIRECT("実行度合表集計!C"&amp;Z103,FALSE),実行度合表集計!$I:$I,S74,実行度合表集計!$S:$S,$A$56,実行度合表集計!$D:$D,"&lt;&gt;")*集計フラグ19</f>
        <v>0</v>
      </c>
      <c r="AA74" s="886">
        <f t="shared" ca="1" si="72"/>
        <v>0</v>
      </c>
      <c r="AB74" s="883" t="str">
        <f t="shared" ca="1" si="83"/>
        <v/>
      </c>
      <c r="AC74" s="882">
        <f t="shared" ca="1" si="73"/>
        <v>0</v>
      </c>
      <c r="AD74" s="885">
        <f t="shared" ca="1" si="74"/>
        <v>0</v>
      </c>
      <c r="AE74" s="1712"/>
      <c r="AF74" s="854" t="s">
        <v>304</v>
      </c>
      <c r="AG74" s="1746">
        <f>集計グループ19</f>
        <v>0</v>
      </c>
      <c r="AH74" s="1747"/>
      <c r="AI74" s="1748"/>
      <c r="AJ74" s="882">
        <f ca="1">SUMIFS(INDIRECT("実行度合表集計!C"&amp;AJ103,FALSE),実行度合表集計!$I:$I,AG74,実行度合表集計!$S:$S,$A$56,実行度合表集計!$D:$D,"&lt;&gt;")</f>
        <v>0</v>
      </c>
      <c r="AK74" s="883" t="str">
        <f t="shared" ca="1" si="103"/>
        <v/>
      </c>
      <c r="AL74" s="884">
        <f ca="1">SUMIFS(INDIRECT("実行度合表集計!C"&amp;AL103,FALSE),実行度合表集計!$I:$I,AG74,実行度合表集計!$S:$S,$A$56,実行度合表集計!$D:$D,"&lt;&gt;")</f>
        <v>0</v>
      </c>
      <c r="AM74" s="882">
        <f ca="1">AL74-SUMIFS(実行度合表集計!$Q:$Q,実行度合表集計!$I:$I,AG74,実行度合表集計!$S:$S,$A$56,実行度合表集計!$D:$D,"&lt;&gt;")*1000</f>
        <v>0</v>
      </c>
      <c r="AN74" s="885">
        <f ca="1">SUMIFS(INDIRECT("実行度合表集計!C"&amp;AN103,FALSE),実行度合表集計!$I:$I,AG74,実行度合表集計!$S:$S,$A$56,実行度合表集計!$D:$D,"&lt;&gt;")*集計フラグ19</f>
        <v>0</v>
      </c>
      <c r="AO74" s="1746">
        <f>集計グループ19</f>
        <v>0</v>
      </c>
      <c r="AP74" s="1747"/>
      <c r="AQ74" s="1748"/>
      <c r="AR74" s="882">
        <f ca="1">SUMIFS(INDIRECT("実行度合表集計!C"&amp;AR103,FALSE),実行度合表集計!$I:$I,AO74,実行度合表集計!$S:$S,$A$56,実行度合表集計!$D:$D,"&lt;&gt;")</f>
        <v>0</v>
      </c>
      <c r="AS74" s="883" t="str">
        <f t="shared" ca="1" si="104"/>
        <v/>
      </c>
      <c r="AT74" s="884">
        <f ca="1">SUMIFS(INDIRECT("実行度合表集計!C"&amp;AT103,FALSE),実行度合表集計!$I:$I,AO74,実行度合表集計!$S:$S,$A$56,実行度合表集計!$D:$D,"&lt;&gt;")</f>
        <v>0</v>
      </c>
      <c r="AU74" s="882">
        <f ca="1">AT74-SUMIFS(実行度合表集計!$Q:$Q,実行度合表集計!$I:$I,AO74,実行度合表集計!$S:$S,$A$56,実行度合表集計!$D:$D,"&lt;&gt;")*1000</f>
        <v>0</v>
      </c>
      <c r="AV74" s="885">
        <f ca="1">SUMIFS(INDIRECT("実行度合表集計!C"&amp;AV103,FALSE),実行度合表集計!$I:$I,AO74,実行度合表集計!$S:$S,$A$56,実行度合表集計!$D:$D,"&lt;&gt;")*集計フラグ19</f>
        <v>0</v>
      </c>
      <c r="AW74" s="1746">
        <f>集計グループ19</f>
        <v>0</v>
      </c>
      <c r="AX74" s="1747"/>
      <c r="AY74" s="1748"/>
      <c r="AZ74" s="882">
        <f ca="1">SUMIFS(INDIRECT("実行度合表集計!C"&amp;AZ103,FALSE),実行度合表集計!$I:$I,AW74,実行度合表集計!$S:$S,$A$56,実行度合表集計!$D:$D,"&lt;&gt;")</f>
        <v>0</v>
      </c>
      <c r="BA74" s="883" t="str">
        <f t="shared" ca="1" si="105"/>
        <v/>
      </c>
      <c r="BB74" s="884">
        <f ca="1">SUMIFS(INDIRECT("実行度合表集計!C"&amp;BB103,FALSE),実行度合表集計!$I:$I,AW74,実行度合表集計!$S:$S,$A$56,実行度合表集計!$D:$D,"&lt;&gt;")</f>
        <v>0</v>
      </c>
      <c r="BC74" s="882">
        <f ca="1">BB74-SUMIFS(実行度合表集計!$Q:$Q,実行度合表集計!$I:$I,AW74,実行度合表集計!$S:$S,$A$56,実行度合表集計!$D:$D,"&lt;&gt;")*1000</f>
        <v>0</v>
      </c>
      <c r="BD74" s="885">
        <f ca="1">SUMIFS(INDIRECT("実行度合表集計!C"&amp;BD103,FALSE),実行度合表集計!$I:$I,AW74,実行度合表集計!$S:$S,$A$56,実行度合表集計!$D:$D,"&lt;&gt;")*集計フラグ19</f>
        <v>0</v>
      </c>
      <c r="BE74" s="886">
        <f t="shared" ca="1" si="75"/>
        <v>0</v>
      </c>
      <c r="BF74" s="883" t="str">
        <f t="shared" ca="1" si="112"/>
        <v/>
      </c>
      <c r="BG74" s="882">
        <f t="shared" ca="1" si="76"/>
        <v>0</v>
      </c>
      <c r="BH74" s="885">
        <f t="shared" ca="1" si="77"/>
        <v>0</v>
      </c>
      <c r="BI74" s="1712"/>
      <c r="BJ74" s="854" t="s">
        <v>304</v>
      </c>
      <c r="BK74" s="1746">
        <f>集計グループ19</f>
        <v>0</v>
      </c>
      <c r="BL74" s="1747"/>
      <c r="BM74" s="1748"/>
      <c r="BN74" s="882">
        <f ca="1">SUMIFS(INDIRECT("実行度合表集計!C"&amp;BN103,FALSE),実行度合表集計!$I:$I,BK74,実行度合表集計!$S:$S,$A$56,実行度合表集計!$D:$D,"&lt;&gt;")</f>
        <v>0</v>
      </c>
      <c r="BO74" s="883" t="str">
        <f t="shared" ca="1" si="106"/>
        <v/>
      </c>
      <c r="BP74" s="884">
        <f ca="1">SUMIFS(INDIRECT("実行度合表集計!C"&amp;BP103,FALSE),実行度合表集計!$I:$I,BK74,実行度合表集計!$S:$S,$A$56,実行度合表集計!$D:$D,"&lt;&gt;")</f>
        <v>0</v>
      </c>
      <c r="BQ74" s="882">
        <f ca="1">BP74-SUMIFS(実行度合表集計!$Q:$Q,実行度合表集計!$I:$I,BK74,実行度合表集計!$S:$S,$A$56,実行度合表集計!$D:$D,"&lt;&gt;")*1000</f>
        <v>0</v>
      </c>
      <c r="BR74" s="885">
        <f ca="1">SUMIFS(INDIRECT("実行度合表集計!C"&amp;BR103,FALSE),実行度合表集計!$I:$I,BK74,実行度合表集計!$S:$S,$A$56,実行度合表集計!$D:$D,"&lt;&gt;")*集計フラグ19</f>
        <v>0</v>
      </c>
      <c r="BS74" s="1746">
        <f>集計グループ19</f>
        <v>0</v>
      </c>
      <c r="BT74" s="1747"/>
      <c r="BU74" s="1748"/>
      <c r="BV74" s="882">
        <f ca="1">SUMIFS(INDIRECT("実行度合表集計!C"&amp;BV103,FALSE),実行度合表集計!$I:$I,BS74,実行度合表集計!$S:$S,$A$56,実行度合表集計!$D:$D,"&lt;&gt;")</f>
        <v>0</v>
      </c>
      <c r="BW74" s="883" t="str">
        <f t="shared" ca="1" si="107"/>
        <v/>
      </c>
      <c r="BX74" s="884">
        <f ca="1">SUMIFS(INDIRECT("実行度合表集計!C"&amp;BX103,FALSE),実行度合表集計!$I:$I,BS74,実行度合表集計!$S:$S,$A$56,実行度合表集計!$D:$D,"&lt;&gt;")</f>
        <v>0</v>
      </c>
      <c r="BY74" s="882">
        <f ca="1">BX74-SUMIFS(実行度合表集計!$Q:$Q,実行度合表集計!$I:$I,BS74,実行度合表集計!$S:$S,$A$56,実行度合表集計!$D:$D,"&lt;&gt;")*1000</f>
        <v>0</v>
      </c>
      <c r="BZ74" s="885">
        <f ca="1">SUMIFS(INDIRECT("実行度合表集計!C"&amp;BZ103,FALSE),実行度合表集計!$I:$I,BS74,実行度合表集計!$S:$S,$A$56,実行度合表集計!$D:$D,"&lt;&gt;")*集計フラグ19</f>
        <v>0</v>
      </c>
      <c r="CA74" s="1746">
        <f>集計グループ19</f>
        <v>0</v>
      </c>
      <c r="CB74" s="1747"/>
      <c r="CC74" s="1748"/>
      <c r="CD74" s="882">
        <f ca="1">SUMIFS(INDIRECT("実行度合表集計!C"&amp;CD103,FALSE),実行度合表集計!$I:$I,CA74,実行度合表集計!$S:$S,$A$56,実行度合表集計!$D:$D,"&lt;&gt;")</f>
        <v>0</v>
      </c>
      <c r="CE74" s="883" t="str">
        <f t="shared" ca="1" si="108"/>
        <v/>
      </c>
      <c r="CF74" s="884">
        <f ca="1">SUMIFS(INDIRECT("実行度合表集計!C"&amp;CF103,FALSE),実行度合表集計!$I:$I,CA74,実行度合表集計!$S:$S,$A$56,実行度合表集計!$D:$D,"&lt;&gt;")</f>
        <v>0</v>
      </c>
      <c r="CG74" s="882">
        <f ca="1">CF74-SUMIFS(実行度合表集計!$Q:$Q,実行度合表集計!$I:$I,CA74,実行度合表集計!$S:$S,$A$56,実行度合表集計!$D:$D,"&lt;&gt;")*1000</f>
        <v>0</v>
      </c>
      <c r="CH74" s="885">
        <f ca="1">SUMIFS(INDIRECT("実行度合表集計!C"&amp;CH103,FALSE),実行度合表集計!$I:$I,CA74,実行度合表集計!$S:$S,$A$56,実行度合表集計!$D:$D,"&lt;&gt;")*集計フラグ19</f>
        <v>0</v>
      </c>
      <c r="CI74" s="886">
        <f t="shared" ca="1" si="91"/>
        <v>0</v>
      </c>
      <c r="CJ74" s="883" t="str">
        <f t="shared" ca="1" si="92"/>
        <v/>
      </c>
      <c r="CK74" s="882">
        <f t="shared" ca="1" si="93"/>
        <v>0</v>
      </c>
      <c r="CL74" s="885">
        <f t="shared" ca="1" si="94"/>
        <v>0</v>
      </c>
      <c r="CM74" s="1712"/>
      <c r="CN74" s="854" t="s">
        <v>304</v>
      </c>
      <c r="CO74" s="1746">
        <f>集計グループ19</f>
        <v>0</v>
      </c>
      <c r="CP74" s="1747"/>
      <c r="CQ74" s="1748"/>
      <c r="CR74" s="882">
        <f ca="1">SUMIFS(INDIRECT("実行度合表集計!C"&amp;CR103,FALSE),実行度合表集計!$I:$I,CO74,実行度合表集計!$S:$S,$A$56,実行度合表集計!$D:$D,"&lt;&gt;")</f>
        <v>0</v>
      </c>
      <c r="CS74" s="883" t="str">
        <f t="shared" ca="1" si="109"/>
        <v/>
      </c>
      <c r="CT74" s="884">
        <f ca="1">SUMIFS(INDIRECT("実行度合表集計!C"&amp;CT103,FALSE),実行度合表集計!$I:$I,CO74,実行度合表集計!$S:$S,$A$56,実行度合表集計!$D:$D,"&lt;&gt;")</f>
        <v>0</v>
      </c>
      <c r="CU74" s="882">
        <f ca="1">CT74-SUMIFS(実行度合表集計!$Q:$Q,実行度合表集計!$I:$I,CO74,実行度合表集計!$S:$S,$A$56,実行度合表集計!$D:$D,"&lt;&gt;")*1000</f>
        <v>0</v>
      </c>
      <c r="CV74" s="885">
        <f ca="1">SUMIFS(INDIRECT("実行度合表集計!C"&amp;CV103,FALSE),実行度合表集計!$I:$I,CO74,実行度合表集計!$S:$S,$A$56,実行度合表集計!$D:$D,"&lt;&gt;")*集計フラグ19</f>
        <v>0</v>
      </c>
      <c r="CW74" s="1746">
        <f>集計グループ19</f>
        <v>0</v>
      </c>
      <c r="CX74" s="1747"/>
      <c r="CY74" s="1748"/>
      <c r="CZ74" s="882">
        <f ca="1">SUMIFS(INDIRECT("実行度合表集計!C"&amp;CZ103,FALSE),実行度合表集計!$I:$I,CW74,実行度合表集計!$S:$S,$A$56,実行度合表集計!$D:$D,"&lt;&gt;")</f>
        <v>0</v>
      </c>
      <c r="DA74" s="883" t="str">
        <f t="shared" ca="1" si="110"/>
        <v/>
      </c>
      <c r="DB74" s="884">
        <f ca="1">SUMIFS(INDIRECT("実行度合表集計!C"&amp;DB103,FALSE),実行度合表集計!$I:$I,CW74,実行度合表集計!$S:$S,$A$56,実行度合表集計!$D:$D,"&lt;&gt;")</f>
        <v>0</v>
      </c>
      <c r="DC74" s="882">
        <f ca="1">DB74-SUMIFS(実行度合表集計!$Q:$Q,実行度合表集計!$I:$I,CW74,実行度合表集計!$S:$S,$A$56,実行度合表集計!$D:$D,"&lt;&gt;")*1000</f>
        <v>0</v>
      </c>
      <c r="DD74" s="885">
        <f ca="1">SUMIFS(INDIRECT("実行度合表集計!C"&amp;DD103,FALSE),実行度合表集計!$I:$I,CW74,実行度合表集計!$S:$S,$A$56,実行度合表集計!$D:$D,"&lt;&gt;")*集計フラグ19</f>
        <v>0</v>
      </c>
      <c r="DE74" s="1746">
        <f>集計グループ19</f>
        <v>0</v>
      </c>
      <c r="DF74" s="1747"/>
      <c r="DG74" s="1748"/>
      <c r="DH74" s="882">
        <f ca="1">SUMIFS(INDIRECT("実行度合表集計!C"&amp;DH103,FALSE),実行度合表集計!$I:$I,DE74,実行度合表集計!$S:$S,$A$56,実行度合表集計!$D:$D,"&lt;&gt;")</f>
        <v>0</v>
      </c>
      <c r="DI74" s="883" t="str">
        <f t="shared" ca="1" si="111"/>
        <v/>
      </c>
      <c r="DJ74" s="884">
        <f ca="1">SUMIFS(INDIRECT("実行度合表集計!C"&amp;DJ103,FALSE),実行度合表集計!$I:$I,DE74,実行度合表集計!$S:$S,$A$56,実行度合表集計!$D:$D,"&lt;&gt;")</f>
        <v>0</v>
      </c>
      <c r="DK74" s="882">
        <f ca="1">DJ74-SUMIFS(実行度合表集計!$Q:$Q,実行度合表集計!$I:$I,DE74,実行度合表集計!$S:$S,$A$56,実行度合表集計!$D:$D,"&lt;&gt;")*1000</f>
        <v>0</v>
      </c>
      <c r="DL74" s="885">
        <f ca="1">SUMIFS(INDIRECT("実行度合表集計!C"&amp;DL103,FALSE),実行度合表集計!$I:$I,DE74,実行度合表集計!$S:$S,$A$56,実行度合表集計!$D:$D,"&lt;&gt;")*集計フラグ19</f>
        <v>0</v>
      </c>
      <c r="DM74" s="886">
        <f t="shared" ca="1" si="78"/>
        <v>0</v>
      </c>
      <c r="DN74" s="883" t="str">
        <f t="shared" ca="1" si="98"/>
        <v/>
      </c>
      <c r="DO74" s="882">
        <f t="shared" ca="1" si="79"/>
        <v>0</v>
      </c>
      <c r="DP74" s="887">
        <f t="shared" ca="1" si="99"/>
        <v>0</v>
      </c>
      <c r="DR74" s="970"/>
      <c r="DS74" s="852"/>
      <c r="DT74" s="853"/>
    </row>
    <row r="75" spans="1:124" ht="14.1" customHeight="1" x14ac:dyDescent="0.25">
      <c r="A75" s="1712"/>
      <c r="B75" s="854" t="s">
        <v>305</v>
      </c>
      <c r="C75" s="1740">
        <f>集計グループ20</f>
        <v>0</v>
      </c>
      <c r="D75" s="1741"/>
      <c r="E75" s="1742"/>
      <c r="F75" s="862">
        <f ca="1">SUMIFS(INDIRECT("実行度合表集計!C"&amp;F103,FALSE),実行度合表集計!$I:$I,C75,実行度合表集計!$S:$S,$A$56,実行度合表集計!$D:$D,"&lt;&gt;")</f>
        <v>0</v>
      </c>
      <c r="G75" s="863" t="str">
        <f t="shared" ca="1" si="100"/>
        <v/>
      </c>
      <c r="H75" s="864">
        <f ca="1">SUMIFS(INDIRECT("実行度合表集計!C"&amp;H103,FALSE),実行度合表集計!$I:$I,C75,実行度合表集計!$S:$S,$A$56,実行度合表集計!$D:$D,"&lt;&gt;")</f>
        <v>0</v>
      </c>
      <c r="I75" s="862">
        <f ca="1">H75-SUMIFS(実行度合表集計!$Q:$Q,実行度合表集計!$I:$I,C75,実行度合表集計!$S:$S,$A$56,実行度合表集計!$D:$D,"&lt;&gt;")*1000</f>
        <v>0</v>
      </c>
      <c r="J75" s="865">
        <f ca="1">SUMIFS(INDIRECT("実行度合表集計!C"&amp;J103,FALSE),実行度合表集計!$I:$I,C75,実行度合表集計!$S:$S,$A$56,実行度合表集計!$D:$D,"&lt;&gt;")*集計フラグ20</f>
        <v>0</v>
      </c>
      <c r="K75" s="1740">
        <f>集計グループ20</f>
        <v>0</v>
      </c>
      <c r="L75" s="1741"/>
      <c r="M75" s="1742"/>
      <c r="N75" s="862">
        <f ca="1">SUMIFS(INDIRECT("実行度合表集計!C"&amp;N103,FALSE),実行度合表集計!$I:$I,K75,実行度合表集計!$S:$S,$A$56,実行度合表集計!$D:$D,"&lt;&gt;")</f>
        <v>0</v>
      </c>
      <c r="O75" s="863" t="str">
        <f t="shared" ca="1" si="101"/>
        <v/>
      </c>
      <c r="P75" s="864">
        <f ca="1">SUMIFS(INDIRECT("実行度合表集計!C"&amp;P103,FALSE),実行度合表集計!$I:$I,K75,実行度合表集計!$S:$S,$A$56,実行度合表集計!$D:$D,"&lt;&gt;")</f>
        <v>0</v>
      </c>
      <c r="Q75" s="862">
        <f ca="1">P75-SUMIFS(実行度合表集計!$Q:$Q,実行度合表集計!$I:$I,K75,実行度合表集計!$S:$S,$A$56,実行度合表集計!$D:$D,"&lt;&gt;")*1000</f>
        <v>0</v>
      </c>
      <c r="R75" s="865">
        <f ca="1">SUMIFS(INDIRECT("実行度合表集計!C"&amp;R103,FALSE),実行度合表集計!$I:$I,K75,実行度合表集計!$S:$S,$A$56,実行度合表集計!$D:$D,"&lt;&gt;")*集計フラグ20</f>
        <v>0</v>
      </c>
      <c r="S75" s="1740">
        <f>集計グループ20</f>
        <v>0</v>
      </c>
      <c r="T75" s="1741"/>
      <c r="U75" s="1742"/>
      <c r="V75" s="862">
        <f ca="1">SUMIFS(INDIRECT("実行度合表集計!C"&amp;V103,FALSE),実行度合表集計!$I:$I,S75,実行度合表集計!$S:$S,$A$56,実行度合表集計!$D:$D,"&lt;&gt;")</f>
        <v>0</v>
      </c>
      <c r="W75" s="863" t="str">
        <f t="shared" ca="1" si="102"/>
        <v/>
      </c>
      <c r="X75" s="864">
        <f ca="1">SUMIFS(INDIRECT("実行度合表集計!C"&amp;X103,FALSE),実行度合表集計!$I:$I,S75,実行度合表集計!$S:$S,$A$56,実行度合表集計!$D:$D,"&lt;&gt;")</f>
        <v>0</v>
      </c>
      <c r="Y75" s="862">
        <f ca="1">X75-SUMIFS(実行度合表集計!$Q:$Q,実行度合表集計!$I:$I,S75,実行度合表集計!$S:$S,$A$56,実行度合表集計!$D:$D,"&lt;&gt;")*1000</f>
        <v>0</v>
      </c>
      <c r="Z75" s="865">
        <f ca="1">SUMIFS(INDIRECT("実行度合表集計!C"&amp;Z103,FALSE),実行度合表集計!$I:$I,S75,実行度合表集計!$S:$S,$A$56,実行度合表集計!$D:$D,"&lt;&gt;")*集計フラグ20</f>
        <v>0</v>
      </c>
      <c r="AA75" s="866">
        <f t="shared" ca="1" si="72"/>
        <v>0</v>
      </c>
      <c r="AB75" s="863" t="str">
        <f t="shared" ca="1" si="83"/>
        <v/>
      </c>
      <c r="AC75" s="862">
        <f t="shared" ca="1" si="73"/>
        <v>0</v>
      </c>
      <c r="AD75" s="865">
        <f t="shared" ca="1" si="74"/>
        <v>0</v>
      </c>
      <c r="AE75" s="1712"/>
      <c r="AF75" s="854" t="s">
        <v>305</v>
      </c>
      <c r="AG75" s="1740">
        <f>集計グループ20</f>
        <v>0</v>
      </c>
      <c r="AH75" s="1741"/>
      <c r="AI75" s="1742"/>
      <c r="AJ75" s="862">
        <f ca="1">SUMIFS(INDIRECT("実行度合表集計!C"&amp;AJ103,FALSE),実行度合表集計!$I:$I,AG75,実行度合表集計!$S:$S,$A$56,実行度合表集計!$D:$D,"&lt;&gt;")</f>
        <v>0</v>
      </c>
      <c r="AK75" s="863" t="str">
        <f t="shared" ca="1" si="103"/>
        <v/>
      </c>
      <c r="AL75" s="864">
        <f ca="1">SUMIFS(INDIRECT("実行度合表集計!C"&amp;AL103,FALSE),実行度合表集計!$I:$I,AG75,実行度合表集計!$S:$S,$A$56,実行度合表集計!$D:$D,"&lt;&gt;")</f>
        <v>0</v>
      </c>
      <c r="AM75" s="862">
        <f ca="1">AL75-SUMIFS(実行度合表集計!$Q:$Q,実行度合表集計!$I:$I,AG75,実行度合表集計!$S:$S,$A$56,実行度合表集計!$D:$D,"&lt;&gt;")*1000</f>
        <v>0</v>
      </c>
      <c r="AN75" s="865">
        <f ca="1">SUMIFS(INDIRECT("実行度合表集計!C"&amp;AN103,FALSE),実行度合表集計!$I:$I,AG75,実行度合表集計!$S:$S,$A$56,実行度合表集計!$D:$D,"&lt;&gt;")*集計フラグ20</f>
        <v>0</v>
      </c>
      <c r="AO75" s="1740">
        <f>集計グループ20</f>
        <v>0</v>
      </c>
      <c r="AP75" s="1741"/>
      <c r="AQ75" s="1742"/>
      <c r="AR75" s="862">
        <f ca="1">SUMIFS(INDIRECT("実行度合表集計!C"&amp;AR103,FALSE),実行度合表集計!$I:$I,AO75,実行度合表集計!$S:$S,$A$56,実行度合表集計!$D:$D,"&lt;&gt;")</f>
        <v>0</v>
      </c>
      <c r="AS75" s="863" t="str">
        <f t="shared" ca="1" si="104"/>
        <v/>
      </c>
      <c r="AT75" s="864">
        <f ca="1">SUMIFS(INDIRECT("実行度合表集計!C"&amp;AT103,FALSE),実行度合表集計!$I:$I,AO75,実行度合表集計!$S:$S,$A$56,実行度合表集計!$D:$D,"&lt;&gt;")</f>
        <v>0</v>
      </c>
      <c r="AU75" s="862">
        <f ca="1">AT75-SUMIFS(実行度合表集計!$Q:$Q,実行度合表集計!$I:$I,AO75,実行度合表集計!$S:$S,$A$56,実行度合表集計!$D:$D,"&lt;&gt;")*1000</f>
        <v>0</v>
      </c>
      <c r="AV75" s="865">
        <f ca="1">SUMIFS(INDIRECT("実行度合表集計!C"&amp;AV103,FALSE),実行度合表集計!$I:$I,AO75,実行度合表集計!$S:$S,$A$56,実行度合表集計!$D:$D,"&lt;&gt;")*集計フラグ20</f>
        <v>0</v>
      </c>
      <c r="AW75" s="1740">
        <f>集計グループ20</f>
        <v>0</v>
      </c>
      <c r="AX75" s="1741"/>
      <c r="AY75" s="1742"/>
      <c r="AZ75" s="862">
        <f ca="1">SUMIFS(INDIRECT("実行度合表集計!C"&amp;AZ103,FALSE),実行度合表集計!$I:$I,AW75,実行度合表集計!$S:$S,$A$56,実行度合表集計!$D:$D,"&lt;&gt;")</f>
        <v>0</v>
      </c>
      <c r="BA75" s="863" t="str">
        <f t="shared" ca="1" si="105"/>
        <v/>
      </c>
      <c r="BB75" s="864">
        <f ca="1">SUMIFS(INDIRECT("実行度合表集計!C"&amp;BB103,FALSE),実行度合表集計!$I:$I,AW75,実行度合表集計!$S:$S,$A$56,実行度合表集計!$D:$D,"&lt;&gt;")</f>
        <v>0</v>
      </c>
      <c r="BC75" s="862">
        <f ca="1">BB75-SUMIFS(実行度合表集計!$Q:$Q,実行度合表集計!$I:$I,AW75,実行度合表集計!$S:$S,$A$56,実行度合表集計!$D:$D,"&lt;&gt;")*1000</f>
        <v>0</v>
      </c>
      <c r="BD75" s="865">
        <f ca="1">SUMIFS(INDIRECT("実行度合表集計!C"&amp;BD103,FALSE),実行度合表集計!$I:$I,AW75,実行度合表集計!$S:$S,$A$56,実行度合表集計!$D:$D,"&lt;&gt;")*集計フラグ20</f>
        <v>0</v>
      </c>
      <c r="BE75" s="866">
        <f t="shared" ca="1" si="75"/>
        <v>0</v>
      </c>
      <c r="BF75" s="863" t="str">
        <f t="shared" ca="1" si="112"/>
        <v/>
      </c>
      <c r="BG75" s="862">
        <f t="shared" ca="1" si="76"/>
        <v>0</v>
      </c>
      <c r="BH75" s="865">
        <f t="shared" ca="1" si="77"/>
        <v>0</v>
      </c>
      <c r="BI75" s="1712"/>
      <c r="BJ75" s="854" t="s">
        <v>305</v>
      </c>
      <c r="BK75" s="1740">
        <f>集計グループ20</f>
        <v>0</v>
      </c>
      <c r="BL75" s="1741"/>
      <c r="BM75" s="1742"/>
      <c r="BN75" s="862">
        <f ca="1">SUMIFS(INDIRECT("実行度合表集計!C"&amp;BN103,FALSE),実行度合表集計!$I:$I,BK75,実行度合表集計!$S:$S,$A$56,実行度合表集計!$D:$D,"&lt;&gt;")</f>
        <v>0</v>
      </c>
      <c r="BO75" s="863" t="str">
        <f t="shared" ca="1" si="106"/>
        <v/>
      </c>
      <c r="BP75" s="864">
        <f ca="1">SUMIFS(INDIRECT("実行度合表集計!C"&amp;BP103,FALSE),実行度合表集計!$I:$I,BK75,実行度合表集計!$S:$S,$A$56,実行度合表集計!$D:$D,"&lt;&gt;")</f>
        <v>0</v>
      </c>
      <c r="BQ75" s="862">
        <f ca="1">BP75-SUMIFS(実行度合表集計!$Q:$Q,実行度合表集計!$I:$I,BK75,実行度合表集計!$S:$S,$A$56,実行度合表集計!$D:$D,"&lt;&gt;")*1000</f>
        <v>0</v>
      </c>
      <c r="BR75" s="865">
        <f ca="1">SUMIFS(INDIRECT("実行度合表集計!C"&amp;BR103,FALSE),実行度合表集計!$I:$I,BK75,実行度合表集計!$S:$S,$A$56,実行度合表集計!$D:$D,"&lt;&gt;")*集計フラグ20</f>
        <v>0</v>
      </c>
      <c r="BS75" s="1740">
        <f>集計グループ20</f>
        <v>0</v>
      </c>
      <c r="BT75" s="1741"/>
      <c r="BU75" s="1742"/>
      <c r="BV75" s="862">
        <f ca="1">SUMIFS(INDIRECT("実行度合表集計!C"&amp;BV103,FALSE),実行度合表集計!$I:$I,BS75,実行度合表集計!$S:$S,$A$56,実行度合表集計!$D:$D,"&lt;&gt;")</f>
        <v>0</v>
      </c>
      <c r="BW75" s="863" t="str">
        <f t="shared" ca="1" si="107"/>
        <v/>
      </c>
      <c r="BX75" s="864">
        <f ca="1">SUMIFS(INDIRECT("実行度合表集計!C"&amp;BX103,FALSE),実行度合表集計!$I:$I,BS75,実行度合表集計!$S:$S,$A$56,実行度合表集計!$D:$D,"&lt;&gt;")</f>
        <v>0</v>
      </c>
      <c r="BY75" s="862">
        <f ca="1">BX75-SUMIFS(実行度合表集計!$Q:$Q,実行度合表集計!$I:$I,BS75,実行度合表集計!$S:$S,$A$56,実行度合表集計!$D:$D,"&lt;&gt;")*1000</f>
        <v>0</v>
      </c>
      <c r="BZ75" s="865">
        <f ca="1">SUMIFS(INDIRECT("実行度合表集計!C"&amp;BZ103,FALSE),実行度合表集計!$I:$I,BS75,実行度合表集計!$S:$S,$A$56,実行度合表集計!$D:$D,"&lt;&gt;")*集計フラグ20</f>
        <v>0</v>
      </c>
      <c r="CA75" s="1740">
        <f>集計グループ20</f>
        <v>0</v>
      </c>
      <c r="CB75" s="1741"/>
      <c r="CC75" s="1742"/>
      <c r="CD75" s="862">
        <f ca="1">SUMIFS(INDIRECT("実行度合表集計!C"&amp;CD103,FALSE),実行度合表集計!$I:$I,CA75,実行度合表集計!$S:$S,$A$56,実行度合表集計!$D:$D,"&lt;&gt;")</f>
        <v>0</v>
      </c>
      <c r="CE75" s="863" t="str">
        <f t="shared" ca="1" si="108"/>
        <v/>
      </c>
      <c r="CF75" s="864">
        <f ca="1">SUMIFS(INDIRECT("実行度合表集計!C"&amp;CF103,FALSE),実行度合表集計!$I:$I,CA75,実行度合表集計!$S:$S,$A$56,実行度合表集計!$D:$D,"&lt;&gt;")</f>
        <v>0</v>
      </c>
      <c r="CG75" s="862">
        <f ca="1">CF75-SUMIFS(実行度合表集計!$Q:$Q,実行度合表集計!$I:$I,CA75,実行度合表集計!$S:$S,$A$56,実行度合表集計!$D:$D,"&lt;&gt;")*1000</f>
        <v>0</v>
      </c>
      <c r="CH75" s="865">
        <f ca="1">SUMIFS(INDIRECT("実行度合表集計!C"&amp;CH103,FALSE),実行度合表集計!$I:$I,CA75,実行度合表集計!$S:$S,$A$56,実行度合表集計!$D:$D,"&lt;&gt;")*集計フラグ20</f>
        <v>0</v>
      </c>
      <c r="CI75" s="866">
        <f t="shared" ca="1" si="91"/>
        <v>0</v>
      </c>
      <c r="CJ75" s="863" t="str">
        <f t="shared" ca="1" si="92"/>
        <v/>
      </c>
      <c r="CK75" s="862">
        <f t="shared" ca="1" si="93"/>
        <v>0</v>
      </c>
      <c r="CL75" s="865">
        <f t="shared" ca="1" si="94"/>
        <v>0</v>
      </c>
      <c r="CM75" s="1712"/>
      <c r="CN75" s="854" t="s">
        <v>305</v>
      </c>
      <c r="CO75" s="1740">
        <f>集計グループ20</f>
        <v>0</v>
      </c>
      <c r="CP75" s="1741"/>
      <c r="CQ75" s="1742"/>
      <c r="CR75" s="862">
        <f ca="1">SUMIFS(INDIRECT("実行度合表集計!C"&amp;CR103,FALSE),実行度合表集計!$I:$I,CO75,実行度合表集計!$S:$S,$A$56,実行度合表集計!$D:$D,"&lt;&gt;")</f>
        <v>0</v>
      </c>
      <c r="CS75" s="863" t="str">
        <f t="shared" ca="1" si="109"/>
        <v/>
      </c>
      <c r="CT75" s="864">
        <f ca="1">SUMIFS(INDIRECT("実行度合表集計!C"&amp;CT103,FALSE),実行度合表集計!$I:$I,CO75,実行度合表集計!$S:$S,$A$56,実行度合表集計!$D:$D,"&lt;&gt;")</f>
        <v>0</v>
      </c>
      <c r="CU75" s="862">
        <f ca="1">CT75-SUMIFS(実行度合表集計!$Q:$Q,実行度合表集計!$I:$I,CO75,実行度合表集計!$S:$S,$A$56,実行度合表集計!$D:$D,"&lt;&gt;")*1000</f>
        <v>0</v>
      </c>
      <c r="CV75" s="865">
        <f ca="1">SUMIFS(INDIRECT("実行度合表集計!C"&amp;CV103,FALSE),実行度合表集計!$I:$I,CO75,実行度合表集計!$S:$S,$A$56,実行度合表集計!$D:$D,"&lt;&gt;")*集計フラグ20</f>
        <v>0</v>
      </c>
      <c r="CW75" s="1740">
        <f>集計グループ20</f>
        <v>0</v>
      </c>
      <c r="CX75" s="1741"/>
      <c r="CY75" s="1742"/>
      <c r="CZ75" s="862">
        <f ca="1">SUMIFS(INDIRECT("実行度合表集計!C"&amp;CZ103,FALSE),実行度合表集計!$I:$I,CW75,実行度合表集計!$S:$S,$A$56,実行度合表集計!$D:$D,"&lt;&gt;")</f>
        <v>0</v>
      </c>
      <c r="DA75" s="863" t="str">
        <f t="shared" ca="1" si="110"/>
        <v/>
      </c>
      <c r="DB75" s="864">
        <f ca="1">SUMIFS(INDIRECT("実行度合表集計!C"&amp;DB103,FALSE),実行度合表集計!$I:$I,CW75,実行度合表集計!$S:$S,$A$56,実行度合表集計!$D:$D,"&lt;&gt;")</f>
        <v>0</v>
      </c>
      <c r="DC75" s="862">
        <f ca="1">DB75-SUMIFS(実行度合表集計!$Q:$Q,実行度合表集計!$I:$I,CW75,実行度合表集計!$S:$S,$A$56,実行度合表集計!$D:$D,"&lt;&gt;")*1000</f>
        <v>0</v>
      </c>
      <c r="DD75" s="865">
        <f ca="1">SUMIFS(INDIRECT("実行度合表集計!C"&amp;DD103,FALSE),実行度合表集計!$I:$I,CW75,実行度合表集計!$S:$S,$A$56,実行度合表集計!$D:$D,"&lt;&gt;")*集計フラグ20</f>
        <v>0</v>
      </c>
      <c r="DE75" s="1740">
        <f>集計グループ20</f>
        <v>0</v>
      </c>
      <c r="DF75" s="1741"/>
      <c r="DG75" s="1742"/>
      <c r="DH75" s="862">
        <f ca="1">SUMIFS(INDIRECT("実行度合表集計!C"&amp;DH103,FALSE),実行度合表集計!$I:$I,DE75,実行度合表集計!$S:$S,$A$56,実行度合表集計!$D:$D,"&lt;&gt;")</f>
        <v>0</v>
      </c>
      <c r="DI75" s="863" t="str">
        <f t="shared" ca="1" si="111"/>
        <v/>
      </c>
      <c r="DJ75" s="864">
        <f ca="1">SUMIFS(INDIRECT("実行度合表集計!C"&amp;DJ103,FALSE),実行度合表集計!$I:$I,DE75,実行度合表集計!$S:$S,$A$56,実行度合表集計!$D:$D,"&lt;&gt;")</f>
        <v>0</v>
      </c>
      <c r="DK75" s="862">
        <f ca="1">DJ75-SUMIFS(実行度合表集計!$Q:$Q,実行度合表集計!$I:$I,DE75,実行度合表集計!$S:$S,$A$56,実行度合表集計!$D:$D,"&lt;&gt;")*1000</f>
        <v>0</v>
      </c>
      <c r="DL75" s="865">
        <f ca="1">SUMIFS(INDIRECT("実行度合表集計!C"&amp;DL103,FALSE),実行度合表集計!$I:$I,DE75,実行度合表集計!$S:$S,$A$56,実行度合表集計!$D:$D,"&lt;&gt;")*集計フラグ20</f>
        <v>0</v>
      </c>
      <c r="DM75" s="866">
        <f t="shared" ca="1" si="78"/>
        <v>0</v>
      </c>
      <c r="DN75" s="863" t="str">
        <f t="shared" ca="1" si="98"/>
        <v/>
      </c>
      <c r="DO75" s="862">
        <f t="shared" ca="1" si="79"/>
        <v>0</v>
      </c>
      <c r="DP75" s="867">
        <f t="shared" ca="1" si="99"/>
        <v>0</v>
      </c>
      <c r="DR75" s="970"/>
      <c r="DS75" s="852"/>
      <c r="DT75" s="853"/>
    </row>
    <row r="76" spans="1:124" ht="14.1" customHeight="1" x14ac:dyDescent="0.25">
      <c r="A76" s="1693" t="s">
        <v>43</v>
      </c>
      <c r="B76" s="843" t="s">
        <v>33</v>
      </c>
      <c r="C76" s="1818" t="str">
        <f>集計グループ1</f>
        <v>アクティエ</v>
      </c>
      <c r="D76" s="1819"/>
      <c r="E76" s="1820"/>
      <c r="F76" s="844" t="e">
        <f ca="1">SUMIFS(INDIRECT("実行度合表集計!C"&amp;F103,FALSE),実行度合表集計!$I:$I,C76,実行度合表集計!$S:$S,$A$76,実行度合表集計!$D:$D,"&lt;&gt;")</f>
        <v>#REF!</v>
      </c>
      <c r="G76" s="849" t="e">
        <f ca="1">IF(F76&lt;&gt;0,H76/F76,"")</f>
        <v>#REF!</v>
      </c>
      <c r="H76" s="868" t="e">
        <f ca="1">SUMIFS(INDIRECT("実行度合表集計!C"&amp;H103,FALSE),実行度合表集計!$I:$I,C76,実行度合表集計!$S:$S,$A$76,実行度合表集計!$D:$D,"&lt;&gt;")</f>
        <v>#REF!</v>
      </c>
      <c r="I76" s="844" t="e">
        <f ca="1">H76-SUMIFS(実行度合表集計!$Q:$Q,実行度合表集計!$I:$I,C76,実行度合表集計!$S:$S,$A$76,実行度合表集計!$D:$D,"&lt;&gt;")*1000</f>
        <v>#REF!</v>
      </c>
      <c r="J76" s="847" t="e">
        <f ca="1">SUMIFS(INDIRECT("実行度合表集計!C"&amp;J103,FALSE),実行度合表集計!$I:$I,C76,実行度合表集計!$S:$S,$A$76,実行度合表集計!$D:$D,"&lt;&gt;")*集計フラグ1</f>
        <v>#REF!</v>
      </c>
      <c r="K76" s="1818" t="str">
        <f>集計グループ1</f>
        <v>アクティエ</v>
      </c>
      <c r="L76" s="1819"/>
      <c r="M76" s="1820"/>
      <c r="N76" s="844" t="e">
        <f ca="1">SUMIFS(INDIRECT("実行度合表集計!C"&amp;N103,FALSE),実行度合表集計!$I:$I,K76,実行度合表集計!$S:$S,$A$76,実行度合表集計!$D:$D,"&lt;&gt;")</f>
        <v>#REF!</v>
      </c>
      <c r="O76" s="849" t="e">
        <f ca="1">IF(N76&lt;&gt;0,P76/N76,"")</f>
        <v>#REF!</v>
      </c>
      <c r="P76" s="868" t="e">
        <f ca="1">SUMIFS(INDIRECT("実行度合表集計!C"&amp;P103,FALSE),実行度合表集計!$I:$I,K76,実行度合表集計!$S:$S,$A$76,実行度合表集計!$D:$D,"&lt;&gt;")</f>
        <v>#REF!</v>
      </c>
      <c r="Q76" s="844" t="e">
        <f ca="1">P76-SUMIFS(実行度合表集計!$Q:$Q,実行度合表集計!$I:$I,K76,実行度合表集計!$S:$S,$A$76,実行度合表集計!$D:$D,"&lt;&gt;")*1000</f>
        <v>#REF!</v>
      </c>
      <c r="R76" s="847" t="e">
        <f ca="1">SUMIFS(INDIRECT("実行度合表集計!C"&amp;R103,FALSE),実行度合表集計!$I:$I,K76,実行度合表集計!$S:$S,$A$76,実行度合表集計!$D:$D,"&lt;&gt;")*集計フラグ1</f>
        <v>#REF!</v>
      </c>
      <c r="S76" s="1818" t="str">
        <f>集計グループ1</f>
        <v>アクティエ</v>
      </c>
      <c r="T76" s="1819"/>
      <c r="U76" s="1820"/>
      <c r="V76" s="844" t="e">
        <f ca="1">SUMIFS(INDIRECT("実行度合表集計!C"&amp;V103,FALSE),実行度合表集計!$I:$I,S76,実行度合表集計!$S:$S,$A$76,実行度合表集計!$D:$D,"&lt;&gt;")</f>
        <v>#REF!</v>
      </c>
      <c r="W76" s="849" t="e">
        <f ca="1">IF(V76&lt;&gt;0,X76/V76,"")</f>
        <v>#REF!</v>
      </c>
      <c r="X76" s="868" t="e">
        <f ca="1">SUMIFS(INDIRECT("実行度合表集計!C"&amp;X103,FALSE),実行度合表集計!$I:$I,S76,実行度合表集計!$S:$S,$A$76,実行度合表集計!$D:$D,"&lt;&gt;")</f>
        <v>#REF!</v>
      </c>
      <c r="Y76" s="844" t="e">
        <f ca="1">X76-SUMIFS(実行度合表集計!$Q:$Q,実行度合表集計!$I:$I,S76,実行度合表集計!$S:$S,$A$76,実行度合表集計!$D:$D,"&lt;&gt;")*1000</f>
        <v>#REF!</v>
      </c>
      <c r="Z76" s="847" t="e">
        <f ca="1">SUMIFS(INDIRECT("実行度合表集計!C"&amp;Z103,FALSE),実行度合表集計!$I:$I,S76,実行度合表集計!$S:$S,$A$76,実行度合表集計!$D:$D,"&lt;&gt;")*集計フラグ1</f>
        <v>#REF!</v>
      </c>
      <c r="AA76" s="848" t="e">
        <f t="shared" ref="AA76:AA95" ca="1" si="113">SUMIF($F$4:$Z$4,"請負金額",F76:Z76)</f>
        <v>#REF!</v>
      </c>
      <c r="AB76" s="849" t="e">
        <f ca="1">IF(AA76&lt;&gt;0,SUMIF($F$4:$Z$4,"利益額",F76:Z76)/AA76,"")</f>
        <v>#REF!</v>
      </c>
      <c r="AC76" s="844" t="e">
        <f t="shared" ref="AC76:AC95" ca="1" si="114">SUMIF($F$4:$Z$4,"経常利益",F76:Z76)</f>
        <v>#REF!</v>
      </c>
      <c r="AD76" s="847" t="e">
        <f t="shared" ref="AD76:AD95" ca="1" si="115">SUMIF($F$4:$Z$4,"棟数",F76:Z76)</f>
        <v>#REF!</v>
      </c>
      <c r="AE76" s="1693" t="s">
        <v>43</v>
      </c>
      <c r="AF76" s="843" t="s">
        <v>33</v>
      </c>
      <c r="AG76" s="1818" t="str">
        <f>集計グループ1</f>
        <v>アクティエ</v>
      </c>
      <c r="AH76" s="1819"/>
      <c r="AI76" s="1820"/>
      <c r="AJ76" s="844" t="e">
        <f ca="1">SUMIFS(INDIRECT("実行度合表集計!C"&amp;AJ103,FALSE),実行度合表集計!$I:$I,AG76,実行度合表集計!$S:$S,$A$76,実行度合表集計!$D:$D,"&lt;&gt;")</f>
        <v>#REF!</v>
      </c>
      <c r="AK76" s="849" t="e">
        <f ca="1">IF(AJ76&lt;&gt;0,AL76/AJ76,"")</f>
        <v>#REF!</v>
      </c>
      <c r="AL76" s="868" t="e">
        <f ca="1">SUMIFS(INDIRECT("実行度合表集計!C"&amp;AL103,FALSE),実行度合表集計!$I:$I,AG76,実行度合表集計!$S:$S,$A$76,実行度合表集計!$D:$D,"&lt;&gt;")</f>
        <v>#REF!</v>
      </c>
      <c r="AM76" s="844" t="e">
        <f ca="1">AL76-SUMIFS(実行度合表集計!$Q:$Q,実行度合表集計!$I:$I,AG76,実行度合表集計!$S:$S,$A$76,実行度合表集計!$D:$D,"&lt;&gt;")*1000</f>
        <v>#REF!</v>
      </c>
      <c r="AN76" s="847" t="e">
        <f ca="1">SUMIFS(INDIRECT("実行度合表集計!C"&amp;AN103,FALSE),実行度合表集計!$I:$I,AG76,実行度合表集計!$S:$S,$A$76,実行度合表集計!$D:$D,"&lt;&gt;")*集計フラグ1</f>
        <v>#REF!</v>
      </c>
      <c r="AO76" s="1818" t="str">
        <f>集計グループ1</f>
        <v>アクティエ</v>
      </c>
      <c r="AP76" s="1819"/>
      <c r="AQ76" s="1820"/>
      <c r="AR76" s="844" t="e">
        <f ca="1">SUMIFS(INDIRECT("実行度合表集計!C"&amp;AR103,FALSE),実行度合表集計!$I:$I,AO76,実行度合表集計!$S:$S,$A$76,実行度合表集計!$D:$D,"&lt;&gt;")</f>
        <v>#REF!</v>
      </c>
      <c r="AS76" s="849" t="e">
        <f ca="1">IF(AR76&lt;&gt;0,AT76/AR76,"")</f>
        <v>#REF!</v>
      </c>
      <c r="AT76" s="868" t="e">
        <f ca="1">SUMIFS(INDIRECT("実行度合表集計!C"&amp;AT103,FALSE),実行度合表集計!$I:$I,AO76,実行度合表集計!$S:$S,$A$76,実行度合表集計!$D:$D,"&lt;&gt;")</f>
        <v>#REF!</v>
      </c>
      <c r="AU76" s="844" t="e">
        <f ca="1">AT76-SUMIFS(実行度合表集計!$Q:$Q,実行度合表集計!$I:$I,AO76,実行度合表集計!$S:$S,$A$76,実行度合表集計!$D:$D,"&lt;&gt;")*1000</f>
        <v>#REF!</v>
      </c>
      <c r="AV76" s="847" t="e">
        <f ca="1">SUMIFS(INDIRECT("実行度合表集計!C"&amp;AV103,FALSE),実行度合表集計!$I:$I,AO76,実行度合表集計!$S:$S,$A$76,実行度合表集計!$D:$D,"&lt;&gt;")*集計フラグ1</f>
        <v>#REF!</v>
      </c>
      <c r="AW76" s="1818" t="str">
        <f>集計グループ1</f>
        <v>アクティエ</v>
      </c>
      <c r="AX76" s="1819"/>
      <c r="AY76" s="1820"/>
      <c r="AZ76" s="844" t="e">
        <f ca="1">SUMIFS(INDIRECT("実行度合表集計!C"&amp;AZ103,FALSE),実行度合表集計!$I:$I,AW76,実行度合表集計!$S:$S,$A$76,実行度合表集計!$D:$D,"&lt;&gt;")</f>
        <v>#REF!</v>
      </c>
      <c r="BA76" s="849" t="e">
        <f ca="1">IF(AZ76&lt;&gt;0,BB76/AZ76,"")</f>
        <v>#REF!</v>
      </c>
      <c r="BB76" s="868" t="e">
        <f ca="1">SUMIFS(INDIRECT("実行度合表集計!C"&amp;BB103,FALSE),実行度合表集計!$I:$I,AW76,実行度合表集計!$S:$S,$A$76,実行度合表集計!$D:$D,"&lt;&gt;")</f>
        <v>#REF!</v>
      </c>
      <c r="BC76" s="844" t="e">
        <f ca="1">BB76-SUMIFS(実行度合表集計!$Q:$Q,実行度合表集計!$I:$I,AW76,実行度合表集計!$S:$S,$A$76,実行度合表集計!$D:$D,"&lt;&gt;")*1000</f>
        <v>#REF!</v>
      </c>
      <c r="BD76" s="847" t="e">
        <f ca="1">SUMIFS(INDIRECT("実行度合表集計!C"&amp;BD103,FALSE),実行度合表集計!$I:$I,AW76,実行度合表集計!$S:$S,$A$76,実行度合表集計!$D:$D,"&lt;&gt;")*集計フラグ1</f>
        <v>#REF!</v>
      </c>
      <c r="BE76" s="848" t="e">
        <f t="shared" ref="BE76:BE95" ca="1" si="116">SUMIF($F$4:$BD$4,"請負金額",F76:BD76)</f>
        <v>#REF!</v>
      </c>
      <c r="BF76" s="849" t="e">
        <f ca="1">IF(BE76&lt;&gt;0,SUMIF($F$4:$BD$4,"利益額",F76:BD76)/BE76,"")</f>
        <v>#REF!</v>
      </c>
      <c r="BG76" s="844" t="e">
        <f t="shared" ref="BG76:BG95" ca="1" si="117">SUMIF($F$4:$BD$4,"経常利益",F76:BD76)</f>
        <v>#REF!</v>
      </c>
      <c r="BH76" s="850" t="e">
        <f t="shared" ref="BH76:BH95" ca="1" si="118">SUMIF($F$4:$BD$4,"棟数",F76:BD76)</f>
        <v>#REF!</v>
      </c>
      <c r="BI76" s="1693" t="s">
        <v>43</v>
      </c>
      <c r="BJ76" s="843" t="s">
        <v>33</v>
      </c>
      <c r="BK76" s="1818" t="str">
        <f>集計グループ1</f>
        <v>アクティエ</v>
      </c>
      <c r="BL76" s="1819"/>
      <c r="BM76" s="1820"/>
      <c r="BN76" s="844" t="e">
        <f ca="1">SUMIFS(INDIRECT("実行度合表集計!C"&amp;BN103,FALSE),実行度合表集計!$I:$I,BK76,実行度合表集計!$S:$S,$A$76,実行度合表集計!$D:$D,"&lt;&gt;")</f>
        <v>#REF!</v>
      </c>
      <c r="BO76" s="849" t="e">
        <f ca="1">IF(BN76&lt;&gt;0,BP76/BN76,"")</f>
        <v>#REF!</v>
      </c>
      <c r="BP76" s="868" t="e">
        <f ca="1">SUMIFS(INDIRECT("実行度合表集計!C"&amp;BP103,FALSE),実行度合表集計!$I:$I,BK76,実行度合表集計!$S:$S,$A$76,実行度合表集計!$D:$D,"&lt;&gt;")</f>
        <v>#REF!</v>
      </c>
      <c r="BQ76" s="844" t="e">
        <f ca="1">BP76-SUMIFS(実行度合表集計!$Q:$Q,実行度合表集計!$I:$I,BK76,実行度合表集計!$S:$S,$A$76,実行度合表集計!$D:$D,"&lt;&gt;")*1000</f>
        <v>#REF!</v>
      </c>
      <c r="BR76" s="847" t="e">
        <f ca="1">SUMIFS(INDIRECT("実行度合表集計!C"&amp;BR103,FALSE),実行度合表集計!$I:$I,BK76,実行度合表集計!$S:$S,$A$76,実行度合表集計!$D:$D,"&lt;&gt;")*集計フラグ1</f>
        <v>#REF!</v>
      </c>
      <c r="BS76" s="1818" t="str">
        <f>集計グループ1</f>
        <v>アクティエ</v>
      </c>
      <c r="BT76" s="1819"/>
      <c r="BU76" s="1820"/>
      <c r="BV76" s="844" t="e">
        <f ca="1">SUMIFS(INDIRECT("実行度合表集計!C"&amp;BV103,FALSE),実行度合表集計!$I:$I,BS76,実行度合表集計!$S:$S,$A$76,実行度合表集計!$D:$D,"&lt;&gt;")</f>
        <v>#REF!</v>
      </c>
      <c r="BW76" s="849" t="e">
        <f ca="1">IF(BV76&lt;&gt;0,BX76/BV76,"")</f>
        <v>#REF!</v>
      </c>
      <c r="BX76" s="868" t="e">
        <f ca="1">SUMIFS(INDIRECT("実行度合表集計!C"&amp;BX103,FALSE),実行度合表集計!$I:$I,BS76,実行度合表集計!$S:$S,$A$76,実行度合表集計!$D:$D,"&lt;&gt;")</f>
        <v>#REF!</v>
      </c>
      <c r="BY76" s="844" t="e">
        <f ca="1">BX76-SUMIFS(実行度合表集計!$Q:$Q,実行度合表集計!$I:$I,BS76,実行度合表集計!$S:$S,$A$76,実行度合表集計!$D:$D,"&lt;&gt;")*1000</f>
        <v>#REF!</v>
      </c>
      <c r="BZ76" s="847" t="e">
        <f ca="1">SUMIFS(INDIRECT("実行度合表集計!C"&amp;BZ103,FALSE),実行度合表集計!$I:$I,BS76,実行度合表集計!$S:$S,$A$76,実行度合表集計!$D:$D,"&lt;&gt;")*集計フラグ1</f>
        <v>#REF!</v>
      </c>
      <c r="CA76" s="1818" t="str">
        <f>集計グループ1</f>
        <v>アクティエ</v>
      </c>
      <c r="CB76" s="1819"/>
      <c r="CC76" s="1820"/>
      <c r="CD76" s="844" t="e">
        <f ca="1">SUMIFS(INDIRECT("実行度合表集計!C"&amp;CD103,FALSE),実行度合表集計!$I:$I,CA76,実行度合表集計!$S:$S,$A$76,実行度合表集計!$D:$D,"&lt;&gt;")</f>
        <v>#REF!</v>
      </c>
      <c r="CE76" s="849" t="e">
        <f ca="1">IF(CD76&lt;&gt;0,CF76/CD76,"")</f>
        <v>#REF!</v>
      </c>
      <c r="CF76" s="868" t="e">
        <f ca="1">SUMIFS(INDIRECT("実行度合表集計!C"&amp;CF103,FALSE),実行度合表集計!$I:$I,CA76,実行度合表集計!$S:$S,$A$76,実行度合表集計!$D:$D,"&lt;&gt;")</f>
        <v>#REF!</v>
      </c>
      <c r="CG76" s="844" t="e">
        <f ca="1">CF76-SUMIFS(実行度合表集計!$Q:$Q,実行度合表集計!$I:$I,CA76,実行度合表集計!$S:$S,$A$76,実行度合表集計!$D:$D,"&lt;&gt;")*1000</f>
        <v>#REF!</v>
      </c>
      <c r="CH76" s="847" t="e">
        <f ca="1">SUMIFS(INDIRECT("実行度合表集計!C"&amp;CH103,FALSE),実行度合表集計!$I:$I,CA76,実行度合表集計!$S:$S,$A$76,実行度合表集計!$D:$D,"&lt;&gt;")*集計フラグ1</f>
        <v>#REF!</v>
      </c>
      <c r="CI76" s="848" t="e">
        <f ca="1">SUMIF($BN$4:$CH$4,"請負金額",BN76:CH76)</f>
        <v>#REF!</v>
      </c>
      <c r="CJ76" s="849" t="e">
        <f ca="1">IF(CI76&lt;&gt;0,SUMIF($BN$4:$CH$4,"利益額",BN76:CH76)/CI76,"")</f>
        <v>#REF!</v>
      </c>
      <c r="CK76" s="844" t="e">
        <f ca="1">SUMIF($BN$4:$CH$4,"経常利益",BN76:CH76)</f>
        <v>#REF!</v>
      </c>
      <c r="CL76" s="847" t="e">
        <f ca="1">SUMIF($BN$4:$CH$4,"棟数",BN76:CH76)</f>
        <v>#REF!</v>
      </c>
      <c r="CM76" s="1693" t="s">
        <v>43</v>
      </c>
      <c r="CN76" s="843" t="s">
        <v>33</v>
      </c>
      <c r="CO76" s="1818" t="str">
        <f>集計グループ1</f>
        <v>アクティエ</v>
      </c>
      <c r="CP76" s="1819"/>
      <c r="CQ76" s="1820"/>
      <c r="CR76" s="844" t="e">
        <f ca="1">SUMIFS(INDIRECT("実行度合表集計!C"&amp;CR103,FALSE),実行度合表集計!$I:$I,CO76,実行度合表集計!$S:$S,$A$76,実行度合表集計!$D:$D,"&lt;&gt;")</f>
        <v>#REF!</v>
      </c>
      <c r="CS76" s="849" t="e">
        <f ca="1">IF(CR76&lt;&gt;0,CT76/CR76,"")</f>
        <v>#REF!</v>
      </c>
      <c r="CT76" s="868" t="e">
        <f ca="1">SUMIFS(INDIRECT("実行度合表集計!C"&amp;CT103,FALSE),実行度合表集計!$I:$I,CO76,実行度合表集計!$S:$S,$A$76,実行度合表集計!$D:$D,"&lt;&gt;")</f>
        <v>#REF!</v>
      </c>
      <c r="CU76" s="844" t="e">
        <f ca="1">CT76-SUMIFS(実行度合表集計!$Q:$Q,実行度合表集計!$I:$I,CO76,実行度合表集計!$S:$S,$A$76,実行度合表集計!$D:$D,"&lt;&gt;")*1000</f>
        <v>#REF!</v>
      </c>
      <c r="CV76" s="847" t="e">
        <f ca="1">SUMIFS(INDIRECT("実行度合表集計!C"&amp;CV103,FALSE),実行度合表集計!$I:$I,CO76,実行度合表集計!$S:$S,$A$76,実行度合表集計!$D:$D,"&lt;&gt;")*集計フラグ1</f>
        <v>#REF!</v>
      </c>
      <c r="CW76" s="1818" t="str">
        <f>集計グループ1</f>
        <v>アクティエ</v>
      </c>
      <c r="CX76" s="1819"/>
      <c r="CY76" s="1820"/>
      <c r="CZ76" s="844" t="e">
        <f ca="1">SUMIFS(INDIRECT("実行度合表集計!C"&amp;CZ103,FALSE),実行度合表集計!$I:$I,CW76,実行度合表集計!$S:$S,$A$76,実行度合表集計!$D:$D,"&lt;&gt;")</f>
        <v>#REF!</v>
      </c>
      <c r="DA76" s="849" t="e">
        <f ca="1">IF(CZ76&lt;&gt;0,DB76/CZ76,"")</f>
        <v>#REF!</v>
      </c>
      <c r="DB76" s="868" t="e">
        <f ca="1">SUMIFS(INDIRECT("実行度合表集計!C"&amp;DB103,FALSE),実行度合表集計!$I:$I,CW76,実行度合表集計!$S:$S,$A$76,実行度合表集計!$D:$D,"&lt;&gt;")</f>
        <v>#REF!</v>
      </c>
      <c r="DC76" s="844" t="e">
        <f ca="1">DB76-SUMIFS(実行度合表集計!$Q:$Q,実行度合表集計!$I:$I,CW76,実行度合表集計!$S:$S,$A$76,実行度合表集計!$D:$D,"&lt;&gt;")*1000</f>
        <v>#REF!</v>
      </c>
      <c r="DD76" s="847" t="e">
        <f ca="1">SUMIFS(INDIRECT("実行度合表集計!C"&amp;DD103,FALSE),実行度合表集計!$I:$I,CW76,実行度合表集計!$S:$S,$A$76,実行度合表集計!$D:$D,"&lt;&gt;")*集計フラグ1</f>
        <v>#REF!</v>
      </c>
      <c r="DE76" s="1818" t="str">
        <f>集計グループ1</f>
        <v>アクティエ</v>
      </c>
      <c r="DF76" s="1819"/>
      <c r="DG76" s="1820"/>
      <c r="DH76" s="844" t="e">
        <f ca="1">SUMIFS(INDIRECT("実行度合表集計!C"&amp;DH103,FALSE),実行度合表集計!$I:$I,DE76,実行度合表集計!$S:$S,$A$76,実行度合表集計!$D:$D,"&lt;&gt;")</f>
        <v>#REF!</v>
      </c>
      <c r="DI76" s="849" t="e">
        <f ca="1">IF(DH76&lt;&gt;0,DJ76/DH76,"")</f>
        <v>#REF!</v>
      </c>
      <c r="DJ76" s="868" t="e">
        <f ca="1">SUMIFS(INDIRECT("実行度合表集計!C"&amp;DJ103,FALSE),実行度合表集計!$I:$I,DE76,実行度合表集計!$S:$S,$A$76,実行度合表集計!$D:$D,"&lt;&gt;")</f>
        <v>#REF!</v>
      </c>
      <c r="DK76" s="844" t="e">
        <f ca="1">DJ76-SUMIFS(実行度合表集計!$Q:$Q,実行度合表集計!$I:$I,DE76,実行度合表集計!$S:$S,$A$76,実行度合表集計!$D:$D,"&lt;&gt;")*1000</f>
        <v>#REF!</v>
      </c>
      <c r="DL76" s="847" t="e">
        <f ca="1">SUMIFS(INDIRECT("実行度合表集計!C"&amp;DL103,FALSE),実行度合表集計!$I:$I,DE76,実行度合表集計!$S:$S,$A$76,実行度合表集計!$D:$D,"&lt;&gt;")*集計フラグ1</f>
        <v>#REF!</v>
      </c>
      <c r="DM76" s="848" t="e">
        <f t="shared" ref="DM76:DM95" ca="1" si="119">SUMIF($F$4:$DL$4,"請負金額",F76:DL76)</f>
        <v>#REF!</v>
      </c>
      <c r="DN76" s="849" t="e">
        <f ca="1">IF(DM76&lt;&gt;0,SUMIF($F$4:$DL$4,"利益額",F76:DL76)/DM76,"")</f>
        <v>#REF!</v>
      </c>
      <c r="DO76" s="844" t="e">
        <f t="shared" ref="DO76:DO95" ca="1" si="120">SUMIF($F$4:$DL$4,"経常利益",F76:DL76)</f>
        <v>#REF!</v>
      </c>
      <c r="DP76" s="850" t="e">
        <f t="shared" ref="DP76:DP95" ca="1" si="121">SUMIF($F$4:$DL$4,"棟数",F76:DL76)</f>
        <v>#REF!</v>
      </c>
      <c r="DR76" s="851"/>
      <c r="DS76" s="852"/>
      <c r="DT76" s="853"/>
    </row>
    <row r="77" spans="1:124" ht="14.1" customHeight="1" x14ac:dyDescent="0.25">
      <c r="A77" s="1659"/>
      <c r="B77" s="854" t="s">
        <v>34</v>
      </c>
      <c r="C77" s="1809" t="str">
        <f>集計グループ2</f>
        <v>ネクストハウス</v>
      </c>
      <c r="D77" s="1810"/>
      <c r="E77" s="1811"/>
      <c r="F77" s="855" t="e">
        <f ca="1">SUMIFS(INDIRECT("実行度合表集計!C"&amp;F103,FALSE),実行度合表集計!$I:$I,C77,実行度合表集計!$S:$S,$A$76,実行度合表集計!$D:$D,"&lt;&gt;")</f>
        <v>#REF!</v>
      </c>
      <c r="G77" s="845" t="e">
        <f t="shared" ref="G77:G95" ca="1" si="122">IF(F77&lt;&gt;0,H77/F77,"")</f>
        <v>#REF!</v>
      </c>
      <c r="H77" s="856" t="e">
        <f ca="1">SUMIFS(INDIRECT("実行度合表集計!C"&amp;H103,FALSE),実行度合表集計!$I:$I,C77,実行度合表集計!$S:$S,$A$76,実行度合表集計!$D:$D,"&lt;&gt;")</f>
        <v>#REF!</v>
      </c>
      <c r="I77" s="855" t="e">
        <f ca="1">H77-SUMIFS(実行度合表集計!$Q:$Q,実行度合表集計!$I:$I,C77,実行度合表集計!$S:$S,$A$76,実行度合表集計!$D:$D,"&lt;&gt;")*1000</f>
        <v>#REF!</v>
      </c>
      <c r="J77" s="857" t="e">
        <f ca="1">SUMIFS(INDIRECT("実行度合表集計!C"&amp;J103,FALSE),実行度合表集計!$I:$I,C77,実行度合表集計!$S:$S,$A$76,実行度合表集計!$D:$D,"&lt;&gt;")*集計フラグ2</f>
        <v>#REF!</v>
      </c>
      <c r="K77" s="1809" t="str">
        <f>集計グループ2</f>
        <v>ネクストハウス</v>
      </c>
      <c r="L77" s="1810"/>
      <c r="M77" s="1811"/>
      <c r="N77" s="855" t="e">
        <f ca="1">SUMIFS(INDIRECT("実行度合表集計!C"&amp;N103,FALSE),実行度合表集計!$I:$I,K77,実行度合表集計!$S:$S,$A$76,実行度合表集計!$D:$D,"&lt;&gt;")</f>
        <v>#REF!</v>
      </c>
      <c r="O77" s="845" t="e">
        <f t="shared" ref="O77:O95" ca="1" si="123">IF(N77&lt;&gt;0,P77/N77,"")</f>
        <v>#REF!</v>
      </c>
      <c r="P77" s="856" t="e">
        <f ca="1">SUMIFS(INDIRECT("実行度合表集計!C"&amp;P103,FALSE),実行度合表集計!$I:$I,K77,実行度合表集計!$S:$S,$A$76,実行度合表集計!$D:$D,"&lt;&gt;")</f>
        <v>#REF!</v>
      </c>
      <c r="Q77" s="855" t="e">
        <f ca="1">P77-SUMIFS(実行度合表集計!$Q:$Q,実行度合表集計!$I:$I,K77,実行度合表集計!$S:$S,$A$76,実行度合表集計!$D:$D,"&lt;&gt;")*1000</f>
        <v>#REF!</v>
      </c>
      <c r="R77" s="857" t="e">
        <f ca="1">SUMIFS(INDIRECT("実行度合表集計!C"&amp;R103,FALSE),実行度合表集計!$I:$I,K77,実行度合表集計!$S:$S,$A$76,実行度合表集計!$D:$D,"&lt;&gt;")*集計フラグ2</f>
        <v>#REF!</v>
      </c>
      <c r="S77" s="1809" t="str">
        <f>集計グループ2</f>
        <v>ネクストハウス</v>
      </c>
      <c r="T77" s="1810"/>
      <c r="U77" s="1811"/>
      <c r="V77" s="855" t="e">
        <f ca="1">SUMIFS(INDIRECT("実行度合表集計!C"&amp;V103,FALSE),実行度合表集計!$I:$I,S77,実行度合表集計!$S:$S,$A$76,実行度合表集計!$D:$D,"&lt;&gt;")</f>
        <v>#REF!</v>
      </c>
      <c r="W77" s="845" t="e">
        <f t="shared" ref="W77:W95" ca="1" si="124">IF(V77&lt;&gt;0,X77/V77,"")</f>
        <v>#REF!</v>
      </c>
      <c r="X77" s="856" t="e">
        <f ca="1">SUMIFS(INDIRECT("実行度合表集計!C"&amp;X103,FALSE),実行度合表集計!$I:$I,S77,実行度合表集計!$S:$S,$A$76,実行度合表集計!$D:$D,"&lt;&gt;")</f>
        <v>#REF!</v>
      </c>
      <c r="Y77" s="855" t="e">
        <f ca="1">X77-SUMIFS(実行度合表集計!$Q:$Q,実行度合表集計!$I:$I,S77,実行度合表集計!$S:$S,$A$76,実行度合表集計!$D:$D,"&lt;&gt;")*1000</f>
        <v>#REF!</v>
      </c>
      <c r="Z77" s="857" t="e">
        <f ca="1">SUMIFS(INDIRECT("実行度合表集計!C"&amp;Z103,FALSE),実行度合表集計!$I:$I,S77,実行度合表集計!$S:$S,$A$76,実行度合表集計!$D:$D,"&lt;&gt;")*集計フラグ2</f>
        <v>#REF!</v>
      </c>
      <c r="AA77" s="858" t="e">
        <f t="shared" ca="1" si="113"/>
        <v>#REF!</v>
      </c>
      <c r="AB77" s="845" t="e">
        <f t="shared" ref="AB77:AB95" ca="1" si="125">IF(AA77&lt;&gt;0,SUMIF($F$4:$Z$4,"利益額",F77:Z77)/AA77,"")</f>
        <v>#REF!</v>
      </c>
      <c r="AC77" s="855" t="e">
        <f t="shared" ca="1" si="114"/>
        <v>#REF!</v>
      </c>
      <c r="AD77" s="857" t="e">
        <f t="shared" ca="1" si="115"/>
        <v>#REF!</v>
      </c>
      <c r="AE77" s="1659"/>
      <c r="AF77" s="854" t="s">
        <v>34</v>
      </c>
      <c r="AG77" s="1809" t="str">
        <f>集計グループ2</f>
        <v>ネクストハウス</v>
      </c>
      <c r="AH77" s="1810"/>
      <c r="AI77" s="1811"/>
      <c r="AJ77" s="855" t="e">
        <f ca="1">SUMIFS(INDIRECT("実行度合表集計!C"&amp;AJ103,FALSE),実行度合表集計!$I:$I,AG77,実行度合表集計!$S:$S,$A$76,実行度合表集計!$D:$D,"&lt;&gt;")</f>
        <v>#REF!</v>
      </c>
      <c r="AK77" s="845" t="e">
        <f t="shared" ref="AK77:AK95" ca="1" si="126">IF(AJ77&lt;&gt;0,AL77/AJ77,"")</f>
        <v>#REF!</v>
      </c>
      <c r="AL77" s="856" t="e">
        <f ca="1">SUMIFS(INDIRECT("実行度合表集計!C"&amp;AL103,FALSE),実行度合表集計!$I:$I,AG77,実行度合表集計!$S:$S,$A$76,実行度合表集計!$D:$D,"&lt;&gt;")</f>
        <v>#REF!</v>
      </c>
      <c r="AM77" s="855" t="e">
        <f ca="1">AL77-SUMIFS(実行度合表集計!$Q:$Q,実行度合表集計!$I:$I,AG77,実行度合表集計!$S:$S,$A$76,実行度合表集計!$D:$D,"&lt;&gt;")*1000</f>
        <v>#REF!</v>
      </c>
      <c r="AN77" s="857" t="e">
        <f ca="1">SUMIFS(INDIRECT("実行度合表集計!C"&amp;AN103,FALSE),実行度合表集計!$I:$I,AG77,実行度合表集計!$S:$S,$A$76,実行度合表集計!$D:$D,"&lt;&gt;")*集計フラグ2</f>
        <v>#REF!</v>
      </c>
      <c r="AO77" s="1809" t="str">
        <f>集計グループ2</f>
        <v>ネクストハウス</v>
      </c>
      <c r="AP77" s="1810"/>
      <c r="AQ77" s="1811"/>
      <c r="AR77" s="855" t="e">
        <f ca="1">SUMIFS(INDIRECT("実行度合表集計!C"&amp;AR103,FALSE),実行度合表集計!$I:$I,AO77,実行度合表集計!$S:$S,$A$76,実行度合表集計!$D:$D,"&lt;&gt;")</f>
        <v>#REF!</v>
      </c>
      <c r="AS77" s="845" t="e">
        <f t="shared" ref="AS77:AS95" ca="1" si="127">IF(AR77&lt;&gt;0,AT77/AR77,"")</f>
        <v>#REF!</v>
      </c>
      <c r="AT77" s="856" t="e">
        <f ca="1">SUMIFS(INDIRECT("実行度合表集計!C"&amp;AT103,FALSE),実行度合表集計!$I:$I,AO77,実行度合表集計!$S:$S,$A$76,実行度合表集計!$D:$D,"&lt;&gt;")</f>
        <v>#REF!</v>
      </c>
      <c r="AU77" s="855" t="e">
        <f ca="1">AT77-SUMIFS(実行度合表集計!$Q:$Q,実行度合表集計!$I:$I,AO77,実行度合表集計!$S:$S,$A$76,実行度合表集計!$D:$D,"&lt;&gt;")*1000</f>
        <v>#REF!</v>
      </c>
      <c r="AV77" s="857" t="e">
        <f ca="1">SUMIFS(INDIRECT("実行度合表集計!C"&amp;AV103,FALSE),実行度合表集計!$I:$I,AO77,実行度合表集計!$S:$S,$A$76,実行度合表集計!$D:$D,"&lt;&gt;")*集計フラグ2</f>
        <v>#REF!</v>
      </c>
      <c r="AW77" s="1809" t="str">
        <f>集計グループ2</f>
        <v>ネクストハウス</v>
      </c>
      <c r="AX77" s="1810"/>
      <c r="AY77" s="1811"/>
      <c r="AZ77" s="855" t="e">
        <f ca="1">SUMIFS(INDIRECT("実行度合表集計!C"&amp;AZ103,FALSE),実行度合表集計!$I:$I,AW77,実行度合表集計!$S:$S,$A$76,実行度合表集計!$D:$D,"&lt;&gt;")</f>
        <v>#REF!</v>
      </c>
      <c r="BA77" s="845" t="e">
        <f t="shared" ref="BA77:BA95" ca="1" si="128">IF(AZ77&lt;&gt;0,BB77/AZ77,"")</f>
        <v>#REF!</v>
      </c>
      <c r="BB77" s="856" t="e">
        <f ca="1">SUMIFS(INDIRECT("実行度合表集計!C"&amp;BB103,FALSE),実行度合表集計!$I:$I,AW77,実行度合表集計!$S:$S,$A$76,実行度合表集計!$D:$D,"&lt;&gt;")</f>
        <v>#REF!</v>
      </c>
      <c r="BC77" s="855" t="e">
        <f ca="1">BB77-SUMIFS(実行度合表集計!$Q:$Q,実行度合表集計!$I:$I,AW77,実行度合表集計!$S:$S,$A$76,実行度合表集計!$D:$D,"&lt;&gt;")*1000</f>
        <v>#REF!</v>
      </c>
      <c r="BD77" s="857" t="e">
        <f ca="1">SUMIFS(INDIRECT("実行度合表集計!C"&amp;BD103,FALSE),実行度合表集計!$I:$I,AW77,実行度合表集計!$S:$S,$A$76,実行度合表集計!$D:$D,"&lt;&gt;")*集計フラグ2</f>
        <v>#REF!</v>
      </c>
      <c r="BE77" s="858" t="e">
        <f t="shared" ca="1" si="116"/>
        <v>#REF!</v>
      </c>
      <c r="BF77" s="845" t="e">
        <f t="shared" ref="BF77:BF84" ca="1" si="129">IF(BE77&lt;&gt;0,SUMIF($F$4:$BD$4,"利益額",F77:BD77)/BE77,"")</f>
        <v>#REF!</v>
      </c>
      <c r="BG77" s="855" t="e">
        <f t="shared" ca="1" si="117"/>
        <v>#REF!</v>
      </c>
      <c r="BH77" s="859" t="e">
        <f t="shared" ca="1" si="118"/>
        <v>#REF!</v>
      </c>
      <c r="BI77" s="1659"/>
      <c r="BJ77" s="854" t="s">
        <v>34</v>
      </c>
      <c r="BK77" s="1809" t="str">
        <f>集計グループ2</f>
        <v>ネクストハウス</v>
      </c>
      <c r="BL77" s="1810"/>
      <c r="BM77" s="1811"/>
      <c r="BN77" s="855" t="e">
        <f ca="1">SUMIFS(INDIRECT("実行度合表集計!C"&amp;BN103,FALSE),実行度合表集計!$I:$I,BK77,実行度合表集計!$S:$S,$A$76,実行度合表集計!$D:$D,"&lt;&gt;")</f>
        <v>#REF!</v>
      </c>
      <c r="BO77" s="845" t="e">
        <f t="shared" ref="BO77:BO95" ca="1" si="130">IF(BN77&lt;&gt;0,BP77/BN77,"")</f>
        <v>#REF!</v>
      </c>
      <c r="BP77" s="856" t="e">
        <f ca="1">SUMIFS(INDIRECT("実行度合表集計!C"&amp;BP103,FALSE),実行度合表集計!$I:$I,BK77,実行度合表集計!$S:$S,$A$76,実行度合表集計!$D:$D,"&lt;&gt;")</f>
        <v>#REF!</v>
      </c>
      <c r="BQ77" s="855" t="e">
        <f ca="1">BP77-SUMIFS(実行度合表集計!$Q:$Q,実行度合表集計!$I:$I,BK77,実行度合表集計!$S:$S,$A$76,実行度合表集計!$D:$D,"&lt;&gt;")*1000</f>
        <v>#REF!</v>
      </c>
      <c r="BR77" s="857" t="e">
        <f ca="1">SUMIFS(INDIRECT("実行度合表集計!C"&amp;BR103,FALSE),実行度合表集計!$I:$I,BK77,実行度合表集計!$S:$S,$A$76,実行度合表集計!$D:$D,"&lt;&gt;")*集計フラグ2</f>
        <v>#REF!</v>
      </c>
      <c r="BS77" s="1809" t="str">
        <f>集計グループ2</f>
        <v>ネクストハウス</v>
      </c>
      <c r="BT77" s="1810"/>
      <c r="BU77" s="1811"/>
      <c r="BV77" s="855" t="e">
        <f ca="1">SUMIFS(INDIRECT("実行度合表集計!C"&amp;BV103,FALSE),実行度合表集計!$I:$I,BS77,実行度合表集計!$S:$S,$A$76,実行度合表集計!$D:$D,"&lt;&gt;")</f>
        <v>#REF!</v>
      </c>
      <c r="BW77" s="845" t="e">
        <f t="shared" ref="BW77:BW95" ca="1" si="131">IF(BV77&lt;&gt;0,BX77/BV77,"")</f>
        <v>#REF!</v>
      </c>
      <c r="BX77" s="856" t="e">
        <f ca="1">SUMIFS(INDIRECT("実行度合表集計!C"&amp;BX103,FALSE),実行度合表集計!$I:$I,BS77,実行度合表集計!$S:$S,$A$76,実行度合表集計!$D:$D,"&lt;&gt;")</f>
        <v>#REF!</v>
      </c>
      <c r="BY77" s="855" t="e">
        <f ca="1">BX77-SUMIFS(実行度合表集計!$Q:$Q,実行度合表集計!$I:$I,BS77,実行度合表集計!$S:$S,$A$76,実行度合表集計!$D:$D,"&lt;&gt;")*1000</f>
        <v>#REF!</v>
      </c>
      <c r="BZ77" s="857" t="e">
        <f ca="1">SUMIFS(INDIRECT("実行度合表集計!C"&amp;BZ103,FALSE),実行度合表集計!$I:$I,BS77,実行度合表集計!$S:$S,$A$76,実行度合表集計!$D:$D,"&lt;&gt;")*集計フラグ2</f>
        <v>#REF!</v>
      </c>
      <c r="CA77" s="1809" t="str">
        <f>集計グループ2</f>
        <v>ネクストハウス</v>
      </c>
      <c r="CB77" s="1810"/>
      <c r="CC77" s="1811"/>
      <c r="CD77" s="855" t="e">
        <f ca="1">SUMIFS(INDIRECT("実行度合表集計!C"&amp;CD103,FALSE),実行度合表集計!$I:$I,CA77,実行度合表集計!$S:$S,$A$76,実行度合表集計!$D:$D,"&lt;&gt;")</f>
        <v>#REF!</v>
      </c>
      <c r="CE77" s="845" t="e">
        <f t="shared" ref="CE77:CE95" ca="1" si="132">IF(CD77&lt;&gt;0,CF77/CD77,"")</f>
        <v>#REF!</v>
      </c>
      <c r="CF77" s="856" t="e">
        <f ca="1">SUMIFS(INDIRECT("実行度合表集計!C"&amp;CF103,FALSE),実行度合表集計!$I:$I,CA77,実行度合表集計!$S:$S,$A$76,実行度合表集計!$D:$D,"&lt;&gt;")</f>
        <v>#REF!</v>
      </c>
      <c r="CG77" s="855" t="e">
        <f ca="1">CF77-SUMIFS(実行度合表集計!$Q:$Q,実行度合表集計!$I:$I,CA77,実行度合表集計!$S:$S,$A$76,実行度合表集計!$D:$D,"&lt;&gt;")*1000</f>
        <v>#REF!</v>
      </c>
      <c r="CH77" s="857" t="e">
        <f ca="1">SUMIFS(INDIRECT("実行度合表集計!C"&amp;CH103,FALSE),実行度合表集計!$I:$I,CA77,実行度合表集計!$S:$S,$A$76,実行度合表集計!$D:$D,"&lt;&gt;")*集計フラグ2</f>
        <v>#REF!</v>
      </c>
      <c r="CI77" s="858" t="e">
        <f t="shared" ref="CI77:CI95" ca="1" si="133">SUMIF($BN$4:$CH$4,"請負金額",BN77:CH77)</f>
        <v>#REF!</v>
      </c>
      <c r="CJ77" s="845" t="e">
        <f t="shared" ref="CJ77:CJ79" ca="1" si="134">IF(CI77&lt;&gt;0,SUMIF($BN$4:$CH$4,"利益額",BN77:CH77)/CI77,"")</f>
        <v>#REF!</v>
      </c>
      <c r="CK77" s="855" t="e">
        <f t="shared" ref="CK77:CK95" ca="1" si="135">SUMIF($BN$4:$CH$4,"経常利益",BN77:CH77)</f>
        <v>#REF!</v>
      </c>
      <c r="CL77" s="857" t="e">
        <f t="shared" ref="CL77:CL95" ca="1" si="136">SUMIF($BN$4:$CH$4,"棟数",BN77:CH77)</f>
        <v>#REF!</v>
      </c>
      <c r="CM77" s="1659"/>
      <c r="CN77" s="854" t="s">
        <v>34</v>
      </c>
      <c r="CO77" s="1809" t="str">
        <f>集計グループ2</f>
        <v>ネクストハウス</v>
      </c>
      <c r="CP77" s="1810"/>
      <c r="CQ77" s="1811"/>
      <c r="CR77" s="855" t="e">
        <f ca="1">SUMIFS(INDIRECT("実行度合表集計!C"&amp;CR103,FALSE),実行度合表集計!$I:$I,CO77,実行度合表集計!$S:$S,$A$76,実行度合表集計!$D:$D,"&lt;&gt;")</f>
        <v>#REF!</v>
      </c>
      <c r="CS77" s="845" t="e">
        <f t="shared" ref="CS77:CS95" ca="1" si="137">IF(CR77&lt;&gt;0,CT77/CR77,"")</f>
        <v>#REF!</v>
      </c>
      <c r="CT77" s="856" t="e">
        <f ca="1">SUMIFS(INDIRECT("実行度合表集計!C"&amp;CT103,FALSE),実行度合表集計!$I:$I,CO77,実行度合表集計!$S:$S,$A$76,実行度合表集計!$D:$D,"&lt;&gt;")</f>
        <v>#REF!</v>
      </c>
      <c r="CU77" s="855" t="e">
        <f ca="1">CT77-SUMIFS(実行度合表集計!$Q:$Q,実行度合表集計!$I:$I,CO77,実行度合表集計!$S:$S,$A$76,実行度合表集計!$D:$D,"&lt;&gt;")*1000</f>
        <v>#REF!</v>
      </c>
      <c r="CV77" s="857" t="e">
        <f ca="1">SUMIFS(INDIRECT("実行度合表集計!C"&amp;CV103,FALSE),実行度合表集計!$I:$I,CO77,実行度合表集計!$S:$S,$A$76,実行度合表集計!$D:$D,"&lt;&gt;")*集計フラグ2</f>
        <v>#REF!</v>
      </c>
      <c r="CW77" s="1809" t="str">
        <f>集計グループ2</f>
        <v>ネクストハウス</v>
      </c>
      <c r="CX77" s="1810"/>
      <c r="CY77" s="1811"/>
      <c r="CZ77" s="855" t="e">
        <f ca="1">SUMIFS(INDIRECT("実行度合表集計!C"&amp;CZ103,FALSE),実行度合表集計!$I:$I,CW77,実行度合表集計!$S:$S,$A$76,実行度合表集計!$D:$D,"&lt;&gt;")</f>
        <v>#REF!</v>
      </c>
      <c r="DA77" s="845" t="e">
        <f t="shared" ref="DA77:DA95" ca="1" si="138">IF(CZ77&lt;&gt;0,DB77/CZ77,"")</f>
        <v>#REF!</v>
      </c>
      <c r="DB77" s="856" t="e">
        <f ca="1">SUMIFS(INDIRECT("実行度合表集計!C"&amp;DB103,FALSE),実行度合表集計!$I:$I,CW77,実行度合表集計!$S:$S,$A$76,実行度合表集計!$D:$D,"&lt;&gt;")</f>
        <v>#REF!</v>
      </c>
      <c r="DC77" s="855" t="e">
        <f ca="1">DB77-SUMIFS(実行度合表集計!$Q:$Q,実行度合表集計!$I:$I,CW77,実行度合表集計!$S:$S,$A$76,実行度合表集計!$D:$D,"&lt;&gt;")*1000</f>
        <v>#REF!</v>
      </c>
      <c r="DD77" s="857" t="e">
        <f ca="1">SUMIFS(INDIRECT("実行度合表集計!C"&amp;DD103,FALSE),実行度合表集計!$I:$I,CW77,実行度合表集計!$S:$S,$A$76,実行度合表集計!$D:$D,"&lt;&gt;")*集計フラグ2</f>
        <v>#REF!</v>
      </c>
      <c r="DE77" s="1809" t="str">
        <f>集計グループ2</f>
        <v>ネクストハウス</v>
      </c>
      <c r="DF77" s="1810"/>
      <c r="DG77" s="1811"/>
      <c r="DH77" s="855" t="e">
        <f ca="1">SUMIFS(INDIRECT("実行度合表集計!C"&amp;DH103,FALSE),実行度合表集計!$I:$I,DE77,実行度合表集計!$S:$S,$A$76,実行度合表集計!$D:$D,"&lt;&gt;")</f>
        <v>#REF!</v>
      </c>
      <c r="DI77" s="845" t="e">
        <f t="shared" ref="DI77:DI95" ca="1" si="139">IF(DH77&lt;&gt;0,DJ77/DH77,"")</f>
        <v>#REF!</v>
      </c>
      <c r="DJ77" s="856" t="e">
        <f ca="1">SUMIFS(INDIRECT("実行度合表集計!C"&amp;DJ103,FALSE),実行度合表集計!$I:$I,DE77,実行度合表集計!$S:$S,$A$76,実行度合表集計!$D:$D,"&lt;&gt;")</f>
        <v>#REF!</v>
      </c>
      <c r="DK77" s="855" t="e">
        <f ca="1">DJ77-SUMIFS(実行度合表集計!$Q:$Q,実行度合表集計!$I:$I,DE77,実行度合表集計!$S:$S,$A$76,実行度合表集計!$D:$D,"&lt;&gt;")*1000</f>
        <v>#REF!</v>
      </c>
      <c r="DL77" s="857" t="e">
        <f ca="1">SUMIFS(INDIRECT("実行度合表集計!C"&amp;DL103,FALSE),実行度合表集計!$I:$I,DE77,実行度合表集計!$S:$S,$A$76,実行度合表集計!$D:$D,"&lt;&gt;")*集計フラグ2</f>
        <v>#REF!</v>
      </c>
      <c r="DM77" s="858" t="e">
        <f t="shared" ca="1" si="119"/>
        <v>#REF!</v>
      </c>
      <c r="DN77" s="845" t="e">
        <f t="shared" ref="DN77:DN95" ca="1" si="140">IF(DM77&lt;&gt;0,SUMIF($F$4:$DL$4,"利益額",F77:DL77)/DM77,"")</f>
        <v>#REF!</v>
      </c>
      <c r="DO77" s="855" t="e">
        <f t="shared" ca="1" si="120"/>
        <v>#REF!</v>
      </c>
      <c r="DP77" s="859" t="e">
        <f t="shared" ca="1" si="121"/>
        <v>#REF!</v>
      </c>
      <c r="DR77" s="851"/>
      <c r="DS77" s="852"/>
      <c r="DT77" s="853"/>
    </row>
    <row r="78" spans="1:124" ht="14.1" customHeight="1" x14ac:dyDescent="0.25">
      <c r="A78" s="1659"/>
      <c r="B78" s="854" t="s">
        <v>35</v>
      </c>
      <c r="C78" s="1809" t="str">
        <f>集計グループ3</f>
        <v>アクティブハウス</v>
      </c>
      <c r="D78" s="1810"/>
      <c r="E78" s="1811"/>
      <c r="F78" s="855" t="e">
        <f ca="1">SUMIFS(INDIRECT("実行度合表集計!C"&amp;F103,FALSE),実行度合表集計!$I:$I,C78,実行度合表集計!$S:$S,$A$76,実行度合表集計!$D:$D,"&lt;&gt;")</f>
        <v>#REF!</v>
      </c>
      <c r="G78" s="845" t="e">
        <f t="shared" ca="1" si="122"/>
        <v>#REF!</v>
      </c>
      <c r="H78" s="856" t="e">
        <f ca="1">SUMIFS(INDIRECT("実行度合表集計!C"&amp;H103,FALSE),実行度合表集計!$I:$I,C78,実行度合表集計!$S:$S,$A$76,実行度合表集計!$D:$D,"&lt;&gt;")</f>
        <v>#REF!</v>
      </c>
      <c r="I78" s="855" t="e">
        <f ca="1">H78-SUMIFS(実行度合表集計!$Q:$Q,実行度合表集計!$I:$I,C78,実行度合表集計!$S:$S,$A$76,実行度合表集計!$D:$D,"&lt;&gt;")*1000</f>
        <v>#REF!</v>
      </c>
      <c r="J78" s="857" t="e">
        <f ca="1">SUMIFS(INDIRECT("実行度合表集計!C"&amp;J103,FALSE),実行度合表集計!$I:$I,C78,実行度合表集計!$S:$S,$A$76,実行度合表集計!$D:$D,"&lt;&gt;")*集計フラグ3</f>
        <v>#REF!</v>
      </c>
      <c r="K78" s="1809" t="str">
        <f>集計グループ3</f>
        <v>アクティブハウス</v>
      </c>
      <c r="L78" s="1810"/>
      <c r="M78" s="1811"/>
      <c r="N78" s="855" t="e">
        <f ca="1">SUMIFS(INDIRECT("実行度合表集計!C"&amp;N103,FALSE),実行度合表集計!$I:$I,K78,実行度合表集計!$S:$S,$A$76,実行度合表集計!$D:$D,"&lt;&gt;")</f>
        <v>#REF!</v>
      </c>
      <c r="O78" s="845" t="e">
        <f t="shared" ca="1" si="123"/>
        <v>#REF!</v>
      </c>
      <c r="P78" s="856" t="e">
        <f ca="1">SUMIFS(INDIRECT("実行度合表集計!C"&amp;P103,FALSE),実行度合表集計!$I:$I,K78,実行度合表集計!$S:$S,$A$76,実行度合表集計!$D:$D,"&lt;&gt;")</f>
        <v>#REF!</v>
      </c>
      <c r="Q78" s="855" t="e">
        <f ca="1">P78-SUMIFS(実行度合表集計!$Q:$Q,実行度合表集計!$I:$I,K78,実行度合表集計!$S:$S,$A$76,実行度合表集計!$D:$D,"&lt;&gt;")*1000</f>
        <v>#REF!</v>
      </c>
      <c r="R78" s="857" t="e">
        <f ca="1">SUMIFS(INDIRECT("実行度合表集計!C"&amp;R103,FALSE),実行度合表集計!$I:$I,K78,実行度合表集計!$S:$S,$A$76,実行度合表集計!$D:$D,"&lt;&gt;")*集計フラグ3</f>
        <v>#REF!</v>
      </c>
      <c r="S78" s="1809" t="str">
        <f>集計グループ3</f>
        <v>アクティブハウス</v>
      </c>
      <c r="T78" s="1810"/>
      <c r="U78" s="1811"/>
      <c r="V78" s="855" t="e">
        <f ca="1">SUMIFS(INDIRECT("実行度合表集計!C"&amp;V103,FALSE),実行度合表集計!$I:$I,S78,実行度合表集計!$S:$S,$A$76,実行度合表集計!$D:$D,"&lt;&gt;")</f>
        <v>#REF!</v>
      </c>
      <c r="W78" s="845" t="e">
        <f t="shared" ca="1" si="124"/>
        <v>#REF!</v>
      </c>
      <c r="X78" s="856" t="e">
        <f ca="1">SUMIFS(INDIRECT("実行度合表集計!C"&amp;X103,FALSE),実行度合表集計!$I:$I,S78,実行度合表集計!$S:$S,$A$76,実行度合表集計!$D:$D,"&lt;&gt;")</f>
        <v>#REF!</v>
      </c>
      <c r="Y78" s="855" t="e">
        <f ca="1">X78-SUMIFS(実行度合表集計!$Q:$Q,実行度合表集計!$I:$I,S78,実行度合表集計!$S:$S,$A$76,実行度合表集計!$D:$D,"&lt;&gt;")*1000</f>
        <v>#REF!</v>
      </c>
      <c r="Z78" s="857" t="e">
        <f ca="1">SUMIFS(INDIRECT("実行度合表集計!C"&amp;Z103,FALSE),実行度合表集計!$I:$I,S78,実行度合表集計!$S:$S,$A$76,実行度合表集計!$D:$D,"&lt;&gt;")*集計フラグ3</f>
        <v>#REF!</v>
      </c>
      <c r="AA78" s="858" t="e">
        <f t="shared" ca="1" si="113"/>
        <v>#REF!</v>
      </c>
      <c r="AB78" s="845" t="e">
        <f t="shared" ca="1" si="125"/>
        <v>#REF!</v>
      </c>
      <c r="AC78" s="855" t="e">
        <f t="shared" ca="1" si="114"/>
        <v>#REF!</v>
      </c>
      <c r="AD78" s="857" t="e">
        <f t="shared" ca="1" si="115"/>
        <v>#REF!</v>
      </c>
      <c r="AE78" s="1659"/>
      <c r="AF78" s="854" t="s">
        <v>35</v>
      </c>
      <c r="AG78" s="1809" t="str">
        <f>集計グループ3</f>
        <v>アクティブハウス</v>
      </c>
      <c r="AH78" s="1810"/>
      <c r="AI78" s="1811"/>
      <c r="AJ78" s="855" t="e">
        <f ca="1">SUMIFS(INDIRECT("実行度合表集計!C"&amp;AJ103,FALSE),実行度合表集計!$I:$I,AG78,実行度合表集計!$S:$S,$A$76,実行度合表集計!$D:$D,"&lt;&gt;")</f>
        <v>#REF!</v>
      </c>
      <c r="AK78" s="845" t="e">
        <f t="shared" ca="1" si="126"/>
        <v>#REF!</v>
      </c>
      <c r="AL78" s="856" t="e">
        <f ca="1">SUMIFS(INDIRECT("実行度合表集計!C"&amp;AL103,FALSE),実行度合表集計!$I:$I,AG78,実行度合表集計!$S:$S,$A$76,実行度合表集計!$D:$D,"&lt;&gt;")</f>
        <v>#REF!</v>
      </c>
      <c r="AM78" s="855" t="e">
        <f ca="1">AL78-SUMIFS(実行度合表集計!$Q:$Q,実行度合表集計!$I:$I,AG78,実行度合表集計!$S:$S,$A$76,実行度合表集計!$D:$D,"&lt;&gt;")*1000</f>
        <v>#REF!</v>
      </c>
      <c r="AN78" s="857" t="e">
        <f ca="1">SUMIFS(INDIRECT("実行度合表集計!C"&amp;AN103,FALSE),実行度合表集計!$I:$I,AG78,実行度合表集計!$S:$S,$A$76,実行度合表集計!$D:$D,"&lt;&gt;")*集計フラグ3</f>
        <v>#REF!</v>
      </c>
      <c r="AO78" s="1809" t="str">
        <f>集計グループ3</f>
        <v>アクティブハウス</v>
      </c>
      <c r="AP78" s="1810"/>
      <c r="AQ78" s="1811"/>
      <c r="AR78" s="855" t="e">
        <f ca="1">SUMIFS(INDIRECT("実行度合表集計!C"&amp;AR103,FALSE),実行度合表集計!$I:$I,AO78,実行度合表集計!$S:$S,$A$76,実行度合表集計!$D:$D,"&lt;&gt;")</f>
        <v>#REF!</v>
      </c>
      <c r="AS78" s="845" t="e">
        <f t="shared" ca="1" si="127"/>
        <v>#REF!</v>
      </c>
      <c r="AT78" s="856" t="e">
        <f ca="1">SUMIFS(INDIRECT("実行度合表集計!C"&amp;AT103,FALSE),実行度合表集計!$I:$I,AO78,実行度合表集計!$S:$S,$A$76,実行度合表集計!$D:$D,"&lt;&gt;")</f>
        <v>#REF!</v>
      </c>
      <c r="AU78" s="855" t="e">
        <f ca="1">AT78-SUMIFS(実行度合表集計!$Q:$Q,実行度合表集計!$I:$I,AO78,実行度合表集計!$S:$S,$A$76,実行度合表集計!$D:$D,"&lt;&gt;")*1000</f>
        <v>#REF!</v>
      </c>
      <c r="AV78" s="857" t="e">
        <f ca="1">SUMIFS(INDIRECT("実行度合表集計!C"&amp;AV103,FALSE),実行度合表集計!$I:$I,AO78,実行度合表集計!$S:$S,$A$76,実行度合表集計!$D:$D,"&lt;&gt;")*集計フラグ3</f>
        <v>#REF!</v>
      </c>
      <c r="AW78" s="1809" t="str">
        <f>集計グループ3</f>
        <v>アクティブハウス</v>
      </c>
      <c r="AX78" s="1810"/>
      <c r="AY78" s="1811"/>
      <c r="AZ78" s="855" t="e">
        <f ca="1">SUMIFS(INDIRECT("実行度合表集計!C"&amp;AZ103,FALSE),実行度合表集計!$I:$I,AW78,実行度合表集計!$S:$S,$A$76,実行度合表集計!$D:$D,"&lt;&gt;")</f>
        <v>#REF!</v>
      </c>
      <c r="BA78" s="845" t="e">
        <f t="shared" ca="1" si="128"/>
        <v>#REF!</v>
      </c>
      <c r="BB78" s="856" t="e">
        <f ca="1">SUMIFS(INDIRECT("実行度合表集計!C"&amp;BB103,FALSE),実行度合表集計!$I:$I,AW78,実行度合表集計!$S:$S,$A$76,実行度合表集計!$D:$D,"&lt;&gt;")</f>
        <v>#REF!</v>
      </c>
      <c r="BC78" s="855" t="e">
        <f ca="1">BB78-SUMIFS(実行度合表集計!$Q:$Q,実行度合表集計!$I:$I,AW78,実行度合表集計!$S:$S,$A$76,実行度合表集計!$D:$D,"&lt;&gt;")*1000</f>
        <v>#REF!</v>
      </c>
      <c r="BD78" s="857" t="e">
        <f ca="1">SUMIFS(INDIRECT("実行度合表集計!C"&amp;BD103,FALSE),実行度合表集計!$I:$I,AW78,実行度合表集計!$S:$S,$A$76,実行度合表集計!$D:$D,"&lt;&gt;")*集計フラグ3</f>
        <v>#REF!</v>
      </c>
      <c r="BE78" s="858" t="e">
        <f t="shared" ca="1" si="116"/>
        <v>#REF!</v>
      </c>
      <c r="BF78" s="845" t="e">
        <f t="shared" ca="1" si="129"/>
        <v>#REF!</v>
      </c>
      <c r="BG78" s="855" t="e">
        <f t="shared" ca="1" si="117"/>
        <v>#REF!</v>
      </c>
      <c r="BH78" s="859" t="e">
        <f t="shared" ca="1" si="118"/>
        <v>#REF!</v>
      </c>
      <c r="BI78" s="1659"/>
      <c r="BJ78" s="854" t="s">
        <v>35</v>
      </c>
      <c r="BK78" s="1809" t="str">
        <f>集計グループ3</f>
        <v>アクティブハウス</v>
      </c>
      <c r="BL78" s="1810"/>
      <c r="BM78" s="1811"/>
      <c r="BN78" s="855" t="e">
        <f ca="1">SUMIFS(INDIRECT("実行度合表集計!C"&amp;BN103,FALSE),実行度合表集計!$I:$I,BK78,実行度合表集計!$S:$S,$A$76,実行度合表集計!$D:$D,"&lt;&gt;")</f>
        <v>#REF!</v>
      </c>
      <c r="BO78" s="845" t="e">
        <f t="shared" ca="1" si="130"/>
        <v>#REF!</v>
      </c>
      <c r="BP78" s="856" t="e">
        <f ca="1">SUMIFS(INDIRECT("実行度合表集計!C"&amp;BP103,FALSE),実行度合表集計!$I:$I,BK78,実行度合表集計!$S:$S,$A$76,実行度合表集計!$D:$D,"&lt;&gt;")</f>
        <v>#REF!</v>
      </c>
      <c r="BQ78" s="855" t="e">
        <f ca="1">BP78-SUMIFS(実行度合表集計!$Q:$Q,実行度合表集計!$I:$I,BK78,実行度合表集計!$S:$S,$A$76,実行度合表集計!$D:$D,"&lt;&gt;")*1000</f>
        <v>#REF!</v>
      </c>
      <c r="BR78" s="857" t="e">
        <f ca="1">SUMIFS(INDIRECT("実行度合表集計!C"&amp;BR103,FALSE),実行度合表集計!$I:$I,BK78,実行度合表集計!$S:$S,$A$76,実行度合表集計!$D:$D,"&lt;&gt;")*集計フラグ3</f>
        <v>#REF!</v>
      </c>
      <c r="BS78" s="1809" t="str">
        <f>集計グループ3</f>
        <v>アクティブハウス</v>
      </c>
      <c r="BT78" s="1810"/>
      <c r="BU78" s="1811"/>
      <c r="BV78" s="855" t="e">
        <f ca="1">SUMIFS(INDIRECT("実行度合表集計!C"&amp;BV103,FALSE),実行度合表集計!$I:$I,BS78,実行度合表集計!$S:$S,$A$76,実行度合表集計!$D:$D,"&lt;&gt;")</f>
        <v>#REF!</v>
      </c>
      <c r="BW78" s="845" t="e">
        <f t="shared" ca="1" si="131"/>
        <v>#REF!</v>
      </c>
      <c r="BX78" s="856" t="e">
        <f ca="1">SUMIFS(INDIRECT("実行度合表集計!C"&amp;BX103,FALSE),実行度合表集計!$I:$I,BS78,実行度合表集計!$S:$S,$A$76,実行度合表集計!$D:$D,"&lt;&gt;")</f>
        <v>#REF!</v>
      </c>
      <c r="BY78" s="855" t="e">
        <f ca="1">BX78-SUMIFS(実行度合表集計!$Q:$Q,実行度合表集計!$I:$I,BS78,実行度合表集計!$S:$S,$A$76,実行度合表集計!$D:$D,"&lt;&gt;")*1000</f>
        <v>#REF!</v>
      </c>
      <c r="BZ78" s="857" t="e">
        <f ca="1">SUMIFS(INDIRECT("実行度合表集計!C"&amp;BZ103,FALSE),実行度合表集計!$I:$I,BS78,実行度合表集計!$S:$S,$A$76,実行度合表集計!$D:$D,"&lt;&gt;")*集計フラグ3</f>
        <v>#REF!</v>
      </c>
      <c r="CA78" s="1809" t="str">
        <f>集計グループ3</f>
        <v>アクティブハウス</v>
      </c>
      <c r="CB78" s="1810"/>
      <c r="CC78" s="1811"/>
      <c r="CD78" s="855" t="e">
        <f ca="1">SUMIFS(INDIRECT("実行度合表集計!C"&amp;CD103,FALSE),実行度合表集計!$I:$I,CA78,実行度合表集計!$S:$S,$A$76,実行度合表集計!$D:$D,"&lt;&gt;")</f>
        <v>#REF!</v>
      </c>
      <c r="CE78" s="845" t="e">
        <f t="shared" ca="1" si="132"/>
        <v>#REF!</v>
      </c>
      <c r="CF78" s="856" t="e">
        <f ca="1">SUMIFS(INDIRECT("実行度合表集計!C"&amp;CF103,FALSE),実行度合表集計!$I:$I,CA78,実行度合表集計!$S:$S,$A$76,実行度合表集計!$D:$D,"&lt;&gt;")</f>
        <v>#REF!</v>
      </c>
      <c r="CG78" s="855" t="e">
        <f ca="1">CF78-SUMIFS(実行度合表集計!$Q:$Q,実行度合表集計!$I:$I,CA78,実行度合表集計!$S:$S,$A$76,実行度合表集計!$D:$D,"&lt;&gt;")*1000</f>
        <v>#REF!</v>
      </c>
      <c r="CH78" s="857" t="e">
        <f ca="1">SUMIFS(INDIRECT("実行度合表集計!C"&amp;CH103,FALSE),実行度合表集計!$I:$I,CA78,実行度合表集計!$S:$S,$A$76,実行度合表集計!$D:$D,"&lt;&gt;")*集計フラグ3</f>
        <v>#REF!</v>
      </c>
      <c r="CI78" s="858" t="e">
        <f t="shared" ca="1" si="133"/>
        <v>#REF!</v>
      </c>
      <c r="CJ78" s="845" t="e">
        <f t="shared" ca="1" si="134"/>
        <v>#REF!</v>
      </c>
      <c r="CK78" s="855" t="e">
        <f t="shared" ca="1" si="135"/>
        <v>#REF!</v>
      </c>
      <c r="CL78" s="857" t="e">
        <f t="shared" ca="1" si="136"/>
        <v>#REF!</v>
      </c>
      <c r="CM78" s="1659"/>
      <c r="CN78" s="854" t="s">
        <v>35</v>
      </c>
      <c r="CO78" s="1809" t="str">
        <f>集計グループ3</f>
        <v>アクティブハウス</v>
      </c>
      <c r="CP78" s="1810"/>
      <c r="CQ78" s="1811"/>
      <c r="CR78" s="855" t="e">
        <f ca="1">SUMIFS(INDIRECT("実行度合表集計!C"&amp;CR103,FALSE),実行度合表集計!$I:$I,CO78,実行度合表集計!$S:$S,$A$76,実行度合表集計!$D:$D,"&lt;&gt;")</f>
        <v>#REF!</v>
      </c>
      <c r="CS78" s="845" t="e">
        <f t="shared" ca="1" si="137"/>
        <v>#REF!</v>
      </c>
      <c r="CT78" s="856" t="e">
        <f ca="1">SUMIFS(INDIRECT("実行度合表集計!C"&amp;CT103,FALSE),実行度合表集計!$I:$I,CO78,実行度合表集計!$S:$S,$A$76,実行度合表集計!$D:$D,"&lt;&gt;")</f>
        <v>#REF!</v>
      </c>
      <c r="CU78" s="855" t="e">
        <f ca="1">CT78-SUMIFS(実行度合表集計!$Q:$Q,実行度合表集計!$I:$I,CO78,実行度合表集計!$S:$S,$A$76,実行度合表集計!$D:$D,"&lt;&gt;")*1000</f>
        <v>#REF!</v>
      </c>
      <c r="CV78" s="857" t="e">
        <f ca="1">SUMIFS(INDIRECT("実行度合表集計!C"&amp;CV103,FALSE),実行度合表集計!$I:$I,CO78,実行度合表集計!$S:$S,$A$76,実行度合表集計!$D:$D,"&lt;&gt;")*集計フラグ3</f>
        <v>#REF!</v>
      </c>
      <c r="CW78" s="1809" t="str">
        <f>集計グループ3</f>
        <v>アクティブハウス</v>
      </c>
      <c r="CX78" s="1810"/>
      <c r="CY78" s="1811"/>
      <c r="CZ78" s="855" t="e">
        <f ca="1">SUMIFS(INDIRECT("実行度合表集計!C"&amp;CZ103,FALSE),実行度合表集計!$I:$I,CW78,実行度合表集計!$S:$S,$A$76,実行度合表集計!$D:$D,"&lt;&gt;")</f>
        <v>#REF!</v>
      </c>
      <c r="DA78" s="845" t="e">
        <f t="shared" ca="1" si="138"/>
        <v>#REF!</v>
      </c>
      <c r="DB78" s="856" t="e">
        <f ca="1">SUMIFS(INDIRECT("実行度合表集計!C"&amp;DB103,FALSE),実行度合表集計!$I:$I,CW78,実行度合表集計!$S:$S,$A$76,実行度合表集計!$D:$D,"&lt;&gt;")</f>
        <v>#REF!</v>
      </c>
      <c r="DC78" s="855" t="e">
        <f ca="1">DB78-SUMIFS(実行度合表集計!$Q:$Q,実行度合表集計!$I:$I,CW78,実行度合表集計!$S:$S,$A$76,実行度合表集計!$D:$D,"&lt;&gt;")*1000</f>
        <v>#REF!</v>
      </c>
      <c r="DD78" s="857" t="e">
        <f ca="1">SUMIFS(INDIRECT("実行度合表集計!C"&amp;DD103,FALSE),実行度合表集計!$I:$I,CW78,実行度合表集計!$S:$S,$A$76,実行度合表集計!$D:$D,"&lt;&gt;")*集計フラグ3</f>
        <v>#REF!</v>
      </c>
      <c r="DE78" s="1809" t="str">
        <f>集計グループ3</f>
        <v>アクティブハウス</v>
      </c>
      <c r="DF78" s="1810"/>
      <c r="DG78" s="1811"/>
      <c r="DH78" s="855" t="e">
        <f ca="1">SUMIFS(INDIRECT("実行度合表集計!C"&amp;DH103,FALSE),実行度合表集計!$I:$I,DE78,実行度合表集計!$S:$S,$A$76,実行度合表集計!$D:$D,"&lt;&gt;")</f>
        <v>#REF!</v>
      </c>
      <c r="DI78" s="845" t="e">
        <f t="shared" ca="1" si="139"/>
        <v>#REF!</v>
      </c>
      <c r="DJ78" s="856" t="e">
        <f ca="1">SUMIFS(INDIRECT("実行度合表集計!C"&amp;DJ103,FALSE),実行度合表集計!$I:$I,DE78,実行度合表集計!$S:$S,$A$76,実行度合表集計!$D:$D,"&lt;&gt;")</f>
        <v>#REF!</v>
      </c>
      <c r="DK78" s="855" t="e">
        <f ca="1">DJ78-SUMIFS(実行度合表集計!$Q:$Q,実行度合表集計!$I:$I,DE78,実行度合表集計!$S:$S,$A$76,実行度合表集計!$D:$D,"&lt;&gt;")*1000</f>
        <v>#REF!</v>
      </c>
      <c r="DL78" s="857" t="e">
        <f ca="1">SUMIFS(INDIRECT("実行度合表集計!C"&amp;DL103,FALSE),実行度合表集計!$I:$I,DE78,実行度合表集計!$S:$S,$A$76,実行度合表集計!$D:$D,"&lt;&gt;")*集計フラグ3</f>
        <v>#REF!</v>
      </c>
      <c r="DM78" s="858" t="e">
        <f t="shared" ca="1" si="119"/>
        <v>#REF!</v>
      </c>
      <c r="DN78" s="845" t="e">
        <f t="shared" ca="1" si="140"/>
        <v>#REF!</v>
      </c>
      <c r="DO78" s="855" t="e">
        <f t="shared" ca="1" si="120"/>
        <v>#REF!</v>
      </c>
      <c r="DP78" s="859" t="e">
        <f t="shared" ca="1" si="121"/>
        <v>#REF!</v>
      </c>
      <c r="DR78" s="851"/>
      <c r="DS78" s="852"/>
      <c r="DT78" s="853"/>
    </row>
    <row r="79" spans="1:124" ht="14.1" customHeight="1" x14ac:dyDescent="0.25">
      <c r="A79" s="1659"/>
      <c r="B79" s="854" t="s">
        <v>36</v>
      </c>
      <c r="C79" s="1809" t="str">
        <f>集計グループ4</f>
        <v>君津住宅</v>
      </c>
      <c r="D79" s="1810"/>
      <c r="E79" s="1811"/>
      <c r="F79" s="855" t="e">
        <f ca="1">SUMIFS(INDIRECT("実行度合表集計!C"&amp;F103,FALSE),実行度合表集計!$I:$I,C79,実行度合表集計!$S:$S,$A$76,実行度合表集計!$D:$D,"&lt;&gt;")</f>
        <v>#REF!</v>
      </c>
      <c r="G79" s="845" t="e">
        <f t="shared" ca="1" si="122"/>
        <v>#REF!</v>
      </c>
      <c r="H79" s="856" t="e">
        <f ca="1">SUMIFS(INDIRECT("実行度合表集計!C"&amp;H103,FALSE),実行度合表集計!$I:$I,C79,実行度合表集計!$S:$S,$A$76,実行度合表集計!$D:$D,"&lt;&gt;")</f>
        <v>#REF!</v>
      </c>
      <c r="I79" s="855" t="e">
        <f ca="1">H79-SUMIFS(実行度合表集計!$Q:$Q,実行度合表集計!$I:$I,C79,実行度合表集計!$S:$S,$A$76,実行度合表集計!$D:$D,"&lt;&gt;")*1000</f>
        <v>#REF!</v>
      </c>
      <c r="J79" s="857" t="e">
        <f ca="1">SUMIFS(INDIRECT("実行度合表集計!C"&amp;J103,FALSE),実行度合表集計!$I:$I,C79,実行度合表集計!$S:$S,$A$76,実行度合表集計!$D:$D,"&lt;&gt;")*集計フラグ4</f>
        <v>#REF!</v>
      </c>
      <c r="K79" s="1809" t="str">
        <f>集計グループ4</f>
        <v>君津住宅</v>
      </c>
      <c r="L79" s="1810"/>
      <c r="M79" s="1811"/>
      <c r="N79" s="855" t="e">
        <f ca="1">SUMIFS(INDIRECT("実行度合表集計!C"&amp;N103,FALSE),実行度合表集計!$I:$I,K79,実行度合表集計!$S:$S,$A$76,実行度合表集計!$D:$D,"&lt;&gt;")</f>
        <v>#REF!</v>
      </c>
      <c r="O79" s="845" t="e">
        <f t="shared" ca="1" si="123"/>
        <v>#REF!</v>
      </c>
      <c r="P79" s="856" t="e">
        <f ca="1">SUMIFS(INDIRECT("実行度合表集計!C"&amp;P103,FALSE),実行度合表集計!$I:$I,K79,実行度合表集計!$S:$S,$A$76,実行度合表集計!$D:$D,"&lt;&gt;")</f>
        <v>#REF!</v>
      </c>
      <c r="Q79" s="855" t="e">
        <f ca="1">P79-SUMIFS(実行度合表集計!$Q:$Q,実行度合表集計!$I:$I,K79,実行度合表集計!$S:$S,$A$76,実行度合表集計!$D:$D,"&lt;&gt;")*1000</f>
        <v>#REF!</v>
      </c>
      <c r="R79" s="857" t="e">
        <f ca="1">SUMIFS(INDIRECT("実行度合表集計!C"&amp;R103,FALSE),実行度合表集計!$I:$I,K79,実行度合表集計!$S:$S,$A$76,実行度合表集計!$D:$D,"&lt;&gt;")*集計フラグ4</f>
        <v>#REF!</v>
      </c>
      <c r="S79" s="1809" t="str">
        <f>集計グループ4</f>
        <v>君津住宅</v>
      </c>
      <c r="T79" s="1810"/>
      <c r="U79" s="1811"/>
      <c r="V79" s="855" t="e">
        <f ca="1">SUMIFS(INDIRECT("実行度合表集計!C"&amp;V103,FALSE),実行度合表集計!$I:$I,S79,実行度合表集計!$S:$S,$A$76,実行度合表集計!$D:$D,"&lt;&gt;")</f>
        <v>#REF!</v>
      </c>
      <c r="W79" s="845" t="e">
        <f t="shared" ca="1" si="124"/>
        <v>#REF!</v>
      </c>
      <c r="X79" s="856" t="e">
        <f ca="1">SUMIFS(INDIRECT("実行度合表集計!C"&amp;X103,FALSE),実行度合表集計!$I:$I,S79,実行度合表集計!$S:$S,$A$76,実行度合表集計!$D:$D,"&lt;&gt;")</f>
        <v>#REF!</v>
      </c>
      <c r="Y79" s="855" t="e">
        <f ca="1">X79-SUMIFS(実行度合表集計!$Q:$Q,実行度合表集計!$I:$I,S79,実行度合表集計!$S:$S,$A$76,実行度合表集計!$D:$D,"&lt;&gt;")*1000</f>
        <v>#REF!</v>
      </c>
      <c r="Z79" s="857" t="e">
        <f ca="1">SUMIFS(INDIRECT("実行度合表集計!C"&amp;Z103,FALSE),実行度合表集計!$I:$I,S79,実行度合表集計!$S:$S,$A$76,実行度合表集計!$D:$D,"&lt;&gt;")*集計フラグ4</f>
        <v>#REF!</v>
      </c>
      <c r="AA79" s="858" t="e">
        <f t="shared" ca="1" si="113"/>
        <v>#REF!</v>
      </c>
      <c r="AB79" s="845" t="e">
        <f t="shared" ca="1" si="125"/>
        <v>#REF!</v>
      </c>
      <c r="AC79" s="855" t="e">
        <f t="shared" ca="1" si="114"/>
        <v>#REF!</v>
      </c>
      <c r="AD79" s="857" t="e">
        <f t="shared" ca="1" si="115"/>
        <v>#REF!</v>
      </c>
      <c r="AE79" s="1659"/>
      <c r="AF79" s="854" t="s">
        <v>36</v>
      </c>
      <c r="AG79" s="1809" t="str">
        <f>集計グループ4</f>
        <v>君津住宅</v>
      </c>
      <c r="AH79" s="1810"/>
      <c r="AI79" s="1811"/>
      <c r="AJ79" s="855" t="e">
        <f ca="1">SUMIFS(INDIRECT("実行度合表集計!C"&amp;AJ103,FALSE),実行度合表集計!$I:$I,AG79,実行度合表集計!$S:$S,$A$76,実行度合表集計!$D:$D,"&lt;&gt;")</f>
        <v>#REF!</v>
      </c>
      <c r="AK79" s="845" t="e">
        <f t="shared" ca="1" si="126"/>
        <v>#REF!</v>
      </c>
      <c r="AL79" s="856" t="e">
        <f ca="1">SUMIFS(INDIRECT("実行度合表集計!C"&amp;AL103,FALSE),実行度合表集計!$I:$I,AG79,実行度合表集計!$S:$S,$A$76,実行度合表集計!$D:$D,"&lt;&gt;")</f>
        <v>#REF!</v>
      </c>
      <c r="AM79" s="855" t="e">
        <f ca="1">AL79-SUMIFS(実行度合表集計!$Q:$Q,実行度合表集計!$I:$I,AG79,実行度合表集計!$S:$S,$A$76,実行度合表集計!$D:$D,"&lt;&gt;")*1000</f>
        <v>#REF!</v>
      </c>
      <c r="AN79" s="857" t="e">
        <f ca="1">SUMIFS(INDIRECT("実行度合表集計!C"&amp;AN103,FALSE),実行度合表集計!$I:$I,AG79,実行度合表集計!$S:$S,$A$76,実行度合表集計!$D:$D,"&lt;&gt;")*集計フラグ4</f>
        <v>#REF!</v>
      </c>
      <c r="AO79" s="1809" t="str">
        <f>集計グループ4</f>
        <v>君津住宅</v>
      </c>
      <c r="AP79" s="1810"/>
      <c r="AQ79" s="1811"/>
      <c r="AR79" s="855" t="e">
        <f ca="1">SUMIFS(INDIRECT("実行度合表集計!C"&amp;AR103,FALSE),実行度合表集計!$I:$I,AO79,実行度合表集計!$S:$S,$A$76,実行度合表集計!$D:$D,"&lt;&gt;")</f>
        <v>#REF!</v>
      </c>
      <c r="AS79" s="845" t="e">
        <f t="shared" ca="1" si="127"/>
        <v>#REF!</v>
      </c>
      <c r="AT79" s="856" t="e">
        <f ca="1">SUMIFS(INDIRECT("実行度合表集計!C"&amp;AT103,FALSE),実行度合表集計!$I:$I,AO79,実行度合表集計!$S:$S,$A$76,実行度合表集計!$D:$D,"&lt;&gt;")</f>
        <v>#REF!</v>
      </c>
      <c r="AU79" s="855" t="e">
        <f ca="1">AT79-SUMIFS(実行度合表集計!$Q:$Q,実行度合表集計!$I:$I,AO79,実行度合表集計!$S:$S,$A$76,実行度合表集計!$D:$D,"&lt;&gt;")*1000</f>
        <v>#REF!</v>
      </c>
      <c r="AV79" s="857" t="e">
        <f ca="1">SUMIFS(INDIRECT("実行度合表集計!C"&amp;AV103,FALSE),実行度合表集計!$I:$I,AO79,実行度合表集計!$S:$S,$A$76,実行度合表集計!$D:$D,"&lt;&gt;")*集計フラグ4</f>
        <v>#REF!</v>
      </c>
      <c r="AW79" s="1809" t="str">
        <f>集計グループ4</f>
        <v>君津住宅</v>
      </c>
      <c r="AX79" s="1810"/>
      <c r="AY79" s="1811"/>
      <c r="AZ79" s="855" t="e">
        <f ca="1">SUMIFS(INDIRECT("実行度合表集計!C"&amp;AZ103,FALSE),実行度合表集計!$I:$I,AW79,実行度合表集計!$S:$S,$A$76,実行度合表集計!$D:$D,"&lt;&gt;")</f>
        <v>#REF!</v>
      </c>
      <c r="BA79" s="845" t="e">
        <f t="shared" ca="1" si="128"/>
        <v>#REF!</v>
      </c>
      <c r="BB79" s="856" t="e">
        <f ca="1">SUMIFS(INDIRECT("実行度合表集計!C"&amp;BB103,FALSE),実行度合表集計!$I:$I,AW79,実行度合表集計!$S:$S,$A$76,実行度合表集計!$D:$D,"&lt;&gt;")</f>
        <v>#REF!</v>
      </c>
      <c r="BC79" s="855" t="e">
        <f ca="1">BB79-SUMIFS(実行度合表集計!$Q:$Q,実行度合表集計!$I:$I,AW79,実行度合表集計!$S:$S,$A$76,実行度合表集計!$D:$D,"&lt;&gt;")*1000</f>
        <v>#REF!</v>
      </c>
      <c r="BD79" s="857" t="e">
        <f ca="1">SUMIFS(INDIRECT("実行度合表集計!C"&amp;BD103,FALSE),実行度合表集計!$I:$I,AW79,実行度合表集計!$S:$S,$A$76,実行度合表集計!$D:$D,"&lt;&gt;")*集計フラグ4</f>
        <v>#REF!</v>
      </c>
      <c r="BE79" s="858" t="e">
        <f t="shared" ca="1" si="116"/>
        <v>#REF!</v>
      </c>
      <c r="BF79" s="845" t="e">
        <f t="shared" ca="1" si="129"/>
        <v>#REF!</v>
      </c>
      <c r="BG79" s="855" t="e">
        <f t="shared" ca="1" si="117"/>
        <v>#REF!</v>
      </c>
      <c r="BH79" s="859" t="e">
        <f t="shared" ca="1" si="118"/>
        <v>#REF!</v>
      </c>
      <c r="BI79" s="1659"/>
      <c r="BJ79" s="854" t="s">
        <v>36</v>
      </c>
      <c r="BK79" s="1809" t="str">
        <f>集計グループ4</f>
        <v>君津住宅</v>
      </c>
      <c r="BL79" s="1810"/>
      <c r="BM79" s="1811"/>
      <c r="BN79" s="855" t="e">
        <f ca="1">SUMIFS(INDIRECT("実行度合表集計!C"&amp;BN103,FALSE),実行度合表集計!$I:$I,BK79,実行度合表集計!$S:$S,$A$76,実行度合表集計!$D:$D,"&lt;&gt;")</f>
        <v>#REF!</v>
      </c>
      <c r="BO79" s="845" t="e">
        <f t="shared" ca="1" si="130"/>
        <v>#REF!</v>
      </c>
      <c r="BP79" s="856" t="e">
        <f ca="1">SUMIFS(INDIRECT("実行度合表集計!C"&amp;BP103,FALSE),実行度合表集計!$I:$I,BK79,実行度合表集計!$S:$S,$A$76,実行度合表集計!$D:$D,"&lt;&gt;")</f>
        <v>#REF!</v>
      </c>
      <c r="BQ79" s="855" t="e">
        <f ca="1">BP79-SUMIFS(実行度合表集計!$Q:$Q,実行度合表集計!$I:$I,BK79,実行度合表集計!$S:$S,$A$76,実行度合表集計!$D:$D,"&lt;&gt;")*1000</f>
        <v>#REF!</v>
      </c>
      <c r="BR79" s="857" t="e">
        <f ca="1">SUMIFS(INDIRECT("実行度合表集計!C"&amp;BR103,FALSE),実行度合表集計!$I:$I,BK79,実行度合表集計!$S:$S,$A$76,実行度合表集計!$D:$D,"&lt;&gt;")*集計フラグ4</f>
        <v>#REF!</v>
      </c>
      <c r="BS79" s="1809" t="str">
        <f>集計グループ4</f>
        <v>君津住宅</v>
      </c>
      <c r="BT79" s="1810"/>
      <c r="BU79" s="1811"/>
      <c r="BV79" s="855" t="e">
        <f ca="1">SUMIFS(INDIRECT("実行度合表集計!C"&amp;BV103,FALSE),実行度合表集計!$I:$I,BS79,実行度合表集計!$S:$S,$A$76,実行度合表集計!$D:$D,"&lt;&gt;")</f>
        <v>#REF!</v>
      </c>
      <c r="BW79" s="845" t="e">
        <f t="shared" ca="1" si="131"/>
        <v>#REF!</v>
      </c>
      <c r="BX79" s="856" t="e">
        <f ca="1">SUMIFS(INDIRECT("実行度合表集計!C"&amp;BX103,FALSE),実行度合表集計!$I:$I,BS79,実行度合表集計!$S:$S,$A$76,実行度合表集計!$D:$D,"&lt;&gt;")</f>
        <v>#REF!</v>
      </c>
      <c r="BY79" s="855" t="e">
        <f ca="1">BX79-SUMIFS(実行度合表集計!$Q:$Q,実行度合表集計!$I:$I,BS79,実行度合表集計!$S:$S,$A$76,実行度合表集計!$D:$D,"&lt;&gt;")*1000</f>
        <v>#REF!</v>
      </c>
      <c r="BZ79" s="857" t="e">
        <f ca="1">SUMIFS(INDIRECT("実行度合表集計!C"&amp;BZ103,FALSE),実行度合表集計!$I:$I,BS79,実行度合表集計!$S:$S,$A$76,実行度合表集計!$D:$D,"&lt;&gt;")*集計フラグ4</f>
        <v>#REF!</v>
      </c>
      <c r="CA79" s="1809" t="str">
        <f>集計グループ4</f>
        <v>君津住宅</v>
      </c>
      <c r="CB79" s="1810"/>
      <c r="CC79" s="1811"/>
      <c r="CD79" s="855" t="e">
        <f ca="1">SUMIFS(INDIRECT("実行度合表集計!C"&amp;CD103,FALSE),実行度合表集計!$I:$I,CA79,実行度合表集計!$S:$S,$A$76,実行度合表集計!$D:$D,"&lt;&gt;")</f>
        <v>#REF!</v>
      </c>
      <c r="CE79" s="845" t="e">
        <f t="shared" ca="1" si="132"/>
        <v>#REF!</v>
      </c>
      <c r="CF79" s="856" t="e">
        <f ca="1">SUMIFS(INDIRECT("実行度合表集計!C"&amp;CF103,FALSE),実行度合表集計!$I:$I,CA79,実行度合表集計!$S:$S,$A$76,実行度合表集計!$D:$D,"&lt;&gt;")</f>
        <v>#REF!</v>
      </c>
      <c r="CG79" s="855" t="e">
        <f ca="1">CF79-SUMIFS(実行度合表集計!$Q:$Q,実行度合表集計!$I:$I,CA79,実行度合表集計!$S:$S,$A$76,実行度合表集計!$D:$D,"&lt;&gt;")*1000</f>
        <v>#REF!</v>
      </c>
      <c r="CH79" s="857" t="e">
        <f ca="1">SUMIFS(INDIRECT("実行度合表集計!C"&amp;CH103,FALSE),実行度合表集計!$I:$I,CA79,実行度合表集計!$S:$S,$A$76,実行度合表集計!$D:$D,"&lt;&gt;")*集計フラグ4</f>
        <v>#REF!</v>
      </c>
      <c r="CI79" s="858" t="e">
        <f t="shared" ca="1" si="133"/>
        <v>#REF!</v>
      </c>
      <c r="CJ79" s="845" t="e">
        <f t="shared" ca="1" si="134"/>
        <v>#REF!</v>
      </c>
      <c r="CK79" s="855" t="e">
        <f t="shared" ca="1" si="135"/>
        <v>#REF!</v>
      </c>
      <c r="CL79" s="857" t="e">
        <f t="shared" ca="1" si="136"/>
        <v>#REF!</v>
      </c>
      <c r="CM79" s="1659"/>
      <c r="CN79" s="854" t="s">
        <v>36</v>
      </c>
      <c r="CO79" s="1809" t="str">
        <f>集計グループ4</f>
        <v>君津住宅</v>
      </c>
      <c r="CP79" s="1810"/>
      <c r="CQ79" s="1811"/>
      <c r="CR79" s="855" t="e">
        <f ca="1">SUMIFS(INDIRECT("実行度合表集計!C"&amp;CR103,FALSE),実行度合表集計!$I:$I,CO79,実行度合表集計!$S:$S,$A$76,実行度合表集計!$D:$D,"&lt;&gt;")</f>
        <v>#REF!</v>
      </c>
      <c r="CS79" s="845" t="e">
        <f t="shared" ca="1" si="137"/>
        <v>#REF!</v>
      </c>
      <c r="CT79" s="856" t="e">
        <f ca="1">SUMIFS(INDIRECT("実行度合表集計!C"&amp;CT103,FALSE),実行度合表集計!$I:$I,CO79,実行度合表集計!$S:$S,$A$76,実行度合表集計!$D:$D,"&lt;&gt;")</f>
        <v>#REF!</v>
      </c>
      <c r="CU79" s="855" t="e">
        <f ca="1">CT79-SUMIFS(実行度合表集計!$Q:$Q,実行度合表集計!$I:$I,CO79,実行度合表集計!$S:$S,$A$76,実行度合表集計!$D:$D,"&lt;&gt;")*1000</f>
        <v>#REF!</v>
      </c>
      <c r="CV79" s="857" t="e">
        <f ca="1">SUMIFS(INDIRECT("実行度合表集計!C"&amp;CV103,FALSE),実行度合表集計!$I:$I,CO79,実行度合表集計!$S:$S,$A$76,実行度合表集計!$D:$D,"&lt;&gt;")*集計フラグ4</f>
        <v>#REF!</v>
      </c>
      <c r="CW79" s="1809" t="str">
        <f>集計グループ4</f>
        <v>君津住宅</v>
      </c>
      <c r="CX79" s="1810"/>
      <c r="CY79" s="1811"/>
      <c r="CZ79" s="855" t="e">
        <f ca="1">SUMIFS(INDIRECT("実行度合表集計!C"&amp;CZ103,FALSE),実行度合表集計!$I:$I,CW79,実行度合表集計!$S:$S,$A$76,実行度合表集計!$D:$D,"&lt;&gt;")</f>
        <v>#REF!</v>
      </c>
      <c r="DA79" s="845" t="e">
        <f t="shared" ca="1" si="138"/>
        <v>#REF!</v>
      </c>
      <c r="DB79" s="856" t="e">
        <f ca="1">SUMIFS(INDIRECT("実行度合表集計!C"&amp;DB103,FALSE),実行度合表集計!$I:$I,CW79,実行度合表集計!$S:$S,$A$76,実行度合表集計!$D:$D,"&lt;&gt;")</f>
        <v>#REF!</v>
      </c>
      <c r="DC79" s="855" t="e">
        <f ca="1">DB79-SUMIFS(実行度合表集計!$Q:$Q,実行度合表集計!$I:$I,CW79,実行度合表集計!$S:$S,$A$76,実行度合表集計!$D:$D,"&lt;&gt;")*1000</f>
        <v>#REF!</v>
      </c>
      <c r="DD79" s="857" t="e">
        <f ca="1">SUMIFS(INDIRECT("実行度合表集計!C"&amp;DD103,FALSE),実行度合表集計!$I:$I,CW79,実行度合表集計!$S:$S,$A$76,実行度合表集計!$D:$D,"&lt;&gt;")*集計フラグ4</f>
        <v>#REF!</v>
      </c>
      <c r="DE79" s="1809" t="str">
        <f>集計グループ4</f>
        <v>君津住宅</v>
      </c>
      <c r="DF79" s="1810"/>
      <c r="DG79" s="1811"/>
      <c r="DH79" s="855" t="e">
        <f ca="1">SUMIFS(INDIRECT("実行度合表集計!C"&amp;DH103,FALSE),実行度合表集計!$I:$I,DE79,実行度合表集計!$S:$S,$A$76,実行度合表集計!$D:$D,"&lt;&gt;")</f>
        <v>#REF!</v>
      </c>
      <c r="DI79" s="845" t="e">
        <f t="shared" ca="1" si="139"/>
        <v>#REF!</v>
      </c>
      <c r="DJ79" s="856" t="e">
        <f ca="1">SUMIFS(INDIRECT("実行度合表集計!C"&amp;DJ103,FALSE),実行度合表集計!$I:$I,DE79,実行度合表集計!$S:$S,$A$76,実行度合表集計!$D:$D,"&lt;&gt;")</f>
        <v>#REF!</v>
      </c>
      <c r="DK79" s="855" t="e">
        <f ca="1">DJ79-SUMIFS(実行度合表集計!$Q:$Q,実行度合表集計!$I:$I,DE79,実行度合表集計!$S:$S,$A$76,実行度合表集計!$D:$D,"&lt;&gt;")*1000</f>
        <v>#REF!</v>
      </c>
      <c r="DL79" s="857" t="e">
        <f ca="1">SUMIFS(INDIRECT("実行度合表集計!C"&amp;DL103,FALSE),実行度合表集計!$I:$I,DE79,実行度合表集計!$S:$S,$A$76,実行度合表集計!$D:$D,"&lt;&gt;")*集計フラグ4</f>
        <v>#REF!</v>
      </c>
      <c r="DM79" s="858" t="e">
        <f t="shared" ca="1" si="119"/>
        <v>#REF!</v>
      </c>
      <c r="DN79" s="845" t="e">
        <f t="shared" ca="1" si="140"/>
        <v>#REF!</v>
      </c>
      <c r="DO79" s="855" t="e">
        <f t="shared" ca="1" si="120"/>
        <v>#REF!</v>
      </c>
      <c r="DP79" s="859" t="e">
        <f t="shared" ca="1" si="121"/>
        <v>#REF!</v>
      </c>
      <c r="DR79" s="971"/>
      <c r="DS79" s="852"/>
      <c r="DT79" s="853"/>
    </row>
    <row r="80" spans="1:124" ht="14.1" customHeight="1" x14ac:dyDescent="0.25">
      <c r="A80" s="1659"/>
      <c r="B80" s="854" t="s">
        <v>37</v>
      </c>
      <c r="C80" s="1809" t="str">
        <f>集計グループ5</f>
        <v>Graph熊本</v>
      </c>
      <c r="D80" s="1810"/>
      <c r="E80" s="1811"/>
      <c r="F80" s="855" t="e">
        <f ca="1">SUMIFS(INDIRECT("実行度合表集計!C"&amp;F103,FALSE),実行度合表集計!$I:$I,C80,実行度合表集計!$S:$S,$A$76,実行度合表集計!$D:$D,"&lt;&gt;")</f>
        <v>#REF!</v>
      </c>
      <c r="G80" s="845" t="e">
        <f t="shared" ca="1" si="122"/>
        <v>#REF!</v>
      </c>
      <c r="H80" s="856" t="e">
        <f ca="1">SUMIFS(INDIRECT("実行度合表集計!C"&amp;H103,FALSE),実行度合表集計!$I:$I,C80,実行度合表集計!$S:$S,$A$76,実行度合表集計!$D:$D,"&lt;&gt;")</f>
        <v>#REF!</v>
      </c>
      <c r="I80" s="855" t="e">
        <f ca="1">H80-SUMIFS(実行度合表集計!$Q:$Q,実行度合表集計!$I:$I,C80,実行度合表集計!$S:$S,$A$76,実行度合表集計!$D:$D,"&lt;&gt;")*1000</f>
        <v>#REF!</v>
      </c>
      <c r="J80" s="857" t="e">
        <f ca="1">SUMIFS(INDIRECT("実行度合表集計!C"&amp;J103,FALSE),実行度合表集計!$I:$I,C80,実行度合表集計!$S:$S,$A$76,実行度合表集計!$D:$D,"&lt;&gt;")*集計フラグ5</f>
        <v>#REF!</v>
      </c>
      <c r="K80" s="1809" t="str">
        <f>集計グループ5</f>
        <v>Graph熊本</v>
      </c>
      <c r="L80" s="1810"/>
      <c r="M80" s="1811"/>
      <c r="N80" s="855" t="e">
        <f ca="1">SUMIFS(INDIRECT("実行度合表集計!C"&amp;N103,FALSE),実行度合表集計!$I:$I,K80,実行度合表集計!$S:$S,$A$76,実行度合表集計!$D:$D,"&lt;&gt;")</f>
        <v>#REF!</v>
      </c>
      <c r="O80" s="845" t="e">
        <f t="shared" ca="1" si="123"/>
        <v>#REF!</v>
      </c>
      <c r="P80" s="856" t="e">
        <f ca="1">SUMIFS(INDIRECT("実行度合表集計!C"&amp;P103,FALSE),実行度合表集計!$I:$I,K80,実行度合表集計!$S:$S,$A$76,実行度合表集計!$D:$D,"&lt;&gt;")</f>
        <v>#REF!</v>
      </c>
      <c r="Q80" s="855" t="e">
        <f ca="1">P80-SUMIFS(実行度合表集計!$Q:$Q,実行度合表集計!$I:$I,K80,実行度合表集計!$S:$S,$A$76,実行度合表集計!$D:$D,"&lt;&gt;")*1000</f>
        <v>#REF!</v>
      </c>
      <c r="R80" s="857" t="e">
        <f ca="1">SUMIFS(INDIRECT("実行度合表集計!C"&amp;R103,FALSE),実行度合表集計!$I:$I,K80,実行度合表集計!$S:$S,$A$76,実行度合表集計!$D:$D,"&lt;&gt;")*集計フラグ5</f>
        <v>#REF!</v>
      </c>
      <c r="S80" s="1809" t="str">
        <f>集計グループ5</f>
        <v>Graph熊本</v>
      </c>
      <c r="T80" s="1810"/>
      <c r="U80" s="1811"/>
      <c r="V80" s="855" t="e">
        <f ca="1">SUMIFS(INDIRECT("実行度合表集計!C"&amp;V103,FALSE),実行度合表集計!$I:$I,S80,実行度合表集計!$S:$S,$A$76,実行度合表集計!$D:$D,"&lt;&gt;")</f>
        <v>#REF!</v>
      </c>
      <c r="W80" s="845" t="e">
        <f t="shared" ca="1" si="124"/>
        <v>#REF!</v>
      </c>
      <c r="X80" s="856" t="e">
        <f ca="1">SUMIFS(INDIRECT("実行度合表集計!C"&amp;X103,FALSE),実行度合表集計!$I:$I,S80,実行度合表集計!$S:$S,$A$76,実行度合表集計!$D:$D,"&lt;&gt;")</f>
        <v>#REF!</v>
      </c>
      <c r="Y80" s="855" t="e">
        <f ca="1">X80-SUMIFS(実行度合表集計!$Q:$Q,実行度合表集計!$I:$I,S80,実行度合表集計!$S:$S,$A$76,実行度合表集計!$D:$D,"&lt;&gt;")*1000</f>
        <v>#REF!</v>
      </c>
      <c r="Z80" s="857" t="e">
        <f ca="1">SUMIFS(INDIRECT("実行度合表集計!C"&amp;Z103,FALSE),実行度合表集計!$I:$I,S80,実行度合表集計!$S:$S,$A$76,実行度合表集計!$D:$D,"&lt;&gt;")*集計フラグ5</f>
        <v>#REF!</v>
      </c>
      <c r="AA80" s="858" t="e">
        <f t="shared" ca="1" si="113"/>
        <v>#REF!</v>
      </c>
      <c r="AB80" s="845" t="e">
        <f t="shared" ca="1" si="125"/>
        <v>#REF!</v>
      </c>
      <c r="AC80" s="855" t="e">
        <f t="shared" ca="1" si="114"/>
        <v>#REF!</v>
      </c>
      <c r="AD80" s="857" t="e">
        <f t="shared" ca="1" si="115"/>
        <v>#REF!</v>
      </c>
      <c r="AE80" s="1659"/>
      <c r="AF80" s="854" t="s">
        <v>37</v>
      </c>
      <c r="AG80" s="1809" t="str">
        <f>集計グループ5</f>
        <v>Graph熊本</v>
      </c>
      <c r="AH80" s="1810"/>
      <c r="AI80" s="1811"/>
      <c r="AJ80" s="855" t="e">
        <f ca="1">SUMIFS(INDIRECT("実行度合表集計!C"&amp;AJ103,FALSE),実行度合表集計!$I:$I,AG80,実行度合表集計!$S:$S,$A$76,実行度合表集計!$D:$D,"&lt;&gt;")</f>
        <v>#REF!</v>
      </c>
      <c r="AK80" s="845" t="e">
        <f t="shared" ca="1" si="126"/>
        <v>#REF!</v>
      </c>
      <c r="AL80" s="856" t="e">
        <f ca="1">SUMIFS(INDIRECT("実行度合表集計!C"&amp;AL103,FALSE),実行度合表集計!$I:$I,AG80,実行度合表集計!$S:$S,$A$76,実行度合表集計!$D:$D,"&lt;&gt;")</f>
        <v>#REF!</v>
      </c>
      <c r="AM80" s="855" t="e">
        <f ca="1">AL80-SUMIFS(実行度合表集計!$Q:$Q,実行度合表集計!$I:$I,AG80,実行度合表集計!$S:$S,$A$76,実行度合表集計!$D:$D,"&lt;&gt;")*1000</f>
        <v>#REF!</v>
      </c>
      <c r="AN80" s="857" t="e">
        <f ca="1">SUMIFS(INDIRECT("実行度合表集計!C"&amp;AN103,FALSE),実行度合表集計!$I:$I,AG80,実行度合表集計!$S:$S,$A$76,実行度合表集計!$D:$D,"&lt;&gt;")*集計フラグ5</f>
        <v>#REF!</v>
      </c>
      <c r="AO80" s="1809" t="str">
        <f>集計グループ5</f>
        <v>Graph熊本</v>
      </c>
      <c r="AP80" s="1810"/>
      <c r="AQ80" s="1811"/>
      <c r="AR80" s="855" t="e">
        <f ca="1">SUMIFS(INDIRECT("実行度合表集計!C"&amp;AR103,FALSE),実行度合表集計!$I:$I,AO80,実行度合表集計!$S:$S,$A$76,実行度合表集計!$D:$D,"&lt;&gt;")</f>
        <v>#REF!</v>
      </c>
      <c r="AS80" s="845" t="e">
        <f t="shared" ca="1" si="127"/>
        <v>#REF!</v>
      </c>
      <c r="AT80" s="856" t="e">
        <f ca="1">SUMIFS(INDIRECT("実行度合表集計!C"&amp;AT103,FALSE),実行度合表集計!$I:$I,AO80,実行度合表集計!$S:$S,$A$76,実行度合表集計!$D:$D,"&lt;&gt;")</f>
        <v>#REF!</v>
      </c>
      <c r="AU80" s="855" t="e">
        <f ca="1">AT80-SUMIFS(実行度合表集計!$Q:$Q,実行度合表集計!$I:$I,AO80,実行度合表集計!$S:$S,$A$76,実行度合表集計!$D:$D,"&lt;&gt;")*1000</f>
        <v>#REF!</v>
      </c>
      <c r="AV80" s="857" t="e">
        <f ca="1">SUMIFS(INDIRECT("実行度合表集計!C"&amp;AV103,FALSE),実行度合表集計!$I:$I,AO80,実行度合表集計!$S:$S,$A$76,実行度合表集計!$D:$D,"&lt;&gt;")*集計フラグ5</f>
        <v>#REF!</v>
      </c>
      <c r="AW80" s="1809" t="str">
        <f>集計グループ5</f>
        <v>Graph熊本</v>
      </c>
      <c r="AX80" s="1810"/>
      <c r="AY80" s="1811"/>
      <c r="AZ80" s="855" t="e">
        <f ca="1">SUMIFS(INDIRECT("実行度合表集計!C"&amp;AZ103,FALSE),実行度合表集計!$I:$I,AW80,実行度合表集計!$S:$S,$A$76,実行度合表集計!$D:$D,"&lt;&gt;")</f>
        <v>#REF!</v>
      </c>
      <c r="BA80" s="845" t="e">
        <f t="shared" ca="1" si="128"/>
        <v>#REF!</v>
      </c>
      <c r="BB80" s="856" t="e">
        <f ca="1">SUMIFS(INDIRECT("実行度合表集計!C"&amp;BB103,FALSE),実行度合表集計!$I:$I,AW80,実行度合表集計!$S:$S,$A$76,実行度合表集計!$D:$D,"&lt;&gt;")</f>
        <v>#REF!</v>
      </c>
      <c r="BC80" s="855" t="e">
        <f ca="1">BB80-SUMIFS(実行度合表集計!$Q:$Q,実行度合表集計!$I:$I,AW80,実行度合表集計!$S:$S,$A$76,実行度合表集計!$D:$D,"&lt;&gt;")*1000</f>
        <v>#REF!</v>
      </c>
      <c r="BD80" s="857" t="e">
        <f ca="1">SUMIFS(INDIRECT("実行度合表集計!C"&amp;BD103,FALSE),実行度合表集計!$I:$I,AW80,実行度合表集計!$S:$S,$A$76,実行度合表集計!$D:$D,"&lt;&gt;")*集計フラグ5</f>
        <v>#REF!</v>
      </c>
      <c r="BE80" s="858" t="e">
        <f t="shared" ca="1" si="116"/>
        <v>#REF!</v>
      </c>
      <c r="BF80" s="845" t="e">
        <f t="shared" ca="1" si="129"/>
        <v>#REF!</v>
      </c>
      <c r="BG80" s="855" t="e">
        <f t="shared" ca="1" si="117"/>
        <v>#REF!</v>
      </c>
      <c r="BH80" s="859" t="e">
        <f t="shared" ca="1" si="118"/>
        <v>#REF!</v>
      </c>
      <c r="BI80" s="1659"/>
      <c r="BJ80" s="854" t="s">
        <v>37</v>
      </c>
      <c r="BK80" s="1809" t="str">
        <f>集計グループ5</f>
        <v>Graph熊本</v>
      </c>
      <c r="BL80" s="1810"/>
      <c r="BM80" s="1811"/>
      <c r="BN80" s="855" t="e">
        <f ca="1">SUMIFS(INDIRECT("実行度合表集計!C"&amp;BN103,FALSE),実行度合表集計!$I:$I,BK80,実行度合表集計!$S:$S,$A$76,実行度合表集計!$D:$D,"&lt;&gt;")</f>
        <v>#REF!</v>
      </c>
      <c r="BO80" s="845" t="e">
        <f t="shared" ca="1" si="130"/>
        <v>#REF!</v>
      </c>
      <c r="BP80" s="856" t="e">
        <f ca="1">SUMIFS(INDIRECT("実行度合表集計!C"&amp;BP103,FALSE),実行度合表集計!$I:$I,BK80,実行度合表集計!$S:$S,$A$76,実行度合表集計!$D:$D,"&lt;&gt;")</f>
        <v>#REF!</v>
      </c>
      <c r="BQ80" s="855" t="e">
        <f ca="1">BP80-SUMIFS(実行度合表集計!$Q:$Q,実行度合表集計!$I:$I,BK80,実行度合表集計!$S:$S,$A$76,実行度合表集計!$D:$D,"&lt;&gt;")*1000</f>
        <v>#REF!</v>
      </c>
      <c r="BR80" s="857" t="e">
        <f ca="1">SUMIFS(INDIRECT("実行度合表集計!C"&amp;BR103,FALSE),実行度合表集計!$I:$I,BK80,実行度合表集計!$S:$S,$A$76,実行度合表集計!$D:$D,"&lt;&gt;")*集計フラグ5</f>
        <v>#REF!</v>
      </c>
      <c r="BS80" s="1809" t="str">
        <f>集計グループ5</f>
        <v>Graph熊本</v>
      </c>
      <c r="BT80" s="1810"/>
      <c r="BU80" s="1811"/>
      <c r="BV80" s="855" t="e">
        <f ca="1">SUMIFS(INDIRECT("実行度合表集計!C"&amp;BV103,FALSE),実行度合表集計!$I:$I,BS80,実行度合表集計!$S:$S,$A$76,実行度合表集計!$D:$D,"&lt;&gt;")</f>
        <v>#REF!</v>
      </c>
      <c r="BW80" s="845" t="e">
        <f t="shared" ca="1" si="131"/>
        <v>#REF!</v>
      </c>
      <c r="BX80" s="856" t="e">
        <f ca="1">SUMIFS(INDIRECT("実行度合表集計!C"&amp;BX103,FALSE),実行度合表集計!$I:$I,BS80,実行度合表集計!$S:$S,$A$76,実行度合表集計!$D:$D,"&lt;&gt;")</f>
        <v>#REF!</v>
      </c>
      <c r="BY80" s="855" t="e">
        <f ca="1">BX80-SUMIFS(実行度合表集計!$Q:$Q,実行度合表集計!$I:$I,BS80,実行度合表集計!$S:$S,$A$76,実行度合表集計!$D:$D,"&lt;&gt;")*1000</f>
        <v>#REF!</v>
      </c>
      <c r="BZ80" s="857" t="e">
        <f ca="1">SUMIFS(INDIRECT("実行度合表集計!C"&amp;BZ103,FALSE),実行度合表集計!$I:$I,BS80,実行度合表集計!$S:$S,$A$76,実行度合表集計!$D:$D,"&lt;&gt;")*集計フラグ5</f>
        <v>#REF!</v>
      </c>
      <c r="CA80" s="1809" t="str">
        <f>集計グループ5</f>
        <v>Graph熊本</v>
      </c>
      <c r="CB80" s="1810"/>
      <c r="CC80" s="1811"/>
      <c r="CD80" s="855" t="e">
        <f ca="1">SUMIFS(INDIRECT("実行度合表集計!C"&amp;CD103,FALSE),実行度合表集計!$I:$I,CA80,実行度合表集計!$S:$S,$A$76,実行度合表集計!$D:$D,"&lt;&gt;")</f>
        <v>#REF!</v>
      </c>
      <c r="CE80" s="845" t="e">
        <f t="shared" ca="1" si="132"/>
        <v>#REF!</v>
      </c>
      <c r="CF80" s="856" t="e">
        <f ca="1">SUMIFS(INDIRECT("実行度合表集計!C"&amp;CF103,FALSE),実行度合表集計!$I:$I,CA80,実行度合表集計!$S:$S,$A$76,実行度合表集計!$D:$D,"&lt;&gt;")</f>
        <v>#REF!</v>
      </c>
      <c r="CG80" s="855" t="e">
        <f ca="1">CF80-SUMIFS(実行度合表集計!$Q:$Q,実行度合表集計!$I:$I,CA80,実行度合表集計!$S:$S,$A$76,実行度合表集計!$D:$D,"&lt;&gt;")*1000</f>
        <v>#REF!</v>
      </c>
      <c r="CH80" s="857" t="e">
        <f ca="1">SUMIFS(INDIRECT("実行度合表集計!C"&amp;CH103,FALSE),実行度合表集計!$I:$I,CA80,実行度合表集計!$S:$S,$A$76,実行度合表集計!$D:$D,"&lt;&gt;")*集計フラグ5</f>
        <v>#REF!</v>
      </c>
      <c r="CI80" s="858" t="e">
        <f t="shared" ca="1" si="133"/>
        <v>#REF!</v>
      </c>
      <c r="CJ80" s="845" t="e">
        <f ca="1">IF(CI80&lt;&gt;0,SUMIF($BN$4:$CH$4,"利益額",BN80:CH80)/CI80,"")</f>
        <v>#REF!</v>
      </c>
      <c r="CK80" s="855" t="e">
        <f t="shared" ca="1" si="135"/>
        <v>#REF!</v>
      </c>
      <c r="CL80" s="857" t="e">
        <f t="shared" ca="1" si="136"/>
        <v>#REF!</v>
      </c>
      <c r="CM80" s="1659"/>
      <c r="CN80" s="854" t="s">
        <v>37</v>
      </c>
      <c r="CO80" s="1809" t="str">
        <f>集計グループ5</f>
        <v>Graph熊本</v>
      </c>
      <c r="CP80" s="1810"/>
      <c r="CQ80" s="1811"/>
      <c r="CR80" s="855" t="e">
        <f ca="1">SUMIFS(INDIRECT("実行度合表集計!C"&amp;CR103,FALSE),実行度合表集計!$I:$I,CO80,実行度合表集計!$S:$S,$A$76,実行度合表集計!$D:$D,"&lt;&gt;")</f>
        <v>#REF!</v>
      </c>
      <c r="CS80" s="845" t="e">
        <f t="shared" ca="1" si="137"/>
        <v>#REF!</v>
      </c>
      <c r="CT80" s="856" t="e">
        <f ca="1">SUMIFS(INDIRECT("実行度合表集計!C"&amp;CT103,FALSE),実行度合表集計!$I:$I,CO80,実行度合表集計!$S:$S,$A$76,実行度合表集計!$D:$D,"&lt;&gt;")</f>
        <v>#REF!</v>
      </c>
      <c r="CU80" s="855" t="e">
        <f ca="1">CT80-SUMIFS(実行度合表集計!$Q:$Q,実行度合表集計!$I:$I,CO80,実行度合表集計!$S:$S,$A$76,実行度合表集計!$D:$D,"&lt;&gt;")*1000</f>
        <v>#REF!</v>
      </c>
      <c r="CV80" s="857" t="e">
        <f ca="1">SUMIFS(INDIRECT("実行度合表集計!C"&amp;CV103,FALSE),実行度合表集計!$I:$I,CO80,実行度合表集計!$S:$S,$A$76,実行度合表集計!$D:$D,"&lt;&gt;")*集計フラグ5</f>
        <v>#REF!</v>
      </c>
      <c r="CW80" s="1809" t="str">
        <f>集計グループ5</f>
        <v>Graph熊本</v>
      </c>
      <c r="CX80" s="1810"/>
      <c r="CY80" s="1811"/>
      <c r="CZ80" s="855" t="e">
        <f ca="1">SUMIFS(INDIRECT("実行度合表集計!C"&amp;CZ103,FALSE),実行度合表集計!$I:$I,CW80,実行度合表集計!$S:$S,$A$76,実行度合表集計!$D:$D,"&lt;&gt;")</f>
        <v>#REF!</v>
      </c>
      <c r="DA80" s="845" t="e">
        <f t="shared" ca="1" si="138"/>
        <v>#REF!</v>
      </c>
      <c r="DB80" s="856" t="e">
        <f ca="1">SUMIFS(INDIRECT("実行度合表集計!C"&amp;DB103,FALSE),実行度合表集計!$I:$I,CW80,実行度合表集計!$S:$S,$A$76,実行度合表集計!$D:$D,"&lt;&gt;")</f>
        <v>#REF!</v>
      </c>
      <c r="DC80" s="855" t="e">
        <f ca="1">DB80-SUMIFS(実行度合表集計!$Q:$Q,実行度合表集計!$I:$I,CW80,実行度合表集計!$S:$S,$A$76,実行度合表集計!$D:$D,"&lt;&gt;")*1000</f>
        <v>#REF!</v>
      </c>
      <c r="DD80" s="857" t="e">
        <f ca="1">SUMIFS(INDIRECT("実行度合表集計!C"&amp;DD103,FALSE),実行度合表集計!$I:$I,CW80,実行度合表集計!$S:$S,$A$76,実行度合表集計!$D:$D,"&lt;&gt;")*集計フラグ5</f>
        <v>#REF!</v>
      </c>
      <c r="DE80" s="1809" t="str">
        <f>集計グループ5</f>
        <v>Graph熊本</v>
      </c>
      <c r="DF80" s="1810"/>
      <c r="DG80" s="1811"/>
      <c r="DH80" s="855" t="e">
        <f ca="1">SUMIFS(INDIRECT("実行度合表集計!C"&amp;DH103,FALSE),実行度合表集計!$I:$I,DE80,実行度合表集計!$S:$S,$A$76,実行度合表集計!$D:$D,"&lt;&gt;")</f>
        <v>#REF!</v>
      </c>
      <c r="DI80" s="845" t="e">
        <f t="shared" ca="1" si="139"/>
        <v>#REF!</v>
      </c>
      <c r="DJ80" s="856" t="e">
        <f ca="1">SUMIFS(INDIRECT("実行度合表集計!C"&amp;DJ103,FALSE),実行度合表集計!$I:$I,DE80,実行度合表集計!$S:$S,$A$76,実行度合表集計!$D:$D,"&lt;&gt;")</f>
        <v>#REF!</v>
      </c>
      <c r="DK80" s="855" t="e">
        <f ca="1">DJ80-SUMIFS(実行度合表集計!$Q:$Q,実行度合表集計!$I:$I,DE80,実行度合表集計!$S:$S,$A$76,実行度合表集計!$D:$D,"&lt;&gt;")*1000</f>
        <v>#REF!</v>
      </c>
      <c r="DL80" s="857" t="e">
        <f ca="1">SUMIFS(INDIRECT("実行度合表集計!C"&amp;DL103,FALSE),実行度合表集計!$I:$I,DE80,実行度合表集計!$S:$S,$A$76,実行度合表集計!$D:$D,"&lt;&gt;")*集計フラグ5</f>
        <v>#REF!</v>
      </c>
      <c r="DM80" s="858" t="e">
        <f t="shared" ca="1" si="119"/>
        <v>#REF!</v>
      </c>
      <c r="DN80" s="845" t="e">
        <f t="shared" ca="1" si="140"/>
        <v>#REF!</v>
      </c>
      <c r="DO80" s="855" t="e">
        <f t="shared" ca="1" si="120"/>
        <v>#REF!</v>
      </c>
      <c r="DP80" s="859" t="e">
        <f t="shared" ca="1" si="121"/>
        <v>#REF!</v>
      </c>
      <c r="DR80" s="971"/>
      <c r="DS80" s="852"/>
      <c r="DT80" s="853"/>
    </row>
    <row r="81" spans="1:124" ht="14.1" customHeight="1" x14ac:dyDescent="0.25">
      <c r="A81" s="1659"/>
      <c r="B81" s="854" t="s">
        <v>38</v>
      </c>
      <c r="C81" s="1809" t="str">
        <f>集計グループ6</f>
        <v>クレバリーホーム静岡</v>
      </c>
      <c r="D81" s="1810"/>
      <c r="E81" s="1811"/>
      <c r="F81" s="855" t="e">
        <f ca="1">SUMIFS(INDIRECT("実行度合表集計!C"&amp;F103,FALSE),実行度合表集計!$I:$I,C81,実行度合表集計!$S:$S,$A$76,実行度合表集計!$D:$D,"&lt;&gt;")</f>
        <v>#REF!</v>
      </c>
      <c r="G81" s="845" t="e">
        <f t="shared" ca="1" si="122"/>
        <v>#REF!</v>
      </c>
      <c r="H81" s="856" t="e">
        <f ca="1">SUMIFS(INDIRECT("実行度合表集計!C"&amp;H103,FALSE),実行度合表集計!$I:$I,C81,実行度合表集計!$S:$S,$A$76,実行度合表集計!$D:$D,"&lt;&gt;")</f>
        <v>#REF!</v>
      </c>
      <c r="I81" s="855" t="e">
        <f ca="1">H81-SUMIFS(実行度合表集計!$Q:$Q,実行度合表集計!$I:$I,C81,実行度合表集計!$S:$S,$A$76,実行度合表集計!$D:$D,"&lt;&gt;")*1000</f>
        <v>#REF!</v>
      </c>
      <c r="J81" s="857" t="e">
        <f ca="1">SUMIFS(INDIRECT("実行度合表集計!C"&amp;J103,FALSE),実行度合表集計!$I:$I,C81,実行度合表集計!$S:$S,$A$76,実行度合表集計!$D:$D,"&lt;&gt;")*集計フラグ6</f>
        <v>#REF!</v>
      </c>
      <c r="K81" s="1809" t="str">
        <f>集計グループ6</f>
        <v>クレバリーホーム静岡</v>
      </c>
      <c r="L81" s="1810"/>
      <c r="M81" s="1811"/>
      <c r="N81" s="855" t="e">
        <f ca="1">SUMIFS(INDIRECT("実行度合表集計!C"&amp;N103,FALSE),実行度合表集計!$I:$I,K81,実行度合表集計!$S:$S,$A$76,実行度合表集計!$D:$D,"&lt;&gt;")</f>
        <v>#REF!</v>
      </c>
      <c r="O81" s="845" t="e">
        <f t="shared" ca="1" si="123"/>
        <v>#REF!</v>
      </c>
      <c r="P81" s="856" t="e">
        <f ca="1">SUMIFS(INDIRECT("実行度合表集計!C"&amp;P103,FALSE),実行度合表集計!$I:$I,K81,実行度合表集計!$S:$S,$A$76,実行度合表集計!$D:$D,"&lt;&gt;")</f>
        <v>#REF!</v>
      </c>
      <c r="Q81" s="855" t="e">
        <f ca="1">P81-SUMIFS(実行度合表集計!$Q:$Q,実行度合表集計!$I:$I,K81,実行度合表集計!$S:$S,$A$76,実行度合表集計!$D:$D,"&lt;&gt;")*1000</f>
        <v>#REF!</v>
      </c>
      <c r="R81" s="857" t="e">
        <f ca="1">SUMIFS(INDIRECT("実行度合表集計!C"&amp;R103,FALSE),実行度合表集計!$I:$I,K81,実行度合表集計!$S:$S,$A$76,実行度合表集計!$D:$D,"&lt;&gt;")*集計フラグ6</f>
        <v>#REF!</v>
      </c>
      <c r="S81" s="1809" t="str">
        <f>集計グループ6</f>
        <v>クレバリーホーム静岡</v>
      </c>
      <c r="T81" s="1810"/>
      <c r="U81" s="1811"/>
      <c r="V81" s="855" t="e">
        <f ca="1">SUMIFS(INDIRECT("実行度合表集計!C"&amp;V103,FALSE),実行度合表集計!$I:$I,S81,実行度合表集計!$S:$S,$A$76,実行度合表集計!$D:$D,"&lt;&gt;")</f>
        <v>#REF!</v>
      </c>
      <c r="W81" s="845" t="e">
        <f t="shared" ca="1" si="124"/>
        <v>#REF!</v>
      </c>
      <c r="X81" s="856" t="e">
        <f ca="1">SUMIFS(INDIRECT("実行度合表集計!C"&amp;X103,FALSE),実行度合表集計!$I:$I,S81,実行度合表集計!$S:$S,$A$76,実行度合表集計!$D:$D,"&lt;&gt;")</f>
        <v>#REF!</v>
      </c>
      <c r="Y81" s="855" t="e">
        <f ca="1">X81-SUMIFS(実行度合表集計!$Q:$Q,実行度合表集計!$I:$I,S81,実行度合表集計!$S:$S,$A$76,実行度合表集計!$D:$D,"&lt;&gt;")*1000</f>
        <v>#REF!</v>
      </c>
      <c r="Z81" s="857" t="e">
        <f ca="1">SUMIFS(INDIRECT("実行度合表集計!C"&amp;Z103,FALSE),実行度合表集計!$I:$I,S81,実行度合表集計!$S:$S,$A$76,実行度合表集計!$D:$D,"&lt;&gt;")*集計フラグ6</f>
        <v>#REF!</v>
      </c>
      <c r="AA81" s="858" t="e">
        <f t="shared" ca="1" si="113"/>
        <v>#REF!</v>
      </c>
      <c r="AB81" s="845" t="e">
        <f t="shared" ca="1" si="125"/>
        <v>#REF!</v>
      </c>
      <c r="AC81" s="855" t="e">
        <f t="shared" ca="1" si="114"/>
        <v>#REF!</v>
      </c>
      <c r="AD81" s="857" t="e">
        <f t="shared" ca="1" si="115"/>
        <v>#REF!</v>
      </c>
      <c r="AE81" s="1659"/>
      <c r="AF81" s="854" t="s">
        <v>38</v>
      </c>
      <c r="AG81" s="1809" t="str">
        <f>集計グループ6</f>
        <v>クレバリーホーム静岡</v>
      </c>
      <c r="AH81" s="1810"/>
      <c r="AI81" s="1811"/>
      <c r="AJ81" s="855" t="e">
        <f ca="1">SUMIFS(INDIRECT("実行度合表集計!C"&amp;AJ103,FALSE),実行度合表集計!$I:$I,AG81,実行度合表集計!$S:$S,$A$76,実行度合表集計!$D:$D,"&lt;&gt;")</f>
        <v>#REF!</v>
      </c>
      <c r="AK81" s="845" t="e">
        <f t="shared" ca="1" si="126"/>
        <v>#REF!</v>
      </c>
      <c r="AL81" s="856" t="e">
        <f ca="1">SUMIFS(INDIRECT("実行度合表集計!C"&amp;AL103,FALSE),実行度合表集計!$I:$I,AG81,実行度合表集計!$S:$S,$A$76,実行度合表集計!$D:$D,"&lt;&gt;")</f>
        <v>#REF!</v>
      </c>
      <c r="AM81" s="855" t="e">
        <f ca="1">AL81-SUMIFS(実行度合表集計!$Q:$Q,実行度合表集計!$I:$I,AG81,実行度合表集計!$S:$S,$A$76,実行度合表集計!$D:$D,"&lt;&gt;")*1000</f>
        <v>#REF!</v>
      </c>
      <c r="AN81" s="857" t="e">
        <f ca="1">SUMIFS(INDIRECT("実行度合表集計!C"&amp;AN103,FALSE),実行度合表集計!$I:$I,AG81,実行度合表集計!$S:$S,$A$76,実行度合表集計!$D:$D,"&lt;&gt;")*集計フラグ6</f>
        <v>#REF!</v>
      </c>
      <c r="AO81" s="1809" t="str">
        <f>集計グループ6</f>
        <v>クレバリーホーム静岡</v>
      </c>
      <c r="AP81" s="1810"/>
      <c r="AQ81" s="1811"/>
      <c r="AR81" s="855" t="e">
        <f ca="1">SUMIFS(INDIRECT("実行度合表集計!C"&amp;AR103,FALSE),実行度合表集計!$I:$I,AO81,実行度合表集計!$S:$S,$A$76,実行度合表集計!$D:$D,"&lt;&gt;")</f>
        <v>#REF!</v>
      </c>
      <c r="AS81" s="845" t="e">
        <f t="shared" ca="1" si="127"/>
        <v>#REF!</v>
      </c>
      <c r="AT81" s="856" t="e">
        <f ca="1">SUMIFS(INDIRECT("実行度合表集計!C"&amp;AT103,FALSE),実行度合表集計!$I:$I,AO81,実行度合表集計!$S:$S,$A$76,実行度合表集計!$D:$D,"&lt;&gt;")</f>
        <v>#REF!</v>
      </c>
      <c r="AU81" s="855" t="e">
        <f ca="1">AT81-SUMIFS(実行度合表集計!$Q:$Q,実行度合表集計!$I:$I,AO81,実行度合表集計!$S:$S,$A$76,実行度合表集計!$D:$D,"&lt;&gt;")*1000</f>
        <v>#REF!</v>
      </c>
      <c r="AV81" s="857" t="e">
        <f ca="1">SUMIFS(INDIRECT("実行度合表集計!C"&amp;AV103,FALSE),実行度合表集計!$I:$I,AO81,実行度合表集計!$S:$S,$A$76,実行度合表集計!$D:$D,"&lt;&gt;")*集計フラグ6</f>
        <v>#REF!</v>
      </c>
      <c r="AW81" s="1809" t="str">
        <f>集計グループ6</f>
        <v>クレバリーホーム静岡</v>
      </c>
      <c r="AX81" s="1810"/>
      <c r="AY81" s="1811"/>
      <c r="AZ81" s="855" t="e">
        <f ca="1">SUMIFS(INDIRECT("実行度合表集計!C"&amp;AZ103,FALSE),実行度合表集計!$I:$I,AW81,実行度合表集計!$S:$S,$A$76,実行度合表集計!$D:$D,"&lt;&gt;")</f>
        <v>#REF!</v>
      </c>
      <c r="BA81" s="845" t="e">
        <f t="shared" ca="1" si="128"/>
        <v>#REF!</v>
      </c>
      <c r="BB81" s="856" t="e">
        <f ca="1">SUMIFS(INDIRECT("実行度合表集計!C"&amp;BB103,FALSE),実行度合表集計!$I:$I,AW81,実行度合表集計!$S:$S,$A$76,実行度合表集計!$D:$D,"&lt;&gt;")</f>
        <v>#REF!</v>
      </c>
      <c r="BC81" s="855" t="e">
        <f ca="1">BB81-SUMIFS(実行度合表集計!$Q:$Q,実行度合表集計!$I:$I,AW81,実行度合表集計!$S:$S,$A$76,実行度合表集計!$D:$D,"&lt;&gt;")*1000</f>
        <v>#REF!</v>
      </c>
      <c r="BD81" s="857" t="e">
        <f ca="1">SUMIFS(INDIRECT("実行度合表集計!C"&amp;BD103,FALSE),実行度合表集計!$I:$I,AW81,実行度合表集計!$S:$S,$A$76,実行度合表集計!$D:$D,"&lt;&gt;")*集計フラグ6</f>
        <v>#REF!</v>
      </c>
      <c r="BE81" s="858" t="e">
        <f t="shared" ca="1" si="116"/>
        <v>#REF!</v>
      </c>
      <c r="BF81" s="845" t="e">
        <f t="shared" ca="1" si="129"/>
        <v>#REF!</v>
      </c>
      <c r="BG81" s="855" t="e">
        <f t="shared" ca="1" si="117"/>
        <v>#REF!</v>
      </c>
      <c r="BH81" s="859" t="e">
        <f t="shared" ca="1" si="118"/>
        <v>#REF!</v>
      </c>
      <c r="BI81" s="1659"/>
      <c r="BJ81" s="854" t="s">
        <v>38</v>
      </c>
      <c r="BK81" s="1809" t="str">
        <f>集計グループ6</f>
        <v>クレバリーホーム静岡</v>
      </c>
      <c r="BL81" s="1810"/>
      <c r="BM81" s="1811"/>
      <c r="BN81" s="855" t="e">
        <f ca="1">SUMIFS(INDIRECT("実行度合表集計!C"&amp;BN103,FALSE),実行度合表集計!$I:$I,BK81,実行度合表集計!$S:$S,$A$76,実行度合表集計!$D:$D,"&lt;&gt;")</f>
        <v>#REF!</v>
      </c>
      <c r="BO81" s="845" t="e">
        <f t="shared" ca="1" si="130"/>
        <v>#REF!</v>
      </c>
      <c r="BP81" s="856" t="e">
        <f ca="1">SUMIFS(INDIRECT("実行度合表集計!C"&amp;BP103,FALSE),実行度合表集計!$I:$I,BK81,実行度合表集計!$S:$S,$A$76,実行度合表集計!$D:$D,"&lt;&gt;")</f>
        <v>#REF!</v>
      </c>
      <c r="BQ81" s="855" t="e">
        <f ca="1">BP81-SUMIFS(実行度合表集計!$Q:$Q,実行度合表集計!$I:$I,BK81,実行度合表集計!$S:$S,$A$76,実行度合表集計!$D:$D,"&lt;&gt;")*1000</f>
        <v>#REF!</v>
      </c>
      <c r="BR81" s="857" t="e">
        <f ca="1">SUMIFS(INDIRECT("実行度合表集計!C"&amp;BR103,FALSE),実行度合表集計!$I:$I,BK81,実行度合表集計!$S:$S,$A$76,実行度合表集計!$D:$D,"&lt;&gt;")*集計フラグ6</f>
        <v>#REF!</v>
      </c>
      <c r="BS81" s="1809" t="str">
        <f>集計グループ6</f>
        <v>クレバリーホーム静岡</v>
      </c>
      <c r="BT81" s="1810"/>
      <c r="BU81" s="1811"/>
      <c r="BV81" s="855" t="e">
        <f ca="1">SUMIFS(INDIRECT("実行度合表集計!C"&amp;BV103,FALSE),実行度合表集計!$I:$I,BS81,実行度合表集計!$S:$S,$A$76,実行度合表集計!$D:$D,"&lt;&gt;")</f>
        <v>#REF!</v>
      </c>
      <c r="BW81" s="845" t="e">
        <f t="shared" ca="1" si="131"/>
        <v>#REF!</v>
      </c>
      <c r="BX81" s="856" t="e">
        <f ca="1">SUMIFS(INDIRECT("実行度合表集計!C"&amp;BX103,FALSE),実行度合表集計!$I:$I,BS81,実行度合表集計!$S:$S,$A$76,実行度合表集計!$D:$D,"&lt;&gt;")</f>
        <v>#REF!</v>
      </c>
      <c r="BY81" s="855" t="e">
        <f ca="1">BX81-SUMIFS(実行度合表集計!$Q:$Q,実行度合表集計!$I:$I,BS81,実行度合表集計!$S:$S,$A$76,実行度合表集計!$D:$D,"&lt;&gt;")*1000</f>
        <v>#REF!</v>
      </c>
      <c r="BZ81" s="857" t="e">
        <f ca="1">SUMIFS(INDIRECT("実行度合表集計!C"&amp;BZ103,FALSE),実行度合表集計!$I:$I,BS81,実行度合表集計!$S:$S,$A$76,実行度合表集計!$D:$D,"&lt;&gt;")*集計フラグ6</f>
        <v>#REF!</v>
      </c>
      <c r="CA81" s="1809" t="str">
        <f>集計グループ6</f>
        <v>クレバリーホーム静岡</v>
      </c>
      <c r="CB81" s="1810"/>
      <c r="CC81" s="1811"/>
      <c r="CD81" s="855" t="e">
        <f ca="1">SUMIFS(INDIRECT("実行度合表集計!C"&amp;CD103,FALSE),実行度合表集計!$I:$I,CA81,実行度合表集計!$S:$S,$A$76,実行度合表集計!$D:$D,"&lt;&gt;")</f>
        <v>#REF!</v>
      </c>
      <c r="CE81" s="845" t="e">
        <f t="shared" ca="1" si="132"/>
        <v>#REF!</v>
      </c>
      <c r="CF81" s="856" t="e">
        <f ca="1">SUMIFS(INDIRECT("実行度合表集計!C"&amp;CF103,FALSE),実行度合表集計!$I:$I,CA81,実行度合表集計!$S:$S,$A$76,実行度合表集計!$D:$D,"&lt;&gt;")</f>
        <v>#REF!</v>
      </c>
      <c r="CG81" s="855" t="e">
        <f ca="1">CF81-SUMIFS(実行度合表集計!$Q:$Q,実行度合表集計!$I:$I,CA81,実行度合表集計!$S:$S,$A$76,実行度合表集計!$D:$D,"&lt;&gt;")*1000</f>
        <v>#REF!</v>
      </c>
      <c r="CH81" s="857" t="e">
        <f ca="1">SUMIFS(INDIRECT("実行度合表集計!C"&amp;CH103,FALSE),実行度合表集計!$I:$I,CA81,実行度合表集計!$S:$S,$A$76,実行度合表集計!$D:$D,"&lt;&gt;")*集計フラグ6</f>
        <v>#REF!</v>
      </c>
      <c r="CI81" s="858" t="e">
        <f t="shared" ca="1" si="133"/>
        <v>#REF!</v>
      </c>
      <c r="CJ81" s="845" t="e">
        <f t="shared" ref="CJ81:CJ95" ca="1" si="141">IF(CI81&lt;&gt;0,SUMIF($BN$4:$CH$4,"利益額",BN81:CH81)/CI81,"")</f>
        <v>#REF!</v>
      </c>
      <c r="CK81" s="855" t="e">
        <f t="shared" ca="1" si="135"/>
        <v>#REF!</v>
      </c>
      <c r="CL81" s="857" t="e">
        <f t="shared" ca="1" si="136"/>
        <v>#REF!</v>
      </c>
      <c r="CM81" s="1659"/>
      <c r="CN81" s="854" t="s">
        <v>38</v>
      </c>
      <c r="CO81" s="1809" t="str">
        <f>集計グループ6</f>
        <v>クレバリーホーム静岡</v>
      </c>
      <c r="CP81" s="1810"/>
      <c r="CQ81" s="1811"/>
      <c r="CR81" s="855" t="e">
        <f ca="1">SUMIFS(INDIRECT("実行度合表集計!C"&amp;CR103,FALSE),実行度合表集計!$I:$I,CO81,実行度合表集計!$S:$S,$A$76,実行度合表集計!$D:$D,"&lt;&gt;")</f>
        <v>#REF!</v>
      </c>
      <c r="CS81" s="845" t="e">
        <f t="shared" ca="1" si="137"/>
        <v>#REF!</v>
      </c>
      <c r="CT81" s="856" t="e">
        <f ca="1">SUMIFS(INDIRECT("実行度合表集計!C"&amp;CT103,FALSE),実行度合表集計!$I:$I,CO81,実行度合表集計!$S:$S,$A$76,実行度合表集計!$D:$D,"&lt;&gt;")</f>
        <v>#REF!</v>
      </c>
      <c r="CU81" s="855" t="e">
        <f ca="1">CT81-SUMIFS(実行度合表集計!$Q:$Q,実行度合表集計!$I:$I,CO81,実行度合表集計!$S:$S,$A$76,実行度合表集計!$D:$D,"&lt;&gt;")*1000</f>
        <v>#REF!</v>
      </c>
      <c r="CV81" s="857" t="e">
        <f ca="1">SUMIFS(INDIRECT("実行度合表集計!C"&amp;CV103,FALSE),実行度合表集計!$I:$I,CO81,実行度合表集計!$S:$S,$A$76,実行度合表集計!$D:$D,"&lt;&gt;")*集計フラグ6</f>
        <v>#REF!</v>
      </c>
      <c r="CW81" s="1809" t="str">
        <f>集計グループ6</f>
        <v>クレバリーホーム静岡</v>
      </c>
      <c r="CX81" s="1810"/>
      <c r="CY81" s="1811"/>
      <c r="CZ81" s="855" t="e">
        <f ca="1">SUMIFS(INDIRECT("実行度合表集計!C"&amp;CZ103,FALSE),実行度合表集計!$I:$I,CW81,実行度合表集計!$S:$S,$A$76,実行度合表集計!$D:$D,"&lt;&gt;")</f>
        <v>#REF!</v>
      </c>
      <c r="DA81" s="845" t="e">
        <f t="shared" ca="1" si="138"/>
        <v>#REF!</v>
      </c>
      <c r="DB81" s="856" t="e">
        <f ca="1">SUMIFS(INDIRECT("実行度合表集計!C"&amp;DB103,FALSE),実行度合表集計!$I:$I,CW81,実行度合表集計!$S:$S,$A$76,実行度合表集計!$D:$D,"&lt;&gt;")</f>
        <v>#REF!</v>
      </c>
      <c r="DC81" s="855" t="e">
        <f ca="1">DB81-SUMIFS(実行度合表集計!$Q:$Q,実行度合表集計!$I:$I,CW81,実行度合表集計!$S:$S,$A$76,実行度合表集計!$D:$D,"&lt;&gt;")*1000</f>
        <v>#REF!</v>
      </c>
      <c r="DD81" s="857" t="e">
        <f ca="1">SUMIFS(INDIRECT("実行度合表集計!C"&amp;DD103,FALSE),実行度合表集計!$I:$I,CW81,実行度合表集計!$S:$S,$A$76,実行度合表集計!$D:$D,"&lt;&gt;")*集計フラグ6</f>
        <v>#REF!</v>
      </c>
      <c r="DE81" s="1809" t="str">
        <f>集計グループ6</f>
        <v>クレバリーホーム静岡</v>
      </c>
      <c r="DF81" s="1810"/>
      <c r="DG81" s="1811"/>
      <c r="DH81" s="855" t="e">
        <f ca="1">SUMIFS(INDIRECT("実行度合表集計!C"&amp;DH103,FALSE),実行度合表集計!$I:$I,DE81,実行度合表集計!$S:$S,$A$76,実行度合表集計!$D:$D,"&lt;&gt;")</f>
        <v>#REF!</v>
      </c>
      <c r="DI81" s="845" t="e">
        <f t="shared" ca="1" si="139"/>
        <v>#REF!</v>
      </c>
      <c r="DJ81" s="856" t="e">
        <f ca="1">SUMIFS(INDIRECT("実行度合表集計!C"&amp;DJ103,FALSE),実行度合表集計!$I:$I,DE81,実行度合表集計!$S:$S,$A$76,実行度合表集計!$D:$D,"&lt;&gt;")</f>
        <v>#REF!</v>
      </c>
      <c r="DK81" s="855" t="e">
        <f ca="1">DJ81-SUMIFS(実行度合表集計!$Q:$Q,実行度合表集計!$I:$I,DE81,実行度合表集計!$S:$S,$A$76,実行度合表集計!$D:$D,"&lt;&gt;")*1000</f>
        <v>#REF!</v>
      </c>
      <c r="DL81" s="857" t="e">
        <f ca="1">SUMIFS(INDIRECT("実行度合表集計!C"&amp;DL103,FALSE),実行度合表集計!$I:$I,DE81,実行度合表集計!$S:$S,$A$76,実行度合表集計!$D:$D,"&lt;&gt;")*集計フラグ6</f>
        <v>#REF!</v>
      </c>
      <c r="DM81" s="858" t="e">
        <f t="shared" ca="1" si="119"/>
        <v>#REF!</v>
      </c>
      <c r="DN81" s="845" t="e">
        <f t="shared" ca="1" si="140"/>
        <v>#REF!</v>
      </c>
      <c r="DO81" s="855" t="e">
        <f t="shared" ca="1" si="120"/>
        <v>#REF!</v>
      </c>
      <c r="DP81" s="859" t="e">
        <f t="shared" ca="1" si="121"/>
        <v>#REF!</v>
      </c>
      <c r="DR81" s="971"/>
      <c r="DS81" s="852"/>
      <c r="DT81" s="853"/>
    </row>
    <row r="82" spans="1:124" s="1300" customFormat="1" ht="14.1" customHeight="1" x14ac:dyDescent="0.25">
      <c r="A82" s="1659"/>
      <c r="B82" s="861" t="s">
        <v>39</v>
      </c>
      <c r="C82" s="1806">
        <f>集計グループ7</f>
        <v>0</v>
      </c>
      <c r="D82" s="1807"/>
      <c r="E82" s="1808"/>
      <c r="F82" s="862">
        <f ca="1">SUMIFS(INDIRECT("実行度合表集計!C"&amp;F103,FALSE),実行度合表集計!$I:$I,C82,実行度合表集計!$S:$S,$A$76,実行度合表集計!$D:$D,"&lt;&gt;")</f>
        <v>0</v>
      </c>
      <c r="G82" s="863" t="str">
        <f t="shared" ca="1" si="122"/>
        <v/>
      </c>
      <c r="H82" s="864">
        <f ca="1">SUMIFS(INDIRECT("実行度合表集計!C"&amp;H103,FALSE),実行度合表集計!$I:$I,C82,実行度合表集計!$S:$S,$A$76,実行度合表集計!$D:$D,"&lt;&gt;")</f>
        <v>0</v>
      </c>
      <c r="I82" s="862">
        <f ca="1">H82-SUMIFS(実行度合表集計!$Q:$Q,実行度合表集計!$I:$I,C82,実行度合表集計!$S:$S,$A$76,実行度合表集計!$D:$D,"&lt;&gt;")*1000</f>
        <v>0</v>
      </c>
      <c r="J82" s="865">
        <f ca="1">SUMIFS(INDIRECT("実行度合表集計!C"&amp;J103,FALSE),実行度合表集計!$I:$I,C82,実行度合表集計!$S:$S,$A$76,実行度合表集計!$D:$D,"&lt;&gt;")*集計フラグ7</f>
        <v>0</v>
      </c>
      <c r="K82" s="1806">
        <f>集計グループ7</f>
        <v>0</v>
      </c>
      <c r="L82" s="1807"/>
      <c r="M82" s="1808"/>
      <c r="N82" s="862">
        <f ca="1">SUMIFS(INDIRECT("実行度合表集計!C"&amp;N103,FALSE),実行度合表集計!$I:$I,K82,実行度合表集計!$S:$S,$A$76,実行度合表集計!$D:$D,"&lt;&gt;")</f>
        <v>0</v>
      </c>
      <c r="O82" s="863" t="str">
        <f t="shared" ca="1" si="123"/>
        <v/>
      </c>
      <c r="P82" s="864">
        <f ca="1">SUMIFS(INDIRECT("実行度合表集計!C"&amp;P103,FALSE),実行度合表集計!$I:$I,K82,実行度合表集計!$S:$S,$A$76,実行度合表集計!$D:$D,"&lt;&gt;")</f>
        <v>0</v>
      </c>
      <c r="Q82" s="862">
        <f ca="1">P82-SUMIFS(実行度合表集計!$Q:$Q,実行度合表集計!$I:$I,K82,実行度合表集計!$S:$S,$A$76,実行度合表集計!$D:$D,"&lt;&gt;")*1000</f>
        <v>0</v>
      </c>
      <c r="R82" s="865">
        <f ca="1">SUMIFS(INDIRECT("実行度合表集計!C"&amp;R103,FALSE),実行度合表集計!$I:$I,K82,実行度合表集計!$S:$S,$A$76,実行度合表集計!$D:$D,"&lt;&gt;")*集計フラグ7</f>
        <v>0</v>
      </c>
      <c r="S82" s="1806">
        <f>集計グループ7</f>
        <v>0</v>
      </c>
      <c r="T82" s="1807"/>
      <c r="U82" s="1808"/>
      <c r="V82" s="862">
        <f ca="1">SUMIFS(INDIRECT("実行度合表集計!C"&amp;V103,FALSE),実行度合表集計!$I:$I,S82,実行度合表集計!$S:$S,$A$76,実行度合表集計!$D:$D,"&lt;&gt;")</f>
        <v>0</v>
      </c>
      <c r="W82" s="863" t="str">
        <f t="shared" ca="1" si="124"/>
        <v/>
      </c>
      <c r="X82" s="864">
        <f ca="1">SUMIFS(INDIRECT("実行度合表集計!C"&amp;X103,FALSE),実行度合表集計!$I:$I,S82,実行度合表集計!$S:$S,$A$76,実行度合表集計!$D:$D,"&lt;&gt;")</f>
        <v>0</v>
      </c>
      <c r="Y82" s="862">
        <f ca="1">X82-SUMIFS(実行度合表集計!$Q:$Q,実行度合表集計!$I:$I,S82,実行度合表集計!$S:$S,$A$76,実行度合表集計!$D:$D,"&lt;&gt;")*1000</f>
        <v>0</v>
      </c>
      <c r="Z82" s="865">
        <f ca="1">SUMIFS(INDIRECT("実行度合表集計!C"&amp;Z103,FALSE),実行度合表集計!$I:$I,S82,実行度合表集計!$S:$S,$A$76,実行度合表集計!$D:$D,"&lt;&gt;")*集計フラグ7</f>
        <v>0</v>
      </c>
      <c r="AA82" s="866">
        <f t="shared" ca="1" si="113"/>
        <v>0</v>
      </c>
      <c r="AB82" s="863" t="str">
        <f t="shared" ca="1" si="125"/>
        <v/>
      </c>
      <c r="AC82" s="862">
        <f t="shared" ca="1" si="114"/>
        <v>0</v>
      </c>
      <c r="AD82" s="865">
        <f t="shared" ca="1" si="115"/>
        <v>0</v>
      </c>
      <c r="AE82" s="1659"/>
      <c r="AF82" s="861" t="s">
        <v>39</v>
      </c>
      <c r="AG82" s="1806">
        <f>集計グループ7</f>
        <v>0</v>
      </c>
      <c r="AH82" s="1807"/>
      <c r="AI82" s="1808"/>
      <c r="AJ82" s="862">
        <f ca="1">SUMIFS(INDIRECT("実行度合表集計!C"&amp;AJ103,FALSE),実行度合表集計!$I:$I,AG82,実行度合表集計!$S:$S,$A$76,実行度合表集計!$D:$D,"&lt;&gt;")</f>
        <v>0</v>
      </c>
      <c r="AK82" s="863" t="str">
        <f t="shared" ca="1" si="126"/>
        <v/>
      </c>
      <c r="AL82" s="864">
        <f ca="1">SUMIFS(INDIRECT("実行度合表集計!C"&amp;AL103,FALSE),実行度合表集計!$I:$I,AG82,実行度合表集計!$S:$S,$A$76,実行度合表集計!$D:$D,"&lt;&gt;")</f>
        <v>0</v>
      </c>
      <c r="AM82" s="862">
        <f ca="1">AL82-SUMIFS(実行度合表集計!$Q:$Q,実行度合表集計!$I:$I,AG82,実行度合表集計!$S:$S,$A$76,実行度合表集計!$D:$D,"&lt;&gt;")*1000</f>
        <v>0</v>
      </c>
      <c r="AN82" s="865">
        <f ca="1">SUMIFS(INDIRECT("実行度合表集計!C"&amp;AN103,FALSE),実行度合表集計!$I:$I,AG82,実行度合表集計!$S:$S,$A$76,実行度合表集計!$D:$D,"&lt;&gt;")*集計フラグ7</f>
        <v>0</v>
      </c>
      <c r="AO82" s="1806">
        <f>集計グループ7</f>
        <v>0</v>
      </c>
      <c r="AP82" s="1807"/>
      <c r="AQ82" s="1808"/>
      <c r="AR82" s="862">
        <f ca="1">SUMIFS(INDIRECT("実行度合表集計!C"&amp;AR103,FALSE),実行度合表集計!$I:$I,AO82,実行度合表集計!$S:$S,$A$76,実行度合表集計!$D:$D,"&lt;&gt;")</f>
        <v>0</v>
      </c>
      <c r="AS82" s="863" t="str">
        <f t="shared" ca="1" si="127"/>
        <v/>
      </c>
      <c r="AT82" s="864">
        <f ca="1">SUMIFS(INDIRECT("実行度合表集計!C"&amp;AT103,FALSE),実行度合表集計!$I:$I,AO82,実行度合表集計!$S:$S,$A$76,実行度合表集計!$D:$D,"&lt;&gt;")</f>
        <v>0</v>
      </c>
      <c r="AU82" s="862">
        <f ca="1">AT82-SUMIFS(実行度合表集計!$Q:$Q,実行度合表集計!$I:$I,AO82,実行度合表集計!$S:$S,$A$76,実行度合表集計!$D:$D,"&lt;&gt;")*1000</f>
        <v>0</v>
      </c>
      <c r="AV82" s="865">
        <f ca="1">SUMIFS(INDIRECT("実行度合表集計!C"&amp;AV103,FALSE),実行度合表集計!$I:$I,AO82,実行度合表集計!$S:$S,$A$76,実行度合表集計!$D:$D,"&lt;&gt;")*集計フラグ7</f>
        <v>0</v>
      </c>
      <c r="AW82" s="1806">
        <f>集計グループ7</f>
        <v>0</v>
      </c>
      <c r="AX82" s="1807"/>
      <c r="AY82" s="1808"/>
      <c r="AZ82" s="862">
        <f ca="1">SUMIFS(INDIRECT("実行度合表集計!C"&amp;AZ103,FALSE),実行度合表集計!$I:$I,AW82,実行度合表集計!$S:$S,$A$76,実行度合表集計!$D:$D,"&lt;&gt;")</f>
        <v>0</v>
      </c>
      <c r="BA82" s="863" t="str">
        <f t="shared" ca="1" si="128"/>
        <v/>
      </c>
      <c r="BB82" s="864">
        <f ca="1">SUMIFS(INDIRECT("実行度合表集計!C"&amp;BB103,FALSE),実行度合表集計!$I:$I,AW82,実行度合表集計!$S:$S,$A$76,実行度合表集計!$D:$D,"&lt;&gt;")</f>
        <v>0</v>
      </c>
      <c r="BC82" s="862">
        <f ca="1">BB82-SUMIFS(実行度合表集計!$Q:$Q,実行度合表集計!$I:$I,AW82,実行度合表集計!$S:$S,$A$76,実行度合表集計!$D:$D,"&lt;&gt;")*1000</f>
        <v>0</v>
      </c>
      <c r="BD82" s="865">
        <f ca="1">SUMIFS(INDIRECT("実行度合表集計!C"&amp;BD103,FALSE),実行度合表集計!$I:$I,AW82,実行度合表集計!$S:$S,$A$76,実行度合表集計!$D:$D,"&lt;&gt;")*集計フラグ7</f>
        <v>0</v>
      </c>
      <c r="BE82" s="866">
        <f t="shared" ca="1" si="116"/>
        <v>0</v>
      </c>
      <c r="BF82" s="863" t="str">
        <f t="shared" ca="1" si="129"/>
        <v/>
      </c>
      <c r="BG82" s="862">
        <f t="shared" ca="1" si="117"/>
        <v>0</v>
      </c>
      <c r="BH82" s="867">
        <f t="shared" ca="1" si="118"/>
        <v>0</v>
      </c>
      <c r="BI82" s="1659"/>
      <c r="BJ82" s="861" t="s">
        <v>39</v>
      </c>
      <c r="BK82" s="1806">
        <f>集計グループ7</f>
        <v>0</v>
      </c>
      <c r="BL82" s="1807"/>
      <c r="BM82" s="1808"/>
      <c r="BN82" s="862">
        <f ca="1">SUMIFS(INDIRECT("実行度合表集計!C"&amp;BN103,FALSE),実行度合表集計!$I:$I,BK82,実行度合表集計!$S:$S,$A$76,実行度合表集計!$D:$D,"&lt;&gt;")</f>
        <v>0</v>
      </c>
      <c r="BO82" s="863" t="str">
        <f t="shared" ca="1" si="130"/>
        <v/>
      </c>
      <c r="BP82" s="864">
        <f ca="1">SUMIFS(INDIRECT("実行度合表集計!C"&amp;BP103,FALSE),実行度合表集計!$I:$I,BK82,実行度合表集計!$S:$S,$A$76,実行度合表集計!$D:$D,"&lt;&gt;")</f>
        <v>0</v>
      </c>
      <c r="BQ82" s="862">
        <f ca="1">BP82-SUMIFS(実行度合表集計!$Q:$Q,実行度合表集計!$I:$I,BK82,実行度合表集計!$S:$S,$A$76,実行度合表集計!$D:$D,"&lt;&gt;")*1000</f>
        <v>0</v>
      </c>
      <c r="BR82" s="865">
        <f ca="1">SUMIFS(INDIRECT("実行度合表集計!C"&amp;BR103,FALSE),実行度合表集計!$I:$I,BK82,実行度合表集計!$S:$S,$A$76,実行度合表集計!$D:$D,"&lt;&gt;")*集計フラグ7</f>
        <v>0</v>
      </c>
      <c r="BS82" s="1806">
        <f>集計グループ7</f>
        <v>0</v>
      </c>
      <c r="BT82" s="1807"/>
      <c r="BU82" s="1808"/>
      <c r="BV82" s="862">
        <f ca="1">SUMIFS(INDIRECT("実行度合表集計!C"&amp;BV103,FALSE),実行度合表集計!$I:$I,BS82,実行度合表集計!$S:$S,$A$76,実行度合表集計!$D:$D,"&lt;&gt;")</f>
        <v>0</v>
      </c>
      <c r="BW82" s="863" t="str">
        <f t="shared" ca="1" si="131"/>
        <v/>
      </c>
      <c r="BX82" s="864">
        <f ca="1">SUMIFS(INDIRECT("実行度合表集計!C"&amp;BX103,FALSE),実行度合表集計!$I:$I,BS82,実行度合表集計!$S:$S,$A$76,実行度合表集計!$D:$D,"&lt;&gt;")</f>
        <v>0</v>
      </c>
      <c r="BY82" s="862">
        <f ca="1">BX82-SUMIFS(実行度合表集計!$Q:$Q,実行度合表集計!$I:$I,BS82,実行度合表集計!$S:$S,$A$76,実行度合表集計!$D:$D,"&lt;&gt;")*1000</f>
        <v>0</v>
      </c>
      <c r="BZ82" s="865">
        <f ca="1">SUMIFS(INDIRECT("実行度合表集計!C"&amp;BZ103,FALSE),実行度合表集計!$I:$I,BS82,実行度合表集計!$S:$S,$A$76,実行度合表集計!$D:$D,"&lt;&gt;")*集計フラグ7</f>
        <v>0</v>
      </c>
      <c r="CA82" s="1806">
        <f>集計グループ7</f>
        <v>0</v>
      </c>
      <c r="CB82" s="1807"/>
      <c r="CC82" s="1808"/>
      <c r="CD82" s="862">
        <f ca="1">SUMIFS(INDIRECT("実行度合表集計!C"&amp;CD103,FALSE),実行度合表集計!$I:$I,CA82,実行度合表集計!$S:$S,$A$76,実行度合表集計!$D:$D,"&lt;&gt;")</f>
        <v>0</v>
      </c>
      <c r="CE82" s="863" t="str">
        <f t="shared" ca="1" si="132"/>
        <v/>
      </c>
      <c r="CF82" s="864">
        <f ca="1">SUMIFS(INDIRECT("実行度合表集計!C"&amp;CF103,FALSE),実行度合表集計!$I:$I,CA82,実行度合表集計!$S:$S,$A$76,実行度合表集計!$D:$D,"&lt;&gt;")</f>
        <v>0</v>
      </c>
      <c r="CG82" s="862">
        <f ca="1">CF82-SUMIFS(実行度合表集計!$Q:$Q,実行度合表集計!$I:$I,CA82,実行度合表集計!$S:$S,$A$76,実行度合表集計!$D:$D,"&lt;&gt;")*1000</f>
        <v>0</v>
      </c>
      <c r="CH82" s="865">
        <f ca="1">SUMIFS(INDIRECT("実行度合表集計!C"&amp;CH103,FALSE),実行度合表集計!$I:$I,CA82,実行度合表集計!$S:$S,$A$76,実行度合表集計!$D:$D,"&lt;&gt;")*集計フラグ7</f>
        <v>0</v>
      </c>
      <c r="CI82" s="866">
        <f t="shared" ca="1" si="133"/>
        <v>0</v>
      </c>
      <c r="CJ82" s="863" t="str">
        <f t="shared" ca="1" si="141"/>
        <v/>
      </c>
      <c r="CK82" s="862">
        <f t="shared" ca="1" si="135"/>
        <v>0</v>
      </c>
      <c r="CL82" s="865">
        <f t="shared" ca="1" si="136"/>
        <v>0</v>
      </c>
      <c r="CM82" s="1659"/>
      <c r="CN82" s="861" t="s">
        <v>39</v>
      </c>
      <c r="CO82" s="1806">
        <f>集計グループ7</f>
        <v>0</v>
      </c>
      <c r="CP82" s="1807"/>
      <c r="CQ82" s="1808"/>
      <c r="CR82" s="862">
        <f ca="1">SUMIFS(INDIRECT("実行度合表集計!C"&amp;CR103,FALSE),実行度合表集計!$I:$I,CO82,実行度合表集計!$S:$S,$A$76,実行度合表集計!$D:$D,"&lt;&gt;")</f>
        <v>0</v>
      </c>
      <c r="CS82" s="863" t="str">
        <f t="shared" ca="1" si="137"/>
        <v/>
      </c>
      <c r="CT82" s="864">
        <f ca="1">SUMIFS(INDIRECT("実行度合表集計!C"&amp;CT103,FALSE),実行度合表集計!$I:$I,CO82,実行度合表集計!$S:$S,$A$76,実行度合表集計!$D:$D,"&lt;&gt;")</f>
        <v>0</v>
      </c>
      <c r="CU82" s="862">
        <f ca="1">CT82-SUMIFS(実行度合表集計!$Q:$Q,実行度合表集計!$I:$I,CO82,実行度合表集計!$S:$S,$A$76,実行度合表集計!$D:$D,"&lt;&gt;")*1000</f>
        <v>0</v>
      </c>
      <c r="CV82" s="865">
        <f ca="1">SUMIFS(INDIRECT("実行度合表集計!C"&amp;CV103,FALSE),実行度合表集計!$I:$I,CO82,実行度合表集計!$S:$S,$A$76,実行度合表集計!$D:$D,"&lt;&gt;")*集計フラグ7</f>
        <v>0</v>
      </c>
      <c r="CW82" s="1806">
        <f>集計グループ7</f>
        <v>0</v>
      </c>
      <c r="CX82" s="1807"/>
      <c r="CY82" s="1808"/>
      <c r="CZ82" s="862">
        <f ca="1">SUMIFS(INDIRECT("実行度合表集計!C"&amp;CZ103,FALSE),実行度合表集計!$I:$I,CW82,実行度合表集計!$S:$S,$A$76,実行度合表集計!$D:$D,"&lt;&gt;")</f>
        <v>0</v>
      </c>
      <c r="DA82" s="863" t="str">
        <f t="shared" ca="1" si="138"/>
        <v/>
      </c>
      <c r="DB82" s="864">
        <f ca="1">SUMIFS(INDIRECT("実行度合表集計!C"&amp;DB103,FALSE),実行度合表集計!$I:$I,CW82,実行度合表集計!$S:$S,$A$76,実行度合表集計!$D:$D,"&lt;&gt;")</f>
        <v>0</v>
      </c>
      <c r="DC82" s="862">
        <f ca="1">DB82-SUMIFS(実行度合表集計!$Q:$Q,実行度合表集計!$I:$I,CW82,実行度合表集計!$S:$S,$A$76,実行度合表集計!$D:$D,"&lt;&gt;")*1000</f>
        <v>0</v>
      </c>
      <c r="DD82" s="865">
        <f ca="1">SUMIFS(INDIRECT("実行度合表集計!C"&amp;DD103,FALSE),実行度合表集計!$I:$I,CW82,実行度合表集計!$S:$S,$A$76,実行度合表集計!$D:$D,"&lt;&gt;")*集計フラグ7</f>
        <v>0</v>
      </c>
      <c r="DE82" s="1806">
        <f>集計グループ7</f>
        <v>0</v>
      </c>
      <c r="DF82" s="1807"/>
      <c r="DG82" s="1808"/>
      <c r="DH82" s="862">
        <f ca="1">SUMIFS(INDIRECT("実行度合表集計!C"&amp;DH103,FALSE),実行度合表集計!$I:$I,DE82,実行度合表集計!$S:$S,$A$76,実行度合表集計!$D:$D,"&lt;&gt;")</f>
        <v>0</v>
      </c>
      <c r="DI82" s="863" t="str">
        <f t="shared" ca="1" si="139"/>
        <v/>
      </c>
      <c r="DJ82" s="864">
        <f ca="1">SUMIFS(INDIRECT("実行度合表集計!C"&amp;DJ103,FALSE),実行度合表集計!$I:$I,DE82,実行度合表集計!$S:$S,$A$76,実行度合表集計!$D:$D,"&lt;&gt;")</f>
        <v>0</v>
      </c>
      <c r="DK82" s="862">
        <f ca="1">DJ82-SUMIFS(実行度合表集計!$Q:$Q,実行度合表集計!$I:$I,DE82,実行度合表集計!$S:$S,$A$76,実行度合表集計!$D:$D,"&lt;&gt;")*1000</f>
        <v>0</v>
      </c>
      <c r="DL82" s="865">
        <f ca="1">SUMIFS(INDIRECT("実行度合表集計!C"&amp;DL103,FALSE),実行度合表集計!$I:$I,DE82,実行度合表集計!$S:$S,$A$76,実行度合表集計!$D:$D,"&lt;&gt;")*集計フラグ7</f>
        <v>0</v>
      </c>
      <c r="DM82" s="866">
        <f t="shared" ca="1" si="119"/>
        <v>0</v>
      </c>
      <c r="DN82" s="863" t="str">
        <f t="shared" ca="1" si="140"/>
        <v/>
      </c>
      <c r="DO82" s="862">
        <f t="shared" ca="1" si="120"/>
        <v>0</v>
      </c>
      <c r="DP82" s="867">
        <f t="shared" ca="1" si="121"/>
        <v>0</v>
      </c>
      <c r="DR82" s="1442"/>
      <c r="DS82" s="922"/>
      <c r="DT82" s="930"/>
    </row>
    <row r="83" spans="1:124" ht="14.1" customHeight="1" x14ac:dyDescent="0.25">
      <c r="A83" s="1659"/>
      <c r="B83" s="876" t="s">
        <v>40</v>
      </c>
      <c r="C83" s="1812" t="str">
        <f>集計グループ8</f>
        <v>東京・リフォーム課</v>
      </c>
      <c r="D83" s="1813"/>
      <c r="E83" s="1814"/>
      <c r="F83" s="877" t="e">
        <f ca="1">SUMIFS(INDIRECT("実行度合表集計!C"&amp;F103,FALSE),実行度合表集計!$I:$I,C83,実行度合表集計!$S:$S,$A$76,実行度合表集計!$D:$D,"&lt;&gt;")</f>
        <v>#REF!</v>
      </c>
      <c r="G83" s="878" t="e">
        <f t="shared" ca="1" si="122"/>
        <v>#REF!</v>
      </c>
      <c r="H83" s="846" t="e">
        <f ca="1">SUMIFS(INDIRECT("実行度合表集計!C"&amp;H103,FALSE),実行度合表集計!$I:$I,C83,実行度合表集計!$S:$S,$A$76,実行度合表集計!$D:$D,"&lt;&gt;")</f>
        <v>#REF!</v>
      </c>
      <c r="I83" s="877" t="e">
        <f ca="1">H83-SUMIFS(実行度合表集計!$Q:$Q,実行度合表集計!$I:$I,C83,実行度合表集計!$S:$S,$A$76,実行度合表集計!$D:$D,"&lt;&gt;")*1000</f>
        <v>#REF!</v>
      </c>
      <c r="J83" s="847" t="e">
        <f ca="1">SUMIFS(INDIRECT("実行度合表集計!C"&amp;J103,FALSE),実行度合表集計!$I:$I,C83,実行度合表集計!$S:$S,$A$76,実行度合表集計!$D:$D,"&lt;&gt;")*集計フラグ8</f>
        <v>#REF!</v>
      </c>
      <c r="K83" s="1812" t="str">
        <f>集計グループ8</f>
        <v>東京・リフォーム課</v>
      </c>
      <c r="L83" s="1813"/>
      <c r="M83" s="1814"/>
      <c r="N83" s="877" t="e">
        <f ca="1">SUMIFS(INDIRECT("実行度合表集計!C"&amp;N103,FALSE),実行度合表集計!$I:$I,K83,実行度合表集計!$S:$S,$A$76,実行度合表集計!$D:$D,"&lt;&gt;")</f>
        <v>#REF!</v>
      </c>
      <c r="O83" s="878" t="e">
        <f t="shared" ca="1" si="123"/>
        <v>#REF!</v>
      </c>
      <c r="P83" s="846" t="e">
        <f ca="1">SUMIFS(INDIRECT("実行度合表集計!C"&amp;P103,FALSE),実行度合表集計!$I:$I,K83,実行度合表集計!$S:$S,$A$76,実行度合表集計!$D:$D,"&lt;&gt;")</f>
        <v>#REF!</v>
      </c>
      <c r="Q83" s="877" t="e">
        <f ca="1">P83-SUMIFS(実行度合表集計!$Q:$Q,実行度合表集計!$I:$I,K83,実行度合表集計!$S:$S,$A$76,実行度合表集計!$D:$D,"&lt;&gt;")*1000</f>
        <v>#REF!</v>
      </c>
      <c r="R83" s="847" t="e">
        <f ca="1">SUMIFS(INDIRECT("実行度合表集計!C"&amp;R103,FALSE),実行度合表集計!$I:$I,K83,実行度合表集計!$S:$S,$A$76,実行度合表集計!$D:$D,"&lt;&gt;")*集計フラグ8</f>
        <v>#REF!</v>
      </c>
      <c r="S83" s="1812" t="str">
        <f>集計グループ8</f>
        <v>東京・リフォーム課</v>
      </c>
      <c r="T83" s="1813"/>
      <c r="U83" s="1814"/>
      <c r="V83" s="877" t="e">
        <f ca="1">SUMIFS(INDIRECT("実行度合表集計!C"&amp;V103,FALSE),実行度合表集計!$I:$I,S83,実行度合表集計!$S:$S,$A$76,実行度合表集計!$D:$D,"&lt;&gt;")</f>
        <v>#REF!</v>
      </c>
      <c r="W83" s="878" t="e">
        <f t="shared" ca="1" si="124"/>
        <v>#REF!</v>
      </c>
      <c r="X83" s="846" t="e">
        <f ca="1">SUMIFS(INDIRECT("実行度合表集計!C"&amp;X103,FALSE),実行度合表集計!$I:$I,S83,実行度合表集計!$S:$S,$A$76,実行度合表集計!$D:$D,"&lt;&gt;")</f>
        <v>#REF!</v>
      </c>
      <c r="Y83" s="877" t="e">
        <f ca="1">X83-SUMIFS(実行度合表集計!$Q:$Q,実行度合表集計!$I:$I,S83,実行度合表集計!$S:$S,$A$76,実行度合表集計!$D:$D,"&lt;&gt;")*1000</f>
        <v>#REF!</v>
      </c>
      <c r="Z83" s="847" t="e">
        <f ca="1">SUMIFS(INDIRECT("実行度合表集計!C"&amp;Z103,FALSE),実行度合表集計!$I:$I,S83,実行度合表集計!$S:$S,$A$76,実行度合表集計!$D:$D,"&lt;&gt;")*集計フラグ8</f>
        <v>#REF!</v>
      </c>
      <c r="AA83" s="848" t="e">
        <f t="shared" ca="1" si="113"/>
        <v>#REF!</v>
      </c>
      <c r="AB83" s="849" t="e">
        <f t="shared" ca="1" si="125"/>
        <v>#REF!</v>
      </c>
      <c r="AC83" s="844" t="e">
        <f t="shared" ca="1" si="114"/>
        <v>#REF!</v>
      </c>
      <c r="AD83" s="847" t="e">
        <f t="shared" ca="1" si="115"/>
        <v>#REF!</v>
      </c>
      <c r="AE83" s="1659"/>
      <c r="AF83" s="876" t="s">
        <v>40</v>
      </c>
      <c r="AG83" s="1812" t="str">
        <f>集計グループ8</f>
        <v>東京・リフォーム課</v>
      </c>
      <c r="AH83" s="1813"/>
      <c r="AI83" s="1814"/>
      <c r="AJ83" s="877" t="e">
        <f ca="1">SUMIFS(INDIRECT("実行度合表集計!C"&amp;AJ103,FALSE),実行度合表集計!$I:$I,AG83,実行度合表集計!$S:$S,$A$76,実行度合表集計!$D:$D,"&lt;&gt;")</f>
        <v>#REF!</v>
      </c>
      <c r="AK83" s="878" t="e">
        <f t="shared" ca="1" si="126"/>
        <v>#REF!</v>
      </c>
      <c r="AL83" s="846" t="e">
        <f ca="1">SUMIFS(INDIRECT("実行度合表集計!C"&amp;AL103,FALSE),実行度合表集計!$I:$I,AG83,実行度合表集計!$S:$S,$A$76,実行度合表集計!$D:$D,"&lt;&gt;")</f>
        <v>#REF!</v>
      </c>
      <c r="AM83" s="877" t="e">
        <f ca="1">AL83-SUMIFS(実行度合表集計!$Q:$Q,実行度合表集計!$I:$I,AG83,実行度合表集計!$S:$S,$A$76,実行度合表集計!$D:$D,"&lt;&gt;")*1000</f>
        <v>#REF!</v>
      </c>
      <c r="AN83" s="847" t="e">
        <f ca="1">SUMIFS(INDIRECT("実行度合表集計!C"&amp;AN103,FALSE),実行度合表集計!$I:$I,AG83,実行度合表集計!$S:$S,$A$76,実行度合表集計!$D:$D,"&lt;&gt;")*集計フラグ8</f>
        <v>#REF!</v>
      </c>
      <c r="AO83" s="1812" t="str">
        <f>集計グループ8</f>
        <v>東京・リフォーム課</v>
      </c>
      <c r="AP83" s="1813"/>
      <c r="AQ83" s="1814"/>
      <c r="AR83" s="877" t="e">
        <f ca="1">SUMIFS(INDIRECT("実行度合表集計!C"&amp;AR103,FALSE),実行度合表集計!$I:$I,AO83,実行度合表集計!$S:$S,$A$76,実行度合表集計!$D:$D,"&lt;&gt;")</f>
        <v>#REF!</v>
      </c>
      <c r="AS83" s="878" t="e">
        <f t="shared" ca="1" si="127"/>
        <v>#REF!</v>
      </c>
      <c r="AT83" s="846" t="e">
        <f ca="1">SUMIFS(INDIRECT("実行度合表集計!C"&amp;AT103,FALSE),実行度合表集計!$I:$I,AO83,実行度合表集計!$S:$S,$A$76,実行度合表集計!$D:$D,"&lt;&gt;")</f>
        <v>#REF!</v>
      </c>
      <c r="AU83" s="877" t="e">
        <f ca="1">AT83-SUMIFS(実行度合表集計!$Q:$Q,実行度合表集計!$I:$I,AO83,実行度合表集計!$S:$S,$A$76,実行度合表集計!$D:$D,"&lt;&gt;")*1000</f>
        <v>#REF!</v>
      </c>
      <c r="AV83" s="847" t="e">
        <f ca="1">SUMIFS(INDIRECT("実行度合表集計!C"&amp;AV103,FALSE),実行度合表集計!$I:$I,AO83,実行度合表集計!$S:$S,$A$76,実行度合表集計!$D:$D,"&lt;&gt;")*集計フラグ8</f>
        <v>#REF!</v>
      </c>
      <c r="AW83" s="1812" t="str">
        <f>集計グループ8</f>
        <v>東京・リフォーム課</v>
      </c>
      <c r="AX83" s="1813"/>
      <c r="AY83" s="1814"/>
      <c r="AZ83" s="877" t="e">
        <f ca="1">SUMIFS(INDIRECT("実行度合表集計!C"&amp;AZ103,FALSE),実行度合表集計!$I:$I,AW83,実行度合表集計!$S:$S,$A$76,実行度合表集計!$D:$D,"&lt;&gt;")</f>
        <v>#REF!</v>
      </c>
      <c r="BA83" s="878" t="e">
        <f t="shared" ca="1" si="128"/>
        <v>#REF!</v>
      </c>
      <c r="BB83" s="846" t="e">
        <f ca="1">SUMIFS(INDIRECT("実行度合表集計!C"&amp;BB103,FALSE),実行度合表集計!$I:$I,AW83,実行度合表集計!$S:$S,$A$76,実行度合表集計!$D:$D,"&lt;&gt;")</f>
        <v>#REF!</v>
      </c>
      <c r="BC83" s="877" t="e">
        <f ca="1">BB83-SUMIFS(実行度合表集計!$Q:$Q,実行度合表集計!$I:$I,AW83,実行度合表集計!$S:$S,$A$76,実行度合表集計!$D:$D,"&lt;&gt;")*1000</f>
        <v>#REF!</v>
      </c>
      <c r="BD83" s="847" t="e">
        <f ca="1">SUMIFS(INDIRECT("実行度合表集計!C"&amp;BD103,FALSE),実行度合表集計!$I:$I,AW83,実行度合表集計!$S:$S,$A$76,実行度合表集計!$D:$D,"&lt;&gt;")*集計フラグ8</f>
        <v>#REF!</v>
      </c>
      <c r="BE83" s="848" t="e">
        <f t="shared" ca="1" si="116"/>
        <v>#REF!</v>
      </c>
      <c r="BF83" s="849" t="e">
        <f t="shared" ca="1" si="129"/>
        <v>#REF!</v>
      </c>
      <c r="BG83" s="844" t="e">
        <f t="shared" ca="1" si="117"/>
        <v>#REF!</v>
      </c>
      <c r="BH83" s="850" t="e">
        <f t="shared" ca="1" si="118"/>
        <v>#REF!</v>
      </c>
      <c r="BI83" s="1659"/>
      <c r="BJ83" s="876" t="s">
        <v>40</v>
      </c>
      <c r="BK83" s="1812" t="str">
        <f>集計グループ8</f>
        <v>東京・リフォーム課</v>
      </c>
      <c r="BL83" s="1813"/>
      <c r="BM83" s="1814"/>
      <c r="BN83" s="877" t="e">
        <f ca="1">SUMIFS(INDIRECT("実行度合表集計!C"&amp;BN103,FALSE),実行度合表集計!$I:$I,BK83,実行度合表集計!$S:$S,$A$76,実行度合表集計!$D:$D,"&lt;&gt;")</f>
        <v>#REF!</v>
      </c>
      <c r="BO83" s="878" t="e">
        <f t="shared" ca="1" si="130"/>
        <v>#REF!</v>
      </c>
      <c r="BP83" s="846" t="e">
        <f ca="1">SUMIFS(INDIRECT("実行度合表集計!C"&amp;BP103,FALSE),実行度合表集計!$I:$I,BK83,実行度合表集計!$S:$S,$A$76,実行度合表集計!$D:$D,"&lt;&gt;")</f>
        <v>#REF!</v>
      </c>
      <c r="BQ83" s="877" t="e">
        <f ca="1">BP83-SUMIFS(実行度合表集計!$Q:$Q,実行度合表集計!$I:$I,BK83,実行度合表集計!$S:$S,$A$76,実行度合表集計!$D:$D,"&lt;&gt;")*1000</f>
        <v>#REF!</v>
      </c>
      <c r="BR83" s="847" t="e">
        <f ca="1">SUMIFS(INDIRECT("実行度合表集計!C"&amp;BR103,FALSE),実行度合表集計!$I:$I,BK83,実行度合表集計!$S:$S,$A$76,実行度合表集計!$D:$D,"&lt;&gt;")*集計フラグ8</f>
        <v>#REF!</v>
      </c>
      <c r="BS83" s="1812" t="str">
        <f>集計グループ8</f>
        <v>東京・リフォーム課</v>
      </c>
      <c r="BT83" s="1813"/>
      <c r="BU83" s="1814"/>
      <c r="BV83" s="877" t="e">
        <f ca="1">SUMIFS(INDIRECT("実行度合表集計!C"&amp;BV103,FALSE),実行度合表集計!$I:$I,BS83,実行度合表集計!$S:$S,$A$76,実行度合表集計!$D:$D,"&lt;&gt;")</f>
        <v>#REF!</v>
      </c>
      <c r="BW83" s="878" t="e">
        <f t="shared" ca="1" si="131"/>
        <v>#REF!</v>
      </c>
      <c r="BX83" s="846" t="e">
        <f ca="1">SUMIFS(INDIRECT("実行度合表集計!C"&amp;BX103,FALSE),実行度合表集計!$I:$I,BS83,実行度合表集計!$S:$S,$A$76,実行度合表集計!$D:$D,"&lt;&gt;")</f>
        <v>#REF!</v>
      </c>
      <c r="BY83" s="877" t="e">
        <f ca="1">BX83-SUMIFS(実行度合表集計!$Q:$Q,実行度合表集計!$I:$I,BS83,実行度合表集計!$S:$S,$A$76,実行度合表集計!$D:$D,"&lt;&gt;")*1000</f>
        <v>#REF!</v>
      </c>
      <c r="BZ83" s="847" t="e">
        <f ca="1">SUMIFS(INDIRECT("実行度合表集計!C"&amp;BZ103,FALSE),実行度合表集計!$I:$I,BS83,実行度合表集計!$S:$S,$A$76,実行度合表集計!$D:$D,"&lt;&gt;")*集計フラグ8</f>
        <v>#REF!</v>
      </c>
      <c r="CA83" s="1812" t="str">
        <f>集計グループ8</f>
        <v>東京・リフォーム課</v>
      </c>
      <c r="CB83" s="1813"/>
      <c r="CC83" s="1814"/>
      <c r="CD83" s="877" t="e">
        <f ca="1">SUMIFS(INDIRECT("実行度合表集計!C"&amp;CD103,FALSE),実行度合表集計!$I:$I,CA83,実行度合表集計!$S:$S,$A$76,実行度合表集計!$D:$D,"&lt;&gt;")</f>
        <v>#REF!</v>
      </c>
      <c r="CE83" s="878" t="e">
        <f t="shared" ca="1" si="132"/>
        <v>#REF!</v>
      </c>
      <c r="CF83" s="846" t="e">
        <f ca="1">SUMIFS(INDIRECT("実行度合表集計!C"&amp;CF103,FALSE),実行度合表集計!$I:$I,CA83,実行度合表集計!$S:$S,$A$76,実行度合表集計!$D:$D,"&lt;&gt;")</f>
        <v>#REF!</v>
      </c>
      <c r="CG83" s="877" t="e">
        <f ca="1">CF83-SUMIFS(実行度合表集計!$Q:$Q,実行度合表集計!$I:$I,CA83,実行度合表集計!$S:$S,$A$76,実行度合表集計!$D:$D,"&lt;&gt;")*1000</f>
        <v>#REF!</v>
      </c>
      <c r="CH83" s="847" t="e">
        <f ca="1">SUMIFS(INDIRECT("実行度合表集計!C"&amp;CH103,FALSE),実行度合表集計!$I:$I,CA83,実行度合表集計!$S:$S,$A$76,実行度合表集計!$D:$D,"&lt;&gt;")*集計フラグ8</f>
        <v>#REF!</v>
      </c>
      <c r="CI83" s="848" t="e">
        <f t="shared" ca="1" si="133"/>
        <v>#REF!</v>
      </c>
      <c r="CJ83" s="849" t="e">
        <f t="shared" ca="1" si="141"/>
        <v>#REF!</v>
      </c>
      <c r="CK83" s="844" t="e">
        <f t="shared" ca="1" si="135"/>
        <v>#REF!</v>
      </c>
      <c r="CL83" s="847" t="e">
        <f t="shared" ca="1" si="136"/>
        <v>#REF!</v>
      </c>
      <c r="CM83" s="1659"/>
      <c r="CN83" s="876" t="s">
        <v>40</v>
      </c>
      <c r="CO83" s="1812" t="str">
        <f>集計グループ8</f>
        <v>東京・リフォーム課</v>
      </c>
      <c r="CP83" s="1813"/>
      <c r="CQ83" s="1814"/>
      <c r="CR83" s="877" t="e">
        <f ca="1">SUMIFS(INDIRECT("実行度合表集計!C"&amp;CR103,FALSE),実行度合表集計!$I:$I,CO83,実行度合表集計!$S:$S,$A$76,実行度合表集計!$D:$D,"&lt;&gt;")</f>
        <v>#REF!</v>
      </c>
      <c r="CS83" s="878" t="e">
        <f t="shared" ca="1" si="137"/>
        <v>#REF!</v>
      </c>
      <c r="CT83" s="846" t="e">
        <f ca="1">SUMIFS(INDIRECT("実行度合表集計!C"&amp;CT103,FALSE),実行度合表集計!$I:$I,CO83,実行度合表集計!$S:$S,$A$76,実行度合表集計!$D:$D,"&lt;&gt;")</f>
        <v>#REF!</v>
      </c>
      <c r="CU83" s="877" t="e">
        <f ca="1">CT83-SUMIFS(実行度合表集計!$Q:$Q,実行度合表集計!$I:$I,CO83,実行度合表集計!$S:$S,$A$76,実行度合表集計!$D:$D,"&lt;&gt;")*1000</f>
        <v>#REF!</v>
      </c>
      <c r="CV83" s="847" t="e">
        <f ca="1">SUMIFS(INDIRECT("実行度合表集計!C"&amp;CV103,FALSE),実行度合表集計!$I:$I,CO83,実行度合表集計!$S:$S,$A$76,実行度合表集計!$D:$D,"&lt;&gt;")*集計フラグ8</f>
        <v>#REF!</v>
      </c>
      <c r="CW83" s="1812" t="str">
        <f>集計グループ8</f>
        <v>東京・リフォーム課</v>
      </c>
      <c r="CX83" s="1813"/>
      <c r="CY83" s="1814"/>
      <c r="CZ83" s="877" t="e">
        <f ca="1">SUMIFS(INDIRECT("実行度合表集計!C"&amp;CZ103,FALSE),実行度合表集計!$I:$I,CW83,実行度合表集計!$S:$S,$A$76,実行度合表集計!$D:$D,"&lt;&gt;")</f>
        <v>#REF!</v>
      </c>
      <c r="DA83" s="878" t="e">
        <f t="shared" ca="1" si="138"/>
        <v>#REF!</v>
      </c>
      <c r="DB83" s="846" t="e">
        <f ca="1">SUMIFS(INDIRECT("実行度合表集計!C"&amp;DB103,FALSE),実行度合表集計!$I:$I,CW83,実行度合表集計!$S:$S,$A$76,実行度合表集計!$D:$D,"&lt;&gt;")</f>
        <v>#REF!</v>
      </c>
      <c r="DC83" s="877" t="e">
        <f ca="1">DB83-SUMIFS(実行度合表集計!$Q:$Q,実行度合表集計!$I:$I,CW83,実行度合表集計!$S:$S,$A$76,実行度合表集計!$D:$D,"&lt;&gt;")*1000</f>
        <v>#REF!</v>
      </c>
      <c r="DD83" s="847" t="e">
        <f ca="1">SUMIFS(INDIRECT("実行度合表集計!C"&amp;DD103,FALSE),実行度合表集計!$I:$I,CW83,実行度合表集計!$S:$S,$A$76,実行度合表集計!$D:$D,"&lt;&gt;")*集計フラグ8</f>
        <v>#REF!</v>
      </c>
      <c r="DE83" s="1812" t="str">
        <f>集計グループ8</f>
        <v>東京・リフォーム課</v>
      </c>
      <c r="DF83" s="1813"/>
      <c r="DG83" s="1814"/>
      <c r="DH83" s="877" t="e">
        <f ca="1">SUMIFS(INDIRECT("実行度合表集計!C"&amp;DH103,FALSE),実行度合表集計!$I:$I,DE83,実行度合表集計!$S:$S,$A$76,実行度合表集計!$D:$D,"&lt;&gt;")</f>
        <v>#REF!</v>
      </c>
      <c r="DI83" s="878" t="e">
        <f t="shared" ca="1" si="139"/>
        <v>#REF!</v>
      </c>
      <c r="DJ83" s="846" t="e">
        <f ca="1">SUMIFS(INDIRECT("実行度合表集計!C"&amp;DJ103,FALSE),実行度合表集計!$I:$I,DE83,実行度合表集計!$S:$S,$A$76,実行度合表集計!$D:$D,"&lt;&gt;")</f>
        <v>#REF!</v>
      </c>
      <c r="DK83" s="877" t="e">
        <f ca="1">DJ83-SUMIFS(実行度合表集計!$Q:$Q,実行度合表集計!$I:$I,DE83,実行度合表集計!$S:$S,$A$76,実行度合表集計!$D:$D,"&lt;&gt;")*1000</f>
        <v>#REF!</v>
      </c>
      <c r="DL83" s="847" t="e">
        <f ca="1">SUMIFS(INDIRECT("実行度合表集計!C"&amp;DL103,FALSE),実行度合表集計!$I:$I,DE83,実行度合表集計!$S:$S,$A$76,実行度合表集計!$D:$D,"&lt;&gt;")*集計フラグ8</f>
        <v>#REF!</v>
      </c>
      <c r="DM83" s="848" t="e">
        <f t="shared" ca="1" si="119"/>
        <v>#REF!</v>
      </c>
      <c r="DN83" s="849" t="e">
        <f t="shared" ca="1" si="140"/>
        <v>#REF!</v>
      </c>
      <c r="DO83" s="844" t="e">
        <f t="shared" ca="1" si="120"/>
        <v>#REF!</v>
      </c>
      <c r="DP83" s="850" t="e">
        <f t="shared" ca="1" si="121"/>
        <v>#REF!</v>
      </c>
      <c r="DR83" s="1441"/>
      <c r="DS83" s="1430"/>
      <c r="DT83" s="1432"/>
    </row>
    <row r="84" spans="1:124" s="1300" customFormat="1" ht="14.1" customHeight="1" x14ac:dyDescent="0.25">
      <c r="A84" s="1659"/>
      <c r="B84" s="861" t="s">
        <v>41</v>
      </c>
      <c r="C84" s="1806">
        <f>集計グループ9</f>
        <v>0</v>
      </c>
      <c r="D84" s="1807"/>
      <c r="E84" s="1808"/>
      <c r="F84" s="862">
        <f ca="1">SUMIFS(INDIRECT("実行度合表集計!C"&amp;F103,FALSE),実行度合表集計!$I:$I,C84,実行度合表集計!$S:$S,$A$76,実行度合表集計!$D:$D,"&lt;&gt;")</f>
        <v>0</v>
      </c>
      <c r="G84" s="863" t="str">
        <f t="shared" ca="1" si="122"/>
        <v/>
      </c>
      <c r="H84" s="864">
        <f ca="1">SUMIFS(INDIRECT("実行度合表集計!C"&amp;H103,FALSE),実行度合表集計!$I:$I,C84,実行度合表集計!$S:$S,$A$76,実行度合表集計!$D:$D,"&lt;&gt;")</f>
        <v>0</v>
      </c>
      <c r="I84" s="862">
        <f ca="1">H84-SUMIFS(実行度合表集計!$Q:$Q,実行度合表集計!$I:$I,C84,実行度合表集計!$S:$S,$A$76,実行度合表集計!$D:$D,"&lt;&gt;")*1000</f>
        <v>0</v>
      </c>
      <c r="J84" s="865">
        <f ca="1">SUMIFS(INDIRECT("実行度合表集計!C"&amp;J103,FALSE),実行度合表集計!$I:$I,C84,実行度合表集計!$S:$S,$A$76,実行度合表集計!$D:$D,"&lt;&gt;")*集計フラグ9</f>
        <v>0</v>
      </c>
      <c r="K84" s="1806">
        <f>集計グループ9</f>
        <v>0</v>
      </c>
      <c r="L84" s="1807"/>
      <c r="M84" s="1808"/>
      <c r="N84" s="862">
        <f ca="1">SUMIFS(INDIRECT("実行度合表集計!C"&amp;N103,FALSE),実行度合表集計!$I:$I,K84,実行度合表集計!$S:$S,$A$76,実行度合表集計!$D:$D,"&lt;&gt;")</f>
        <v>0</v>
      </c>
      <c r="O84" s="863" t="str">
        <f t="shared" ca="1" si="123"/>
        <v/>
      </c>
      <c r="P84" s="864">
        <f ca="1">SUMIFS(INDIRECT("実行度合表集計!C"&amp;P103,FALSE),実行度合表集計!$I:$I,K84,実行度合表集計!$S:$S,$A$76,実行度合表集計!$D:$D,"&lt;&gt;")</f>
        <v>0</v>
      </c>
      <c r="Q84" s="862">
        <f ca="1">P84-SUMIFS(実行度合表集計!$Q:$Q,実行度合表集計!$I:$I,K84,実行度合表集計!$S:$S,$A$76,実行度合表集計!$D:$D,"&lt;&gt;")*1000</f>
        <v>0</v>
      </c>
      <c r="R84" s="865">
        <f ca="1">SUMIFS(INDIRECT("実行度合表集計!C"&amp;R103,FALSE),実行度合表集計!$I:$I,K84,実行度合表集計!$S:$S,$A$76,実行度合表集計!$D:$D,"&lt;&gt;")*集計フラグ9</f>
        <v>0</v>
      </c>
      <c r="S84" s="1806">
        <f>集計グループ9</f>
        <v>0</v>
      </c>
      <c r="T84" s="1807"/>
      <c r="U84" s="1808"/>
      <c r="V84" s="862">
        <f ca="1">SUMIFS(INDIRECT("実行度合表集計!C"&amp;V103,FALSE),実行度合表集計!$I:$I,S84,実行度合表集計!$S:$S,$A$76,実行度合表集計!$D:$D,"&lt;&gt;")</f>
        <v>0</v>
      </c>
      <c r="W84" s="863" t="str">
        <f t="shared" ca="1" si="124"/>
        <v/>
      </c>
      <c r="X84" s="864">
        <f ca="1">SUMIFS(INDIRECT("実行度合表集計!C"&amp;X103,FALSE),実行度合表集計!$I:$I,S84,実行度合表集計!$S:$S,$A$76,実行度合表集計!$D:$D,"&lt;&gt;")</f>
        <v>0</v>
      </c>
      <c r="Y84" s="862">
        <f ca="1">X84-SUMIFS(実行度合表集計!$Q:$Q,実行度合表集計!$I:$I,S84,実行度合表集計!$S:$S,$A$76,実行度合表集計!$D:$D,"&lt;&gt;")*1000</f>
        <v>0</v>
      </c>
      <c r="Z84" s="865">
        <f ca="1">SUMIFS(INDIRECT("実行度合表集計!C"&amp;Z103,FALSE),実行度合表集計!$I:$I,S84,実行度合表集計!$S:$S,$A$76,実行度合表集計!$D:$D,"&lt;&gt;")*集計フラグ9</f>
        <v>0</v>
      </c>
      <c r="AA84" s="866">
        <f t="shared" ca="1" si="113"/>
        <v>0</v>
      </c>
      <c r="AB84" s="863" t="str">
        <f t="shared" ca="1" si="125"/>
        <v/>
      </c>
      <c r="AC84" s="862">
        <f t="shared" ca="1" si="114"/>
        <v>0</v>
      </c>
      <c r="AD84" s="865">
        <f t="shared" ca="1" si="115"/>
        <v>0</v>
      </c>
      <c r="AE84" s="1659"/>
      <c r="AF84" s="861" t="s">
        <v>41</v>
      </c>
      <c r="AG84" s="1806">
        <f>集計グループ9</f>
        <v>0</v>
      </c>
      <c r="AH84" s="1807"/>
      <c r="AI84" s="1808"/>
      <c r="AJ84" s="862">
        <f ca="1">SUMIFS(INDIRECT("実行度合表集計!C"&amp;AJ103,FALSE),実行度合表集計!$I:$I,AG84,実行度合表集計!$S:$S,$A$76,実行度合表集計!$D:$D,"&lt;&gt;")</f>
        <v>0</v>
      </c>
      <c r="AK84" s="863" t="str">
        <f t="shared" ca="1" si="126"/>
        <v/>
      </c>
      <c r="AL84" s="864">
        <f ca="1">SUMIFS(INDIRECT("実行度合表集計!C"&amp;AL103,FALSE),実行度合表集計!$I:$I,AG84,実行度合表集計!$S:$S,$A$76,実行度合表集計!$D:$D,"&lt;&gt;")</f>
        <v>0</v>
      </c>
      <c r="AM84" s="862">
        <f ca="1">AL84-SUMIFS(実行度合表集計!$Q:$Q,実行度合表集計!$I:$I,AG84,実行度合表集計!$S:$S,$A$76,実行度合表集計!$D:$D,"&lt;&gt;")*1000</f>
        <v>0</v>
      </c>
      <c r="AN84" s="865">
        <f ca="1">SUMIFS(INDIRECT("実行度合表集計!C"&amp;AN103,FALSE),実行度合表集計!$I:$I,AG84,実行度合表集計!$S:$S,$A$76,実行度合表集計!$D:$D,"&lt;&gt;")*集計フラグ9</f>
        <v>0</v>
      </c>
      <c r="AO84" s="1806">
        <f>集計グループ9</f>
        <v>0</v>
      </c>
      <c r="AP84" s="1807"/>
      <c r="AQ84" s="1808"/>
      <c r="AR84" s="862">
        <f ca="1">SUMIFS(INDIRECT("実行度合表集計!C"&amp;AR103,FALSE),実行度合表集計!$I:$I,AO84,実行度合表集計!$S:$S,$A$76,実行度合表集計!$D:$D,"&lt;&gt;")</f>
        <v>0</v>
      </c>
      <c r="AS84" s="863" t="str">
        <f t="shared" ca="1" si="127"/>
        <v/>
      </c>
      <c r="AT84" s="864">
        <f ca="1">SUMIFS(INDIRECT("実行度合表集計!C"&amp;AT103,FALSE),実行度合表集計!$I:$I,AO84,実行度合表集計!$S:$S,$A$76,実行度合表集計!$D:$D,"&lt;&gt;")</f>
        <v>0</v>
      </c>
      <c r="AU84" s="862">
        <f ca="1">AT84-SUMIFS(実行度合表集計!$Q:$Q,実行度合表集計!$I:$I,AO84,実行度合表集計!$S:$S,$A$76,実行度合表集計!$D:$D,"&lt;&gt;")*1000</f>
        <v>0</v>
      </c>
      <c r="AV84" s="865">
        <f ca="1">SUMIFS(INDIRECT("実行度合表集計!C"&amp;AV103,FALSE),実行度合表集計!$I:$I,AO84,実行度合表集計!$S:$S,$A$76,実行度合表集計!$D:$D,"&lt;&gt;")*集計フラグ9</f>
        <v>0</v>
      </c>
      <c r="AW84" s="1806">
        <f>集計グループ9</f>
        <v>0</v>
      </c>
      <c r="AX84" s="1807"/>
      <c r="AY84" s="1808"/>
      <c r="AZ84" s="862">
        <f ca="1">SUMIFS(INDIRECT("実行度合表集計!C"&amp;AZ103,FALSE),実行度合表集計!$I:$I,AW84,実行度合表集計!$S:$S,$A$76,実行度合表集計!$D:$D,"&lt;&gt;")</f>
        <v>0</v>
      </c>
      <c r="BA84" s="863" t="str">
        <f t="shared" ca="1" si="128"/>
        <v/>
      </c>
      <c r="BB84" s="864">
        <f ca="1">SUMIFS(INDIRECT("実行度合表集計!C"&amp;BB103,FALSE),実行度合表集計!$I:$I,AW84,実行度合表集計!$S:$S,$A$76,実行度合表集計!$D:$D,"&lt;&gt;")</f>
        <v>0</v>
      </c>
      <c r="BC84" s="862">
        <f ca="1">BB84-SUMIFS(実行度合表集計!$Q:$Q,実行度合表集計!$I:$I,AW84,実行度合表集計!$S:$S,$A$76,実行度合表集計!$D:$D,"&lt;&gt;")*1000</f>
        <v>0</v>
      </c>
      <c r="BD84" s="865">
        <f ca="1">SUMIFS(INDIRECT("実行度合表集計!C"&amp;BD103,FALSE),実行度合表集計!$I:$I,AW84,実行度合表集計!$S:$S,$A$76,実行度合表集計!$D:$D,"&lt;&gt;")*集計フラグ9</f>
        <v>0</v>
      </c>
      <c r="BE84" s="866">
        <f t="shared" ca="1" si="116"/>
        <v>0</v>
      </c>
      <c r="BF84" s="863" t="str">
        <f t="shared" ca="1" si="129"/>
        <v/>
      </c>
      <c r="BG84" s="862">
        <f t="shared" ca="1" si="117"/>
        <v>0</v>
      </c>
      <c r="BH84" s="867">
        <f t="shared" ca="1" si="118"/>
        <v>0</v>
      </c>
      <c r="BI84" s="1659"/>
      <c r="BJ84" s="861" t="s">
        <v>41</v>
      </c>
      <c r="BK84" s="1806">
        <f>集計グループ9</f>
        <v>0</v>
      </c>
      <c r="BL84" s="1807"/>
      <c r="BM84" s="1808"/>
      <c r="BN84" s="862">
        <f ca="1">SUMIFS(INDIRECT("実行度合表集計!C"&amp;BN103,FALSE),実行度合表集計!$I:$I,BK84,実行度合表集計!$S:$S,$A$76,実行度合表集計!$D:$D,"&lt;&gt;")</f>
        <v>0</v>
      </c>
      <c r="BO84" s="863" t="str">
        <f t="shared" ca="1" si="130"/>
        <v/>
      </c>
      <c r="BP84" s="864">
        <f ca="1">SUMIFS(INDIRECT("実行度合表集計!C"&amp;BP103,FALSE),実行度合表集計!$I:$I,BK84,実行度合表集計!$S:$S,$A$76,実行度合表集計!$D:$D,"&lt;&gt;")</f>
        <v>0</v>
      </c>
      <c r="BQ84" s="862">
        <f ca="1">BP84-SUMIFS(実行度合表集計!$Q:$Q,実行度合表集計!$I:$I,BK84,実行度合表集計!$S:$S,$A$76,実行度合表集計!$D:$D,"&lt;&gt;")*1000</f>
        <v>0</v>
      </c>
      <c r="BR84" s="865">
        <f ca="1">SUMIFS(INDIRECT("実行度合表集計!C"&amp;BR103,FALSE),実行度合表集計!$I:$I,BK84,実行度合表集計!$S:$S,$A$76,実行度合表集計!$D:$D,"&lt;&gt;")*集計フラグ9</f>
        <v>0</v>
      </c>
      <c r="BS84" s="1806">
        <f>集計グループ9</f>
        <v>0</v>
      </c>
      <c r="BT84" s="1807"/>
      <c r="BU84" s="1808"/>
      <c r="BV84" s="862">
        <f ca="1">SUMIFS(INDIRECT("実行度合表集計!C"&amp;BV103,FALSE),実行度合表集計!$I:$I,BS84,実行度合表集計!$S:$S,$A$76,実行度合表集計!$D:$D,"&lt;&gt;")</f>
        <v>0</v>
      </c>
      <c r="BW84" s="863" t="str">
        <f t="shared" ca="1" si="131"/>
        <v/>
      </c>
      <c r="BX84" s="864">
        <f ca="1">SUMIFS(INDIRECT("実行度合表集計!C"&amp;BX103,FALSE),実行度合表集計!$I:$I,BS84,実行度合表集計!$S:$S,$A$76,実行度合表集計!$D:$D,"&lt;&gt;")</f>
        <v>0</v>
      </c>
      <c r="BY84" s="862">
        <f ca="1">BX84-SUMIFS(実行度合表集計!$Q:$Q,実行度合表集計!$I:$I,BS84,実行度合表集計!$S:$S,$A$76,実行度合表集計!$D:$D,"&lt;&gt;")*1000</f>
        <v>0</v>
      </c>
      <c r="BZ84" s="865">
        <f ca="1">SUMIFS(INDIRECT("実行度合表集計!C"&amp;BZ103,FALSE),実行度合表集計!$I:$I,BS84,実行度合表集計!$S:$S,$A$76,実行度合表集計!$D:$D,"&lt;&gt;")*集計フラグ9</f>
        <v>0</v>
      </c>
      <c r="CA84" s="1806">
        <f>集計グループ9</f>
        <v>0</v>
      </c>
      <c r="CB84" s="1807"/>
      <c r="CC84" s="1808"/>
      <c r="CD84" s="862">
        <f ca="1">SUMIFS(INDIRECT("実行度合表集計!C"&amp;CD103,FALSE),実行度合表集計!$I:$I,CA84,実行度合表集計!$S:$S,$A$76,実行度合表集計!$D:$D,"&lt;&gt;")</f>
        <v>0</v>
      </c>
      <c r="CE84" s="863" t="str">
        <f t="shared" ca="1" si="132"/>
        <v/>
      </c>
      <c r="CF84" s="864">
        <f ca="1">SUMIFS(INDIRECT("実行度合表集計!C"&amp;CF103,FALSE),実行度合表集計!$I:$I,CA84,実行度合表集計!$S:$S,$A$76,実行度合表集計!$D:$D,"&lt;&gt;")</f>
        <v>0</v>
      </c>
      <c r="CG84" s="862">
        <f ca="1">CF84-SUMIFS(実行度合表集計!$Q:$Q,実行度合表集計!$I:$I,CA84,実行度合表集計!$S:$S,$A$76,実行度合表集計!$D:$D,"&lt;&gt;")*1000</f>
        <v>0</v>
      </c>
      <c r="CH84" s="865">
        <f ca="1">SUMIFS(INDIRECT("実行度合表集計!C"&amp;CH103,FALSE),実行度合表集計!$I:$I,CA84,実行度合表集計!$S:$S,$A$76,実行度合表集計!$D:$D,"&lt;&gt;")*集計フラグ9</f>
        <v>0</v>
      </c>
      <c r="CI84" s="866">
        <f t="shared" ca="1" si="133"/>
        <v>0</v>
      </c>
      <c r="CJ84" s="863" t="str">
        <f t="shared" ca="1" si="141"/>
        <v/>
      </c>
      <c r="CK84" s="862">
        <f t="shared" ca="1" si="135"/>
        <v>0</v>
      </c>
      <c r="CL84" s="865">
        <f t="shared" ca="1" si="136"/>
        <v>0</v>
      </c>
      <c r="CM84" s="1659"/>
      <c r="CN84" s="861" t="s">
        <v>41</v>
      </c>
      <c r="CO84" s="1806">
        <f>集計グループ9</f>
        <v>0</v>
      </c>
      <c r="CP84" s="1807"/>
      <c r="CQ84" s="1808"/>
      <c r="CR84" s="862">
        <f ca="1">SUMIFS(INDIRECT("実行度合表集計!C"&amp;CR103,FALSE),実行度合表集計!$I:$I,CO84,実行度合表集計!$S:$S,$A$76,実行度合表集計!$D:$D,"&lt;&gt;")</f>
        <v>0</v>
      </c>
      <c r="CS84" s="863" t="str">
        <f t="shared" ca="1" si="137"/>
        <v/>
      </c>
      <c r="CT84" s="864">
        <f ca="1">SUMIFS(INDIRECT("実行度合表集計!C"&amp;CT103,FALSE),実行度合表集計!$I:$I,CO84,実行度合表集計!$S:$S,$A$76,実行度合表集計!$D:$D,"&lt;&gt;")</f>
        <v>0</v>
      </c>
      <c r="CU84" s="862">
        <f ca="1">CT84-SUMIFS(実行度合表集計!$Q:$Q,実行度合表集計!$I:$I,CO84,実行度合表集計!$S:$S,$A$76,実行度合表集計!$D:$D,"&lt;&gt;")*1000</f>
        <v>0</v>
      </c>
      <c r="CV84" s="865">
        <f ca="1">SUMIFS(INDIRECT("実行度合表集計!C"&amp;CV103,FALSE),実行度合表集計!$I:$I,CO84,実行度合表集計!$S:$S,$A$76,実行度合表集計!$D:$D,"&lt;&gt;")*集計フラグ9</f>
        <v>0</v>
      </c>
      <c r="CW84" s="1806">
        <f>集計グループ9</f>
        <v>0</v>
      </c>
      <c r="CX84" s="1807"/>
      <c r="CY84" s="1808"/>
      <c r="CZ84" s="862">
        <f ca="1">SUMIFS(INDIRECT("実行度合表集計!C"&amp;CZ103,FALSE),実行度合表集計!$I:$I,CW84,実行度合表集計!$S:$S,$A$76,実行度合表集計!$D:$D,"&lt;&gt;")</f>
        <v>0</v>
      </c>
      <c r="DA84" s="863" t="str">
        <f t="shared" ca="1" si="138"/>
        <v/>
      </c>
      <c r="DB84" s="864">
        <f ca="1">SUMIFS(INDIRECT("実行度合表集計!C"&amp;DB103,FALSE),実行度合表集計!$I:$I,CW84,実行度合表集計!$S:$S,$A$76,実行度合表集計!$D:$D,"&lt;&gt;")</f>
        <v>0</v>
      </c>
      <c r="DC84" s="862">
        <f ca="1">DB84-SUMIFS(実行度合表集計!$Q:$Q,実行度合表集計!$I:$I,CW84,実行度合表集計!$S:$S,$A$76,実行度合表集計!$D:$D,"&lt;&gt;")*1000</f>
        <v>0</v>
      </c>
      <c r="DD84" s="865">
        <f ca="1">SUMIFS(INDIRECT("実行度合表集計!C"&amp;DD103,FALSE),実行度合表集計!$I:$I,CW84,実行度合表集計!$S:$S,$A$76,実行度合表集計!$D:$D,"&lt;&gt;")*集計フラグ9</f>
        <v>0</v>
      </c>
      <c r="DE84" s="1806">
        <f>集計グループ9</f>
        <v>0</v>
      </c>
      <c r="DF84" s="1807"/>
      <c r="DG84" s="1808"/>
      <c r="DH84" s="862">
        <f ca="1">SUMIFS(INDIRECT("実行度合表集計!C"&amp;DH103,FALSE),実行度合表集計!$I:$I,DE84,実行度合表集計!$S:$S,$A$76,実行度合表集計!$D:$D,"&lt;&gt;")</f>
        <v>0</v>
      </c>
      <c r="DI84" s="863" t="str">
        <f t="shared" ca="1" si="139"/>
        <v/>
      </c>
      <c r="DJ84" s="864">
        <f ca="1">SUMIFS(INDIRECT("実行度合表集計!C"&amp;DJ103,FALSE),実行度合表集計!$I:$I,DE84,実行度合表集計!$S:$S,$A$76,実行度合表集計!$D:$D,"&lt;&gt;")</f>
        <v>0</v>
      </c>
      <c r="DK84" s="862">
        <f ca="1">DJ84-SUMIFS(実行度合表集計!$Q:$Q,実行度合表集計!$I:$I,DE84,実行度合表集計!$S:$S,$A$76,実行度合表集計!$D:$D,"&lt;&gt;")*1000</f>
        <v>0</v>
      </c>
      <c r="DL84" s="865">
        <f ca="1">SUMIFS(INDIRECT("実行度合表集計!C"&amp;DL103,FALSE),実行度合表集計!$I:$I,DE84,実行度合表集計!$S:$S,$A$76,実行度合表集計!$D:$D,"&lt;&gt;")*集計フラグ9</f>
        <v>0</v>
      </c>
      <c r="DM84" s="866">
        <f t="shared" ca="1" si="119"/>
        <v>0</v>
      </c>
      <c r="DN84" s="863" t="str">
        <f t="shared" ca="1" si="140"/>
        <v/>
      </c>
      <c r="DO84" s="862">
        <f t="shared" ca="1" si="120"/>
        <v>0</v>
      </c>
      <c r="DP84" s="867">
        <f t="shared" ca="1" si="121"/>
        <v>0</v>
      </c>
      <c r="DR84" s="1442"/>
      <c r="DS84" s="922"/>
      <c r="DT84" s="930"/>
    </row>
    <row r="85" spans="1:124" s="1300" customFormat="1" ht="14.1" customHeight="1" x14ac:dyDescent="0.25">
      <c r="A85" s="1659"/>
      <c r="B85" s="1438" t="s">
        <v>42</v>
      </c>
      <c r="C85" s="1815" t="str">
        <f>集計グループ10</f>
        <v>特建事業部</v>
      </c>
      <c r="D85" s="1816"/>
      <c r="E85" s="1817"/>
      <c r="F85" s="1433" t="e">
        <f ca="1">SUMIFS(INDIRECT("実行度合表集計!C"&amp;F103,FALSE),実行度合表集計!$I:$I,C85,実行度合表集計!$S:$S,$A$76,実行度合表集計!$D:$D,"&lt;&gt;")</f>
        <v>#REF!</v>
      </c>
      <c r="G85" s="1434" t="e">
        <f t="shared" ca="1" si="122"/>
        <v>#REF!</v>
      </c>
      <c r="H85" s="1435" t="e">
        <f ca="1">SUMIFS(INDIRECT("実行度合表集計!C"&amp;H103,FALSE),実行度合表集計!$I:$I,C85,実行度合表集計!$S:$S,$A$76,実行度合表集計!$D:$D,"&lt;&gt;")</f>
        <v>#REF!</v>
      </c>
      <c r="I85" s="1433" t="e">
        <f ca="1">H85-SUMIFS(実行度合表集計!$Q:$Q,実行度合表集計!$I:$I,C85,実行度合表集計!$S:$S,$A$76,実行度合表集計!$D:$D,"&lt;&gt;")*1000</f>
        <v>#REF!</v>
      </c>
      <c r="J85" s="873" t="e">
        <f ca="1">SUMIFS(INDIRECT("実行度合表集計!C"&amp;J103,FALSE),実行度合表集計!$I:$I,C85,実行度合表集計!$S:$S,$A$76,実行度合表集計!$D:$D,"&lt;&gt;")*集計フラグ10</f>
        <v>#REF!</v>
      </c>
      <c r="K85" s="1815" t="str">
        <f>集計グループ10</f>
        <v>特建事業部</v>
      </c>
      <c r="L85" s="1816"/>
      <c r="M85" s="1817"/>
      <c r="N85" s="1433" t="e">
        <f ca="1">SUMIFS(INDIRECT("実行度合表集計!C"&amp;N103,FALSE),実行度合表集計!$I:$I,K85,実行度合表集計!$S:$S,$A$76,実行度合表集計!$D:$D,"&lt;&gt;")</f>
        <v>#REF!</v>
      </c>
      <c r="O85" s="1434" t="e">
        <f t="shared" ca="1" si="123"/>
        <v>#REF!</v>
      </c>
      <c r="P85" s="1435" t="e">
        <f ca="1">SUMIFS(INDIRECT("実行度合表集計!C"&amp;P103,FALSE),実行度合表集計!$I:$I,K85,実行度合表集計!$S:$S,$A$76,実行度合表集計!$D:$D,"&lt;&gt;")</f>
        <v>#REF!</v>
      </c>
      <c r="Q85" s="1433" t="e">
        <f ca="1">P85-SUMIFS(実行度合表集計!$Q:$Q,実行度合表集計!$I:$I,K85,実行度合表集計!$S:$S,$A$76,実行度合表集計!$D:$D,"&lt;&gt;")*1000</f>
        <v>#REF!</v>
      </c>
      <c r="R85" s="873" t="e">
        <f ca="1">SUMIFS(INDIRECT("実行度合表集計!C"&amp;R103,FALSE),実行度合表集計!$I:$I,K85,実行度合表集計!$S:$S,$A$76,実行度合表集計!$D:$D,"&lt;&gt;")*集計フラグ10</f>
        <v>#REF!</v>
      </c>
      <c r="S85" s="1815" t="str">
        <f>集計グループ10</f>
        <v>特建事業部</v>
      </c>
      <c r="T85" s="1816"/>
      <c r="U85" s="1817"/>
      <c r="V85" s="1433" t="e">
        <f ca="1">SUMIFS(INDIRECT("実行度合表集計!C"&amp;V103,FALSE),実行度合表集計!$I:$I,S85,実行度合表集計!$S:$S,$A$76,実行度合表集計!$D:$D,"&lt;&gt;")</f>
        <v>#REF!</v>
      </c>
      <c r="W85" s="1434" t="e">
        <f t="shared" ca="1" si="124"/>
        <v>#REF!</v>
      </c>
      <c r="X85" s="1435" t="e">
        <f ca="1">SUMIFS(INDIRECT("実行度合表集計!C"&amp;X103,FALSE),実行度合表集計!$I:$I,S85,実行度合表集計!$S:$S,$A$76,実行度合表集計!$D:$D,"&lt;&gt;")</f>
        <v>#REF!</v>
      </c>
      <c r="Y85" s="1433" t="e">
        <f ca="1">X85-SUMIFS(実行度合表集計!$Q:$Q,実行度合表集計!$I:$I,S85,実行度合表集計!$S:$S,$A$76,実行度合表集計!$D:$D,"&lt;&gt;")*1000</f>
        <v>#REF!</v>
      </c>
      <c r="Z85" s="873" t="e">
        <f ca="1">SUMIFS(INDIRECT("実行度合表集計!C"&amp;Z103,FALSE),実行度合表集計!$I:$I,S85,実行度合表集計!$S:$S,$A$76,実行度合表集計!$D:$D,"&lt;&gt;")*集計フラグ10</f>
        <v>#REF!</v>
      </c>
      <c r="AA85" s="874" t="e">
        <f t="shared" ca="1" si="113"/>
        <v>#REF!</v>
      </c>
      <c r="AB85" s="871" t="e">
        <f t="shared" ca="1" si="125"/>
        <v>#REF!</v>
      </c>
      <c r="AC85" s="870" t="e">
        <f t="shared" ca="1" si="114"/>
        <v>#REF!</v>
      </c>
      <c r="AD85" s="873" t="e">
        <f t="shared" ca="1" si="115"/>
        <v>#REF!</v>
      </c>
      <c r="AE85" s="1659"/>
      <c r="AF85" s="1438" t="s">
        <v>42</v>
      </c>
      <c r="AG85" s="1815" t="str">
        <f>集計グループ10</f>
        <v>特建事業部</v>
      </c>
      <c r="AH85" s="1816"/>
      <c r="AI85" s="1817"/>
      <c r="AJ85" s="1433" t="e">
        <f ca="1">SUMIFS(INDIRECT("実行度合表集計!C"&amp;AJ103,FALSE),実行度合表集計!$I:$I,AG85,実行度合表集計!$S:$S,$A$76,実行度合表集計!$D:$D,"&lt;&gt;")</f>
        <v>#REF!</v>
      </c>
      <c r="AK85" s="1434" t="e">
        <f t="shared" ca="1" si="126"/>
        <v>#REF!</v>
      </c>
      <c r="AL85" s="1435" t="e">
        <f ca="1">SUMIFS(INDIRECT("実行度合表集計!C"&amp;AL103,FALSE),実行度合表集計!$I:$I,AG85,実行度合表集計!$S:$S,$A$76,実行度合表集計!$D:$D,"&lt;&gt;")</f>
        <v>#REF!</v>
      </c>
      <c r="AM85" s="1433" t="e">
        <f ca="1">AL85-SUMIFS(実行度合表集計!$Q:$Q,実行度合表集計!$I:$I,AG85,実行度合表集計!$S:$S,$A$76,実行度合表集計!$D:$D,"&lt;&gt;")*1000</f>
        <v>#REF!</v>
      </c>
      <c r="AN85" s="873" t="e">
        <f ca="1">SUMIFS(INDIRECT("実行度合表集計!C"&amp;AN103,FALSE),実行度合表集計!$I:$I,AG85,実行度合表集計!$S:$S,$A$76,実行度合表集計!$D:$D,"&lt;&gt;")*集計フラグ10</f>
        <v>#REF!</v>
      </c>
      <c r="AO85" s="1815" t="str">
        <f>集計グループ10</f>
        <v>特建事業部</v>
      </c>
      <c r="AP85" s="1816"/>
      <c r="AQ85" s="1817"/>
      <c r="AR85" s="1433" t="e">
        <f ca="1">SUMIFS(INDIRECT("実行度合表集計!C"&amp;AR103,FALSE),実行度合表集計!$I:$I,AO85,実行度合表集計!$S:$S,$A$76,実行度合表集計!$D:$D,"&lt;&gt;")</f>
        <v>#REF!</v>
      </c>
      <c r="AS85" s="1434" t="e">
        <f t="shared" ca="1" si="127"/>
        <v>#REF!</v>
      </c>
      <c r="AT85" s="1435" t="e">
        <f ca="1">SUMIFS(INDIRECT("実行度合表集計!C"&amp;AT103,FALSE),実行度合表集計!$I:$I,AO85,実行度合表集計!$S:$S,$A$76,実行度合表集計!$D:$D,"&lt;&gt;")</f>
        <v>#REF!</v>
      </c>
      <c r="AU85" s="1433" t="e">
        <f ca="1">AT85-SUMIFS(実行度合表集計!$Q:$Q,実行度合表集計!$I:$I,AO85,実行度合表集計!$S:$S,$A$76,実行度合表集計!$D:$D,"&lt;&gt;")*1000</f>
        <v>#REF!</v>
      </c>
      <c r="AV85" s="873" t="e">
        <f ca="1">SUMIFS(INDIRECT("実行度合表集計!C"&amp;AV103,FALSE),実行度合表集計!$I:$I,AO85,実行度合表集計!$S:$S,$A$76,実行度合表集計!$D:$D,"&lt;&gt;")*集計フラグ10</f>
        <v>#REF!</v>
      </c>
      <c r="AW85" s="1815" t="str">
        <f>集計グループ10</f>
        <v>特建事業部</v>
      </c>
      <c r="AX85" s="1816"/>
      <c r="AY85" s="1817"/>
      <c r="AZ85" s="1433" t="e">
        <f ca="1">SUMIFS(INDIRECT("実行度合表集計!C"&amp;AZ103,FALSE),実行度合表集計!$I:$I,AW85,実行度合表集計!$S:$S,$A$76,実行度合表集計!$D:$D,"&lt;&gt;")</f>
        <v>#REF!</v>
      </c>
      <c r="BA85" s="1434" t="e">
        <f t="shared" ca="1" si="128"/>
        <v>#REF!</v>
      </c>
      <c r="BB85" s="1435" t="e">
        <f ca="1">SUMIFS(INDIRECT("実行度合表集計!C"&amp;BB103,FALSE),実行度合表集計!$I:$I,AW85,実行度合表集計!$S:$S,$A$76,実行度合表集計!$D:$D,"&lt;&gt;")</f>
        <v>#REF!</v>
      </c>
      <c r="BC85" s="1433" t="e">
        <f ca="1">BB85-SUMIFS(実行度合表集計!$Q:$Q,実行度合表集計!$I:$I,AW85,実行度合表集計!$S:$S,$A$76,実行度合表集計!$D:$D,"&lt;&gt;")*1000</f>
        <v>#REF!</v>
      </c>
      <c r="BD85" s="873" t="e">
        <f ca="1">SUMIFS(INDIRECT("実行度合表集計!C"&amp;BD103,FALSE),実行度合表集計!$I:$I,AW85,実行度合表集計!$S:$S,$A$76,実行度合表集計!$D:$D,"&lt;&gt;")*集計フラグ10</f>
        <v>#REF!</v>
      </c>
      <c r="BE85" s="874" t="e">
        <f t="shared" ca="1" si="116"/>
        <v>#REF!</v>
      </c>
      <c r="BF85" s="871" t="e">
        <f ca="1">IF(BE85&lt;&gt;0,SUMIF($F$4:$BD$4,"利益額",F85:BD85)/BE85,"")</f>
        <v>#REF!</v>
      </c>
      <c r="BG85" s="870" t="e">
        <f t="shared" ca="1" si="117"/>
        <v>#REF!</v>
      </c>
      <c r="BH85" s="875" t="e">
        <f t="shared" ca="1" si="118"/>
        <v>#REF!</v>
      </c>
      <c r="BI85" s="1659"/>
      <c r="BJ85" s="1438" t="s">
        <v>42</v>
      </c>
      <c r="BK85" s="1815" t="str">
        <f>集計グループ10</f>
        <v>特建事業部</v>
      </c>
      <c r="BL85" s="1816"/>
      <c r="BM85" s="1817"/>
      <c r="BN85" s="1433" t="e">
        <f ca="1">SUMIFS(INDIRECT("実行度合表集計!C"&amp;BN103,FALSE),実行度合表集計!$I:$I,BK85,実行度合表集計!$S:$S,$A$76,実行度合表集計!$D:$D,"&lt;&gt;")</f>
        <v>#REF!</v>
      </c>
      <c r="BO85" s="1434" t="e">
        <f t="shared" ca="1" si="130"/>
        <v>#REF!</v>
      </c>
      <c r="BP85" s="1435" t="e">
        <f ca="1">SUMIFS(INDIRECT("実行度合表集計!C"&amp;BP103,FALSE),実行度合表集計!$I:$I,BK85,実行度合表集計!$S:$S,$A$76,実行度合表集計!$D:$D,"&lt;&gt;")</f>
        <v>#REF!</v>
      </c>
      <c r="BQ85" s="1433" t="e">
        <f ca="1">BP85-SUMIFS(実行度合表集計!$Q:$Q,実行度合表集計!$I:$I,BK85,実行度合表集計!$S:$S,$A$76,実行度合表集計!$D:$D,"&lt;&gt;")*1000</f>
        <v>#REF!</v>
      </c>
      <c r="BR85" s="873" t="e">
        <f ca="1">SUMIFS(INDIRECT("実行度合表集計!C"&amp;BR103,FALSE),実行度合表集計!$I:$I,BK85,実行度合表集計!$S:$S,$A$76,実行度合表集計!$D:$D,"&lt;&gt;")*集計フラグ10</f>
        <v>#REF!</v>
      </c>
      <c r="BS85" s="1815" t="str">
        <f>集計グループ10</f>
        <v>特建事業部</v>
      </c>
      <c r="BT85" s="1816"/>
      <c r="BU85" s="1817"/>
      <c r="BV85" s="1433" t="e">
        <f ca="1">SUMIFS(INDIRECT("実行度合表集計!C"&amp;BV103,FALSE),実行度合表集計!$I:$I,BS85,実行度合表集計!$S:$S,$A$76,実行度合表集計!$D:$D,"&lt;&gt;")</f>
        <v>#REF!</v>
      </c>
      <c r="BW85" s="1434" t="e">
        <f t="shared" ca="1" si="131"/>
        <v>#REF!</v>
      </c>
      <c r="BX85" s="1435" t="e">
        <f ca="1">SUMIFS(INDIRECT("実行度合表集計!C"&amp;BX103,FALSE),実行度合表集計!$I:$I,BS85,実行度合表集計!$S:$S,$A$76,実行度合表集計!$D:$D,"&lt;&gt;")</f>
        <v>#REF!</v>
      </c>
      <c r="BY85" s="1433" t="e">
        <f ca="1">BX85-SUMIFS(実行度合表集計!$Q:$Q,実行度合表集計!$I:$I,BS85,実行度合表集計!$S:$S,$A$76,実行度合表集計!$D:$D,"&lt;&gt;")*1000</f>
        <v>#REF!</v>
      </c>
      <c r="BZ85" s="873" t="e">
        <f ca="1">SUMIFS(INDIRECT("実行度合表集計!C"&amp;BZ103,FALSE),実行度合表集計!$I:$I,BS85,実行度合表集計!$S:$S,$A$76,実行度合表集計!$D:$D,"&lt;&gt;")*集計フラグ10</f>
        <v>#REF!</v>
      </c>
      <c r="CA85" s="1815" t="str">
        <f>集計グループ10</f>
        <v>特建事業部</v>
      </c>
      <c r="CB85" s="1816"/>
      <c r="CC85" s="1817"/>
      <c r="CD85" s="1433" t="e">
        <f ca="1">SUMIFS(INDIRECT("実行度合表集計!C"&amp;CD103,FALSE),実行度合表集計!$I:$I,CA85,実行度合表集計!$S:$S,$A$76,実行度合表集計!$D:$D,"&lt;&gt;")</f>
        <v>#REF!</v>
      </c>
      <c r="CE85" s="1434" t="e">
        <f t="shared" ca="1" si="132"/>
        <v>#REF!</v>
      </c>
      <c r="CF85" s="1435" t="e">
        <f ca="1">SUMIFS(INDIRECT("実行度合表集計!C"&amp;CF103,FALSE),実行度合表集計!$I:$I,CA85,実行度合表集計!$S:$S,$A$76,実行度合表集計!$D:$D,"&lt;&gt;")</f>
        <v>#REF!</v>
      </c>
      <c r="CG85" s="1433" t="e">
        <f ca="1">CF85-SUMIFS(実行度合表集計!$Q:$Q,実行度合表集計!$I:$I,CA85,実行度合表集計!$S:$S,$A$76,実行度合表集計!$D:$D,"&lt;&gt;")*1000</f>
        <v>#REF!</v>
      </c>
      <c r="CH85" s="873" t="e">
        <f ca="1">SUMIFS(INDIRECT("実行度合表集計!C"&amp;CH103,FALSE),実行度合表集計!$I:$I,CA85,実行度合表集計!$S:$S,$A$76,実行度合表集計!$D:$D,"&lt;&gt;")*集計フラグ10</f>
        <v>#REF!</v>
      </c>
      <c r="CI85" s="874" t="e">
        <f t="shared" ca="1" si="133"/>
        <v>#REF!</v>
      </c>
      <c r="CJ85" s="871" t="e">
        <f t="shared" ca="1" si="141"/>
        <v>#REF!</v>
      </c>
      <c r="CK85" s="870" t="e">
        <f t="shared" ca="1" si="135"/>
        <v>#REF!</v>
      </c>
      <c r="CL85" s="873" t="e">
        <f t="shared" ca="1" si="136"/>
        <v>#REF!</v>
      </c>
      <c r="CM85" s="1659"/>
      <c r="CN85" s="1438" t="s">
        <v>42</v>
      </c>
      <c r="CO85" s="1815" t="str">
        <f>集計グループ10</f>
        <v>特建事業部</v>
      </c>
      <c r="CP85" s="1816"/>
      <c r="CQ85" s="1817"/>
      <c r="CR85" s="1433" t="e">
        <f ca="1">SUMIFS(INDIRECT("実行度合表集計!C"&amp;CR103,FALSE),実行度合表集計!$I:$I,CO85,実行度合表集計!$S:$S,$A$76,実行度合表集計!$D:$D,"&lt;&gt;")</f>
        <v>#REF!</v>
      </c>
      <c r="CS85" s="1434" t="e">
        <f t="shared" ca="1" si="137"/>
        <v>#REF!</v>
      </c>
      <c r="CT85" s="1435" t="e">
        <f ca="1">SUMIFS(INDIRECT("実行度合表集計!C"&amp;CT103,FALSE),実行度合表集計!$I:$I,CO85,実行度合表集計!$S:$S,$A$76,実行度合表集計!$D:$D,"&lt;&gt;")</f>
        <v>#REF!</v>
      </c>
      <c r="CU85" s="1433" t="e">
        <f ca="1">CT85-SUMIFS(実行度合表集計!$Q:$Q,実行度合表集計!$I:$I,CO85,実行度合表集計!$S:$S,$A$76,実行度合表集計!$D:$D,"&lt;&gt;")*1000</f>
        <v>#REF!</v>
      </c>
      <c r="CV85" s="873" t="e">
        <f ca="1">SUMIFS(INDIRECT("実行度合表集計!C"&amp;CV103,FALSE),実行度合表集計!$I:$I,CO85,実行度合表集計!$S:$S,$A$76,実行度合表集計!$D:$D,"&lt;&gt;")*集計フラグ10</f>
        <v>#REF!</v>
      </c>
      <c r="CW85" s="1815" t="str">
        <f>集計グループ10</f>
        <v>特建事業部</v>
      </c>
      <c r="CX85" s="1816"/>
      <c r="CY85" s="1817"/>
      <c r="CZ85" s="1433" t="e">
        <f ca="1">SUMIFS(INDIRECT("実行度合表集計!C"&amp;CZ103,FALSE),実行度合表集計!$I:$I,CW85,実行度合表集計!$S:$S,$A$76,実行度合表集計!$D:$D,"&lt;&gt;")</f>
        <v>#REF!</v>
      </c>
      <c r="DA85" s="1434" t="e">
        <f t="shared" ca="1" si="138"/>
        <v>#REF!</v>
      </c>
      <c r="DB85" s="1435" t="e">
        <f ca="1">SUMIFS(INDIRECT("実行度合表集計!C"&amp;DB103,FALSE),実行度合表集計!$I:$I,CW85,実行度合表集計!$S:$S,$A$76,実行度合表集計!$D:$D,"&lt;&gt;")</f>
        <v>#REF!</v>
      </c>
      <c r="DC85" s="1433" t="e">
        <f ca="1">DB85-SUMIFS(実行度合表集計!$Q:$Q,実行度合表集計!$I:$I,CW85,実行度合表集計!$S:$S,$A$76,実行度合表集計!$D:$D,"&lt;&gt;")*1000</f>
        <v>#REF!</v>
      </c>
      <c r="DD85" s="873" t="e">
        <f ca="1">SUMIFS(INDIRECT("実行度合表集計!C"&amp;DD103,FALSE),実行度合表集計!$I:$I,CW85,実行度合表集計!$S:$S,$A$76,実行度合表集計!$D:$D,"&lt;&gt;")*集計フラグ10</f>
        <v>#REF!</v>
      </c>
      <c r="DE85" s="1815" t="str">
        <f>集計グループ10</f>
        <v>特建事業部</v>
      </c>
      <c r="DF85" s="1816"/>
      <c r="DG85" s="1817"/>
      <c r="DH85" s="1433" t="e">
        <f ca="1">SUMIFS(INDIRECT("実行度合表集計!C"&amp;DH103,FALSE),実行度合表集計!$I:$I,DE85,実行度合表集計!$S:$S,$A$76,実行度合表集計!$D:$D,"&lt;&gt;")</f>
        <v>#REF!</v>
      </c>
      <c r="DI85" s="1434" t="e">
        <f t="shared" ca="1" si="139"/>
        <v>#REF!</v>
      </c>
      <c r="DJ85" s="1435" t="e">
        <f ca="1">SUMIFS(INDIRECT("実行度合表集計!C"&amp;DJ103,FALSE),実行度合表集計!$I:$I,DE85,実行度合表集計!$S:$S,$A$76,実行度合表集計!$D:$D,"&lt;&gt;")</f>
        <v>#REF!</v>
      </c>
      <c r="DK85" s="1433" t="e">
        <f ca="1">DJ85-SUMIFS(実行度合表集計!$Q:$Q,実行度合表集計!$I:$I,DE85,実行度合表集計!$S:$S,$A$76,実行度合表集計!$D:$D,"&lt;&gt;")*1000</f>
        <v>#REF!</v>
      </c>
      <c r="DL85" s="873" t="e">
        <f ca="1">SUMIFS(INDIRECT("実行度合表集計!C"&amp;DL103,FALSE),実行度合表集計!$I:$I,DE85,実行度合表集計!$S:$S,$A$76,実行度合表集計!$D:$D,"&lt;&gt;")*集計フラグ10</f>
        <v>#REF!</v>
      </c>
      <c r="DM85" s="874" t="e">
        <f t="shared" ca="1" si="119"/>
        <v>#REF!</v>
      </c>
      <c r="DN85" s="871" t="e">
        <f t="shared" ca="1" si="140"/>
        <v>#REF!</v>
      </c>
      <c r="DO85" s="870" t="e">
        <f t="shared" ca="1" si="120"/>
        <v>#REF!</v>
      </c>
      <c r="DP85" s="875" t="e">
        <f t="shared" ca="1" si="121"/>
        <v>#REF!</v>
      </c>
      <c r="DR85" s="1443"/>
      <c r="DS85" s="1439"/>
      <c r="DT85" s="835"/>
    </row>
    <row r="86" spans="1:124" ht="14.1" customHeight="1" x14ac:dyDescent="0.25">
      <c r="A86" s="1659"/>
      <c r="B86" s="876" t="s">
        <v>296</v>
      </c>
      <c r="C86" s="1812" t="str">
        <f>集計グループ11</f>
        <v>東京・不動産事業</v>
      </c>
      <c r="D86" s="1813"/>
      <c r="E86" s="1814"/>
      <c r="F86" s="877" t="e">
        <f ca="1">SUMIFS(INDIRECT("実行度合表集計!C"&amp;F103,FALSE),実行度合表集計!$I:$I,C86,実行度合表集計!$S:$S,$A$76,実行度合表集計!$D:$D,"&lt;&gt;")</f>
        <v>#REF!</v>
      </c>
      <c r="G86" s="878" t="e">
        <f t="shared" ca="1" si="122"/>
        <v>#REF!</v>
      </c>
      <c r="H86" s="846" t="e">
        <f ca="1">SUMIFS(INDIRECT("実行度合表集計!C"&amp;H103,FALSE),実行度合表集計!$I:$I,C86,実行度合表集計!$S:$S,$A$76,実行度合表集計!$D:$D,"&lt;&gt;")</f>
        <v>#REF!</v>
      </c>
      <c r="I86" s="877" t="e">
        <f ca="1">H86-SUMIFS(実行度合表集計!$Q:$Q,実行度合表集計!$I:$I,C86,実行度合表集計!$S:$S,$A$76,実行度合表集計!$D:$D,"&lt;&gt;")*1000</f>
        <v>#REF!</v>
      </c>
      <c r="J86" s="879" t="e">
        <f ca="1">SUMIFS(INDIRECT("実行度合表集計!C"&amp;J103,FALSE),実行度合表集計!$I:$I,C86,実行度合表集計!$S:$S,$A$76,実行度合表集計!$D:$D,"&lt;&gt;")*集計フラグ11</f>
        <v>#REF!</v>
      </c>
      <c r="K86" s="1812" t="str">
        <f>集計グループ11</f>
        <v>東京・不動産事業</v>
      </c>
      <c r="L86" s="1813"/>
      <c r="M86" s="1814"/>
      <c r="N86" s="877" t="e">
        <f ca="1">SUMIFS(INDIRECT("実行度合表集計!C"&amp;N103,FALSE),実行度合表集計!$I:$I,K86,実行度合表集計!$S:$S,$A$76,実行度合表集計!$D:$D,"&lt;&gt;")</f>
        <v>#REF!</v>
      </c>
      <c r="O86" s="878" t="e">
        <f t="shared" ca="1" si="123"/>
        <v>#REF!</v>
      </c>
      <c r="P86" s="846" t="e">
        <f ca="1">SUMIFS(INDIRECT("実行度合表集計!C"&amp;P103,FALSE),実行度合表集計!$I:$I,K86,実行度合表集計!$S:$S,$A$76,実行度合表集計!$D:$D,"&lt;&gt;")</f>
        <v>#REF!</v>
      </c>
      <c r="Q86" s="877" t="e">
        <f ca="1">P86-SUMIFS(実行度合表集計!$Q:$Q,実行度合表集計!$I:$I,K86,実行度合表集計!$S:$S,$A$76,実行度合表集計!$D:$D,"&lt;&gt;")*1000</f>
        <v>#REF!</v>
      </c>
      <c r="R86" s="879" t="e">
        <f ca="1">SUMIFS(INDIRECT("実行度合表集計!C"&amp;R103,FALSE),実行度合表集計!$I:$I,K86,実行度合表集計!$S:$S,$A$76,実行度合表集計!$D:$D,"&lt;&gt;")*集計フラグ11</f>
        <v>#REF!</v>
      </c>
      <c r="S86" s="1812" t="str">
        <f>集計グループ11</f>
        <v>東京・不動産事業</v>
      </c>
      <c r="T86" s="1813"/>
      <c r="U86" s="1814"/>
      <c r="V86" s="877" t="e">
        <f ca="1">SUMIFS(INDIRECT("実行度合表集計!C"&amp;V103,FALSE),実行度合表集計!$I:$I,S86,実行度合表集計!$S:$S,$A$76,実行度合表集計!$D:$D,"&lt;&gt;")</f>
        <v>#REF!</v>
      </c>
      <c r="W86" s="878" t="e">
        <f t="shared" ca="1" si="124"/>
        <v>#REF!</v>
      </c>
      <c r="X86" s="846" t="e">
        <f ca="1">SUMIFS(INDIRECT("実行度合表集計!C"&amp;X103,FALSE),実行度合表集計!$I:$I,S86,実行度合表集計!$S:$S,$A$76,実行度合表集計!$D:$D,"&lt;&gt;")</f>
        <v>#REF!</v>
      </c>
      <c r="Y86" s="877" t="e">
        <f ca="1">X86-SUMIFS(実行度合表集計!$Q:$Q,実行度合表集計!$I:$I,S86,実行度合表集計!$S:$S,$A$76,実行度合表集計!$D:$D,"&lt;&gt;")*1000</f>
        <v>#REF!</v>
      </c>
      <c r="Z86" s="879" t="e">
        <f ca="1">SUMIFS(INDIRECT("実行度合表集計!C"&amp;Z103,FALSE),実行度合表集計!$I:$I,S86,実行度合表集計!$S:$S,$A$76,実行度合表集計!$D:$D,"&lt;&gt;")*集計フラグ11</f>
        <v>#REF!</v>
      </c>
      <c r="AA86" s="880" t="e">
        <f t="shared" ca="1" si="113"/>
        <v>#REF!</v>
      </c>
      <c r="AB86" s="878" t="e">
        <f t="shared" ca="1" si="125"/>
        <v>#REF!</v>
      </c>
      <c r="AC86" s="877" t="e">
        <f t="shared" ca="1" si="114"/>
        <v>#REF!</v>
      </c>
      <c r="AD86" s="879" t="e">
        <f t="shared" ca="1" si="115"/>
        <v>#REF!</v>
      </c>
      <c r="AE86" s="1659"/>
      <c r="AF86" s="876" t="s">
        <v>296</v>
      </c>
      <c r="AG86" s="1812" t="str">
        <f>集計グループ11</f>
        <v>東京・不動産事業</v>
      </c>
      <c r="AH86" s="1813"/>
      <c r="AI86" s="1814"/>
      <c r="AJ86" s="877" t="e">
        <f ca="1">SUMIFS(INDIRECT("実行度合表集計!C"&amp;AJ103,FALSE),実行度合表集計!$I:$I,AG86,実行度合表集計!$S:$S,$A$76,実行度合表集計!$D:$D,"&lt;&gt;")</f>
        <v>#REF!</v>
      </c>
      <c r="AK86" s="878" t="e">
        <f t="shared" ca="1" si="126"/>
        <v>#REF!</v>
      </c>
      <c r="AL86" s="846" t="e">
        <f ca="1">SUMIFS(INDIRECT("実行度合表集計!C"&amp;AL103,FALSE),実行度合表集計!$I:$I,AG86,実行度合表集計!$S:$S,$A$76,実行度合表集計!$D:$D,"&lt;&gt;")</f>
        <v>#REF!</v>
      </c>
      <c r="AM86" s="877" t="e">
        <f ca="1">AL86-SUMIFS(実行度合表集計!$Q:$Q,実行度合表集計!$I:$I,AG86,実行度合表集計!$S:$S,$A$76,実行度合表集計!$D:$D,"&lt;&gt;")*1000</f>
        <v>#REF!</v>
      </c>
      <c r="AN86" s="879" t="e">
        <f ca="1">SUMIFS(INDIRECT("実行度合表集計!C"&amp;AN103,FALSE),実行度合表集計!$I:$I,AG86,実行度合表集計!$S:$S,$A$76,実行度合表集計!$D:$D,"&lt;&gt;")*集計フラグ11</f>
        <v>#REF!</v>
      </c>
      <c r="AO86" s="1812" t="str">
        <f>集計グループ11</f>
        <v>東京・不動産事業</v>
      </c>
      <c r="AP86" s="1813"/>
      <c r="AQ86" s="1814"/>
      <c r="AR86" s="877" t="e">
        <f ca="1">SUMIFS(INDIRECT("実行度合表集計!C"&amp;AR103,FALSE),実行度合表集計!$I:$I,AO86,実行度合表集計!$S:$S,$A$76,実行度合表集計!$D:$D,"&lt;&gt;")</f>
        <v>#REF!</v>
      </c>
      <c r="AS86" s="878" t="e">
        <f t="shared" ca="1" si="127"/>
        <v>#REF!</v>
      </c>
      <c r="AT86" s="846" t="e">
        <f ca="1">SUMIFS(INDIRECT("実行度合表集計!C"&amp;AT103,FALSE),実行度合表集計!$I:$I,AO86,実行度合表集計!$S:$S,$A$76,実行度合表集計!$D:$D,"&lt;&gt;")</f>
        <v>#REF!</v>
      </c>
      <c r="AU86" s="877" t="e">
        <f ca="1">AT86-SUMIFS(実行度合表集計!$Q:$Q,実行度合表集計!$I:$I,AO86,実行度合表集計!$S:$S,$A$76,実行度合表集計!$D:$D,"&lt;&gt;")*1000</f>
        <v>#REF!</v>
      </c>
      <c r="AV86" s="879" t="e">
        <f ca="1">SUMIFS(INDIRECT("実行度合表集計!C"&amp;AV103,FALSE),実行度合表集計!$I:$I,AO86,実行度合表集計!$S:$S,$A$76,実行度合表集計!$D:$D,"&lt;&gt;")*集計フラグ11</f>
        <v>#REF!</v>
      </c>
      <c r="AW86" s="1812" t="str">
        <f>集計グループ11</f>
        <v>東京・不動産事業</v>
      </c>
      <c r="AX86" s="1813"/>
      <c r="AY86" s="1814"/>
      <c r="AZ86" s="877" t="e">
        <f ca="1">SUMIFS(INDIRECT("実行度合表集計!C"&amp;AZ103,FALSE),実行度合表集計!$I:$I,AW86,実行度合表集計!$S:$S,$A$76,実行度合表集計!$D:$D,"&lt;&gt;")</f>
        <v>#REF!</v>
      </c>
      <c r="BA86" s="878" t="e">
        <f t="shared" ca="1" si="128"/>
        <v>#REF!</v>
      </c>
      <c r="BB86" s="846" t="e">
        <f ca="1">SUMIFS(INDIRECT("実行度合表集計!C"&amp;BB103,FALSE),実行度合表集計!$I:$I,AW86,実行度合表集計!$S:$S,$A$76,実行度合表集計!$D:$D,"&lt;&gt;")</f>
        <v>#REF!</v>
      </c>
      <c r="BC86" s="877" t="e">
        <f ca="1">BB86-SUMIFS(実行度合表集計!$Q:$Q,実行度合表集計!$I:$I,AW86,実行度合表集計!$S:$S,$A$76,実行度合表集計!$D:$D,"&lt;&gt;")*1000</f>
        <v>#REF!</v>
      </c>
      <c r="BD86" s="879" t="e">
        <f ca="1">SUMIFS(INDIRECT("実行度合表集計!C"&amp;BD103,FALSE),実行度合表集計!$I:$I,AW86,実行度合表集計!$S:$S,$A$76,実行度合表集計!$D:$D,"&lt;&gt;")*集計フラグ11</f>
        <v>#REF!</v>
      </c>
      <c r="BE86" s="880" t="e">
        <f t="shared" ca="1" si="116"/>
        <v>#REF!</v>
      </c>
      <c r="BF86" s="878" t="e">
        <f t="shared" ref="BF86:BF95" ca="1" si="142">IF(BE86&lt;&gt;0,SUMIF($F$4:$BD$4,"利益額",F86:BD86)/BE86,"")</f>
        <v>#REF!</v>
      </c>
      <c r="BG86" s="877" t="e">
        <f t="shared" ca="1" si="117"/>
        <v>#REF!</v>
      </c>
      <c r="BH86" s="881" t="e">
        <f t="shared" ca="1" si="118"/>
        <v>#REF!</v>
      </c>
      <c r="BI86" s="1659"/>
      <c r="BJ86" s="876" t="s">
        <v>296</v>
      </c>
      <c r="BK86" s="1812" t="str">
        <f>集計グループ11</f>
        <v>東京・不動産事業</v>
      </c>
      <c r="BL86" s="1813"/>
      <c r="BM86" s="1814"/>
      <c r="BN86" s="877" t="e">
        <f ca="1">SUMIFS(INDIRECT("実行度合表集計!C"&amp;BN103,FALSE),実行度合表集計!$I:$I,BK86,実行度合表集計!$S:$S,$A$76,実行度合表集計!$D:$D,"&lt;&gt;")</f>
        <v>#REF!</v>
      </c>
      <c r="BO86" s="878" t="e">
        <f t="shared" ca="1" si="130"/>
        <v>#REF!</v>
      </c>
      <c r="BP86" s="846" t="e">
        <f ca="1">SUMIFS(INDIRECT("実行度合表集計!C"&amp;BP103,FALSE),実行度合表集計!$I:$I,BK86,実行度合表集計!$S:$S,$A$76,実行度合表集計!$D:$D,"&lt;&gt;")</f>
        <v>#REF!</v>
      </c>
      <c r="BQ86" s="877" t="e">
        <f ca="1">BP86-SUMIFS(実行度合表集計!$Q:$Q,実行度合表集計!$I:$I,BK86,実行度合表集計!$S:$S,$A$76,実行度合表集計!$D:$D,"&lt;&gt;")*1000</f>
        <v>#REF!</v>
      </c>
      <c r="BR86" s="879" t="e">
        <f ca="1">SUMIFS(INDIRECT("実行度合表集計!C"&amp;BR103,FALSE),実行度合表集計!$I:$I,BK86,実行度合表集計!$S:$S,$A$76,実行度合表集計!$D:$D,"&lt;&gt;")*集計フラグ11</f>
        <v>#REF!</v>
      </c>
      <c r="BS86" s="1812" t="str">
        <f>集計グループ11</f>
        <v>東京・不動産事業</v>
      </c>
      <c r="BT86" s="1813"/>
      <c r="BU86" s="1814"/>
      <c r="BV86" s="877" t="e">
        <f ca="1">SUMIFS(INDIRECT("実行度合表集計!C"&amp;BV103,FALSE),実行度合表集計!$I:$I,BS86,実行度合表集計!$S:$S,$A$76,実行度合表集計!$D:$D,"&lt;&gt;")</f>
        <v>#REF!</v>
      </c>
      <c r="BW86" s="878" t="e">
        <f t="shared" ca="1" si="131"/>
        <v>#REF!</v>
      </c>
      <c r="BX86" s="846" t="e">
        <f ca="1">SUMIFS(INDIRECT("実行度合表集計!C"&amp;BX103,FALSE),実行度合表集計!$I:$I,BS86,実行度合表集計!$S:$S,$A$76,実行度合表集計!$D:$D,"&lt;&gt;")</f>
        <v>#REF!</v>
      </c>
      <c r="BY86" s="877" t="e">
        <f ca="1">BX86-SUMIFS(実行度合表集計!$Q:$Q,実行度合表集計!$I:$I,BS86,実行度合表集計!$S:$S,$A$76,実行度合表集計!$D:$D,"&lt;&gt;")*1000</f>
        <v>#REF!</v>
      </c>
      <c r="BZ86" s="879" t="e">
        <f ca="1">SUMIFS(INDIRECT("実行度合表集計!C"&amp;BZ103,FALSE),実行度合表集計!$I:$I,BS86,実行度合表集計!$S:$S,$A$76,実行度合表集計!$D:$D,"&lt;&gt;")*集計フラグ11</f>
        <v>#REF!</v>
      </c>
      <c r="CA86" s="1812" t="str">
        <f>集計グループ11</f>
        <v>東京・不動産事業</v>
      </c>
      <c r="CB86" s="1813"/>
      <c r="CC86" s="1814"/>
      <c r="CD86" s="877" t="e">
        <f ca="1">SUMIFS(INDIRECT("実行度合表集計!C"&amp;CD103,FALSE),実行度合表集計!$I:$I,CA86,実行度合表集計!$S:$S,$A$76,実行度合表集計!$D:$D,"&lt;&gt;")</f>
        <v>#REF!</v>
      </c>
      <c r="CE86" s="878" t="e">
        <f t="shared" ca="1" si="132"/>
        <v>#REF!</v>
      </c>
      <c r="CF86" s="846" t="e">
        <f ca="1">SUMIFS(INDIRECT("実行度合表集計!C"&amp;CF103,FALSE),実行度合表集計!$I:$I,CA86,実行度合表集計!$S:$S,$A$76,実行度合表集計!$D:$D,"&lt;&gt;")</f>
        <v>#REF!</v>
      </c>
      <c r="CG86" s="877" t="e">
        <f ca="1">CF86-SUMIFS(実行度合表集計!$Q:$Q,実行度合表集計!$I:$I,CA86,実行度合表集計!$S:$S,$A$76,実行度合表集計!$D:$D,"&lt;&gt;")*1000</f>
        <v>#REF!</v>
      </c>
      <c r="CH86" s="879" t="e">
        <f ca="1">SUMIFS(INDIRECT("実行度合表集計!C"&amp;CH103,FALSE),実行度合表集計!$I:$I,CA86,実行度合表集計!$S:$S,$A$76,実行度合表集計!$D:$D,"&lt;&gt;")*集計フラグ11</f>
        <v>#REF!</v>
      </c>
      <c r="CI86" s="880" t="e">
        <f t="shared" ca="1" si="133"/>
        <v>#REF!</v>
      </c>
      <c r="CJ86" s="878" t="e">
        <f t="shared" ca="1" si="141"/>
        <v>#REF!</v>
      </c>
      <c r="CK86" s="877" t="e">
        <f t="shared" ca="1" si="135"/>
        <v>#REF!</v>
      </c>
      <c r="CL86" s="879" t="e">
        <f t="shared" ca="1" si="136"/>
        <v>#REF!</v>
      </c>
      <c r="CM86" s="1659"/>
      <c r="CN86" s="876" t="s">
        <v>296</v>
      </c>
      <c r="CO86" s="1812" t="str">
        <f>集計グループ11</f>
        <v>東京・不動産事業</v>
      </c>
      <c r="CP86" s="1813"/>
      <c r="CQ86" s="1814"/>
      <c r="CR86" s="877" t="e">
        <f ca="1">SUMIFS(INDIRECT("実行度合表集計!C"&amp;CR103,FALSE),実行度合表集計!$I:$I,CO86,実行度合表集計!$S:$S,$A$76,実行度合表集計!$D:$D,"&lt;&gt;")</f>
        <v>#REF!</v>
      </c>
      <c r="CS86" s="878" t="e">
        <f t="shared" ca="1" si="137"/>
        <v>#REF!</v>
      </c>
      <c r="CT86" s="846" t="e">
        <f ca="1">SUMIFS(INDIRECT("実行度合表集計!C"&amp;CT103,FALSE),実行度合表集計!$I:$I,CO86,実行度合表集計!$S:$S,$A$76,実行度合表集計!$D:$D,"&lt;&gt;")</f>
        <v>#REF!</v>
      </c>
      <c r="CU86" s="877" t="e">
        <f ca="1">CT86-SUMIFS(実行度合表集計!$Q:$Q,実行度合表集計!$I:$I,CO86,実行度合表集計!$S:$S,$A$76,実行度合表集計!$D:$D,"&lt;&gt;")*1000</f>
        <v>#REF!</v>
      </c>
      <c r="CV86" s="879" t="e">
        <f ca="1">SUMIFS(INDIRECT("実行度合表集計!C"&amp;CV103,FALSE),実行度合表集計!$I:$I,CO86,実行度合表集計!$S:$S,$A$76,実行度合表集計!$D:$D,"&lt;&gt;")*集計フラグ11</f>
        <v>#REF!</v>
      </c>
      <c r="CW86" s="1812" t="str">
        <f>集計グループ11</f>
        <v>東京・不動産事業</v>
      </c>
      <c r="CX86" s="1813"/>
      <c r="CY86" s="1814"/>
      <c r="CZ86" s="877" t="e">
        <f ca="1">SUMIFS(INDIRECT("実行度合表集計!C"&amp;CZ103,FALSE),実行度合表集計!$I:$I,CW86,実行度合表集計!$S:$S,$A$76,実行度合表集計!$D:$D,"&lt;&gt;")</f>
        <v>#REF!</v>
      </c>
      <c r="DA86" s="878" t="e">
        <f t="shared" ca="1" si="138"/>
        <v>#REF!</v>
      </c>
      <c r="DB86" s="846" t="e">
        <f ca="1">SUMIFS(INDIRECT("実行度合表集計!C"&amp;DB103,FALSE),実行度合表集計!$I:$I,CW86,実行度合表集計!$S:$S,$A$76,実行度合表集計!$D:$D,"&lt;&gt;")</f>
        <v>#REF!</v>
      </c>
      <c r="DC86" s="877" t="e">
        <f ca="1">DB86-SUMIFS(実行度合表集計!$Q:$Q,実行度合表集計!$I:$I,CW86,実行度合表集計!$S:$S,$A$76,実行度合表集計!$D:$D,"&lt;&gt;")*1000</f>
        <v>#REF!</v>
      </c>
      <c r="DD86" s="879" t="e">
        <f ca="1">SUMIFS(INDIRECT("実行度合表集計!C"&amp;DD103,FALSE),実行度合表集計!$I:$I,CW86,実行度合表集計!$S:$S,$A$76,実行度合表集計!$D:$D,"&lt;&gt;")*集計フラグ11</f>
        <v>#REF!</v>
      </c>
      <c r="DE86" s="1812" t="str">
        <f>集計グループ11</f>
        <v>東京・不動産事業</v>
      </c>
      <c r="DF86" s="1813"/>
      <c r="DG86" s="1814"/>
      <c r="DH86" s="877" t="e">
        <f ca="1">SUMIFS(INDIRECT("実行度合表集計!C"&amp;DH103,FALSE),実行度合表集計!$I:$I,DE86,実行度合表集計!$S:$S,$A$76,実行度合表集計!$D:$D,"&lt;&gt;")</f>
        <v>#REF!</v>
      </c>
      <c r="DI86" s="878" t="e">
        <f t="shared" ca="1" si="139"/>
        <v>#REF!</v>
      </c>
      <c r="DJ86" s="846" t="e">
        <f ca="1">SUMIFS(INDIRECT("実行度合表集計!C"&amp;DJ103,FALSE),実行度合表集計!$I:$I,DE86,実行度合表集計!$S:$S,$A$76,実行度合表集計!$D:$D,"&lt;&gt;")</f>
        <v>#REF!</v>
      </c>
      <c r="DK86" s="877" t="e">
        <f ca="1">DJ86-SUMIFS(実行度合表集計!$Q:$Q,実行度合表集計!$I:$I,DE86,実行度合表集計!$S:$S,$A$76,実行度合表集計!$D:$D,"&lt;&gt;")*1000</f>
        <v>#REF!</v>
      </c>
      <c r="DL86" s="879" t="e">
        <f ca="1">SUMIFS(INDIRECT("実行度合表集計!C"&amp;DL103,FALSE),実行度合表集計!$I:$I,DE86,実行度合表集計!$S:$S,$A$76,実行度合表集計!$D:$D,"&lt;&gt;")*集計フラグ11</f>
        <v>#REF!</v>
      </c>
      <c r="DM86" s="880" t="e">
        <f t="shared" ca="1" si="119"/>
        <v>#REF!</v>
      </c>
      <c r="DN86" s="878" t="e">
        <f t="shared" ca="1" si="140"/>
        <v>#REF!</v>
      </c>
      <c r="DO86" s="877" t="e">
        <f t="shared" ca="1" si="120"/>
        <v>#REF!</v>
      </c>
      <c r="DP86" s="881" t="e">
        <f t="shared" ca="1" si="121"/>
        <v>#REF!</v>
      </c>
      <c r="DR86" s="1441"/>
      <c r="DS86" s="1430"/>
      <c r="DT86" s="1432"/>
    </row>
    <row r="87" spans="1:124" ht="14.1" customHeight="1" x14ac:dyDescent="0.25">
      <c r="A87" s="1659"/>
      <c r="B87" s="854" t="s">
        <v>297</v>
      </c>
      <c r="C87" s="1809" t="str">
        <f>集計グループ12</f>
        <v>千葉・不動産事業</v>
      </c>
      <c r="D87" s="1810"/>
      <c r="E87" s="1811"/>
      <c r="F87" s="855" t="e">
        <f ca="1">SUMIFS(INDIRECT("実行度合表集計!C"&amp;F103,FALSE),実行度合表集計!$I:$I,C87,実行度合表集計!$S:$S,$A$76,実行度合表集計!$D:$D,"&lt;&gt;")</f>
        <v>#REF!</v>
      </c>
      <c r="G87" s="845" t="e">
        <f t="shared" ca="1" si="122"/>
        <v>#REF!</v>
      </c>
      <c r="H87" s="856" t="e">
        <f ca="1">SUMIFS(INDIRECT("実行度合表集計!C"&amp;H103,FALSE),実行度合表集計!$I:$I,C87,実行度合表集計!$S:$S,$A$76,実行度合表集計!$D:$D,"&lt;&gt;")</f>
        <v>#REF!</v>
      </c>
      <c r="I87" s="855" t="e">
        <f ca="1">H87-SUMIFS(実行度合表集計!$Q:$Q,実行度合表集計!$I:$I,C87,実行度合表集計!$S:$S,$A$76,実行度合表集計!$D:$D,"&lt;&gt;")*1000</f>
        <v>#REF!</v>
      </c>
      <c r="J87" s="857" t="e">
        <f ca="1">SUMIFS(INDIRECT("実行度合表集計!C"&amp;J103,FALSE),実行度合表集計!$I:$I,C87,実行度合表集計!$S:$S,$A$76,実行度合表集計!$D:$D,"&lt;&gt;")*集計フラグ12</f>
        <v>#REF!</v>
      </c>
      <c r="K87" s="1809" t="str">
        <f>集計グループ12</f>
        <v>千葉・不動産事業</v>
      </c>
      <c r="L87" s="1810"/>
      <c r="M87" s="1811"/>
      <c r="N87" s="855" t="e">
        <f ca="1">SUMIFS(INDIRECT("実行度合表集計!C"&amp;N103,FALSE),実行度合表集計!$I:$I,K87,実行度合表集計!$S:$S,$A$76,実行度合表集計!$D:$D,"&lt;&gt;")</f>
        <v>#REF!</v>
      </c>
      <c r="O87" s="845" t="e">
        <f t="shared" ca="1" si="123"/>
        <v>#REF!</v>
      </c>
      <c r="P87" s="856" t="e">
        <f ca="1">SUMIFS(INDIRECT("実行度合表集計!C"&amp;P103,FALSE),実行度合表集計!$I:$I,K87,実行度合表集計!$S:$S,$A$76,実行度合表集計!$D:$D,"&lt;&gt;")</f>
        <v>#REF!</v>
      </c>
      <c r="Q87" s="855" t="e">
        <f ca="1">P87-SUMIFS(実行度合表集計!$Q:$Q,実行度合表集計!$I:$I,K87,実行度合表集計!$S:$S,$A$76,実行度合表集計!$D:$D,"&lt;&gt;")*1000</f>
        <v>#REF!</v>
      </c>
      <c r="R87" s="857" t="e">
        <f ca="1">SUMIFS(INDIRECT("実行度合表集計!C"&amp;R103,FALSE),実行度合表集計!$I:$I,K87,実行度合表集計!$S:$S,$A$76,実行度合表集計!$D:$D,"&lt;&gt;")*集計フラグ12</f>
        <v>#REF!</v>
      </c>
      <c r="S87" s="1809" t="str">
        <f>集計グループ12</f>
        <v>千葉・不動産事業</v>
      </c>
      <c r="T87" s="1810"/>
      <c r="U87" s="1811"/>
      <c r="V87" s="855" t="e">
        <f ca="1">SUMIFS(INDIRECT("実行度合表集計!C"&amp;V103,FALSE),実行度合表集計!$I:$I,S87,実行度合表集計!$S:$S,$A$76,実行度合表集計!$D:$D,"&lt;&gt;")</f>
        <v>#REF!</v>
      </c>
      <c r="W87" s="845" t="e">
        <f t="shared" ca="1" si="124"/>
        <v>#REF!</v>
      </c>
      <c r="X87" s="856" t="e">
        <f ca="1">SUMIFS(INDIRECT("実行度合表集計!C"&amp;X103,FALSE),実行度合表集計!$I:$I,S87,実行度合表集計!$S:$S,$A$76,実行度合表集計!$D:$D,"&lt;&gt;")</f>
        <v>#REF!</v>
      </c>
      <c r="Y87" s="855" t="e">
        <f ca="1">X87-SUMIFS(実行度合表集計!$Q:$Q,実行度合表集計!$I:$I,S87,実行度合表集計!$S:$S,$A$76,実行度合表集計!$D:$D,"&lt;&gt;")*1000</f>
        <v>#REF!</v>
      </c>
      <c r="Z87" s="857" t="e">
        <f ca="1">SUMIFS(INDIRECT("実行度合表集計!C"&amp;Z103,FALSE),実行度合表集計!$I:$I,S87,実行度合表集計!$S:$S,$A$76,実行度合表集計!$D:$D,"&lt;&gt;")*集計フラグ12</f>
        <v>#REF!</v>
      </c>
      <c r="AA87" s="858" t="e">
        <f t="shared" ca="1" si="113"/>
        <v>#REF!</v>
      </c>
      <c r="AB87" s="845" t="e">
        <f t="shared" ca="1" si="125"/>
        <v>#REF!</v>
      </c>
      <c r="AC87" s="855" t="e">
        <f t="shared" ca="1" si="114"/>
        <v>#REF!</v>
      </c>
      <c r="AD87" s="857" t="e">
        <f t="shared" ca="1" si="115"/>
        <v>#REF!</v>
      </c>
      <c r="AE87" s="1659"/>
      <c r="AF87" s="854" t="s">
        <v>297</v>
      </c>
      <c r="AG87" s="1809" t="str">
        <f>集計グループ12</f>
        <v>千葉・不動産事業</v>
      </c>
      <c r="AH87" s="1810"/>
      <c r="AI87" s="1811"/>
      <c r="AJ87" s="855" t="e">
        <f ca="1">SUMIFS(INDIRECT("実行度合表集計!C"&amp;AJ103,FALSE),実行度合表集計!$I:$I,AG87,実行度合表集計!$S:$S,$A$76,実行度合表集計!$D:$D,"&lt;&gt;")</f>
        <v>#REF!</v>
      </c>
      <c r="AK87" s="845" t="e">
        <f t="shared" ca="1" si="126"/>
        <v>#REF!</v>
      </c>
      <c r="AL87" s="856" t="e">
        <f ca="1">SUMIFS(INDIRECT("実行度合表集計!C"&amp;AL103,FALSE),実行度合表集計!$I:$I,AG87,実行度合表集計!$S:$S,$A$76,実行度合表集計!$D:$D,"&lt;&gt;")</f>
        <v>#REF!</v>
      </c>
      <c r="AM87" s="855" t="e">
        <f ca="1">AL87-SUMIFS(実行度合表集計!$Q:$Q,実行度合表集計!$I:$I,AG87,実行度合表集計!$S:$S,$A$76,実行度合表集計!$D:$D,"&lt;&gt;")*1000</f>
        <v>#REF!</v>
      </c>
      <c r="AN87" s="857" t="e">
        <f ca="1">SUMIFS(INDIRECT("実行度合表集計!C"&amp;AN103,FALSE),実行度合表集計!$I:$I,AG87,実行度合表集計!$S:$S,$A$76,実行度合表集計!$D:$D,"&lt;&gt;")*集計フラグ12</f>
        <v>#REF!</v>
      </c>
      <c r="AO87" s="1809" t="str">
        <f>集計グループ12</f>
        <v>千葉・不動産事業</v>
      </c>
      <c r="AP87" s="1810"/>
      <c r="AQ87" s="1811"/>
      <c r="AR87" s="855" t="e">
        <f ca="1">SUMIFS(INDIRECT("実行度合表集計!C"&amp;AR103,FALSE),実行度合表集計!$I:$I,AO87,実行度合表集計!$S:$S,$A$76,実行度合表集計!$D:$D,"&lt;&gt;")</f>
        <v>#REF!</v>
      </c>
      <c r="AS87" s="845" t="e">
        <f t="shared" ca="1" si="127"/>
        <v>#REF!</v>
      </c>
      <c r="AT87" s="856" t="e">
        <f ca="1">SUMIFS(INDIRECT("実行度合表集計!C"&amp;AT103,FALSE),実行度合表集計!$I:$I,AO87,実行度合表集計!$S:$S,$A$76,実行度合表集計!$D:$D,"&lt;&gt;")</f>
        <v>#REF!</v>
      </c>
      <c r="AU87" s="855" t="e">
        <f ca="1">AT87-SUMIFS(実行度合表集計!$Q:$Q,実行度合表集計!$I:$I,AO87,実行度合表集計!$S:$S,$A$76,実行度合表集計!$D:$D,"&lt;&gt;")*1000</f>
        <v>#REF!</v>
      </c>
      <c r="AV87" s="857" t="e">
        <f ca="1">SUMIFS(INDIRECT("実行度合表集計!C"&amp;AV103,FALSE),実行度合表集計!$I:$I,AO87,実行度合表集計!$S:$S,$A$76,実行度合表集計!$D:$D,"&lt;&gt;")*集計フラグ12</f>
        <v>#REF!</v>
      </c>
      <c r="AW87" s="1809" t="str">
        <f>集計グループ12</f>
        <v>千葉・不動産事業</v>
      </c>
      <c r="AX87" s="1810"/>
      <c r="AY87" s="1811"/>
      <c r="AZ87" s="855" t="e">
        <f ca="1">SUMIFS(INDIRECT("実行度合表集計!C"&amp;AZ103,FALSE),実行度合表集計!$I:$I,AW87,実行度合表集計!$S:$S,$A$76,実行度合表集計!$D:$D,"&lt;&gt;")</f>
        <v>#REF!</v>
      </c>
      <c r="BA87" s="845" t="e">
        <f t="shared" ca="1" si="128"/>
        <v>#REF!</v>
      </c>
      <c r="BB87" s="856" t="e">
        <f ca="1">SUMIFS(INDIRECT("実行度合表集計!C"&amp;BB103,FALSE),実行度合表集計!$I:$I,AW87,実行度合表集計!$S:$S,$A$76,実行度合表集計!$D:$D,"&lt;&gt;")</f>
        <v>#REF!</v>
      </c>
      <c r="BC87" s="855" t="e">
        <f ca="1">BB87-SUMIFS(実行度合表集計!$Q:$Q,実行度合表集計!$I:$I,AW87,実行度合表集計!$S:$S,$A$76,実行度合表集計!$D:$D,"&lt;&gt;")*1000</f>
        <v>#REF!</v>
      </c>
      <c r="BD87" s="857" t="e">
        <f ca="1">SUMIFS(INDIRECT("実行度合表集計!C"&amp;BD103,FALSE),実行度合表集計!$I:$I,AW87,実行度合表集計!$S:$S,$A$76,実行度合表集計!$D:$D,"&lt;&gt;")*集計フラグ12</f>
        <v>#REF!</v>
      </c>
      <c r="BE87" s="858" t="e">
        <f t="shared" ca="1" si="116"/>
        <v>#REF!</v>
      </c>
      <c r="BF87" s="845" t="e">
        <f t="shared" ca="1" si="142"/>
        <v>#REF!</v>
      </c>
      <c r="BG87" s="855" t="e">
        <f t="shared" ca="1" si="117"/>
        <v>#REF!</v>
      </c>
      <c r="BH87" s="859" t="e">
        <f t="shared" ca="1" si="118"/>
        <v>#REF!</v>
      </c>
      <c r="BI87" s="1659"/>
      <c r="BJ87" s="854" t="s">
        <v>297</v>
      </c>
      <c r="BK87" s="1809" t="str">
        <f>集計グループ12</f>
        <v>千葉・不動産事業</v>
      </c>
      <c r="BL87" s="1810"/>
      <c r="BM87" s="1811"/>
      <c r="BN87" s="855" t="e">
        <f ca="1">SUMIFS(INDIRECT("実行度合表集計!C"&amp;BN103,FALSE),実行度合表集計!$I:$I,BK87,実行度合表集計!$S:$S,$A$76,実行度合表集計!$D:$D,"&lt;&gt;")</f>
        <v>#REF!</v>
      </c>
      <c r="BO87" s="845" t="e">
        <f t="shared" ca="1" si="130"/>
        <v>#REF!</v>
      </c>
      <c r="BP87" s="856" t="e">
        <f ca="1">SUMIFS(INDIRECT("実行度合表集計!C"&amp;BP103,FALSE),実行度合表集計!$I:$I,BK87,実行度合表集計!$S:$S,$A$76,実行度合表集計!$D:$D,"&lt;&gt;")</f>
        <v>#REF!</v>
      </c>
      <c r="BQ87" s="855" t="e">
        <f ca="1">BP87-SUMIFS(実行度合表集計!$Q:$Q,実行度合表集計!$I:$I,BK87,実行度合表集計!$S:$S,$A$76,実行度合表集計!$D:$D,"&lt;&gt;")*1000</f>
        <v>#REF!</v>
      </c>
      <c r="BR87" s="857" t="e">
        <f ca="1">SUMIFS(INDIRECT("実行度合表集計!C"&amp;BR103,FALSE),実行度合表集計!$I:$I,BK87,実行度合表集計!$S:$S,$A$76,実行度合表集計!$D:$D,"&lt;&gt;")*集計フラグ12</f>
        <v>#REF!</v>
      </c>
      <c r="BS87" s="1809" t="str">
        <f>集計グループ12</f>
        <v>千葉・不動産事業</v>
      </c>
      <c r="BT87" s="1810"/>
      <c r="BU87" s="1811"/>
      <c r="BV87" s="855" t="e">
        <f ca="1">SUMIFS(INDIRECT("実行度合表集計!C"&amp;BV103,FALSE),実行度合表集計!$I:$I,BS87,実行度合表集計!$S:$S,$A$76,実行度合表集計!$D:$D,"&lt;&gt;")</f>
        <v>#REF!</v>
      </c>
      <c r="BW87" s="845" t="e">
        <f t="shared" ca="1" si="131"/>
        <v>#REF!</v>
      </c>
      <c r="BX87" s="856" t="e">
        <f ca="1">SUMIFS(INDIRECT("実行度合表集計!C"&amp;BX103,FALSE),実行度合表集計!$I:$I,BS87,実行度合表集計!$S:$S,$A$76,実行度合表集計!$D:$D,"&lt;&gt;")</f>
        <v>#REF!</v>
      </c>
      <c r="BY87" s="855" t="e">
        <f ca="1">BX87-SUMIFS(実行度合表集計!$Q:$Q,実行度合表集計!$I:$I,BS87,実行度合表集計!$S:$S,$A$76,実行度合表集計!$D:$D,"&lt;&gt;")*1000</f>
        <v>#REF!</v>
      </c>
      <c r="BZ87" s="857" t="e">
        <f ca="1">SUMIFS(INDIRECT("実行度合表集計!C"&amp;BZ103,FALSE),実行度合表集計!$I:$I,BS87,実行度合表集計!$S:$S,$A$76,実行度合表集計!$D:$D,"&lt;&gt;")*集計フラグ12</f>
        <v>#REF!</v>
      </c>
      <c r="CA87" s="1809" t="str">
        <f>集計グループ12</f>
        <v>千葉・不動産事業</v>
      </c>
      <c r="CB87" s="1810"/>
      <c r="CC87" s="1811"/>
      <c r="CD87" s="855" t="e">
        <f ca="1">SUMIFS(INDIRECT("実行度合表集計!C"&amp;CD103,FALSE),実行度合表集計!$I:$I,CA87,実行度合表集計!$S:$S,$A$76,実行度合表集計!$D:$D,"&lt;&gt;")</f>
        <v>#REF!</v>
      </c>
      <c r="CE87" s="845" t="e">
        <f t="shared" ca="1" si="132"/>
        <v>#REF!</v>
      </c>
      <c r="CF87" s="856" t="e">
        <f ca="1">SUMIFS(INDIRECT("実行度合表集計!C"&amp;CF103,FALSE),実行度合表集計!$I:$I,CA87,実行度合表集計!$S:$S,$A$76,実行度合表集計!$D:$D,"&lt;&gt;")</f>
        <v>#REF!</v>
      </c>
      <c r="CG87" s="855" t="e">
        <f ca="1">CF87-SUMIFS(実行度合表集計!$Q:$Q,実行度合表集計!$I:$I,CA87,実行度合表集計!$S:$S,$A$76,実行度合表集計!$D:$D,"&lt;&gt;")*1000</f>
        <v>#REF!</v>
      </c>
      <c r="CH87" s="857" t="e">
        <f ca="1">SUMIFS(INDIRECT("実行度合表集計!C"&amp;CH103,FALSE),実行度合表集計!$I:$I,CA87,実行度合表集計!$S:$S,$A$76,実行度合表集計!$D:$D,"&lt;&gt;")*集計フラグ12</f>
        <v>#REF!</v>
      </c>
      <c r="CI87" s="858" t="e">
        <f t="shared" ca="1" si="133"/>
        <v>#REF!</v>
      </c>
      <c r="CJ87" s="845" t="e">
        <f t="shared" ca="1" si="141"/>
        <v>#REF!</v>
      </c>
      <c r="CK87" s="855" t="e">
        <f t="shared" ca="1" si="135"/>
        <v>#REF!</v>
      </c>
      <c r="CL87" s="857" t="e">
        <f t="shared" ca="1" si="136"/>
        <v>#REF!</v>
      </c>
      <c r="CM87" s="1659"/>
      <c r="CN87" s="854" t="s">
        <v>297</v>
      </c>
      <c r="CO87" s="1809" t="str">
        <f>集計グループ12</f>
        <v>千葉・不動産事業</v>
      </c>
      <c r="CP87" s="1810"/>
      <c r="CQ87" s="1811"/>
      <c r="CR87" s="855" t="e">
        <f ca="1">SUMIFS(INDIRECT("実行度合表集計!C"&amp;CR103,FALSE),実行度合表集計!$I:$I,CO87,実行度合表集計!$S:$S,$A$76,実行度合表集計!$D:$D,"&lt;&gt;")</f>
        <v>#REF!</v>
      </c>
      <c r="CS87" s="845" t="e">
        <f t="shared" ca="1" si="137"/>
        <v>#REF!</v>
      </c>
      <c r="CT87" s="856" t="e">
        <f ca="1">SUMIFS(INDIRECT("実行度合表集計!C"&amp;CT103,FALSE),実行度合表集計!$I:$I,CO87,実行度合表集計!$S:$S,$A$76,実行度合表集計!$D:$D,"&lt;&gt;")</f>
        <v>#REF!</v>
      </c>
      <c r="CU87" s="855" t="e">
        <f ca="1">CT87-SUMIFS(実行度合表集計!$Q:$Q,実行度合表集計!$I:$I,CO87,実行度合表集計!$S:$S,$A$76,実行度合表集計!$D:$D,"&lt;&gt;")*1000</f>
        <v>#REF!</v>
      </c>
      <c r="CV87" s="857" t="e">
        <f ca="1">SUMIFS(INDIRECT("実行度合表集計!C"&amp;CV103,FALSE),実行度合表集計!$I:$I,CO87,実行度合表集計!$S:$S,$A$76,実行度合表集計!$D:$D,"&lt;&gt;")*集計フラグ12</f>
        <v>#REF!</v>
      </c>
      <c r="CW87" s="1809" t="str">
        <f>集計グループ12</f>
        <v>千葉・不動産事業</v>
      </c>
      <c r="CX87" s="1810"/>
      <c r="CY87" s="1811"/>
      <c r="CZ87" s="855" t="e">
        <f ca="1">SUMIFS(INDIRECT("実行度合表集計!C"&amp;CZ103,FALSE),実行度合表集計!$I:$I,CW87,実行度合表集計!$S:$S,$A$76,実行度合表集計!$D:$D,"&lt;&gt;")</f>
        <v>#REF!</v>
      </c>
      <c r="DA87" s="845" t="e">
        <f t="shared" ca="1" si="138"/>
        <v>#REF!</v>
      </c>
      <c r="DB87" s="856" t="e">
        <f ca="1">SUMIFS(INDIRECT("実行度合表集計!C"&amp;DB103,FALSE),実行度合表集計!$I:$I,CW87,実行度合表集計!$S:$S,$A$76,実行度合表集計!$D:$D,"&lt;&gt;")</f>
        <v>#REF!</v>
      </c>
      <c r="DC87" s="855" t="e">
        <f ca="1">DB87-SUMIFS(実行度合表集計!$Q:$Q,実行度合表集計!$I:$I,CW87,実行度合表集計!$S:$S,$A$76,実行度合表集計!$D:$D,"&lt;&gt;")*1000</f>
        <v>#REF!</v>
      </c>
      <c r="DD87" s="857" t="e">
        <f ca="1">SUMIFS(INDIRECT("実行度合表集計!C"&amp;DD103,FALSE),実行度合表集計!$I:$I,CW87,実行度合表集計!$S:$S,$A$76,実行度合表集計!$D:$D,"&lt;&gt;")*集計フラグ12</f>
        <v>#REF!</v>
      </c>
      <c r="DE87" s="1809" t="str">
        <f>集計グループ12</f>
        <v>千葉・不動産事業</v>
      </c>
      <c r="DF87" s="1810"/>
      <c r="DG87" s="1811"/>
      <c r="DH87" s="855" t="e">
        <f ca="1">SUMIFS(INDIRECT("実行度合表集計!C"&amp;DH103,FALSE),実行度合表集計!$I:$I,DE87,実行度合表集計!$S:$S,$A$76,実行度合表集計!$D:$D,"&lt;&gt;")</f>
        <v>#REF!</v>
      </c>
      <c r="DI87" s="845" t="e">
        <f t="shared" ca="1" si="139"/>
        <v>#REF!</v>
      </c>
      <c r="DJ87" s="856" t="e">
        <f ca="1">SUMIFS(INDIRECT("実行度合表集計!C"&amp;DJ103,FALSE),実行度合表集計!$I:$I,DE87,実行度合表集計!$S:$S,$A$76,実行度合表集計!$D:$D,"&lt;&gt;")</f>
        <v>#REF!</v>
      </c>
      <c r="DK87" s="855" t="e">
        <f ca="1">DJ87-SUMIFS(実行度合表集計!$Q:$Q,実行度合表集計!$I:$I,DE87,実行度合表集計!$S:$S,$A$76,実行度合表集計!$D:$D,"&lt;&gt;")*1000</f>
        <v>#REF!</v>
      </c>
      <c r="DL87" s="857" t="e">
        <f ca="1">SUMIFS(INDIRECT("実行度合表集計!C"&amp;DL103,FALSE),実行度合表集計!$I:$I,DE87,実行度合表集計!$S:$S,$A$76,実行度合表集計!$D:$D,"&lt;&gt;")*集計フラグ12</f>
        <v>#REF!</v>
      </c>
      <c r="DM87" s="858" t="e">
        <f t="shared" ca="1" si="119"/>
        <v>#REF!</v>
      </c>
      <c r="DN87" s="845" t="e">
        <f t="shared" ca="1" si="140"/>
        <v>#REF!</v>
      </c>
      <c r="DO87" s="855" t="e">
        <f t="shared" ca="1" si="120"/>
        <v>#REF!</v>
      </c>
      <c r="DP87" s="859" t="e">
        <f t="shared" ca="1" si="121"/>
        <v>#REF!</v>
      </c>
      <c r="DR87" s="971"/>
      <c r="DS87" s="852"/>
      <c r="DT87" s="853"/>
    </row>
    <row r="88" spans="1:124" ht="14.1" customHeight="1" x14ac:dyDescent="0.25">
      <c r="A88" s="1659"/>
      <c r="B88" s="854" t="s">
        <v>298</v>
      </c>
      <c r="C88" s="1809" t="str">
        <f>集計グループ13</f>
        <v>社会福祉事業</v>
      </c>
      <c r="D88" s="1810"/>
      <c r="E88" s="1811"/>
      <c r="F88" s="855" t="e">
        <f ca="1">SUMIFS(INDIRECT("実行度合表集計!C"&amp;F103,FALSE),実行度合表集計!$I:$I,C88,実行度合表集計!$S:$S,$A$76,実行度合表集計!$D:$D,"&lt;&gt;")</f>
        <v>#REF!</v>
      </c>
      <c r="G88" s="845" t="e">
        <f t="shared" ca="1" si="122"/>
        <v>#REF!</v>
      </c>
      <c r="H88" s="856" t="e">
        <f ca="1">SUMIFS(INDIRECT("実行度合表集計!C"&amp;H103,FALSE),実行度合表集計!$I:$I,C88,実行度合表集計!$S:$S,$A$76,実行度合表集計!$D:$D,"&lt;&gt;")</f>
        <v>#REF!</v>
      </c>
      <c r="I88" s="855" t="e">
        <f ca="1">H88-SUMIFS(実行度合表集計!$Q:$Q,実行度合表集計!$I:$I,C88,実行度合表集計!$S:$S,$A$76,実行度合表集計!$D:$D,"&lt;&gt;")*1000</f>
        <v>#REF!</v>
      </c>
      <c r="J88" s="857" t="e">
        <f ca="1">SUMIFS(INDIRECT("実行度合表集計!C"&amp;J103,FALSE),実行度合表集計!$I:$I,C88,実行度合表集計!$S:$S,$A$76,実行度合表集計!$D:$D,"&lt;&gt;")*集計フラグ13</f>
        <v>#REF!</v>
      </c>
      <c r="K88" s="1809" t="str">
        <f>集計グループ13</f>
        <v>社会福祉事業</v>
      </c>
      <c r="L88" s="1810"/>
      <c r="M88" s="1811"/>
      <c r="N88" s="855" t="e">
        <f ca="1">SUMIFS(INDIRECT("実行度合表集計!C"&amp;N103,FALSE),実行度合表集計!$I:$I,K88,実行度合表集計!$S:$S,$A$76,実行度合表集計!$D:$D,"&lt;&gt;")</f>
        <v>#REF!</v>
      </c>
      <c r="O88" s="845" t="e">
        <f t="shared" ca="1" si="123"/>
        <v>#REF!</v>
      </c>
      <c r="P88" s="856" t="e">
        <f ca="1">SUMIFS(INDIRECT("実行度合表集計!C"&amp;P103,FALSE),実行度合表集計!$I:$I,K88,実行度合表集計!$S:$S,$A$76,実行度合表集計!$D:$D,"&lt;&gt;")</f>
        <v>#REF!</v>
      </c>
      <c r="Q88" s="855" t="e">
        <f ca="1">P88-SUMIFS(実行度合表集計!$Q:$Q,実行度合表集計!$I:$I,K88,実行度合表集計!$S:$S,$A$76,実行度合表集計!$D:$D,"&lt;&gt;")*1000</f>
        <v>#REF!</v>
      </c>
      <c r="R88" s="857" t="e">
        <f ca="1">SUMIFS(INDIRECT("実行度合表集計!C"&amp;R103,FALSE),実行度合表集計!$I:$I,K88,実行度合表集計!$S:$S,$A$76,実行度合表集計!$D:$D,"&lt;&gt;")*集計フラグ13</f>
        <v>#REF!</v>
      </c>
      <c r="S88" s="1809" t="str">
        <f>集計グループ13</f>
        <v>社会福祉事業</v>
      </c>
      <c r="T88" s="1810"/>
      <c r="U88" s="1811"/>
      <c r="V88" s="855" t="e">
        <f ca="1">SUMIFS(INDIRECT("実行度合表集計!C"&amp;V103,FALSE),実行度合表集計!$I:$I,S88,実行度合表集計!$S:$S,$A$76,実行度合表集計!$D:$D,"&lt;&gt;")</f>
        <v>#REF!</v>
      </c>
      <c r="W88" s="845" t="e">
        <f t="shared" ca="1" si="124"/>
        <v>#REF!</v>
      </c>
      <c r="X88" s="856" t="e">
        <f ca="1">SUMIFS(INDIRECT("実行度合表集計!C"&amp;X103,FALSE),実行度合表集計!$I:$I,S88,実行度合表集計!$S:$S,$A$76,実行度合表集計!$D:$D,"&lt;&gt;")</f>
        <v>#REF!</v>
      </c>
      <c r="Y88" s="855" t="e">
        <f ca="1">X88-SUMIFS(実行度合表集計!$Q:$Q,実行度合表集計!$I:$I,S88,実行度合表集計!$S:$S,$A$76,実行度合表集計!$D:$D,"&lt;&gt;")*1000</f>
        <v>#REF!</v>
      </c>
      <c r="Z88" s="857" t="e">
        <f ca="1">SUMIFS(INDIRECT("実行度合表集計!C"&amp;Z103,FALSE),実行度合表集計!$I:$I,S88,実行度合表集計!$S:$S,$A$76,実行度合表集計!$D:$D,"&lt;&gt;")*集計フラグ13</f>
        <v>#REF!</v>
      </c>
      <c r="AA88" s="858" t="e">
        <f t="shared" ca="1" si="113"/>
        <v>#REF!</v>
      </c>
      <c r="AB88" s="845" t="e">
        <f t="shared" ca="1" si="125"/>
        <v>#REF!</v>
      </c>
      <c r="AC88" s="855" t="e">
        <f t="shared" ca="1" si="114"/>
        <v>#REF!</v>
      </c>
      <c r="AD88" s="857" t="e">
        <f t="shared" ca="1" si="115"/>
        <v>#REF!</v>
      </c>
      <c r="AE88" s="1659"/>
      <c r="AF88" s="854" t="s">
        <v>298</v>
      </c>
      <c r="AG88" s="1809" t="str">
        <f>集計グループ13</f>
        <v>社会福祉事業</v>
      </c>
      <c r="AH88" s="1810"/>
      <c r="AI88" s="1811"/>
      <c r="AJ88" s="855" t="e">
        <f ca="1">SUMIFS(INDIRECT("実行度合表集計!C"&amp;AJ103,FALSE),実行度合表集計!$I:$I,AG88,実行度合表集計!$S:$S,$A$76,実行度合表集計!$D:$D,"&lt;&gt;")</f>
        <v>#REF!</v>
      </c>
      <c r="AK88" s="845" t="e">
        <f t="shared" ca="1" si="126"/>
        <v>#REF!</v>
      </c>
      <c r="AL88" s="856" t="e">
        <f ca="1">SUMIFS(INDIRECT("実行度合表集計!C"&amp;AL103,FALSE),実行度合表集計!$I:$I,AG88,実行度合表集計!$S:$S,$A$76,実行度合表集計!$D:$D,"&lt;&gt;")</f>
        <v>#REF!</v>
      </c>
      <c r="AM88" s="855" t="e">
        <f ca="1">AL88-SUMIFS(実行度合表集計!$Q:$Q,実行度合表集計!$I:$I,AG88,実行度合表集計!$S:$S,$A$76,実行度合表集計!$D:$D,"&lt;&gt;")*1000</f>
        <v>#REF!</v>
      </c>
      <c r="AN88" s="857" t="e">
        <f ca="1">SUMIFS(INDIRECT("実行度合表集計!C"&amp;AN103,FALSE),実行度合表集計!$I:$I,AG88,実行度合表集計!$S:$S,$A$76,実行度合表集計!$D:$D,"&lt;&gt;")*集計フラグ13</f>
        <v>#REF!</v>
      </c>
      <c r="AO88" s="1809" t="str">
        <f>集計グループ13</f>
        <v>社会福祉事業</v>
      </c>
      <c r="AP88" s="1810"/>
      <c r="AQ88" s="1811"/>
      <c r="AR88" s="855" t="e">
        <f ca="1">SUMIFS(INDIRECT("実行度合表集計!C"&amp;AR103,FALSE),実行度合表集計!$I:$I,AO88,実行度合表集計!$S:$S,$A$76,実行度合表集計!$D:$D,"&lt;&gt;")</f>
        <v>#REF!</v>
      </c>
      <c r="AS88" s="845" t="e">
        <f t="shared" ca="1" si="127"/>
        <v>#REF!</v>
      </c>
      <c r="AT88" s="856" t="e">
        <f ca="1">SUMIFS(INDIRECT("実行度合表集計!C"&amp;AT103,FALSE),実行度合表集計!$I:$I,AO88,実行度合表集計!$S:$S,$A$76,実行度合表集計!$D:$D,"&lt;&gt;")</f>
        <v>#REF!</v>
      </c>
      <c r="AU88" s="855" t="e">
        <f ca="1">AT88-SUMIFS(実行度合表集計!$Q:$Q,実行度合表集計!$I:$I,AO88,実行度合表集計!$S:$S,$A$76,実行度合表集計!$D:$D,"&lt;&gt;")*1000</f>
        <v>#REF!</v>
      </c>
      <c r="AV88" s="857" t="e">
        <f ca="1">SUMIFS(INDIRECT("実行度合表集計!C"&amp;AV103,FALSE),実行度合表集計!$I:$I,AO88,実行度合表集計!$S:$S,$A$76,実行度合表集計!$D:$D,"&lt;&gt;")*集計フラグ13</f>
        <v>#REF!</v>
      </c>
      <c r="AW88" s="1809" t="str">
        <f>集計グループ13</f>
        <v>社会福祉事業</v>
      </c>
      <c r="AX88" s="1810"/>
      <c r="AY88" s="1811"/>
      <c r="AZ88" s="855" t="e">
        <f ca="1">SUMIFS(INDIRECT("実行度合表集計!C"&amp;AZ103,FALSE),実行度合表集計!$I:$I,AW88,実行度合表集計!$S:$S,$A$76,実行度合表集計!$D:$D,"&lt;&gt;")</f>
        <v>#REF!</v>
      </c>
      <c r="BA88" s="845" t="e">
        <f t="shared" ca="1" si="128"/>
        <v>#REF!</v>
      </c>
      <c r="BB88" s="856" t="e">
        <f ca="1">SUMIFS(INDIRECT("実行度合表集計!C"&amp;BB103,FALSE),実行度合表集計!$I:$I,AW88,実行度合表集計!$S:$S,$A$76,実行度合表集計!$D:$D,"&lt;&gt;")</f>
        <v>#REF!</v>
      </c>
      <c r="BC88" s="855" t="e">
        <f ca="1">BB88-SUMIFS(実行度合表集計!$Q:$Q,実行度合表集計!$I:$I,AW88,実行度合表集計!$S:$S,$A$76,実行度合表集計!$D:$D,"&lt;&gt;")*1000</f>
        <v>#REF!</v>
      </c>
      <c r="BD88" s="857" t="e">
        <f ca="1">SUMIFS(INDIRECT("実行度合表集計!C"&amp;BD103,FALSE),実行度合表集計!$I:$I,AW88,実行度合表集計!$S:$S,$A$76,実行度合表集計!$D:$D,"&lt;&gt;")*集計フラグ13</f>
        <v>#REF!</v>
      </c>
      <c r="BE88" s="858" t="e">
        <f t="shared" ca="1" si="116"/>
        <v>#REF!</v>
      </c>
      <c r="BF88" s="845" t="e">
        <f t="shared" ca="1" si="142"/>
        <v>#REF!</v>
      </c>
      <c r="BG88" s="855" t="e">
        <f t="shared" ca="1" si="117"/>
        <v>#REF!</v>
      </c>
      <c r="BH88" s="859" t="e">
        <f t="shared" ca="1" si="118"/>
        <v>#REF!</v>
      </c>
      <c r="BI88" s="1659"/>
      <c r="BJ88" s="854" t="s">
        <v>298</v>
      </c>
      <c r="BK88" s="1809" t="str">
        <f>集計グループ13</f>
        <v>社会福祉事業</v>
      </c>
      <c r="BL88" s="1810"/>
      <c r="BM88" s="1811"/>
      <c r="BN88" s="855" t="e">
        <f ca="1">SUMIFS(INDIRECT("実行度合表集計!C"&amp;BN103,FALSE),実行度合表集計!$I:$I,BK88,実行度合表集計!$S:$S,$A$76,実行度合表集計!$D:$D,"&lt;&gt;")</f>
        <v>#REF!</v>
      </c>
      <c r="BO88" s="845" t="e">
        <f t="shared" ca="1" si="130"/>
        <v>#REF!</v>
      </c>
      <c r="BP88" s="856" t="e">
        <f ca="1">SUMIFS(INDIRECT("実行度合表集計!C"&amp;BP103,FALSE),実行度合表集計!$I:$I,BK88,実行度合表集計!$S:$S,$A$76,実行度合表集計!$D:$D,"&lt;&gt;")</f>
        <v>#REF!</v>
      </c>
      <c r="BQ88" s="855" t="e">
        <f ca="1">BP88-SUMIFS(実行度合表集計!$Q:$Q,実行度合表集計!$I:$I,BK88,実行度合表集計!$S:$S,$A$76,実行度合表集計!$D:$D,"&lt;&gt;")*1000</f>
        <v>#REF!</v>
      </c>
      <c r="BR88" s="857" t="e">
        <f ca="1">SUMIFS(INDIRECT("実行度合表集計!C"&amp;BR103,FALSE),実行度合表集計!$I:$I,BK88,実行度合表集計!$S:$S,$A$76,実行度合表集計!$D:$D,"&lt;&gt;")*集計フラグ13</f>
        <v>#REF!</v>
      </c>
      <c r="BS88" s="1809" t="str">
        <f>集計グループ13</f>
        <v>社会福祉事業</v>
      </c>
      <c r="BT88" s="1810"/>
      <c r="BU88" s="1811"/>
      <c r="BV88" s="855" t="e">
        <f ca="1">SUMIFS(INDIRECT("実行度合表集計!C"&amp;BV103,FALSE),実行度合表集計!$I:$I,BS88,実行度合表集計!$S:$S,$A$76,実行度合表集計!$D:$D,"&lt;&gt;")</f>
        <v>#REF!</v>
      </c>
      <c r="BW88" s="845" t="e">
        <f t="shared" ca="1" si="131"/>
        <v>#REF!</v>
      </c>
      <c r="BX88" s="856" t="e">
        <f ca="1">SUMIFS(INDIRECT("実行度合表集計!C"&amp;BX103,FALSE),実行度合表集計!$I:$I,BS88,実行度合表集計!$S:$S,$A$76,実行度合表集計!$D:$D,"&lt;&gt;")</f>
        <v>#REF!</v>
      </c>
      <c r="BY88" s="855" t="e">
        <f ca="1">BX88-SUMIFS(実行度合表集計!$Q:$Q,実行度合表集計!$I:$I,BS88,実行度合表集計!$S:$S,$A$76,実行度合表集計!$D:$D,"&lt;&gt;")*1000</f>
        <v>#REF!</v>
      </c>
      <c r="BZ88" s="857" t="e">
        <f ca="1">SUMIFS(INDIRECT("実行度合表集計!C"&amp;BZ103,FALSE),実行度合表集計!$I:$I,BS88,実行度合表集計!$S:$S,$A$76,実行度合表集計!$D:$D,"&lt;&gt;")*集計フラグ13</f>
        <v>#REF!</v>
      </c>
      <c r="CA88" s="1809" t="str">
        <f>集計グループ13</f>
        <v>社会福祉事業</v>
      </c>
      <c r="CB88" s="1810"/>
      <c r="CC88" s="1811"/>
      <c r="CD88" s="855" t="e">
        <f ca="1">SUMIFS(INDIRECT("実行度合表集計!C"&amp;CD103,FALSE),実行度合表集計!$I:$I,CA88,実行度合表集計!$S:$S,$A$76,実行度合表集計!$D:$D,"&lt;&gt;")</f>
        <v>#REF!</v>
      </c>
      <c r="CE88" s="845" t="e">
        <f t="shared" ca="1" si="132"/>
        <v>#REF!</v>
      </c>
      <c r="CF88" s="856" t="e">
        <f ca="1">SUMIFS(INDIRECT("実行度合表集計!C"&amp;CF103,FALSE),実行度合表集計!$I:$I,CA88,実行度合表集計!$S:$S,$A$76,実行度合表集計!$D:$D,"&lt;&gt;")</f>
        <v>#REF!</v>
      </c>
      <c r="CG88" s="855" t="e">
        <f ca="1">CF88-SUMIFS(実行度合表集計!$Q:$Q,実行度合表集計!$I:$I,CA88,実行度合表集計!$S:$S,$A$76,実行度合表集計!$D:$D,"&lt;&gt;")*1000</f>
        <v>#REF!</v>
      </c>
      <c r="CH88" s="857" t="e">
        <f ca="1">SUMIFS(INDIRECT("実行度合表集計!C"&amp;CH103,FALSE),実行度合表集計!$I:$I,CA88,実行度合表集計!$S:$S,$A$76,実行度合表集計!$D:$D,"&lt;&gt;")*集計フラグ13</f>
        <v>#REF!</v>
      </c>
      <c r="CI88" s="858" t="e">
        <f t="shared" ca="1" si="133"/>
        <v>#REF!</v>
      </c>
      <c r="CJ88" s="845" t="e">
        <f t="shared" ca="1" si="141"/>
        <v>#REF!</v>
      </c>
      <c r="CK88" s="855" t="e">
        <f t="shared" ca="1" si="135"/>
        <v>#REF!</v>
      </c>
      <c r="CL88" s="857" t="e">
        <f t="shared" ca="1" si="136"/>
        <v>#REF!</v>
      </c>
      <c r="CM88" s="1659"/>
      <c r="CN88" s="854" t="s">
        <v>298</v>
      </c>
      <c r="CO88" s="1809" t="str">
        <f>集計グループ13</f>
        <v>社会福祉事業</v>
      </c>
      <c r="CP88" s="1810"/>
      <c r="CQ88" s="1811"/>
      <c r="CR88" s="855" t="e">
        <f ca="1">SUMIFS(INDIRECT("実行度合表集計!C"&amp;CR103,FALSE),実行度合表集計!$I:$I,CO88,実行度合表集計!$S:$S,$A$76,実行度合表集計!$D:$D,"&lt;&gt;")</f>
        <v>#REF!</v>
      </c>
      <c r="CS88" s="845" t="e">
        <f t="shared" ca="1" si="137"/>
        <v>#REF!</v>
      </c>
      <c r="CT88" s="856" t="e">
        <f ca="1">SUMIFS(INDIRECT("実行度合表集計!C"&amp;CT103,FALSE),実行度合表集計!$I:$I,CO88,実行度合表集計!$S:$S,$A$76,実行度合表集計!$D:$D,"&lt;&gt;")</f>
        <v>#REF!</v>
      </c>
      <c r="CU88" s="855" t="e">
        <f ca="1">CT88-SUMIFS(実行度合表集計!$Q:$Q,実行度合表集計!$I:$I,CO88,実行度合表集計!$S:$S,$A$76,実行度合表集計!$D:$D,"&lt;&gt;")*1000</f>
        <v>#REF!</v>
      </c>
      <c r="CV88" s="857" t="e">
        <f ca="1">SUMIFS(INDIRECT("実行度合表集計!C"&amp;CV103,FALSE),実行度合表集計!$I:$I,CO88,実行度合表集計!$S:$S,$A$76,実行度合表集計!$D:$D,"&lt;&gt;")*集計フラグ13</f>
        <v>#REF!</v>
      </c>
      <c r="CW88" s="1809" t="str">
        <f>集計グループ13</f>
        <v>社会福祉事業</v>
      </c>
      <c r="CX88" s="1810"/>
      <c r="CY88" s="1811"/>
      <c r="CZ88" s="855" t="e">
        <f ca="1">SUMIFS(INDIRECT("実行度合表集計!C"&amp;CZ103,FALSE),実行度合表集計!$I:$I,CW88,実行度合表集計!$S:$S,$A$76,実行度合表集計!$D:$D,"&lt;&gt;")</f>
        <v>#REF!</v>
      </c>
      <c r="DA88" s="845" t="e">
        <f t="shared" ca="1" si="138"/>
        <v>#REF!</v>
      </c>
      <c r="DB88" s="856" t="e">
        <f ca="1">SUMIFS(INDIRECT("実行度合表集計!C"&amp;DB103,FALSE),実行度合表集計!$I:$I,CW88,実行度合表集計!$S:$S,$A$76,実行度合表集計!$D:$D,"&lt;&gt;")</f>
        <v>#REF!</v>
      </c>
      <c r="DC88" s="855" t="e">
        <f ca="1">DB88-SUMIFS(実行度合表集計!$Q:$Q,実行度合表集計!$I:$I,CW88,実行度合表集計!$S:$S,$A$76,実行度合表集計!$D:$D,"&lt;&gt;")*1000</f>
        <v>#REF!</v>
      </c>
      <c r="DD88" s="857" t="e">
        <f ca="1">SUMIFS(INDIRECT("実行度合表集計!C"&amp;DD103,FALSE),実行度合表集計!$I:$I,CW88,実行度合表集計!$S:$S,$A$76,実行度合表集計!$D:$D,"&lt;&gt;")*集計フラグ13</f>
        <v>#REF!</v>
      </c>
      <c r="DE88" s="1809" t="str">
        <f>集計グループ13</f>
        <v>社会福祉事業</v>
      </c>
      <c r="DF88" s="1810"/>
      <c r="DG88" s="1811"/>
      <c r="DH88" s="855" t="e">
        <f ca="1">SUMIFS(INDIRECT("実行度合表集計!C"&amp;DH103,FALSE),実行度合表集計!$I:$I,DE88,実行度合表集計!$S:$S,$A$76,実行度合表集計!$D:$D,"&lt;&gt;")</f>
        <v>#REF!</v>
      </c>
      <c r="DI88" s="845" t="e">
        <f t="shared" ca="1" si="139"/>
        <v>#REF!</v>
      </c>
      <c r="DJ88" s="856" t="e">
        <f ca="1">SUMIFS(INDIRECT("実行度合表集計!C"&amp;DJ103,FALSE),実行度合表集計!$I:$I,DE88,実行度合表集計!$S:$S,$A$76,実行度合表集計!$D:$D,"&lt;&gt;")</f>
        <v>#REF!</v>
      </c>
      <c r="DK88" s="855" t="e">
        <f ca="1">DJ88-SUMIFS(実行度合表集計!$Q:$Q,実行度合表集計!$I:$I,DE88,実行度合表集計!$S:$S,$A$76,実行度合表集計!$D:$D,"&lt;&gt;")*1000</f>
        <v>#REF!</v>
      </c>
      <c r="DL88" s="857" t="e">
        <f ca="1">SUMIFS(INDIRECT("実行度合表集計!C"&amp;DL103,FALSE),実行度合表集計!$I:$I,DE88,実行度合表集計!$S:$S,$A$76,実行度合表集計!$D:$D,"&lt;&gt;")*集計フラグ13</f>
        <v>#REF!</v>
      </c>
      <c r="DM88" s="858" t="e">
        <f t="shared" ca="1" si="119"/>
        <v>#REF!</v>
      </c>
      <c r="DN88" s="845" t="e">
        <f t="shared" ca="1" si="140"/>
        <v>#REF!</v>
      </c>
      <c r="DO88" s="855" t="e">
        <f t="shared" ca="1" si="120"/>
        <v>#REF!</v>
      </c>
      <c r="DP88" s="859" t="e">
        <f t="shared" ca="1" si="121"/>
        <v>#REF!</v>
      </c>
      <c r="DR88" s="971"/>
      <c r="DS88" s="852"/>
      <c r="DT88" s="853"/>
    </row>
    <row r="89" spans="1:124" ht="14.1" customHeight="1" x14ac:dyDescent="0.25">
      <c r="A89" s="1659"/>
      <c r="B89" s="854" t="s">
        <v>299</v>
      </c>
      <c r="C89" s="1809" t="str">
        <f>集計グループ14</f>
        <v>第一建材工業</v>
      </c>
      <c r="D89" s="1810"/>
      <c r="E89" s="1811"/>
      <c r="F89" s="855" t="e">
        <f ca="1">SUMIFS(INDIRECT("実行度合表集計!C"&amp;F103,FALSE),実行度合表集計!$I:$I,C89,実行度合表集計!$S:$S,$A$76,実行度合表集計!$D:$D,"&lt;&gt;")</f>
        <v>#REF!</v>
      </c>
      <c r="G89" s="845" t="e">
        <f t="shared" ca="1" si="122"/>
        <v>#REF!</v>
      </c>
      <c r="H89" s="856" t="e">
        <f ca="1">SUMIFS(INDIRECT("実行度合表集計!C"&amp;H103,FALSE),実行度合表集計!$I:$I,C89,実行度合表集計!$S:$S,$A$76,実行度合表集計!$D:$D,"&lt;&gt;")</f>
        <v>#REF!</v>
      </c>
      <c r="I89" s="855" t="e">
        <f ca="1">H89-SUMIFS(実行度合表集計!$Q:$Q,実行度合表集計!$I:$I,C89,実行度合表集計!$S:$S,$A$76,実行度合表集計!$D:$D,"&lt;&gt;")*1000</f>
        <v>#REF!</v>
      </c>
      <c r="J89" s="857" t="e">
        <f ca="1">SUMIFS(INDIRECT("実行度合表集計!C"&amp;J103,FALSE),実行度合表集計!$I:$I,C89,実行度合表集計!$S:$S,$A$76,実行度合表集計!$D:$D,"&lt;&gt;")*集計フラグ14</f>
        <v>#REF!</v>
      </c>
      <c r="K89" s="1809" t="str">
        <f>集計グループ14</f>
        <v>第一建材工業</v>
      </c>
      <c r="L89" s="1810"/>
      <c r="M89" s="1811"/>
      <c r="N89" s="855" t="e">
        <f ca="1">SUMIFS(INDIRECT("実行度合表集計!C"&amp;N103,FALSE),実行度合表集計!$I:$I,K89,実行度合表集計!$S:$S,$A$76,実行度合表集計!$D:$D,"&lt;&gt;")</f>
        <v>#REF!</v>
      </c>
      <c r="O89" s="845" t="e">
        <f t="shared" ca="1" si="123"/>
        <v>#REF!</v>
      </c>
      <c r="P89" s="856" t="e">
        <f ca="1">SUMIFS(INDIRECT("実行度合表集計!C"&amp;P103,FALSE),実行度合表集計!$I:$I,K89,実行度合表集計!$S:$S,$A$76,実行度合表集計!$D:$D,"&lt;&gt;")</f>
        <v>#REF!</v>
      </c>
      <c r="Q89" s="855" t="e">
        <f ca="1">P89-SUMIFS(実行度合表集計!$Q:$Q,実行度合表集計!$I:$I,K89,実行度合表集計!$S:$S,$A$76,実行度合表集計!$D:$D,"&lt;&gt;")*1000</f>
        <v>#REF!</v>
      </c>
      <c r="R89" s="857" t="e">
        <f ca="1">SUMIFS(INDIRECT("実行度合表集計!C"&amp;R103,FALSE),実行度合表集計!$I:$I,K89,実行度合表集計!$S:$S,$A$76,実行度合表集計!$D:$D,"&lt;&gt;")*集計フラグ14</f>
        <v>#REF!</v>
      </c>
      <c r="S89" s="1809" t="str">
        <f>集計グループ14</f>
        <v>第一建材工業</v>
      </c>
      <c r="T89" s="1810"/>
      <c r="U89" s="1811"/>
      <c r="V89" s="855" t="e">
        <f ca="1">SUMIFS(INDIRECT("実行度合表集計!C"&amp;V103,FALSE),実行度合表集計!$I:$I,S89,実行度合表集計!$S:$S,$A$76,実行度合表集計!$D:$D,"&lt;&gt;")</f>
        <v>#REF!</v>
      </c>
      <c r="W89" s="845" t="e">
        <f t="shared" ca="1" si="124"/>
        <v>#REF!</v>
      </c>
      <c r="X89" s="856" t="e">
        <f ca="1">SUMIFS(INDIRECT("実行度合表集計!C"&amp;X103,FALSE),実行度合表集計!$I:$I,S89,実行度合表集計!$S:$S,$A$76,実行度合表集計!$D:$D,"&lt;&gt;")</f>
        <v>#REF!</v>
      </c>
      <c r="Y89" s="855" t="e">
        <f ca="1">X89-SUMIFS(実行度合表集計!$Q:$Q,実行度合表集計!$I:$I,S89,実行度合表集計!$S:$S,$A$76,実行度合表集計!$D:$D,"&lt;&gt;")*1000</f>
        <v>#REF!</v>
      </c>
      <c r="Z89" s="857" t="e">
        <f ca="1">SUMIFS(INDIRECT("実行度合表集計!C"&amp;Z103,FALSE),実行度合表集計!$I:$I,S89,実行度合表集計!$S:$S,$A$76,実行度合表集計!$D:$D,"&lt;&gt;")*集計フラグ14</f>
        <v>#REF!</v>
      </c>
      <c r="AA89" s="858" t="e">
        <f t="shared" ca="1" si="113"/>
        <v>#REF!</v>
      </c>
      <c r="AB89" s="845" t="e">
        <f t="shared" ca="1" si="125"/>
        <v>#REF!</v>
      </c>
      <c r="AC89" s="855" t="e">
        <f t="shared" ca="1" si="114"/>
        <v>#REF!</v>
      </c>
      <c r="AD89" s="857" t="e">
        <f t="shared" ca="1" si="115"/>
        <v>#REF!</v>
      </c>
      <c r="AE89" s="1659"/>
      <c r="AF89" s="854" t="s">
        <v>299</v>
      </c>
      <c r="AG89" s="1809" t="str">
        <f>集計グループ14</f>
        <v>第一建材工業</v>
      </c>
      <c r="AH89" s="1810"/>
      <c r="AI89" s="1811"/>
      <c r="AJ89" s="855" t="e">
        <f ca="1">SUMIFS(INDIRECT("実行度合表集計!C"&amp;AJ103,FALSE),実行度合表集計!$I:$I,AG89,実行度合表集計!$S:$S,$A$76,実行度合表集計!$D:$D,"&lt;&gt;")</f>
        <v>#REF!</v>
      </c>
      <c r="AK89" s="845" t="e">
        <f t="shared" ca="1" si="126"/>
        <v>#REF!</v>
      </c>
      <c r="AL89" s="856" t="e">
        <f ca="1">SUMIFS(INDIRECT("実行度合表集計!C"&amp;AL103,FALSE),実行度合表集計!$I:$I,AG89,実行度合表集計!$S:$S,$A$76,実行度合表集計!$D:$D,"&lt;&gt;")</f>
        <v>#REF!</v>
      </c>
      <c r="AM89" s="855" t="e">
        <f ca="1">AL89-SUMIFS(実行度合表集計!$Q:$Q,実行度合表集計!$I:$I,AG89,実行度合表集計!$S:$S,$A$76,実行度合表集計!$D:$D,"&lt;&gt;")*1000</f>
        <v>#REF!</v>
      </c>
      <c r="AN89" s="857" t="e">
        <f ca="1">SUMIFS(INDIRECT("実行度合表集計!C"&amp;AN103,FALSE),実行度合表集計!$I:$I,AG89,実行度合表集計!$S:$S,$A$76,実行度合表集計!$D:$D,"&lt;&gt;")*集計フラグ14</f>
        <v>#REF!</v>
      </c>
      <c r="AO89" s="1809" t="str">
        <f>集計グループ14</f>
        <v>第一建材工業</v>
      </c>
      <c r="AP89" s="1810"/>
      <c r="AQ89" s="1811"/>
      <c r="AR89" s="855" t="e">
        <f ca="1">SUMIFS(INDIRECT("実行度合表集計!C"&amp;AR103,FALSE),実行度合表集計!$I:$I,AO89,実行度合表集計!$S:$S,$A$76,実行度合表集計!$D:$D,"&lt;&gt;")</f>
        <v>#REF!</v>
      </c>
      <c r="AS89" s="845" t="e">
        <f t="shared" ca="1" si="127"/>
        <v>#REF!</v>
      </c>
      <c r="AT89" s="856" t="e">
        <f ca="1">SUMIFS(INDIRECT("実行度合表集計!C"&amp;AT103,FALSE),実行度合表集計!$I:$I,AO89,実行度合表集計!$S:$S,$A$76,実行度合表集計!$D:$D,"&lt;&gt;")</f>
        <v>#REF!</v>
      </c>
      <c r="AU89" s="855" t="e">
        <f ca="1">AT89-SUMIFS(実行度合表集計!$Q:$Q,実行度合表集計!$I:$I,AO89,実行度合表集計!$S:$S,$A$76,実行度合表集計!$D:$D,"&lt;&gt;")*1000</f>
        <v>#REF!</v>
      </c>
      <c r="AV89" s="857" t="e">
        <f ca="1">SUMIFS(INDIRECT("実行度合表集計!C"&amp;AV103,FALSE),実行度合表集計!$I:$I,AO89,実行度合表集計!$S:$S,$A$76,実行度合表集計!$D:$D,"&lt;&gt;")*集計フラグ14</f>
        <v>#REF!</v>
      </c>
      <c r="AW89" s="1809" t="str">
        <f>集計グループ14</f>
        <v>第一建材工業</v>
      </c>
      <c r="AX89" s="1810"/>
      <c r="AY89" s="1811"/>
      <c r="AZ89" s="855" t="e">
        <f ca="1">SUMIFS(INDIRECT("実行度合表集計!C"&amp;AZ103,FALSE),実行度合表集計!$I:$I,AW89,実行度合表集計!$S:$S,$A$76,実行度合表集計!$D:$D,"&lt;&gt;")</f>
        <v>#REF!</v>
      </c>
      <c r="BA89" s="845" t="e">
        <f t="shared" ca="1" si="128"/>
        <v>#REF!</v>
      </c>
      <c r="BB89" s="856" t="e">
        <f ca="1">SUMIFS(INDIRECT("実行度合表集計!C"&amp;BB103,FALSE),実行度合表集計!$I:$I,AW89,実行度合表集計!$S:$S,$A$76,実行度合表集計!$D:$D,"&lt;&gt;")</f>
        <v>#REF!</v>
      </c>
      <c r="BC89" s="855" t="e">
        <f ca="1">BB89-SUMIFS(実行度合表集計!$Q:$Q,実行度合表集計!$I:$I,AW89,実行度合表集計!$S:$S,$A$76,実行度合表集計!$D:$D,"&lt;&gt;")*1000</f>
        <v>#REF!</v>
      </c>
      <c r="BD89" s="857" t="e">
        <f ca="1">SUMIFS(INDIRECT("実行度合表集計!C"&amp;BD103,FALSE),実行度合表集計!$I:$I,AW89,実行度合表集計!$S:$S,$A$76,実行度合表集計!$D:$D,"&lt;&gt;")*集計フラグ14</f>
        <v>#REF!</v>
      </c>
      <c r="BE89" s="858" t="e">
        <f t="shared" ca="1" si="116"/>
        <v>#REF!</v>
      </c>
      <c r="BF89" s="845" t="e">
        <f t="shared" ca="1" si="142"/>
        <v>#REF!</v>
      </c>
      <c r="BG89" s="855" t="e">
        <f t="shared" ca="1" si="117"/>
        <v>#REF!</v>
      </c>
      <c r="BH89" s="859" t="e">
        <f t="shared" ca="1" si="118"/>
        <v>#REF!</v>
      </c>
      <c r="BI89" s="1659"/>
      <c r="BJ89" s="854" t="s">
        <v>299</v>
      </c>
      <c r="BK89" s="1809" t="str">
        <f>集計グループ14</f>
        <v>第一建材工業</v>
      </c>
      <c r="BL89" s="1810"/>
      <c r="BM89" s="1811"/>
      <c r="BN89" s="855" t="e">
        <f ca="1">SUMIFS(INDIRECT("実行度合表集計!C"&amp;BN103,FALSE),実行度合表集計!$I:$I,BK89,実行度合表集計!$S:$S,$A$76,実行度合表集計!$D:$D,"&lt;&gt;")</f>
        <v>#REF!</v>
      </c>
      <c r="BO89" s="845" t="e">
        <f t="shared" ca="1" si="130"/>
        <v>#REF!</v>
      </c>
      <c r="BP89" s="856" t="e">
        <f ca="1">SUMIFS(INDIRECT("実行度合表集計!C"&amp;BP103,FALSE),実行度合表集計!$I:$I,BK89,実行度合表集計!$S:$S,$A$76,実行度合表集計!$D:$D,"&lt;&gt;")</f>
        <v>#REF!</v>
      </c>
      <c r="BQ89" s="855" t="e">
        <f ca="1">BP89-SUMIFS(実行度合表集計!$Q:$Q,実行度合表集計!$I:$I,BK89,実行度合表集計!$S:$S,$A$76,実行度合表集計!$D:$D,"&lt;&gt;")*1000</f>
        <v>#REF!</v>
      </c>
      <c r="BR89" s="857" t="e">
        <f ca="1">SUMIFS(INDIRECT("実行度合表集計!C"&amp;BR103,FALSE),実行度合表集計!$I:$I,BK89,実行度合表集計!$S:$S,$A$76,実行度合表集計!$D:$D,"&lt;&gt;")*集計フラグ14</f>
        <v>#REF!</v>
      </c>
      <c r="BS89" s="1809" t="str">
        <f>集計グループ14</f>
        <v>第一建材工業</v>
      </c>
      <c r="BT89" s="1810"/>
      <c r="BU89" s="1811"/>
      <c r="BV89" s="855" t="e">
        <f ca="1">SUMIFS(INDIRECT("実行度合表集計!C"&amp;BV103,FALSE),実行度合表集計!$I:$I,BS89,実行度合表集計!$S:$S,$A$76,実行度合表集計!$D:$D,"&lt;&gt;")</f>
        <v>#REF!</v>
      </c>
      <c r="BW89" s="845" t="e">
        <f t="shared" ca="1" si="131"/>
        <v>#REF!</v>
      </c>
      <c r="BX89" s="856" t="e">
        <f ca="1">SUMIFS(INDIRECT("実行度合表集計!C"&amp;BX103,FALSE),実行度合表集計!$I:$I,BS89,実行度合表集計!$S:$S,$A$76,実行度合表集計!$D:$D,"&lt;&gt;")</f>
        <v>#REF!</v>
      </c>
      <c r="BY89" s="855" t="e">
        <f ca="1">BX89-SUMIFS(実行度合表集計!$Q:$Q,実行度合表集計!$I:$I,BS89,実行度合表集計!$S:$S,$A$76,実行度合表集計!$D:$D,"&lt;&gt;")*1000</f>
        <v>#REF!</v>
      </c>
      <c r="BZ89" s="857" t="e">
        <f ca="1">SUMIFS(INDIRECT("実行度合表集計!C"&amp;BZ103,FALSE),実行度合表集計!$I:$I,BS89,実行度合表集計!$S:$S,$A$76,実行度合表集計!$D:$D,"&lt;&gt;")*集計フラグ14</f>
        <v>#REF!</v>
      </c>
      <c r="CA89" s="1809" t="str">
        <f>集計グループ14</f>
        <v>第一建材工業</v>
      </c>
      <c r="CB89" s="1810"/>
      <c r="CC89" s="1811"/>
      <c r="CD89" s="855" t="e">
        <f ca="1">SUMIFS(INDIRECT("実行度合表集計!C"&amp;CD103,FALSE),実行度合表集計!$I:$I,CA89,実行度合表集計!$S:$S,$A$76,実行度合表集計!$D:$D,"&lt;&gt;")</f>
        <v>#REF!</v>
      </c>
      <c r="CE89" s="845" t="e">
        <f t="shared" ca="1" si="132"/>
        <v>#REF!</v>
      </c>
      <c r="CF89" s="856" t="e">
        <f ca="1">SUMIFS(INDIRECT("実行度合表集計!C"&amp;CF103,FALSE),実行度合表集計!$I:$I,CA89,実行度合表集計!$S:$S,$A$76,実行度合表集計!$D:$D,"&lt;&gt;")</f>
        <v>#REF!</v>
      </c>
      <c r="CG89" s="855" t="e">
        <f ca="1">CF89-SUMIFS(実行度合表集計!$Q:$Q,実行度合表集計!$I:$I,CA89,実行度合表集計!$S:$S,$A$76,実行度合表集計!$D:$D,"&lt;&gt;")*1000</f>
        <v>#REF!</v>
      </c>
      <c r="CH89" s="857" t="e">
        <f ca="1">SUMIFS(INDIRECT("実行度合表集計!C"&amp;CH103,FALSE),実行度合表集計!$I:$I,CA89,実行度合表集計!$S:$S,$A$76,実行度合表集計!$D:$D,"&lt;&gt;")*集計フラグ14</f>
        <v>#REF!</v>
      </c>
      <c r="CI89" s="858" t="e">
        <f t="shared" ca="1" si="133"/>
        <v>#REF!</v>
      </c>
      <c r="CJ89" s="845" t="e">
        <f t="shared" ca="1" si="141"/>
        <v>#REF!</v>
      </c>
      <c r="CK89" s="855" t="e">
        <f t="shared" ca="1" si="135"/>
        <v>#REF!</v>
      </c>
      <c r="CL89" s="857" t="e">
        <f t="shared" ca="1" si="136"/>
        <v>#REF!</v>
      </c>
      <c r="CM89" s="1659"/>
      <c r="CN89" s="854" t="s">
        <v>299</v>
      </c>
      <c r="CO89" s="1809" t="str">
        <f>集計グループ14</f>
        <v>第一建材工業</v>
      </c>
      <c r="CP89" s="1810"/>
      <c r="CQ89" s="1811"/>
      <c r="CR89" s="855" t="e">
        <f ca="1">SUMIFS(INDIRECT("実行度合表集計!C"&amp;CR103,FALSE),実行度合表集計!$I:$I,CO89,実行度合表集計!$S:$S,$A$76,実行度合表集計!$D:$D,"&lt;&gt;")</f>
        <v>#REF!</v>
      </c>
      <c r="CS89" s="845" t="e">
        <f t="shared" ca="1" si="137"/>
        <v>#REF!</v>
      </c>
      <c r="CT89" s="856" t="e">
        <f ca="1">SUMIFS(INDIRECT("実行度合表集計!C"&amp;CT103,FALSE),実行度合表集計!$I:$I,CO89,実行度合表集計!$S:$S,$A$76,実行度合表集計!$D:$D,"&lt;&gt;")</f>
        <v>#REF!</v>
      </c>
      <c r="CU89" s="855" t="e">
        <f ca="1">CT89-SUMIFS(実行度合表集計!$Q:$Q,実行度合表集計!$I:$I,CO89,実行度合表集計!$S:$S,$A$76,実行度合表集計!$D:$D,"&lt;&gt;")*1000</f>
        <v>#REF!</v>
      </c>
      <c r="CV89" s="857" t="e">
        <f ca="1">SUMIFS(INDIRECT("実行度合表集計!C"&amp;CV103,FALSE),実行度合表集計!$I:$I,CO89,実行度合表集計!$S:$S,$A$76,実行度合表集計!$D:$D,"&lt;&gt;")*集計フラグ14</f>
        <v>#REF!</v>
      </c>
      <c r="CW89" s="1809" t="str">
        <f>集計グループ14</f>
        <v>第一建材工業</v>
      </c>
      <c r="CX89" s="1810"/>
      <c r="CY89" s="1811"/>
      <c r="CZ89" s="855" t="e">
        <f ca="1">SUMIFS(INDIRECT("実行度合表集計!C"&amp;CZ103,FALSE),実行度合表集計!$I:$I,CW89,実行度合表集計!$S:$S,$A$76,実行度合表集計!$D:$D,"&lt;&gt;")</f>
        <v>#REF!</v>
      </c>
      <c r="DA89" s="845" t="e">
        <f t="shared" ca="1" si="138"/>
        <v>#REF!</v>
      </c>
      <c r="DB89" s="856" t="e">
        <f ca="1">SUMIFS(INDIRECT("実行度合表集計!C"&amp;DB103,FALSE),実行度合表集計!$I:$I,CW89,実行度合表集計!$S:$S,$A$76,実行度合表集計!$D:$D,"&lt;&gt;")</f>
        <v>#REF!</v>
      </c>
      <c r="DC89" s="855" t="e">
        <f ca="1">DB89-SUMIFS(実行度合表集計!$Q:$Q,実行度合表集計!$I:$I,CW89,実行度合表集計!$S:$S,$A$76,実行度合表集計!$D:$D,"&lt;&gt;")*1000</f>
        <v>#REF!</v>
      </c>
      <c r="DD89" s="857" t="e">
        <f ca="1">SUMIFS(INDIRECT("実行度合表集計!C"&amp;DD103,FALSE),実行度合表集計!$I:$I,CW89,実行度合表集計!$S:$S,$A$76,実行度合表集計!$D:$D,"&lt;&gt;")*集計フラグ14</f>
        <v>#REF!</v>
      </c>
      <c r="DE89" s="1809" t="str">
        <f>集計グループ14</f>
        <v>第一建材工業</v>
      </c>
      <c r="DF89" s="1810"/>
      <c r="DG89" s="1811"/>
      <c r="DH89" s="855" t="e">
        <f ca="1">SUMIFS(INDIRECT("実行度合表集計!C"&amp;DH103,FALSE),実行度合表集計!$I:$I,DE89,実行度合表集計!$S:$S,$A$76,実行度合表集計!$D:$D,"&lt;&gt;")</f>
        <v>#REF!</v>
      </c>
      <c r="DI89" s="845" t="e">
        <f t="shared" ca="1" si="139"/>
        <v>#REF!</v>
      </c>
      <c r="DJ89" s="856" t="e">
        <f ca="1">SUMIFS(INDIRECT("実行度合表集計!C"&amp;DJ103,FALSE),実行度合表集計!$I:$I,DE89,実行度合表集計!$S:$S,$A$76,実行度合表集計!$D:$D,"&lt;&gt;")</f>
        <v>#REF!</v>
      </c>
      <c r="DK89" s="855" t="e">
        <f ca="1">DJ89-SUMIFS(実行度合表集計!$Q:$Q,実行度合表集計!$I:$I,DE89,実行度合表集計!$S:$S,$A$76,実行度合表集計!$D:$D,"&lt;&gt;")*1000</f>
        <v>#REF!</v>
      </c>
      <c r="DL89" s="857" t="e">
        <f ca="1">SUMIFS(INDIRECT("実行度合表集計!C"&amp;DL103,FALSE),実行度合表集計!$I:$I,DE89,実行度合表集計!$S:$S,$A$76,実行度合表集計!$D:$D,"&lt;&gt;")*集計フラグ14</f>
        <v>#REF!</v>
      </c>
      <c r="DM89" s="858" t="e">
        <f t="shared" ca="1" si="119"/>
        <v>#REF!</v>
      </c>
      <c r="DN89" s="845" t="e">
        <f t="shared" ca="1" si="140"/>
        <v>#REF!</v>
      </c>
      <c r="DO89" s="855" t="e">
        <f t="shared" ca="1" si="120"/>
        <v>#REF!</v>
      </c>
      <c r="DP89" s="859" t="e">
        <f t="shared" ca="1" si="121"/>
        <v>#REF!</v>
      </c>
      <c r="DR89" s="971"/>
      <c r="DS89" s="852"/>
      <c r="DT89" s="853"/>
    </row>
    <row r="90" spans="1:124" ht="14.1" customHeight="1" x14ac:dyDescent="0.25">
      <c r="A90" s="1659"/>
      <c r="B90" s="854" t="s">
        <v>300</v>
      </c>
      <c r="C90" s="1809" t="str">
        <f>集計グループ15</f>
        <v>FIT-JPN・PHP</v>
      </c>
      <c r="D90" s="1810"/>
      <c r="E90" s="1811"/>
      <c r="F90" s="855" t="e">
        <f ca="1">SUMIFS(INDIRECT("実行度合表集計!C"&amp;F103,FALSE),実行度合表集計!$I:$I,C90,実行度合表集計!$S:$S,$A$76,実行度合表集計!$D:$D,"&lt;&gt;")</f>
        <v>#REF!</v>
      </c>
      <c r="G90" s="845" t="e">
        <f t="shared" ca="1" si="122"/>
        <v>#REF!</v>
      </c>
      <c r="H90" s="856" t="e">
        <f ca="1">SUMIFS(INDIRECT("実行度合表集計!C"&amp;H103,FALSE),実行度合表集計!$I:$I,C90,実行度合表集計!$S:$S,$A$76,実行度合表集計!$D:$D,"&lt;&gt;")</f>
        <v>#REF!</v>
      </c>
      <c r="I90" s="855" t="e">
        <f ca="1">H90-SUMIFS(実行度合表集計!$Q:$Q,実行度合表集計!$I:$I,C90,実行度合表集計!$S:$S,$A$76,実行度合表集計!$D:$D,"&lt;&gt;")*1000</f>
        <v>#REF!</v>
      </c>
      <c r="J90" s="857" t="e">
        <f ca="1">SUMIFS(INDIRECT("実行度合表集計!C"&amp;J103,FALSE),実行度合表集計!$I:$I,C90,実行度合表集計!$S:$S,$A$76,実行度合表集計!$D:$D,"&lt;&gt;")*集計フラグ15</f>
        <v>#REF!</v>
      </c>
      <c r="K90" s="1809" t="str">
        <f>集計グループ15</f>
        <v>FIT-JPN・PHP</v>
      </c>
      <c r="L90" s="1810"/>
      <c r="M90" s="1811"/>
      <c r="N90" s="855" t="e">
        <f ca="1">SUMIFS(INDIRECT("実行度合表集計!C"&amp;N103,FALSE),実行度合表集計!$I:$I,K90,実行度合表集計!$S:$S,$A$76,実行度合表集計!$D:$D,"&lt;&gt;")</f>
        <v>#REF!</v>
      </c>
      <c r="O90" s="845" t="e">
        <f t="shared" ca="1" si="123"/>
        <v>#REF!</v>
      </c>
      <c r="P90" s="856" t="e">
        <f ca="1">SUMIFS(INDIRECT("実行度合表集計!C"&amp;P103,FALSE),実行度合表集計!$I:$I,K90,実行度合表集計!$S:$S,$A$76,実行度合表集計!$D:$D,"&lt;&gt;")</f>
        <v>#REF!</v>
      </c>
      <c r="Q90" s="855" t="e">
        <f ca="1">P90-SUMIFS(実行度合表集計!$Q:$Q,実行度合表集計!$I:$I,K90,実行度合表集計!$S:$S,$A$76,実行度合表集計!$D:$D,"&lt;&gt;")*1000</f>
        <v>#REF!</v>
      </c>
      <c r="R90" s="857" t="e">
        <f ca="1">SUMIFS(INDIRECT("実行度合表集計!C"&amp;R103,FALSE),実行度合表集計!$I:$I,K90,実行度合表集計!$S:$S,$A$76,実行度合表集計!$D:$D,"&lt;&gt;")*集計フラグ15</f>
        <v>#REF!</v>
      </c>
      <c r="S90" s="1809" t="str">
        <f>集計グループ15</f>
        <v>FIT-JPN・PHP</v>
      </c>
      <c r="T90" s="1810"/>
      <c r="U90" s="1811"/>
      <c r="V90" s="855" t="e">
        <f ca="1">SUMIFS(INDIRECT("実行度合表集計!C"&amp;V103,FALSE),実行度合表集計!$I:$I,S90,実行度合表集計!$S:$S,$A$76,実行度合表集計!$D:$D,"&lt;&gt;")</f>
        <v>#REF!</v>
      </c>
      <c r="W90" s="845" t="e">
        <f t="shared" ca="1" si="124"/>
        <v>#REF!</v>
      </c>
      <c r="X90" s="856" t="e">
        <f ca="1">SUMIFS(INDIRECT("実行度合表集計!C"&amp;X103,FALSE),実行度合表集計!$I:$I,S90,実行度合表集計!$S:$S,$A$76,実行度合表集計!$D:$D,"&lt;&gt;")</f>
        <v>#REF!</v>
      </c>
      <c r="Y90" s="855" t="e">
        <f ca="1">X90-SUMIFS(実行度合表集計!$Q:$Q,実行度合表集計!$I:$I,S90,実行度合表集計!$S:$S,$A$76,実行度合表集計!$D:$D,"&lt;&gt;")*1000</f>
        <v>#REF!</v>
      </c>
      <c r="Z90" s="857" t="e">
        <f ca="1">SUMIFS(INDIRECT("実行度合表集計!C"&amp;Z103,FALSE),実行度合表集計!$I:$I,S90,実行度合表集計!$S:$S,$A$76,実行度合表集計!$D:$D,"&lt;&gt;")*集計フラグ15</f>
        <v>#REF!</v>
      </c>
      <c r="AA90" s="858" t="e">
        <f t="shared" ca="1" si="113"/>
        <v>#REF!</v>
      </c>
      <c r="AB90" s="845" t="e">
        <f t="shared" ca="1" si="125"/>
        <v>#REF!</v>
      </c>
      <c r="AC90" s="855" t="e">
        <f t="shared" ca="1" si="114"/>
        <v>#REF!</v>
      </c>
      <c r="AD90" s="857" t="e">
        <f t="shared" ca="1" si="115"/>
        <v>#REF!</v>
      </c>
      <c r="AE90" s="1659"/>
      <c r="AF90" s="854" t="s">
        <v>300</v>
      </c>
      <c r="AG90" s="1809" t="str">
        <f>集計グループ15</f>
        <v>FIT-JPN・PHP</v>
      </c>
      <c r="AH90" s="1810"/>
      <c r="AI90" s="1811"/>
      <c r="AJ90" s="855" t="e">
        <f ca="1">SUMIFS(INDIRECT("実行度合表集計!C"&amp;AJ103,FALSE),実行度合表集計!$I:$I,AG90,実行度合表集計!$S:$S,$A$76,実行度合表集計!$D:$D,"&lt;&gt;")</f>
        <v>#REF!</v>
      </c>
      <c r="AK90" s="845" t="e">
        <f t="shared" ca="1" si="126"/>
        <v>#REF!</v>
      </c>
      <c r="AL90" s="856" t="e">
        <f ca="1">SUMIFS(INDIRECT("実行度合表集計!C"&amp;AL103,FALSE),実行度合表集計!$I:$I,AG90,実行度合表集計!$S:$S,$A$76,実行度合表集計!$D:$D,"&lt;&gt;")</f>
        <v>#REF!</v>
      </c>
      <c r="AM90" s="855" t="e">
        <f ca="1">AL90-SUMIFS(実行度合表集計!$Q:$Q,実行度合表集計!$I:$I,AG90,実行度合表集計!$S:$S,$A$76,実行度合表集計!$D:$D,"&lt;&gt;")*1000</f>
        <v>#REF!</v>
      </c>
      <c r="AN90" s="857" t="e">
        <f ca="1">SUMIFS(INDIRECT("実行度合表集計!C"&amp;AN103,FALSE),実行度合表集計!$I:$I,AG90,実行度合表集計!$S:$S,$A$76,実行度合表集計!$D:$D,"&lt;&gt;")*集計フラグ15</f>
        <v>#REF!</v>
      </c>
      <c r="AO90" s="1809" t="str">
        <f>集計グループ15</f>
        <v>FIT-JPN・PHP</v>
      </c>
      <c r="AP90" s="1810"/>
      <c r="AQ90" s="1811"/>
      <c r="AR90" s="855" t="e">
        <f ca="1">SUMIFS(INDIRECT("実行度合表集計!C"&amp;AR103,FALSE),実行度合表集計!$I:$I,AO90,実行度合表集計!$S:$S,$A$76,実行度合表集計!$D:$D,"&lt;&gt;")</f>
        <v>#REF!</v>
      </c>
      <c r="AS90" s="845" t="e">
        <f t="shared" ca="1" si="127"/>
        <v>#REF!</v>
      </c>
      <c r="AT90" s="856" t="e">
        <f ca="1">SUMIFS(INDIRECT("実行度合表集計!C"&amp;AT103,FALSE),実行度合表集計!$I:$I,AO90,実行度合表集計!$S:$S,$A$76,実行度合表集計!$D:$D,"&lt;&gt;")</f>
        <v>#REF!</v>
      </c>
      <c r="AU90" s="855" t="e">
        <f ca="1">AT90-SUMIFS(実行度合表集計!$Q:$Q,実行度合表集計!$I:$I,AO90,実行度合表集計!$S:$S,$A$76,実行度合表集計!$D:$D,"&lt;&gt;")*1000</f>
        <v>#REF!</v>
      </c>
      <c r="AV90" s="857" t="e">
        <f ca="1">SUMIFS(INDIRECT("実行度合表集計!C"&amp;AV103,FALSE),実行度合表集計!$I:$I,AO90,実行度合表集計!$S:$S,$A$76,実行度合表集計!$D:$D,"&lt;&gt;")*集計フラグ15</f>
        <v>#REF!</v>
      </c>
      <c r="AW90" s="1809" t="str">
        <f>集計グループ15</f>
        <v>FIT-JPN・PHP</v>
      </c>
      <c r="AX90" s="1810"/>
      <c r="AY90" s="1811"/>
      <c r="AZ90" s="855" t="e">
        <f ca="1">SUMIFS(INDIRECT("実行度合表集計!C"&amp;AZ103,FALSE),実行度合表集計!$I:$I,AW90,実行度合表集計!$S:$S,$A$76,実行度合表集計!$D:$D,"&lt;&gt;")</f>
        <v>#REF!</v>
      </c>
      <c r="BA90" s="845" t="e">
        <f t="shared" ca="1" si="128"/>
        <v>#REF!</v>
      </c>
      <c r="BB90" s="856" t="e">
        <f ca="1">SUMIFS(INDIRECT("実行度合表集計!C"&amp;BB103,FALSE),実行度合表集計!$I:$I,AW90,実行度合表集計!$S:$S,$A$76,実行度合表集計!$D:$D,"&lt;&gt;")</f>
        <v>#REF!</v>
      </c>
      <c r="BC90" s="855" t="e">
        <f ca="1">BB90-SUMIFS(実行度合表集計!$Q:$Q,実行度合表集計!$I:$I,AW90,実行度合表集計!$S:$S,$A$76,実行度合表集計!$D:$D,"&lt;&gt;")*1000</f>
        <v>#REF!</v>
      </c>
      <c r="BD90" s="857" t="e">
        <f ca="1">SUMIFS(INDIRECT("実行度合表集計!C"&amp;BD103,FALSE),実行度合表集計!$I:$I,AW90,実行度合表集計!$S:$S,$A$76,実行度合表集計!$D:$D,"&lt;&gt;")*集計フラグ15</f>
        <v>#REF!</v>
      </c>
      <c r="BE90" s="858" t="e">
        <f t="shared" ca="1" si="116"/>
        <v>#REF!</v>
      </c>
      <c r="BF90" s="845" t="e">
        <f t="shared" ca="1" si="142"/>
        <v>#REF!</v>
      </c>
      <c r="BG90" s="855" t="e">
        <f t="shared" ca="1" si="117"/>
        <v>#REF!</v>
      </c>
      <c r="BH90" s="859" t="e">
        <f t="shared" ca="1" si="118"/>
        <v>#REF!</v>
      </c>
      <c r="BI90" s="1659"/>
      <c r="BJ90" s="854" t="s">
        <v>300</v>
      </c>
      <c r="BK90" s="1809" t="str">
        <f>集計グループ15</f>
        <v>FIT-JPN・PHP</v>
      </c>
      <c r="BL90" s="1810"/>
      <c r="BM90" s="1811"/>
      <c r="BN90" s="855" t="e">
        <f ca="1">SUMIFS(INDIRECT("実行度合表集計!C"&amp;BN103,FALSE),実行度合表集計!$I:$I,BK90,実行度合表集計!$S:$S,$A$76,実行度合表集計!$D:$D,"&lt;&gt;")</f>
        <v>#REF!</v>
      </c>
      <c r="BO90" s="845" t="e">
        <f t="shared" ca="1" si="130"/>
        <v>#REF!</v>
      </c>
      <c r="BP90" s="856" t="e">
        <f ca="1">SUMIFS(INDIRECT("実行度合表集計!C"&amp;BP103,FALSE),実行度合表集計!$I:$I,BK90,実行度合表集計!$S:$S,$A$76,実行度合表集計!$D:$D,"&lt;&gt;")</f>
        <v>#REF!</v>
      </c>
      <c r="BQ90" s="855" t="e">
        <f ca="1">BP90-SUMIFS(実行度合表集計!$Q:$Q,実行度合表集計!$I:$I,BK90,実行度合表集計!$S:$S,$A$76,実行度合表集計!$D:$D,"&lt;&gt;")*1000</f>
        <v>#REF!</v>
      </c>
      <c r="BR90" s="857" t="e">
        <f ca="1">SUMIFS(INDIRECT("実行度合表集計!C"&amp;BR103,FALSE),実行度合表集計!$I:$I,BK90,実行度合表集計!$S:$S,$A$76,実行度合表集計!$D:$D,"&lt;&gt;")*集計フラグ15</f>
        <v>#REF!</v>
      </c>
      <c r="BS90" s="1809" t="str">
        <f>集計グループ15</f>
        <v>FIT-JPN・PHP</v>
      </c>
      <c r="BT90" s="1810"/>
      <c r="BU90" s="1811"/>
      <c r="BV90" s="855" t="e">
        <f ca="1">SUMIFS(INDIRECT("実行度合表集計!C"&amp;BV103,FALSE),実行度合表集計!$I:$I,BS90,実行度合表集計!$S:$S,$A$76,実行度合表集計!$D:$D,"&lt;&gt;")</f>
        <v>#REF!</v>
      </c>
      <c r="BW90" s="845" t="e">
        <f t="shared" ca="1" si="131"/>
        <v>#REF!</v>
      </c>
      <c r="BX90" s="856" t="e">
        <f ca="1">SUMIFS(INDIRECT("実行度合表集計!C"&amp;BX103,FALSE),実行度合表集計!$I:$I,BS90,実行度合表集計!$S:$S,$A$76,実行度合表集計!$D:$D,"&lt;&gt;")</f>
        <v>#REF!</v>
      </c>
      <c r="BY90" s="855" t="e">
        <f ca="1">BX90-SUMIFS(実行度合表集計!$Q:$Q,実行度合表集計!$I:$I,BS90,実行度合表集計!$S:$S,$A$76,実行度合表集計!$D:$D,"&lt;&gt;")*1000</f>
        <v>#REF!</v>
      </c>
      <c r="BZ90" s="857" t="e">
        <f ca="1">SUMIFS(INDIRECT("実行度合表集計!C"&amp;BZ103,FALSE),実行度合表集計!$I:$I,BS90,実行度合表集計!$S:$S,$A$76,実行度合表集計!$D:$D,"&lt;&gt;")*集計フラグ15</f>
        <v>#REF!</v>
      </c>
      <c r="CA90" s="1809" t="str">
        <f>集計グループ15</f>
        <v>FIT-JPN・PHP</v>
      </c>
      <c r="CB90" s="1810"/>
      <c r="CC90" s="1811"/>
      <c r="CD90" s="855" t="e">
        <f ca="1">SUMIFS(INDIRECT("実行度合表集計!C"&amp;CD103,FALSE),実行度合表集計!$I:$I,CA90,実行度合表集計!$S:$S,$A$76,実行度合表集計!$D:$D,"&lt;&gt;")</f>
        <v>#REF!</v>
      </c>
      <c r="CE90" s="845" t="e">
        <f t="shared" ca="1" si="132"/>
        <v>#REF!</v>
      </c>
      <c r="CF90" s="856" t="e">
        <f ca="1">SUMIFS(INDIRECT("実行度合表集計!C"&amp;CF103,FALSE),実行度合表集計!$I:$I,CA90,実行度合表集計!$S:$S,$A$76,実行度合表集計!$D:$D,"&lt;&gt;")</f>
        <v>#REF!</v>
      </c>
      <c r="CG90" s="855" t="e">
        <f ca="1">CF90-SUMIFS(実行度合表集計!$Q:$Q,実行度合表集計!$I:$I,CA90,実行度合表集計!$S:$S,$A$76,実行度合表集計!$D:$D,"&lt;&gt;")*1000</f>
        <v>#REF!</v>
      </c>
      <c r="CH90" s="857" t="e">
        <f ca="1">SUMIFS(INDIRECT("実行度合表集計!C"&amp;CH103,FALSE),実行度合表集計!$I:$I,CA90,実行度合表集計!$S:$S,$A$76,実行度合表集計!$D:$D,"&lt;&gt;")*集計フラグ15</f>
        <v>#REF!</v>
      </c>
      <c r="CI90" s="858" t="e">
        <f t="shared" ca="1" si="133"/>
        <v>#REF!</v>
      </c>
      <c r="CJ90" s="845" t="e">
        <f t="shared" ca="1" si="141"/>
        <v>#REF!</v>
      </c>
      <c r="CK90" s="855" t="e">
        <f t="shared" ca="1" si="135"/>
        <v>#REF!</v>
      </c>
      <c r="CL90" s="857" t="e">
        <f t="shared" ca="1" si="136"/>
        <v>#REF!</v>
      </c>
      <c r="CM90" s="1659"/>
      <c r="CN90" s="854" t="s">
        <v>300</v>
      </c>
      <c r="CO90" s="1809" t="str">
        <f>集計グループ15</f>
        <v>FIT-JPN・PHP</v>
      </c>
      <c r="CP90" s="1810"/>
      <c r="CQ90" s="1811"/>
      <c r="CR90" s="855" t="e">
        <f ca="1">SUMIFS(INDIRECT("実行度合表集計!C"&amp;CR103,FALSE),実行度合表集計!$I:$I,CO90,実行度合表集計!$S:$S,$A$76,実行度合表集計!$D:$D,"&lt;&gt;")</f>
        <v>#REF!</v>
      </c>
      <c r="CS90" s="845" t="e">
        <f t="shared" ca="1" si="137"/>
        <v>#REF!</v>
      </c>
      <c r="CT90" s="856" t="e">
        <f ca="1">SUMIFS(INDIRECT("実行度合表集計!C"&amp;CT103,FALSE),実行度合表集計!$I:$I,CO90,実行度合表集計!$S:$S,$A$76,実行度合表集計!$D:$D,"&lt;&gt;")</f>
        <v>#REF!</v>
      </c>
      <c r="CU90" s="855" t="e">
        <f ca="1">CT90-SUMIFS(実行度合表集計!$Q:$Q,実行度合表集計!$I:$I,CO90,実行度合表集計!$S:$S,$A$76,実行度合表集計!$D:$D,"&lt;&gt;")*1000</f>
        <v>#REF!</v>
      </c>
      <c r="CV90" s="857" t="e">
        <f ca="1">SUMIFS(INDIRECT("実行度合表集計!C"&amp;CV103,FALSE),実行度合表集計!$I:$I,CO90,実行度合表集計!$S:$S,$A$76,実行度合表集計!$D:$D,"&lt;&gt;")*集計フラグ15</f>
        <v>#REF!</v>
      </c>
      <c r="CW90" s="1809" t="str">
        <f>集計グループ15</f>
        <v>FIT-JPN・PHP</v>
      </c>
      <c r="CX90" s="1810"/>
      <c r="CY90" s="1811"/>
      <c r="CZ90" s="855" t="e">
        <f ca="1">SUMIFS(INDIRECT("実行度合表集計!C"&amp;CZ103,FALSE),実行度合表集計!$I:$I,CW90,実行度合表集計!$S:$S,$A$76,実行度合表集計!$D:$D,"&lt;&gt;")</f>
        <v>#REF!</v>
      </c>
      <c r="DA90" s="845" t="e">
        <f t="shared" ca="1" si="138"/>
        <v>#REF!</v>
      </c>
      <c r="DB90" s="856" t="e">
        <f ca="1">SUMIFS(INDIRECT("実行度合表集計!C"&amp;DB103,FALSE),実行度合表集計!$I:$I,CW90,実行度合表集計!$S:$S,$A$76,実行度合表集計!$D:$D,"&lt;&gt;")</f>
        <v>#REF!</v>
      </c>
      <c r="DC90" s="855" t="e">
        <f ca="1">DB90-SUMIFS(実行度合表集計!$Q:$Q,実行度合表集計!$I:$I,CW90,実行度合表集計!$S:$S,$A$76,実行度合表集計!$D:$D,"&lt;&gt;")*1000</f>
        <v>#REF!</v>
      </c>
      <c r="DD90" s="857" t="e">
        <f ca="1">SUMIFS(INDIRECT("実行度合表集計!C"&amp;DD103,FALSE),実行度合表集計!$I:$I,CW90,実行度合表集計!$S:$S,$A$76,実行度合表集計!$D:$D,"&lt;&gt;")*集計フラグ15</f>
        <v>#REF!</v>
      </c>
      <c r="DE90" s="1809" t="str">
        <f>集計グループ15</f>
        <v>FIT-JPN・PHP</v>
      </c>
      <c r="DF90" s="1810"/>
      <c r="DG90" s="1811"/>
      <c r="DH90" s="855" t="e">
        <f ca="1">SUMIFS(INDIRECT("実行度合表集計!C"&amp;DH103,FALSE),実行度合表集計!$I:$I,DE90,実行度合表集計!$S:$S,$A$76,実行度合表集計!$D:$D,"&lt;&gt;")</f>
        <v>#REF!</v>
      </c>
      <c r="DI90" s="845" t="e">
        <f t="shared" ca="1" si="139"/>
        <v>#REF!</v>
      </c>
      <c r="DJ90" s="856" t="e">
        <f ca="1">SUMIFS(INDIRECT("実行度合表集計!C"&amp;DJ103,FALSE),実行度合表集計!$I:$I,DE90,実行度合表集計!$S:$S,$A$76,実行度合表集計!$D:$D,"&lt;&gt;")</f>
        <v>#REF!</v>
      </c>
      <c r="DK90" s="855" t="e">
        <f ca="1">DJ90-SUMIFS(実行度合表集計!$Q:$Q,実行度合表集計!$I:$I,DE90,実行度合表集計!$S:$S,$A$76,実行度合表集計!$D:$D,"&lt;&gt;")*1000</f>
        <v>#REF!</v>
      </c>
      <c r="DL90" s="857" t="e">
        <f ca="1">SUMIFS(INDIRECT("実行度合表集計!C"&amp;DL103,FALSE),実行度合表集計!$I:$I,DE90,実行度合表集計!$S:$S,$A$76,実行度合表集計!$D:$D,"&lt;&gt;")*集計フラグ15</f>
        <v>#REF!</v>
      </c>
      <c r="DM90" s="858" t="e">
        <f t="shared" ca="1" si="119"/>
        <v>#REF!</v>
      </c>
      <c r="DN90" s="845" t="e">
        <f t="shared" ca="1" si="140"/>
        <v>#REF!</v>
      </c>
      <c r="DO90" s="855" t="e">
        <f t="shared" ca="1" si="120"/>
        <v>#REF!</v>
      </c>
      <c r="DP90" s="859" t="e">
        <f t="shared" ca="1" si="121"/>
        <v>#REF!</v>
      </c>
      <c r="DR90" s="971"/>
      <c r="DS90" s="852"/>
      <c r="DT90" s="853"/>
    </row>
    <row r="91" spans="1:124" ht="14.1" customHeight="1" x14ac:dyDescent="0.25">
      <c r="A91" s="1659"/>
      <c r="B91" s="854" t="s">
        <v>344</v>
      </c>
      <c r="C91" s="1809" t="str">
        <f>集計グループ16</f>
        <v>リーガルFP事業部</v>
      </c>
      <c r="D91" s="1810"/>
      <c r="E91" s="1811"/>
      <c r="F91" s="882" t="e">
        <f ca="1">SUMIFS(INDIRECT("実行度合表集計!C"&amp;F103,FALSE),実行度合表集計!$I:$I,C91,実行度合表集計!$S:$S,$A$76,実行度合表集計!$D:$D,"&lt;&gt;")</f>
        <v>#REF!</v>
      </c>
      <c r="G91" s="883" t="e">
        <f t="shared" ca="1" si="122"/>
        <v>#REF!</v>
      </c>
      <c r="H91" s="884" t="e">
        <f ca="1">SUMIFS(INDIRECT("実行度合表集計!C"&amp;H103,FALSE),実行度合表集計!$I:$I,C91,実行度合表集計!$S:$S,$A$76,実行度合表集計!$D:$D,"&lt;&gt;")</f>
        <v>#REF!</v>
      </c>
      <c r="I91" s="882" t="e">
        <f ca="1">H91-SUMIFS(実行度合表集計!$Q:$Q,実行度合表集計!$I:$I,C91,実行度合表集計!$S:$S,$A$76,実行度合表集計!$D:$D,"&lt;&gt;")*1000</f>
        <v>#REF!</v>
      </c>
      <c r="J91" s="885" t="e">
        <f ca="1">SUMIFS(INDIRECT("実行度合表集計!C"&amp;J103,FALSE),実行度合表集計!$I:$I,C91,実行度合表集計!$S:$S,$A$76,実行度合表集計!$D:$D,"&lt;&gt;")*集計フラグ16</f>
        <v>#REF!</v>
      </c>
      <c r="K91" s="1809" t="str">
        <f>集計グループ16</f>
        <v>リーガルFP事業部</v>
      </c>
      <c r="L91" s="1810"/>
      <c r="M91" s="1811"/>
      <c r="N91" s="882" t="e">
        <f ca="1">SUMIFS(INDIRECT("実行度合表集計!C"&amp;N103,FALSE),実行度合表集計!$I:$I,K91,実行度合表集計!$S:$S,$A$76,実行度合表集計!$D:$D,"&lt;&gt;")</f>
        <v>#REF!</v>
      </c>
      <c r="O91" s="883" t="e">
        <f t="shared" ca="1" si="123"/>
        <v>#REF!</v>
      </c>
      <c r="P91" s="884" t="e">
        <f ca="1">SUMIFS(INDIRECT("実行度合表集計!C"&amp;P103,FALSE),実行度合表集計!$I:$I,K91,実行度合表集計!$S:$S,$A$76,実行度合表集計!$D:$D,"&lt;&gt;")</f>
        <v>#REF!</v>
      </c>
      <c r="Q91" s="882" t="e">
        <f ca="1">P91-SUMIFS(実行度合表集計!$Q:$Q,実行度合表集計!$I:$I,K91,実行度合表集計!$S:$S,$A$76,実行度合表集計!$D:$D,"&lt;&gt;")*1000</f>
        <v>#REF!</v>
      </c>
      <c r="R91" s="885" t="e">
        <f ca="1">SUMIFS(INDIRECT("実行度合表集計!C"&amp;R103,FALSE),実行度合表集計!$I:$I,K91,実行度合表集計!$S:$S,$A$76,実行度合表集計!$D:$D,"&lt;&gt;")*集計フラグ16</f>
        <v>#REF!</v>
      </c>
      <c r="S91" s="1809" t="str">
        <f>集計グループ16</f>
        <v>リーガルFP事業部</v>
      </c>
      <c r="T91" s="1810"/>
      <c r="U91" s="1811"/>
      <c r="V91" s="882" t="e">
        <f ca="1">SUMIFS(INDIRECT("実行度合表集計!C"&amp;V103,FALSE),実行度合表集計!$I:$I,S91,実行度合表集計!$S:$S,$A$76,実行度合表集計!$D:$D,"&lt;&gt;")</f>
        <v>#REF!</v>
      </c>
      <c r="W91" s="883" t="e">
        <f t="shared" ca="1" si="124"/>
        <v>#REF!</v>
      </c>
      <c r="X91" s="884" t="e">
        <f ca="1">SUMIFS(INDIRECT("実行度合表集計!C"&amp;X103,FALSE),実行度合表集計!$I:$I,S91,実行度合表集計!$S:$S,$A$76,実行度合表集計!$D:$D,"&lt;&gt;")</f>
        <v>#REF!</v>
      </c>
      <c r="Y91" s="882" t="e">
        <f ca="1">X91-SUMIFS(実行度合表集計!$Q:$Q,実行度合表集計!$I:$I,S91,実行度合表集計!$S:$S,$A$76,実行度合表集計!$D:$D,"&lt;&gt;")*1000</f>
        <v>#REF!</v>
      </c>
      <c r="Z91" s="885" t="e">
        <f ca="1">SUMIFS(INDIRECT("実行度合表集計!C"&amp;Z103,FALSE),実行度合表集計!$I:$I,S91,実行度合表集計!$S:$S,$A$76,実行度合表集計!$D:$D,"&lt;&gt;")*集計フラグ16</f>
        <v>#REF!</v>
      </c>
      <c r="AA91" s="886" t="e">
        <f t="shared" ca="1" si="113"/>
        <v>#REF!</v>
      </c>
      <c r="AB91" s="883" t="e">
        <f t="shared" ca="1" si="125"/>
        <v>#REF!</v>
      </c>
      <c r="AC91" s="882" t="e">
        <f t="shared" ca="1" si="114"/>
        <v>#REF!</v>
      </c>
      <c r="AD91" s="885" t="e">
        <f t="shared" ca="1" si="115"/>
        <v>#REF!</v>
      </c>
      <c r="AE91" s="1659"/>
      <c r="AF91" s="854" t="s">
        <v>344</v>
      </c>
      <c r="AG91" s="1809" t="str">
        <f>集計グループ16</f>
        <v>リーガルFP事業部</v>
      </c>
      <c r="AH91" s="1810"/>
      <c r="AI91" s="1811"/>
      <c r="AJ91" s="882" t="e">
        <f ca="1">SUMIFS(INDIRECT("実行度合表集計!C"&amp;AJ103,FALSE),実行度合表集計!$I:$I,AG91,実行度合表集計!$S:$S,$A$76,実行度合表集計!$D:$D,"&lt;&gt;")</f>
        <v>#REF!</v>
      </c>
      <c r="AK91" s="883" t="e">
        <f t="shared" ca="1" si="126"/>
        <v>#REF!</v>
      </c>
      <c r="AL91" s="884" t="e">
        <f ca="1">SUMIFS(INDIRECT("実行度合表集計!C"&amp;AL103,FALSE),実行度合表集計!$I:$I,AG91,実行度合表集計!$S:$S,$A$76,実行度合表集計!$D:$D,"&lt;&gt;")</f>
        <v>#REF!</v>
      </c>
      <c r="AM91" s="882" t="e">
        <f ca="1">AL91-SUMIFS(実行度合表集計!$Q:$Q,実行度合表集計!$I:$I,AG91,実行度合表集計!$S:$S,$A$76,実行度合表集計!$D:$D,"&lt;&gt;")*1000</f>
        <v>#REF!</v>
      </c>
      <c r="AN91" s="885" t="e">
        <f ca="1">SUMIFS(INDIRECT("実行度合表集計!C"&amp;AN103,FALSE),実行度合表集計!$I:$I,AG91,実行度合表集計!$S:$S,$A$76,実行度合表集計!$D:$D,"&lt;&gt;")*集計フラグ16</f>
        <v>#REF!</v>
      </c>
      <c r="AO91" s="1809" t="str">
        <f>集計グループ16</f>
        <v>リーガルFP事業部</v>
      </c>
      <c r="AP91" s="1810"/>
      <c r="AQ91" s="1811"/>
      <c r="AR91" s="882" t="e">
        <f ca="1">SUMIFS(INDIRECT("実行度合表集計!C"&amp;AR103,FALSE),実行度合表集計!$I:$I,AO91,実行度合表集計!$S:$S,$A$76,実行度合表集計!$D:$D,"&lt;&gt;")</f>
        <v>#REF!</v>
      </c>
      <c r="AS91" s="883" t="e">
        <f t="shared" ca="1" si="127"/>
        <v>#REF!</v>
      </c>
      <c r="AT91" s="884" t="e">
        <f ca="1">SUMIFS(INDIRECT("実行度合表集計!C"&amp;AT103,FALSE),実行度合表集計!$I:$I,AO91,実行度合表集計!$S:$S,$A$76,実行度合表集計!$D:$D,"&lt;&gt;")</f>
        <v>#REF!</v>
      </c>
      <c r="AU91" s="882" t="e">
        <f ca="1">AT91-SUMIFS(実行度合表集計!$Q:$Q,実行度合表集計!$I:$I,AO91,実行度合表集計!$S:$S,$A$76,実行度合表集計!$D:$D,"&lt;&gt;")*1000</f>
        <v>#REF!</v>
      </c>
      <c r="AV91" s="885" t="e">
        <f ca="1">SUMIFS(INDIRECT("実行度合表集計!C"&amp;AV103,FALSE),実行度合表集計!$I:$I,AO91,実行度合表集計!$S:$S,$A$76,実行度合表集計!$D:$D,"&lt;&gt;")*集計フラグ16</f>
        <v>#REF!</v>
      </c>
      <c r="AW91" s="1809" t="str">
        <f>集計グループ16</f>
        <v>リーガルFP事業部</v>
      </c>
      <c r="AX91" s="1810"/>
      <c r="AY91" s="1811"/>
      <c r="AZ91" s="882" t="e">
        <f ca="1">SUMIFS(INDIRECT("実行度合表集計!C"&amp;AZ103,FALSE),実行度合表集計!$I:$I,AW91,実行度合表集計!$S:$S,$A$76,実行度合表集計!$D:$D,"&lt;&gt;")</f>
        <v>#REF!</v>
      </c>
      <c r="BA91" s="883" t="e">
        <f t="shared" ca="1" si="128"/>
        <v>#REF!</v>
      </c>
      <c r="BB91" s="884" t="e">
        <f ca="1">SUMIFS(INDIRECT("実行度合表集計!C"&amp;BB103,FALSE),実行度合表集計!$I:$I,AW91,実行度合表集計!$S:$S,$A$76,実行度合表集計!$D:$D,"&lt;&gt;")</f>
        <v>#REF!</v>
      </c>
      <c r="BC91" s="882" t="e">
        <f ca="1">BB91-SUMIFS(実行度合表集計!$Q:$Q,実行度合表集計!$I:$I,AW91,実行度合表集計!$S:$S,$A$76,実行度合表集計!$D:$D,"&lt;&gt;")*1000</f>
        <v>#REF!</v>
      </c>
      <c r="BD91" s="885" t="e">
        <f ca="1">SUMIFS(INDIRECT("実行度合表集計!C"&amp;BD103,FALSE),実行度合表集計!$I:$I,AW91,実行度合表集計!$S:$S,$A$76,実行度合表集計!$D:$D,"&lt;&gt;")*集計フラグ16</f>
        <v>#REF!</v>
      </c>
      <c r="BE91" s="886" t="e">
        <f t="shared" ca="1" si="116"/>
        <v>#REF!</v>
      </c>
      <c r="BF91" s="883" t="e">
        <f t="shared" ca="1" si="142"/>
        <v>#REF!</v>
      </c>
      <c r="BG91" s="882" t="e">
        <f t="shared" ca="1" si="117"/>
        <v>#REF!</v>
      </c>
      <c r="BH91" s="887" t="e">
        <f t="shared" ca="1" si="118"/>
        <v>#REF!</v>
      </c>
      <c r="BI91" s="1659"/>
      <c r="BJ91" s="854" t="s">
        <v>344</v>
      </c>
      <c r="BK91" s="1809" t="str">
        <f>集計グループ16</f>
        <v>リーガルFP事業部</v>
      </c>
      <c r="BL91" s="1810"/>
      <c r="BM91" s="1811"/>
      <c r="BN91" s="882" t="e">
        <f ca="1">SUMIFS(INDIRECT("実行度合表集計!C"&amp;BN103,FALSE),実行度合表集計!$I:$I,BK91,実行度合表集計!$S:$S,$A$76,実行度合表集計!$D:$D,"&lt;&gt;")</f>
        <v>#REF!</v>
      </c>
      <c r="BO91" s="883" t="e">
        <f t="shared" ca="1" si="130"/>
        <v>#REF!</v>
      </c>
      <c r="BP91" s="884" t="e">
        <f ca="1">SUMIFS(INDIRECT("実行度合表集計!C"&amp;BP103,FALSE),実行度合表集計!$I:$I,BK91,実行度合表集計!$S:$S,$A$76,実行度合表集計!$D:$D,"&lt;&gt;")</f>
        <v>#REF!</v>
      </c>
      <c r="BQ91" s="882" t="e">
        <f ca="1">BP91-SUMIFS(実行度合表集計!$Q:$Q,実行度合表集計!$I:$I,BK91,実行度合表集計!$S:$S,$A$76,実行度合表集計!$D:$D,"&lt;&gt;")*1000</f>
        <v>#REF!</v>
      </c>
      <c r="BR91" s="885" t="e">
        <f ca="1">SUMIFS(INDIRECT("実行度合表集計!C"&amp;BR103,FALSE),実行度合表集計!$I:$I,BK91,実行度合表集計!$S:$S,$A$76,実行度合表集計!$D:$D,"&lt;&gt;")*集計フラグ16</f>
        <v>#REF!</v>
      </c>
      <c r="BS91" s="1809" t="str">
        <f>集計グループ16</f>
        <v>リーガルFP事業部</v>
      </c>
      <c r="BT91" s="1810"/>
      <c r="BU91" s="1811"/>
      <c r="BV91" s="882" t="e">
        <f ca="1">SUMIFS(INDIRECT("実行度合表集計!C"&amp;BV103,FALSE),実行度合表集計!$I:$I,BS91,実行度合表集計!$S:$S,$A$76,実行度合表集計!$D:$D,"&lt;&gt;")</f>
        <v>#REF!</v>
      </c>
      <c r="BW91" s="883" t="e">
        <f t="shared" ca="1" si="131"/>
        <v>#REF!</v>
      </c>
      <c r="BX91" s="884" t="e">
        <f ca="1">SUMIFS(INDIRECT("実行度合表集計!C"&amp;BX103,FALSE),実行度合表集計!$I:$I,BS91,実行度合表集計!$S:$S,$A$76,実行度合表集計!$D:$D,"&lt;&gt;")</f>
        <v>#REF!</v>
      </c>
      <c r="BY91" s="882" t="e">
        <f ca="1">BX91-SUMIFS(実行度合表集計!$Q:$Q,実行度合表集計!$I:$I,BS91,実行度合表集計!$S:$S,$A$76,実行度合表集計!$D:$D,"&lt;&gt;")*1000</f>
        <v>#REF!</v>
      </c>
      <c r="BZ91" s="885" t="e">
        <f ca="1">SUMIFS(INDIRECT("実行度合表集計!C"&amp;BZ103,FALSE),実行度合表集計!$I:$I,BS91,実行度合表集計!$S:$S,$A$76,実行度合表集計!$D:$D,"&lt;&gt;")*集計フラグ16</f>
        <v>#REF!</v>
      </c>
      <c r="CA91" s="1809" t="str">
        <f>集計グループ16</f>
        <v>リーガルFP事業部</v>
      </c>
      <c r="CB91" s="1810"/>
      <c r="CC91" s="1811"/>
      <c r="CD91" s="882" t="e">
        <f ca="1">SUMIFS(INDIRECT("実行度合表集計!C"&amp;CD103,FALSE),実行度合表集計!$I:$I,CA91,実行度合表集計!$S:$S,$A$76,実行度合表集計!$D:$D,"&lt;&gt;")</f>
        <v>#REF!</v>
      </c>
      <c r="CE91" s="883" t="e">
        <f t="shared" ca="1" si="132"/>
        <v>#REF!</v>
      </c>
      <c r="CF91" s="884" t="e">
        <f ca="1">SUMIFS(INDIRECT("実行度合表集計!C"&amp;CF103,FALSE),実行度合表集計!$I:$I,CA91,実行度合表集計!$S:$S,$A$76,実行度合表集計!$D:$D,"&lt;&gt;")</f>
        <v>#REF!</v>
      </c>
      <c r="CG91" s="882" t="e">
        <f ca="1">CF91-SUMIFS(実行度合表集計!$Q:$Q,実行度合表集計!$I:$I,CA91,実行度合表集計!$S:$S,$A$76,実行度合表集計!$D:$D,"&lt;&gt;")*1000</f>
        <v>#REF!</v>
      </c>
      <c r="CH91" s="885" t="e">
        <f ca="1">SUMIFS(INDIRECT("実行度合表集計!C"&amp;CH103,FALSE),実行度合表集計!$I:$I,CA91,実行度合表集計!$S:$S,$A$76,実行度合表集計!$D:$D,"&lt;&gt;")*集計フラグ16</f>
        <v>#REF!</v>
      </c>
      <c r="CI91" s="886" t="e">
        <f t="shared" ca="1" si="133"/>
        <v>#REF!</v>
      </c>
      <c r="CJ91" s="883" t="e">
        <f t="shared" ca="1" si="141"/>
        <v>#REF!</v>
      </c>
      <c r="CK91" s="882" t="e">
        <f t="shared" ca="1" si="135"/>
        <v>#REF!</v>
      </c>
      <c r="CL91" s="885" t="e">
        <f t="shared" ca="1" si="136"/>
        <v>#REF!</v>
      </c>
      <c r="CM91" s="1659"/>
      <c r="CN91" s="854" t="s">
        <v>344</v>
      </c>
      <c r="CO91" s="1809" t="str">
        <f>集計グループ16</f>
        <v>リーガルFP事業部</v>
      </c>
      <c r="CP91" s="1810"/>
      <c r="CQ91" s="1811"/>
      <c r="CR91" s="882" t="e">
        <f ca="1">SUMIFS(INDIRECT("実行度合表集計!C"&amp;CR103,FALSE),実行度合表集計!$I:$I,CO91,実行度合表集計!$S:$S,$A$76,実行度合表集計!$D:$D,"&lt;&gt;")</f>
        <v>#REF!</v>
      </c>
      <c r="CS91" s="883" t="e">
        <f t="shared" ca="1" si="137"/>
        <v>#REF!</v>
      </c>
      <c r="CT91" s="884" t="e">
        <f ca="1">SUMIFS(INDIRECT("実行度合表集計!C"&amp;CT103,FALSE),実行度合表集計!$I:$I,CO91,実行度合表集計!$S:$S,$A$76,実行度合表集計!$D:$D,"&lt;&gt;")</f>
        <v>#REF!</v>
      </c>
      <c r="CU91" s="882" t="e">
        <f ca="1">CT91-SUMIFS(実行度合表集計!$Q:$Q,実行度合表集計!$I:$I,CO91,実行度合表集計!$S:$S,$A$76,実行度合表集計!$D:$D,"&lt;&gt;")*1000</f>
        <v>#REF!</v>
      </c>
      <c r="CV91" s="885" t="e">
        <f ca="1">SUMIFS(INDIRECT("実行度合表集計!C"&amp;CV103,FALSE),実行度合表集計!$I:$I,CO91,実行度合表集計!$S:$S,$A$76,実行度合表集計!$D:$D,"&lt;&gt;")*集計フラグ16</f>
        <v>#REF!</v>
      </c>
      <c r="CW91" s="1809" t="str">
        <f>集計グループ16</f>
        <v>リーガルFP事業部</v>
      </c>
      <c r="CX91" s="1810"/>
      <c r="CY91" s="1811"/>
      <c r="CZ91" s="882" t="e">
        <f ca="1">SUMIFS(INDIRECT("実行度合表集計!C"&amp;CZ103,FALSE),実行度合表集計!$I:$I,CW91,実行度合表集計!$S:$S,$A$76,実行度合表集計!$D:$D,"&lt;&gt;")</f>
        <v>#REF!</v>
      </c>
      <c r="DA91" s="883" t="e">
        <f t="shared" ca="1" si="138"/>
        <v>#REF!</v>
      </c>
      <c r="DB91" s="884" t="e">
        <f ca="1">SUMIFS(INDIRECT("実行度合表集計!C"&amp;DB103,FALSE),実行度合表集計!$I:$I,CW91,実行度合表集計!$S:$S,$A$76,実行度合表集計!$D:$D,"&lt;&gt;")</f>
        <v>#REF!</v>
      </c>
      <c r="DC91" s="882" t="e">
        <f ca="1">DB91-SUMIFS(実行度合表集計!$Q:$Q,実行度合表集計!$I:$I,CW91,実行度合表集計!$S:$S,$A$76,実行度合表集計!$D:$D,"&lt;&gt;")*1000</f>
        <v>#REF!</v>
      </c>
      <c r="DD91" s="885" t="e">
        <f ca="1">SUMIFS(INDIRECT("実行度合表集計!C"&amp;DD103,FALSE),実行度合表集計!$I:$I,CW91,実行度合表集計!$S:$S,$A$76,実行度合表集計!$D:$D,"&lt;&gt;")*集計フラグ16</f>
        <v>#REF!</v>
      </c>
      <c r="DE91" s="1809" t="str">
        <f>集計グループ16</f>
        <v>リーガルFP事業部</v>
      </c>
      <c r="DF91" s="1810"/>
      <c r="DG91" s="1811"/>
      <c r="DH91" s="882" t="e">
        <f ca="1">SUMIFS(INDIRECT("実行度合表集計!C"&amp;DH103,FALSE),実行度合表集計!$I:$I,DE91,実行度合表集計!$S:$S,$A$76,実行度合表集計!$D:$D,"&lt;&gt;")</f>
        <v>#REF!</v>
      </c>
      <c r="DI91" s="883" t="e">
        <f t="shared" ca="1" si="139"/>
        <v>#REF!</v>
      </c>
      <c r="DJ91" s="884" t="e">
        <f ca="1">SUMIFS(INDIRECT("実行度合表集計!C"&amp;DJ103,FALSE),実行度合表集計!$I:$I,DE91,実行度合表集計!$S:$S,$A$76,実行度合表集計!$D:$D,"&lt;&gt;")</f>
        <v>#REF!</v>
      </c>
      <c r="DK91" s="882" t="e">
        <f ca="1">DJ91-SUMIFS(実行度合表集計!$Q:$Q,実行度合表集計!$I:$I,DE91,実行度合表集計!$S:$S,$A$76,実行度合表集計!$D:$D,"&lt;&gt;")*1000</f>
        <v>#REF!</v>
      </c>
      <c r="DL91" s="885" t="e">
        <f ca="1">SUMIFS(INDIRECT("実行度合表集計!C"&amp;DL103,FALSE),実行度合表集計!$I:$I,DE91,実行度合表集計!$S:$S,$A$76,実行度合表集計!$D:$D,"&lt;&gt;")*集計フラグ16</f>
        <v>#REF!</v>
      </c>
      <c r="DM91" s="886" t="e">
        <f t="shared" ca="1" si="119"/>
        <v>#REF!</v>
      </c>
      <c r="DN91" s="883" t="e">
        <f t="shared" ca="1" si="140"/>
        <v>#REF!</v>
      </c>
      <c r="DO91" s="882" t="e">
        <f t="shared" ca="1" si="120"/>
        <v>#REF!</v>
      </c>
      <c r="DP91" s="887" t="e">
        <f t="shared" ca="1" si="121"/>
        <v>#REF!</v>
      </c>
      <c r="DR91" s="898"/>
      <c r="DS91" s="852"/>
      <c r="DT91" s="853"/>
    </row>
    <row r="92" spans="1:124" ht="14.1" customHeight="1" x14ac:dyDescent="0.25">
      <c r="A92" s="1659"/>
      <c r="B92" s="854" t="s">
        <v>345</v>
      </c>
      <c r="C92" s="1809">
        <f>集計グループ17</f>
        <v>0</v>
      </c>
      <c r="D92" s="1810"/>
      <c r="E92" s="1811"/>
      <c r="F92" s="882">
        <f ca="1">SUMIFS(INDIRECT("実行度合表集計!C"&amp;F103,FALSE),実行度合表集計!$I:$I,C92,実行度合表集計!$S:$S,$A$76,実行度合表集計!$D:$D,"&lt;&gt;")</f>
        <v>0</v>
      </c>
      <c r="G92" s="883" t="str">
        <f t="shared" ca="1" si="122"/>
        <v/>
      </c>
      <c r="H92" s="884">
        <f ca="1">SUMIFS(INDIRECT("実行度合表集計!C"&amp;H103,FALSE),実行度合表集計!$I:$I,C92,実行度合表集計!$S:$S,$A$76,実行度合表集計!$D:$D,"&lt;&gt;")</f>
        <v>0</v>
      </c>
      <c r="I92" s="882">
        <f ca="1">H92-SUMIFS(実行度合表集計!$Q:$Q,実行度合表集計!$I:$I,C92,実行度合表集計!$S:$S,$A$76,実行度合表集計!$D:$D,"&lt;&gt;")*1000</f>
        <v>0</v>
      </c>
      <c r="J92" s="885">
        <f ca="1">SUMIFS(INDIRECT("実行度合表集計!C"&amp;J103,FALSE),実行度合表集計!$I:$I,C92,実行度合表集計!$S:$S,$A$76,実行度合表集計!$D:$D,"&lt;&gt;")*集計フラグ17</f>
        <v>0</v>
      </c>
      <c r="K92" s="1809">
        <f>集計グループ17</f>
        <v>0</v>
      </c>
      <c r="L92" s="1810"/>
      <c r="M92" s="1811"/>
      <c r="N92" s="882">
        <f ca="1">SUMIFS(INDIRECT("実行度合表集計!C"&amp;N103,FALSE),実行度合表集計!$I:$I,K92,実行度合表集計!$S:$S,$A$76,実行度合表集計!$D:$D,"&lt;&gt;")</f>
        <v>0</v>
      </c>
      <c r="O92" s="883" t="str">
        <f t="shared" ca="1" si="123"/>
        <v/>
      </c>
      <c r="P92" s="884">
        <f ca="1">SUMIFS(INDIRECT("実行度合表集計!C"&amp;P103,FALSE),実行度合表集計!$I:$I,K92,実行度合表集計!$S:$S,$A$76,実行度合表集計!$D:$D,"&lt;&gt;")</f>
        <v>0</v>
      </c>
      <c r="Q92" s="882">
        <f ca="1">P92-SUMIFS(実行度合表集計!$Q:$Q,実行度合表集計!$I:$I,K92,実行度合表集計!$S:$S,$A$76,実行度合表集計!$D:$D,"&lt;&gt;")*1000</f>
        <v>0</v>
      </c>
      <c r="R92" s="885">
        <f ca="1">SUMIFS(INDIRECT("実行度合表集計!C"&amp;R103,FALSE),実行度合表集計!$I:$I,K92,実行度合表集計!$S:$S,$A$76,実行度合表集計!$D:$D,"&lt;&gt;")*集計フラグ17</f>
        <v>0</v>
      </c>
      <c r="S92" s="1809">
        <f>集計グループ17</f>
        <v>0</v>
      </c>
      <c r="T92" s="1810"/>
      <c r="U92" s="1811"/>
      <c r="V92" s="882">
        <f ca="1">SUMIFS(INDIRECT("実行度合表集計!C"&amp;V103,FALSE),実行度合表集計!$I:$I,S92,実行度合表集計!$S:$S,$A$76,実行度合表集計!$D:$D,"&lt;&gt;")</f>
        <v>0</v>
      </c>
      <c r="W92" s="883" t="str">
        <f t="shared" ca="1" si="124"/>
        <v/>
      </c>
      <c r="X92" s="884">
        <f ca="1">SUMIFS(INDIRECT("実行度合表集計!C"&amp;X103,FALSE),実行度合表集計!$I:$I,S92,実行度合表集計!$S:$S,$A$76,実行度合表集計!$D:$D,"&lt;&gt;")</f>
        <v>0</v>
      </c>
      <c r="Y92" s="882">
        <f ca="1">X92-SUMIFS(実行度合表集計!$Q:$Q,実行度合表集計!$I:$I,S92,実行度合表集計!$S:$S,$A$76,実行度合表集計!$D:$D,"&lt;&gt;")*1000</f>
        <v>0</v>
      </c>
      <c r="Z92" s="885">
        <f ca="1">SUMIFS(INDIRECT("実行度合表集計!C"&amp;Z103,FALSE),実行度合表集計!$I:$I,S92,実行度合表集計!$S:$S,$A$76,実行度合表集計!$D:$D,"&lt;&gt;")*集計フラグ17</f>
        <v>0</v>
      </c>
      <c r="AA92" s="886">
        <f t="shared" ca="1" si="113"/>
        <v>0</v>
      </c>
      <c r="AB92" s="883" t="str">
        <f t="shared" ca="1" si="125"/>
        <v/>
      </c>
      <c r="AC92" s="882">
        <f t="shared" ca="1" si="114"/>
        <v>0</v>
      </c>
      <c r="AD92" s="885">
        <f t="shared" ca="1" si="115"/>
        <v>0</v>
      </c>
      <c r="AE92" s="1659"/>
      <c r="AF92" s="854" t="s">
        <v>345</v>
      </c>
      <c r="AG92" s="1809">
        <f>集計グループ17</f>
        <v>0</v>
      </c>
      <c r="AH92" s="1810"/>
      <c r="AI92" s="1811"/>
      <c r="AJ92" s="882">
        <f ca="1">SUMIFS(INDIRECT("実行度合表集計!C"&amp;AJ103,FALSE),実行度合表集計!$I:$I,AG92,実行度合表集計!$S:$S,$A$76,実行度合表集計!$D:$D,"&lt;&gt;")</f>
        <v>0</v>
      </c>
      <c r="AK92" s="883" t="str">
        <f t="shared" ca="1" si="126"/>
        <v/>
      </c>
      <c r="AL92" s="884">
        <f ca="1">SUMIFS(INDIRECT("実行度合表集計!C"&amp;AL103,FALSE),実行度合表集計!$I:$I,AG92,実行度合表集計!$S:$S,$A$76,実行度合表集計!$D:$D,"&lt;&gt;")</f>
        <v>0</v>
      </c>
      <c r="AM92" s="882">
        <f ca="1">AL92-SUMIFS(実行度合表集計!$Q:$Q,実行度合表集計!$I:$I,AG92,実行度合表集計!$S:$S,$A$76,実行度合表集計!$D:$D,"&lt;&gt;")*1000</f>
        <v>0</v>
      </c>
      <c r="AN92" s="885">
        <f ca="1">SUMIFS(INDIRECT("実行度合表集計!C"&amp;AN103,FALSE),実行度合表集計!$I:$I,AG92,実行度合表集計!$S:$S,$A$76,実行度合表集計!$D:$D,"&lt;&gt;")*集計フラグ17</f>
        <v>0</v>
      </c>
      <c r="AO92" s="1809">
        <f>集計グループ17</f>
        <v>0</v>
      </c>
      <c r="AP92" s="1810"/>
      <c r="AQ92" s="1811"/>
      <c r="AR92" s="882">
        <f ca="1">SUMIFS(INDIRECT("実行度合表集計!C"&amp;AR103,FALSE),実行度合表集計!$I:$I,AO92,実行度合表集計!$S:$S,$A$76,実行度合表集計!$D:$D,"&lt;&gt;")</f>
        <v>0</v>
      </c>
      <c r="AS92" s="883" t="str">
        <f t="shared" ca="1" si="127"/>
        <v/>
      </c>
      <c r="AT92" s="884">
        <f ca="1">SUMIFS(INDIRECT("実行度合表集計!C"&amp;AT103,FALSE),実行度合表集計!$I:$I,AO92,実行度合表集計!$S:$S,$A$76,実行度合表集計!$D:$D,"&lt;&gt;")</f>
        <v>0</v>
      </c>
      <c r="AU92" s="882">
        <f ca="1">AT92-SUMIFS(実行度合表集計!$Q:$Q,実行度合表集計!$I:$I,AO92,実行度合表集計!$S:$S,$A$76,実行度合表集計!$D:$D,"&lt;&gt;")*1000</f>
        <v>0</v>
      </c>
      <c r="AV92" s="885">
        <f ca="1">SUMIFS(INDIRECT("実行度合表集計!C"&amp;AV103,FALSE),実行度合表集計!$I:$I,AO92,実行度合表集計!$S:$S,$A$76,実行度合表集計!$D:$D,"&lt;&gt;")*集計フラグ17</f>
        <v>0</v>
      </c>
      <c r="AW92" s="1809">
        <f>集計グループ17</f>
        <v>0</v>
      </c>
      <c r="AX92" s="1810"/>
      <c r="AY92" s="1811"/>
      <c r="AZ92" s="882">
        <f ca="1">SUMIFS(INDIRECT("実行度合表集計!C"&amp;AZ103,FALSE),実行度合表集計!$I:$I,AW92,実行度合表集計!$S:$S,$A$76,実行度合表集計!$D:$D,"&lt;&gt;")</f>
        <v>0</v>
      </c>
      <c r="BA92" s="883" t="str">
        <f t="shared" ca="1" si="128"/>
        <v/>
      </c>
      <c r="BB92" s="884">
        <f ca="1">SUMIFS(INDIRECT("実行度合表集計!C"&amp;BB103,FALSE),実行度合表集計!$I:$I,AW92,実行度合表集計!$S:$S,$A$76,実行度合表集計!$D:$D,"&lt;&gt;")</f>
        <v>0</v>
      </c>
      <c r="BC92" s="882">
        <f ca="1">BB92-SUMIFS(実行度合表集計!$Q:$Q,実行度合表集計!$I:$I,AW92,実行度合表集計!$S:$S,$A$76,実行度合表集計!$D:$D,"&lt;&gt;")*1000</f>
        <v>0</v>
      </c>
      <c r="BD92" s="885">
        <f ca="1">SUMIFS(INDIRECT("実行度合表集計!C"&amp;BD103,FALSE),実行度合表集計!$I:$I,AW92,実行度合表集計!$S:$S,$A$76,実行度合表集計!$D:$D,"&lt;&gt;")*集計フラグ17</f>
        <v>0</v>
      </c>
      <c r="BE92" s="886">
        <f t="shared" ca="1" si="116"/>
        <v>0</v>
      </c>
      <c r="BF92" s="883" t="str">
        <f t="shared" ca="1" si="142"/>
        <v/>
      </c>
      <c r="BG92" s="882">
        <f t="shared" ca="1" si="117"/>
        <v>0</v>
      </c>
      <c r="BH92" s="887">
        <f t="shared" ca="1" si="118"/>
        <v>0</v>
      </c>
      <c r="BI92" s="1659"/>
      <c r="BJ92" s="854" t="s">
        <v>345</v>
      </c>
      <c r="BK92" s="1809">
        <f>集計グループ17</f>
        <v>0</v>
      </c>
      <c r="BL92" s="1810"/>
      <c r="BM92" s="1811"/>
      <c r="BN92" s="882">
        <f ca="1">SUMIFS(INDIRECT("実行度合表集計!C"&amp;BN103,FALSE),実行度合表集計!$I:$I,BK92,実行度合表集計!$S:$S,$A$76,実行度合表集計!$D:$D,"&lt;&gt;")</f>
        <v>0</v>
      </c>
      <c r="BO92" s="883" t="str">
        <f t="shared" ca="1" si="130"/>
        <v/>
      </c>
      <c r="BP92" s="884">
        <f ca="1">SUMIFS(INDIRECT("実行度合表集計!C"&amp;BP103,FALSE),実行度合表集計!$I:$I,BK92,実行度合表集計!$S:$S,$A$76,実行度合表集計!$D:$D,"&lt;&gt;")</f>
        <v>0</v>
      </c>
      <c r="BQ92" s="882">
        <f ca="1">BP92-SUMIFS(実行度合表集計!$Q:$Q,実行度合表集計!$I:$I,BK92,実行度合表集計!$S:$S,$A$76,実行度合表集計!$D:$D,"&lt;&gt;")*1000</f>
        <v>0</v>
      </c>
      <c r="BR92" s="885">
        <f ca="1">SUMIFS(INDIRECT("実行度合表集計!C"&amp;BR103,FALSE),実行度合表集計!$I:$I,BK92,実行度合表集計!$S:$S,$A$76,実行度合表集計!$D:$D,"&lt;&gt;")*集計フラグ17</f>
        <v>0</v>
      </c>
      <c r="BS92" s="1809">
        <f>集計グループ17</f>
        <v>0</v>
      </c>
      <c r="BT92" s="1810"/>
      <c r="BU92" s="1811"/>
      <c r="BV92" s="882">
        <f ca="1">SUMIFS(INDIRECT("実行度合表集計!C"&amp;BV103,FALSE),実行度合表集計!$I:$I,BS92,実行度合表集計!$S:$S,$A$76,実行度合表集計!$D:$D,"&lt;&gt;")</f>
        <v>0</v>
      </c>
      <c r="BW92" s="883" t="str">
        <f t="shared" ca="1" si="131"/>
        <v/>
      </c>
      <c r="BX92" s="884">
        <f ca="1">SUMIFS(INDIRECT("実行度合表集計!C"&amp;BX103,FALSE),実行度合表集計!$I:$I,BS92,実行度合表集計!$S:$S,$A$76,実行度合表集計!$D:$D,"&lt;&gt;")</f>
        <v>0</v>
      </c>
      <c r="BY92" s="882">
        <f ca="1">BX92-SUMIFS(実行度合表集計!$Q:$Q,実行度合表集計!$I:$I,BS92,実行度合表集計!$S:$S,$A$76,実行度合表集計!$D:$D,"&lt;&gt;")*1000</f>
        <v>0</v>
      </c>
      <c r="BZ92" s="885">
        <f ca="1">SUMIFS(INDIRECT("実行度合表集計!C"&amp;BZ103,FALSE),実行度合表集計!$I:$I,BS92,実行度合表集計!$S:$S,$A$76,実行度合表集計!$D:$D,"&lt;&gt;")*集計フラグ17</f>
        <v>0</v>
      </c>
      <c r="CA92" s="1809">
        <f>集計グループ17</f>
        <v>0</v>
      </c>
      <c r="CB92" s="1810"/>
      <c r="CC92" s="1811"/>
      <c r="CD92" s="882">
        <f ca="1">SUMIFS(INDIRECT("実行度合表集計!C"&amp;CD103,FALSE),実行度合表集計!$I:$I,CA92,実行度合表集計!$S:$S,$A$76,実行度合表集計!$D:$D,"&lt;&gt;")</f>
        <v>0</v>
      </c>
      <c r="CE92" s="883" t="str">
        <f t="shared" ca="1" si="132"/>
        <v/>
      </c>
      <c r="CF92" s="884">
        <f ca="1">SUMIFS(INDIRECT("実行度合表集計!C"&amp;CF103,FALSE),実行度合表集計!$I:$I,CA92,実行度合表集計!$S:$S,$A$76,実行度合表集計!$D:$D,"&lt;&gt;")</f>
        <v>0</v>
      </c>
      <c r="CG92" s="882">
        <f ca="1">CF92-SUMIFS(実行度合表集計!$Q:$Q,実行度合表集計!$I:$I,CA92,実行度合表集計!$S:$S,$A$76,実行度合表集計!$D:$D,"&lt;&gt;")*1000</f>
        <v>0</v>
      </c>
      <c r="CH92" s="885">
        <f ca="1">SUMIFS(INDIRECT("実行度合表集計!C"&amp;CH103,FALSE),実行度合表集計!$I:$I,CA92,実行度合表集計!$S:$S,$A$76,実行度合表集計!$D:$D,"&lt;&gt;")*集計フラグ17</f>
        <v>0</v>
      </c>
      <c r="CI92" s="886">
        <f t="shared" ca="1" si="133"/>
        <v>0</v>
      </c>
      <c r="CJ92" s="883" t="str">
        <f t="shared" ca="1" si="141"/>
        <v/>
      </c>
      <c r="CK92" s="882">
        <f t="shared" ca="1" si="135"/>
        <v>0</v>
      </c>
      <c r="CL92" s="885">
        <f t="shared" ca="1" si="136"/>
        <v>0</v>
      </c>
      <c r="CM92" s="1659"/>
      <c r="CN92" s="854" t="s">
        <v>345</v>
      </c>
      <c r="CO92" s="1809">
        <f>集計グループ17</f>
        <v>0</v>
      </c>
      <c r="CP92" s="1810"/>
      <c r="CQ92" s="1811"/>
      <c r="CR92" s="882">
        <f ca="1">SUMIFS(INDIRECT("実行度合表集計!C"&amp;CR103,FALSE),実行度合表集計!$I:$I,CO92,実行度合表集計!$S:$S,$A$76,実行度合表集計!$D:$D,"&lt;&gt;")</f>
        <v>0</v>
      </c>
      <c r="CS92" s="883" t="str">
        <f t="shared" ca="1" si="137"/>
        <v/>
      </c>
      <c r="CT92" s="884">
        <f ca="1">SUMIFS(INDIRECT("実行度合表集計!C"&amp;CT103,FALSE),実行度合表集計!$I:$I,CO92,実行度合表集計!$S:$S,$A$76,実行度合表集計!$D:$D,"&lt;&gt;")</f>
        <v>0</v>
      </c>
      <c r="CU92" s="882">
        <f ca="1">CT92-SUMIFS(実行度合表集計!$Q:$Q,実行度合表集計!$I:$I,CO92,実行度合表集計!$S:$S,$A$76,実行度合表集計!$D:$D,"&lt;&gt;")*1000</f>
        <v>0</v>
      </c>
      <c r="CV92" s="885">
        <f ca="1">SUMIFS(INDIRECT("実行度合表集計!C"&amp;CV103,FALSE),実行度合表集計!$I:$I,CO92,実行度合表集計!$S:$S,$A$76,実行度合表集計!$D:$D,"&lt;&gt;")*集計フラグ17</f>
        <v>0</v>
      </c>
      <c r="CW92" s="1809">
        <f>集計グループ17</f>
        <v>0</v>
      </c>
      <c r="CX92" s="1810"/>
      <c r="CY92" s="1811"/>
      <c r="CZ92" s="882">
        <f ca="1">SUMIFS(INDIRECT("実行度合表集計!C"&amp;CZ103,FALSE),実行度合表集計!$I:$I,CW92,実行度合表集計!$S:$S,$A$76,実行度合表集計!$D:$D,"&lt;&gt;")</f>
        <v>0</v>
      </c>
      <c r="DA92" s="883" t="str">
        <f t="shared" ca="1" si="138"/>
        <v/>
      </c>
      <c r="DB92" s="884">
        <f ca="1">SUMIFS(INDIRECT("実行度合表集計!C"&amp;DB103,FALSE),実行度合表集計!$I:$I,CW92,実行度合表集計!$S:$S,$A$76,実行度合表集計!$D:$D,"&lt;&gt;")</f>
        <v>0</v>
      </c>
      <c r="DC92" s="882">
        <f ca="1">DB92-SUMIFS(実行度合表集計!$Q:$Q,実行度合表集計!$I:$I,CW92,実行度合表集計!$S:$S,$A$76,実行度合表集計!$D:$D,"&lt;&gt;")*1000</f>
        <v>0</v>
      </c>
      <c r="DD92" s="885">
        <f ca="1">SUMIFS(INDIRECT("実行度合表集計!C"&amp;DD103,FALSE),実行度合表集計!$I:$I,CW92,実行度合表集計!$S:$S,$A$76,実行度合表集計!$D:$D,"&lt;&gt;")*集計フラグ17</f>
        <v>0</v>
      </c>
      <c r="DE92" s="1809">
        <f>集計グループ17</f>
        <v>0</v>
      </c>
      <c r="DF92" s="1810"/>
      <c r="DG92" s="1811"/>
      <c r="DH92" s="882">
        <f ca="1">SUMIFS(INDIRECT("実行度合表集計!C"&amp;DH103,FALSE),実行度合表集計!$I:$I,DE92,実行度合表集計!$S:$S,$A$76,実行度合表集計!$D:$D,"&lt;&gt;")</f>
        <v>0</v>
      </c>
      <c r="DI92" s="883" t="str">
        <f t="shared" ca="1" si="139"/>
        <v/>
      </c>
      <c r="DJ92" s="884">
        <f ca="1">SUMIFS(INDIRECT("実行度合表集計!C"&amp;DJ103,FALSE),実行度合表集計!$I:$I,DE92,実行度合表集計!$S:$S,$A$76,実行度合表集計!$D:$D,"&lt;&gt;")</f>
        <v>0</v>
      </c>
      <c r="DK92" s="882">
        <f ca="1">DJ92-SUMIFS(実行度合表集計!$Q:$Q,実行度合表集計!$I:$I,DE92,実行度合表集計!$S:$S,$A$76,実行度合表集計!$D:$D,"&lt;&gt;")*1000</f>
        <v>0</v>
      </c>
      <c r="DL92" s="885">
        <f ca="1">SUMIFS(INDIRECT("実行度合表集計!C"&amp;DL103,FALSE),実行度合表集計!$I:$I,DE92,実行度合表集計!$S:$S,$A$76,実行度合表集計!$D:$D,"&lt;&gt;")*集計フラグ17</f>
        <v>0</v>
      </c>
      <c r="DM92" s="886">
        <f t="shared" ca="1" si="119"/>
        <v>0</v>
      </c>
      <c r="DN92" s="883" t="str">
        <f t="shared" ca="1" si="140"/>
        <v/>
      </c>
      <c r="DO92" s="882">
        <f t="shared" ca="1" si="120"/>
        <v>0</v>
      </c>
      <c r="DP92" s="887">
        <f t="shared" ca="1" si="121"/>
        <v>0</v>
      </c>
      <c r="DR92" s="898"/>
      <c r="DS92" s="852"/>
      <c r="DT92" s="853"/>
    </row>
    <row r="93" spans="1:124" ht="14.1" customHeight="1" x14ac:dyDescent="0.25">
      <c r="A93" s="1659"/>
      <c r="B93" s="854" t="s">
        <v>346</v>
      </c>
      <c r="C93" s="1809">
        <f>集計グループ18</f>
        <v>0</v>
      </c>
      <c r="D93" s="1810"/>
      <c r="E93" s="1811"/>
      <c r="F93" s="882">
        <f ca="1">SUMIFS(INDIRECT("実行度合表集計!C"&amp;F103,FALSE),実行度合表集計!$I:$I,C93,実行度合表集計!$S:$S,$A$76,実行度合表集計!$D:$D,"&lt;&gt;")</f>
        <v>0</v>
      </c>
      <c r="G93" s="883" t="str">
        <f t="shared" ca="1" si="122"/>
        <v/>
      </c>
      <c r="H93" s="884">
        <f ca="1">SUMIFS(INDIRECT("実行度合表集計!C"&amp;H103,FALSE),実行度合表集計!$I:$I,C93,実行度合表集計!$S:$S,$A$76,実行度合表集計!$D:$D,"&lt;&gt;")</f>
        <v>0</v>
      </c>
      <c r="I93" s="882">
        <f ca="1">H93-SUMIFS(実行度合表集計!$Q:$Q,実行度合表集計!$I:$I,C93,実行度合表集計!$S:$S,$A$76,実行度合表集計!$D:$D,"&lt;&gt;")*1000</f>
        <v>0</v>
      </c>
      <c r="J93" s="885">
        <f ca="1">SUMIFS(INDIRECT("実行度合表集計!C"&amp;J103,FALSE),実行度合表集計!$I:$I,C93,実行度合表集計!$S:$S,$A$76,実行度合表集計!$D:$D,"&lt;&gt;")*集計フラグ18</f>
        <v>0</v>
      </c>
      <c r="K93" s="1809">
        <f>集計グループ18</f>
        <v>0</v>
      </c>
      <c r="L93" s="1810"/>
      <c r="M93" s="1811"/>
      <c r="N93" s="882">
        <f ca="1">SUMIFS(INDIRECT("実行度合表集計!C"&amp;N103,FALSE),実行度合表集計!$I:$I,K93,実行度合表集計!$S:$S,$A$76,実行度合表集計!$D:$D,"&lt;&gt;")</f>
        <v>0</v>
      </c>
      <c r="O93" s="883" t="str">
        <f t="shared" ca="1" si="123"/>
        <v/>
      </c>
      <c r="P93" s="884">
        <f ca="1">SUMIFS(INDIRECT("実行度合表集計!C"&amp;P103,FALSE),実行度合表集計!$I:$I,K93,実行度合表集計!$S:$S,$A$76,実行度合表集計!$D:$D,"&lt;&gt;")</f>
        <v>0</v>
      </c>
      <c r="Q93" s="882">
        <f ca="1">P93-SUMIFS(実行度合表集計!$Q:$Q,実行度合表集計!$I:$I,K93,実行度合表集計!$S:$S,$A$76,実行度合表集計!$D:$D,"&lt;&gt;")*1000</f>
        <v>0</v>
      </c>
      <c r="R93" s="885">
        <f ca="1">SUMIFS(INDIRECT("実行度合表集計!C"&amp;R103,FALSE),実行度合表集計!$I:$I,K93,実行度合表集計!$S:$S,$A$76,実行度合表集計!$D:$D,"&lt;&gt;")*集計フラグ18</f>
        <v>0</v>
      </c>
      <c r="S93" s="1809">
        <f>集計グループ18</f>
        <v>0</v>
      </c>
      <c r="T93" s="1810"/>
      <c r="U93" s="1811"/>
      <c r="V93" s="882">
        <f ca="1">SUMIFS(INDIRECT("実行度合表集計!C"&amp;V103,FALSE),実行度合表集計!$I:$I,S93,実行度合表集計!$S:$S,$A$76,実行度合表集計!$D:$D,"&lt;&gt;")</f>
        <v>0</v>
      </c>
      <c r="W93" s="883" t="str">
        <f t="shared" ca="1" si="124"/>
        <v/>
      </c>
      <c r="X93" s="884">
        <f ca="1">SUMIFS(INDIRECT("実行度合表集計!C"&amp;X103,FALSE),実行度合表集計!$I:$I,S93,実行度合表集計!$S:$S,$A$76,実行度合表集計!$D:$D,"&lt;&gt;")</f>
        <v>0</v>
      </c>
      <c r="Y93" s="882">
        <f ca="1">X93-SUMIFS(実行度合表集計!$Q:$Q,実行度合表集計!$I:$I,S93,実行度合表集計!$S:$S,$A$76,実行度合表集計!$D:$D,"&lt;&gt;")*1000</f>
        <v>0</v>
      </c>
      <c r="Z93" s="885">
        <f ca="1">SUMIFS(INDIRECT("実行度合表集計!C"&amp;Z103,FALSE),実行度合表集計!$I:$I,S93,実行度合表集計!$S:$S,$A$76,実行度合表集計!$D:$D,"&lt;&gt;")*集計フラグ18</f>
        <v>0</v>
      </c>
      <c r="AA93" s="886">
        <f t="shared" ca="1" si="113"/>
        <v>0</v>
      </c>
      <c r="AB93" s="883" t="str">
        <f t="shared" ca="1" si="125"/>
        <v/>
      </c>
      <c r="AC93" s="882">
        <f t="shared" ca="1" si="114"/>
        <v>0</v>
      </c>
      <c r="AD93" s="885">
        <f t="shared" ca="1" si="115"/>
        <v>0</v>
      </c>
      <c r="AE93" s="1659"/>
      <c r="AF93" s="854" t="s">
        <v>346</v>
      </c>
      <c r="AG93" s="1809">
        <f>集計グループ18</f>
        <v>0</v>
      </c>
      <c r="AH93" s="1810"/>
      <c r="AI93" s="1811"/>
      <c r="AJ93" s="882">
        <f ca="1">SUMIFS(INDIRECT("実行度合表集計!C"&amp;AJ103,FALSE),実行度合表集計!$I:$I,AG93,実行度合表集計!$S:$S,$A$76,実行度合表集計!$D:$D,"&lt;&gt;")</f>
        <v>0</v>
      </c>
      <c r="AK93" s="883" t="str">
        <f t="shared" ca="1" si="126"/>
        <v/>
      </c>
      <c r="AL93" s="884">
        <f ca="1">SUMIFS(INDIRECT("実行度合表集計!C"&amp;AL103,FALSE),実行度合表集計!$I:$I,AG93,実行度合表集計!$S:$S,$A$76,実行度合表集計!$D:$D,"&lt;&gt;")</f>
        <v>0</v>
      </c>
      <c r="AM93" s="882">
        <f ca="1">AL93-SUMIFS(実行度合表集計!$Q:$Q,実行度合表集計!$I:$I,AG93,実行度合表集計!$S:$S,$A$76,実行度合表集計!$D:$D,"&lt;&gt;")*1000</f>
        <v>0</v>
      </c>
      <c r="AN93" s="885">
        <f ca="1">SUMIFS(INDIRECT("実行度合表集計!C"&amp;AN103,FALSE),実行度合表集計!$I:$I,AG93,実行度合表集計!$S:$S,$A$76,実行度合表集計!$D:$D,"&lt;&gt;")*集計フラグ18</f>
        <v>0</v>
      </c>
      <c r="AO93" s="1809">
        <f>集計グループ18</f>
        <v>0</v>
      </c>
      <c r="AP93" s="1810"/>
      <c r="AQ93" s="1811"/>
      <c r="AR93" s="882">
        <f ca="1">SUMIFS(INDIRECT("実行度合表集計!C"&amp;AR103,FALSE),実行度合表集計!$I:$I,AO93,実行度合表集計!$S:$S,$A$76,実行度合表集計!$D:$D,"&lt;&gt;")</f>
        <v>0</v>
      </c>
      <c r="AS93" s="883" t="str">
        <f t="shared" ca="1" si="127"/>
        <v/>
      </c>
      <c r="AT93" s="884">
        <f ca="1">SUMIFS(INDIRECT("実行度合表集計!C"&amp;AT103,FALSE),実行度合表集計!$I:$I,AO93,実行度合表集計!$S:$S,$A$76,実行度合表集計!$D:$D,"&lt;&gt;")</f>
        <v>0</v>
      </c>
      <c r="AU93" s="882">
        <f ca="1">AT93-SUMIFS(実行度合表集計!$Q:$Q,実行度合表集計!$I:$I,AO93,実行度合表集計!$S:$S,$A$76,実行度合表集計!$D:$D,"&lt;&gt;")*1000</f>
        <v>0</v>
      </c>
      <c r="AV93" s="885">
        <f ca="1">SUMIFS(INDIRECT("実行度合表集計!C"&amp;AV103,FALSE),実行度合表集計!$I:$I,AO93,実行度合表集計!$S:$S,$A$76,実行度合表集計!$D:$D,"&lt;&gt;")*集計フラグ18</f>
        <v>0</v>
      </c>
      <c r="AW93" s="1809">
        <f>集計グループ18</f>
        <v>0</v>
      </c>
      <c r="AX93" s="1810"/>
      <c r="AY93" s="1811"/>
      <c r="AZ93" s="882">
        <f ca="1">SUMIFS(INDIRECT("実行度合表集計!C"&amp;AZ103,FALSE),実行度合表集計!$I:$I,AW93,実行度合表集計!$S:$S,$A$76,実行度合表集計!$D:$D,"&lt;&gt;")</f>
        <v>0</v>
      </c>
      <c r="BA93" s="883" t="str">
        <f t="shared" ca="1" si="128"/>
        <v/>
      </c>
      <c r="BB93" s="884">
        <f ca="1">SUMIFS(INDIRECT("実行度合表集計!C"&amp;BB103,FALSE),実行度合表集計!$I:$I,AW93,実行度合表集計!$S:$S,$A$76,実行度合表集計!$D:$D,"&lt;&gt;")</f>
        <v>0</v>
      </c>
      <c r="BC93" s="882">
        <f ca="1">BB93-SUMIFS(実行度合表集計!$Q:$Q,実行度合表集計!$I:$I,AW93,実行度合表集計!$S:$S,$A$76,実行度合表集計!$D:$D,"&lt;&gt;")*1000</f>
        <v>0</v>
      </c>
      <c r="BD93" s="885">
        <f ca="1">SUMIFS(INDIRECT("実行度合表集計!C"&amp;BD103,FALSE),実行度合表集計!$I:$I,AW93,実行度合表集計!$S:$S,$A$76,実行度合表集計!$D:$D,"&lt;&gt;")*集計フラグ18</f>
        <v>0</v>
      </c>
      <c r="BE93" s="886">
        <f t="shared" ca="1" si="116"/>
        <v>0</v>
      </c>
      <c r="BF93" s="883" t="str">
        <f t="shared" ca="1" si="142"/>
        <v/>
      </c>
      <c r="BG93" s="882">
        <f t="shared" ca="1" si="117"/>
        <v>0</v>
      </c>
      <c r="BH93" s="887">
        <f t="shared" ca="1" si="118"/>
        <v>0</v>
      </c>
      <c r="BI93" s="1659"/>
      <c r="BJ93" s="854" t="s">
        <v>346</v>
      </c>
      <c r="BK93" s="1809">
        <f>集計グループ18</f>
        <v>0</v>
      </c>
      <c r="BL93" s="1810"/>
      <c r="BM93" s="1811"/>
      <c r="BN93" s="882">
        <f ca="1">SUMIFS(INDIRECT("実行度合表集計!C"&amp;BN103,FALSE),実行度合表集計!$I:$I,BK93,実行度合表集計!$S:$S,$A$76,実行度合表集計!$D:$D,"&lt;&gt;")</f>
        <v>0</v>
      </c>
      <c r="BO93" s="883" t="str">
        <f t="shared" ca="1" si="130"/>
        <v/>
      </c>
      <c r="BP93" s="884">
        <f ca="1">SUMIFS(INDIRECT("実行度合表集計!C"&amp;BP103,FALSE),実行度合表集計!$I:$I,BK93,実行度合表集計!$S:$S,$A$76,実行度合表集計!$D:$D,"&lt;&gt;")</f>
        <v>0</v>
      </c>
      <c r="BQ93" s="882">
        <f ca="1">BP93-SUMIFS(実行度合表集計!$Q:$Q,実行度合表集計!$I:$I,BK93,実行度合表集計!$S:$S,$A$76,実行度合表集計!$D:$D,"&lt;&gt;")*1000</f>
        <v>0</v>
      </c>
      <c r="BR93" s="885">
        <f ca="1">SUMIFS(INDIRECT("実行度合表集計!C"&amp;BR103,FALSE),実行度合表集計!$I:$I,BK93,実行度合表集計!$S:$S,$A$76,実行度合表集計!$D:$D,"&lt;&gt;")*集計フラグ18</f>
        <v>0</v>
      </c>
      <c r="BS93" s="1809">
        <f>集計グループ18</f>
        <v>0</v>
      </c>
      <c r="BT93" s="1810"/>
      <c r="BU93" s="1811"/>
      <c r="BV93" s="882">
        <f ca="1">SUMIFS(INDIRECT("実行度合表集計!C"&amp;BV103,FALSE),実行度合表集計!$I:$I,BS93,実行度合表集計!$S:$S,$A$76,実行度合表集計!$D:$D,"&lt;&gt;")</f>
        <v>0</v>
      </c>
      <c r="BW93" s="883" t="str">
        <f t="shared" ca="1" si="131"/>
        <v/>
      </c>
      <c r="BX93" s="884">
        <f ca="1">SUMIFS(INDIRECT("実行度合表集計!C"&amp;BX103,FALSE),実行度合表集計!$I:$I,BS93,実行度合表集計!$S:$S,$A$76,実行度合表集計!$D:$D,"&lt;&gt;")</f>
        <v>0</v>
      </c>
      <c r="BY93" s="882">
        <f ca="1">BX93-SUMIFS(実行度合表集計!$Q:$Q,実行度合表集計!$I:$I,BS93,実行度合表集計!$S:$S,$A$76,実行度合表集計!$D:$D,"&lt;&gt;")*1000</f>
        <v>0</v>
      </c>
      <c r="BZ93" s="885">
        <f ca="1">SUMIFS(INDIRECT("実行度合表集計!C"&amp;BZ103,FALSE),実行度合表集計!$I:$I,BS93,実行度合表集計!$S:$S,$A$76,実行度合表集計!$D:$D,"&lt;&gt;")*集計フラグ18</f>
        <v>0</v>
      </c>
      <c r="CA93" s="1809">
        <f>集計グループ18</f>
        <v>0</v>
      </c>
      <c r="CB93" s="1810"/>
      <c r="CC93" s="1811"/>
      <c r="CD93" s="882">
        <f ca="1">SUMIFS(INDIRECT("実行度合表集計!C"&amp;CD103,FALSE),実行度合表集計!$I:$I,CA93,実行度合表集計!$S:$S,$A$76,実行度合表集計!$D:$D,"&lt;&gt;")</f>
        <v>0</v>
      </c>
      <c r="CE93" s="883" t="str">
        <f t="shared" ca="1" si="132"/>
        <v/>
      </c>
      <c r="CF93" s="884">
        <f ca="1">SUMIFS(INDIRECT("実行度合表集計!C"&amp;CF103,FALSE),実行度合表集計!$I:$I,CA93,実行度合表集計!$S:$S,$A$76,実行度合表集計!$D:$D,"&lt;&gt;")</f>
        <v>0</v>
      </c>
      <c r="CG93" s="882">
        <f ca="1">CF93-SUMIFS(実行度合表集計!$Q:$Q,実行度合表集計!$I:$I,CA93,実行度合表集計!$S:$S,$A$76,実行度合表集計!$D:$D,"&lt;&gt;")*1000</f>
        <v>0</v>
      </c>
      <c r="CH93" s="885">
        <f ca="1">SUMIFS(INDIRECT("実行度合表集計!C"&amp;CH103,FALSE),実行度合表集計!$I:$I,CA93,実行度合表集計!$S:$S,$A$76,実行度合表集計!$D:$D,"&lt;&gt;")*集計フラグ18</f>
        <v>0</v>
      </c>
      <c r="CI93" s="886">
        <f t="shared" ca="1" si="133"/>
        <v>0</v>
      </c>
      <c r="CJ93" s="883" t="str">
        <f t="shared" ca="1" si="141"/>
        <v/>
      </c>
      <c r="CK93" s="882">
        <f t="shared" ca="1" si="135"/>
        <v>0</v>
      </c>
      <c r="CL93" s="885">
        <f t="shared" ca="1" si="136"/>
        <v>0</v>
      </c>
      <c r="CM93" s="1659"/>
      <c r="CN93" s="854" t="s">
        <v>346</v>
      </c>
      <c r="CO93" s="1809">
        <f>集計グループ18</f>
        <v>0</v>
      </c>
      <c r="CP93" s="1810"/>
      <c r="CQ93" s="1811"/>
      <c r="CR93" s="882">
        <f ca="1">SUMIFS(INDIRECT("実行度合表集計!C"&amp;CR103,FALSE),実行度合表集計!$I:$I,CO93,実行度合表集計!$S:$S,$A$76,実行度合表集計!$D:$D,"&lt;&gt;")</f>
        <v>0</v>
      </c>
      <c r="CS93" s="883" t="str">
        <f t="shared" ca="1" si="137"/>
        <v/>
      </c>
      <c r="CT93" s="884">
        <f ca="1">SUMIFS(INDIRECT("実行度合表集計!C"&amp;CT103,FALSE),実行度合表集計!$I:$I,CO93,実行度合表集計!$S:$S,$A$76,実行度合表集計!$D:$D,"&lt;&gt;")</f>
        <v>0</v>
      </c>
      <c r="CU93" s="882">
        <f ca="1">CT93-SUMIFS(実行度合表集計!$Q:$Q,実行度合表集計!$I:$I,CO93,実行度合表集計!$S:$S,$A$76,実行度合表集計!$D:$D,"&lt;&gt;")*1000</f>
        <v>0</v>
      </c>
      <c r="CV93" s="885">
        <f ca="1">SUMIFS(INDIRECT("実行度合表集計!C"&amp;CV103,FALSE),実行度合表集計!$I:$I,CO93,実行度合表集計!$S:$S,$A$76,実行度合表集計!$D:$D,"&lt;&gt;")*集計フラグ18</f>
        <v>0</v>
      </c>
      <c r="CW93" s="1809">
        <f>集計グループ18</f>
        <v>0</v>
      </c>
      <c r="CX93" s="1810"/>
      <c r="CY93" s="1811"/>
      <c r="CZ93" s="882">
        <f ca="1">SUMIFS(INDIRECT("実行度合表集計!C"&amp;CZ103,FALSE),実行度合表集計!$I:$I,CW93,実行度合表集計!$S:$S,$A$76,実行度合表集計!$D:$D,"&lt;&gt;")</f>
        <v>0</v>
      </c>
      <c r="DA93" s="883" t="str">
        <f t="shared" ca="1" si="138"/>
        <v/>
      </c>
      <c r="DB93" s="884">
        <f ca="1">SUMIFS(INDIRECT("実行度合表集計!C"&amp;DB103,FALSE),実行度合表集計!$I:$I,CW93,実行度合表集計!$S:$S,$A$76,実行度合表集計!$D:$D,"&lt;&gt;")</f>
        <v>0</v>
      </c>
      <c r="DC93" s="882">
        <f ca="1">DB93-SUMIFS(実行度合表集計!$Q:$Q,実行度合表集計!$I:$I,CW93,実行度合表集計!$S:$S,$A$76,実行度合表集計!$D:$D,"&lt;&gt;")*1000</f>
        <v>0</v>
      </c>
      <c r="DD93" s="885">
        <f ca="1">SUMIFS(INDIRECT("実行度合表集計!C"&amp;DD103,FALSE),実行度合表集計!$I:$I,CW93,実行度合表集計!$S:$S,$A$76,実行度合表集計!$D:$D,"&lt;&gt;")*集計フラグ18</f>
        <v>0</v>
      </c>
      <c r="DE93" s="1809">
        <f>集計グループ18</f>
        <v>0</v>
      </c>
      <c r="DF93" s="1810"/>
      <c r="DG93" s="1811"/>
      <c r="DH93" s="882">
        <f ca="1">SUMIFS(INDIRECT("実行度合表集計!C"&amp;DH103,FALSE),実行度合表集計!$I:$I,DE93,実行度合表集計!$S:$S,$A$76,実行度合表集計!$D:$D,"&lt;&gt;")</f>
        <v>0</v>
      </c>
      <c r="DI93" s="883" t="str">
        <f t="shared" ca="1" si="139"/>
        <v/>
      </c>
      <c r="DJ93" s="884">
        <f ca="1">SUMIFS(INDIRECT("実行度合表集計!C"&amp;DJ103,FALSE),実行度合表集計!$I:$I,DE93,実行度合表集計!$S:$S,$A$76,実行度合表集計!$D:$D,"&lt;&gt;")</f>
        <v>0</v>
      </c>
      <c r="DK93" s="882">
        <f ca="1">DJ93-SUMIFS(実行度合表集計!$Q:$Q,実行度合表集計!$I:$I,DE93,実行度合表集計!$S:$S,$A$76,実行度合表集計!$D:$D,"&lt;&gt;")*1000</f>
        <v>0</v>
      </c>
      <c r="DL93" s="885">
        <f ca="1">SUMIFS(INDIRECT("実行度合表集計!C"&amp;DL103,FALSE),実行度合表集計!$I:$I,DE93,実行度合表集計!$S:$S,$A$76,実行度合表集計!$D:$D,"&lt;&gt;")*集計フラグ18</f>
        <v>0</v>
      </c>
      <c r="DM93" s="886">
        <f t="shared" ca="1" si="119"/>
        <v>0</v>
      </c>
      <c r="DN93" s="883" t="str">
        <f t="shared" ca="1" si="140"/>
        <v/>
      </c>
      <c r="DO93" s="882">
        <f t="shared" ca="1" si="120"/>
        <v>0</v>
      </c>
      <c r="DP93" s="887">
        <f t="shared" ca="1" si="121"/>
        <v>0</v>
      </c>
      <c r="DR93" s="898"/>
      <c r="DS93" s="852"/>
      <c r="DT93" s="853"/>
    </row>
    <row r="94" spans="1:124" ht="14.1" customHeight="1" x14ac:dyDescent="0.25">
      <c r="A94" s="1659"/>
      <c r="B94" s="854" t="s">
        <v>347</v>
      </c>
      <c r="C94" s="1809">
        <f>集計グループ19</f>
        <v>0</v>
      </c>
      <c r="D94" s="1810"/>
      <c r="E94" s="1811"/>
      <c r="F94" s="882">
        <f ca="1">SUMIFS(INDIRECT("実行度合表集計!C"&amp;F103,FALSE),実行度合表集計!$I:$I,C94,実行度合表集計!$S:$S,$A$76,実行度合表集計!$D:$D,"&lt;&gt;")</f>
        <v>0</v>
      </c>
      <c r="G94" s="883" t="str">
        <f t="shared" ca="1" si="122"/>
        <v/>
      </c>
      <c r="H94" s="884">
        <f ca="1">SUMIFS(INDIRECT("実行度合表集計!C"&amp;H103,FALSE),実行度合表集計!$I:$I,C94,実行度合表集計!$S:$S,$A$76,実行度合表集計!$D:$D,"&lt;&gt;")</f>
        <v>0</v>
      </c>
      <c r="I94" s="882">
        <f ca="1">H94-SUMIFS(実行度合表集計!$Q:$Q,実行度合表集計!$I:$I,C94,実行度合表集計!$S:$S,$A$76,実行度合表集計!$D:$D,"&lt;&gt;")*1000</f>
        <v>0</v>
      </c>
      <c r="J94" s="885">
        <f ca="1">SUMIFS(INDIRECT("実行度合表集計!C"&amp;J103,FALSE),実行度合表集計!$I:$I,C94,実行度合表集計!$S:$S,$A$76,実行度合表集計!$D:$D,"&lt;&gt;")*集計フラグ19</f>
        <v>0</v>
      </c>
      <c r="K94" s="1809">
        <f>集計グループ19</f>
        <v>0</v>
      </c>
      <c r="L94" s="1810"/>
      <c r="M94" s="1811"/>
      <c r="N94" s="882">
        <f ca="1">SUMIFS(INDIRECT("実行度合表集計!C"&amp;N103,FALSE),実行度合表集計!$I:$I,K94,実行度合表集計!$S:$S,$A$76,実行度合表集計!$D:$D,"&lt;&gt;")</f>
        <v>0</v>
      </c>
      <c r="O94" s="883" t="str">
        <f t="shared" ca="1" si="123"/>
        <v/>
      </c>
      <c r="P94" s="884">
        <f ca="1">SUMIFS(INDIRECT("実行度合表集計!C"&amp;P103,FALSE),実行度合表集計!$I:$I,K94,実行度合表集計!$S:$S,$A$76,実行度合表集計!$D:$D,"&lt;&gt;")</f>
        <v>0</v>
      </c>
      <c r="Q94" s="882">
        <f ca="1">P94-SUMIFS(実行度合表集計!$Q:$Q,実行度合表集計!$I:$I,K94,実行度合表集計!$S:$S,$A$76,実行度合表集計!$D:$D,"&lt;&gt;")*1000</f>
        <v>0</v>
      </c>
      <c r="R94" s="885">
        <f ca="1">SUMIFS(INDIRECT("実行度合表集計!C"&amp;R103,FALSE),実行度合表集計!$I:$I,K94,実行度合表集計!$S:$S,$A$76,実行度合表集計!$D:$D,"&lt;&gt;")*集計フラグ19</f>
        <v>0</v>
      </c>
      <c r="S94" s="1809">
        <f>集計グループ19</f>
        <v>0</v>
      </c>
      <c r="T94" s="1810"/>
      <c r="U94" s="1811"/>
      <c r="V94" s="882">
        <f ca="1">SUMIFS(INDIRECT("実行度合表集計!C"&amp;V103,FALSE),実行度合表集計!$I:$I,S94,実行度合表集計!$S:$S,$A$76,実行度合表集計!$D:$D,"&lt;&gt;")</f>
        <v>0</v>
      </c>
      <c r="W94" s="883" t="str">
        <f t="shared" ca="1" si="124"/>
        <v/>
      </c>
      <c r="X94" s="884">
        <f ca="1">SUMIFS(INDIRECT("実行度合表集計!C"&amp;X103,FALSE),実行度合表集計!$I:$I,S94,実行度合表集計!$S:$S,$A$76,実行度合表集計!$D:$D,"&lt;&gt;")</f>
        <v>0</v>
      </c>
      <c r="Y94" s="882">
        <f ca="1">X94-SUMIFS(実行度合表集計!$Q:$Q,実行度合表集計!$I:$I,S94,実行度合表集計!$S:$S,$A$76,実行度合表集計!$D:$D,"&lt;&gt;")*1000</f>
        <v>0</v>
      </c>
      <c r="Z94" s="885">
        <f ca="1">SUMIFS(INDIRECT("実行度合表集計!C"&amp;Z103,FALSE),実行度合表集計!$I:$I,S94,実行度合表集計!$S:$S,$A$76,実行度合表集計!$D:$D,"&lt;&gt;")*集計フラグ19</f>
        <v>0</v>
      </c>
      <c r="AA94" s="886">
        <f t="shared" ca="1" si="113"/>
        <v>0</v>
      </c>
      <c r="AB94" s="883" t="str">
        <f t="shared" ca="1" si="125"/>
        <v/>
      </c>
      <c r="AC94" s="882">
        <f t="shared" ca="1" si="114"/>
        <v>0</v>
      </c>
      <c r="AD94" s="885">
        <f t="shared" ca="1" si="115"/>
        <v>0</v>
      </c>
      <c r="AE94" s="1659"/>
      <c r="AF94" s="854" t="s">
        <v>347</v>
      </c>
      <c r="AG94" s="1809">
        <f>集計グループ19</f>
        <v>0</v>
      </c>
      <c r="AH94" s="1810"/>
      <c r="AI94" s="1811"/>
      <c r="AJ94" s="882">
        <f ca="1">SUMIFS(INDIRECT("実行度合表集計!C"&amp;AJ103,FALSE),実行度合表集計!$I:$I,AG94,実行度合表集計!$S:$S,$A$76,実行度合表集計!$D:$D,"&lt;&gt;")</f>
        <v>0</v>
      </c>
      <c r="AK94" s="883" t="str">
        <f t="shared" ca="1" si="126"/>
        <v/>
      </c>
      <c r="AL94" s="884">
        <f ca="1">SUMIFS(INDIRECT("実行度合表集計!C"&amp;AL103,FALSE),実行度合表集計!$I:$I,AG94,実行度合表集計!$S:$S,$A$76,実行度合表集計!$D:$D,"&lt;&gt;")</f>
        <v>0</v>
      </c>
      <c r="AM94" s="882">
        <f ca="1">AL94-SUMIFS(実行度合表集計!$Q:$Q,実行度合表集計!$I:$I,AG94,実行度合表集計!$S:$S,$A$76,実行度合表集計!$D:$D,"&lt;&gt;")*1000</f>
        <v>0</v>
      </c>
      <c r="AN94" s="885">
        <f ca="1">SUMIFS(INDIRECT("実行度合表集計!C"&amp;AN103,FALSE),実行度合表集計!$I:$I,AG94,実行度合表集計!$S:$S,$A$76,実行度合表集計!$D:$D,"&lt;&gt;")*集計フラグ19</f>
        <v>0</v>
      </c>
      <c r="AO94" s="1809">
        <f>集計グループ19</f>
        <v>0</v>
      </c>
      <c r="AP94" s="1810"/>
      <c r="AQ94" s="1811"/>
      <c r="AR94" s="882">
        <f ca="1">SUMIFS(INDIRECT("実行度合表集計!C"&amp;AR103,FALSE),実行度合表集計!$I:$I,AO94,実行度合表集計!$S:$S,$A$76,実行度合表集計!$D:$D,"&lt;&gt;")</f>
        <v>0</v>
      </c>
      <c r="AS94" s="883" t="str">
        <f t="shared" ca="1" si="127"/>
        <v/>
      </c>
      <c r="AT94" s="884">
        <f ca="1">SUMIFS(INDIRECT("実行度合表集計!C"&amp;AT103,FALSE),実行度合表集計!$I:$I,AO94,実行度合表集計!$S:$S,$A$76,実行度合表集計!$D:$D,"&lt;&gt;")</f>
        <v>0</v>
      </c>
      <c r="AU94" s="882">
        <f ca="1">AT94-SUMIFS(実行度合表集計!$Q:$Q,実行度合表集計!$I:$I,AO94,実行度合表集計!$S:$S,$A$76,実行度合表集計!$D:$D,"&lt;&gt;")*1000</f>
        <v>0</v>
      </c>
      <c r="AV94" s="885">
        <f ca="1">SUMIFS(INDIRECT("実行度合表集計!C"&amp;AV103,FALSE),実行度合表集計!$I:$I,AO94,実行度合表集計!$S:$S,$A$76,実行度合表集計!$D:$D,"&lt;&gt;")*集計フラグ19</f>
        <v>0</v>
      </c>
      <c r="AW94" s="1809">
        <f>集計グループ19</f>
        <v>0</v>
      </c>
      <c r="AX94" s="1810"/>
      <c r="AY94" s="1811"/>
      <c r="AZ94" s="882">
        <f ca="1">SUMIFS(INDIRECT("実行度合表集計!C"&amp;AZ103,FALSE),実行度合表集計!$I:$I,AW94,実行度合表集計!$S:$S,$A$76,実行度合表集計!$D:$D,"&lt;&gt;")</f>
        <v>0</v>
      </c>
      <c r="BA94" s="883" t="str">
        <f t="shared" ca="1" si="128"/>
        <v/>
      </c>
      <c r="BB94" s="884">
        <f ca="1">SUMIFS(INDIRECT("実行度合表集計!C"&amp;BB103,FALSE),実行度合表集計!$I:$I,AW94,実行度合表集計!$S:$S,$A$76,実行度合表集計!$D:$D,"&lt;&gt;")</f>
        <v>0</v>
      </c>
      <c r="BC94" s="882">
        <f ca="1">BB94-SUMIFS(実行度合表集計!$Q:$Q,実行度合表集計!$I:$I,AW94,実行度合表集計!$S:$S,$A$76,実行度合表集計!$D:$D,"&lt;&gt;")*1000</f>
        <v>0</v>
      </c>
      <c r="BD94" s="885">
        <f ca="1">SUMIFS(INDIRECT("実行度合表集計!C"&amp;BD103,FALSE),実行度合表集計!$I:$I,AW94,実行度合表集計!$S:$S,$A$76,実行度合表集計!$D:$D,"&lt;&gt;")*集計フラグ19</f>
        <v>0</v>
      </c>
      <c r="BE94" s="886">
        <f t="shared" ca="1" si="116"/>
        <v>0</v>
      </c>
      <c r="BF94" s="883" t="str">
        <f t="shared" ca="1" si="142"/>
        <v/>
      </c>
      <c r="BG94" s="882">
        <f t="shared" ca="1" si="117"/>
        <v>0</v>
      </c>
      <c r="BH94" s="887">
        <f t="shared" ca="1" si="118"/>
        <v>0</v>
      </c>
      <c r="BI94" s="1659"/>
      <c r="BJ94" s="854" t="s">
        <v>347</v>
      </c>
      <c r="BK94" s="1809">
        <f>集計グループ19</f>
        <v>0</v>
      </c>
      <c r="BL94" s="1810"/>
      <c r="BM94" s="1811"/>
      <c r="BN94" s="882">
        <f ca="1">SUMIFS(INDIRECT("実行度合表集計!C"&amp;BN103,FALSE),実行度合表集計!$I:$I,BK94,実行度合表集計!$S:$S,$A$76,実行度合表集計!$D:$D,"&lt;&gt;")</f>
        <v>0</v>
      </c>
      <c r="BO94" s="883" t="str">
        <f t="shared" ca="1" si="130"/>
        <v/>
      </c>
      <c r="BP94" s="884">
        <f ca="1">SUMIFS(INDIRECT("実行度合表集計!C"&amp;BP103,FALSE),実行度合表集計!$I:$I,BK94,実行度合表集計!$S:$S,$A$76,実行度合表集計!$D:$D,"&lt;&gt;")</f>
        <v>0</v>
      </c>
      <c r="BQ94" s="882">
        <f ca="1">BP94-SUMIFS(実行度合表集計!$Q:$Q,実行度合表集計!$I:$I,BK94,実行度合表集計!$S:$S,$A$76,実行度合表集計!$D:$D,"&lt;&gt;")*1000</f>
        <v>0</v>
      </c>
      <c r="BR94" s="885">
        <f ca="1">SUMIFS(INDIRECT("実行度合表集計!C"&amp;BR103,FALSE),実行度合表集計!$I:$I,BK94,実行度合表集計!$S:$S,$A$76,実行度合表集計!$D:$D,"&lt;&gt;")*集計フラグ19</f>
        <v>0</v>
      </c>
      <c r="BS94" s="1809">
        <f>集計グループ19</f>
        <v>0</v>
      </c>
      <c r="BT94" s="1810"/>
      <c r="BU94" s="1811"/>
      <c r="BV94" s="882">
        <f ca="1">SUMIFS(INDIRECT("実行度合表集計!C"&amp;BV103,FALSE),実行度合表集計!$I:$I,BS94,実行度合表集計!$S:$S,$A$76,実行度合表集計!$D:$D,"&lt;&gt;")</f>
        <v>0</v>
      </c>
      <c r="BW94" s="883" t="str">
        <f t="shared" ca="1" si="131"/>
        <v/>
      </c>
      <c r="BX94" s="884">
        <f ca="1">SUMIFS(INDIRECT("実行度合表集計!C"&amp;BX103,FALSE),実行度合表集計!$I:$I,BS94,実行度合表集計!$S:$S,$A$76,実行度合表集計!$D:$D,"&lt;&gt;")</f>
        <v>0</v>
      </c>
      <c r="BY94" s="882">
        <f ca="1">BX94-SUMIFS(実行度合表集計!$Q:$Q,実行度合表集計!$I:$I,BS94,実行度合表集計!$S:$S,$A$76,実行度合表集計!$D:$D,"&lt;&gt;")*1000</f>
        <v>0</v>
      </c>
      <c r="BZ94" s="885">
        <f ca="1">SUMIFS(INDIRECT("実行度合表集計!C"&amp;BZ103,FALSE),実行度合表集計!$I:$I,BS94,実行度合表集計!$S:$S,$A$76,実行度合表集計!$D:$D,"&lt;&gt;")*集計フラグ19</f>
        <v>0</v>
      </c>
      <c r="CA94" s="1809">
        <f>集計グループ19</f>
        <v>0</v>
      </c>
      <c r="CB94" s="1810"/>
      <c r="CC94" s="1811"/>
      <c r="CD94" s="882">
        <f ca="1">SUMIFS(INDIRECT("実行度合表集計!C"&amp;CD103,FALSE),実行度合表集計!$I:$I,CA94,実行度合表集計!$S:$S,$A$76,実行度合表集計!$D:$D,"&lt;&gt;")</f>
        <v>0</v>
      </c>
      <c r="CE94" s="883" t="str">
        <f t="shared" ca="1" si="132"/>
        <v/>
      </c>
      <c r="CF94" s="884">
        <f ca="1">SUMIFS(INDIRECT("実行度合表集計!C"&amp;CF103,FALSE),実行度合表集計!$I:$I,CA94,実行度合表集計!$S:$S,$A$76,実行度合表集計!$D:$D,"&lt;&gt;")</f>
        <v>0</v>
      </c>
      <c r="CG94" s="882">
        <f ca="1">CF94-SUMIFS(実行度合表集計!$Q:$Q,実行度合表集計!$I:$I,CA94,実行度合表集計!$S:$S,$A$76,実行度合表集計!$D:$D,"&lt;&gt;")*1000</f>
        <v>0</v>
      </c>
      <c r="CH94" s="885">
        <f ca="1">SUMIFS(INDIRECT("実行度合表集計!C"&amp;CH103,FALSE),実行度合表集計!$I:$I,CA94,実行度合表集計!$S:$S,$A$76,実行度合表集計!$D:$D,"&lt;&gt;")*集計フラグ19</f>
        <v>0</v>
      </c>
      <c r="CI94" s="886">
        <f t="shared" ca="1" si="133"/>
        <v>0</v>
      </c>
      <c r="CJ94" s="883" t="str">
        <f t="shared" ca="1" si="141"/>
        <v/>
      </c>
      <c r="CK94" s="882">
        <f t="shared" ca="1" si="135"/>
        <v>0</v>
      </c>
      <c r="CL94" s="885">
        <f t="shared" ca="1" si="136"/>
        <v>0</v>
      </c>
      <c r="CM94" s="1659"/>
      <c r="CN94" s="854" t="s">
        <v>347</v>
      </c>
      <c r="CO94" s="1809">
        <f>集計グループ19</f>
        <v>0</v>
      </c>
      <c r="CP94" s="1810"/>
      <c r="CQ94" s="1811"/>
      <c r="CR94" s="882">
        <f ca="1">SUMIFS(INDIRECT("実行度合表集計!C"&amp;CR103,FALSE),実行度合表集計!$I:$I,CO94,実行度合表集計!$S:$S,$A$76,実行度合表集計!$D:$D,"&lt;&gt;")</f>
        <v>0</v>
      </c>
      <c r="CS94" s="883" t="str">
        <f t="shared" ca="1" si="137"/>
        <v/>
      </c>
      <c r="CT94" s="884">
        <f ca="1">SUMIFS(INDIRECT("実行度合表集計!C"&amp;CT103,FALSE),実行度合表集計!$I:$I,CO94,実行度合表集計!$S:$S,$A$76,実行度合表集計!$D:$D,"&lt;&gt;")</f>
        <v>0</v>
      </c>
      <c r="CU94" s="882">
        <f ca="1">CT94-SUMIFS(実行度合表集計!$Q:$Q,実行度合表集計!$I:$I,CO94,実行度合表集計!$S:$S,$A$76,実行度合表集計!$D:$D,"&lt;&gt;")*1000</f>
        <v>0</v>
      </c>
      <c r="CV94" s="885">
        <f ca="1">SUMIFS(INDIRECT("実行度合表集計!C"&amp;CV103,FALSE),実行度合表集計!$I:$I,CO94,実行度合表集計!$S:$S,$A$76,実行度合表集計!$D:$D,"&lt;&gt;")*集計フラグ19</f>
        <v>0</v>
      </c>
      <c r="CW94" s="1809">
        <f>集計グループ19</f>
        <v>0</v>
      </c>
      <c r="CX94" s="1810"/>
      <c r="CY94" s="1811"/>
      <c r="CZ94" s="882">
        <f ca="1">SUMIFS(INDIRECT("実行度合表集計!C"&amp;CZ103,FALSE),実行度合表集計!$I:$I,CW94,実行度合表集計!$S:$S,$A$76,実行度合表集計!$D:$D,"&lt;&gt;")</f>
        <v>0</v>
      </c>
      <c r="DA94" s="883" t="str">
        <f t="shared" ca="1" si="138"/>
        <v/>
      </c>
      <c r="DB94" s="884">
        <f ca="1">SUMIFS(INDIRECT("実行度合表集計!C"&amp;DB103,FALSE),実行度合表集計!$I:$I,CW94,実行度合表集計!$S:$S,$A$76,実行度合表集計!$D:$D,"&lt;&gt;")</f>
        <v>0</v>
      </c>
      <c r="DC94" s="882">
        <f ca="1">DB94-SUMIFS(実行度合表集計!$Q:$Q,実行度合表集計!$I:$I,CW94,実行度合表集計!$S:$S,$A$76,実行度合表集計!$D:$D,"&lt;&gt;")*1000</f>
        <v>0</v>
      </c>
      <c r="DD94" s="885">
        <f ca="1">SUMIFS(INDIRECT("実行度合表集計!C"&amp;DD103,FALSE),実行度合表集計!$I:$I,CW94,実行度合表集計!$S:$S,$A$76,実行度合表集計!$D:$D,"&lt;&gt;")*集計フラグ19</f>
        <v>0</v>
      </c>
      <c r="DE94" s="1809">
        <f>集計グループ19</f>
        <v>0</v>
      </c>
      <c r="DF94" s="1810"/>
      <c r="DG94" s="1811"/>
      <c r="DH94" s="882">
        <f ca="1">SUMIFS(INDIRECT("実行度合表集計!C"&amp;DH103,FALSE),実行度合表集計!$I:$I,DE94,実行度合表集計!$S:$S,$A$76,実行度合表集計!$D:$D,"&lt;&gt;")</f>
        <v>0</v>
      </c>
      <c r="DI94" s="883" t="str">
        <f t="shared" ca="1" si="139"/>
        <v/>
      </c>
      <c r="DJ94" s="884">
        <f ca="1">SUMIFS(INDIRECT("実行度合表集計!C"&amp;DJ103,FALSE),実行度合表集計!$I:$I,DE94,実行度合表集計!$S:$S,$A$76,実行度合表集計!$D:$D,"&lt;&gt;")</f>
        <v>0</v>
      </c>
      <c r="DK94" s="882">
        <f ca="1">DJ94-SUMIFS(実行度合表集計!$Q:$Q,実行度合表集計!$I:$I,DE94,実行度合表集計!$S:$S,$A$76,実行度合表集計!$D:$D,"&lt;&gt;")*1000</f>
        <v>0</v>
      </c>
      <c r="DL94" s="885">
        <f ca="1">SUMIFS(INDIRECT("実行度合表集計!C"&amp;DL103,FALSE),実行度合表集計!$I:$I,DE94,実行度合表集計!$S:$S,$A$76,実行度合表集計!$D:$D,"&lt;&gt;")*集計フラグ19</f>
        <v>0</v>
      </c>
      <c r="DM94" s="886">
        <f t="shared" ca="1" si="119"/>
        <v>0</v>
      </c>
      <c r="DN94" s="883" t="str">
        <f t="shared" ca="1" si="140"/>
        <v/>
      </c>
      <c r="DO94" s="882">
        <f t="shared" ca="1" si="120"/>
        <v>0</v>
      </c>
      <c r="DP94" s="887">
        <f t="shared" ca="1" si="121"/>
        <v>0</v>
      </c>
      <c r="DR94" s="898"/>
      <c r="DS94" s="852"/>
      <c r="DT94" s="853"/>
    </row>
    <row r="95" spans="1:124" ht="14.1" customHeight="1" thickBot="1" x14ac:dyDescent="0.3">
      <c r="A95" s="1659"/>
      <c r="B95" s="854" t="s">
        <v>348</v>
      </c>
      <c r="C95" s="1806">
        <f>集計グループ20</f>
        <v>0</v>
      </c>
      <c r="D95" s="1807"/>
      <c r="E95" s="1808"/>
      <c r="F95" s="862">
        <f ca="1">SUMIFS(INDIRECT("実行度合表集計!C"&amp;F103,FALSE),実行度合表集計!$I:$I,C95,実行度合表集計!$S:$S,$A$76,実行度合表集計!$D:$D,"&lt;&gt;")</f>
        <v>0</v>
      </c>
      <c r="G95" s="863" t="str">
        <f t="shared" ca="1" si="122"/>
        <v/>
      </c>
      <c r="H95" s="864">
        <f ca="1">SUMIFS(INDIRECT("実行度合表集計!C"&amp;H103,FALSE),実行度合表集計!$I:$I,C95,実行度合表集計!$S:$S,$A$76,実行度合表集計!$D:$D,"&lt;&gt;")</f>
        <v>0</v>
      </c>
      <c r="I95" s="862">
        <f ca="1">H95-SUMIFS(実行度合表集計!$Q:$Q,実行度合表集計!$I:$I,C95,実行度合表集計!$S:$S,$A$76,実行度合表集計!$D:$D,"&lt;&gt;")*1000</f>
        <v>0</v>
      </c>
      <c r="J95" s="865">
        <f ca="1">SUMIFS(INDIRECT("実行度合表集計!C"&amp;J103,FALSE),実行度合表集計!$I:$I,C95,実行度合表集計!$S:$S,$A$76,実行度合表集計!$D:$D,"&lt;&gt;")*集計フラグ20</f>
        <v>0</v>
      </c>
      <c r="K95" s="1806">
        <f>集計グループ20</f>
        <v>0</v>
      </c>
      <c r="L95" s="1807"/>
      <c r="M95" s="1808"/>
      <c r="N95" s="862">
        <f ca="1">SUMIFS(INDIRECT("実行度合表集計!C"&amp;N103,FALSE),実行度合表集計!$I:$I,K95,実行度合表集計!$S:$S,$A$76,実行度合表集計!$D:$D,"&lt;&gt;")</f>
        <v>0</v>
      </c>
      <c r="O95" s="863" t="str">
        <f t="shared" ca="1" si="123"/>
        <v/>
      </c>
      <c r="P95" s="864">
        <f ca="1">SUMIFS(INDIRECT("実行度合表集計!C"&amp;P103,FALSE),実行度合表集計!$I:$I,K95,実行度合表集計!$S:$S,$A$76,実行度合表集計!$D:$D,"&lt;&gt;")</f>
        <v>0</v>
      </c>
      <c r="Q95" s="862">
        <f ca="1">P95-SUMIFS(実行度合表集計!$Q:$Q,実行度合表集計!$I:$I,K95,実行度合表集計!$S:$S,$A$76,実行度合表集計!$D:$D,"&lt;&gt;")*1000</f>
        <v>0</v>
      </c>
      <c r="R95" s="865">
        <f ca="1">SUMIFS(INDIRECT("実行度合表集計!C"&amp;R103,FALSE),実行度合表集計!$I:$I,K95,実行度合表集計!$S:$S,$A$76,実行度合表集計!$D:$D,"&lt;&gt;")*集計フラグ20</f>
        <v>0</v>
      </c>
      <c r="S95" s="1806">
        <f>集計グループ20</f>
        <v>0</v>
      </c>
      <c r="T95" s="1807"/>
      <c r="U95" s="1808"/>
      <c r="V95" s="862">
        <f ca="1">SUMIFS(INDIRECT("実行度合表集計!C"&amp;V103,FALSE),実行度合表集計!$I:$I,S95,実行度合表集計!$S:$S,$A$76,実行度合表集計!$D:$D,"&lt;&gt;")</f>
        <v>0</v>
      </c>
      <c r="W95" s="863" t="str">
        <f t="shared" ca="1" si="124"/>
        <v/>
      </c>
      <c r="X95" s="864">
        <f ca="1">SUMIFS(INDIRECT("実行度合表集計!C"&amp;X103,FALSE),実行度合表集計!$I:$I,S95,実行度合表集計!$S:$S,$A$76,実行度合表集計!$D:$D,"&lt;&gt;")</f>
        <v>0</v>
      </c>
      <c r="Y95" s="862">
        <f ca="1">X95-SUMIFS(実行度合表集計!$Q:$Q,実行度合表集計!$I:$I,S95,実行度合表集計!$S:$S,$A$76,実行度合表集計!$D:$D,"&lt;&gt;")*1000</f>
        <v>0</v>
      </c>
      <c r="Z95" s="865">
        <f ca="1">SUMIFS(INDIRECT("実行度合表集計!C"&amp;Z103,FALSE),実行度合表集計!$I:$I,S95,実行度合表集計!$S:$S,$A$76,実行度合表集計!$D:$D,"&lt;&gt;")*集計フラグ20</f>
        <v>0</v>
      </c>
      <c r="AA95" s="866">
        <f t="shared" ca="1" si="113"/>
        <v>0</v>
      </c>
      <c r="AB95" s="863" t="str">
        <f t="shared" ca="1" si="125"/>
        <v/>
      </c>
      <c r="AC95" s="862">
        <f t="shared" ca="1" si="114"/>
        <v>0</v>
      </c>
      <c r="AD95" s="865">
        <f t="shared" ca="1" si="115"/>
        <v>0</v>
      </c>
      <c r="AE95" s="1659"/>
      <c r="AF95" s="854" t="s">
        <v>348</v>
      </c>
      <c r="AG95" s="1806">
        <f>集計グループ20</f>
        <v>0</v>
      </c>
      <c r="AH95" s="1807"/>
      <c r="AI95" s="1808"/>
      <c r="AJ95" s="862">
        <f ca="1">SUMIFS(INDIRECT("実行度合表集計!C"&amp;AJ103,FALSE),実行度合表集計!$I:$I,AG95,実行度合表集計!$S:$S,$A$76,実行度合表集計!$D:$D,"&lt;&gt;")</f>
        <v>0</v>
      </c>
      <c r="AK95" s="863" t="str">
        <f t="shared" ca="1" si="126"/>
        <v/>
      </c>
      <c r="AL95" s="864">
        <f ca="1">SUMIFS(INDIRECT("実行度合表集計!C"&amp;AL103,FALSE),実行度合表集計!$I:$I,AG95,実行度合表集計!$S:$S,$A$76,実行度合表集計!$D:$D,"&lt;&gt;")</f>
        <v>0</v>
      </c>
      <c r="AM95" s="862">
        <f ca="1">AL95-SUMIFS(実行度合表集計!$Q:$Q,実行度合表集計!$I:$I,AG95,実行度合表集計!$S:$S,$A$76,実行度合表集計!$D:$D,"&lt;&gt;")*1000</f>
        <v>0</v>
      </c>
      <c r="AN95" s="865">
        <f ca="1">SUMIFS(INDIRECT("実行度合表集計!C"&amp;AN103,FALSE),実行度合表集計!$I:$I,AG95,実行度合表集計!$S:$S,$A$76,実行度合表集計!$D:$D,"&lt;&gt;")*集計フラグ20</f>
        <v>0</v>
      </c>
      <c r="AO95" s="1806">
        <f>集計グループ20</f>
        <v>0</v>
      </c>
      <c r="AP95" s="1807"/>
      <c r="AQ95" s="1808"/>
      <c r="AR95" s="862">
        <f ca="1">SUMIFS(INDIRECT("実行度合表集計!C"&amp;AR103,FALSE),実行度合表集計!$I:$I,AO95,実行度合表集計!$S:$S,$A$76,実行度合表集計!$D:$D,"&lt;&gt;")</f>
        <v>0</v>
      </c>
      <c r="AS95" s="863" t="str">
        <f t="shared" ca="1" si="127"/>
        <v/>
      </c>
      <c r="AT95" s="864">
        <f ca="1">SUMIFS(INDIRECT("実行度合表集計!C"&amp;AT103,FALSE),実行度合表集計!$I:$I,AO95,実行度合表集計!$S:$S,$A$76,実行度合表集計!$D:$D,"&lt;&gt;")</f>
        <v>0</v>
      </c>
      <c r="AU95" s="862">
        <f ca="1">AT95-SUMIFS(実行度合表集計!$Q:$Q,実行度合表集計!$I:$I,AO95,実行度合表集計!$S:$S,$A$76,実行度合表集計!$D:$D,"&lt;&gt;")*1000</f>
        <v>0</v>
      </c>
      <c r="AV95" s="865">
        <f ca="1">SUMIFS(INDIRECT("実行度合表集計!C"&amp;AV103,FALSE),実行度合表集計!$I:$I,AO95,実行度合表集計!$S:$S,$A$76,実行度合表集計!$D:$D,"&lt;&gt;")*集計フラグ20</f>
        <v>0</v>
      </c>
      <c r="AW95" s="1806">
        <f>集計グループ20</f>
        <v>0</v>
      </c>
      <c r="AX95" s="1807"/>
      <c r="AY95" s="1808"/>
      <c r="AZ95" s="862">
        <f ca="1">SUMIFS(INDIRECT("実行度合表集計!C"&amp;AZ103,FALSE),実行度合表集計!$I:$I,AW95,実行度合表集計!$S:$S,$A$76,実行度合表集計!$D:$D,"&lt;&gt;")</f>
        <v>0</v>
      </c>
      <c r="BA95" s="863" t="str">
        <f t="shared" ca="1" si="128"/>
        <v/>
      </c>
      <c r="BB95" s="864">
        <f ca="1">SUMIFS(INDIRECT("実行度合表集計!C"&amp;BB103,FALSE),実行度合表集計!$I:$I,AW95,実行度合表集計!$S:$S,$A$76,実行度合表集計!$D:$D,"&lt;&gt;")</f>
        <v>0</v>
      </c>
      <c r="BC95" s="862">
        <f ca="1">BB95-SUMIFS(実行度合表集計!$Q:$Q,実行度合表集計!$I:$I,AW95,実行度合表集計!$S:$S,$A$76,実行度合表集計!$D:$D,"&lt;&gt;")*1000</f>
        <v>0</v>
      </c>
      <c r="BD95" s="865">
        <f ca="1">SUMIFS(INDIRECT("実行度合表集計!C"&amp;BD103,FALSE),実行度合表集計!$I:$I,AW95,実行度合表集計!$S:$S,$A$76,実行度合表集計!$D:$D,"&lt;&gt;")*集計フラグ20</f>
        <v>0</v>
      </c>
      <c r="BE95" s="866">
        <f t="shared" ca="1" si="116"/>
        <v>0</v>
      </c>
      <c r="BF95" s="863" t="str">
        <f t="shared" ca="1" si="142"/>
        <v/>
      </c>
      <c r="BG95" s="862">
        <f t="shared" ca="1" si="117"/>
        <v>0</v>
      </c>
      <c r="BH95" s="867">
        <f t="shared" ca="1" si="118"/>
        <v>0</v>
      </c>
      <c r="BI95" s="1659"/>
      <c r="BJ95" s="854" t="s">
        <v>348</v>
      </c>
      <c r="BK95" s="1806">
        <f>集計グループ20</f>
        <v>0</v>
      </c>
      <c r="BL95" s="1807"/>
      <c r="BM95" s="1808"/>
      <c r="BN95" s="862">
        <f ca="1">SUMIFS(INDIRECT("実行度合表集計!C"&amp;BN103,FALSE),実行度合表集計!$I:$I,BK95,実行度合表集計!$S:$S,$A$76,実行度合表集計!$D:$D,"&lt;&gt;")</f>
        <v>0</v>
      </c>
      <c r="BO95" s="863" t="str">
        <f t="shared" ca="1" si="130"/>
        <v/>
      </c>
      <c r="BP95" s="864">
        <f ca="1">SUMIFS(INDIRECT("実行度合表集計!C"&amp;BP103,FALSE),実行度合表集計!$I:$I,BK95,実行度合表集計!$S:$S,$A$76,実行度合表集計!$D:$D,"&lt;&gt;")</f>
        <v>0</v>
      </c>
      <c r="BQ95" s="862">
        <f ca="1">BP95-SUMIFS(実行度合表集計!$Q:$Q,実行度合表集計!$I:$I,BK95,実行度合表集計!$S:$S,$A$76,実行度合表集計!$D:$D,"&lt;&gt;")*1000</f>
        <v>0</v>
      </c>
      <c r="BR95" s="865">
        <f ca="1">SUMIFS(INDIRECT("実行度合表集計!C"&amp;BR103,FALSE),実行度合表集計!$I:$I,BK95,実行度合表集計!$S:$S,$A$76,実行度合表集計!$D:$D,"&lt;&gt;")*集計フラグ20</f>
        <v>0</v>
      </c>
      <c r="BS95" s="1806">
        <f>集計グループ20</f>
        <v>0</v>
      </c>
      <c r="BT95" s="1807"/>
      <c r="BU95" s="1808"/>
      <c r="BV95" s="862">
        <f ca="1">SUMIFS(INDIRECT("実行度合表集計!C"&amp;BV103,FALSE),実行度合表集計!$I:$I,BS95,実行度合表集計!$S:$S,$A$76,実行度合表集計!$D:$D,"&lt;&gt;")</f>
        <v>0</v>
      </c>
      <c r="BW95" s="863" t="str">
        <f t="shared" ca="1" si="131"/>
        <v/>
      </c>
      <c r="BX95" s="864">
        <f ca="1">SUMIFS(INDIRECT("実行度合表集計!C"&amp;BX103,FALSE),実行度合表集計!$I:$I,BS95,実行度合表集計!$S:$S,$A$76,実行度合表集計!$D:$D,"&lt;&gt;")</f>
        <v>0</v>
      </c>
      <c r="BY95" s="862">
        <f ca="1">BX95-SUMIFS(実行度合表集計!$Q:$Q,実行度合表集計!$I:$I,BS95,実行度合表集計!$S:$S,$A$76,実行度合表集計!$D:$D,"&lt;&gt;")*1000</f>
        <v>0</v>
      </c>
      <c r="BZ95" s="865">
        <f ca="1">SUMIFS(INDIRECT("実行度合表集計!C"&amp;BZ103,FALSE),実行度合表集計!$I:$I,BS95,実行度合表集計!$S:$S,$A$76,実行度合表集計!$D:$D,"&lt;&gt;")*集計フラグ20</f>
        <v>0</v>
      </c>
      <c r="CA95" s="1806">
        <f>集計グループ20</f>
        <v>0</v>
      </c>
      <c r="CB95" s="1807"/>
      <c r="CC95" s="1808"/>
      <c r="CD95" s="862">
        <f ca="1">SUMIFS(INDIRECT("実行度合表集計!C"&amp;CD103,FALSE),実行度合表集計!$I:$I,CA95,実行度合表集計!$S:$S,$A$76,実行度合表集計!$D:$D,"&lt;&gt;")</f>
        <v>0</v>
      </c>
      <c r="CE95" s="863" t="str">
        <f t="shared" ca="1" si="132"/>
        <v/>
      </c>
      <c r="CF95" s="864">
        <f ca="1">SUMIFS(INDIRECT("実行度合表集計!C"&amp;CF103,FALSE),実行度合表集計!$I:$I,CA95,実行度合表集計!$S:$S,$A$76,実行度合表集計!$D:$D,"&lt;&gt;")</f>
        <v>0</v>
      </c>
      <c r="CG95" s="862">
        <f ca="1">CF95-SUMIFS(実行度合表集計!$Q:$Q,実行度合表集計!$I:$I,CA95,実行度合表集計!$S:$S,$A$76,実行度合表集計!$D:$D,"&lt;&gt;")*1000</f>
        <v>0</v>
      </c>
      <c r="CH95" s="865">
        <f ca="1">SUMIFS(INDIRECT("実行度合表集計!C"&amp;CH103,FALSE),実行度合表集計!$I:$I,CA95,実行度合表集計!$S:$S,$A$76,実行度合表集計!$D:$D,"&lt;&gt;")*集計フラグ20</f>
        <v>0</v>
      </c>
      <c r="CI95" s="866">
        <f t="shared" ca="1" si="133"/>
        <v>0</v>
      </c>
      <c r="CJ95" s="863" t="str">
        <f t="shared" ca="1" si="141"/>
        <v/>
      </c>
      <c r="CK95" s="862">
        <f t="shared" ca="1" si="135"/>
        <v>0</v>
      </c>
      <c r="CL95" s="865">
        <f t="shared" ca="1" si="136"/>
        <v>0</v>
      </c>
      <c r="CM95" s="1659"/>
      <c r="CN95" s="854" t="s">
        <v>348</v>
      </c>
      <c r="CO95" s="1806">
        <f>集計グループ20</f>
        <v>0</v>
      </c>
      <c r="CP95" s="1807"/>
      <c r="CQ95" s="1808"/>
      <c r="CR95" s="862">
        <f ca="1">SUMIFS(INDIRECT("実行度合表集計!C"&amp;CR103,FALSE),実行度合表集計!$I:$I,CO95,実行度合表集計!$S:$S,$A$76,実行度合表集計!$D:$D,"&lt;&gt;")</f>
        <v>0</v>
      </c>
      <c r="CS95" s="863" t="str">
        <f t="shared" ca="1" si="137"/>
        <v/>
      </c>
      <c r="CT95" s="864">
        <f ca="1">SUMIFS(INDIRECT("実行度合表集計!C"&amp;CT103,FALSE),実行度合表集計!$I:$I,CO95,実行度合表集計!$S:$S,$A$76,実行度合表集計!$D:$D,"&lt;&gt;")</f>
        <v>0</v>
      </c>
      <c r="CU95" s="862">
        <f ca="1">CT95-SUMIFS(実行度合表集計!$Q:$Q,実行度合表集計!$I:$I,CO95,実行度合表集計!$S:$S,$A$76,実行度合表集計!$D:$D,"&lt;&gt;")*1000</f>
        <v>0</v>
      </c>
      <c r="CV95" s="865">
        <f ca="1">SUMIFS(INDIRECT("実行度合表集計!C"&amp;CV103,FALSE),実行度合表集計!$I:$I,CO95,実行度合表集計!$S:$S,$A$76,実行度合表集計!$D:$D,"&lt;&gt;")*集計フラグ20</f>
        <v>0</v>
      </c>
      <c r="CW95" s="1806">
        <f>集計グループ20</f>
        <v>0</v>
      </c>
      <c r="CX95" s="1807"/>
      <c r="CY95" s="1808"/>
      <c r="CZ95" s="862">
        <f ca="1">SUMIFS(INDIRECT("実行度合表集計!C"&amp;CZ103,FALSE),実行度合表集計!$I:$I,CW95,実行度合表集計!$S:$S,$A$76,実行度合表集計!$D:$D,"&lt;&gt;")</f>
        <v>0</v>
      </c>
      <c r="DA95" s="863" t="str">
        <f t="shared" ca="1" si="138"/>
        <v/>
      </c>
      <c r="DB95" s="864">
        <f ca="1">SUMIFS(INDIRECT("実行度合表集計!C"&amp;DB103,FALSE),実行度合表集計!$I:$I,CW95,実行度合表集計!$S:$S,$A$76,実行度合表集計!$D:$D,"&lt;&gt;")</f>
        <v>0</v>
      </c>
      <c r="DC95" s="862">
        <f ca="1">DB95-SUMIFS(実行度合表集計!$Q:$Q,実行度合表集計!$I:$I,CW95,実行度合表集計!$S:$S,$A$76,実行度合表集計!$D:$D,"&lt;&gt;")*1000</f>
        <v>0</v>
      </c>
      <c r="DD95" s="865">
        <f ca="1">SUMIFS(INDIRECT("実行度合表集計!C"&amp;DD103,FALSE),実行度合表集計!$I:$I,CW95,実行度合表集計!$S:$S,$A$76,実行度合表集計!$D:$D,"&lt;&gt;")*集計フラグ20</f>
        <v>0</v>
      </c>
      <c r="DE95" s="1806">
        <f>集計グループ20</f>
        <v>0</v>
      </c>
      <c r="DF95" s="1807"/>
      <c r="DG95" s="1808"/>
      <c r="DH95" s="862">
        <f ca="1">SUMIFS(INDIRECT("実行度合表集計!C"&amp;DH103,FALSE),実行度合表集計!$I:$I,DE95,実行度合表集計!$S:$S,$A$76,実行度合表集計!$D:$D,"&lt;&gt;")</f>
        <v>0</v>
      </c>
      <c r="DI95" s="863" t="str">
        <f t="shared" ca="1" si="139"/>
        <v/>
      </c>
      <c r="DJ95" s="864">
        <f ca="1">SUMIFS(INDIRECT("実行度合表集計!C"&amp;DJ103,FALSE),実行度合表集計!$I:$I,DE95,実行度合表集計!$S:$S,$A$76,実行度合表集計!$D:$D,"&lt;&gt;")</f>
        <v>0</v>
      </c>
      <c r="DK95" s="862">
        <f ca="1">DJ95-SUMIFS(実行度合表集計!$Q:$Q,実行度合表集計!$I:$I,DE95,実行度合表集計!$S:$S,$A$76,実行度合表集計!$D:$D,"&lt;&gt;")*1000</f>
        <v>0</v>
      </c>
      <c r="DL95" s="865">
        <f ca="1">SUMIFS(INDIRECT("実行度合表集計!C"&amp;DL103,FALSE),実行度合表集計!$I:$I,DE95,実行度合表集計!$S:$S,$A$76,実行度合表集計!$D:$D,"&lt;&gt;")*集計フラグ20</f>
        <v>0</v>
      </c>
      <c r="DM95" s="866">
        <f t="shared" ca="1" si="119"/>
        <v>0</v>
      </c>
      <c r="DN95" s="863" t="str">
        <f t="shared" ca="1" si="140"/>
        <v/>
      </c>
      <c r="DO95" s="862">
        <f t="shared" ca="1" si="120"/>
        <v>0</v>
      </c>
      <c r="DP95" s="867">
        <f t="shared" ca="1" si="121"/>
        <v>0</v>
      </c>
      <c r="DR95" s="929"/>
      <c r="DS95" s="922"/>
      <c r="DT95" s="930"/>
    </row>
    <row r="96" spans="1:124" ht="14.1" customHeight="1" thickBot="1" x14ac:dyDescent="0.3">
      <c r="A96" s="1693" t="s">
        <v>44</v>
      </c>
      <c r="B96" s="827"/>
      <c r="C96" s="931" t="s">
        <v>45</v>
      </c>
      <c r="D96" s="831" t="s">
        <v>29</v>
      </c>
      <c r="E96" s="932" t="s">
        <v>28</v>
      </c>
      <c r="F96" s="933" t="s">
        <v>306</v>
      </c>
      <c r="G96" s="1686" t="s">
        <v>46</v>
      </c>
      <c r="H96" s="1687"/>
      <c r="I96" s="1688"/>
      <c r="J96" s="1692"/>
      <c r="K96" s="931" t="s">
        <v>45</v>
      </c>
      <c r="L96" s="831" t="s">
        <v>29</v>
      </c>
      <c r="M96" s="932" t="s">
        <v>28</v>
      </c>
      <c r="N96" s="933" t="s">
        <v>306</v>
      </c>
      <c r="O96" s="1686" t="s">
        <v>46</v>
      </c>
      <c r="P96" s="1687"/>
      <c r="Q96" s="1688"/>
      <c r="R96" s="1692"/>
      <c r="S96" s="931" t="s">
        <v>45</v>
      </c>
      <c r="T96" s="831" t="s">
        <v>29</v>
      </c>
      <c r="U96" s="932" t="s">
        <v>28</v>
      </c>
      <c r="V96" s="933" t="s">
        <v>306</v>
      </c>
      <c r="W96" s="1686" t="s">
        <v>46</v>
      </c>
      <c r="X96" s="1687"/>
      <c r="Y96" s="1688"/>
      <c r="Z96" s="1688"/>
      <c r="AA96" s="1790" t="s">
        <v>340</v>
      </c>
      <c r="AB96" s="1788"/>
      <c r="AC96" s="1788" t="s">
        <v>341</v>
      </c>
      <c r="AD96" s="1789"/>
      <c r="AE96" s="1693" t="s">
        <v>44</v>
      </c>
      <c r="AF96" s="827"/>
      <c r="AG96" s="931" t="s">
        <v>45</v>
      </c>
      <c r="AH96" s="831" t="s">
        <v>29</v>
      </c>
      <c r="AI96" s="932" t="s">
        <v>28</v>
      </c>
      <c r="AJ96" s="933" t="s">
        <v>306</v>
      </c>
      <c r="AK96" s="1686" t="s">
        <v>46</v>
      </c>
      <c r="AL96" s="1687"/>
      <c r="AM96" s="1688"/>
      <c r="AN96" s="1692"/>
      <c r="AO96" s="931" t="s">
        <v>45</v>
      </c>
      <c r="AP96" s="831" t="s">
        <v>29</v>
      </c>
      <c r="AQ96" s="932" t="s">
        <v>28</v>
      </c>
      <c r="AR96" s="933" t="s">
        <v>306</v>
      </c>
      <c r="AS96" s="1686" t="s">
        <v>46</v>
      </c>
      <c r="AT96" s="1687"/>
      <c r="AU96" s="1688"/>
      <c r="AV96" s="1692"/>
      <c r="AW96" s="931" t="s">
        <v>45</v>
      </c>
      <c r="AX96" s="831" t="s">
        <v>29</v>
      </c>
      <c r="AY96" s="932" t="s">
        <v>28</v>
      </c>
      <c r="AZ96" s="933" t="s">
        <v>306</v>
      </c>
      <c r="BA96" s="1686" t="s">
        <v>46</v>
      </c>
      <c r="BB96" s="1687"/>
      <c r="BC96" s="1688"/>
      <c r="BD96" s="1688"/>
      <c r="BE96" s="1790" t="s">
        <v>340</v>
      </c>
      <c r="BF96" s="1788"/>
      <c r="BG96" s="1788" t="s">
        <v>341</v>
      </c>
      <c r="BH96" s="1789"/>
      <c r="BI96" s="1693" t="s">
        <v>44</v>
      </c>
      <c r="BJ96" s="827"/>
      <c r="BK96" s="931" t="s">
        <v>45</v>
      </c>
      <c r="BL96" s="831" t="s">
        <v>29</v>
      </c>
      <c r="BM96" s="932" t="s">
        <v>28</v>
      </c>
      <c r="BN96" s="933" t="s">
        <v>306</v>
      </c>
      <c r="BO96" s="1686" t="s">
        <v>46</v>
      </c>
      <c r="BP96" s="1687"/>
      <c r="BQ96" s="1688"/>
      <c r="BR96" s="1692"/>
      <c r="BS96" s="931" t="s">
        <v>45</v>
      </c>
      <c r="BT96" s="831" t="s">
        <v>29</v>
      </c>
      <c r="BU96" s="932" t="s">
        <v>28</v>
      </c>
      <c r="BV96" s="933" t="s">
        <v>306</v>
      </c>
      <c r="BW96" s="1686" t="s">
        <v>46</v>
      </c>
      <c r="BX96" s="1687"/>
      <c r="BY96" s="1688"/>
      <c r="BZ96" s="1692"/>
      <c r="CA96" s="931" t="s">
        <v>45</v>
      </c>
      <c r="CB96" s="831" t="s">
        <v>29</v>
      </c>
      <c r="CC96" s="932" t="s">
        <v>28</v>
      </c>
      <c r="CD96" s="933" t="s">
        <v>306</v>
      </c>
      <c r="CE96" s="1686" t="s">
        <v>46</v>
      </c>
      <c r="CF96" s="1687"/>
      <c r="CG96" s="1688"/>
      <c r="CH96" s="1688"/>
      <c r="CI96" s="1790" t="s">
        <v>340</v>
      </c>
      <c r="CJ96" s="1788"/>
      <c r="CK96" s="1788" t="s">
        <v>341</v>
      </c>
      <c r="CL96" s="1789"/>
      <c r="CM96" s="1693" t="s">
        <v>44</v>
      </c>
      <c r="CN96" s="827"/>
      <c r="CO96" s="931" t="s">
        <v>45</v>
      </c>
      <c r="CP96" s="831" t="s">
        <v>29</v>
      </c>
      <c r="CQ96" s="932" t="s">
        <v>28</v>
      </c>
      <c r="CR96" s="933" t="s">
        <v>306</v>
      </c>
      <c r="CS96" s="1686" t="s">
        <v>46</v>
      </c>
      <c r="CT96" s="1687"/>
      <c r="CU96" s="1688"/>
      <c r="CV96" s="1692"/>
      <c r="CW96" s="931" t="s">
        <v>45</v>
      </c>
      <c r="CX96" s="831" t="s">
        <v>29</v>
      </c>
      <c r="CY96" s="932" t="s">
        <v>28</v>
      </c>
      <c r="CZ96" s="933" t="s">
        <v>306</v>
      </c>
      <c r="DA96" s="1686" t="s">
        <v>46</v>
      </c>
      <c r="DB96" s="1687"/>
      <c r="DC96" s="1688"/>
      <c r="DD96" s="1692"/>
      <c r="DE96" s="931" t="s">
        <v>45</v>
      </c>
      <c r="DF96" s="831" t="s">
        <v>29</v>
      </c>
      <c r="DG96" s="932" t="s">
        <v>28</v>
      </c>
      <c r="DH96" s="933" t="s">
        <v>306</v>
      </c>
      <c r="DI96" s="1686" t="s">
        <v>46</v>
      </c>
      <c r="DJ96" s="1687"/>
      <c r="DK96" s="1688"/>
      <c r="DL96" s="1688"/>
      <c r="DM96" s="1790" t="s">
        <v>340</v>
      </c>
      <c r="DN96" s="1788"/>
      <c r="DO96" s="1788" t="s">
        <v>341</v>
      </c>
      <c r="DP96" s="1789"/>
      <c r="DR96" s="934" t="s">
        <v>45</v>
      </c>
      <c r="DS96" s="935" t="s">
        <v>307</v>
      </c>
    </row>
    <row r="97" spans="1:124" ht="14.1" customHeight="1" x14ac:dyDescent="0.25">
      <c r="A97" s="1658"/>
      <c r="B97" s="936" t="s">
        <v>32</v>
      </c>
      <c r="C97" s="937" t="e">
        <f ca="1">SUM(J56:J75)</f>
        <v>#REF!</v>
      </c>
      <c r="D97" s="938" t="e">
        <f ca="1">F97/E97</f>
        <v>#REF!</v>
      </c>
      <c r="E97" s="939" t="e">
        <f ca="1">SUM(F56:F75)</f>
        <v>#REF!</v>
      </c>
      <c r="F97" s="940" t="e">
        <f ca="1">SUM(I56:I75)</f>
        <v>#REF!</v>
      </c>
      <c r="G97" s="1661" t="s">
        <v>47</v>
      </c>
      <c r="H97" s="941" t="e">
        <f ca="1">SUM(H56:H75)</f>
        <v>#REF!</v>
      </c>
      <c r="I97" s="1652" t="e">
        <f ca="1">IF(E100&lt;&gt;0,E101/E100,0)</f>
        <v>#REF!</v>
      </c>
      <c r="J97" s="1678"/>
      <c r="K97" s="937" t="e">
        <f ca="1">SUM(R56:R75)</f>
        <v>#REF!</v>
      </c>
      <c r="L97" s="938" t="e">
        <f ca="1">N97/M97</f>
        <v>#REF!</v>
      </c>
      <c r="M97" s="939" t="e">
        <f ca="1">SUM(N56:N75)</f>
        <v>#REF!</v>
      </c>
      <c r="N97" s="940" t="e">
        <f ca="1">SUM(Q56:Q75)</f>
        <v>#REF!</v>
      </c>
      <c r="O97" s="1661" t="s">
        <v>47</v>
      </c>
      <c r="P97" s="941" t="e">
        <f ca="1">SUM(P56:P75)</f>
        <v>#REF!</v>
      </c>
      <c r="Q97" s="1652" t="e">
        <f ca="1">IF(M100&lt;&gt;0,M101/M100,0)</f>
        <v>#REF!</v>
      </c>
      <c r="R97" s="1678"/>
      <c r="S97" s="937" t="e">
        <f ca="1">SUM(Z56:Z75)</f>
        <v>#REF!</v>
      </c>
      <c r="T97" s="938" t="e">
        <f ca="1">V97/U97</f>
        <v>#REF!</v>
      </c>
      <c r="U97" s="939" t="e">
        <f ca="1">SUM(V56:V75)</f>
        <v>#REF!</v>
      </c>
      <c r="V97" s="940" t="e">
        <f ca="1">SUM(Y56:Y75)</f>
        <v>#REF!</v>
      </c>
      <c r="W97" s="1661" t="s">
        <v>47</v>
      </c>
      <c r="X97" s="941" t="e">
        <f ca="1">SUM(X56:X75)</f>
        <v>#REF!</v>
      </c>
      <c r="Y97" s="1652" t="e">
        <f ca="1">IF(U100&lt;&gt;0,U101/U100,0)</f>
        <v>#REF!</v>
      </c>
      <c r="Z97" s="1682"/>
      <c r="AA97" s="1466" t="e">
        <f ca="1">SUM(AA56:AA75)</f>
        <v>#REF!</v>
      </c>
      <c r="AB97" s="1448" t="e">
        <f ca="1">AC97/AA97</f>
        <v>#REF!</v>
      </c>
      <c r="AC97" s="1470" t="e">
        <f ca="1">SUM(AA76:AA95)</f>
        <v>#REF!</v>
      </c>
      <c r="AD97" s="1474" t="s">
        <v>349</v>
      </c>
      <c r="AE97" s="1658"/>
      <c r="AF97" s="936" t="s">
        <v>32</v>
      </c>
      <c r="AG97" s="937" t="e">
        <f ca="1">SUM(AN56:AN75)</f>
        <v>#REF!</v>
      </c>
      <c r="AH97" s="938" t="e">
        <f ca="1">AJ97/AI97</f>
        <v>#REF!</v>
      </c>
      <c r="AI97" s="939" t="e">
        <f ca="1">SUM(AJ56:AJ75)</f>
        <v>#REF!</v>
      </c>
      <c r="AJ97" s="940" t="e">
        <f ca="1">SUM(AM56:AM75)</f>
        <v>#REF!</v>
      </c>
      <c r="AK97" s="1661" t="s">
        <v>47</v>
      </c>
      <c r="AL97" s="941" t="e">
        <f ca="1">SUM(AL56:AL75)</f>
        <v>#REF!</v>
      </c>
      <c r="AM97" s="1652" t="e">
        <f ca="1">IF(AI100&lt;&gt;0,AI101/AI100,0)</f>
        <v>#REF!</v>
      </c>
      <c r="AN97" s="1678"/>
      <c r="AO97" s="937" t="e">
        <f ca="1">SUM(AV56:AV75)</f>
        <v>#REF!</v>
      </c>
      <c r="AP97" s="938" t="e">
        <f ca="1">AR97/AQ97</f>
        <v>#REF!</v>
      </c>
      <c r="AQ97" s="939" t="e">
        <f ca="1">SUM(AR56:AR75)</f>
        <v>#REF!</v>
      </c>
      <c r="AR97" s="940" t="e">
        <f ca="1">SUM(AU56:AU75)</f>
        <v>#REF!</v>
      </c>
      <c r="AS97" s="1661" t="s">
        <v>47</v>
      </c>
      <c r="AT97" s="941" t="e">
        <f ca="1">SUM(AT56:AT75)</f>
        <v>#REF!</v>
      </c>
      <c r="AU97" s="1652" t="e">
        <f ca="1">IF(AQ100&lt;&gt;0,AQ101/AQ100,0)</f>
        <v>#REF!</v>
      </c>
      <c r="AV97" s="1678"/>
      <c r="AW97" s="937" t="e">
        <f ca="1">SUM(BD56:BD75)</f>
        <v>#REF!</v>
      </c>
      <c r="AX97" s="938" t="e">
        <f ca="1">AZ97/AY97</f>
        <v>#REF!</v>
      </c>
      <c r="AY97" s="939" t="e">
        <f ca="1">SUM(AZ56:AZ75)</f>
        <v>#REF!</v>
      </c>
      <c r="AZ97" s="940" t="e">
        <f ca="1">SUM(BC56:BC75)</f>
        <v>#REF!</v>
      </c>
      <c r="BA97" s="1661" t="s">
        <v>47</v>
      </c>
      <c r="BB97" s="941" t="e">
        <f ca="1">SUM(BB56:BB75)</f>
        <v>#REF!</v>
      </c>
      <c r="BC97" s="1652" t="e">
        <f ca="1">IF(AY100&lt;&gt;0,AY101/AY100,0)</f>
        <v>#REF!</v>
      </c>
      <c r="BD97" s="1682"/>
      <c r="BE97" s="1466" t="e">
        <f ca="1">SUM(BE56:BE75)</f>
        <v>#REF!</v>
      </c>
      <c r="BF97" s="1448" t="e">
        <f ca="1">BG97/BE97</f>
        <v>#REF!</v>
      </c>
      <c r="BG97" s="1470" t="e">
        <f ca="1">SUM(BE76:BE95)</f>
        <v>#REF!</v>
      </c>
      <c r="BH97" s="1474" t="s">
        <v>349</v>
      </c>
      <c r="BI97" s="1658"/>
      <c r="BJ97" s="936" t="s">
        <v>32</v>
      </c>
      <c r="BK97" s="937" t="e">
        <f ca="1">SUM(BR56:BR75)</f>
        <v>#REF!</v>
      </c>
      <c r="BL97" s="938" t="e">
        <f ca="1">BN97/BM97</f>
        <v>#REF!</v>
      </c>
      <c r="BM97" s="939" t="e">
        <f ca="1">SUM(BN56:BN75)</f>
        <v>#REF!</v>
      </c>
      <c r="BN97" s="940" t="e">
        <f ca="1">SUM(BQ56:BQ75)</f>
        <v>#REF!</v>
      </c>
      <c r="BO97" s="1661" t="s">
        <v>47</v>
      </c>
      <c r="BP97" s="941" t="e">
        <f ca="1">SUM(BP56:BP75)</f>
        <v>#REF!</v>
      </c>
      <c r="BQ97" s="1652" t="e">
        <f ca="1">IF(BM100&lt;&gt;0,BM101/BM100,0)</f>
        <v>#REF!</v>
      </c>
      <c r="BR97" s="1678"/>
      <c r="BS97" s="937" t="e">
        <f ca="1">SUM(BZ56:BZ75)</f>
        <v>#REF!</v>
      </c>
      <c r="BT97" s="938" t="e">
        <f ca="1">BV97/BU97</f>
        <v>#REF!</v>
      </c>
      <c r="BU97" s="939" t="e">
        <f ca="1">SUM(BV56:BV75)</f>
        <v>#REF!</v>
      </c>
      <c r="BV97" s="940" t="e">
        <f ca="1">SUM(BY56:BY75)</f>
        <v>#REF!</v>
      </c>
      <c r="BW97" s="1661" t="s">
        <v>47</v>
      </c>
      <c r="BX97" s="941" t="e">
        <f ca="1">SUM(BX56:BX75)</f>
        <v>#REF!</v>
      </c>
      <c r="BY97" s="1652" t="e">
        <f ca="1">IF(BU100&lt;&gt;0,BU101/BU100,0)</f>
        <v>#REF!</v>
      </c>
      <c r="BZ97" s="1678"/>
      <c r="CA97" s="937" t="e">
        <f ca="1">SUM(CH56:CH75)</f>
        <v>#REF!</v>
      </c>
      <c r="CB97" s="938" t="e">
        <f ca="1">CD97/CC97</f>
        <v>#REF!</v>
      </c>
      <c r="CC97" s="939" t="e">
        <f ca="1">SUM(CD56:CD75)</f>
        <v>#REF!</v>
      </c>
      <c r="CD97" s="940" t="e">
        <f ca="1">SUM(CG56:CG75)</f>
        <v>#REF!</v>
      </c>
      <c r="CE97" s="1661" t="s">
        <v>47</v>
      </c>
      <c r="CF97" s="941" t="e">
        <f ca="1">SUM(CF56:CF75)</f>
        <v>#REF!</v>
      </c>
      <c r="CG97" s="1652" t="e">
        <f ca="1">IF(CC100&lt;&gt;0,CC101/CC100,0)</f>
        <v>#REF!</v>
      </c>
      <c r="CH97" s="1682"/>
      <c r="CI97" s="1466" t="e">
        <f ca="1">SUM(CI56:CI75)</f>
        <v>#REF!</v>
      </c>
      <c r="CJ97" s="1448" t="e">
        <f ca="1">CK97/CI97</f>
        <v>#REF!</v>
      </c>
      <c r="CK97" s="1470" t="e">
        <f ca="1">SUM(CI76:CI95)</f>
        <v>#REF!</v>
      </c>
      <c r="CL97" s="1474" t="s">
        <v>349</v>
      </c>
      <c r="CM97" s="1658"/>
      <c r="CN97" s="936" t="s">
        <v>32</v>
      </c>
      <c r="CO97" s="937" t="e">
        <f ca="1">SUM(CV56:CV75)</f>
        <v>#REF!</v>
      </c>
      <c r="CP97" s="938" t="e">
        <f ca="1">CR97/CQ97</f>
        <v>#REF!</v>
      </c>
      <c r="CQ97" s="939" t="e">
        <f ca="1">SUM(CR56:CR75)</f>
        <v>#REF!</v>
      </c>
      <c r="CR97" s="940" t="e">
        <f ca="1">SUM(CU56:CU75)</f>
        <v>#REF!</v>
      </c>
      <c r="CS97" s="1661" t="s">
        <v>47</v>
      </c>
      <c r="CT97" s="941" t="e">
        <f ca="1">SUM(CT56:CT75)</f>
        <v>#REF!</v>
      </c>
      <c r="CU97" s="1652" t="e">
        <f ca="1">IF(CQ100&lt;&gt;0,CQ101/CQ100,0)</f>
        <v>#REF!</v>
      </c>
      <c r="CV97" s="1678"/>
      <c r="CW97" s="937" t="e">
        <f ca="1">SUM(DD56:DD75)</f>
        <v>#REF!</v>
      </c>
      <c r="CX97" s="938" t="e">
        <f ca="1">CZ97/CY97</f>
        <v>#REF!</v>
      </c>
      <c r="CY97" s="939" t="e">
        <f ca="1">SUM(CZ56:CZ75)</f>
        <v>#REF!</v>
      </c>
      <c r="CZ97" s="940" t="e">
        <f ca="1">SUM(DC56:DC75)</f>
        <v>#REF!</v>
      </c>
      <c r="DA97" s="1661" t="s">
        <v>47</v>
      </c>
      <c r="DB97" s="941" t="e">
        <f ca="1">SUM(DB56:DB75)</f>
        <v>#REF!</v>
      </c>
      <c r="DC97" s="1652" t="e">
        <f ca="1">IF(CY100&lt;&gt;0,CY101/CY100,0)</f>
        <v>#REF!</v>
      </c>
      <c r="DD97" s="1678"/>
      <c r="DE97" s="937" t="e">
        <f ca="1">SUM(DL56:DL75)</f>
        <v>#REF!</v>
      </c>
      <c r="DF97" s="938" t="e">
        <f ca="1">DH97/DG97</f>
        <v>#REF!</v>
      </c>
      <c r="DG97" s="939" t="e">
        <f ca="1">SUM(DH56:DH75)</f>
        <v>#REF!</v>
      </c>
      <c r="DH97" s="940" t="e">
        <f ca="1">SUM(DK56:DK75)</f>
        <v>#REF!</v>
      </c>
      <c r="DI97" s="1661" t="s">
        <v>47</v>
      </c>
      <c r="DJ97" s="941" t="e">
        <f ca="1">SUM(DJ56:DJ75)</f>
        <v>#REF!</v>
      </c>
      <c r="DK97" s="1652" t="e">
        <f ca="1">IF(DG100&lt;&gt;0,DG101/DG100,0)</f>
        <v>#REF!</v>
      </c>
      <c r="DL97" s="1682"/>
      <c r="DM97" s="1466" t="e">
        <f ca="1">SUM(DM56:DM75)</f>
        <v>#REF!</v>
      </c>
      <c r="DN97" s="1448" t="e">
        <f ca="1">DO97/DM97</f>
        <v>#REF!</v>
      </c>
      <c r="DO97" s="1470" t="e">
        <f ca="1">SUM(DM76:DM95)</f>
        <v>#REF!</v>
      </c>
      <c r="DP97" s="1474" t="s">
        <v>349</v>
      </c>
      <c r="DR97" s="944">
        <f>COUNTA(DR56:DR95)</f>
        <v>0</v>
      </c>
      <c r="DS97" s="945">
        <f>SUM(DS56:DS95)</f>
        <v>0</v>
      </c>
    </row>
    <row r="98" spans="1:124" ht="14.1" customHeight="1" x14ac:dyDescent="0.25">
      <c r="A98" s="1659"/>
      <c r="B98" s="946" t="s">
        <v>43</v>
      </c>
      <c r="C98" s="947" t="e">
        <f ca="1">SUM(J76:J95)</f>
        <v>#REF!</v>
      </c>
      <c r="D98" s="938" t="e">
        <f ca="1">IF(F98&lt;&gt;0,F98/E98,0)</f>
        <v>#REF!</v>
      </c>
      <c r="E98" s="948" t="e">
        <f ca="1">SUM(F76:F95)</f>
        <v>#REF!</v>
      </c>
      <c r="F98" s="949" t="e">
        <f ca="1">SUM(I76:I95)</f>
        <v>#REF!</v>
      </c>
      <c r="G98" s="1681"/>
      <c r="H98" s="1447" t="e">
        <f ca="1">SUM(H76:H95)</f>
        <v>#REF!</v>
      </c>
      <c r="I98" s="1679"/>
      <c r="J98" s="1680"/>
      <c r="K98" s="947" t="e">
        <f ca="1">SUM(R76:R95)</f>
        <v>#REF!</v>
      </c>
      <c r="L98" s="938" t="e">
        <f ca="1">IF(N98&lt;&gt;0,N98/M98,0)</f>
        <v>#REF!</v>
      </c>
      <c r="M98" s="948" t="e">
        <f ca="1">SUM(N76:N95)</f>
        <v>#REF!</v>
      </c>
      <c r="N98" s="949" t="e">
        <f ca="1">SUM(Q76:Q95)</f>
        <v>#REF!</v>
      </c>
      <c r="O98" s="1681"/>
      <c r="P98" s="1447" t="e">
        <f ca="1">SUM(P76:P95)</f>
        <v>#REF!</v>
      </c>
      <c r="Q98" s="1679"/>
      <c r="R98" s="1680"/>
      <c r="S98" s="947" t="e">
        <f ca="1">SUM(Z76:Z95)</f>
        <v>#REF!</v>
      </c>
      <c r="T98" s="938" t="e">
        <f ca="1">IF(V98&lt;&gt;0,V98/U98,0)</f>
        <v>#REF!</v>
      </c>
      <c r="U98" s="948" t="e">
        <f ca="1">SUM(V76:V95)</f>
        <v>#REF!</v>
      </c>
      <c r="V98" s="949" t="e">
        <f ca="1">SUM(Y76:Y95)</f>
        <v>#REF!</v>
      </c>
      <c r="W98" s="1681"/>
      <c r="X98" s="1447" t="e">
        <f ca="1">SUM(X76:X95)</f>
        <v>#REF!</v>
      </c>
      <c r="Y98" s="1679"/>
      <c r="Z98" s="1679"/>
      <c r="AA98" s="1467" t="e">
        <f ca="1">SUMIF(C55:Z55,"利益額",C97:Z97)</f>
        <v>#REF!</v>
      </c>
      <c r="AB98" s="1449" t="e">
        <f t="shared" ref="AB98:AB102" ca="1" si="143">AC98/AA98</f>
        <v>#REF!</v>
      </c>
      <c r="AC98" s="1471" t="e">
        <f ca="1">SUMIF(C55:Z55,"利益額",C98:Z98)</f>
        <v>#REF!</v>
      </c>
      <c r="AD98" s="1475" t="s">
        <v>350</v>
      </c>
      <c r="AE98" s="1659"/>
      <c r="AF98" s="946" t="s">
        <v>43</v>
      </c>
      <c r="AG98" s="947" t="e">
        <f ca="1">SUM(AN76:AN95)</f>
        <v>#REF!</v>
      </c>
      <c r="AH98" s="938" t="e">
        <f ca="1">IF(AJ98&lt;&gt;0,AJ98/AI98,0)</f>
        <v>#REF!</v>
      </c>
      <c r="AI98" s="948" t="e">
        <f ca="1">SUM(AJ76:AJ95)</f>
        <v>#REF!</v>
      </c>
      <c r="AJ98" s="949" t="e">
        <f ca="1">SUM(AM76:AM95)</f>
        <v>#REF!</v>
      </c>
      <c r="AK98" s="1681"/>
      <c r="AL98" s="1447" t="e">
        <f ca="1">SUM(AL76:AL95)</f>
        <v>#REF!</v>
      </c>
      <c r="AM98" s="1679"/>
      <c r="AN98" s="1680"/>
      <c r="AO98" s="947" t="e">
        <f ca="1">SUM(AV76:AV95)</f>
        <v>#REF!</v>
      </c>
      <c r="AP98" s="938" t="e">
        <f ca="1">IF(AR98&lt;&gt;0,AR98/AQ98,0)</f>
        <v>#REF!</v>
      </c>
      <c r="AQ98" s="948" t="e">
        <f ca="1">SUM(AR76:AR95)</f>
        <v>#REF!</v>
      </c>
      <c r="AR98" s="949" t="e">
        <f ca="1">SUM(AU76:AU95)</f>
        <v>#REF!</v>
      </c>
      <c r="AS98" s="1681"/>
      <c r="AT98" s="1447" t="e">
        <f ca="1">SUM(AT76:AT95)</f>
        <v>#REF!</v>
      </c>
      <c r="AU98" s="1679"/>
      <c r="AV98" s="1680"/>
      <c r="AW98" s="947" t="e">
        <f ca="1">SUM(BD76:BD95)</f>
        <v>#REF!</v>
      </c>
      <c r="AX98" s="938" t="e">
        <f ca="1">IF(AZ98&lt;&gt;0,AZ98/AY98,0)</f>
        <v>#REF!</v>
      </c>
      <c r="AY98" s="948" t="e">
        <f ca="1">SUM(AZ76:AZ95)</f>
        <v>#REF!</v>
      </c>
      <c r="AZ98" s="949" t="e">
        <f ca="1">SUM(BC76:BC95)</f>
        <v>#REF!</v>
      </c>
      <c r="BA98" s="1681"/>
      <c r="BB98" s="1447" t="e">
        <f ca="1">SUM(BB76:BB95)</f>
        <v>#REF!</v>
      </c>
      <c r="BC98" s="1679"/>
      <c r="BD98" s="1679"/>
      <c r="BE98" s="1467" t="e">
        <f ca="1">SUMIF(AG55:BD55,"利益額",AG97:BD97)+AA98</f>
        <v>#REF!</v>
      </c>
      <c r="BF98" s="1449" t="e">
        <f t="shared" ref="BF98:BF102" ca="1" si="144">BG98/BE98</f>
        <v>#REF!</v>
      </c>
      <c r="BG98" s="1471" t="e">
        <f ca="1">SUMIF(AG55:BD55,"利益額",AG98:BD98)+AC98</f>
        <v>#REF!</v>
      </c>
      <c r="BH98" s="1475" t="s">
        <v>350</v>
      </c>
      <c r="BI98" s="1659"/>
      <c r="BJ98" s="946" t="s">
        <v>43</v>
      </c>
      <c r="BK98" s="947" t="e">
        <f ca="1">SUM(BR76:BR95)</f>
        <v>#REF!</v>
      </c>
      <c r="BL98" s="938" t="e">
        <f ca="1">IF(BN98&lt;&gt;0,BN98/BM98,0)</f>
        <v>#REF!</v>
      </c>
      <c r="BM98" s="948" t="e">
        <f ca="1">SUM(BN76:BN95)</f>
        <v>#REF!</v>
      </c>
      <c r="BN98" s="949" t="e">
        <f ca="1">SUM(BQ76:BQ95)</f>
        <v>#REF!</v>
      </c>
      <c r="BO98" s="1681"/>
      <c r="BP98" s="1447" t="e">
        <f ca="1">SUM(BP76:BP95)</f>
        <v>#REF!</v>
      </c>
      <c r="BQ98" s="1679"/>
      <c r="BR98" s="1680"/>
      <c r="BS98" s="947" t="e">
        <f ca="1">SUM(BZ76:BZ95)</f>
        <v>#REF!</v>
      </c>
      <c r="BT98" s="938" t="e">
        <f ca="1">IF(BV98&lt;&gt;0,BV98/BU98,0)</f>
        <v>#REF!</v>
      </c>
      <c r="BU98" s="948" t="e">
        <f ca="1">SUM(BV76:BV95)</f>
        <v>#REF!</v>
      </c>
      <c r="BV98" s="949" t="e">
        <f ca="1">SUM(BY76:BY95)</f>
        <v>#REF!</v>
      </c>
      <c r="BW98" s="1681"/>
      <c r="BX98" s="1447" t="e">
        <f ca="1">SUM(BX76:BX95)</f>
        <v>#REF!</v>
      </c>
      <c r="BY98" s="1679"/>
      <c r="BZ98" s="1680"/>
      <c r="CA98" s="947" t="e">
        <f ca="1">SUM(CH76:CH95)</f>
        <v>#REF!</v>
      </c>
      <c r="CB98" s="938" t="e">
        <f ca="1">IF(CD98&lt;&gt;0,CD98/CC98,0)</f>
        <v>#REF!</v>
      </c>
      <c r="CC98" s="948" t="e">
        <f ca="1">SUM(CD76:CD95)</f>
        <v>#REF!</v>
      </c>
      <c r="CD98" s="949" t="e">
        <f ca="1">SUM(CG76:CG95)</f>
        <v>#REF!</v>
      </c>
      <c r="CE98" s="1681"/>
      <c r="CF98" s="1447" t="e">
        <f ca="1">SUM(CF76:CF95)</f>
        <v>#REF!</v>
      </c>
      <c r="CG98" s="1679"/>
      <c r="CH98" s="1679"/>
      <c r="CI98" s="1467" t="e">
        <f ca="1">SUMIF(BK55:CH55,"利益額",BK97:CH97)</f>
        <v>#REF!</v>
      </c>
      <c r="CJ98" s="1449" t="e">
        <f t="shared" ref="CJ98:CJ102" ca="1" si="145">CK98/CI98</f>
        <v>#REF!</v>
      </c>
      <c r="CK98" s="1471" t="e">
        <f ca="1">SUMIF(BK55:CH55,"利益額",BK98:CH98)</f>
        <v>#REF!</v>
      </c>
      <c r="CL98" s="1475" t="s">
        <v>350</v>
      </c>
      <c r="CM98" s="1659"/>
      <c r="CN98" s="946" t="s">
        <v>43</v>
      </c>
      <c r="CO98" s="947" t="e">
        <f ca="1">SUM(CV76:CV95)</f>
        <v>#REF!</v>
      </c>
      <c r="CP98" s="938" t="e">
        <f ca="1">IF(CR98&lt;&gt;0,CR98/CQ98,0)</f>
        <v>#REF!</v>
      </c>
      <c r="CQ98" s="948" t="e">
        <f ca="1">SUM(CR76:CR95)</f>
        <v>#REF!</v>
      </c>
      <c r="CR98" s="949" t="e">
        <f ca="1">SUM(CU76:CU95)</f>
        <v>#REF!</v>
      </c>
      <c r="CS98" s="1681"/>
      <c r="CT98" s="1447" t="e">
        <f ca="1">SUM(CT76:CT95)</f>
        <v>#REF!</v>
      </c>
      <c r="CU98" s="1679"/>
      <c r="CV98" s="1680"/>
      <c r="CW98" s="947" t="e">
        <f ca="1">SUM(DD76:DD95)</f>
        <v>#REF!</v>
      </c>
      <c r="CX98" s="938" t="e">
        <f ca="1">IF(CZ98&lt;&gt;0,CZ98/CY98,0)</f>
        <v>#REF!</v>
      </c>
      <c r="CY98" s="948" t="e">
        <f ca="1">SUM(CZ76:CZ95)</f>
        <v>#REF!</v>
      </c>
      <c r="CZ98" s="949" t="e">
        <f ca="1">SUM(DC76:DC95)</f>
        <v>#REF!</v>
      </c>
      <c r="DA98" s="1681"/>
      <c r="DB98" s="1447" t="e">
        <f ca="1">SUM(DB76:DB95)</f>
        <v>#REF!</v>
      </c>
      <c r="DC98" s="1679"/>
      <c r="DD98" s="1680"/>
      <c r="DE98" s="947" t="e">
        <f ca="1">SUM(DL76:DL95)</f>
        <v>#REF!</v>
      </c>
      <c r="DF98" s="938" t="e">
        <f ca="1">IF(DH98&lt;&gt;0,DH98/DG98,0)</f>
        <v>#REF!</v>
      </c>
      <c r="DG98" s="948" t="e">
        <f ca="1">SUM(DH76:DH95)</f>
        <v>#REF!</v>
      </c>
      <c r="DH98" s="949" t="e">
        <f ca="1">SUM(DK76:DK95)</f>
        <v>#REF!</v>
      </c>
      <c r="DI98" s="1681"/>
      <c r="DJ98" s="1447" t="e">
        <f ca="1">SUM(DJ76:DJ95)</f>
        <v>#REF!</v>
      </c>
      <c r="DK98" s="1679"/>
      <c r="DL98" s="1679"/>
      <c r="DM98" s="1467" t="e">
        <f ca="1">SUMIF(CO55:DL55,"利益額",CO97:DL97)+BE98+CI98</f>
        <v>#REF!</v>
      </c>
      <c r="DN98" s="1449" t="e">
        <f t="shared" ref="DN98:DN102" ca="1" si="146">DO98/DM98</f>
        <v>#REF!</v>
      </c>
      <c r="DO98" s="1471" t="e">
        <f ca="1">SUMIF(CO55:DL55,"利益額",CO98:DL98)+BG98+CK98</f>
        <v>#REF!</v>
      </c>
      <c r="DP98" s="1475" t="s">
        <v>350</v>
      </c>
    </row>
    <row r="99" spans="1:124" ht="14.1" customHeight="1" x14ac:dyDescent="0.25">
      <c r="A99" s="1660"/>
      <c r="B99" s="952" t="s">
        <v>48</v>
      </c>
      <c r="C99" s="953" t="e">
        <f ca="1">C98-C97</f>
        <v>#REF!</v>
      </c>
      <c r="D99" s="954"/>
      <c r="E99" s="955" t="e">
        <f ca="1">E98-E97</f>
        <v>#REF!</v>
      </c>
      <c r="F99" s="956" t="e">
        <f ca="1">F98-F97</f>
        <v>#REF!</v>
      </c>
      <c r="G99" s="1672"/>
      <c r="H99" s="1673"/>
      <c r="I99" s="1674"/>
      <c r="J99" s="1675"/>
      <c r="K99" s="953" t="e">
        <f ca="1">K98-K97</f>
        <v>#REF!</v>
      </c>
      <c r="L99" s="954"/>
      <c r="M99" s="955" t="e">
        <f ca="1">M98-M97</f>
        <v>#REF!</v>
      </c>
      <c r="N99" s="956" t="e">
        <f ca="1">N98-N97</f>
        <v>#REF!</v>
      </c>
      <c r="O99" s="1672"/>
      <c r="P99" s="1673"/>
      <c r="Q99" s="1674"/>
      <c r="R99" s="1675"/>
      <c r="S99" s="953" t="e">
        <f ca="1">S98-S97</f>
        <v>#REF!</v>
      </c>
      <c r="T99" s="954"/>
      <c r="U99" s="955" t="e">
        <f ca="1">U98-U97</f>
        <v>#REF!</v>
      </c>
      <c r="V99" s="956" t="e">
        <f ca="1">V98-V97</f>
        <v>#REF!</v>
      </c>
      <c r="W99" s="1672"/>
      <c r="X99" s="1673"/>
      <c r="Y99" s="1674"/>
      <c r="Z99" s="1674"/>
      <c r="AA99" s="1468" t="e">
        <f ca="1">AA98/AA97</f>
        <v>#REF!</v>
      </c>
      <c r="AB99" s="1449" t="e">
        <f t="shared" ca="1" si="143"/>
        <v>#REF!</v>
      </c>
      <c r="AC99" s="1472" t="e">
        <f ca="1">AC98/AC97</f>
        <v>#REF!</v>
      </c>
      <c r="AD99" s="1476" t="s">
        <v>351</v>
      </c>
      <c r="AE99" s="1660"/>
      <c r="AF99" s="952" t="s">
        <v>48</v>
      </c>
      <c r="AG99" s="953" t="e">
        <f ca="1">AG98-AG97</f>
        <v>#REF!</v>
      </c>
      <c r="AH99" s="954"/>
      <c r="AI99" s="955" t="e">
        <f ca="1">AI98-AI97</f>
        <v>#REF!</v>
      </c>
      <c r="AJ99" s="956" t="e">
        <f ca="1">AJ98-AJ97</f>
        <v>#REF!</v>
      </c>
      <c r="AK99" s="1672"/>
      <c r="AL99" s="1673"/>
      <c r="AM99" s="1674"/>
      <c r="AN99" s="1675"/>
      <c r="AO99" s="953" t="e">
        <f ca="1">AO98-AO97</f>
        <v>#REF!</v>
      </c>
      <c r="AP99" s="954"/>
      <c r="AQ99" s="955" t="e">
        <f ca="1">AQ98-AQ97</f>
        <v>#REF!</v>
      </c>
      <c r="AR99" s="956" t="e">
        <f ca="1">AR98-AR97</f>
        <v>#REF!</v>
      </c>
      <c r="AS99" s="1672"/>
      <c r="AT99" s="1673"/>
      <c r="AU99" s="1674"/>
      <c r="AV99" s="1675"/>
      <c r="AW99" s="953" t="e">
        <f ca="1">AW98-AW97</f>
        <v>#REF!</v>
      </c>
      <c r="AX99" s="954"/>
      <c r="AY99" s="955" t="e">
        <f ca="1">AY98-AY97</f>
        <v>#REF!</v>
      </c>
      <c r="AZ99" s="956" t="e">
        <f ca="1">AZ98-AZ97</f>
        <v>#REF!</v>
      </c>
      <c r="BA99" s="1672"/>
      <c r="BB99" s="1673"/>
      <c r="BC99" s="1674"/>
      <c r="BD99" s="1674"/>
      <c r="BE99" s="1468" t="e">
        <f ca="1">BE98/BE97</f>
        <v>#REF!</v>
      </c>
      <c r="BF99" s="1449" t="e">
        <f t="shared" ca="1" si="144"/>
        <v>#REF!</v>
      </c>
      <c r="BG99" s="1472" t="e">
        <f ca="1">BG98/BG97</f>
        <v>#REF!</v>
      </c>
      <c r="BH99" s="1476" t="s">
        <v>351</v>
      </c>
      <c r="BI99" s="1660"/>
      <c r="BJ99" s="952" t="s">
        <v>48</v>
      </c>
      <c r="BK99" s="953" t="e">
        <f ca="1">BK98-BK97</f>
        <v>#REF!</v>
      </c>
      <c r="BL99" s="954"/>
      <c r="BM99" s="955" t="e">
        <f ca="1">BM98-BM97</f>
        <v>#REF!</v>
      </c>
      <c r="BN99" s="956" t="e">
        <f ca="1">BN98-BN97</f>
        <v>#REF!</v>
      </c>
      <c r="BO99" s="1672"/>
      <c r="BP99" s="1673"/>
      <c r="BQ99" s="1674"/>
      <c r="BR99" s="1675"/>
      <c r="BS99" s="953" t="e">
        <f ca="1">BS98-BS97</f>
        <v>#REF!</v>
      </c>
      <c r="BT99" s="954"/>
      <c r="BU99" s="955" t="e">
        <f ca="1">BU98-BU97</f>
        <v>#REF!</v>
      </c>
      <c r="BV99" s="956" t="e">
        <f ca="1">BV98-BV97</f>
        <v>#REF!</v>
      </c>
      <c r="BW99" s="1672"/>
      <c r="BX99" s="1673"/>
      <c r="BY99" s="1674"/>
      <c r="BZ99" s="1675"/>
      <c r="CA99" s="953" t="e">
        <f ca="1">CA98-CA97</f>
        <v>#REF!</v>
      </c>
      <c r="CB99" s="954"/>
      <c r="CC99" s="955" t="e">
        <f ca="1">CC98-CC97</f>
        <v>#REF!</v>
      </c>
      <c r="CD99" s="956" t="e">
        <f ca="1">CD98-CD97</f>
        <v>#REF!</v>
      </c>
      <c r="CE99" s="1672"/>
      <c r="CF99" s="1673"/>
      <c r="CG99" s="1674"/>
      <c r="CH99" s="1674"/>
      <c r="CI99" s="1468" t="e">
        <f ca="1">CI98/CI97</f>
        <v>#REF!</v>
      </c>
      <c r="CJ99" s="1449" t="e">
        <f t="shared" ca="1" si="145"/>
        <v>#REF!</v>
      </c>
      <c r="CK99" s="1472" t="e">
        <f ca="1">CK98/CK97</f>
        <v>#REF!</v>
      </c>
      <c r="CL99" s="1476" t="s">
        <v>351</v>
      </c>
      <c r="CM99" s="1660"/>
      <c r="CN99" s="952" t="s">
        <v>48</v>
      </c>
      <c r="CO99" s="953" t="e">
        <f ca="1">CO98-CO97</f>
        <v>#REF!</v>
      </c>
      <c r="CP99" s="954"/>
      <c r="CQ99" s="955" t="e">
        <f ca="1">CQ98-CQ97</f>
        <v>#REF!</v>
      </c>
      <c r="CR99" s="956" t="e">
        <f ca="1">CR98-CR97</f>
        <v>#REF!</v>
      </c>
      <c r="CS99" s="1672"/>
      <c r="CT99" s="1673"/>
      <c r="CU99" s="1674"/>
      <c r="CV99" s="1675"/>
      <c r="CW99" s="953" t="e">
        <f ca="1">CW98-CW97</f>
        <v>#REF!</v>
      </c>
      <c r="CX99" s="954"/>
      <c r="CY99" s="955" t="e">
        <f ca="1">CY98-CY97</f>
        <v>#REF!</v>
      </c>
      <c r="CZ99" s="956" t="e">
        <f ca="1">CZ98-CZ97</f>
        <v>#REF!</v>
      </c>
      <c r="DA99" s="1672"/>
      <c r="DB99" s="1673"/>
      <c r="DC99" s="1674"/>
      <c r="DD99" s="1675"/>
      <c r="DE99" s="953" t="e">
        <f ca="1">DE98-DE97</f>
        <v>#REF!</v>
      </c>
      <c r="DF99" s="954"/>
      <c r="DG99" s="955" t="e">
        <f ca="1">DG98-DG97</f>
        <v>#REF!</v>
      </c>
      <c r="DH99" s="956" t="e">
        <f ca="1">DH98-DH97</f>
        <v>#REF!</v>
      </c>
      <c r="DI99" s="1672"/>
      <c r="DJ99" s="1673"/>
      <c r="DK99" s="1674"/>
      <c r="DL99" s="1674"/>
      <c r="DM99" s="1468" t="e">
        <f ca="1">DM98/DM97</f>
        <v>#REF!</v>
      </c>
      <c r="DN99" s="1449" t="e">
        <f t="shared" ca="1" si="146"/>
        <v>#REF!</v>
      </c>
      <c r="DO99" s="1472" t="e">
        <f ca="1">DO98/DO97</f>
        <v>#REF!</v>
      </c>
      <c r="DP99" s="1476" t="s">
        <v>351</v>
      </c>
    </row>
    <row r="100" spans="1:124" ht="14.1" customHeight="1" x14ac:dyDescent="0.25">
      <c r="A100" s="1658" t="s">
        <v>49</v>
      </c>
      <c r="B100" s="936" t="s">
        <v>32</v>
      </c>
      <c r="C100" s="959" t="e">
        <f ca="1">SUM(J56:J75)</f>
        <v>#REF!</v>
      </c>
      <c r="D100" s="938" t="e">
        <f ca="1">F100/E100</f>
        <v>#REF!</v>
      </c>
      <c r="E100" s="960" t="e">
        <f ca="1">SUM(F56:F75)</f>
        <v>#REF!</v>
      </c>
      <c r="F100" s="961" t="e">
        <f ca="1">SUM(I56:I75)</f>
        <v>#REF!</v>
      </c>
      <c r="G100" s="1661" t="s">
        <v>50</v>
      </c>
      <c r="H100" s="962"/>
      <c r="I100" s="1652" t="e">
        <f ca="1">IF(C100&lt;&gt;0,C101/C100,0)</f>
        <v>#REF!</v>
      </c>
      <c r="J100" s="1663"/>
      <c r="K100" s="959" t="e">
        <f ca="1">K97+C100</f>
        <v>#REF!</v>
      </c>
      <c r="L100" s="938" t="e">
        <f ca="1">N100/M100</f>
        <v>#REF!</v>
      </c>
      <c r="M100" s="960" t="e">
        <f ca="1">M97+E100</f>
        <v>#REF!</v>
      </c>
      <c r="N100" s="961" t="e">
        <f ca="1">N97+F100</f>
        <v>#REF!</v>
      </c>
      <c r="O100" s="1661" t="s">
        <v>50</v>
      </c>
      <c r="P100" s="963"/>
      <c r="Q100" s="1652" t="e">
        <f ca="1">IF(K100&lt;&gt;0,K101/K100,0)</f>
        <v>#REF!</v>
      </c>
      <c r="R100" s="1663"/>
      <c r="S100" s="1453" t="e">
        <f ca="1">S97+K100</f>
        <v>#REF!</v>
      </c>
      <c r="T100" s="1454" t="e">
        <f ca="1">V100/U100</f>
        <v>#REF!</v>
      </c>
      <c r="U100" s="1455" t="e">
        <f ca="1">U97+M100</f>
        <v>#REF!</v>
      </c>
      <c r="V100" s="1456" t="e">
        <f ca="1">V97+N100</f>
        <v>#REF!</v>
      </c>
      <c r="W100" s="1839" t="s">
        <v>50</v>
      </c>
      <c r="X100" s="1457"/>
      <c r="Y100" s="1841" t="e">
        <f ca="1">IF(S100&lt;&gt;0,S101/S100,0)</f>
        <v>#REF!</v>
      </c>
      <c r="Z100" s="1842"/>
      <c r="AA100" s="1469" t="e">
        <f ca="1">SUM(AC56:AC75)</f>
        <v>#REF!</v>
      </c>
      <c r="AB100" s="1449" t="e">
        <f ca="1">AC100/AA100</f>
        <v>#REF!</v>
      </c>
      <c r="AC100" s="1473" t="e">
        <f ca="1">SUM(AC76:AC95)</f>
        <v>#REF!</v>
      </c>
      <c r="AD100" s="1477" t="s">
        <v>352</v>
      </c>
      <c r="AE100" s="1658" t="s">
        <v>49</v>
      </c>
      <c r="AF100" s="936" t="s">
        <v>32</v>
      </c>
      <c r="AG100" s="959" t="e">
        <f ca="1">AG97+S100</f>
        <v>#REF!</v>
      </c>
      <c r="AH100" s="938" t="e">
        <f ca="1">AJ100/AI100</f>
        <v>#REF!</v>
      </c>
      <c r="AI100" s="960" t="e">
        <f ca="1">AI97+U100</f>
        <v>#REF!</v>
      </c>
      <c r="AJ100" s="961" t="e">
        <f ca="1">AJ97+V100</f>
        <v>#REF!</v>
      </c>
      <c r="AK100" s="1661" t="s">
        <v>50</v>
      </c>
      <c r="AL100" s="963"/>
      <c r="AM100" s="1652" t="e">
        <f ca="1">IF(AG100&lt;&gt;0,AG101/AG100,0)</f>
        <v>#REF!</v>
      </c>
      <c r="AN100" s="1663"/>
      <c r="AO100" s="959" t="e">
        <f ca="1">AO97+AG100</f>
        <v>#REF!</v>
      </c>
      <c r="AP100" s="938" t="e">
        <f ca="1">AR100/AQ100</f>
        <v>#REF!</v>
      </c>
      <c r="AQ100" s="960" t="e">
        <f ca="1">AQ97+AI100</f>
        <v>#REF!</v>
      </c>
      <c r="AR100" s="961" t="e">
        <f ca="1">AR97+AJ100</f>
        <v>#REF!</v>
      </c>
      <c r="AS100" s="1661" t="s">
        <v>50</v>
      </c>
      <c r="AT100" s="963"/>
      <c r="AU100" s="1652" t="e">
        <f ca="1">IF(AO100&lt;&gt;0,AO101/AO100,0)</f>
        <v>#REF!</v>
      </c>
      <c r="AV100" s="1663"/>
      <c r="AW100" s="1453" t="e">
        <f ca="1">AW97+AO100</f>
        <v>#REF!</v>
      </c>
      <c r="AX100" s="1454" t="e">
        <f ca="1">AZ100/AY100</f>
        <v>#REF!</v>
      </c>
      <c r="AY100" s="1455" t="e">
        <f ca="1">AY97+AQ100</f>
        <v>#REF!</v>
      </c>
      <c r="AZ100" s="1456" t="e">
        <f ca="1">AZ97+AR100</f>
        <v>#REF!</v>
      </c>
      <c r="BA100" s="1839" t="s">
        <v>50</v>
      </c>
      <c r="BB100" s="1457"/>
      <c r="BC100" s="1841" t="e">
        <f ca="1">IF(AW100&lt;&gt;0,AW101/AW100,0)</f>
        <v>#REF!</v>
      </c>
      <c r="BD100" s="1842"/>
      <c r="BE100" s="1469" t="e">
        <f ca="1">SUM(BG56:BG75)</f>
        <v>#REF!</v>
      </c>
      <c r="BF100" s="1449" t="e">
        <f ca="1">BG100/BE100</f>
        <v>#REF!</v>
      </c>
      <c r="BG100" s="1473" t="e">
        <f ca="1">SUM(BG76:BG95)</f>
        <v>#REF!</v>
      </c>
      <c r="BH100" s="1477" t="s">
        <v>352</v>
      </c>
      <c r="BI100" s="1658" t="s">
        <v>49</v>
      </c>
      <c r="BJ100" s="936" t="s">
        <v>32</v>
      </c>
      <c r="BK100" s="959" t="e">
        <f ca="1">BK97+AW100</f>
        <v>#REF!</v>
      </c>
      <c r="BL100" s="938" t="e">
        <f ca="1">BN100/BM100</f>
        <v>#REF!</v>
      </c>
      <c r="BM100" s="960" t="e">
        <f ca="1">BM97+AY100</f>
        <v>#REF!</v>
      </c>
      <c r="BN100" s="961" t="e">
        <f ca="1">BN97+AZ100</f>
        <v>#REF!</v>
      </c>
      <c r="BO100" s="1661" t="s">
        <v>50</v>
      </c>
      <c r="BP100" s="963"/>
      <c r="BQ100" s="1652" t="e">
        <f ca="1">IF(BK100&lt;&gt;0,BK101/BK100,0)</f>
        <v>#REF!</v>
      </c>
      <c r="BR100" s="1663"/>
      <c r="BS100" s="959" t="e">
        <f ca="1">BS97+BK100</f>
        <v>#REF!</v>
      </c>
      <c r="BT100" s="938" t="e">
        <f ca="1">BV100/BU100</f>
        <v>#REF!</v>
      </c>
      <c r="BU100" s="960" t="e">
        <f ca="1">BU97+BM100</f>
        <v>#REF!</v>
      </c>
      <c r="BV100" s="961" t="e">
        <f ca="1">BV97+BN100</f>
        <v>#REF!</v>
      </c>
      <c r="BW100" s="1661" t="s">
        <v>50</v>
      </c>
      <c r="BX100" s="963"/>
      <c r="BY100" s="1652" t="e">
        <f ca="1">IF(BS100&lt;&gt;0,BS101/BS100,0)</f>
        <v>#REF!</v>
      </c>
      <c r="BZ100" s="1663"/>
      <c r="CA100" s="1453" t="e">
        <f ca="1">CA97+BS100</f>
        <v>#REF!</v>
      </c>
      <c r="CB100" s="1454" t="e">
        <f ca="1">CD100/CC100</f>
        <v>#REF!</v>
      </c>
      <c r="CC100" s="1455" t="e">
        <f ca="1">CC97+BU100</f>
        <v>#REF!</v>
      </c>
      <c r="CD100" s="1456" t="e">
        <f ca="1">CD97+BV100</f>
        <v>#REF!</v>
      </c>
      <c r="CE100" s="1839" t="s">
        <v>50</v>
      </c>
      <c r="CF100" s="1457"/>
      <c r="CG100" s="1841" t="e">
        <f ca="1">IF(CA100&lt;&gt;0,CA101/CA100,0)</f>
        <v>#REF!</v>
      </c>
      <c r="CH100" s="1842"/>
      <c r="CI100" s="1469" t="e">
        <f ca="1">SUM(CK56:CK75)</f>
        <v>#REF!</v>
      </c>
      <c r="CJ100" s="1449" t="e">
        <f ca="1">CK100/CI100</f>
        <v>#REF!</v>
      </c>
      <c r="CK100" s="1473" t="e">
        <f ca="1">SUM(CK76:CK95)</f>
        <v>#REF!</v>
      </c>
      <c r="CL100" s="1477" t="s">
        <v>352</v>
      </c>
      <c r="CM100" s="1658" t="s">
        <v>49</v>
      </c>
      <c r="CN100" s="936" t="s">
        <v>32</v>
      </c>
      <c r="CO100" s="959" t="e">
        <f ca="1">CO97+CA100</f>
        <v>#REF!</v>
      </c>
      <c r="CP100" s="938" t="e">
        <f ca="1">CR100/CQ100</f>
        <v>#REF!</v>
      </c>
      <c r="CQ100" s="960" t="e">
        <f ca="1">CQ97+CC100</f>
        <v>#REF!</v>
      </c>
      <c r="CR100" s="961" t="e">
        <f ca="1">CR97+CD100</f>
        <v>#REF!</v>
      </c>
      <c r="CS100" s="1661" t="s">
        <v>50</v>
      </c>
      <c r="CT100" s="963"/>
      <c r="CU100" s="1652" t="e">
        <f ca="1">IF(CO100&lt;&gt;0,CO101/CO100,0)</f>
        <v>#REF!</v>
      </c>
      <c r="CV100" s="1663"/>
      <c r="CW100" s="959" t="e">
        <f ca="1">CW97+CO100</f>
        <v>#REF!</v>
      </c>
      <c r="CX100" s="938" t="e">
        <f ca="1">CZ100/CY100</f>
        <v>#REF!</v>
      </c>
      <c r="CY100" s="960" t="e">
        <f ca="1">CY97+CQ100</f>
        <v>#REF!</v>
      </c>
      <c r="CZ100" s="961" t="e">
        <f ca="1">CZ97+CR100</f>
        <v>#REF!</v>
      </c>
      <c r="DA100" s="1661" t="s">
        <v>50</v>
      </c>
      <c r="DB100" s="963"/>
      <c r="DC100" s="1652" t="e">
        <f ca="1">IF(CW100&lt;&gt;0,CW101/CW100,0)</f>
        <v>#REF!</v>
      </c>
      <c r="DD100" s="1663"/>
      <c r="DE100" s="1453" t="e">
        <f ca="1">DE97+CW100</f>
        <v>#REF!</v>
      </c>
      <c r="DF100" s="1454" t="e">
        <f ca="1">DH100/DG100</f>
        <v>#REF!</v>
      </c>
      <c r="DG100" s="1455" t="e">
        <f ca="1">DG97+CY100</f>
        <v>#REF!</v>
      </c>
      <c r="DH100" s="1456" t="e">
        <f ca="1">DH97+CZ100</f>
        <v>#REF!</v>
      </c>
      <c r="DI100" s="1839" t="s">
        <v>50</v>
      </c>
      <c r="DJ100" s="1457"/>
      <c r="DK100" s="1841" t="e">
        <f ca="1">IF(DE100&lt;&gt;0,DE101/DE100,0)</f>
        <v>#REF!</v>
      </c>
      <c r="DL100" s="1842"/>
      <c r="DM100" s="1469" t="e">
        <f ca="1">SUM(DO56:DO75)</f>
        <v>#REF!</v>
      </c>
      <c r="DN100" s="1449" t="e">
        <f ca="1">DO100/DM100</f>
        <v>#REF!</v>
      </c>
      <c r="DO100" s="1473" t="e">
        <f ca="1">SUM(DO76:DO95)</f>
        <v>#REF!</v>
      </c>
      <c r="DP100" s="1477" t="s">
        <v>352</v>
      </c>
    </row>
    <row r="101" spans="1:124" ht="14.1" customHeight="1" x14ac:dyDescent="0.25">
      <c r="A101" s="1659"/>
      <c r="B101" s="946" t="s">
        <v>43</v>
      </c>
      <c r="C101" s="947" t="e">
        <f ca="1">SUM(J76:J95)</f>
        <v>#REF!</v>
      </c>
      <c r="D101" s="938" t="e">
        <f ca="1">IF(F101&lt;&gt;0,F101/E101,0)</f>
        <v>#REF!</v>
      </c>
      <c r="E101" s="948" t="e">
        <f ca="1">E98</f>
        <v>#REF!</v>
      </c>
      <c r="F101" s="949" t="e">
        <f ca="1">F98</f>
        <v>#REF!</v>
      </c>
      <c r="G101" s="1662"/>
      <c r="H101" s="1299"/>
      <c r="I101" s="1654"/>
      <c r="J101" s="1664"/>
      <c r="K101" s="947" t="e">
        <f ca="1">K98+C101</f>
        <v>#REF!</v>
      </c>
      <c r="L101" s="938" t="e">
        <f ca="1">IF(N101&lt;&gt;0,N101/M101,0)</f>
        <v>#REF!</v>
      </c>
      <c r="M101" s="948" t="e">
        <f ca="1">M98+E101</f>
        <v>#REF!</v>
      </c>
      <c r="N101" s="949" t="e">
        <f ca="1">N98+F101</f>
        <v>#REF!</v>
      </c>
      <c r="O101" s="1662"/>
      <c r="P101" s="817"/>
      <c r="Q101" s="1654"/>
      <c r="R101" s="1664"/>
      <c r="S101" s="1458" t="e">
        <f ca="1">S98+K101</f>
        <v>#REF!</v>
      </c>
      <c r="T101" s="1454" t="e">
        <f ca="1">IF(V101&lt;&gt;0,V101/U101,0)</f>
        <v>#REF!</v>
      </c>
      <c r="U101" s="1459" t="e">
        <f ca="1">U98+M101</f>
        <v>#REF!</v>
      </c>
      <c r="V101" s="1460" t="e">
        <f ca="1">V98+N101</f>
        <v>#REF!</v>
      </c>
      <c r="W101" s="1840"/>
      <c r="X101" s="1461"/>
      <c r="Y101" s="1843"/>
      <c r="Z101" s="1843"/>
      <c r="AA101" s="1469" t="e">
        <f ca="1">AA98-AA100</f>
        <v>#REF!</v>
      </c>
      <c r="AB101" s="1449" t="e">
        <f t="shared" ca="1" si="143"/>
        <v>#REF!</v>
      </c>
      <c r="AC101" s="1471" t="e">
        <f ca="1">AC98-AC100</f>
        <v>#REF!</v>
      </c>
      <c r="AD101" s="1475" t="s">
        <v>353</v>
      </c>
      <c r="AE101" s="1659"/>
      <c r="AF101" s="946" t="s">
        <v>43</v>
      </c>
      <c r="AG101" s="947" t="e">
        <f ca="1">AG98+S101</f>
        <v>#REF!</v>
      </c>
      <c r="AH101" s="938" t="e">
        <f ca="1">IF(AJ101&lt;&gt;0,AJ101/AI101,0)</f>
        <v>#REF!</v>
      </c>
      <c r="AI101" s="948" t="e">
        <f ca="1">AI98+U101</f>
        <v>#REF!</v>
      </c>
      <c r="AJ101" s="949" t="e">
        <f ca="1">AJ98+V101</f>
        <v>#REF!</v>
      </c>
      <c r="AK101" s="1662"/>
      <c r="AL101" s="817"/>
      <c r="AM101" s="1654"/>
      <c r="AN101" s="1664"/>
      <c r="AO101" s="947" t="e">
        <f ca="1">AO98+AG101</f>
        <v>#REF!</v>
      </c>
      <c r="AP101" s="938" t="e">
        <f ca="1">IF(AR101&lt;&gt;0,AR101/AQ101,0)</f>
        <v>#REF!</v>
      </c>
      <c r="AQ101" s="948" t="e">
        <f ca="1">AQ98+AI101</f>
        <v>#REF!</v>
      </c>
      <c r="AR101" s="949" t="e">
        <f ca="1">AR98+AJ101</f>
        <v>#REF!</v>
      </c>
      <c r="AS101" s="1662"/>
      <c r="AT101" s="817"/>
      <c r="AU101" s="1654"/>
      <c r="AV101" s="1664"/>
      <c r="AW101" s="1458" t="e">
        <f ca="1">AW98+AO101</f>
        <v>#REF!</v>
      </c>
      <c r="AX101" s="1454" t="e">
        <f ca="1">IF(AZ101&lt;&gt;0,AZ101/AY101,0)</f>
        <v>#REF!</v>
      </c>
      <c r="AY101" s="1459" t="e">
        <f ca="1">AY98+AQ101</f>
        <v>#REF!</v>
      </c>
      <c r="AZ101" s="1460" t="e">
        <f ca="1">AZ98+AR101</f>
        <v>#REF!</v>
      </c>
      <c r="BA101" s="1840"/>
      <c r="BB101" s="1461"/>
      <c r="BC101" s="1843"/>
      <c r="BD101" s="1843"/>
      <c r="BE101" s="1469" t="e">
        <f ca="1">BE98-BE100</f>
        <v>#REF!</v>
      </c>
      <c r="BF101" s="1449" t="e">
        <f t="shared" ca="1" si="144"/>
        <v>#REF!</v>
      </c>
      <c r="BG101" s="1471" t="e">
        <f ca="1">BG98-BG100</f>
        <v>#REF!</v>
      </c>
      <c r="BH101" s="1475" t="s">
        <v>353</v>
      </c>
      <c r="BI101" s="1659"/>
      <c r="BJ101" s="946" t="s">
        <v>43</v>
      </c>
      <c r="BK101" s="947" t="e">
        <f ca="1">BK98+AW101</f>
        <v>#REF!</v>
      </c>
      <c r="BL101" s="938" t="e">
        <f ca="1">IF(BN101&lt;&gt;0,BN101/BM101,0)</f>
        <v>#REF!</v>
      </c>
      <c r="BM101" s="948" t="e">
        <f ca="1">BM98+AY101</f>
        <v>#REF!</v>
      </c>
      <c r="BN101" s="949" t="e">
        <f ca="1">BN98+AZ101</f>
        <v>#REF!</v>
      </c>
      <c r="BO101" s="1662"/>
      <c r="BP101" s="817"/>
      <c r="BQ101" s="1654"/>
      <c r="BR101" s="1664"/>
      <c r="BS101" s="947" t="e">
        <f ca="1">BS98+BK101</f>
        <v>#REF!</v>
      </c>
      <c r="BT101" s="938" t="e">
        <f ca="1">IF(BV101&lt;&gt;0,BV101/BU101,0)</f>
        <v>#REF!</v>
      </c>
      <c r="BU101" s="948" t="e">
        <f ca="1">BU98+BM101</f>
        <v>#REF!</v>
      </c>
      <c r="BV101" s="949" t="e">
        <f ca="1">BV98+BN101</f>
        <v>#REF!</v>
      </c>
      <c r="BW101" s="1662"/>
      <c r="BX101" s="817"/>
      <c r="BY101" s="1654"/>
      <c r="BZ101" s="1664"/>
      <c r="CA101" s="1458" t="e">
        <f ca="1">CA98+BS101</f>
        <v>#REF!</v>
      </c>
      <c r="CB101" s="1454" t="e">
        <f ca="1">IF(CD101&lt;&gt;0,CD101/CC101,0)</f>
        <v>#REF!</v>
      </c>
      <c r="CC101" s="1459" t="e">
        <f ca="1">CC98+BU101</f>
        <v>#REF!</v>
      </c>
      <c r="CD101" s="1460" t="e">
        <f ca="1">CD98+BV101</f>
        <v>#REF!</v>
      </c>
      <c r="CE101" s="1840"/>
      <c r="CF101" s="1461"/>
      <c r="CG101" s="1843"/>
      <c r="CH101" s="1843"/>
      <c r="CI101" s="1469" t="e">
        <f ca="1">CI98-CI100</f>
        <v>#REF!</v>
      </c>
      <c r="CJ101" s="1449" t="e">
        <f t="shared" ca="1" si="145"/>
        <v>#REF!</v>
      </c>
      <c r="CK101" s="1471" t="e">
        <f ca="1">CK98-CK100</f>
        <v>#REF!</v>
      </c>
      <c r="CL101" s="1475" t="s">
        <v>353</v>
      </c>
      <c r="CM101" s="1659"/>
      <c r="CN101" s="946" t="s">
        <v>43</v>
      </c>
      <c r="CO101" s="947" t="e">
        <f ca="1">CO98+CA101</f>
        <v>#REF!</v>
      </c>
      <c r="CP101" s="938" t="e">
        <f ca="1">IF(CR101&lt;&gt;0,CR101/CQ101,0)</f>
        <v>#REF!</v>
      </c>
      <c r="CQ101" s="948" t="e">
        <f ca="1">CQ98+CC101</f>
        <v>#REF!</v>
      </c>
      <c r="CR101" s="949" t="e">
        <f ca="1">CR98+CD101</f>
        <v>#REF!</v>
      </c>
      <c r="CS101" s="1662"/>
      <c r="CT101" s="817"/>
      <c r="CU101" s="1654"/>
      <c r="CV101" s="1664"/>
      <c r="CW101" s="947" t="e">
        <f ca="1">CW98+CO101</f>
        <v>#REF!</v>
      </c>
      <c r="CX101" s="938" t="e">
        <f ca="1">IF(CZ101&lt;&gt;0,CZ101/CY101,0)</f>
        <v>#REF!</v>
      </c>
      <c r="CY101" s="948" t="e">
        <f ca="1">CY98+CQ101</f>
        <v>#REF!</v>
      </c>
      <c r="CZ101" s="949" t="e">
        <f ca="1">CZ98+CR101</f>
        <v>#REF!</v>
      </c>
      <c r="DA101" s="1662"/>
      <c r="DB101" s="817"/>
      <c r="DC101" s="1654"/>
      <c r="DD101" s="1664"/>
      <c r="DE101" s="1458" t="e">
        <f ca="1">DE98+CW101</f>
        <v>#REF!</v>
      </c>
      <c r="DF101" s="1454" t="e">
        <f ca="1">IF(DH101&lt;&gt;0,DH101/DG101,0)</f>
        <v>#REF!</v>
      </c>
      <c r="DG101" s="1459" t="e">
        <f ca="1">DG98+CY101</f>
        <v>#REF!</v>
      </c>
      <c r="DH101" s="1460" t="e">
        <f ca="1">DH98+CZ101</f>
        <v>#REF!</v>
      </c>
      <c r="DI101" s="1840"/>
      <c r="DJ101" s="1461"/>
      <c r="DK101" s="1843"/>
      <c r="DL101" s="1843"/>
      <c r="DM101" s="1469" t="e">
        <f ca="1">DM98-DM100</f>
        <v>#REF!</v>
      </c>
      <c r="DN101" s="1449" t="e">
        <f t="shared" ca="1" si="146"/>
        <v>#REF!</v>
      </c>
      <c r="DO101" s="1471" t="e">
        <f ca="1">DO98-DO100</f>
        <v>#REF!</v>
      </c>
      <c r="DP101" s="1475" t="s">
        <v>353</v>
      </c>
    </row>
    <row r="102" spans="1:124" ht="14.1" customHeight="1" thickBot="1" x14ac:dyDescent="0.3">
      <c r="A102" s="1660"/>
      <c r="B102" s="952" t="s">
        <v>48</v>
      </c>
      <c r="C102" s="953" t="e">
        <f ca="1">C101-C100</f>
        <v>#REF!</v>
      </c>
      <c r="D102" s="954"/>
      <c r="E102" s="955" t="e">
        <f ca="1">E101-E100</f>
        <v>#REF!</v>
      </c>
      <c r="F102" s="956" t="e">
        <f ca="1">F101-F100</f>
        <v>#REF!</v>
      </c>
      <c r="G102" s="1672"/>
      <c r="H102" s="1673"/>
      <c r="I102" s="1673"/>
      <c r="J102" s="1676"/>
      <c r="K102" s="953" t="e">
        <f ca="1">K101-K100</f>
        <v>#REF!</v>
      </c>
      <c r="L102" s="954"/>
      <c r="M102" s="955" t="e">
        <f ca="1">M101-M100</f>
        <v>#REF!</v>
      </c>
      <c r="N102" s="956" t="e">
        <f ca="1">N101-N100</f>
        <v>#REF!</v>
      </c>
      <c r="O102" s="1666" t="e">
        <f ca="1">Q100-I100</f>
        <v>#REF!</v>
      </c>
      <c r="P102" s="1667"/>
      <c r="Q102" s="1668"/>
      <c r="R102" s="1670"/>
      <c r="S102" s="1462" t="e">
        <f ca="1">S101-S100</f>
        <v>#REF!</v>
      </c>
      <c r="T102" s="1463"/>
      <c r="U102" s="1464" t="e">
        <f ca="1">U101-U100</f>
        <v>#REF!</v>
      </c>
      <c r="V102" s="1465" t="e">
        <f ca="1">V101-V100</f>
        <v>#REF!</v>
      </c>
      <c r="W102" s="1836" t="e">
        <f ca="1">Y100-Q100</f>
        <v>#REF!</v>
      </c>
      <c r="X102" s="1837"/>
      <c r="Y102" s="1838"/>
      <c r="Z102" s="1838"/>
      <c r="AA102" s="1450" t="e">
        <f ca="1">SUM(AD56:AD75)</f>
        <v>#REF!</v>
      </c>
      <c r="AB102" s="1451" t="e">
        <f t="shared" ca="1" si="143"/>
        <v>#REF!</v>
      </c>
      <c r="AC102" s="1452" t="e">
        <f ca="1">SUM(AD76:AD95)</f>
        <v>#REF!</v>
      </c>
      <c r="AD102" s="1478" t="s">
        <v>354</v>
      </c>
      <c r="AE102" s="1660"/>
      <c r="AF102" s="952" t="s">
        <v>48</v>
      </c>
      <c r="AG102" s="953" t="e">
        <f ca="1">AG101-AG100</f>
        <v>#REF!</v>
      </c>
      <c r="AH102" s="954"/>
      <c r="AI102" s="955" t="e">
        <f ca="1">AI101-AI100</f>
        <v>#REF!</v>
      </c>
      <c r="AJ102" s="956" t="e">
        <f ca="1">AJ101-AJ100</f>
        <v>#REF!</v>
      </c>
      <c r="AK102" s="1666" t="e">
        <f ca="1">AM100-Y100</f>
        <v>#REF!</v>
      </c>
      <c r="AL102" s="1667"/>
      <c r="AM102" s="1668"/>
      <c r="AN102" s="1670"/>
      <c r="AO102" s="953" t="e">
        <f ca="1">AO101-AO100</f>
        <v>#REF!</v>
      </c>
      <c r="AP102" s="954"/>
      <c r="AQ102" s="955" t="e">
        <f ca="1">AQ101-AQ100</f>
        <v>#REF!</v>
      </c>
      <c r="AR102" s="956" t="e">
        <f ca="1">AR101-AR100</f>
        <v>#REF!</v>
      </c>
      <c r="AS102" s="1666" t="e">
        <f ca="1">AU100-AM100</f>
        <v>#REF!</v>
      </c>
      <c r="AT102" s="1667"/>
      <c r="AU102" s="1668"/>
      <c r="AV102" s="1670"/>
      <c r="AW102" s="1462" t="e">
        <f ca="1">AW101-AW100</f>
        <v>#REF!</v>
      </c>
      <c r="AX102" s="1463"/>
      <c r="AY102" s="1464" t="e">
        <f ca="1">AY101-AY100</f>
        <v>#REF!</v>
      </c>
      <c r="AZ102" s="1465" t="e">
        <f ca="1">AZ101-AZ100</f>
        <v>#REF!</v>
      </c>
      <c r="BA102" s="1836" t="e">
        <f ca="1">BC100-AU100</f>
        <v>#REF!</v>
      </c>
      <c r="BB102" s="1837"/>
      <c r="BC102" s="1838"/>
      <c r="BD102" s="1838"/>
      <c r="BE102" s="1450" t="e">
        <f ca="1">SUM(BH56:BH75)</f>
        <v>#REF!</v>
      </c>
      <c r="BF102" s="1451" t="e">
        <f t="shared" ca="1" si="144"/>
        <v>#REF!</v>
      </c>
      <c r="BG102" s="1452" t="e">
        <f ca="1">SUM(BH76:BH95)</f>
        <v>#REF!</v>
      </c>
      <c r="BH102" s="1478" t="s">
        <v>354</v>
      </c>
      <c r="BI102" s="1660"/>
      <c r="BJ102" s="952" t="s">
        <v>48</v>
      </c>
      <c r="BK102" s="953" t="e">
        <f ca="1">BK101-BK100</f>
        <v>#REF!</v>
      </c>
      <c r="BL102" s="954"/>
      <c r="BM102" s="955" t="e">
        <f ca="1">BM101-BM100</f>
        <v>#REF!</v>
      </c>
      <c r="BN102" s="956" t="e">
        <f ca="1">BN101-BN100</f>
        <v>#REF!</v>
      </c>
      <c r="BO102" s="1666" t="e">
        <f ca="1">BQ100-BC100</f>
        <v>#REF!</v>
      </c>
      <c r="BP102" s="1667"/>
      <c r="BQ102" s="1668"/>
      <c r="BR102" s="1670"/>
      <c r="BS102" s="953" t="e">
        <f ca="1">BS101-BS100</f>
        <v>#REF!</v>
      </c>
      <c r="BT102" s="954"/>
      <c r="BU102" s="955" t="e">
        <f ca="1">BU101-BU100</f>
        <v>#REF!</v>
      </c>
      <c r="BV102" s="956" t="e">
        <f ca="1">BV101-BV100</f>
        <v>#REF!</v>
      </c>
      <c r="BW102" s="1666" t="e">
        <f ca="1">BY100-BQ100</f>
        <v>#REF!</v>
      </c>
      <c r="BX102" s="1667"/>
      <c r="BY102" s="1668"/>
      <c r="BZ102" s="1670"/>
      <c r="CA102" s="1462" t="e">
        <f ca="1">CA101-CA100</f>
        <v>#REF!</v>
      </c>
      <c r="CB102" s="1463"/>
      <c r="CC102" s="1464" t="e">
        <f ca="1">CC101-CC100</f>
        <v>#REF!</v>
      </c>
      <c r="CD102" s="1465" t="e">
        <f ca="1">CD101-CD100</f>
        <v>#REF!</v>
      </c>
      <c r="CE102" s="1836" t="e">
        <f ca="1">CG100-BY100</f>
        <v>#REF!</v>
      </c>
      <c r="CF102" s="1837"/>
      <c r="CG102" s="1838"/>
      <c r="CH102" s="1838"/>
      <c r="CI102" s="1450" t="e">
        <f ca="1">SUM(CL56:CL75)</f>
        <v>#REF!</v>
      </c>
      <c r="CJ102" s="1451" t="e">
        <f t="shared" ca="1" si="145"/>
        <v>#REF!</v>
      </c>
      <c r="CK102" s="1452" t="e">
        <f ca="1">SUM(CL76:CL95)</f>
        <v>#REF!</v>
      </c>
      <c r="CL102" s="1478" t="s">
        <v>354</v>
      </c>
      <c r="CM102" s="1660"/>
      <c r="CN102" s="952" t="s">
        <v>48</v>
      </c>
      <c r="CO102" s="953" t="e">
        <f ca="1">CO101-CO100</f>
        <v>#REF!</v>
      </c>
      <c r="CP102" s="954"/>
      <c r="CQ102" s="955" t="e">
        <f ca="1">CQ101-CQ100</f>
        <v>#REF!</v>
      </c>
      <c r="CR102" s="956" t="e">
        <f ca="1">CR101-CR100</f>
        <v>#REF!</v>
      </c>
      <c r="CS102" s="1666" t="e">
        <f ca="1">CU100-CG100</f>
        <v>#REF!</v>
      </c>
      <c r="CT102" s="1667"/>
      <c r="CU102" s="1668"/>
      <c r="CV102" s="1670"/>
      <c r="CW102" s="953" t="e">
        <f ca="1">CW101-CW100</f>
        <v>#REF!</v>
      </c>
      <c r="CX102" s="954"/>
      <c r="CY102" s="955" t="e">
        <f ca="1">CY101-CY100</f>
        <v>#REF!</v>
      </c>
      <c r="CZ102" s="956" t="e">
        <f ca="1">CZ101-CZ100</f>
        <v>#REF!</v>
      </c>
      <c r="DA102" s="1666" t="e">
        <f ca="1">DC100-CU100</f>
        <v>#REF!</v>
      </c>
      <c r="DB102" s="1667"/>
      <c r="DC102" s="1668"/>
      <c r="DD102" s="1670"/>
      <c r="DE102" s="1462" t="e">
        <f ca="1">DE101-DE100</f>
        <v>#REF!</v>
      </c>
      <c r="DF102" s="1463"/>
      <c r="DG102" s="1464" t="e">
        <f ca="1">DG101-DG100</f>
        <v>#REF!</v>
      </c>
      <c r="DH102" s="1465" t="e">
        <f ca="1">DH101-DH100</f>
        <v>#REF!</v>
      </c>
      <c r="DI102" s="1836" t="e">
        <f ca="1">DK100-DC100</f>
        <v>#REF!</v>
      </c>
      <c r="DJ102" s="1837"/>
      <c r="DK102" s="1838"/>
      <c r="DL102" s="1838"/>
      <c r="DM102" s="1450" t="e">
        <f ca="1">SUM(DP56:DP75)</f>
        <v>#REF!</v>
      </c>
      <c r="DN102" s="1451" t="e">
        <f t="shared" ca="1" si="146"/>
        <v>#REF!</v>
      </c>
      <c r="DO102" s="1452" t="e">
        <f ca="1">SUM(DP76:DP95)</f>
        <v>#REF!</v>
      </c>
      <c r="DP102" s="1478" t="s">
        <v>354</v>
      </c>
    </row>
    <row r="103" spans="1:124" s="1288" customFormat="1" ht="15" customHeight="1" x14ac:dyDescent="0.25">
      <c r="A103" s="1287"/>
      <c r="F103" s="1288">
        <f>F52+3</f>
        <v>23</v>
      </c>
      <c r="G103" s="1288">
        <f>G52+3</f>
        <v>24</v>
      </c>
      <c r="H103" s="1288">
        <f>H52+3</f>
        <v>24</v>
      </c>
      <c r="I103" s="1288">
        <f>I52+3</f>
        <v>24</v>
      </c>
      <c r="J103" s="1288">
        <f>J52+3</f>
        <v>25</v>
      </c>
      <c r="N103" s="1288">
        <f>N52+3</f>
        <v>33</v>
      </c>
      <c r="O103" s="1288">
        <f>O52+3</f>
        <v>34</v>
      </c>
      <c r="P103" s="1288">
        <f>P52+3</f>
        <v>34</v>
      </c>
      <c r="Q103" s="1288">
        <f>Q52+3</f>
        <v>34</v>
      </c>
      <c r="R103" s="1288">
        <f>R52+3</f>
        <v>35</v>
      </c>
      <c r="V103" s="1288">
        <f>V52+3</f>
        <v>43</v>
      </c>
      <c r="W103" s="1288">
        <f>W52+3</f>
        <v>44</v>
      </c>
      <c r="X103" s="1288">
        <f>X52+3</f>
        <v>44</v>
      </c>
      <c r="Y103" s="1288">
        <f>Y52+3</f>
        <v>44</v>
      </c>
      <c r="Z103" s="1288">
        <f>Z52+3</f>
        <v>45</v>
      </c>
      <c r="AE103" s="1287"/>
      <c r="AJ103" s="1288">
        <f>AJ52+3</f>
        <v>63</v>
      </c>
      <c r="AK103" s="1288">
        <f>AK52+3</f>
        <v>64</v>
      </c>
      <c r="AL103" s="1288">
        <f>AL52+3</f>
        <v>64</v>
      </c>
      <c r="AM103" s="1288">
        <f>AM52+3</f>
        <v>64</v>
      </c>
      <c r="AN103" s="1288">
        <f>AN52+3</f>
        <v>65</v>
      </c>
      <c r="AR103" s="1288">
        <f>AR52+3</f>
        <v>73</v>
      </c>
      <c r="AS103" s="1288">
        <f>AS52+3</f>
        <v>74</v>
      </c>
      <c r="AT103" s="1288">
        <f>AT52+3</f>
        <v>74</v>
      </c>
      <c r="AU103" s="1288">
        <f>AU52+3</f>
        <v>74</v>
      </c>
      <c r="AV103" s="1288">
        <f>AV52+3</f>
        <v>75</v>
      </c>
      <c r="AZ103" s="1288">
        <f>AZ52+3</f>
        <v>83</v>
      </c>
      <c r="BA103" s="1288">
        <f>BA52+3</f>
        <v>84</v>
      </c>
      <c r="BB103" s="1288">
        <f>BB52+3</f>
        <v>84</v>
      </c>
      <c r="BC103" s="1288">
        <f>BC52+3</f>
        <v>84</v>
      </c>
      <c r="BD103" s="1288">
        <f>BD52+3</f>
        <v>85</v>
      </c>
      <c r="BI103" s="1287"/>
      <c r="BN103" s="1288">
        <f>BN52+3</f>
        <v>113</v>
      </c>
      <c r="BO103" s="1288">
        <f>BO52+3</f>
        <v>114</v>
      </c>
      <c r="BP103" s="1288">
        <f>BP52+3</f>
        <v>114</v>
      </c>
      <c r="BQ103" s="1288">
        <f>BQ52+3</f>
        <v>114</v>
      </c>
      <c r="BR103" s="1288">
        <f>BR52+3</f>
        <v>115</v>
      </c>
      <c r="BV103" s="1288">
        <f>BV52+3</f>
        <v>123</v>
      </c>
      <c r="BW103" s="1288">
        <f>BW52+3</f>
        <v>124</v>
      </c>
      <c r="BX103" s="1288">
        <f>BX52+3</f>
        <v>124</v>
      </c>
      <c r="BY103" s="1288">
        <f>BY52+3</f>
        <v>124</v>
      </c>
      <c r="BZ103" s="1288">
        <f>BZ52+3</f>
        <v>125</v>
      </c>
      <c r="CD103" s="1288">
        <f>CD52+3</f>
        <v>133</v>
      </c>
      <c r="CE103" s="1288">
        <f>CE52+3</f>
        <v>134</v>
      </c>
      <c r="CF103" s="1288">
        <f>CF52+3</f>
        <v>134</v>
      </c>
      <c r="CG103" s="1288">
        <f>CG52+3</f>
        <v>134</v>
      </c>
      <c r="CH103" s="1288">
        <f>CH52+3</f>
        <v>135</v>
      </c>
      <c r="CM103" s="1287"/>
      <c r="CR103" s="1288">
        <f>CR52+3</f>
        <v>153</v>
      </c>
      <c r="CS103" s="1288">
        <f>CS52+3</f>
        <v>154</v>
      </c>
      <c r="CT103" s="1288">
        <f>CT52+3</f>
        <v>154</v>
      </c>
      <c r="CU103" s="1288">
        <f>CU52+3</f>
        <v>154</v>
      </c>
      <c r="CV103" s="1288">
        <f>CV52+3</f>
        <v>155</v>
      </c>
      <c r="CZ103" s="1288">
        <f>CZ52+3</f>
        <v>163</v>
      </c>
      <c r="DA103" s="1288">
        <f>DA52+3</f>
        <v>164</v>
      </c>
      <c r="DB103" s="1288">
        <f>DB52+3</f>
        <v>164</v>
      </c>
      <c r="DC103" s="1288">
        <f>DC52+3</f>
        <v>164</v>
      </c>
      <c r="DD103" s="1288">
        <f>DD52+3</f>
        <v>165</v>
      </c>
      <c r="DH103" s="1288">
        <f>DH52+3</f>
        <v>173</v>
      </c>
      <c r="DI103" s="1288">
        <f>DI52+3</f>
        <v>174</v>
      </c>
      <c r="DJ103" s="1288">
        <f>DJ52+3</f>
        <v>174</v>
      </c>
      <c r="DK103" s="1288">
        <f>DK52+3</f>
        <v>174</v>
      </c>
      <c r="DL103" s="1288">
        <f>DL52+3</f>
        <v>175</v>
      </c>
    </row>
    <row r="104" spans="1:124" ht="20.100000000000001" customHeight="1" x14ac:dyDescent="0.25">
      <c r="A104" s="1444"/>
      <c r="B104" s="1445"/>
      <c r="C104" s="1735" t="s">
        <v>52</v>
      </c>
      <c r="D104" s="1735"/>
      <c r="E104" s="1735"/>
      <c r="F104" s="1735"/>
      <c r="G104" s="1735"/>
      <c r="H104" s="1735"/>
      <c r="I104" s="1735"/>
      <c r="J104" s="1736"/>
      <c r="K104" s="820"/>
      <c r="L104" s="821"/>
      <c r="M104" s="821"/>
      <c r="N104" s="822"/>
      <c r="O104" s="822"/>
      <c r="P104" s="823"/>
      <c r="R104" s="821"/>
      <c r="S104" s="821"/>
      <c r="T104" s="821"/>
      <c r="U104" s="824"/>
      <c r="V104" s="825"/>
      <c r="AA104" s="1725" t="s">
        <v>284</v>
      </c>
      <c r="AB104" s="1726"/>
      <c r="AC104" s="1726"/>
      <c r="AD104" s="1727"/>
      <c r="AE104" s="1444"/>
      <c r="AF104" s="1445"/>
      <c r="AG104" s="1735" t="s">
        <v>52</v>
      </c>
      <c r="AH104" s="1735"/>
      <c r="AI104" s="1735"/>
      <c r="AJ104" s="1735"/>
      <c r="AK104" s="1735"/>
      <c r="AL104" s="1735"/>
      <c r="AM104" s="1735"/>
      <c r="AN104" s="1736"/>
      <c r="AO104" s="820"/>
      <c r="AP104" s="821"/>
      <c r="AQ104" s="821"/>
      <c r="AR104" s="822"/>
      <c r="AS104" s="822"/>
      <c r="AT104" s="823"/>
      <c r="AV104" s="821"/>
      <c r="AW104" s="821"/>
      <c r="AX104" s="821"/>
      <c r="AY104" s="824"/>
      <c r="AZ104" s="825"/>
      <c r="BE104" s="1725" t="s">
        <v>285</v>
      </c>
      <c r="BF104" s="1726"/>
      <c r="BG104" s="1726"/>
      <c r="BH104" s="1727"/>
      <c r="BI104" s="1444"/>
      <c r="BJ104" s="1445"/>
      <c r="BK104" s="1735" t="s">
        <v>52</v>
      </c>
      <c r="BL104" s="1735"/>
      <c r="BM104" s="1735"/>
      <c r="BN104" s="1735"/>
      <c r="BO104" s="1735"/>
      <c r="BP104" s="1735"/>
      <c r="BQ104" s="1735"/>
      <c r="BR104" s="1736"/>
      <c r="BS104" s="820"/>
      <c r="BT104" s="821"/>
      <c r="BU104" s="821"/>
      <c r="BV104" s="822"/>
      <c r="BW104" s="822"/>
      <c r="BX104" s="823"/>
      <c r="BZ104" s="821"/>
      <c r="CA104" s="821"/>
      <c r="CB104" s="821"/>
      <c r="CC104" s="824"/>
      <c r="CD104" s="825"/>
      <c r="CI104" s="1725" t="s">
        <v>286</v>
      </c>
      <c r="CJ104" s="1726"/>
      <c r="CK104" s="1726"/>
      <c r="CL104" s="1727"/>
      <c r="CM104" s="1444"/>
      <c r="CN104" s="1445"/>
      <c r="CO104" s="1735" t="s">
        <v>52</v>
      </c>
      <c r="CP104" s="1735"/>
      <c r="CQ104" s="1735"/>
      <c r="CR104" s="1735"/>
      <c r="CS104" s="1735"/>
      <c r="CT104" s="1735"/>
      <c r="CU104" s="1735"/>
      <c r="CV104" s="1736"/>
      <c r="CW104" s="820"/>
      <c r="CX104" s="821"/>
      <c r="CY104" s="821"/>
      <c r="CZ104" s="822"/>
      <c r="DA104" s="822"/>
      <c r="DB104" s="823"/>
      <c r="DD104" s="821"/>
      <c r="DE104" s="821"/>
      <c r="DF104" s="821"/>
      <c r="DG104" s="824"/>
      <c r="DH104" s="825"/>
      <c r="DM104" s="1725" t="s">
        <v>151</v>
      </c>
      <c r="DN104" s="1726"/>
      <c r="DO104" s="1726"/>
      <c r="DP104" s="1727"/>
    </row>
    <row r="105" spans="1:124" ht="14.1" customHeight="1" x14ac:dyDescent="0.25">
      <c r="A105" s="1716"/>
      <c r="B105" s="1718"/>
      <c r="C105" s="1731">
        <v>4</v>
      </c>
      <c r="D105" s="1732"/>
      <c r="E105" s="1733"/>
      <c r="F105" s="1733"/>
      <c r="G105" s="1733"/>
      <c r="H105" s="1733"/>
      <c r="I105" s="1733"/>
      <c r="J105" s="1734"/>
      <c r="K105" s="1720">
        <f>K$3</f>
        <v>5</v>
      </c>
      <c r="L105" s="1721"/>
      <c r="M105" s="1722"/>
      <c r="N105" s="1722"/>
      <c r="O105" s="1722"/>
      <c r="P105" s="1722"/>
      <c r="Q105" s="1722"/>
      <c r="R105" s="1723"/>
      <c r="S105" s="1720">
        <f>S$3</f>
        <v>6</v>
      </c>
      <c r="T105" s="1721"/>
      <c r="U105" s="1722"/>
      <c r="V105" s="1722"/>
      <c r="W105" s="1722"/>
      <c r="X105" s="1722"/>
      <c r="Y105" s="1722"/>
      <c r="Z105" s="1722"/>
      <c r="AA105" s="1728"/>
      <c r="AB105" s="1729"/>
      <c r="AC105" s="1729"/>
      <c r="AD105" s="1730"/>
      <c r="AE105" s="1716"/>
      <c r="AF105" s="1718"/>
      <c r="AG105" s="1720">
        <f>AG$3</f>
        <v>7</v>
      </c>
      <c r="AH105" s="1721"/>
      <c r="AI105" s="1722"/>
      <c r="AJ105" s="1722"/>
      <c r="AK105" s="1722"/>
      <c r="AL105" s="1722"/>
      <c r="AM105" s="1722"/>
      <c r="AN105" s="1723"/>
      <c r="AO105" s="1720">
        <f>AO$3</f>
        <v>8</v>
      </c>
      <c r="AP105" s="1721"/>
      <c r="AQ105" s="1722"/>
      <c r="AR105" s="1722"/>
      <c r="AS105" s="1722"/>
      <c r="AT105" s="1722"/>
      <c r="AU105" s="1722"/>
      <c r="AV105" s="1723"/>
      <c r="AW105" s="1720">
        <f>AW$3</f>
        <v>9</v>
      </c>
      <c r="AX105" s="1721"/>
      <c r="AY105" s="1722"/>
      <c r="AZ105" s="1722"/>
      <c r="BA105" s="1722"/>
      <c r="BB105" s="1722"/>
      <c r="BC105" s="1722"/>
      <c r="BD105" s="1722"/>
      <c r="BE105" s="1728"/>
      <c r="BF105" s="1729"/>
      <c r="BG105" s="1729"/>
      <c r="BH105" s="1730"/>
      <c r="BI105" s="1716"/>
      <c r="BJ105" s="1718"/>
      <c r="BK105" s="1720">
        <f>BK$3</f>
        <v>10</v>
      </c>
      <c r="BL105" s="1721"/>
      <c r="BM105" s="1722"/>
      <c r="BN105" s="1722"/>
      <c r="BO105" s="1722"/>
      <c r="BP105" s="1722"/>
      <c r="BQ105" s="1722"/>
      <c r="BR105" s="1723"/>
      <c r="BS105" s="1720">
        <f>BS$3</f>
        <v>11</v>
      </c>
      <c r="BT105" s="1721"/>
      <c r="BU105" s="1722"/>
      <c r="BV105" s="1722"/>
      <c r="BW105" s="1722"/>
      <c r="BX105" s="1722"/>
      <c r="BY105" s="1722"/>
      <c r="BZ105" s="1723"/>
      <c r="CA105" s="1720">
        <f>CA$3</f>
        <v>12</v>
      </c>
      <c r="CB105" s="1721"/>
      <c r="CC105" s="1722"/>
      <c r="CD105" s="1722"/>
      <c r="CE105" s="1722"/>
      <c r="CF105" s="1722"/>
      <c r="CG105" s="1722"/>
      <c r="CH105" s="1722"/>
      <c r="CI105" s="1728"/>
      <c r="CJ105" s="1729"/>
      <c r="CK105" s="1729"/>
      <c r="CL105" s="1730"/>
      <c r="CM105" s="1716"/>
      <c r="CN105" s="1718"/>
      <c r="CO105" s="1720">
        <f>CO$3</f>
        <v>1</v>
      </c>
      <c r="CP105" s="1721"/>
      <c r="CQ105" s="1722"/>
      <c r="CR105" s="1722"/>
      <c r="CS105" s="1722"/>
      <c r="CT105" s="1722"/>
      <c r="CU105" s="1722"/>
      <c r="CV105" s="1723"/>
      <c r="CW105" s="1720">
        <f>CW$3</f>
        <v>2</v>
      </c>
      <c r="CX105" s="1721"/>
      <c r="CY105" s="1722"/>
      <c r="CZ105" s="1722"/>
      <c r="DA105" s="1722"/>
      <c r="DB105" s="1722"/>
      <c r="DC105" s="1722"/>
      <c r="DD105" s="1723"/>
      <c r="DE105" s="1720">
        <f>DE$3</f>
        <v>3</v>
      </c>
      <c r="DF105" s="1721"/>
      <c r="DG105" s="1722"/>
      <c r="DH105" s="1722"/>
      <c r="DI105" s="1722"/>
      <c r="DJ105" s="1722"/>
      <c r="DK105" s="1722"/>
      <c r="DL105" s="1722"/>
      <c r="DM105" s="1728"/>
      <c r="DN105" s="1729"/>
      <c r="DO105" s="1729"/>
      <c r="DP105" s="1730"/>
      <c r="DR105" s="1724" t="s">
        <v>313</v>
      </c>
      <c r="DS105" s="1724"/>
      <c r="DT105" s="1674"/>
    </row>
    <row r="106" spans="1:124" s="839" customFormat="1" ht="14.1" customHeight="1" x14ac:dyDescent="0.25">
      <c r="A106" s="1717"/>
      <c r="B106" s="1719"/>
      <c r="C106" s="1713" t="s">
        <v>288</v>
      </c>
      <c r="D106" s="1714"/>
      <c r="E106" s="1715"/>
      <c r="F106" s="828" t="s">
        <v>28</v>
      </c>
      <c r="G106" s="829" t="s">
        <v>29</v>
      </c>
      <c r="H106" s="829" t="s">
        <v>289</v>
      </c>
      <c r="I106" s="828" t="s">
        <v>290</v>
      </c>
      <c r="J106" s="830" t="s">
        <v>291</v>
      </c>
      <c r="K106" s="1713" t="s">
        <v>288</v>
      </c>
      <c r="L106" s="1714"/>
      <c r="M106" s="1715"/>
      <c r="N106" s="828" t="s">
        <v>28</v>
      </c>
      <c r="O106" s="972" t="s">
        <v>29</v>
      </c>
      <c r="P106" s="829" t="s">
        <v>289</v>
      </c>
      <c r="Q106" s="828" t="s">
        <v>290</v>
      </c>
      <c r="R106" s="830" t="s">
        <v>291</v>
      </c>
      <c r="S106" s="1713" t="s">
        <v>288</v>
      </c>
      <c r="T106" s="1714"/>
      <c r="U106" s="1715"/>
      <c r="V106" s="828" t="s">
        <v>28</v>
      </c>
      <c r="W106" s="972" t="s">
        <v>29</v>
      </c>
      <c r="X106" s="829" t="s">
        <v>289</v>
      </c>
      <c r="Y106" s="828" t="s">
        <v>312</v>
      </c>
      <c r="Z106" s="831" t="s">
        <v>291</v>
      </c>
      <c r="AA106" s="832" t="s">
        <v>292</v>
      </c>
      <c r="AB106" s="833" t="s">
        <v>29</v>
      </c>
      <c r="AC106" s="834" t="s">
        <v>293</v>
      </c>
      <c r="AD106" s="835" t="s">
        <v>294</v>
      </c>
      <c r="AE106" s="1717"/>
      <c r="AF106" s="1719"/>
      <c r="AG106" s="1713" t="s">
        <v>288</v>
      </c>
      <c r="AH106" s="1714"/>
      <c r="AI106" s="1715"/>
      <c r="AJ106" s="828" t="s">
        <v>28</v>
      </c>
      <c r="AK106" s="829" t="s">
        <v>29</v>
      </c>
      <c r="AL106" s="829" t="s">
        <v>289</v>
      </c>
      <c r="AM106" s="828" t="s">
        <v>290</v>
      </c>
      <c r="AN106" s="830" t="s">
        <v>291</v>
      </c>
      <c r="AO106" s="1713" t="s">
        <v>288</v>
      </c>
      <c r="AP106" s="1714"/>
      <c r="AQ106" s="1715"/>
      <c r="AR106" s="828" t="s">
        <v>28</v>
      </c>
      <c r="AS106" s="972" t="s">
        <v>29</v>
      </c>
      <c r="AT106" s="829" t="s">
        <v>289</v>
      </c>
      <c r="AU106" s="828" t="s">
        <v>290</v>
      </c>
      <c r="AV106" s="830" t="s">
        <v>291</v>
      </c>
      <c r="AW106" s="1713" t="s">
        <v>288</v>
      </c>
      <c r="AX106" s="1714"/>
      <c r="AY106" s="1715"/>
      <c r="AZ106" s="828" t="s">
        <v>28</v>
      </c>
      <c r="BA106" s="972" t="s">
        <v>29</v>
      </c>
      <c r="BB106" s="829" t="s">
        <v>289</v>
      </c>
      <c r="BC106" s="828" t="s">
        <v>290</v>
      </c>
      <c r="BD106" s="831" t="s">
        <v>291</v>
      </c>
      <c r="BE106" s="832" t="s">
        <v>292</v>
      </c>
      <c r="BF106" s="833" t="s">
        <v>29</v>
      </c>
      <c r="BG106" s="834" t="s">
        <v>293</v>
      </c>
      <c r="BH106" s="835" t="s">
        <v>294</v>
      </c>
      <c r="BI106" s="1717"/>
      <c r="BJ106" s="1719"/>
      <c r="BK106" s="1713" t="s">
        <v>288</v>
      </c>
      <c r="BL106" s="1714"/>
      <c r="BM106" s="1715"/>
      <c r="BN106" s="828" t="s">
        <v>28</v>
      </c>
      <c r="BO106" s="829" t="s">
        <v>29</v>
      </c>
      <c r="BP106" s="829" t="s">
        <v>289</v>
      </c>
      <c r="BQ106" s="828" t="s">
        <v>290</v>
      </c>
      <c r="BR106" s="830" t="s">
        <v>291</v>
      </c>
      <c r="BS106" s="1713" t="s">
        <v>288</v>
      </c>
      <c r="BT106" s="1714"/>
      <c r="BU106" s="1715"/>
      <c r="BV106" s="828" t="s">
        <v>28</v>
      </c>
      <c r="BW106" s="972" t="s">
        <v>29</v>
      </c>
      <c r="BX106" s="829" t="s">
        <v>289</v>
      </c>
      <c r="BY106" s="828" t="s">
        <v>290</v>
      </c>
      <c r="BZ106" s="830" t="s">
        <v>291</v>
      </c>
      <c r="CA106" s="1713" t="s">
        <v>288</v>
      </c>
      <c r="CB106" s="1714"/>
      <c r="CC106" s="1715"/>
      <c r="CD106" s="828" t="s">
        <v>28</v>
      </c>
      <c r="CE106" s="972" t="s">
        <v>29</v>
      </c>
      <c r="CF106" s="829" t="s">
        <v>289</v>
      </c>
      <c r="CG106" s="828" t="s">
        <v>290</v>
      </c>
      <c r="CH106" s="831" t="s">
        <v>291</v>
      </c>
      <c r="CI106" s="832" t="s">
        <v>292</v>
      </c>
      <c r="CJ106" s="833" t="s">
        <v>29</v>
      </c>
      <c r="CK106" s="834" t="s">
        <v>293</v>
      </c>
      <c r="CL106" s="835" t="s">
        <v>294</v>
      </c>
      <c r="CM106" s="1717"/>
      <c r="CN106" s="1719"/>
      <c r="CO106" s="1713" t="s">
        <v>288</v>
      </c>
      <c r="CP106" s="1714"/>
      <c r="CQ106" s="1715"/>
      <c r="CR106" s="828" t="s">
        <v>28</v>
      </c>
      <c r="CS106" s="829" t="s">
        <v>29</v>
      </c>
      <c r="CT106" s="829" t="s">
        <v>289</v>
      </c>
      <c r="CU106" s="828" t="s">
        <v>290</v>
      </c>
      <c r="CV106" s="830" t="s">
        <v>291</v>
      </c>
      <c r="CW106" s="1713" t="s">
        <v>288</v>
      </c>
      <c r="CX106" s="1714"/>
      <c r="CY106" s="1715"/>
      <c r="CZ106" s="828" t="s">
        <v>28</v>
      </c>
      <c r="DA106" s="972" t="s">
        <v>29</v>
      </c>
      <c r="DB106" s="829" t="s">
        <v>289</v>
      </c>
      <c r="DC106" s="828" t="s">
        <v>290</v>
      </c>
      <c r="DD106" s="830" t="s">
        <v>291</v>
      </c>
      <c r="DE106" s="1713" t="s">
        <v>288</v>
      </c>
      <c r="DF106" s="1714"/>
      <c r="DG106" s="1715"/>
      <c r="DH106" s="828" t="s">
        <v>28</v>
      </c>
      <c r="DI106" s="972" t="s">
        <v>29</v>
      </c>
      <c r="DJ106" s="829" t="s">
        <v>289</v>
      </c>
      <c r="DK106" s="828" t="s">
        <v>290</v>
      </c>
      <c r="DL106" s="831" t="s">
        <v>291</v>
      </c>
      <c r="DM106" s="832" t="s">
        <v>292</v>
      </c>
      <c r="DN106" s="833" t="s">
        <v>29</v>
      </c>
      <c r="DO106" s="834" t="s">
        <v>293</v>
      </c>
      <c r="DP106" s="835" t="s">
        <v>294</v>
      </c>
      <c r="DR106" s="840" t="s">
        <v>27</v>
      </c>
      <c r="DS106" s="841" t="s">
        <v>28</v>
      </c>
      <c r="DT106" s="842" t="s">
        <v>295</v>
      </c>
    </row>
    <row r="107" spans="1:124" ht="14.1" customHeight="1" x14ac:dyDescent="0.25">
      <c r="A107" s="1711" t="s">
        <v>32</v>
      </c>
      <c r="B107" s="843" t="s">
        <v>33</v>
      </c>
      <c r="C107" s="1708" t="str">
        <f>集計グループ1</f>
        <v>アクティエ</v>
      </c>
      <c r="D107" s="1709"/>
      <c r="E107" s="1710"/>
      <c r="F107" s="844" t="e">
        <f ca="1">SUMIFS(INDIRECT("実行度合表集計!C"&amp;F154,FALSE),実行度合表集計!$I:$I,C107,実行度合表集計!$S:$S,$A$107,実行度合表集計!$D:$D,"&lt;&gt;")</f>
        <v>#REF!</v>
      </c>
      <c r="G107" s="849" t="e">
        <f ca="1">IF(F107&lt;&gt;0,H107/F107,"")</f>
        <v>#REF!</v>
      </c>
      <c r="H107" s="868" t="e">
        <f ca="1">SUMIFS(INDIRECT("実行度合表集計!C"&amp;H154,FALSE),実行度合表集計!$I:$I,C107,実行度合表集計!$S:$S,$A$107,実行度合表集計!$D:$D,"&lt;&gt;")</f>
        <v>#REF!</v>
      </c>
      <c r="I107" s="844" t="e">
        <f ca="1">H107-SUMIFS(実行度合表集計!$Q:$Q,実行度合表集計!$I:$I,C107,実行度合表集計!$S:$S,$A$107,実行度合表集計!$D:$D,"&lt;&gt;")*1000</f>
        <v>#REF!</v>
      </c>
      <c r="J107" s="847" t="e">
        <f ca="1">SUMIFS(INDIRECT("実行度合表集計!C"&amp;J154,FALSE),実行度合表集計!$I:$I,C107,実行度合表集計!$S:$S,$A$107,実行度合表集計!$D:$D,"&lt;&gt;")*集計フラグ1</f>
        <v>#REF!</v>
      </c>
      <c r="K107" s="1708" t="str">
        <f>集計グループ1</f>
        <v>アクティエ</v>
      </c>
      <c r="L107" s="1709"/>
      <c r="M107" s="1710"/>
      <c r="N107" s="844" t="e">
        <f ca="1">SUMIFS(INDIRECT("実行度合表集計!C"&amp;N154,FALSE),実行度合表集計!$I:$I,K107,実行度合表集計!$S:$S,$A$107,実行度合表集計!$D:$D,"&lt;&gt;")</f>
        <v>#REF!</v>
      </c>
      <c r="O107" s="849" t="e">
        <f ca="1">IF(N107&lt;&gt;0,P107/N107,"")</f>
        <v>#REF!</v>
      </c>
      <c r="P107" s="868" t="e">
        <f ca="1">SUMIFS(INDIRECT("実行度合表集計!C"&amp;P154,FALSE),実行度合表集計!$I:$I,K107,実行度合表集計!$S:$S,$A$107,実行度合表集計!$D:$D,"&lt;&gt;")</f>
        <v>#REF!</v>
      </c>
      <c r="Q107" s="844" t="e">
        <f ca="1">P107-SUMIFS(実行度合表集計!$Q:$Q,実行度合表集計!$I:$I,K107,実行度合表集計!$S:$S,$A$107,実行度合表集計!$D:$D,"&lt;&gt;")*1000</f>
        <v>#REF!</v>
      </c>
      <c r="R107" s="847" t="e">
        <f ca="1">SUMIFS(INDIRECT("実行度合表集計!C"&amp;R154,FALSE),実行度合表集計!$I:$I,K107,実行度合表集計!$S:$S,$A$107,実行度合表集計!$D:$D,"&lt;&gt;")*集計フラグ1</f>
        <v>#REF!</v>
      </c>
      <c r="S107" s="1708" t="str">
        <f>集計グループ1</f>
        <v>アクティエ</v>
      </c>
      <c r="T107" s="1709"/>
      <c r="U107" s="1710"/>
      <c r="V107" s="844" t="e">
        <f ca="1">SUMIFS(INDIRECT("実行度合表集計!C"&amp;V154,FALSE),実行度合表集計!$I:$I,S107,実行度合表集計!$S:$S,$A$107,実行度合表集計!$D:$D,"&lt;&gt;")</f>
        <v>#REF!</v>
      </c>
      <c r="W107" s="849" t="e">
        <f ca="1">IF(V107&lt;&gt;0,X107/V107,"")</f>
        <v>#REF!</v>
      </c>
      <c r="X107" s="868" t="e">
        <f ca="1">SUMIFS(INDIRECT("実行度合表集計!C"&amp;X154,FALSE),実行度合表集計!$I:$I,S107,実行度合表集計!$S:$S,$A$107,実行度合表集計!$D:$D,"&lt;&gt;")</f>
        <v>#REF!</v>
      </c>
      <c r="Y107" s="844" t="e">
        <f ca="1">X107-SUMIFS(実行度合表集計!$Q:$Q,実行度合表集計!$I:$I,S107,実行度合表集計!$S:$S,$A$107,実行度合表集計!$D:$D,"&lt;&gt;")*1000</f>
        <v>#REF!</v>
      </c>
      <c r="Z107" s="847" t="e">
        <f ca="1">SUMIFS(INDIRECT("実行度合表集計!C"&amp;Z154,FALSE),実行度合表集計!$I:$I,S107,実行度合表集計!$S:$S,$A$107,実行度合表集計!$D:$D,"&lt;&gt;")*集計フラグ1</f>
        <v>#REF!</v>
      </c>
      <c r="AA107" s="848" t="e">
        <f t="shared" ref="AA107:AA126" ca="1" si="147">SUMIF($F$4:$Z$4,"請負金額",F107:Z107)</f>
        <v>#REF!</v>
      </c>
      <c r="AB107" s="849" t="e">
        <f ca="1">IF(AA107&lt;&gt;0,SUMIF($F$4:$Z$4,"利益額",F107:Z107)/AA107,"")</f>
        <v>#REF!</v>
      </c>
      <c r="AC107" s="844" t="e">
        <f t="shared" ref="AC107:AC126" ca="1" si="148">SUMIF($F$4:$Z$4,"経常利益",F107:Z107)</f>
        <v>#REF!</v>
      </c>
      <c r="AD107" s="847" t="e">
        <f t="shared" ref="AD107:AD126" ca="1" si="149">SUMIF($F$4:$Z$4,"棟数",F107:Z107)</f>
        <v>#REF!</v>
      </c>
      <c r="AE107" s="1711" t="s">
        <v>32</v>
      </c>
      <c r="AF107" s="843" t="s">
        <v>33</v>
      </c>
      <c r="AG107" s="1708" t="str">
        <f>集計グループ1</f>
        <v>アクティエ</v>
      </c>
      <c r="AH107" s="1709"/>
      <c r="AI107" s="1710"/>
      <c r="AJ107" s="844" t="e">
        <f ca="1">SUMIFS(INDIRECT("実行度合表集計!C"&amp;AJ154,FALSE),実行度合表集計!$I:$I,AG107,実行度合表集計!$S:$S,$A$107,実行度合表集計!$D:$D,"&lt;&gt;")</f>
        <v>#REF!</v>
      </c>
      <c r="AK107" s="849" t="e">
        <f ca="1">IF(AJ107&lt;&gt;0,AL107/AJ107,"")</f>
        <v>#REF!</v>
      </c>
      <c r="AL107" s="868" t="e">
        <f ca="1">SUMIFS(INDIRECT("実行度合表集計!C"&amp;AL154,FALSE),実行度合表集計!$I:$I,AG107,実行度合表集計!$S:$S,$A$107,実行度合表集計!$D:$D,"&lt;&gt;")</f>
        <v>#REF!</v>
      </c>
      <c r="AM107" s="844" t="e">
        <f ca="1">AL107-SUMIFS(実行度合表集計!$Q:$Q,実行度合表集計!$I:$I,AG107,実行度合表集計!$S:$S,$A$107,実行度合表集計!$D:$D,"&lt;&gt;")*1000</f>
        <v>#REF!</v>
      </c>
      <c r="AN107" s="847" t="e">
        <f ca="1">SUMIFS(INDIRECT("実行度合表集計!C"&amp;AN154,FALSE),実行度合表集計!$I:$I,AG107,実行度合表集計!$S:$S,$A$107,実行度合表集計!$D:$D,"&lt;&gt;")*集計フラグ1</f>
        <v>#REF!</v>
      </c>
      <c r="AO107" s="1708" t="str">
        <f>集計グループ1</f>
        <v>アクティエ</v>
      </c>
      <c r="AP107" s="1709"/>
      <c r="AQ107" s="1710"/>
      <c r="AR107" s="844" t="e">
        <f ca="1">SUMIFS(INDIRECT("実行度合表集計!C"&amp;AR154,FALSE),実行度合表集計!$I:$I,AO107,実行度合表集計!$S:$S,$A$107,実行度合表集計!$D:$D,"&lt;&gt;")</f>
        <v>#REF!</v>
      </c>
      <c r="AS107" s="849" t="e">
        <f ca="1">IF(AR107&lt;&gt;0,AT107/AR107,"")</f>
        <v>#REF!</v>
      </c>
      <c r="AT107" s="868" t="e">
        <f ca="1">SUMIFS(INDIRECT("実行度合表集計!C"&amp;AT154,FALSE),実行度合表集計!$I:$I,AO107,実行度合表集計!$S:$S,$A$107,実行度合表集計!$D:$D,"&lt;&gt;")</f>
        <v>#REF!</v>
      </c>
      <c r="AU107" s="844" t="e">
        <f ca="1">AT107-SUMIFS(実行度合表集計!$Q:$Q,実行度合表集計!$I:$I,AO107,実行度合表集計!$S:$S,$A$107,実行度合表集計!$D:$D,"&lt;&gt;")*1000</f>
        <v>#REF!</v>
      </c>
      <c r="AV107" s="847" t="e">
        <f ca="1">SUMIFS(INDIRECT("実行度合表集計!C"&amp;AV154,FALSE),実行度合表集計!$I:$I,AO107,実行度合表集計!$S:$S,$A$107,実行度合表集計!$D:$D,"&lt;&gt;")*集計フラグ1</f>
        <v>#REF!</v>
      </c>
      <c r="AW107" s="1708" t="str">
        <f>集計グループ1</f>
        <v>アクティエ</v>
      </c>
      <c r="AX107" s="1709"/>
      <c r="AY107" s="1710"/>
      <c r="AZ107" s="844" t="e">
        <f ca="1">SUMIFS(INDIRECT("実行度合表集計!C"&amp;AZ154,FALSE),実行度合表集計!$I:$I,AW107,実行度合表集計!$S:$S,$A$107,実行度合表集計!$D:$D,"&lt;&gt;")</f>
        <v>#REF!</v>
      </c>
      <c r="BA107" s="849" t="e">
        <f ca="1">IF(AZ107&lt;&gt;0,BB107/AZ107,"")</f>
        <v>#REF!</v>
      </c>
      <c r="BB107" s="868" t="e">
        <f ca="1">SUMIFS(INDIRECT("実行度合表集計!C"&amp;BB154,FALSE),実行度合表集計!$I:$I,AW107,実行度合表集計!$S:$S,$A$107,実行度合表集計!$D:$D,"&lt;&gt;")</f>
        <v>#REF!</v>
      </c>
      <c r="BC107" s="844" t="e">
        <f ca="1">BB107-SUMIFS(実行度合表集計!$Q:$Q,実行度合表集計!$I:$I,AW107,実行度合表集計!$S:$S,$A$107,実行度合表集計!$D:$D,"&lt;&gt;")*1000</f>
        <v>#REF!</v>
      </c>
      <c r="BD107" s="847" t="e">
        <f ca="1">SUMIFS(INDIRECT("実行度合表集計!C"&amp;BD154,FALSE),実行度合表集計!$I:$I,AW107,実行度合表集計!$S:$S,$A$107,実行度合表集計!$D:$D,"&lt;&gt;")*集計フラグ1</f>
        <v>#REF!</v>
      </c>
      <c r="BE107" s="848" t="e">
        <f t="shared" ref="BE107:BE126" ca="1" si="150">SUMIF($F$4:$BD$4,"請負金額",F107:BD107)</f>
        <v>#REF!</v>
      </c>
      <c r="BF107" s="849" t="e">
        <f ca="1">IF(BE107&lt;&gt;0,SUMIF($F$4:$BD$4,"利益額",F107:BD107)/BE107,"")</f>
        <v>#REF!</v>
      </c>
      <c r="BG107" s="844" t="e">
        <f t="shared" ref="BG107:BG126" ca="1" si="151">SUMIF($F$4:$BD$4,"経常利益",F107:BD107)</f>
        <v>#REF!</v>
      </c>
      <c r="BH107" s="850" t="e">
        <f t="shared" ref="BH107:BH126" ca="1" si="152">SUMIF($F$4:$BD$4,"棟数",F107:BD107)</f>
        <v>#REF!</v>
      </c>
      <c r="BI107" s="1711" t="s">
        <v>32</v>
      </c>
      <c r="BJ107" s="843" t="s">
        <v>33</v>
      </c>
      <c r="BK107" s="1708" t="str">
        <f>集計グループ1</f>
        <v>アクティエ</v>
      </c>
      <c r="BL107" s="1709"/>
      <c r="BM107" s="1710"/>
      <c r="BN107" s="844" t="e">
        <f ca="1">SUMIFS(INDIRECT("実行度合表集計!C"&amp;BN154,FALSE),実行度合表集計!$I:$I,BK107,実行度合表集計!$S:$S,$A$107,実行度合表集計!$D:$D,"&lt;&gt;")</f>
        <v>#REF!</v>
      </c>
      <c r="BO107" s="849" t="e">
        <f ca="1">IF(BN107&lt;&gt;0,BP107/BN107,"")</f>
        <v>#REF!</v>
      </c>
      <c r="BP107" s="868" t="e">
        <f ca="1">SUMIFS(INDIRECT("実行度合表集計!C"&amp;BP154,FALSE),実行度合表集計!$I:$I,BK107,実行度合表集計!$S:$S,$A$107,実行度合表集計!$D:$D,"&lt;&gt;")</f>
        <v>#REF!</v>
      </c>
      <c r="BQ107" s="844" t="e">
        <f ca="1">BP107-SUMIFS(実行度合表集計!$Q:$Q,実行度合表集計!$I:$I,BK107,実行度合表集計!$S:$S,$A$107,実行度合表集計!$D:$D,"&lt;&gt;")*1000</f>
        <v>#REF!</v>
      </c>
      <c r="BR107" s="847" t="e">
        <f ca="1">SUMIFS(INDIRECT("実行度合表集計!C"&amp;BR154,FALSE),実行度合表集計!$I:$I,BK107,実行度合表集計!$S:$S,$A$107,実行度合表集計!$D:$D,"&lt;&gt;")*集計フラグ1</f>
        <v>#REF!</v>
      </c>
      <c r="BS107" s="1708" t="str">
        <f>集計グループ1</f>
        <v>アクティエ</v>
      </c>
      <c r="BT107" s="1709"/>
      <c r="BU107" s="1710"/>
      <c r="BV107" s="844" t="e">
        <f ca="1">SUMIFS(INDIRECT("実行度合表集計!C"&amp;BV154,FALSE),実行度合表集計!$I:$I,BS107,実行度合表集計!$S:$S,$A$107,実行度合表集計!$D:$D,"&lt;&gt;")</f>
        <v>#REF!</v>
      </c>
      <c r="BW107" s="849" t="e">
        <f ca="1">IF(BV107&lt;&gt;0,BX107/BV107,"")</f>
        <v>#REF!</v>
      </c>
      <c r="BX107" s="868" t="e">
        <f ca="1">SUMIFS(INDIRECT("実行度合表集計!C"&amp;BX154,FALSE),実行度合表集計!$I:$I,BS107,実行度合表集計!$S:$S,$A$107,実行度合表集計!$D:$D,"&lt;&gt;")</f>
        <v>#REF!</v>
      </c>
      <c r="BY107" s="844" t="e">
        <f ca="1">BX107-SUMIFS(実行度合表集計!$Q:$Q,実行度合表集計!$I:$I,BS107,実行度合表集計!$S:$S,$A$107,実行度合表集計!$D:$D,"&lt;&gt;")*1000</f>
        <v>#REF!</v>
      </c>
      <c r="BZ107" s="847" t="e">
        <f ca="1">SUMIFS(INDIRECT("実行度合表集計!C"&amp;BZ154,FALSE),実行度合表集計!$I:$I,BS107,実行度合表集計!$S:$S,$A$107,実行度合表集計!$D:$D,"&lt;&gt;")*集計フラグ1</f>
        <v>#REF!</v>
      </c>
      <c r="CA107" s="1708" t="str">
        <f>集計グループ1</f>
        <v>アクティエ</v>
      </c>
      <c r="CB107" s="1709"/>
      <c r="CC107" s="1710"/>
      <c r="CD107" s="844" t="e">
        <f ca="1">SUMIFS(INDIRECT("実行度合表集計!C"&amp;CD154,FALSE),実行度合表集計!$I:$I,CA107,実行度合表集計!$S:$S,$A$107,実行度合表集計!$D:$D,"&lt;&gt;")</f>
        <v>#REF!</v>
      </c>
      <c r="CE107" s="849" t="e">
        <f ca="1">IF(CD107&lt;&gt;0,CF107/CD107,"")</f>
        <v>#REF!</v>
      </c>
      <c r="CF107" s="868" t="e">
        <f ca="1">SUMIFS(INDIRECT("実行度合表集計!C"&amp;CF154,FALSE),実行度合表集計!$I:$I,CA107,実行度合表集計!$S:$S,$A$107,実行度合表集計!$D:$D,"&lt;&gt;")</f>
        <v>#REF!</v>
      </c>
      <c r="CG107" s="844" t="e">
        <f ca="1">CF107-SUMIFS(実行度合表集計!$Q:$Q,実行度合表集計!$I:$I,CA107,実行度合表集計!$S:$S,$A$107,実行度合表集計!$D:$D,"&lt;&gt;")*1000</f>
        <v>#REF!</v>
      </c>
      <c r="CH107" s="847" t="e">
        <f ca="1">SUMIFS(INDIRECT("実行度合表集計!C"&amp;CH154,FALSE),実行度合表集計!$I:$I,CA107,実行度合表集計!$S:$S,$A$107,実行度合表集計!$D:$D,"&lt;&gt;")*集計フラグ1</f>
        <v>#REF!</v>
      </c>
      <c r="CI107" s="848" t="e">
        <f ca="1">SUMIF($BN$4:$CH$4,"請負金額",BN107:CH107)</f>
        <v>#REF!</v>
      </c>
      <c r="CJ107" s="849" t="e">
        <f ca="1">IF(CI107&lt;&gt;0,SUMIF($BN$4:$CH$4,"利益額",BN107:CH107)/CI107,"")</f>
        <v>#REF!</v>
      </c>
      <c r="CK107" s="844" t="e">
        <f ca="1">SUMIF($BN$4:$CH$4,"経常利益",BN107:CH107)</f>
        <v>#REF!</v>
      </c>
      <c r="CL107" s="847" t="e">
        <f ca="1">SUMIF($BN$4:$CH$4,"棟数",BN107:CH107)</f>
        <v>#REF!</v>
      </c>
      <c r="CM107" s="1711" t="s">
        <v>32</v>
      </c>
      <c r="CN107" s="843" t="s">
        <v>33</v>
      </c>
      <c r="CO107" s="1708" t="str">
        <f>集計グループ1</f>
        <v>アクティエ</v>
      </c>
      <c r="CP107" s="1709"/>
      <c r="CQ107" s="1710"/>
      <c r="CR107" s="844" t="e">
        <f ca="1">SUMIFS(INDIRECT("実行度合表集計!C"&amp;CR154,FALSE),実行度合表集計!$I:$I,CO107,実行度合表集計!$S:$S,$A$107,実行度合表集計!$D:$D,"&lt;&gt;")</f>
        <v>#REF!</v>
      </c>
      <c r="CS107" s="849" t="e">
        <f ca="1">IF(CR107&lt;&gt;0,CT107/CR107,"")</f>
        <v>#REF!</v>
      </c>
      <c r="CT107" s="868" t="e">
        <f ca="1">SUMIFS(INDIRECT("実行度合表集計!C"&amp;CT154,FALSE),実行度合表集計!$I:$I,CO107,実行度合表集計!$S:$S,$A$107,実行度合表集計!$D:$D,"&lt;&gt;")</f>
        <v>#REF!</v>
      </c>
      <c r="CU107" s="844" t="e">
        <f ca="1">CT107-SUMIFS(実行度合表集計!$Q:$Q,実行度合表集計!$I:$I,CO107,実行度合表集計!$S:$S,$A$107,実行度合表集計!$D:$D,"&lt;&gt;")*1000</f>
        <v>#REF!</v>
      </c>
      <c r="CV107" s="847" t="e">
        <f ca="1">SUMIFS(INDIRECT("実行度合表集計!C"&amp;CV154,FALSE),実行度合表集計!$I:$I,CO107,実行度合表集計!$S:$S,$A$107,実行度合表集計!$D:$D,"&lt;&gt;")*集計フラグ1</f>
        <v>#REF!</v>
      </c>
      <c r="CW107" s="1708" t="str">
        <f>集計グループ1</f>
        <v>アクティエ</v>
      </c>
      <c r="CX107" s="1709"/>
      <c r="CY107" s="1710"/>
      <c r="CZ107" s="844" t="e">
        <f ca="1">SUMIFS(INDIRECT("実行度合表集計!C"&amp;CZ154,FALSE),実行度合表集計!$I:$I,CW107,実行度合表集計!$S:$S,$A$107,実行度合表集計!$D:$D,"&lt;&gt;")</f>
        <v>#REF!</v>
      </c>
      <c r="DA107" s="849" t="e">
        <f ca="1">IF(CZ107&lt;&gt;0,DB107/CZ107,"")</f>
        <v>#REF!</v>
      </c>
      <c r="DB107" s="868" t="e">
        <f ca="1">SUMIFS(INDIRECT("実行度合表集計!C"&amp;DB154,FALSE),実行度合表集計!$I:$I,CW107,実行度合表集計!$S:$S,$A$107,実行度合表集計!$D:$D,"&lt;&gt;")</f>
        <v>#REF!</v>
      </c>
      <c r="DC107" s="844" t="e">
        <f ca="1">DB107-SUMIFS(実行度合表集計!$Q:$Q,実行度合表集計!$I:$I,CW107,実行度合表集計!$S:$S,$A$107,実行度合表集計!$D:$D,"&lt;&gt;")*1000</f>
        <v>#REF!</v>
      </c>
      <c r="DD107" s="847" t="e">
        <f ca="1">SUMIFS(INDIRECT("実行度合表集計!C"&amp;DD154,FALSE),実行度合表集計!$I:$I,CW107,実行度合表集計!$S:$S,$A$107,実行度合表集計!$D:$D,"&lt;&gt;")*集計フラグ1</f>
        <v>#REF!</v>
      </c>
      <c r="DE107" s="1708" t="str">
        <f>集計グループ1</f>
        <v>アクティエ</v>
      </c>
      <c r="DF107" s="1709"/>
      <c r="DG107" s="1710"/>
      <c r="DH107" s="844" t="e">
        <f ca="1">SUMIFS(INDIRECT("実行度合表集計!C"&amp;DH154,FALSE),実行度合表集計!$I:$I,DE107,実行度合表集計!$S:$S,$A$107,実行度合表集計!$D:$D,"&lt;&gt;")</f>
        <v>#REF!</v>
      </c>
      <c r="DI107" s="849" t="e">
        <f ca="1">IF(DH107&lt;&gt;0,DJ107/DH107,"")</f>
        <v>#REF!</v>
      </c>
      <c r="DJ107" s="868" t="e">
        <f ca="1">SUMIFS(INDIRECT("実行度合表集計!C"&amp;DJ154,FALSE),実行度合表集計!$I:$I,DE107,実行度合表集計!$S:$S,$A$107,実行度合表集計!$D:$D,"&lt;&gt;")</f>
        <v>#REF!</v>
      </c>
      <c r="DK107" s="844" t="e">
        <f ca="1">DJ107-SUMIFS(実行度合表集計!$Q:$Q,実行度合表集計!$I:$I,DE107,実行度合表集計!$S:$S,$A$107,実行度合表集計!$D:$D,"&lt;&gt;")*1000</f>
        <v>#REF!</v>
      </c>
      <c r="DL107" s="847" t="e">
        <f ca="1">SUMIFS(INDIRECT("実行度合表集計!C"&amp;DL154,FALSE),実行度合表集計!$I:$I,DE107,実行度合表集計!$S:$S,$A$107,実行度合表集計!$D:$D,"&lt;&gt;")*集計フラグ1</f>
        <v>#REF!</v>
      </c>
      <c r="DM107" s="848" t="e">
        <f t="shared" ref="DM107:DM126" ca="1" si="153">SUMIF($F$4:$DL$4,"請負金額",F107:DL107)</f>
        <v>#REF!</v>
      </c>
      <c r="DN107" s="849" t="e">
        <f ca="1">IF(DM107&lt;&gt;0,SUMIF($F$4:$DL$4,"利益額",F107:DL107)/DM107,"")</f>
        <v>#REF!</v>
      </c>
      <c r="DO107" s="844" t="e">
        <f ca="1">SUMIF($F$4:$DL$4,"経常利益",F107:DL107)</f>
        <v>#REF!</v>
      </c>
      <c r="DP107" s="850" t="e">
        <f t="shared" ref="DP107:DP126" ca="1" si="154">SUMIF($F$4:$DL$4,"棟数",F107:DL107)</f>
        <v>#REF!</v>
      </c>
      <c r="DR107" s="851"/>
      <c r="DS107" s="852"/>
      <c r="DT107" s="973"/>
    </row>
    <row r="108" spans="1:124" ht="14.1" customHeight="1" x14ac:dyDescent="0.25">
      <c r="A108" s="1712"/>
      <c r="B108" s="854" t="s">
        <v>34</v>
      </c>
      <c r="C108" s="1699" t="str">
        <f>集計グループ2</f>
        <v>ネクストハウス</v>
      </c>
      <c r="D108" s="1700"/>
      <c r="E108" s="1701"/>
      <c r="F108" s="855" t="e">
        <f ca="1">SUMIFS(INDIRECT("実行度合表集計!C"&amp;F154,FALSE),実行度合表集計!$I:$I,C108,実行度合表集計!$S:$S,$A$107,実行度合表集計!$D:$D,"&lt;&gt;")</f>
        <v>#REF!</v>
      </c>
      <c r="G108" s="845" t="e">
        <f t="shared" ref="G108:G126" ca="1" si="155">IF(F108&lt;&gt;0,H108/F108,"")</f>
        <v>#REF!</v>
      </c>
      <c r="H108" s="856" t="e">
        <f ca="1">SUMIFS(INDIRECT("実行度合表集計!C"&amp;H154,FALSE),実行度合表集計!$I:$I,C108,実行度合表集計!$S:$S,$A$107,実行度合表集計!$D:$D,"&lt;&gt;")</f>
        <v>#REF!</v>
      </c>
      <c r="I108" s="855" t="e">
        <f ca="1">H108-SUMIFS(実行度合表集計!$Q:$Q,実行度合表集計!$I:$I,C108,実行度合表集計!$S:$S,$A$107,実行度合表集計!$D:$D,"&lt;&gt;")*1000</f>
        <v>#REF!</v>
      </c>
      <c r="J108" s="857" t="e">
        <f ca="1">SUMIFS(INDIRECT("実行度合表集計!C"&amp;J154,FALSE),実行度合表集計!$I:$I,C108,実行度合表集計!$S:$S,$A$107,実行度合表集計!$D:$D,"&lt;&gt;")*集計フラグ2</f>
        <v>#REF!</v>
      </c>
      <c r="K108" s="1699" t="str">
        <f>集計グループ2</f>
        <v>ネクストハウス</v>
      </c>
      <c r="L108" s="1700"/>
      <c r="M108" s="1701"/>
      <c r="N108" s="855" t="e">
        <f ca="1">SUMIFS(INDIRECT("実行度合表集計!C"&amp;N154,FALSE),実行度合表集計!$I:$I,K108,実行度合表集計!$S:$S,$A$107,実行度合表集計!$D:$D,"&lt;&gt;")</f>
        <v>#REF!</v>
      </c>
      <c r="O108" s="845" t="e">
        <f t="shared" ref="O108:O126" ca="1" si="156">IF(N108&lt;&gt;0,P108/N108,"")</f>
        <v>#REF!</v>
      </c>
      <c r="P108" s="856" t="e">
        <f ca="1">SUMIFS(INDIRECT("実行度合表集計!C"&amp;P154,FALSE),実行度合表集計!$I:$I,K108,実行度合表集計!$S:$S,$A$107,実行度合表集計!$D:$D,"&lt;&gt;")</f>
        <v>#REF!</v>
      </c>
      <c r="Q108" s="855" t="e">
        <f ca="1">P108-SUMIFS(実行度合表集計!$Q:$Q,実行度合表集計!$I:$I,K108,実行度合表集計!$S:$S,$A$107,実行度合表集計!$D:$D,"&lt;&gt;")*1000</f>
        <v>#REF!</v>
      </c>
      <c r="R108" s="857" t="e">
        <f ca="1">SUMIFS(INDIRECT("実行度合表集計!C"&amp;R154,FALSE),実行度合表集計!$I:$I,K108,実行度合表集計!$S:$S,$A$107,実行度合表集計!$D:$D,"&lt;&gt;")*集計フラグ2</f>
        <v>#REF!</v>
      </c>
      <c r="S108" s="1699" t="str">
        <f>集計グループ2</f>
        <v>ネクストハウス</v>
      </c>
      <c r="T108" s="1700"/>
      <c r="U108" s="1701"/>
      <c r="V108" s="855" t="e">
        <f ca="1">SUMIFS(INDIRECT("実行度合表集計!C"&amp;V154,FALSE),実行度合表集計!$I:$I,S108,実行度合表集計!$S:$S,$A$107,実行度合表集計!$D:$D,"&lt;&gt;")</f>
        <v>#REF!</v>
      </c>
      <c r="W108" s="845" t="e">
        <f t="shared" ref="W108:W126" ca="1" si="157">IF(V108&lt;&gt;0,X108/V108,"")</f>
        <v>#REF!</v>
      </c>
      <c r="X108" s="856" t="e">
        <f ca="1">SUMIFS(INDIRECT("実行度合表集計!C"&amp;X154,FALSE),実行度合表集計!$I:$I,S108,実行度合表集計!$S:$S,$A$107,実行度合表集計!$D:$D,"&lt;&gt;")</f>
        <v>#REF!</v>
      </c>
      <c r="Y108" s="855" t="e">
        <f ca="1">X108-SUMIFS(実行度合表集計!$Q:$Q,実行度合表集計!$I:$I,S108,実行度合表集計!$S:$S,$A$107,実行度合表集計!$D:$D,"&lt;&gt;")*1000</f>
        <v>#REF!</v>
      </c>
      <c r="Z108" s="857" t="e">
        <f ca="1">SUMIFS(INDIRECT("実行度合表集計!C"&amp;Z154,FALSE),実行度合表集計!$I:$I,S108,実行度合表集計!$S:$S,$A$107,実行度合表集計!$D:$D,"&lt;&gt;")*集計フラグ2</f>
        <v>#REF!</v>
      </c>
      <c r="AA108" s="858" t="e">
        <f t="shared" ca="1" si="147"/>
        <v>#REF!</v>
      </c>
      <c r="AB108" s="845" t="e">
        <f t="shared" ref="AB108:AB126" ca="1" si="158">IF(AA108&lt;&gt;0,SUMIF($F$4:$Z$4,"利益額",F108:Z108)/AA108,"")</f>
        <v>#REF!</v>
      </c>
      <c r="AC108" s="855" t="e">
        <f t="shared" ca="1" si="148"/>
        <v>#REF!</v>
      </c>
      <c r="AD108" s="857" t="e">
        <f t="shared" ca="1" si="149"/>
        <v>#REF!</v>
      </c>
      <c r="AE108" s="1712"/>
      <c r="AF108" s="854" t="s">
        <v>34</v>
      </c>
      <c r="AG108" s="1699" t="str">
        <f>集計グループ2</f>
        <v>ネクストハウス</v>
      </c>
      <c r="AH108" s="1700"/>
      <c r="AI108" s="1701"/>
      <c r="AJ108" s="855" t="e">
        <f ca="1">SUMIFS(INDIRECT("実行度合表集計!C"&amp;AJ154,FALSE),実行度合表集計!$I:$I,AG108,実行度合表集計!$S:$S,$A$107,実行度合表集計!$D:$D,"&lt;&gt;")</f>
        <v>#REF!</v>
      </c>
      <c r="AK108" s="845" t="e">
        <f t="shared" ref="AK108:AK126" ca="1" si="159">IF(AJ108&lt;&gt;0,AL108/AJ108,"")</f>
        <v>#REF!</v>
      </c>
      <c r="AL108" s="856" t="e">
        <f ca="1">SUMIFS(INDIRECT("実行度合表集計!C"&amp;AL154,FALSE),実行度合表集計!$I:$I,AG108,実行度合表集計!$S:$S,$A$107,実行度合表集計!$D:$D,"&lt;&gt;")</f>
        <v>#REF!</v>
      </c>
      <c r="AM108" s="855" t="e">
        <f ca="1">AL108-SUMIFS(実行度合表集計!$Q:$Q,実行度合表集計!$I:$I,AG108,実行度合表集計!$S:$S,$A$107,実行度合表集計!$D:$D,"&lt;&gt;")*1000</f>
        <v>#REF!</v>
      </c>
      <c r="AN108" s="857" t="e">
        <f ca="1">SUMIFS(INDIRECT("実行度合表集計!C"&amp;AN154,FALSE),実行度合表集計!$I:$I,AG108,実行度合表集計!$S:$S,$A$107,実行度合表集計!$D:$D,"&lt;&gt;")*集計フラグ2</f>
        <v>#REF!</v>
      </c>
      <c r="AO108" s="1699" t="str">
        <f>集計グループ2</f>
        <v>ネクストハウス</v>
      </c>
      <c r="AP108" s="1700"/>
      <c r="AQ108" s="1701"/>
      <c r="AR108" s="855" t="e">
        <f ca="1">SUMIFS(INDIRECT("実行度合表集計!C"&amp;AR154,FALSE),実行度合表集計!$I:$I,AO108,実行度合表集計!$S:$S,$A$107,実行度合表集計!$D:$D,"&lt;&gt;")</f>
        <v>#REF!</v>
      </c>
      <c r="AS108" s="845" t="e">
        <f t="shared" ref="AS108:AS126" ca="1" si="160">IF(AR108&lt;&gt;0,AT108/AR108,"")</f>
        <v>#REF!</v>
      </c>
      <c r="AT108" s="856" t="e">
        <f ca="1">SUMIFS(INDIRECT("実行度合表集計!C"&amp;AT154,FALSE),実行度合表集計!$I:$I,AO108,実行度合表集計!$S:$S,$A$107,実行度合表集計!$D:$D,"&lt;&gt;")</f>
        <v>#REF!</v>
      </c>
      <c r="AU108" s="855" t="e">
        <f ca="1">AT108-SUMIFS(実行度合表集計!$Q:$Q,実行度合表集計!$I:$I,AO108,実行度合表集計!$S:$S,$A$107,実行度合表集計!$D:$D,"&lt;&gt;")*1000</f>
        <v>#REF!</v>
      </c>
      <c r="AV108" s="857" t="e">
        <f ca="1">SUMIFS(INDIRECT("実行度合表集計!C"&amp;AV154,FALSE),実行度合表集計!$I:$I,AO108,実行度合表集計!$S:$S,$A$107,実行度合表集計!$D:$D,"&lt;&gt;")*集計フラグ2</f>
        <v>#REF!</v>
      </c>
      <c r="AW108" s="1699" t="str">
        <f>集計グループ2</f>
        <v>ネクストハウス</v>
      </c>
      <c r="AX108" s="1700"/>
      <c r="AY108" s="1701"/>
      <c r="AZ108" s="855" t="e">
        <f ca="1">SUMIFS(INDIRECT("実行度合表集計!C"&amp;AZ154,FALSE),実行度合表集計!$I:$I,AW108,実行度合表集計!$S:$S,$A$107,実行度合表集計!$D:$D,"&lt;&gt;")</f>
        <v>#REF!</v>
      </c>
      <c r="BA108" s="845" t="e">
        <f t="shared" ref="BA108:BA126" ca="1" si="161">IF(AZ108&lt;&gt;0,BB108/AZ108,"")</f>
        <v>#REF!</v>
      </c>
      <c r="BB108" s="856" t="e">
        <f ca="1">SUMIFS(INDIRECT("実行度合表集計!C"&amp;BB154,FALSE),実行度合表集計!$I:$I,AW108,実行度合表集計!$S:$S,$A$107,実行度合表集計!$D:$D,"&lt;&gt;")</f>
        <v>#REF!</v>
      </c>
      <c r="BC108" s="855" t="e">
        <f ca="1">BB108-SUMIFS(実行度合表集計!$Q:$Q,実行度合表集計!$I:$I,AW108,実行度合表集計!$S:$S,$A$107,実行度合表集計!$D:$D,"&lt;&gt;")*1000</f>
        <v>#REF!</v>
      </c>
      <c r="BD108" s="857" t="e">
        <f ca="1">SUMIFS(INDIRECT("実行度合表集計!C"&amp;BD154,FALSE),実行度合表集計!$I:$I,AW108,実行度合表集計!$S:$S,$A$107,実行度合表集計!$D:$D,"&lt;&gt;")*集計フラグ2</f>
        <v>#REF!</v>
      </c>
      <c r="BE108" s="858" t="e">
        <f t="shared" ca="1" si="150"/>
        <v>#REF!</v>
      </c>
      <c r="BF108" s="845" t="e">
        <f t="shared" ref="BF108:BF115" ca="1" si="162">IF(BE108&lt;&gt;0,SUMIF($F$4:$BD$4,"利益額",F108:BD108)/BE108,"")</f>
        <v>#REF!</v>
      </c>
      <c r="BG108" s="855" t="e">
        <f t="shared" ca="1" si="151"/>
        <v>#REF!</v>
      </c>
      <c r="BH108" s="859" t="e">
        <f t="shared" ca="1" si="152"/>
        <v>#REF!</v>
      </c>
      <c r="BI108" s="1712"/>
      <c r="BJ108" s="854" t="s">
        <v>34</v>
      </c>
      <c r="BK108" s="1699" t="str">
        <f>集計グループ2</f>
        <v>ネクストハウス</v>
      </c>
      <c r="BL108" s="1700"/>
      <c r="BM108" s="1701"/>
      <c r="BN108" s="855" t="e">
        <f ca="1">SUMIFS(INDIRECT("実行度合表集計!C"&amp;BN154,FALSE),実行度合表集計!$I:$I,BK108,実行度合表集計!$S:$S,$A$107,実行度合表集計!$D:$D,"&lt;&gt;")</f>
        <v>#REF!</v>
      </c>
      <c r="BO108" s="845" t="e">
        <f t="shared" ref="BO108:BO126" ca="1" si="163">IF(BN108&lt;&gt;0,BP108/BN108,"")</f>
        <v>#REF!</v>
      </c>
      <c r="BP108" s="856" t="e">
        <f ca="1">SUMIFS(INDIRECT("実行度合表集計!C"&amp;BP154,FALSE),実行度合表集計!$I:$I,BK108,実行度合表集計!$S:$S,$A$107,実行度合表集計!$D:$D,"&lt;&gt;")</f>
        <v>#REF!</v>
      </c>
      <c r="BQ108" s="855" t="e">
        <f ca="1">BP108-SUMIFS(実行度合表集計!$Q:$Q,実行度合表集計!$I:$I,BK108,実行度合表集計!$S:$S,$A$107,実行度合表集計!$D:$D,"&lt;&gt;")*1000</f>
        <v>#REF!</v>
      </c>
      <c r="BR108" s="857" t="e">
        <f ca="1">SUMIFS(INDIRECT("実行度合表集計!C"&amp;BR154,FALSE),実行度合表集計!$I:$I,BK108,実行度合表集計!$S:$S,$A$107,実行度合表集計!$D:$D,"&lt;&gt;")*集計フラグ2</f>
        <v>#REF!</v>
      </c>
      <c r="BS108" s="1699" t="str">
        <f>集計グループ2</f>
        <v>ネクストハウス</v>
      </c>
      <c r="BT108" s="1700"/>
      <c r="BU108" s="1701"/>
      <c r="BV108" s="855" t="e">
        <f ca="1">SUMIFS(INDIRECT("実行度合表集計!C"&amp;BV154,FALSE),実行度合表集計!$I:$I,BS108,実行度合表集計!$S:$S,$A$107,実行度合表集計!$D:$D,"&lt;&gt;")</f>
        <v>#REF!</v>
      </c>
      <c r="BW108" s="845" t="e">
        <f t="shared" ref="BW108:BW126" ca="1" si="164">IF(BV108&lt;&gt;0,BX108/BV108,"")</f>
        <v>#REF!</v>
      </c>
      <c r="BX108" s="856" t="e">
        <f ca="1">SUMIFS(INDIRECT("実行度合表集計!C"&amp;BX154,FALSE),実行度合表集計!$I:$I,BS108,実行度合表集計!$S:$S,$A$107,実行度合表集計!$D:$D,"&lt;&gt;")</f>
        <v>#REF!</v>
      </c>
      <c r="BY108" s="855" t="e">
        <f ca="1">BX108-SUMIFS(実行度合表集計!$Q:$Q,実行度合表集計!$I:$I,BS108,実行度合表集計!$S:$S,$A$107,実行度合表集計!$D:$D,"&lt;&gt;")*1000</f>
        <v>#REF!</v>
      </c>
      <c r="BZ108" s="857" t="e">
        <f ca="1">SUMIFS(INDIRECT("実行度合表集計!C"&amp;BZ154,FALSE),実行度合表集計!$I:$I,BS108,実行度合表集計!$S:$S,$A$107,実行度合表集計!$D:$D,"&lt;&gt;")*集計フラグ2</f>
        <v>#REF!</v>
      </c>
      <c r="CA108" s="1699" t="str">
        <f>集計グループ2</f>
        <v>ネクストハウス</v>
      </c>
      <c r="CB108" s="1700"/>
      <c r="CC108" s="1701"/>
      <c r="CD108" s="855" t="e">
        <f ca="1">SUMIFS(INDIRECT("実行度合表集計!C"&amp;CD154,FALSE),実行度合表集計!$I:$I,CA108,実行度合表集計!$S:$S,$A$107,実行度合表集計!$D:$D,"&lt;&gt;")</f>
        <v>#REF!</v>
      </c>
      <c r="CE108" s="845" t="e">
        <f t="shared" ref="CE108:CE126" ca="1" si="165">IF(CD108&lt;&gt;0,CF108/CD108,"")</f>
        <v>#REF!</v>
      </c>
      <c r="CF108" s="856" t="e">
        <f ca="1">SUMIFS(INDIRECT("実行度合表集計!C"&amp;CF154,FALSE),実行度合表集計!$I:$I,CA108,実行度合表集計!$S:$S,$A$107,実行度合表集計!$D:$D,"&lt;&gt;")</f>
        <v>#REF!</v>
      </c>
      <c r="CG108" s="855" t="e">
        <f ca="1">CF108-SUMIFS(実行度合表集計!$Q:$Q,実行度合表集計!$I:$I,CA108,実行度合表集計!$S:$S,$A$107,実行度合表集計!$D:$D,"&lt;&gt;")*1000</f>
        <v>#REF!</v>
      </c>
      <c r="CH108" s="857" t="e">
        <f ca="1">SUMIFS(INDIRECT("実行度合表集計!C"&amp;CH154,FALSE),実行度合表集計!$I:$I,CA108,実行度合表集計!$S:$S,$A$107,実行度合表集計!$D:$D,"&lt;&gt;")*集計フラグ2</f>
        <v>#REF!</v>
      </c>
      <c r="CI108" s="858" t="e">
        <f t="shared" ref="CI108:CI126" ca="1" si="166">SUMIF($BN$4:$CH$4,"請負金額",BN108:CH108)</f>
        <v>#REF!</v>
      </c>
      <c r="CJ108" s="845" t="e">
        <f t="shared" ref="CJ108:CJ126" ca="1" si="167">IF(CI108&lt;&gt;0,SUMIF($BN$4:$CH$4,"利益額",BN108:CH108)/CI108,"")</f>
        <v>#REF!</v>
      </c>
      <c r="CK108" s="855" t="e">
        <f t="shared" ref="CK108:CK126" ca="1" si="168">SUMIF($BN$4:$CH$4,"経常利益",BN108:CH108)</f>
        <v>#REF!</v>
      </c>
      <c r="CL108" s="857" t="e">
        <f t="shared" ref="CL108:CL126" ca="1" si="169">SUMIF($BN$4:$CH$4,"棟数",BN108:CH108)</f>
        <v>#REF!</v>
      </c>
      <c r="CM108" s="1712"/>
      <c r="CN108" s="854" t="s">
        <v>34</v>
      </c>
      <c r="CO108" s="1699" t="str">
        <f>集計グループ2</f>
        <v>ネクストハウス</v>
      </c>
      <c r="CP108" s="1700"/>
      <c r="CQ108" s="1701"/>
      <c r="CR108" s="855" t="e">
        <f ca="1">SUMIFS(INDIRECT("実行度合表集計!C"&amp;CR154,FALSE),実行度合表集計!$I:$I,CO108,実行度合表集計!$S:$S,$A$107,実行度合表集計!$D:$D,"&lt;&gt;")</f>
        <v>#REF!</v>
      </c>
      <c r="CS108" s="845" t="e">
        <f t="shared" ref="CS108:CS126" ca="1" si="170">IF(CR108&lt;&gt;0,CT108/CR108,"")</f>
        <v>#REF!</v>
      </c>
      <c r="CT108" s="856" t="e">
        <f ca="1">SUMIFS(INDIRECT("実行度合表集計!C"&amp;CT154,FALSE),実行度合表集計!$I:$I,CO108,実行度合表集計!$S:$S,$A$107,実行度合表集計!$D:$D,"&lt;&gt;")</f>
        <v>#REF!</v>
      </c>
      <c r="CU108" s="855" t="e">
        <f ca="1">CT108-SUMIFS(実行度合表集計!$Q:$Q,実行度合表集計!$I:$I,CO108,実行度合表集計!$S:$S,$A$107,実行度合表集計!$D:$D,"&lt;&gt;")*1000</f>
        <v>#REF!</v>
      </c>
      <c r="CV108" s="857" t="e">
        <f ca="1">SUMIFS(INDIRECT("実行度合表集計!C"&amp;CV154,FALSE),実行度合表集計!$I:$I,CO108,実行度合表集計!$S:$S,$A$107,実行度合表集計!$D:$D,"&lt;&gt;")*集計フラグ2</f>
        <v>#REF!</v>
      </c>
      <c r="CW108" s="1699" t="str">
        <f>集計グループ2</f>
        <v>ネクストハウス</v>
      </c>
      <c r="CX108" s="1700"/>
      <c r="CY108" s="1701"/>
      <c r="CZ108" s="855" t="e">
        <f ca="1">SUMIFS(INDIRECT("実行度合表集計!C"&amp;CZ154,FALSE),実行度合表集計!$I:$I,CW108,実行度合表集計!$S:$S,$A$107,実行度合表集計!$D:$D,"&lt;&gt;")</f>
        <v>#REF!</v>
      </c>
      <c r="DA108" s="845" t="e">
        <f t="shared" ref="DA108:DA126" ca="1" si="171">IF(CZ108&lt;&gt;0,DB108/CZ108,"")</f>
        <v>#REF!</v>
      </c>
      <c r="DB108" s="856" t="e">
        <f ca="1">SUMIFS(INDIRECT("実行度合表集計!C"&amp;DB154,FALSE),実行度合表集計!$I:$I,CW108,実行度合表集計!$S:$S,$A$107,実行度合表集計!$D:$D,"&lt;&gt;")</f>
        <v>#REF!</v>
      </c>
      <c r="DC108" s="855" t="e">
        <f ca="1">DB108-SUMIFS(実行度合表集計!$Q:$Q,実行度合表集計!$I:$I,CW108,実行度合表集計!$S:$S,$A$107,実行度合表集計!$D:$D,"&lt;&gt;")*1000</f>
        <v>#REF!</v>
      </c>
      <c r="DD108" s="857" t="e">
        <f ca="1">SUMIFS(INDIRECT("実行度合表集計!C"&amp;DD154,FALSE),実行度合表集計!$I:$I,CW108,実行度合表集計!$S:$S,$A$107,実行度合表集計!$D:$D,"&lt;&gt;")*集計フラグ2</f>
        <v>#REF!</v>
      </c>
      <c r="DE108" s="1699" t="str">
        <f>集計グループ2</f>
        <v>ネクストハウス</v>
      </c>
      <c r="DF108" s="1700"/>
      <c r="DG108" s="1701"/>
      <c r="DH108" s="855" t="e">
        <f ca="1">SUMIFS(INDIRECT("実行度合表集計!C"&amp;DH154,FALSE),実行度合表集計!$I:$I,DE108,実行度合表集計!$S:$S,$A$107,実行度合表集計!$D:$D,"&lt;&gt;")</f>
        <v>#REF!</v>
      </c>
      <c r="DI108" s="845" t="e">
        <f t="shared" ref="DI108:DI126" ca="1" si="172">IF(DH108&lt;&gt;0,DJ108/DH108,"")</f>
        <v>#REF!</v>
      </c>
      <c r="DJ108" s="856" t="e">
        <f ca="1">SUMIFS(INDIRECT("実行度合表集計!C"&amp;DJ154,FALSE),実行度合表集計!$I:$I,DE108,実行度合表集計!$S:$S,$A$107,実行度合表集計!$D:$D,"&lt;&gt;")</f>
        <v>#REF!</v>
      </c>
      <c r="DK108" s="855" t="e">
        <f ca="1">DJ108-SUMIFS(実行度合表集計!$Q:$Q,実行度合表集計!$I:$I,DE108,実行度合表集計!$S:$S,$A$107,実行度合表集計!$D:$D,"&lt;&gt;")*1000</f>
        <v>#REF!</v>
      </c>
      <c r="DL108" s="857" t="e">
        <f ca="1">SUMIFS(INDIRECT("実行度合表集計!C"&amp;DL154,FALSE),実行度合表集計!$I:$I,DE108,実行度合表集計!$S:$S,$A$107,実行度合表集計!$D:$D,"&lt;&gt;")*集計フラグ2</f>
        <v>#REF!</v>
      </c>
      <c r="DM108" s="858" t="e">
        <f t="shared" ca="1" si="153"/>
        <v>#REF!</v>
      </c>
      <c r="DN108" s="845" t="e">
        <f t="shared" ref="DN108:DN126" ca="1" si="173">IF(DM108&lt;&gt;0,SUMIF($F$4:$DL$4,"利益額",F108:DL108)/DM108,"")</f>
        <v>#REF!</v>
      </c>
      <c r="DO108" s="855" t="e">
        <f t="shared" ref="DO108:DO126" ca="1" si="174">SUMIF($F$4:$DL$4,"経常利益",F108:DL108)</f>
        <v>#REF!</v>
      </c>
      <c r="DP108" s="859" t="e">
        <f t="shared" ca="1" si="154"/>
        <v>#REF!</v>
      </c>
      <c r="DR108" s="851"/>
      <c r="DS108" s="852"/>
      <c r="DT108" s="973"/>
    </row>
    <row r="109" spans="1:124" ht="14.1" customHeight="1" x14ac:dyDescent="0.25">
      <c r="A109" s="1712"/>
      <c r="B109" s="854" t="s">
        <v>35</v>
      </c>
      <c r="C109" s="1699" t="str">
        <f>集計グループ3</f>
        <v>アクティブハウス</v>
      </c>
      <c r="D109" s="1700"/>
      <c r="E109" s="1701"/>
      <c r="F109" s="855" t="e">
        <f ca="1">SUMIFS(INDIRECT("実行度合表集計!C"&amp;F154,FALSE),実行度合表集計!$I:$I,C109,実行度合表集計!$S:$S,$A$107,実行度合表集計!$D:$D,"&lt;&gt;")</f>
        <v>#REF!</v>
      </c>
      <c r="G109" s="845" t="e">
        <f t="shared" ca="1" si="155"/>
        <v>#REF!</v>
      </c>
      <c r="H109" s="856" t="e">
        <f ca="1">SUMIFS(INDIRECT("実行度合表集計!C"&amp;H154,FALSE),実行度合表集計!$I:$I,C109,実行度合表集計!$S:$S,$A$107,実行度合表集計!$D:$D,"&lt;&gt;")</f>
        <v>#REF!</v>
      </c>
      <c r="I109" s="855" t="e">
        <f ca="1">H109-SUMIFS(実行度合表集計!$Q:$Q,実行度合表集計!$I:$I,C109,実行度合表集計!$S:$S,$A$107,実行度合表集計!$D:$D,"&lt;&gt;")*1000</f>
        <v>#REF!</v>
      </c>
      <c r="J109" s="857" t="e">
        <f ca="1">SUMIFS(INDIRECT("実行度合表集計!C"&amp;J154,FALSE),実行度合表集計!$I:$I,C109,実行度合表集計!$S:$S,$A$107,実行度合表集計!$D:$D,"&lt;&gt;")*集計フラグ3</f>
        <v>#REF!</v>
      </c>
      <c r="K109" s="1699" t="str">
        <f>集計グループ3</f>
        <v>アクティブハウス</v>
      </c>
      <c r="L109" s="1700"/>
      <c r="M109" s="1701"/>
      <c r="N109" s="855" t="e">
        <f ca="1">SUMIFS(INDIRECT("実行度合表集計!C"&amp;N154,FALSE),実行度合表集計!$I:$I,K109,実行度合表集計!$S:$S,$A$107,実行度合表集計!$D:$D,"&lt;&gt;")</f>
        <v>#REF!</v>
      </c>
      <c r="O109" s="845" t="e">
        <f t="shared" ca="1" si="156"/>
        <v>#REF!</v>
      </c>
      <c r="P109" s="856" t="e">
        <f ca="1">SUMIFS(INDIRECT("実行度合表集計!C"&amp;P154,FALSE),実行度合表集計!$I:$I,K109,実行度合表集計!$S:$S,$A$107,実行度合表集計!$D:$D,"&lt;&gt;")</f>
        <v>#REF!</v>
      </c>
      <c r="Q109" s="855" t="e">
        <f ca="1">P109-SUMIFS(実行度合表集計!$Q:$Q,実行度合表集計!$I:$I,K109,実行度合表集計!$S:$S,$A$107,実行度合表集計!$D:$D,"&lt;&gt;")*1000</f>
        <v>#REF!</v>
      </c>
      <c r="R109" s="857" t="e">
        <f ca="1">SUMIFS(INDIRECT("実行度合表集計!C"&amp;R154,FALSE),実行度合表集計!$I:$I,K109,実行度合表集計!$S:$S,$A$107,実行度合表集計!$D:$D,"&lt;&gt;")*集計フラグ3</f>
        <v>#REF!</v>
      </c>
      <c r="S109" s="1699" t="str">
        <f>集計グループ3</f>
        <v>アクティブハウス</v>
      </c>
      <c r="T109" s="1700"/>
      <c r="U109" s="1701"/>
      <c r="V109" s="855" t="e">
        <f ca="1">SUMIFS(INDIRECT("実行度合表集計!C"&amp;V154,FALSE),実行度合表集計!$I:$I,S109,実行度合表集計!$S:$S,$A$107,実行度合表集計!$D:$D,"&lt;&gt;")</f>
        <v>#REF!</v>
      </c>
      <c r="W109" s="845" t="e">
        <f t="shared" ca="1" si="157"/>
        <v>#REF!</v>
      </c>
      <c r="X109" s="856" t="e">
        <f ca="1">SUMIFS(INDIRECT("実行度合表集計!C"&amp;X154,FALSE),実行度合表集計!$I:$I,S109,実行度合表集計!$S:$S,$A$107,実行度合表集計!$D:$D,"&lt;&gt;")</f>
        <v>#REF!</v>
      </c>
      <c r="Y109" s="855" t="e">
        <f ca="1">X109-SUMIFS(実行度合表集計!$Q:$Q,実行度合表集計!$I:$I,S109,実行度合表集計!$S:$S,$A$107,実行度合表集計!$D:$D,"&lt;&gt;")*1000</f>
        <v>#REF!</v>
      </c>
      <c r="Z109" s="857" t="e">
        <f ca="1">SUMIFS(INDIRECT("実行度合表集計!C"&amp;Z154,FALSE),実行度合表集計!$I:$I,S109,実行度合表集計!$S:$S,$A$107,実行度合表集計!$D:$D,"&lt;&gt;")*集計フラグ3</f>
        <v>#REF!</v>
      </c>
      <c r="AA109" s="858" t="e">
        <f t="shared" ca="1" si="147"/>
        <v>#REF!</v>
      </c>
      <c r="AB109" s="845" t="e">
        <f t="shared" ca="1" si="158"/>
        <v>#REF!</v>
      </c>
      <c r="AC109" s="855" t="e">
        <f t="shared" ca="1" si="148"/>
        <v>#REF!</v>
      </c>
      <c r="AD109" s="857" t="e">
        <f t="shared" ca="1" si="149"/>
        <v>#REF!</v>
      </c>
      <c r="AE109" s="1712"/>
      <c r="AF109" s="854" t="s">
        <v>35</v>
      </c>
      <c r="AG109" s="1699" t="str">
        <f>集計グループ3</f>
        <v>アクティブハウス</v>
      </c>
      <c r="AH109" s="1700"/>
      <c r="AI109" s="1701"/>
      <c r="AJ109" s="855" t="e">
        <f ca="1">SUMIFS(INDIRECT("実行度合表集計!C"&amp;AJ154,FALSE),実行度合表集計!$I:$I,AG109,実行度合表集計!$S:$S,$A$107,実行度合表集計!$D:$D,"&lt;&gt;")</f>
        <v>#REF!</v>
      </c>
      <c r="AK109" s="845" t="e">
        <f t="shared" ca="1" si="159"/>
        <v>#REF!</v>
      </c>
      <c r="AL109" s="856" t="e">
        <f ca="1">SUMIFS(INDIRECT("実行度合表集計!C"&amp;AL154,FALSE),実行度合表集計!$I:$I,AG109,実行度合表集計!$S:$S,$A$107,実行度合表集計!$D:$D,"&lt;&gt;")</f>
        <v>#REF!</v>
      </c>
      <c r="AM109" s="855" t="e">
        <f ca="1">AL109-SUMIFS(実行度合表集計!$Q:$Q,実行度合表集計!$I:$I,AG109,実行度合表集計!$S:$S,$A$107,実行度合表集計!$D:$D,"&lt;&gt;")*1000</f>
        <v>#REF!</v>
      </c>
      <c r="AN109" s="857" t="e">
        <f ca="1">SUMIFS(INDIRECT("実行度合表集計!C"&amp;AN154,FALSE),実行度合表集計!$I:$I,AG109,実行度合表集計!$S:$S,$A$107,実行度合表集計!$D:$D,"&lt;&gt;")*集計フラグ3</f>
        <v>#REF!</v>
      </c>
      <c r="AO109" s="1699" t="str">
        <f>集計グループ3</f>
        <v>アクティブハウス</v>
      </c>
      <c r="AP109" s="1700"/>
      <c r="AQ109" s="1701"/>
      <c r="AR109" s="855" t="e">
        <f ca="1">SUMIFS(INDIRECT("実行度合表集計!C"&amp;AR154,FALSE),実行度合表集計!$I:$I,AO109,実行度合表集計!$S:$S,$A$107,実行度合表集計!$D:$D,"&lt;&gt;")</f>
        <v>#REF!</v>
      </c>
      <c r="AS109" s="845" t="e">
        <f t="shared" ca="1" si="160"/>
        <v>#REF!</v>
      </c>
      <c r="AT109" s="856" t="e">
        <f ca="1">SUMIFS(INDIRECT("実行度合表集計!C"&amp;AT154,FALSE),実行度合表集計!$I:$I,AO109,実行度合表集計!$S:$S,$A$107,実行度合表集計!$D:$D,"&lt;&gt;")</f>
        <v>#REF!</v>
      </c>
      <c r="AU109" s="855" t="e">
        <f ca="1">AT109-SUMIFS(実行度合表集計!$Q:$Q,実行度合表集計!$I:$I,AO109,実行度合表集計!$S:$S,$A$107,実行度合表集計!$D:$D,"&lt;&gt;")*1000</f>
        <v>#REF!</v>
      </c>
      <c r="AV109" s="857" t="e">
        <f ca="1">SUMIFS(INDIRECT("実行度合表集計!C"&amp;AV154,FALSE),実行度合表集計!$I:$I,AO109,実行度合表集計!$S:$S,$A$107,実行度合表集計!$D:$D,"&lt;&gt;")*集計フラグ3</f>
        <v>#REF!</v>
      </c>
      <c r="AW109" s="1699" t="str">
        <f>集計グループ3</f>
        <v>アクティブハウス</v>
      </c>
      <c r="AX109" s="1700"/>
      <c r="AY109" s="1701"/>
      <c r="AZ109" s="855" t="e">
        <f ca="1">SUMIFS(INDIRECT("実行度合表集計!C"&amp;AZ154,FALSE),実行度合表集計!$I:$I,AW109,実行度合表集計!$S:$S,$A$107,実行度合表集計!$D:$D,"&lt;&gt;")</f>
        <v>#REF!</v>
      </c>
      <c r="BA109" s="845" t="e">
        <f t="shared" ca="1" si="161"/>
        <v>#REF!</v>
      </c>
      <c r="BB109" s="856" t="e">
        <f ca="1">SUMIFS(INDIRECT("実行度合表集計!C"&amp;BB154,FALSE),実行度合表集計!$I:$I,AW109,実行度合表集計!$S:$S,$A$107,実行度合表集計!$D:$D,"&lt;&gt;")</f>
        <v>#REF!</v>
      </c>
      <c r="BC109" s="855" t="e">
        <f ca="1">BB109-SUMIFS(実行度合表集計!$Q:$Q,実行度合表集計!$I:$I,AW109,実行度合表集計!$S:$S,$A$107,実行度合表集計!$D:$D,"&lt;&gt;")*1000</f>
        <v>#REF!</v>
      </c>
      <c r="BD109" s="857" t="e">
        <f ca="1">SUMIFS(INDIRECT("実行度合表集計!C"&amp;BD154,FALSE),実行度合表集計!$I:$I,AW109,実行度合表集計!$S:$S,$A$107,実行度合表集計!$D:$D,"&lt;&gt;")*集計フラグ3</f>
        <v>#REF!</v>
      </c>
      <c r="BE109" s="858" t="e">
        <f t="shared" ca="1" si="150"/>
        <v>#REF!</v>
      </c>
      <c r="BF109" s="845" t="e">
        <f t="shared" ca="1" si="162"/>
        <v>#REF!</v>
      </c>
      <c r="BG109" s="855" t="e">
        <f t="shared" ca="1" si="151"/>
        <v>#REF!</v>
      </c>
      <c r="BH109" s="859" t="e">
        <f t="shared" ca="1" si="152"/>
        <v>#REF!</v>
      </c>
      <c r="BI109" s="1712"/>
      <c r="BJ109" s="854" t="s">
        <v>35</v>
      </c>
      <c r="BK109" s="1699" t="str">
        <f>集計グループ3</f>
        <v>アクティブハウス</v>
      </c>
      <c r="BL109" s="1700"/>
      <c r="BM109" s="1701"/>
      <c r="BN109" s="855" t="e">
        <f ca="1">SUMIFS(INDIRECT("実行度合表集計!C"&amp;BN154,FALSE),実行度合表集計!$I:$I,BK109,実行度合表集計!$S:$S,$A$107,実行度合表集計!$D:$D,"&lt;&gt;")</f>
        <v>#REF!</v>
      </c>
      <c r="BO109" s="845" t="e">
        <f t="shared" ca="1" si="163"/>
        <v>#REF!</v>
      </c>
      <c r="BP109" s="856" t="e">
        <f ca="1">SUMIFS(INDIRECT("実行度合表集計!C"&amp;BP154,FALSE),実行度合表集計!$I:$I,BK109,実行度合表集計!$S:$S,$A$107,実行度合表集計!$D:$D,"&lt;&gt;")</f>
        <v>#REF!</v>
      </c>
      <c r="BQ109" s="855" t="e">
        <f ca="1">BP109-SUMIFS(実行度合表集計!$Q:$Q,実行度合表集計!$I:$I,BK109,実行度合表集計!$S:$S,$A$107,実行度合表集計!$D:$D,"&lt;&gt;")*1000</f>
        <v>#REF!</v>
      </c>
      <c r="BR109" s="857" t="e">
        <f ca="1">SUMIFS(INDIRECT("実行度合表集計!C"&amp;BR154,FALSE),実行度合表集計!$I:$I,BK109,実行度合表集計!$S:$S,$A$107,実行度合表集計!$D:$D,"&lt;&gt;")*集計フラグ3</f>
        <v>#REF!</v>
      </c>
      <c r="BS109" s="1699" t="str">
        <f>集計グループ3</f>
        <v>アクティブハウス</v>
      </c>
      <c r="BT109" s="1700"/>
      <c r="BU109" s="1701"/>
      <c r="BV109" s="855" t="e">
        <f ca="1">SUMIFS(INDIRECT("実行度合表集計!C"&amp;BV154,FALSE),実行度合表集計!$I:$I,BS109,実行度合表集計!$S:$S,$A$107,実行度合表集計!$D:$D,"&lt;&gt;")</f>
        <v>#REF!</v>
      </c>
      <c r="BW109" s="845" t="e">
        <f t="shared" ca="1" si="164"/>
        <v>#REF!</v>
      </c>
      <c r="BX109" s="856" t="e">
        <f ca="1">SUMIFS(INDIRECT("実行度合表集計!C"&amp;BX154,FALSE),実行度合表集計!$I:$I,BS109,実行度合表集計!$S:$S,$A$107,実行度合表集計!$D:$D,"&lt;&gt;")</f>
        <v>#REF!</v>
      </c>
      <c r="BY109" s="855" t="e">
        <f ca="1">BX109-SUMIFS(実行度合表集計!$Q:$Q,実行度合表集計!$I:$I,BS109,実行度合表集計!$S:$S,$A$107,実行度合表集計!$D:$D,"&lt;&gt;")*1000</f>
        <v>#REF!</v>
      </c>
      <c r="BZ109" s="857" t="e">
        <f ca="1">SUMIFS(INDIRECT("実行度合表集計!C"&amp;BZ154,FALSE),実行度合表集計!$I:$I,BS109,実行度合表集計!$S:$S,$A$107,実行度合表集計!$D:$D,"&lt;&gt;")*集計フラグ3</f>
        <v>#REF!</v>
      </c>
      <c r="CA109" s="1699" t="str">
        <f>集計グループ3</f>
        <v>アクティブハウス</v>
      </c>
      <c r="CB109" s="1700"/>
      <c r="CC109" s="1701"/>
      <c r="CD109" s="855" t="e">
        <f ca="1">SUMIFS(INDIRECT("実行度合表集計!C"&amp;CD154,FALSE),実行度合表集計!$I:$I,CA109,実行度合表集計!$S:$S,$A$107,実行度合表集計!$D:$D,"&lt;&gt;")</f>
        <v>#REF!</v>
      </c>
      <c r="CE109" s="845" t="e">
        <f t="shared" ca="1" si="165"/>
        <v>#REF!</v>
      </c>
      <c r="CF109" s="856" t="e">
        <f ca="1">SUMIFS(INDIRECT("実行度合表集計!C"&amp;CF154,FALSE),実行度合表集計!$I:$I,CA109,実行度合表集計!$S:$S,$A$107,実行度合表集計!$D:$D,"&lt;&gt;")</f>
        <v>#REF!</v>
      </c>
      <c r="CG109" s="855" t="e">
        <f ca="1">CF109-SUMIFS(実行度合表集計!$Q:$Q,実行度合表集計!$I:$I,CA109,実行度合表集計!$S:$S,$A$107,実行度合表集計!$D:$D,"&lt;&gt;")*1000</f>
        <v>#REF!</v>
      </c>
      <c r="CH109" s="857" t="e">
        <f ca="1">SUMIFS(INDIRECT("実行度合表集計!C"&amp;CH154,FALSE),実行度合表集計!$I:$I,CA109,実行度合表集計!$S:$S,$A$107,実行度合表集計!$D:$D,"&lt;&gt;")*集計フラグ3</f>
        <v>#REF!</v>
      </c>
      <c r="CI109" s="858" t="e">
        <f t="shared" ca="1" si="166"/>
        <v>#REF!</v>
      </c>
      <c r="CJ109" s="845" t="e">
        <f t="shared" ca="1" si="167"/>
        <v>#REF!</v>
      </c>
      <c r="CK109" s="855" t="e">
        <f t="shared" ca="1" si="168"/>
        <v>#REF!</v>
      </c>
      <c r="CL109" s="857" t="e">
        <f t="shared" ca="1" si="169"/>
        <v>#REF!</v>
      </c>
      <c r="CM109" s="1712"/>
      <c r="CN109" s="854" t="s">
        <v>35</v>
      </c>
      <c r="CO109" s="1699" t="str">
        <f>集計グループ3</f>
        <v>アクティブハウス</v>
      </c>
      <c r="CP109" s="1700"/>
      <c r="CQ109" s="1701"/>
      <c r="CR109" s="855" t="e">
        <f ca="1">SUMIFS(INDIRECT("実行度合表集計!C"&amp;CR154,FALSE),実行度合表集計!$I:$I,CO109,実行度合表集計!$S:$S,$A$107,実行度合表集計!$D:$D,"&lt;&gt;")</f>
        <v>#REF!</v>
      </c>
      <c r="CS109" s="845" t="e">
        <f t="shared" ca="1" si="170"/>
        <v>#REF!</v>
      </c>
      <c r="CT109" s="856" t="e">
        <f ca="1">SUMIFS(INDIRECT("実行度合表集計!C"&amp;CT154,FALSE),実行度合表集計!$I:$I,CO109,実行度合表集計!$S:$S,$A$107,実行度合表集計!$D:$D,"&lt;&gt;")</f>
        <v>#REF!</v>
      </c>
      <c r="CU109" s="855" t="e">
        <f ca="1">CT109-SUMIFS(実行度合表集計!$Q:$Q,実行度合表集計!$I:$I,CO109,実行度合表集計!$S:$S,$A$107,実行度合表集計!$D:$D,"&lt;&gt;")*1000</f>
        <v>#REF!</v>
      </c>
      <c r="CV109" s="857" t="e">
        <f ca="1">SUMIFS(INDIRECT("実行度合表集計!C"&amp;CV154,FALSE),実行度合表集計!$I:$I,CO109,実行度合表集計!$S:$S,$A$107,実行度合表集計!$D:$D,"&lt;&gt;")*集計フラグ3</f>
        <v>#REF!</v>
      </c>
      <c r="CW109" s="1699" t="str">
        <f>集計グループ3</f>
        <v>アクティブハウス</v>
      </c>
      <c r="CX109" s="1700"/>
      <c r="CY109" s="1701"/>
      <c r="CZ109" s="855" t="e">
        <f ca="1">SUMIFS(INDIRECT("実行度合表集計!C"&amp;CZ154,FALSE),実行度合表集計!$I:$I,CW109,実行度合表集計!$S:$S,$A$107,実行度合表集計!$D:$D,"&lt;&gt;")</f>
        <v>#REF!</v>
      </c>
      <c r="DA109" s="845" t="e">
        <f t="shared" ca="1" si="171"/>
        <v>#REF!</v>
      </c>
      <c r="DB109" s="856" t="e">
        <f ca="1">SUMIFS(INDIRECT("実行度合表集計!C"&amp;DB154,FALSE),実行度合表集計!$I:$I,CW109,実行度合表集計!$S:$S,$A$107,実行度合表集計!$D:$D,"&lt;&gt;")</f>
        <v>#REF!</v>
      </c>
      <c r="DC109" s="855" t="e">
        <f ca="1">DB109-SUMIFS(実行度合表集計!$Q:$Q,実行度合表集計!$I:$I,CW109,実行度合表集計!$S:$S,$A$107,実行度合表集計!$D:$D,"&lt;&gt;")*1000</f>
        <v>#REF!</v>
      </c>
      <c r="DD109" s="857" t="e">
        <f ca="1">SUMIFS(INDIRECT("実行度合表集計!C"&amp;DD154,FALSE),実行度合表集計!$I:$I,CW109,実行度合表集計!$S:$S,$A$107,実行度合表集計!$D:$D,"&lt;&gt;")*集計フラグ3</f>
        <v>#REF!</v>
      </c>
      <c r="DE109" s="1699" t="str">
        <f>集計グループ3</f>
        <v>アクティブハウス</v>
      </c>
      <c r="DF109" s="1700"/>
      <c r="DG109" s="1701"/>
      <c r="DH109" s="855" t="e">
        <f ca="1">SUMIFS(INDIRECT("実行度合表集計!C"&amp;DH154,FALSE),実行度合表集計!$I:$I,DE109,実行度合表集計!$S:$S,$A$107,実行度合表集計!$D:$D,"&lt;&gt;")</f>
        <v>#REF!</v>
      </c>
      <c r="DI109" s="845" t="e">
        <f t="shared" ca="1" si="172"/>
        <v>#REF!</v>
      </c>
      <c r="DJ109" s="856" t="e">
        <f ca="1">SUMIFS(INDIRECT("実行度合表集計!C"&amp;DJ154,FALSE),実行度合表集計!$I:$I,DE109,実行度合表集計!$S:$S,$A$107,実行度合表集計!$D:$D,"&lt;&gt;")</f>
        <v>#REF!</v>
      </c>
      <c r="DK109" s="855" t="e">
        <f ca="1">DJ109-SUMIFS(実行度合表集計!$Q:$Q,実行度合表集計!$I:$I,DE109,実行度合表集計!$S:$S,$A$107,実行度合表集計!$D:$D,"&lt;&gt;")*1000</f>
        <v>#REF!</v>
      </c>
      <c r="DL109" s="857" t="e">
        <f ca="1">SUMIFS(INDIRECT("実行度合表集計!C"&amp;DL154,FALSE),実行度合表集計!$I:$I,DE109,実行度合表集計!$S:$S,$A$107,実行度合表集計!$D:$D,"&lt;&gt;")*集計フラグ3</f>
        <v>#REF!</v>
      </c>
      <c r="DM109" s="858" t="e">
        <f t="shared" ca="1" si="153"/>
        <v>#REF!</v>
      </c>
      <c r="DN109" s="845" t="e">
        <f t="shared" ca="1" si="173"/>
        <v>#REF!</v>
      </c>
      <c r="DO109" s="855" t="e">
        <f t="shared" ca="1" si="174"/>
        <v>#REF!</v>
      </c>
      <c r="DP109" s="859" t="e">
        <f t="shared" ca="1" si="154"/>
        <v>#REF!</v>
      </c>
      <c r="DR109" s="851"/>
      <c r="DS109" s="852"/>
      <c r="DT109" s="973"/>
    </row>
    <row r="110" spans="1:124" ht="14.1" customHeight="1" x14ac:dyDescent="0.25">
      <c r="A110" s="1712"/>
      <c r="B110" s="854" t="s">
        <v>36</v>
      </c>
      <c r="C110" s="1699" t="str">
        <f>集計グループ4</f>
        <v>君津住宅</v>
      </c>
      <c r="D110" s="1700"/>
      <c r="E110" s="1701"/>
      <c r="F110" s="855" t="e">
        <f ca="1">SUMIFS(INDIRECT("実行度合表集計!C"&amp;F154,FALSE),実行度合表集計!$I:$I,C110,実行度合表集計!$S:$S,$A$107,実行度合表集計!$D:$D,"&lt;&gt;")</f>
        <v>#REF!</v>
      </c>
      <c r="G110" s="845" t="e">
        <f t="shared" ca="1" si="155"/>
        <v>#REF!</v>
      </c>
      <c r="H110" s="856" t="e">
        <f ca="1">SUMIFS(INDIRECT("実行度合表集計!C"&amp;H154,FALSE),実行度合表集計!$I:$I,C110,実行度合表集計!$S:$S,$A$107,実行度合表集計!$D:$D,"&lt;&gt;")</f>
        <v>#REF!</v>
      </c>
      <c r="I110" s="855" t="e">
        <f ca="1">H110-SUMIFS(実行度合表集計!$Q:$Q,実行度合表集計!$I:$I,C110,実行度合表集計!$S:$S,$A$107,実行度合表集計!$D:$D,"&lt;&gt;")*1000</f>
        <v>#REF!</v>
      </c>
      <c r="J110" s="857" t="e">
        <f ca="1">SUMIFS(INDIRECT("実行度合表集計!C"&amp;J154,FALSE),実行度合表集計!$I:$I,C110,実行度合表集計!$S:$S,$A$107,実行度合表集計!$D:$D,"&lt;&gt;")*集計フラグ4</f>
        <v>#REF!</v>
      </c>
      <c r="K110" s="1699" t="str">
        <f>集計グループ4</f>
        <v>君津住宅</v>
      </c>
      <c r="L110" s="1700"/>
      <c r="M110" s="1701"/>
      <c r="N110" s="855" t="e">
        <f ca="1">SUMIFS(INDIRECT("実行度合表集計!C"&amp;N154,FALSE),実行度合表集計!$I:$I,K110,実行度合表集計!$S:$S,$A$107,実行度合表集計!$D:$D,"&lt;&gt;")</f>
        <v>#REF!</v>
      </c>
      <c r="O110" s="845" t="e">
        <f t="shared" ca="1" si="156"/>
        <v>#REF!</v>
      </c>
      <c r="P110" s="856" t="e">
        <f ca="1">SUMIFS(INDIRECT("実行度合表集計!C"&amp;P154,FALSE),実行度合表集計!$I:$I,K110,実行度合表集計!$S:$S,$A$107,実行度合表集計!$D:$D,"&lt;&gt;")</f>
        <v>#REF!</v>
      </c>
      <c r="Q110" s="855" t="e">
        <f ca="1">P110-SUMIFS(実行度合表集計!$Q:$Q,実行度合表集計!$I:$I,K110,実行度合表集計!$S:$S,$A$107,実行度合表集計!$D:$D,"&lt;&gt;")*1000</f>
        <v>#REF!</v>
      </c>
      <c r="R110" s="857" t="e">
        <f ca="1">SUMIFS(INDIRECT("実行度合表集計!C"&amp;R154,FALSE),実行度合表集計!$I:$I,K110,実行度合表集計!$S:$S,$A$107,実行度合表集計!$D:$D,"&lt;&gt;")*集計フラグ4</f>
        <v>#REF!</v>
      </c>
      <c r="S110" s="1699" t="str">
        <f>集計グループ4</f>
        <v>君津住宅</v>
      </c>
      <c r="T110" s="1700"/>
      <c r="U110" s="1701"/>
      <c r="V110" s="855" t="e">
        <f ca="1">SUMIFS(INDIRECT("実行度合表集計!C"&amp;V154,FALSE),実行度合表集計!$I:$I,S110,実行度合表集計!$S:$S,$A$107,実行度合表集計!$D:$D,"&lt;&gt;")</f>
        <v>#REF!</v>
      </c>
      <c r="W110" s="845" t="e">
        <f t="shared" ca="1" si="157"/>
        <v>#REF!</v>
      </c>
      <c r="X110" s="856" t="e">
        <f ca="1">SUMIFS(INDIRECT("実行度合表集計!C"&amp;X154,FALSE),実行度合表集計!$I:$I,S110,実行度合表集計!$S:$S,$A$107,実行度合表集計!$D:$D,"&lt;&gt;")</f>
        <v>#REF!</v>
      </c>
      <c r="Y110" s="855" t="e">
        <f ca="1">X110-SUMIFS(実行度合表集計!$Q:$Q,実行度合表集計!$I:$I,S110,実行度合表集計!$S:$S,$A$107,実行度合表集計!$D:$D,"&lt;&gt;")*1000</f>
        <v>#REF!</v>
      </c>
      <c r="Z110" s="857" t="e">
        <f ca="1">SUMIFS(INDIRECT("実行度合表集計!C"&amp;Z154,FALSE),実行度合表集計!$I:$I,S110,実行度合表集計!$S:$S,$A$107,実行度合表集計!$D:$D,"&lt;&gt;")*集計フラグ4</f>
        <v>#REF!</v>
      </c>
      <c r="AA110" s="858" t="e">
        <f t="shared" ca="1" si="147"/>
        <v>#REF!</v>
      </c>
      <c r="AB110" s="845" t="e">
        <f t="shared" ca="1" si="158"/>
        <v>#REF!</v>
      </c>
      <c r="AC110" s="855" t="e">
        <f t="shared" ca="1" si="148"/>
        <v>#REF!</v>
      </c>
      <c r="AD110" s="857" t="e">
        <f t="shared" ca="1" si="149"/>
        <v>#REF!</v>
      </c>
      <c r="AE110" s="1712"/>
      <c r="AF110" s="854" t="s">
        <v>36</v>
      </c>
      <c r="AG110" s="1699" t="str">
        <f>集計グループ4</f>
        <v>君津住宅</v>
      </c>
      <c r="AH110" s="1700"/>
      <c r="AI110" s="1701"/>
      <c r="AJ110" s="855" t="e">
        <f ca="1">SUMIFS(INDIRECT("実行度合表集計!C"&amp;AJ154,FALSE),実行度合表集計!$I:$I,AG110,実行度合表集計!$S:$S,$A$107,実行度合表集計!$D:$D,"&lt;&gt;")</f>
        <v>#REF!</v>
      </c>
      <c r="AK110" s="845" t="e">
        <f t="shared" ca="1" si="159"/>
        <v>#REF!</v>
      </c>
      <c r="AL110" s="856" t="e">
        <f ca="1">SUMIFS(INDIRECT("実行度合表集計!C"&amp;AL154,FALSE),実行度合表集計!$I:$I,AG110,実行度合表集計!$S:$S,$A$107,実行度合表集計!$D:$D,"&lt;&gt;")</f>
        <v>#REF!</v>
      </c>
      <c r="AM110" s="855" t="e">
        <f ca="1">AL110-SUMIFS(実行度合表集計!$Q:$Q,実行度合表集計!$I:$I,AG110,実行度合表集計!$S:$S,$A$107,実行度合表集計!$D:$D,"&lt;&gt;")*1000</f>
        <v>#REF!</v>
      </c>
      <c r="AN110" s="857" t="e">
        <f ca="1">SUMIFS(INDIRECT("実行度合表集計!C"&amp;AN154,FALSE),実行度合表集計!$I:$I,AG110,実行度合表集計!$S:$S,$A$107,実行度合表集計!$D:$D,"&lt;&gt;")*集計フラグ4</f>
        <v>#REF!</v>
      </c>
      <c r="AO110" s="1699" t="str">
        <f>集計グループ4</f>
        <v>君津住宅</v>
      </c>
      <c r="AP110" s="1700"/>
      <c r="AQ110" s="1701"/>
      <c r="AR110" s="855" t="e">
        <f ca="1">SUMIFS(INDIRECT("実行度合表集計!C"&amp;AR154,FALSE),実行度合表集計!$I:$I,AO110,実行度合表集計!$S:$S,$A$107,実行度合表集計!$D:$D,"&lt;&gt;")</f>
        <v>#REF!</v>
      </c>
      <c r="AS110" s="845" t="e">
        <f t="shared" ca="1" si="160"/>
        <v>#REF!</v>
      </c>
      <c r="AT110" s="856" t="e">
        <f ca="1">SUMIFS(INDIRECT("実行度合表集計!C"&amp;AT154,FALSE),実行度合表集計!$I:$I,AO110,実行度合表集計!$S:$S,$A$107,実行度合表集計!$D:$D,"&lt;&gt;")</f>
        <v>#REF!</v>
      </c>
      <c r="AU110" s="855" t="e">
        <f ca="1">AT110-SUMIFS(実行度合表集計!$Q:$Q,実行度合表集計!$I:$I,AO110,実行度合表集計!$S:$S,$A$107,実行度合表集計!$D:$D,"&lt;&gt;")*1000</f>
        <v>#REF!</v>
      </c>
      <c r="AV110" s="857" t="e">
        <f ca="1">SUMIFS(INDIRECT("実行度合表集計!C"&amp;AV154,FALSE),実行度合表集計!$I:$I,AO110,実行度合表集計!$S:$S,$A$107,実行度合表集計!$D:$D,"&lt;&gt;")*集計フラグ4</f>
        <v>#REF!</v>
      </c>
      <c r="AW110" s="1699" t="str">
        <f>集計グループ4</f>
        <v>君津住宅</v>
      </c>
      <c r="AX110" s="1700"/>
      <c r="AY110" s="1701"/>
      <c r="AZ110" s="855" t="e">
        <f ca="1">SUMIFS(INDIRECT("実行度合表集計!C"&amp;AZ154,FALSE),実行度合表集計!$I:$I,AW110,実行度合表集計!$S:$S,$A$107,実行度合表集計!$D:$D,"&lt;&gt;")</f>
        <v>#REF!</v>
      </c>
      <c r="BA110" s="845" t="e">
        <f t="shared" ca="1" si="161"/>
        <v>#REF!</v>
      </c>
      <c r="BB110" s="856" t="e">
        <f ca="1">SUMIFS(INDIRECT("実行度合表集計!C"&amp;BB154,FALSE),実行度合表集計!$I:$I,AW110,実行度合表集計!$S:$S,$A$107,実行度合表集計!$D:$D,"&lt;&gt;")</f>
        <v>#REF!</v>
      </c>
      <c r="BC110" s="855" t="e">
        <f ca="1">BB110-SUMIFS(実行度合表集計!$Q:$Q,実行度合表集計!$I:$I,AW110,実行度合表集計!$S:$S,$A$107,実行度合表集計!$D:$D,"&lt;&gt;")*1000</f>
        <v>#REF!</v>
      </c>
      <c r="BD110" s="857" t="e">
        <f ca="1">SUMIFS(INDIRECT("実行度合表集計!C"&amp;BD154,FALSE),実行度合表集計!$I:$I,AW110,実行度合表集計!$S:$S,$A$107,実行度合表集計!$D:$D,"&lt;&gt;")*集計フラグ4</f>
        <v>#REF!</v>
      </c>
      <c r="BE110" s="858" t="e">
        <f t="shared" ca="1" si="150"/>
        <v>#REF!</v>
      </c>
      <c r="BF110" s="845" t="e">
        <f t="shared" ca="1" si="162"/>
        <v>#REF!</v>
      </c>
      <c r="BG110" s="855" t="e">
        <f t="shared" ca="1" si="151"/>
        <v>#REF!</v>
      </c>
      <c r="BH110" s="859" t="e">
        <f t="shared" ca="1" si="152"/>
        <v>#REF!</v>
      </c>
      <c r="BI110" s="1712"/>
      <c r="BJ110" s="854" t="s">
        <v>36</v>
      </c>
      <c r="BK110" s="1699" t="str">
        <f>集計グループ4</f>
        <v>君津住宅</v>
      </c>
      <c r="BL110" s="1700"/>
      <c r="BM110" s="1701"/>
      <c r="BN110" s="855" t="e">
        <f ca="1">SUMIFS(INDIRECT("実行度合表集計!C"&amp;BN154,FALSE),実行度合表集計!$I:$I,BK110,実行度合表集計!$S:$S,$A$107,実行度合表集計!$D:$D,"&lt;&gt;")</f>
        <v>#REF!</v>
      </c>
      <c r="BO110" s="845" t="e">
        <f t="shared" ca="1" si="163"/>
        <v>#REF!</v>
      </c>
      <c r="BP110" s="856" t="e">
        <f ca="1">SUMIFS(INDIRECT("実行度合表集計!C"&amp;BP154,FALSE),実行度合表集計!$I:$I,BK110,実行度合表集計!$S:$S,$A$107,実行度合表集計!$D:$D,"&lt;&gt;")</f>
        <v>#REF!</v>
      </c>
      <c r="BQ110" s="855" t="e">
        <f ca="1">BP110-SUMIFS(実行度合表集計!$Q:$Q,実行度合表集計!$I:$I,BK110,実行度合表集計!$S:$S,$A$107,実行度合表集計!$D:$D,"&lt;&gt;")*1000</f>
        <v>#REF!</v>
      </c>
      <c r="BR110" s="857" t="e">
        <f ca="1">SUMIFS(INDIRECT("実行度合表集計!C"&amp;BR154,FALSE),実行度合表集計!$I:$I,BK110,実行度合表集計!$S:$S,$A$107,実行度合表集計!$D:$D,"&lt;&gt;")*集計フラグ4</f>
        <v>#REF!</v>
      </c>
      <c r="BS110" s="1699" t="str">
        <f>集計グループ4</f>
        <v>君津住宅</v>
      </c>
      <c r="BT110" s="1700"/>
      <c r="BU110" s="1701"/>
      <c r="BV110" s="855" t="e">
        <f ca="1">SUMIFS(INDIRECT("実行度合表集計!C"&amp;BV154,FALSE),実行度合表集計!$I:$I,BS110,実行度合表集計!$S:$S,$A$107,実行度合表集計!$D:$D,"&lt;&gt;")</f>
        <v>#REF!</v>
      </c>
      <c r="BW110" s="845" t="e">
        <f t="shared" ca="1" si="164"/>
        <v>#REF!</v>
      </c>
      <c r="BX110" s="856" t="e">
        <f ca="1">SUMIFS(INDIRECT("実行度合表集計!C"&amp;BX154,FALSE),実行度合表集計!$I:$I,BS110,実行度合表集計!$S:$S,$A$107,実行度合表集計!$D:$D,"&lt;&gt;")</f>
        <v>#REF!</v>
      </c>
      <c r="BY110" s="855" t="e">
        <f ca="1">BX110-SUMIFS(実行度合表集計!$Q:$Q,実行度合表集計!$I:$I,BS110,実行度合表集計!$S:$S,$A$107,実行度合表集計!$D:$D,"&lt;&gt;")*1000</f>
        <v>#REF!</v>
      </c>
      <c r="BZ110" s="857" t="e">
        <f ca="1">SUMIFS(INDIRECT("実行度合表集計!C"&amp;BZ154,FALSE),実行度合表集計!$I:$I,BS110,実行度合表集計!$S:$S,$A$107,実行度合表集計!$D:$D,"&lt;&gt;")*集計フラグ4</f>
        <v>#REF!</v>
      </c>
      <c r="CA110" s="1699" t="str">
        <f>集計グループ4</f>
        <v>君津住宅</v>
      </c>
      <c r="CB110" s="1700"/>
      <c r="CC110" s="1701"/>
      <c r="CD110" s="855" t="e">
        <f ca="1">SUMIFS(INDIRECT("実行度合表集計!C"&amp;CD154,FALSE),実行度合表集計!$I:$I,CA110,実行度合表集計!$S:$S,$A$107,実行度合表集計!$D:$D,"&lt;&gt;")</f>
        <v>#REF!</v>
      </c>
      <c r="CE110" s="845" t="e">
        <f t="shared" ca="1" si="165"/>
        <v>#REF!</v>
      </c>
      <c r="CF110" s="856" t="e">
        <f ca="1">SUMIFS(INDIRECT("実行度合表集計!C"&amp;CF154,FALSE),実行度合表集計!$I:$I,CA110,実行度合表集計!$S:$S,$A$107,実行度合表集計!$D:$D,"&lt;&gt;")</f>
        <v>#REF!</v>
      </c>
      <c r="CG110" s="855" t="e">
        <f ca="1">CF110-SUMIFS(実行度合表集計!$Q:$Q,実行度合表集計!$I:$I,CA110,実行度合表集計!$S:$S,$A$107,実行度合表集計!$D:$D,"&lt;&gt;")*1000</f>
        <v>#REF!</v>
      </c>
      <c r="CH110" s="857" t="e">
        <f ca="1">SUMIFS(INDIRECT("実行度合表集計!C"&amp;CH154,FALSE),実行度合表集計!$I:$I,CA110,実行度合表集計!$S:$S,$A$107,実行度合表集計!$D:$D,"&lt;&gt;")*集計フラグ4</f>
        <v>#REF!</v>
      </c>
      <c r="CI110" s="858" t="e">
        <f t="shared" ca="1" si="166"/>
        <v>#REF!</v>
      </c>
      <c r="CJ110" s="845" t="e">
        <f t="shared" ca="1" si="167"/>
        <v>#REF!</v>
      </c>
      <c r="CK110" s="855" t="e">
        <f t="shared" ca="1" si="168"/>
        <v>#REF!</v>
      </c>
      <c r="CL110" s="857" t="e">
        <f t="shared" ca="1" si="169"/>
        <v>#REF!</v>
      </c>
      <c r="CM110" s="1712"/>
      <c r="CN110" s="854" t="s">
        <v>36</v>
      </c>
      <c r="CO110" s="1699" t="str">
        <f>集計グループ4</f>
        <v>君津住宅</v>
      </c>
      <c r="CP110" s="1700"/>
      <c r="CQ110" s="1701"/>
      <c r="CR110" s="855" t="e">
        <f ca="1">SUMIFS(INDIRECT("実行度合表集計!C"&amp;CR154,FALSE),実行度合表集計!$I:$I,CO110,実行度合表集計!$S:$S,$A$107,実行度合表集計!$D:$D,"&lt;&gt;")</f>
        <v>#REF!</v>
      </c>
      <c r="CS110" s="845" t="e">
        <f t="shared" ca="1" si="170"/>
        <v>#REF!</v>
      </c>
      <c r="CT110" s="856" t="e">
        <f ca="1">SUMIFS(INDIRECT("実行度合表集計!C"&amp;CT154,FALSE),実行度合表集計!$I:$I,CO110,実行度合表集計!$S:$S,$A$107,実行度合表集計!$D:$D,"&lt;&gt;")</f>
        <v>#REF!</v>
      </c>
      <c r="CU110" s="855" t="e">
        <f ca="1">CT110-SUMIFS(実行度合表集計!$Q:$Q,実行度合表集計!$I:$I,CO110,実行度合表集計!$S:$S,$A$107,実行度合表集計!$D:$D,"&lt;&gt;")*1000</f>
        <v>#REF!</v>
      </c>
      <c r="CV110" s="857" t="e">
        <f ca="1">SUMIFS(INDIRECT("実行度合表集計!C"&amp;CV154,FALSE),実行度合表集計!$I:$I,CO110,実行度合表集計!$S:$S,$A$107,実行度合表集計!$D:$D,"&lt;&gt;")*集計フラグ4</f>
        <v>#REF!</v>
      </c>
      <c r="CW110" s="1699" t="str">
        <f>集計グループ4</f>
        <v>君津住宅</v>
      </c>
      <c r="CX110" s="1700"/>
      <c r="CY110" s="1701"/>
      <c r="CZ110" s="855" t="e">
        <f ca="1">SUMIFS(INDIRECT("実行度合表集計!C"&amp;CZ154,FALSE),実行度合表集計!$I:$I,CW110,実行度合表集計!$S:$S,$A$107,実行度合表集計!$D:$D,"&lt;&gt;")</f>
        <v>#REF!</v>
      </c>
      <c r="DA110" s="845" t="e">
        <f t="shared" ca="1" si="171"/>
        <v>#REF!</v>
      </c>
      <c r="DB110" s="856" t="e">
        <f ca="1">SUMIFS(INDIRECT("実行度合表集計!C"&amp;DB154,FALSE),実行度合表集計!$I:$I,CW110,実行度合表集計!$S:$S,$A$107,実行度合表集計!$D:$D,"&lt;&gt;")</f>
        <v>#REF!</v>
      </c>
      <c r="DC110" s="855" t="e">
        <f ca="1">DB110-SUMIFS(実行度合表集計!$Q:$Q,実行度合表集計!$I:$I,CW110,実行度合表集計!$S:$S,$A$107,実行度合表集計!$D:$D,"&lt;&gt;")*1000</f>
        <v>#REF!</v>
      </c>
      <c r="DD110" s="857" t="e">
        <f ca="1">SUMIFS(INDIRECT("実行度合表集計!C"&amp;DD154,FALSE),実行度合表集計!$I:$I,CW110,実行度合表集計!$S:$S,$A$107,実行度合表集計!$D:$D,"&lt;&gt;")*集計フラグ4</f>
        <v>#REF!</v>
      </c>
      <c r="DE110" s="1699" t="str">
        <f>集計グループ4</f>
        <v>君津住宅</v>
      </c>
      <c r="DF110" s="1700"/>
      <c r="DG110" s="1701"/>
      <c r="DH110" s="855" t="e">
        <f ca="1">SUMIFS(INDIRECT("実行度合表集計!C"&amp;DH154,FALSE),実行度合表集計!$I:$I,DE110,実行度合表集計!$S:$S,$A$107,実行度合表集計!$D:$D,"&lt;&gt;")</f>
        <v>#REF!</v>
      </c>
      <c r="DI110" s="845" t="e">
        <f t="shared" ca="1" si="172"/>
        <v>#REF!</v>
      </c>
      <c r="DJ110" s="856" t="e">
        <f ca="1">SUMIFS(INDIRECT("実行度合表集計!C"&amp;DJ154,FALSE),実行度合表集計!$I:$I,DE110,実行度合表集計!$S:$S,$A$107,実行度合表集計!$D:$D,"&lt;&gt;")</f>
        <v>#REF!</v>
      </c>
      <c r="DK110" s="855" t="e">
        <f ca="1">DJ110-SUMIFS(実行度合表集計!$Q:$Q,実行度合表集計!$I:$I,DE110,実行度合表集計!$S:$S,$A$107,実行度合表集計!$D:$D,"&lt;&gt;")*1000</f>
        <v>#REF!</v>
      </c>
      <c r="DL110" s="857" t="e">
        <f ca="1">SUMIFS(INDIRECT("実行度合表集計!C"&amp;DL154,FALSE),実行度合表集計!$I:$I,DE110,実行度合表集計!$S:$S,$A$107,実行度合表集計!$D:$D,"&lt;&gt;")*集計フラグ4</f>
        <v>#REF!</v>
      </c>
      <c r="DM110" s="858" t="e">
        <f t="shared" ca="1" si="153"/>
        <v>#REF!</v>
      </c>
      <c r="DN110" s="845" t="e">
        <f t="shared" ca="1" si="173"/>
        <v>#REF!</v>
      </c>
      <c r="DO110" s="855" t="e">
        <f t="shared" ca="1" si="174"/>
        <v>#REF!</v>
      </c>
      <c r="DP110" s="859" t="e">
        <f t="shared" ca="1" si="154"/>
        <v>#REF!</v>
      </c>
      <c r="DR110" s="851"/>
      <c r="DS110" s="852"/>
      <c r="DT110" s="853"/>
    </row>
    <row r="111" spans="1:124" ht="14.1" customHeight="1" x14ac:dyDescent="0.25">
      <c r="A111" s="1712"/>
      <c r="B111" s="854" t="s">
        <v>37</v>
      </c>
      <c r="C111" s="1699" t="str">
        <f>集計グループ5</f>
        <v>Graph熊本</v>
      </c>
      <c r="D111" s="1700"/>
      <c r="E111" s="1701"/>
      <c r="F111" s="855" t="e">
        <f ca="1">SUMIFS(INDIRECT("実行度合表集計!C"&amp;F154,FALSE),実行度合表集計!$I:$I,C111,実行度合表集計!$S:$S,$A$107,実行度合表集計!$D:$D,"&lt;&gt;")</f>
        <v>#REF!</v>
      </c>
      <c r="G111" s="845" t="e">
        <f t="shared" ca="1" si="155"/>
        <v>#REF!</v>
      </c>
      <c r="H111" s="856" t="e">
        <f ca="1">SUMIFS(INDIRECT("実行度合表集計!C"&amp;H154,FALSE),実行度合表集計!$I:$I,C111,実行度合表集計!$S:$S,$A$107,実行度合表集計!$D:$D,"&lt;&gt;")</f>
        <v>#REF!</v>
      </c>
      <c r="I111" s="855" t="e">
        <f ca="1">H111-SUMIFS(実行度合表集計!$Q:$Q,実行度合表集計!$I:$I,C111,実行度合表集計!$S:$S,$A$107,実行度合表集計!$D:$D,"&lt;&gt;")*1000</f>
        <v>#REF!</v>
      </c>
      <c r="J111" s="857" t="e">
        <f ca="1">SUMIFS(INDIRECT("実行度合表集計!C"&amp;J154,FALSE),実行度合表集計!$I:$I,C111,実行度合表集計!$S:$S,$A$107,実行度合表集計!$D:$D,"&lt;&gt;")*集計フラグ5</f>
        <v>#REF!</v>
      </c>
      <c r="K111" s="1699" t="str">
        <f>集計グループ5</f>
        <v>Graph熊本</v>
      </c>
      <c r="L111" s="1700"/>
      <c r="M111" s="1701"/>
      <c r="N111" s="855" t="e">
        <f ca="1">SUMIFS(INDIRECT("実行度合表集計!C"&amp;N154,FALSE),実行度合表集計!$I:$I,K111,実行度合表集計!$S:$S,$A$107,実行度合表集計!$D:$D,"&lt;&gt;")</f>
        <v>#REF!</v>
      </c>
      <c r="O111" s="845" t="e">
        <f t="shared" ca="1" si="156"/>
        <v>#REF!</v>
      </c>
      <c r="P111" s="856" t="e">
        <f ca="1">SUMIFS(INDIRECT("実行度合表集計!C"&amp;P154,FALSE),実行度合表集計!$I:$I,K111,実行度合表集計!$S:$S,$A$107,実行度合表集計!$D:$D,"&lt;&gt;")</f>
        <v>#REF!</v>
      </c>
      <c r="Q111" s="855" t="e">
        <f ca="1">P111-SUMIFS(実行度合表集計!$Q:$Q,実行度合表集計!$I:$I,K111,実行度合表集計!$S:$S,$A$107,実行度合表集計!$D:$D,"&lt;&gt;")*1000</f>
        <v>#REF!</v>
      </c>
      <c r="R111" s="857" t="e">
        <f ca="1">SUMIFS(INDIRECT("実行度合表集計!C"&amp;R154,FALSE),実行度合表集計!$I:$I,K111,実行度合表集計!$S:$S,$A$107,実行度合表集計!$D:$D,"&lt;&gt;")*集計フラグ5</f>
        <v>#REF!</v>
      </c>
      <c r="S111" s="1699" t="str">
        <f>集計グループ5</f>
        <v>Graph熊本</v>
      </c>
      <c r="T111" s="1700"/>
      <c r="U111" s="1701"/>
      <c r="V111" s="855" t="e">
        <f ca="1">SUMIFS(INDIRECT("実行度合表集計!C"&amp;V154,FALSE),実行度合表集計!$I:$I,S111,実行度合表集計!$S:$S,$A$107,実行度合表集計!$D:$D,"&lt;&gt;")</f>
        <v>#REF!</v>
      </c>
      <c r="W111" s="845" t="e">
        <f t="shared" ca="1" si="157"/>
        <v>#REF!</v>
      </c>
      <c r="X111" s="856" t="e">
        <f ca="1">SUMIFS(INDIRECT("実行度合表集計!C"&amp;X154,FALSE),実行度合表集計!$I:$I,S111,実行度合表集計!$S:$S,$A$107,実行度合表集計!$D:$D,"&lt;&gt;")</f>
        <v>#REF!</v>
      </c>
      <c r="Y111" s="855" t="e">
        <f ca="1">X111-SUMIFS(実行度合表集計!$Q:$Q,実行度合表集計!$I:$I,S111,実行度合表集計!$S:$S,$A$107,実行度合表集計!$D:$D,"&lt;&gt;")*1000</f>
        <v>#REF!</v>
      </c>
      <c r="Z111" s="857" t="e">
        <f ca="1">SUMIFS(INDIRECT("実行度合表集計!C"&amp;Z154,FALSE),実行度合表集計!$I:$I,S111,実行度合表集計!$S:$S,$A$107,実行度合表集計!$D:$D,"&lt;&gt;")*集計フラグ5</f>
        <v>#REF!</v>
      </c>
      <c r="AA111" s="858" t="e">
        <f t="shared" ca="1" si="147"/>
        <v>#REF!</v>
      </c>
      <c r="AB111" s="845" t="e">
        <f t="shared" ca="1" si="158"/>
        <v>#REF!</v>
      </c>
      <c r="AC111" s="855" t="e">
        <f t="shared" ca="1" si="148"/>
        <v>#REF!</v>
      </c>
      <c r="AD111" s="857" t="e">
        <f t="shared" ca="1" si="149"/>
        <v>#REF!</v>
      </c>
      <c r="AE111" s="1712"/>
      <c r="AF111" s="854" t="s">
        <v>37</v>
      </c>
      <c r="AG111" s="1699" t="str">
        <f>集計グループ5</f>
        <v>Graph熊本</v>
      </c>
      <c r="AH111" s="1700"/>
      <c r="AI111" s="1701"/>
      <c r="AJ111" s="855" t="e">
        <f ca="1">SUMIFS(INDIRECT("実行度合表集計!C"&amp;AJ154,FALSE),実行度合表集計!$I:$I,AG111,実行度合表集計!$S:$S,$A$107,実行度合表集計!$D:$D,"&lt;&gt;")</f>
        <v>#REF!</v>
      </c>
      <c r="AK111" s="845" t="e">
        <f t="shared" ca="1" si="159"/>
        <v>#REF!</v>
      </c>
      <c r="AL111" s="856" t="e">
        <f ca="1">SUMIFS(INDIRECT("実行度合表集計!C"&amp;AL154,FALSE),実行度合表集計!$I:$I,AG111,実行度合表集計!$S:$S,$A$107,実行度合表集計!$D:$D,"&lt;&gt;")</f>
        <v>#REF!</v>
      </c>
      <c r="AM111" s="855" t="e">
        <f ca="1">AL111-SUMIFS(実行度合表集計!$Q:$Q,実行度合表集計!$I:$I,AG111,実行度合表集計!$S:$S,$A$107,実行度合表集計!$D:$D,"&lt;&gt;")*1000</f>
        <v>#REF!</v>
      </c>
      <c r="AN111" s="857" t="e">
        <f ca="1">SUMIFS(INDIRECT("実行度合表集計!C"&amp;AN154,FALSE),実行度合表集計!$I:$I,AG111,実行度合表集計!$S:$S,$A$107,実行度合表集計!$D:$D,"&lt;&gt;")*集計フラグ5</f>
        <v>#REF!</v>
      </c>
      <c r="AO111" s="1699" t="str">
        <f>集計グループ5</f>
        <v>Graph熊本</v>
      </c>
      <c r="AP111" s="1700"/>
      <c r="AQ111" s="1701"/>
      <c r="AR111" s="855" t="e">
        <f ca="1">SUMIFS(INDIRECT("実行度合表集計!C"&amp;AR154,FALSE),実行度合表集計!$I:$I,AO111,実行度合表集計!$S:$S,$A$107,実行度合表集計!$D:$D,"&lt;&gt;")</f>
        <v>#REF!</v>
      </c>
      <c r="AS111" s="845" t="e">
        <f t="shared" ca="1" si="160"/>
        <v>#REF!</v>
      </c>
      <c r="AT111" s="856" t="e">
        <f ca="1">SUMIFS(INDIRECT("実行度合表集計!C"&amp;AT154,FALSE),実行度合表集計!$I:$I,AO111,実行度合表集計!$S:$S,$A$107,実行度合表集計!$D:$D,"&lt;&gt;")</f>
        <v>#REF!</v>
      </c>
      <c r="AU111" s="855" t="e">
        <f ca="1">AT111-SUMIFS(実行度合表集計!$Q:$Q,実行度合表集計!$I:$I,AO111,実行度合表集計!$S:$S,$A$107,実行度合表集計!$D:$D,"&lt;&gt;")*1000</f>
        <v>#REF!</v>
      </c>
      <c r="AV111" s="857" t="e">
        <f ca="1">SUMIFS(INDIRECT("実行度合表集計!C"&amp;AV154,FALSE),実行度合表集計!$I:$I,AO111,実行度合表集計!$S:$S,$A$107,実行度合表集計!$D:$D,"&lt;&gt;")*集計フラグ5</f>
        <v>#REF!</v>
      </c>
      <c r="AW111" s="1699" t="str">
        <f>集計グループ5</f>
        <v>Graph熊本</v>
      </c>
      <c r="AX111" s="1700"/>
      <c r="AY111" s="1701"/>
      <c r="AZ111" s="855" t="e">
        <f ca="1">SUMIFS(INDIRECT("実行度合表集計!C"&amp;AZ154,FALSE),実行度合表集計!$I:$I,AW111,実行度合表集計!$S:$S,$A$107,実行度合表集計!$D:$D,"&lt;&gt;")</f>
        <v>#REF!</v>
      </c>
      <c r="BA111" s="845" t="e">
        <f t="shared" ca="1" si="161"/>
        <v>#REF!</v>
      </c>
      <c r="BB111" s="856" t="e">
        <f ca="1">SUMIFS(INDIRECT("実行度合表集計!C"&amp;BB154,FALSE),実行度合表集計!$I:$I,AW111,実行度合表集計!$S:$S,$A$107,実行度合表集計!$D:$D,"&lt;&gt;")</f>
        <v>#REF!</v>
      </c>
      <c r="BC111" s="855" t="e">
        <f ca="1">BB111-SUMIFS(実行度合表集計!$Q:$Q,実行度合表集計!$I:$I,AW111,実行度合表集計!$S:$S,$A$107,実行度合表集計!$D:$D,"&lt;&gt;")*1000</f>
        <v>#REF!</v>
      </c>
      <c r="BD111" s="857" t="e">
        <f ca="1">SUMIFS(INDIRECT("実行度合表集計!C"&amp;BD154,FALSE),実行度合表集計!$I:$I,AW111,実行度合表集計!$S:$S,$A$107,実行度合表集計!$D:$D,"&lt;&gt;")*集計フラグ5</f>
        <v>#REF!</v>
      </c>
      <c r="BE111" s="858" t="e">
        <f t="shared" ca="1" si="150"/>
        <v>#REF!</v>
      </c>
      <c r="BF111" s="845" t="e">
        <f t="shared" ca="1" si="162"/>
        <v>#REF!</v>
      </c>
      <c r="BG111" s="855" t="e">
        <f t="shared" ca="1" si="151"/>
        <v>#REF!</v>
      </c>
      <c r="BH111" s="859" t="e">
        <f t="shared" ca="1" si="152"/>
        <v>#REF!</v>
      </c>
      <c r="BI111" s="1712"/>
      <c r="BJ111" s="854" t="s">
        <v>37</v>
      </c>
      <c r="BK111" s="1699" t="str">
        <f>集計グループ5</f>
        <v>Graph熊本</v>
      </c>
      <c r="BL111" s="1700"/>
      <c r="BM111" s="1701"/>
      <c r="BN111" s="855" t="e">
        <f ca="1">SUMIFS(INDIRECT("実行度合表集計!C"&amp;BN154,FALSE),実行度合表集計!$I:$I,BK111,実行度合表集計!$S:$S,$A$107,実行度合表集計!$D:$D,"&lt;&gt;")</f>
        <v>#REF!</v>
      </c>
      <c r="BO111" s="845" t="e">
        <f t="shared" ca="1" si="163"/>
        <v>#REF!</v>
      </c>
      <c r="BP111" s="856" t="e">
        <f ca="1">SUMIFS(INDIRECT("実行度合表集計!C"&amp;BP154,FALSE),実行度合表集計!$I:$I,BK111,実行度合表集計!$S:$S,$A$107,実行度合表集計!$D:$D,"&lt;&gt;")</f>
        <v>#REF!</v>
      </c>
      <c r="BQ111" s="855" t="e">
        <f ca="1">BP111-SUMIFS(実行度合表集計!$Q:$Q,実行度合表集計!$I:$I,BK111,実行度合表集計!$S:$S,$A$107,実行度合表集計!$D:$D,"&lt;&gt;")*1000</f>
        <v>#REF!</v>
      </c>
      <c r="BR111" s="857" t="e">
        <f ca="1">SUMIFS(INDIRECT("実行度合表集計!C"&amp;BR154,FALSE),実行度合表集計!$I:$I,BK111,実行度合表集計!$S:$S,$A$107,実行度合表集計!$D:$D,"&lt;&gt;")*集計フラグ5</f>
        <v>#REF!</v>
      </c>
      <c r="BS111" s="1699" t="str">
        <f>集計グループ5</f>
        <v>Graph熊本</v>
      </c>
      <c r="BT111" s="1700"/>
      <c r="BU111" s="1701"/>
      <c r="BV111" s="855" t="e">
        <f ca="1">SUMIFS(INDIRECT("実行度合表集計!C"&amp;BV154,FALSE),実行度合表集計!$I:$I,BS111,実行度合表集計!$S:$S,$A$107,実行度合表集計!$D:$D,"&lt;&gt;")</f>
        <v>#REF!</v>
      </c>
      <c r="BW111" s="845" t="e">
        <f t="shared" ca="1" si="164"/>
        <v>#REF!</v>
      </c>
      <c r="BX111" s="856" t="e">
        <f ca="1">SUMIFS(INDIRECT("実行度合表集計!C"&amp;BX154,FALSE),実行度合表集計!$I:$I,BS111,実行度合表集計!$S:$S,$A$107,実行度合表集計!$D:$D,"&lt;&gt;")</f>
        <v>#REF!</v>
      </c>
      <c r="BY111" s="855" t="e">
        <f ca="1">BX111-SUMIFS(実行度合表集計!$Q:$Q,実行度合表集計!$I:$I,BS111,実行度合表集計!$S:$S,$A$107,実行度合表集計!$D:$D,"&lt;&gt;")*1000</f>
        <v>#REF!</v>
      </c>
      <c r="BZ111" s="857" t="e">
        <f ca="1">SUMIFS(INDIRECT("実行度合表集計!C"&amp;BZ154,FALSE),実行度合表集計!$I:$I,BS111,実行度合表集計!$S:$S,$A$107,実行度合表集計!$D:$D,"&lt;&gt;")*集計フラグ5</f>
        <v>#REF!</v>
      </c>
      <c r="CA111" s="1699" t="str">
        <f>集計グループ5</f>
        <v>Graph熊本</v>
      </c>
      <c r="CB111" s="1700"/>
      <c r="CC111" s="1701"/>
      <c r="CD111" s="855" t="e">
        <f ca="1">SUMIFS(INDIRECT("実行度合表集計!C"&amp;CD154,FALSE),実行度合表集計!$I:$I,CA111,実行度合表集計!$S:$S,$A$107,実行度合表集計!$D:$D,"&lt;&gt;")</f>
        <v>#REF!</v>
      </c>
      <c r="CE111" s="845" t="e">
        <f t="shared" ca="1" si="165"/>
        <v>#REF!</v>
      </c>
      <c r="CF111" s="856" t="e">
        <f ca="1">SUMIFS(INDIRECT("実行度合表集計!C"&amp;CF154,FALSE),実行度合表集計!$I:$I,CA111,実行度合表集計!$S:$S,$A$107,実行度合表集計!$D:$D,"&lt;&gt;")</f>
        <v>#REF!</v>
      </c>
      <c r="CG111" s="855" t="e">
        <f ca="1">CF111-SUMIFS(実行度合表集計!$Q:$Q,実行度合表集計!$I:$I,CA111,実行度合表集計!$S:$S,$A$107,実行度合表集計!$D:$D,"&lt;&gt;")*1000</f>
        <v>#REF!</v>
      </c>
      <c r="CH111" s="857" t="e">
        <f ca="1">SUMIFS(INDIRECT("実行度合表集計!C"&amp;CH154,FALSE),実行度合表集計!$I:$I,CA111,実行度合表集計!$S:$S,$A$107,実行度合表集計!$D:$D,"&lt;&gt;")*集計フラグ5</f>
        <v>#REF!</v>
      </c>
      <c r="CI111" s="858" t="e">
        <f t="shared" ca="1" si="166"/>
        <v>#REF!</v>
      </c>
      <c r="CJ111" s="845" t="e">
        <f t="shared" ca="1" si="167"/>
        <v>#REF!</v>
      </c>
      <c r="CK111" s="855" t="e">
        <f t="shared" ca="1" si="168"/>
        <v>#REF!</v>
      </c>
      <c r="CL111" s="857" t="e">
        <f t="shared" ca="1" si="169"/>
        <v>#REF!</v>
      </c>
      <c r="CM111" s="1712"/>
      <c r="CN111" s="854" t="s">
        <v>37</v>
      </c>
      <c r="CO111" s="1699" t="str">
        <f>集計グループ5</f>
        <v>Graph熊本</v>
      </c>
      <c r="CP111" s="1700"/>
      <c r="CQ111" s="1701"/>
      <c r="CR111" s="855" t="e">
        <f ca="1">SUMIFS(INDIRECT("実行度合表集計!C"&amp;CR154,FALSE),実行度合表集計!$I:$I,CO111,実行度合表集計!$S:$S,$A$107,実行度合表集計!$D:$D,"&lt;&gt;")</f>
        <v>#REF!</v>
      </c>
      <c r="CS111" s="845" t="e">
        <f t="shared" ca="1" si="170"/>
        <v>#REF!</v>
      </c>
      <c r="CT111" s="856" t="e">
        <f ca="1">SUMIFS(INDIRECT("実行度合表集計!C"&amp;CT154,FALSE),実行度合表集計!$I:$I,CO111,実行度合表集計!$S:$S,$A$107,実行度合表集計!$D:$D,"&lt;&gt;")</f>
        <v>#REF!</v>
      </c>
      <c r="CU111" s="855" t="e">
        <f ca="1">CT111-SUMIFS(実行度合表集計!$Q:$Q,実行度合表集計!$I:$I,CO111,実行度合表集計!$S:$S,$A$107,実行度合表集計!$D:$D,"&lt;&gt;")*1000</f>
        <v>#REF!</v>
      </c>
      <c r="CV111" s="857" t="e">
        <f ca="1">SUMIFS(INDIRECT("実行度合表集計!C"&amp;CV154,FALSE),実行度合表集計!$I:$I,CO111,実行度合表集計!$S:$S,$A$107,実行度合表集計!$D:$D,"&lt;&gt;")*集計フラグ5</f>
        <v>#REF!</v>
      </c>
      <c r="CW111" s="1699" t="str">
        <f>集計グループ5</f>
        <v>Graph熊本</v>
      </c>
      <c r="CX111" s="1700"/>
      <c r="CY111" s="1701"/>
      <c r="CZ111" s="855" t="e">
        <f ca="1">SUMIFS(INDIRECT("実行度合表集計!C"&amp;CZ154,FALSE),実行度合表集計!$I:$I,CW111,実行度合表集計!$S:$S,$A$107,実行度合表集計!$D:$D,"&lt;&gt;")</f>
        <v>#REF!</v>
      </c>
      <c r="DA111" s="845" t="e">
        <f t="shared" ca="1" si="171"/>
        <v>#REF!</v>
      </c>
      <c r="DB111" s="856" t="e">
        <f ca="1">SUMIFS(INDIRECT("実行度合表集計!C"&amp;DB154,FALSE),実行度合表集計!$I:$I,CW111,実行度合表集計!$S:$S,$A$107,実行度合表集計!$D:$D,"&lt;&gt;")</f>
        <v>#REF!</v>
      </c>
      <c r="DC111" s="855" t="e">
        <f ca="1">DB111-SUMIFS(実行度合表集計!$Q:$Q,実行度合表集計!$I:$I,CW111,実行度合表集計!$S:$S,$A$107,実行度合表集計!$D:$D,"&lt;&gt;")*1000</f>
        <v>#REF!</v>
      </c>
      <c r="DD111" s="857" t="e">
        <f ca="1">SUMIFS(INDIRECT("実行度合表集計!C"&amp;DD154,FALSE),実行度合表集計!$I:$I,CW111,実行度合表集計!$S:$S,$A$107,実行度合表集計!$D:$D,"&lt;&gt;")*集計フラグ5</f>
        <v>#REF!</v>
      </c>
      <c r="DE111" s="1699" t="str">
        <f>集計グループ5</f>
        <v>Graph熊本</v>
      </c>
      <c r="DF111" s="1700"/>
      <c r="DG111" s="1701"/>
      <c r="DH111" s="855" t="e">
        <f ca="1">SUMIFS(INDIRECT("実行度合表集計!C"&amp;DH154,FALSE),実行度合表集計!$I:$I,DE111,実行度合表集計!$S:$S,$A$107,実行度合表集計!$D:$D,"&lt;&gt;")</f>
        <v>#REF!</v>
      </c>
      <c r="DI111" s="845" t="e">
        <f t="shared" ca="1" si="172"/>
        <v>#REF!</v>
      </c>
      <c r="DJ111" s="856" t="e">
        <f ca="1">SUMIFS(INDIRECT("実行度合表集計!C"&amp;DJ154,FALSE),実行度合表集計!$I:$I,DE111,実行度合表集計!$S:$S,$A$107,実行度合表集計!$D:$D,"&lt;&gt;")</f>
        <v>#REF!</v>
      </c>
      <c r="DK111" s="855" t="e">
        <f ca="1">DJ111-SUMIFS(実行度合表集計!$Q:$Q,実行度合表集計!$I:$I,DE111,実行度合表集計!$S:$S,$A$107,実行度合表集計!$D:$D,"&lt;&gt;")*1000</f>
        <v>#REF!</v>
      </c>
      <c r="DL111" s="857" t="e">
        <f ca="1">SUMIFS(INDIRECT("実行度合表集計!C"&amp;DL154,FALSE),実行度合表集計!$I:$I,DE111,実行度合表集計!$S:$S,$A$107,実行度合表集計!$D:$D,"&lt;&gt;")*集計フラグ5</f>
        <v>#REF!</v>
      </c>
      <c r="DM111" s="858" t="e">
        <f t="shared" ca="1" si="153"/>
        <v>#REF!</v>
      </c>
      <c r="DN111" s="845" t="e">
        <f t="shared" ca="1" si="173"/>
        <v>#REF!</v>
      </c>
      <c r="DO111" s="855" t="e">
        <f t="shared" ca="1" si="174"/>
        <v>#REF!</v>
      </c>
      <c r="DP111" s="859" t="e">
        <f t="shared" ca="1" si="154"/>
        <v>#REF!</v>
      </c>
      <c r="DR111" s="970"/>
      <c r="DS111" s="852"/>
      <c r="DT111" s="853"/>
    </row>
    <row r="112" spans="1:124" ht="14.1" customHeight="1" x14ac:dyDescent="0.25">
      <c r="A112" s="1712"/>
      <c r="B112" s="854" t="s">
        <v>38</v>
      </c>
      <c r="C112" s="1699" t="str">
        <f>集計グループ6</f>
        <v>クレバリーホーム静岡</v>
      </c>
      <c r="D112" s="1700"/>
      <c r="E112" s="1701"/>
      <c r="F112" s="855" t="e">
        <f ca="1">SUMIFS(INDIRECT("実行度合表集計!C"&amp;F154,FALSE),実行度合表集計!$I:$I,C112,実行度合表集計!$S:$S,$A$107,実行度合表集計!$D:$D,"&lt;&gt;")</f>
        <v>#REF!</v>
      </c>
      <c r="G112" s="845" t="e">
        <f t="shared" ca="1" si="155"/>
        <v>#REF!</v>
      </c>
      <c r="H112" s="856" t="e">
        <f ca="1">SUMIFS(INDIRECT("実行度合表集計!C"&amp;H154,FALSE),実行度合表集計!$I:$I,C112,実行度合表集計!$S:$S,$A$107,実行度合表集計!$D:$D,"&lt;&gt;")</f>
        <v>#REF!</v>
      </c>
      <c r="I112" s="855" t="e">
        <f ca="1">H112-SUMIFS(実行度合表集計!$Q:$Q,実行度合表集計!$I:$I,C112,実行度合表集計!$S:$S,$A$107,実行度合表集計!$D:$D,"&lt;&gt;")*1000</f>
        <v>#REF!</v>
      </c>
      <c r="J112" s="857" t="e">
        <f ca="1">SUMIFS(INDIRECT("実行度合表集計!C"&amp;J154,FALSE),実行度合表集計!$I:$I,C112,実行度合表集計!$S:$S,$A$107,実行度合表集計!$D:$D,"&lt;&gt;")*集計フラグ6</f>
        <v>#REF!</v>
      </c>
      <c r="K112" s="1699" t="str">
        <f>集計グループ6</f>
        <v>クレバリーホーム静岡</v>
      </c>
      <c r="L112" s="1700"/>
      <c r="M112" s="1701"/>
      <c r="N112" s="855" t="e">
        <f ca="1">SUMIFS(INDIRECT("実行度合表集計!C"&amp;N154,FALSE),実行度合表集計!$I:$I,K112,実行度合表集計!$S:$S,$A$107,実行度合表集計!$D:$D,"&lt;&gt;")</f>
        <v>#REF!</v>
      </c>
      <c r="O112" s="845" t="e">
        <f t="shared" ca="1" si="156"/>
        <v>#REF!</v>
      </c>
      <c r="P112" s="856" t="e">
        <f ca="1">SUMIFS(INDIRECT("実行度合表集計!C"&amp;P154,FALSE),実行度合表集計!$I:$I,K112,実行度合表集計!$S:$S,$A$107,実行度合表集計!$D:$D,"&lt;&gt;")</f>
        <v>#REF!</v>
      </c>
      <c r="Q112" s="855" t="e">
        <f ca="1">P112-SUMIFS(実行度合表集計!$Q:$Q,実行度合表集計!$I:$I,K112,実行度合表集計!$S:$S,$A$107,実行度合表集計!$D:$D,"&lt;&gt;")*1000</f>
        <v>#REF!</v>
      </c>
      <c r="R112" s="857" t="e">
        <f ca="1">SUMIFS(INDIRECT("実行度合表集計!C"&amp;R154,FALSE),実行度合表集計!$I:$I,K112,実行度合表集計!$S:$S,$A$107,実行度合表集計!$D:$D,"&lt;&gt;")*集計フラグ6</f>
        <v>#REF!</v>
      </c>
      <c r="S112" s="1699" t="str">
        <f>集計グループ6</f>
        <v>クレバリーホーム静岡</v>
      </c>
      <c r="T112" s="1700"/>
      <c r="U112" s="1701"/>
      <c r="V112" s="855" t="e">
        <f ca="1">SUMIFS(INDIRECT("実行度合表集計!C"&amp;V154,FALSE),実行度合表集計!$I:$I,S112,実行度合表集計!$S:$S,$A$107,実行度合表集計!$D:$D,"&lt;&gt;")</f>
        <v>#REF!</v>
      </c>
      <c r="W112" s="845" t="e">
        <f t="shared" ca="1" si="157"/>
        <v>#REF!</v>
      </c>
      <c r="X112" s="856" t="e">
        <f ca="1">SUMIFS(INDIRECT("実行度合表集計!C"&amp;X154,FALSE),実行度合表集計!$I:$I,S112,実行度合表集計!$S:$S,$A$107,実行度合表集計!$D:$D,"&lt;&gt;")</f>
        <v>#REF!</v>
      </c>
      <c r="Y112" s="855" t="e">
        <f ca="1">X112-SUMIFS(実行度合表集計!$Q:$Q,実行度合表集計!$I:$I,S112,実行度合表集計!$S:$S,$A$107,実行度合表集計!$D:$D,"&lt;&gt;")*1000</f>
        <v>#REF!</v>
      </c>
      <c r="Z112" s="857" t="e">
        <f ca="1">SUMIFS(INDIRECT("実行度合表集計!C"&amp;Z154,FALSE),実行度合表集計!$I:$I,S112,実行度合表集計!$S:$S,$A$107,実行度合表集計!$D:$D,"&lt;&gt;")*集計フラグ6</f>
        <v>#REF!</v>
      </c>
      <c r="AA112" s="858" t="e">
        <f t="shared" ca="1" si="147"/>
        <v>#REF!</v>
      </c>
      <c r="AB112" s="845" t="e">
        <f t="shared" ca="1" si="158"/>
        <v>#REF!</v>
      </c>
      <c r="AC112" s="855" t="e">
        <f t="shared" ca="1" si="148"/>
        <v>#REF!</v>
      </c>
      <c r="AD112" s="857" t="e">
        <f t="shared" ca="1" si="149"/>
        <v>#REF!</v>
      </c>
      <c r="AE112" s="1712"/>
      <c r="AF112" s="854" t="s">
        <v>38</v>
      </c>
      <c r="AG112" s="1699" t="str">
        <f>集計グループ6</f>
        <v>クレバリーホーム静岡</v>
      </c>
      <c r="AH112" s="1700"/>
      <c r="AI112" s="1701"/>
      <c r="AJ112" s="855" t="e">
        <f ca="1">SUMIFS(INDIRECT("実行度合表集計!C"&amp;AJ154,FALSE),実行度合表集計!$I:$I,AG112,実行度合表集計!$S:$S,$A$107,実行度合表集計!$D:$D,"&lt;&gt;")</f>
        <v>#REF!</v>
      </c>
      <c r="AK112" s="845" t="e">
        <f t="shared" ca="1" si="159"/>
        <v>#REF!</v>
      </c>
      <c r="AL112" s="856" t="e">
        <f ca="1">SUMIFS(INDIRECT("実行度合表集計!C"&amp;AL154,FALSE),実行度合表集計!$I:$I,AG112,実行度合表集計!$S:$S,$A$107,実行度合表集計!$D:$D,"&lt;&gt;")</f>
        <v>#REF!</v>
      </c>
      <c r="AM112" s="855" t="e">
        <f ca="1">AL112-SUMIFS(実行度合表集計!$Q:$Q,実行度合表集計!$I:$I,AG112,実行度合表集計!$S:$S,$A$107,実行度合表集計!$D:$D,"&lt;&gt;")*1000</f>
        <v>#REF!</v>
      </c>
      <c r="AN112" s="857" t="e">
        <f ca="1">SUMIFS(INDIRECT("実行度合表集計!C"&amp;AN154,FALSE),実行度合表集計!$I:$I,AG112,実行度合表集計!$S:$S,$A$107,実行度合表集計!$D:$D,"&lt;&gt;")*集計フラグ6</f>
        <v>#REF!</v>
      </c>
      <c r="AO112" s="1699" t="str">
        <f>集計グループ6</f>
        <v>クレバリーホーム静岡</v>
      </c>
      <c r="AP112" s="1700"/>
      <c r="AQ112" s="1701"/>
      <c r="AR112" s="855" t="e">
        <f ca="1">SUMIFS(INDIRECT("実行度合表集計!C"&amp;AR154,FALSE),実行度合表集計!$I:$I,AO112,実行度合表集計!$S:$S,$A$107,実行度合表集計!$D:$D,"&lt;&gt;")</f>
        <v>#REF!</v>
      </c>
      <c r="AS112" s="845" t="e">
        <f t="shared" ca="1" si="160"/>
        <v>#REF!</v>
      </c>
      <c r="AT112" s="856" t="e">
        <f ca="1">SUMIFS(INDIRECT("実行度合表集計!C"&amp;AT154,FALSE),実行度合表集計!$I:$I,AO112,実行度合表集計!$S:$S,$A$107,実行度合表集計!$D:$D,"&lt;&gt;")</f>
        <v>#REF!</v>
      </c>
      <c r="AU112" s="855" t="e">
        <f ca="1">AT112-SUMIFS(実行度合表集計!$Q:$Q,実行度合表集計!$I:$I,AO112,実行度合表集計!$S:$S,$A$107,実行度合表集計!$D:$D,"&lt;&gt;")*1000</f>
        <v>#REF!</v>
      </c>
      <c r="AV112" s="857" t="e">
        <f ca="1">SUMIFS(INDIRECT("実行度合表集計!C"&amp;AV154,FALSE),実行度合表集計!$I:$I,AO112,実行度合表集計!$S:$S,$A$107,実行度合表集計!$D:$D,"&lt;&gt;")*集計フラグ6</f>
        <v>#REF!</v>
      </c>
      <c r="AW112" s="1699" t="str">
        <f>集計グループ6</f>
        <v>クレバリーホーム静岡</v>
      </c>
      <c r="AX112" s="1700"/>
      <c r="AY112" s="1701"/>
      <c r="AZ112" s="855" t="e">
        <f ca="1">SUMIFS(INDIRECT("実行度合表集計!C"&amp;AZ154,FALSE),実行度合表集計!$I:$I,AW112,実行度合表集計!$S:$S,$A$107,実行度合表集計!$D:$D,"&lt;&gt;")</f>
        <v>#REF!</v>
      </c>
      <c r="BA112" s="845" t="e">
        <f t="shared" ca="1" si="161"/>
        <v>#REF!</v>
      </c>
      <c r="BB112" s="856" t="e">
        <f ca="1">SUMIFS(INDIRECT("実行度合表集計!C"&amp;BB154,FALSE),実行度合表集計!$I:$I,AW112,実行度合表集計!$S:$S,$A$107,実行度合表集計!$D:$D,"&lt;&gt;")</f>
        <v>#REF!</v>
      </c>
      <c r="BC112" s="855" t="e">
        <f ca="1">BB112-SUMIFS(実行度合表集計!$Q:$Q,実行度合表集計!$I:$I,AW112,実行度合表集計!$S:$S,$A$107,実行度合表集計!$D:$D,"&lt;&gt;")*1000</f>
        <v>#REF!</v>
      </c>
      <c r="BD112" s="857" t="e">
        <f ca="1">SUMIFS(INDIRECT("実行度合表集計!C"&amp;BD154,FALSE),実行度合表集計!$I:$I,AW112,実行度合表集計!$S:$S,$A$107,実行度合表集計!$D:$D,"&lt;&gt;")*集計フラグ6</f>
        <v>#REF!</v>
      </c>
      <c r="BE112" s="858" t="e">
        <f t="shared" ca="1" si="150"/>
        <v>#REF!</v>
      </c>
      <c r="BF112" s="845" t="e">
        <f t="shared" ca="1" si="162"/>
        <v>#REF!</v>
      </c>
      <c r="BG112" s="855" t="e">
        <f t="shared" ca="1" si="151"/>
        <v>#REF!</v>
      </c>
      <c r="BH112" s="859" t="e">
        <f t="shared" ca="1" si="152"/>
        <v>#REF!</v>
      </c>
      <c r="BI112" s="1712"/>
      <c r="BJ112" s="854" t="s">
        <v>38</v>
      </c>
      <c r="BK112" s="1699" t="str">
        <f>集計グループ6</f>
        <v>クレバリーホーム静岡</v>
      </c>
      <c r="BL112" s="1700"/>
      <c r="BM112" s="1701"/>
      <c r="BN112" s="855" t="e">
        <f ca="1">SUMIFS(INDIRECT("実行度合表集計!C"&amp;BN154,FALSE),実行度合表集計!$I:$I,BK112,実行度合表集計!$S:$S,$A$107,実行度合表集計!$D:$D,"&lt;&gt;")</f>
        <v>#REF!</v>
      </c>
      <c r="BO112" s="845" t="e">
        <f t="shared" ca="1" si="163"/>
        <v>#REF!</v>
      </c>
      <c r="BP112" s="856" t="e">
        <f ca="1">SUMIFS(INDIRECT("実行度合表集計!C"&amp;BP154,FALSE),実行度合表集計!$I:$I,BK112,実行度合表集計!$S:$S,$A$107,実行度合表集計!$D:$D,"&lt;&gt;")</f>
        <v>#REF!</v>
      </c>
      <c r="BQ112" s="855" t="e">
        <f ca="1">BP112-SUMIFS(実行度合表集計!$Q:$Q,実行度合表集計!$I:$I,BK112,実行度合表集計!$S:$S,$A$107,実行度合表集計!$D:$D,"&lt;&gt;")*1000</f>
        <v>#REF!</v>
      </c>
      <c r="BR112" s="857" t="e">
        <f ca="1">SUMIFS(INDIRECT("実行度合表集計!C"&amp;BR154,FALSE),実行度合表集計!$I:$I,BK112,実行度合表集計!$S:$S,$A$107,実行度合表集計!$D:$D,"&lt;&gt;")*集計フラグ6</f>
        <v>#REF!</v>
      </c>
      <c r="BS112" s="1699" t="str">
        <f>集計グループ6</f>
        <v>クレバリーホーム静岡</v>
      </c>
      <c r="BT112" s="1700"/>
      <c r="BU112" s="1701"/>
      <c r="BV112" s="855" t="e">
        <f ca="1">SUMIFS(INDIRECT("実行度合表集計!C"&amp;BV154,FALSE),実行度合表集計!$I:$I,BS112,実行度合表集計!$S:$S,$A$107,実行度合表集計!$D:$D,"&lt;&gt;")</f>
        <v>#REF!</v>
      </c>
      <c r="BW112" s="845" t="e">
        <f t="shared" ca="1" si="164"/>
        <v>#REF!</v>
      </c>
      <c r="BX112" s="856" t="e">
        <f ca="1">SUMIFS(INDIRECT("実行度合表集計!C"&amp;BX154,FALSE),実行度合表集計!$I:$I,BS112,実行度合表集計!$S:$S,$A$107,実行度合表集計!$D:$D,"&lt;&gt;")</f>
        <v>#REF!</v>
      </c>
      <c r="BY112" s="855" t="e">
        <f ca="1">BX112-SUMIFS(実行度合表集計!$Q:$Q,実行度合表集計!$I:$I,BS112,実行度合表集計!$S:$S,$A$107,実行度合表集計!$D:$D,"&lt;&gt;")*1000</f>
        <v>#REF!</v>
      </c>
      <c r="BZ112" s="857" t="e">
        <f ca="1">SUMIFS(INDIRECT("実行度合表集計!C"&amp;BZ154,FALSE),実行度合表集計!$I:$I,BS112,実行度合表集計!$S:$S,$A$107,実行度合表集計!$D:$D,"&lt;&gt;")*集計フラグ6</f>
        <v>#REF!</v>
      </c>
      <c r="CA112" s="1699" t="str">
        <f>集計グループ6</f>
        <v>クレバリーホーム静岡</v>
      </c>
      <c r="CB112" s="1700"/>
      <c r="CC112" s="1701"/>
      <c r="CD112" s="855" t="e">
        <f ca="1">SUMIFS(INDIRECT("実行度合表集計!C"&amp;CD154,FALSE),実行度合表集計!$I:$I,CA112,実行度合表集計!$S:$S,$A$107,実行度合表集計!$D:$D,"&lt;&gt;")</f>
        <v>#REF!</v>
      </c>
      <c r="CE112" s="845" t="e">
        <f t="shared" ca="1" si="165"/>
        <v>#REF!</v>
      </c>
      <c r="CF112" s="856" t="e">
        <f ca="1">SUMIFS(INDIRECT("実行度合表集計!C"&amp;CF154,FALSE),実行度合表集計!$I:$I,CA112,実行度合表集計!$S:$S,$A$107,実行度合表集計!$D:$D,"&lt;&gt;")</f>
        <v>#REF!</v>
      </c>
      <c r="CG112" s="855" t="e">
        <f ca="1">CF112-SUMIFS(実行度合表集計!$Q:$Q,実行度合表集計!$I:$I,CA112,実行度合表集計!$S:$S,$A$107,実行度合表集計!$D:$D,"&lt;&gt;")*1000</f>
        <v>#REF!</v>
      </c>
      <c r="CH112" s="857" t="e">
        <f ca="1">SUMIFS(INDIRECT("実行度合表集計!C"&amp;CH154,FALSE),実行度合表集計!$I:$I,CA112,実行度合表集計!$S:$S,$A$107,実行度合表集計!$D:$D,"&lt;&gt;")*集計フラグ6</f>
        <v>#REF!</v>
      </c>
      <c r="CI112" s="858" t="e">
        <f t="shared" ca="1" si="166"/>
        <v>#REF!</v>
      </c>
      <c r="CJ112" s="845" t="e">
        <f t="shared" ca="1" si="167"/>
        <v>#REF!</v>
      </c>
      <c r="CK112" s="855" t="e">
        <f t="shared" ca="1" si="168"/>
        <v>#REF!</v>
      </c>
      <c r="CL112" s="857" t="e">
        <f t="shared" ca="1" si="169"/>
        <v>#REF!</v>
      </c>
      <c r="CM112" s="1712"/>
      <c r="CN112" s="854" t="s">
        <v>38</v>
      </c>
      <c r="CO112" s="1699" t="str">
        <f>集計グループ6</f>
        <v>クレバリーホーム静岡</v>
      </c>
      <c r="CP112" s="1700"/>
      <c r="CQ112" s="1701"/>
      <c r="CR112" s="855" t="e">
        <f ca="1">SUMIFS(INDIRECT("実行度合表集計!C"&amp;CR154,FALSE),実行度合表集計!$I:$I,CO112,実行度合表集計!$S:$S,$A$107,実行度合表集計!$D:$D,"&lt;&gt;")</f>
        <v>#REF!</v>
      </c>
      <c r="CS112" s="845" t="e">
        <f t="shared" ca="1" si="170"/>
        <v>#REF!</v>
      </c>
      <c r="CT112" s="856" t="e">
        <f ca="1">SUMIFS(INDIRECT("実行度合表集計!C"&amp;CT154,FALSE),実行度合表集計!$I:$I,CO112,実行度合表集計!$S:$S,$A$107,実行度合表集計!$D:$D,"&lt;&gt;")</f>
        <v>#REF!</v>
      </c>
      <c r="CU112" s="855" t="e">
        <f ca="1">CT112-SUMIFS(実行度合表集計!$Q:$Q,実行度合表集計!$I:$I,CO112,実行度合表集計!$S:$S,$A$107,実行度合表集計!$D:$D,"&lt;&gt;")*1000</f>
        <v>#REF!</v>
      </c>
      <c r="CV112" s="857" t="e">
        <f ca="1">SUMIFS(INDIRECT("実行度合表集計!C"&amp;CV154,FALSE),実行度合表集計!$I:$I,CO112,実行度合表集計!$S:$S,$A$107,実行度合表集計!$D:$D,"&lt;&gt;")*集計フラグ6</f>
        <v>#REF!</v>
      </c>
      <c r="CW112" s="1699" t="str">
        <f>集計グループ6</f>
        <v>クレバリーホーム静岡</v>
      </c>
      <c r="CX112" s="1700"/>
      <c r="CY112" s="1701"/>
      <c r="CZ112" s="855" t="e">
        <f ca="1">SUMIFS(INDIRECT("実行度合表集計!C"&amp;CZ154,FALSE),実行度合表集計!$I:$I,CW112,実行度合表集計!$S:$S,$A$107,実行度合表集計!$D:$D,"&lt;&gt;")</f>
        <v>#REF!</v>
      </c>
      <c r="DA112" s="845" t="e">
        <f t="shared" ca="1" si="171"/>
        <v>#REF!</v>
      </c>
      <c r="DB112" s="856" t="e">
        <f ca="1">SUMIFS(INDIRECT("実行度合表集計!C"&amp;DB154,FALSE),実行度合表集計!$I:$I,CW112,実行度合表集計!$S:$S,$A$107,実行度合表集計!$D:$D,"&lt;&gt;")</f>
        <v>#REF!</v>
      </c>
      <c r="DC112" s="855" t="e">
        <f ca="1">DB112-SUMIFS(実行度合表集計!$Q:$Q,実行度合表集計!$I:$I,CW112,実行度合表集計!$S:$S,$A$107,実行度合表集計!$D:$D,"&lt;&gt;")*1000</f>
        <v>#REF!</v>
      </c>
      <c r="DD112" s="857" t="e">
        <f ca="1">SUMIFS(INDIRECT("実行度合表集計!C"&amp;DD154,FALSE),実行度合表集計!$I:$I,CW112,実行度合表集計!$S:$S,$A$107,実行度合表集計!$D:$D,"&lt;&gt;")*集計フラグ6</f>
        <v>#REF!</v>
      </c>
      <c r="DE112" s="1699" t="str">
        <f>集計グループ6</f>
        <v>クレバリーホーム静岡</v>
      </c>
      <c r="DF112" s="1700"/>
      <c r="DG112" s="1701"/>
      <c r="DH112" s="855" t="e">
        <f ca="1">SUMIFS(INDIRECT("実行度合表集計!C"&amp;DH154,FALSE),実行度合表集計!$I:$I,DE112,実行度合表集計!$S:$S,$A$107,実行度合表集計!$D:$D,"&lt;&gt;")</f>
        <v>#REF!</v>
      </c>
      <c r="DI112" s="845" t="e">
        <f t="shared" ca="1" si="172"/>
        <v>#REF!</v>
      </c>
      <c r="DJ112" s="856" t="e">
        <f ca="1">SUMIFS(INDIRECT("実行度合表集計!C"&amp;DJ154,FALSE),実行度合表集計!$I:$I,DE112,実行度合表集計!$S:$S,$A$107,実行度合表集計!$D:$D,"&lt;&gt;")</f>
        <v>#REF!</v>
      </c>
      <c r="DK112" s="855" t="e">
        <f ca="1">DJ112-SUMIFS(実行度合表集計!$Q:$Q,実行度合表集計!$I:$I,DE112,実行度合表集計!$S:$S,$A$107,実行度合表集計!$D:$D,"&lt;&gt;")*1000</f>
        <v>#REF!</v>
      </c>
      <c r="DL112" s="857" t="e">
        <f ca="1">SUMIFS(INDIRECT("実行度合表集計!C"&amp;DL154,FALSE),実行度合表集計!$I:$I,DE112,実行度合表集計!$S:$S,$A$107,実行度合表集計!$D:$D,"&lt;&gt;")*集計フラグ6</f>
        <v>#REF!</v>
      </c>
      <c r="DM112" s="858" t="e">
        <f t="shared" ca="1" si="153"/>
        <v>#REF!</v>
      </c>
      <c r="DN112" s="845" t="e">
        <f t="shared" ca="1" si="173"/>
        <v>#REF!</v>
      </c>
      <c r="DO112" s="855" t="e">
        <f t="shared" ca="1" si="174"/>
        <v>#REF!</v>
      </c>
      <c r="DP112" s="859" t="e">
        <f t="shared" ca="1" si="154"/>
        <v>#REF!</v>
      </c>
      <c r="DR112" s="970"/>
      <c r="DS112" s="852"/>
      <c r="DT112" s="853"/>
    </row>
    <row r="113" spans="1:124" ht="14.1" customHeight="1" x14ac:dyDescent="0.25">
      <c r="A113" s="1712"/>
      <c r="B113" s="861" t="s">
        <v>39</v>
      </c>
      <c r="C113" s="1696">
        <f>集計グループ7</f>
        <v>0</v>
      </c>
      <c r="D113" s="1697"/>
      <c r="E113" s="1698"/>
      <c r="F113" s="862">
        <f ca="1">SUMIFS(INDIRECT("実行度合表集計!C"&amp;F154,FALSE),実行度合表集計!$I:$I,C113,実行度合表集計!$S:$S,$A$107,実行度合表集計!$D:$D,"&lt;&gt;")</f>
        <v>0</v>
      </c>
      <c r="G113" s="863" t="str">
        <f t="shared" ca="1" si="155"/>
        <v/>
      </c>
      <c r="H113" s="864">
        <f ca="1">SUMIFS(INDIRECT("実行度合表集計!C"&amp;H154,FALSE),実行度合表集計!$I:$I,C113,実行度合表集計!$S:$S,$A$107,実行度合表集計!$D:$D,"&lt;&gt;")</f>
        <v>0</v>
      </c>
      <c r="I113" s="862">
        <f ca="1">H113-SUMIFS(実行度合表集計!$Q:$Q,実行度合表集計!$I:$I,C113,実行度合表集計!$S:$S,$A$107,実行度合表集計!$D:$D,"&lt;&gt;")*1000</f>
        <v>0</v>
      </c>
      <c r="J113" s="865">
        <f ca="1">SUMIFS(INDIRECT("実行度合表集計!C"&amp;J154,FALSE),実行度合表集計!$I:$I,C113,実行度合表集計!$S:$S,$A$107,実行度合表集計!$D:$D,"&lt;&gt;")*集計フラグ7</f>
        <v>0</v>
      </c>
      <c r="K113" s="1696">
        <f>集計グループ7</f>
        <v>0</v>
      </c>
      <c r="L113" s="1697"/>
      <c r="M113" s="1698"/>
      <c r="N113" s="862">
        <f ca="1">SUMIFS(INDIRECT("実行度合表集計!C"&amp;N154,FALSE),実行度合表集計!$I:$I,K113,実行度合表集計!$S:$S,$A$107,実行度合表集計!$D:$D,"&lt;&gt;")</f>
        <v>0</v>
      </c>
      <c r="O113" s="863" t="str">
        <f t="shared" ca="1" si="156"/>
        <v/>
      </c>
      <c r="P113" s="864">
        <f ca="1">SUMIFS(INDIRECT("実行度合表集計!C"&amp;P154,FALSE),実行度合表集計!$I:$I,K113,実行度合表集計!$S:$S,$A$107,実行度合表集計!$D:$D,"&lt;&gt;")</f>
        <v>0</v>
      </c>
      <c r="Q113" s="862">
        <f ca="1">P113-SUMIFS(実行度合表集計!$Q:$Q,実行度合表集計!$I:$I,K113,実行度合表集計!$S:$S,$A$107,実行度合表集計!$D:$D,"&lt;&gt;")*1000</f>
        <v>0</v>
      </c>
      <c r="R113" s="865">
        <f ca="1">SUMIFS(INDIRECT("実行度合表集計!C"&amp;R154,FALSE),実行度合表集計!$I:$I,K113,実行度合表集計!$S:$S,$A$107,実行度合表集計!$D:$D,"&lt;&gt;")*集計フラグ7</f>
        <v>0</v>
      </c>
      <c r="S113" s="1696">
        <f>集計グループ7</f>
        <v>0</v>
      </c>
      <c r="T113" s="1697"/>
      <c r="U113" s="1698"/>
      <c r="V113" s="862">
        <f ca="1">SUMIFS(INDIRECT("実行度合表集計!C"&amp;V154,FALSE),実行度合表集計!$I:$I,S113,実行度合表集計!$S:$S,$A$107,実行度合表集計!$D:$D,"&lt;&gt;")</f>
        <v>0</v>
      </c>
      <c r="W113" s="863" t="str">
        <f t="shared" ca="1" si="157"/>
        <v/>
      </c>
      <c r="X113" s="864">
        <f ca="1">SUMIFS(INDIRECT("実行度合表集計!C"&amp;X154,FALSE),実行度合表集計!$I:$I,S113,実行度合表集計!$S:$S,$A$107,実行度合表集計!$D:$D,"&lt;&gt;")</f>
        <v>0</v>
      </c>
      <c r="Y113" s="862">
        <f ca="1">X113-SUMIFS(実行度合表集計!$Q:$Q,実行度合表集計!$I:$I,S113,実行度合表集計!$S:$S,$A$107,実行度合表集計!$D:$D,"&lt;&gt;")*1000</f>
        <v>0</v>
      </c>
      <c r="Z113" s="865">
        <f ca="1">SUMIFS(INDIRECT("実行度合表集計!C"&amp;Z154,FALSE),実行度合表集計!$I:$I,S113,実行度合表集計!$S:$S,$A$107,実行度合表集計!$D:$D,"&lt;&gt;")*集計フラグ7</f>
        <v>0</v>
      </c>
      <c r="AA113" s="866">
        <f t="shared" ca="1" si="147"/>
        <v>0</v>
      </c>
      <c r="AB113" s="863" t="str">
        <f t="shared" ca="1" si="158"/>
        <v/>
      </c>
      <c r="AC113" s="862">
        <f t="shared" ca="1" si="148"/>
        <v>0</v>
      </c>
      <c r="AD113" s="865">
        <f t="shared" ca="1" si="149"/>
        <v>0</v>
      </c>
      <c r="AE113" s="1712"/>
      <c r="AF113" s="861" t="s">
        <v>39</v>
      </c>
      <c r="AG113" s="1696">
        <f>集計グループ7</f>
        <v>0</v>
      </c>
      <c r="AH113" s="1697"/>
      <c r="AI113" s="1698"/>
      <c r="AJ113" s="862">
        <f ca="1">SUMIFS(INDIRECT("実行度合表集計!C"&amp;AJ154,FALSE),実行度合表集計!$I:$I,AG113,実行度合表集計!$S:$S,$A$107,実行度合表集計!$D:$D,"&lt;&gt;")</f>
        <v>0</v>
      </c>
      <c r="AK113" s="863" t="str">
        <f t="shared" ca="1" si="159"/>
        <v/>
      </c>
      <c r="AL113" s="864">
        <f ca="1">SUMIFS(INDIRECT("実行度合表集計!C"&amp;AL154,FALSE),実行度合表集計!$I:$I,AG113,実行度合表集計!$S:$S,$A$107,実行度合表集計!$D:$D,"&lt;&gt;")</f>
        <v>0</v>
      </c>
      <c r="AM113" s="862">
        <f ca="1">AL113-SUMIFS(実行度合表集計!$Q:$Q,実行度合表集計!$I:$I,AG113,実行度合表集計!$S:$S,$A$107,実行度合表集計!$D:$D,"&lt;&gt;")*1000</f>
        <v>0</v>
      </c>
      <c r="AN113" s="865">
        <f ca="1">SUMIFS(INDIRECT("実行度合表集計!C"&amp;AN154,FALSE),実行度合表集計!$I:$I,AG113,実行度合表集計!$S:$S,$A$107,実行度合表集計!$D:$D,"&lt;&gt;")*集計フラグ7</f>
        <v>0</v>
      </c>
      <c r="AO113" s="1696">
        <f>集計グループ7</f>
        <v>0</v>
      </c>
      <c r="AP113" s="1697"/>
      <c r="AQ113" s="1698"/>
      <c r="AR113" s="862">
        <f ca="1">SUMIFS(INDIRECT("実行度合表集計!C"&amp;AR154,FALSE),実行度合表集計!$I:$I,AO113,実行度合表集計!$S:$S,$A$107,実行度合表集計!$D:$D,"&lt;&gt;")</f>
        <v>0</v>
      </c>
      <c r="AS113" s="863" t="str">
        <f t="shared" ca="1" si="160"/>
        <v/>
      </c>
      <c r="AT113" s="864">
        <f ca="1">SUMIFS(INDIRECT("実行度合表集計!C"&amp;AT154,FALSE),実行度合表集計!$I:$I,AO113,実行度合表集計!$S:$S,$A$107,実行度合表集計!$D:$D,"&lt;&gt;")</f>
        <v>0</v>
      </c>
      <c r="AU113" s="862">
        <f ca="1">AT113-SUMIFS(実行度合表集計!$Q:$Q,実行度合表集計!$I:$I,AO113,実行度合表集計!$S:$S,$A$107,実行度合表集計!$D:$D,"&lt;&gt;")*1000</f>
        <v>0</v>
      </c>
      <c r="AV113" s="865">
        <f ca="1">SUMIFS(INDIRECT("実行度合表集計!C"&amp;AV154,FALSE),実行度合表集計!$I:$I,AO113,実行度合表集計!$S:$S,$A$107,実行度合表集計!$D:$D,"&lt;&gt;")*集計フラグ7</f>
        <v>0</v>
      </c>
      <c r="AW113" s="1696">
        <f>集計グループ7</f>
        <v>0</v>
      </c>
      <c r="AX113" s="1697"/>
      <c r="AY113" s="1698"/>
      <c r="AZ113" s="862">
        <f ca="1">SUMIFS(INDIRECT("実行度合表集計!C"&amp;AZ154,FALSE),実行度合表集計!$I:$I,AW113,実行度合表集計!$S:$S,$A$107,実行度合表集計!$D:$D,"&lt;&gt;")</f>
        <v>0</v>
      </c>
      <c r="BA113" s="863" t="str">
        <f t="shared" ca="1" si="161"/>
        <v/>
      </c>
      <c r="BB113" s="864">
        <f ca="1">SUMIFS(INDIRECT("実行度合表集計!C"&amp;BB154,FALSE),実行度合表集計!$I:$I,AW113,実行度合表集計!$S:$S,$A$107,実行度合表集計!$D:$D,"&lt;&gt;")</f>
        <v>0</v>
      </c>
      <c r="BC113" s="862">
        <f ca="1">BB113-SUMIFS(実行度合表集計!$Q:$Q,実行度合表集計!$I:$I,AW113,実行度合表集計!$S:$S,$A$107,実行度合表集計!$D:$D,"&lt;&gt;")*1000</f>
        <v>0</v>
      </c>
      <c r="BD113" s="865">
        <f ca="1">SUMIFS(INDIRECT("実行度合表集計!C"&amp;BD154,FALSE),実行度合表集計!$I:$I,AW113,実行度合表集計!$S:$S,$A$107,実行度合表集計!$D:$D,"&lt;&gt;")*集計フラグ7</f>
        <v>0</v>
      </c>
      <c r="BE113" s="866">
        <f t="shared" ca="1" si="150"/>
        <v>0</v>
      </c>
      <c r="BF113" s="863" t="str">
        <f t="shared" ca="1" si="162"/>
        <v/>
      </c>
      <c r="BG113" s="862">
        <f t="shared" ca="1" si="151"/>
        <v>0</v>
      </c>
      <c r="BH113" s="867">
        <f t="shared" ca="1" si="152"/>
        <v>0</v>
      </c>
      <c r="BI113" s="1712"/>
      <c r="BJ113" s="861" t="s">
        <v>39</v>
      </c>
      <c r="BK113" s="1696">
        <f>集計グループ7</f>
        <v>0</v>
      </c>
      <c r="BL113" s="1697"/>
      <c r="BM113" s="1698"/>
      <c r="BN113" s="862">
        <f ca="1">SUMIFS(INDIRECT("実行度合表集計!C"&amp;BN154,FALSE),実行度合表集計!$I:$I,BK113,実行度合表集計!$S:$S,$A$107,実行度合表集計!$D:$D,"&lt;&gt;")</f>
        <v>0</v>
      </c>
      <c r="BO113" s="863" t="str">
        <f t="shared" ca="1" si="163"/>
        <v/>
      </c>
      <c r="BP113" s="864">
        <f ca="1">SUMIFS(INDIRECT("実行度合表集計!C"&amp;BP154,FALSE),実行度合表集計!$I:$I,BK113,実行度合表集計!$S:$S,$A$107,実行度合表集計!$D:$D,"&lt;&gt;")</f>
        <v>0</v>
      </c>
      <c r="BQ113" s="862">
        <f ca="1">BP113-SUMIFS(実行度合表集計!$Q:$Q,実行度合表集計!$I:$I,BK113,実行度合表集計!$S:$S,$A$107,実行度合表集計!$D:$D,"&lt;&gt;")*1000</f>
        <v>0</v>
      </c>
      <c r="BR113" s="865">
        <f ca="1">SUMIFS(INDIRECT("実行度合表集計!C"&amp;BR154,FALSE),実行度合表集計!$I:$I,BK113,実行度合表集計!$S:$S,$A$107,実行度合表集計!$D:$D,"&lt;&gt;")*集計フラグ7</f>
        <v>0</v>
      </c>
      <c r="BS113" s="1696">
        <f>集計グループ7</f>
        <v>0</v>
      </c>
      <c r="BT113" s="1697"/>
      <c r="BU113" s="1698"/>
      <c r="BV113" s="862">
        <f ca="1">SUMIFS(INDIRECT("実行度合表集計!C"&amp;BV154,FALSE),実行度合表集計!$I:$I,BS113,実行度合表集計!$S:$S,$A$107,実行度合表集計!$D:$D,"&lt;&gt;")</f>
        <v>0</v>
      </c>
      <c r="BW113" s="863" t="str">
        <f t="shared" ca="1" si="164"/>
        <v/>
      </c>
      <c r="BX113" s="864">
        <f ca="1">SUMIFS(INDIRECT("実行度合表集計!C"&amp;BX154,FALSE),実行度合表集計!$I:$I,BS113,実行度合表集計!$S:$S,$A$107,実行度合表集計!$D:$D,"&lt;&gt;")</f>
        <v>0</v>
      </c>
      <c r="BY113" s="862">
        <f ca="1">BX113-SUMIFS(実行度合表集計!$Q:$Q,実行度合表集計!$I:$I,BS113,実行度合表集計!$S:$S,$A$107,実行度合表集計!$D:$D,"&lt;&gt;")*1000</f>
        <v>0</v>
      </c>
      <c r="BZ113" s="865">
        <f ca="1">SUMIFS(INDIRECT("実行度合表集計!C"&amp;BZ154,FALSE),実行度合表集計!$I:$I,BS113,実行度合表集計!$S:$S,$A$107,実行度合表集計!$D:$D,"&lt;&gt;")*集計フラグ7</f>
        <v>0</v>
      </c>
      <c r="CA113" s="1696">
        <f>集計グループ7</f>
        <v>0</v>
      </c>
      <c r="CB113" s="1697"/>
      <c r="CC113" s="1698"/>
      <c r="CD113" s="862">
        <f ca="1">SUMIFS(INDIRECT("実行度合表集計!C"&amp;CD154,FALSE),実行度合表集計!$I:$I,CA113,実行度合表集計!$S:$S,$A$107,実行度合表集計!$D:$D,"&lt;&gt;")</f>
        <v>0</v>
      </c>
      <c r="CE113" s="863" t="str">
        <f t="shared" ca="1" si="165"/>
        <v/>
      </c>
      <c r="CF113" s="864">
        <f ca="1">SUMIFS(INDIRECT("実行度合表集計!C"&amp;CF154,FALSE),実行度合表集計!$I:$I,CA113,実行度合表集計!$S:$S,$A$107,実行度合表集計!$D:$D,"&lt;&gt;")</f>
        <v>0</v>
      </c>
      <c r="CG113" s="862">
        <f ca="1">CF113-SUMIFS(実行度合表集計!$Q:$Q,実行度合表集計!$I:$I,CA113,実行度合表集計!$S:$S,$A$107,実行度合表集計!$D:$D,"&lt;&gt;")*1000</f>
        <v>0</v>
      </c>
      <c r="CH113" s="865">
        <f ca="1">SUMIFS(INDIRECT("実行度合表集計!C"&amp;CH154,FALSE),実行度合表集計!$I:$I,CA113,実行度合表集計!$S:$S,$A$107,実行度合表集計!$D:$D,"&lt;&gt;")*集計フラグ7</f>
        <v>0</v>
      </c>
      <c r="CI113" s="866">
        <f t="shared" ca="1" si="166"/>
        <v>0</v>
      </c>
      <c r="CJ113" s="863" t="str">
        <f t="shared" ca="1" si="167"/>
        <v/>
      </c>
      <c r="CK113" s="862">
        <f t="shared" ca="1" si="168"/>
        <v>0</v>
      </c>
      <c r="CL113" s="865">
        <f t="shared" ca="1" si="169"/>
        <v>0</v>
      </c>
      <c r="CM113" s="1712"/>
      <c r="CN113" s="861" t="s">
        <v>39</v>
      </c>
      <c r="CO113" s="1696">
        <f>集計グループ7</f>
        <v>0</v>
      </c>
      <c r="CP113" s="1697"/>
      <c r="CQ113" s="1698"/>
      <c r="CR113" s="862">
        <f ca="1">SUMIFS(INDIRECT("実行度合表集計!C"&amp;CR154,FALSE),実行度合表集計!$I:$I,CO113,実行度合表集計!$S:$S,$A$107,実行度合表集計!$D:$D,"&lt;&gt;")</f>
        <v>0</v>
      </c>
      <c r="CS113" s="863" t="str">
        <f t="shared" ca="1" si="170"/>
        <v/>
      </c>
      <c r="CT113" s="864">
        <f ca="1">SUMIFS(INDIRECT("実行度合表集計!C"&amp;CT154,FALSE),実行度合表集計!$I:$I,CO113,実行度合表集計!$S:$S,$A$107,実行度合表集計!$D:$D,"&lt;&gt;")</f>
        <v>0</v>
      </c>
      <c r="CU113" s="862">
        <f ca="1">CT113-SUMIFS(実行度合表集計!$Q:$Q,実行度合表集計!$I:$I,CO113,実行度合表集計!$S:$S,$A$107,実行度合表集計!$D:$D,"&lt;&gt;")*1000</f>
        <v>0</v>
      </c>
      <c r="CV113" s="865">
        <f ca="1">SUMIFS(INDIRECT("実行度合表集計!C"&amp;CV154,FALSE),実行度合表集計!$I:$I,CO113,実行度合表集計!$S:$S,$A$107,実行度合表集計!$D:$D,"&lt;&gt;")*集計フラグ7</f>
        <v>0</v>
      </c>
      <c r="CW113" s="1696">
        <f>集計グループ7</f>
        <v>0</v>
      </c>
      <c r="CX113" s="1697"/>
      <c r="CY113" s="1698"/>
      <c r="CZ113" s="862">
        <f ca="1">SUMIFS(INDIRECT("実行度合表集計!C"&amp;CZ154,FALSE),実行度合表集計!$I:$I,CW113,実行度合表集計!$S:$S,$A$107,実行度合表集計!$D:$D,"&lt;&gt;")</f>
        <v>0</v>
      </c>
      <c r="DA113" s="863" t="str">
        <f t="shared" ca="1" si="171"/>
        <v/>
      </c>
      <c r="DB113" s="864">
        <f ca="1">SUMIFS(INDIRECT("実行度合表集計!C"&amp;DB154,FALSE),実行度合表集計!$I:$I,CW113,実行度合表集計!$S:$S,$A$107,実行度合表集計!$D:$D,"&lt;&gt;")</f>
        <v>0</v>
      </c>
      <c r="DC113" s="862">
        <f ca="1">DB113-SUMIFS(実行度合表集計!$Q:$Q,実行度合表集計!$I:$I,CW113,実行度合表集計!$S:$S,$A$107,実行度合表集計!$D:$D,"&lt;&gt;")*1000</f>
        <v>0</v>
      </c>
      <c r="DD113" s="865">
        <f ca="1">SUMIFS(INDIRECT("実行度合表集計!C"&amp;DD154,FALSE),実行度合表集計!$I:$I,CW113,実行度合表集計!$S:$S,$A$107,実行度合表集計!$D:$D,"&lt;&gt;")*集計フラグ7</f>
        <v>0</v>
      </c>
      <c r="DE113" s="1696">
        <f>集計グループ7</f>
        <v>0</v>
      </c>
      <c r="DF113" s="1697"/>
      <c r="DG113" s="1698"/>
      <c r="DH113" s="862">
        <f ca="1">SUMIFS(INDIRECT("実行度合表集計!C"&amp;DH154,FALSE),実行度合表集計!$I:$I,DE113,実行度合表集計!$S:$S,$A$107,実行度合表集計!$D:$D,"&lt;&gt;")</f>
        <v>0</v>
      </c>
      <c r="DI113" s="863" t="str">
        <f t="shared" ca="1" si="172"/>
        <v/>
      </c>
      <c r="DJ113" s="864">
        <f ca="1">SUMIFS(INDIRECT("実行度合表集計!C"&amp;DJ154,FALSE),実行度合表集計!$I:$I,DE113,実行度合表集計!$S:$S,$A$107,実行度合表集計!$D:$D,"&lt;&gt;")</f>
        <v>0</v>
      </c>
      <c r="DK113" s="862">
        <f ca="1">DJ113-SUMIFS(実行度合表集計!$Q:$Q,実行度合表集計!$I:$I,DE113,実行度合表集計!$S:$S,$A$107,実行度合表集計!$D:$D,"&lt;&gt;")*1000</f>
        <v>0</v>
      </c>
      <c r="DL113" s="865">
        <f ca="1">SUMIFS(INDIRECT("実行度合表集計!C"&amp;DL154,FALSE),実行度合表集計!$I:$I,DE113,実行度合表集計!$S:$S,$A$107,実行度合表集計!$D:$D,"&lt;&gt;")*集計フラグ7</f>
        <v>0</v>
      </c>
      <c r="DM113" s="866">
        <f t="shared" ca="1" si="153"/>
        <v>0</v>
      </c>
      <c r="DN113" s="863" t="str">
        <f t="shared" ca="1" si="173"/>
        <v/>
      </c>
      <c r="DO113" s="862">
        <f t="shared" ca="1" si="174"/>
        <v>0</v>
      </c>
      <c r="DP113" s="867">
        <f t="shared" ca="1" si="154"/>
        <v>0</v>
      </c>
      <c r="DR113" s="970"/>
      <c r="DS113" s="852"/>
      <c r="DT113" s="853"/>
    </row>
    <row r="114" spans="1:124" ht="14.1" customHeight="1" x14ac:dyDescent="0.25">
      <c r="A114" s="1712"/>
      <c r="B114" s="843" t="s">
        <v>40</v>
      </c>
      <c r="C114" s="1708" t="str">
        <f>集計グループ8</f>
        <v>東京・リフォーム課</v>
      </c>
      <c r="D114" s="1709"/>
      <c r="E114" s="1710"/>
      <c r="F114" s="844" t="e">
        <f ca="1">SUMIFS(INDIRECT("実行度合表集計!C"&amp;F154,FALSE),実行度合表集計!$I:$I,C114,実行度合表集計!$S:$S,$A$107,実行度合表集計!$D:$D,"&lt;&gt;")</f>
        <v>#REF!</v>
      </c>
      <c r="G114" s="849" t="e">
        <f t="shared" ca="1" si="155"/>
        <v>#REF!</v>
      </c>
      <c r="H114" s="868" t="e">
        <f ca="1">SUMIFS(INDIRECT("実行度合表集計!C"&amp;H154,FALSE),実行度合表集計!$I:$I,C114,実行度合表集計!$S:$S,$A$107,実行度合表集計!$D:$D,"&lt;&gt;")</f>
        <v>#REF!</v>
      </c>
      <c r="I114" s="844" t="e">
        <f ca="1">H114-SUMIFS(実行度合表集計!$Q:$Q,実行度合表集計!$I:$I,C114,実行度合表集計!$S:$S,$A$107,実行度合表集計!$D:$D,"&lt;&gt;")*1000</f>
        <v>#REF!</v>
      </c>
      <c r="J114" s="847" t="e">
        <f ca="1">SUMIFS(INDIRECT("実行度合表集計!C"&amp;J154,FALSE),実行度合表集計!$I:$I,C114,実行度合表集計!$S:$S,$A$107,実行度合表集計!$D:$D,"&lt;&gt;")*集計フラグ8</f>
        <v>#REF!</v>
      </c>
      <c r="K114" s="1708" t="str">
        <f>集計グループ8</f>
        <v>東京・リフォーム課</v>
      </c>
      <c r="L114" s="1709"/>
      <c r="M114" s="1710"/>
      <c r="N114" s="844" t="e">
        <f ca="1">SUMIFS(INDIRECT("実行度合表集計!C"&amp;N154,FALSE),実行度合表集計!$I:$I,K114,実行度合表集計!$S:$S,$A$107,実行度合表集計!$D:$D,"&lt;&gt;")</f>
        <v>#REF!</v>
      </c>
      <c r="O114" s="849" t="e">
        <f t="shared" ca="1" si="156"/>
        <v>#REF!</v>
      </c>
      <c r="P114" s="868" t="e">
        <f ca="1">SUMIFS(INDIRECT("実行度合表集計!C"&amp;P154,FALSE),実行度合表集計!$I:$I,K114,実行度合表集計!$S:$S,$A$107,実行度合表集計!$D:$D,"&lt;&gt;")</f>
        <v>#REF!</v>
      </c>
      <c r="Q114" s="844" t="e">
        <f ca="1">P114-SUMIFS(実行度合表集計!$Q:$Q,実行度合表集計!$I:$I,K114,実行度合表集計!$S:$S,$A$107,実行度合表集計!$D:$D,"&lt;&gt;")*1000</f>
        <v>#REF!</v>
      </c>
      <c r="R114" s="847" t="e">
        <f ca="1">SUMIFS(INDIRECT("実行度合表集計!C"&amp;R154,FALSE),実行度合表集計!$I:$I,K114,実行度合表集計!$S:$S,$A$107,実行度合表集計!$D:$D,"&lt;&gt;")*集計フラグ8</f>
        <v>#REF!</v>
      </c>
      <c r="S114" s="1708" t="str">
        <f>集計グループ8</f>
        <v>東京・リフォーム課</v>
      </c>
      <c r="T114" s="1709"/>
      <c r="U114" s="1710"/>
      <c r="V114" s="844" t="e">
        <f ca="1">SUMIFS(INDIRECT("実行度合表集計!C"&amp;V154,FALSE),実行度合表集計!$I:$I,S114,実行度合表集計!$S:$S,$A$107,実行度合表集計!$D:$D,"&lt;&gt;")</f>
        <v>#REF!</v>
      </c>
      <c r="W114" s="849" t="e">
        <f t="shared" ca="1" si="157"/>
        <v>#REF!</v>
      </c>
      <c r="X114" s="868" t="e">
        <f ca="1">SUMIFS(INDIRECT("実行度合表集計!C"&amp;X154,FALSE),実行度合表集計!$I:$I,S114,実行度合表集計!$S:$S,$A$107,実行度合表集計!$D:$D,"&lt;&gt;")</f>
        <v>#REF!</v>
      </c>
      <c r="Y114" s="844" t="e">
        <f ca="1">X114-SUMIFS(実行度合表集計!$Q:$Q,実行度合表集計!$I:$I,S114,実行度合表集計!$S:$S,$A$107,実行度合表集計!$D:$D,"&lt;&gt;")*1000</f>
        <v>#REF!</v>
      </c>
      <c r="Z114" s="847" t="e">
        <f ca="1">SUMIFS(INDIRECT("実行度合表集計!C"&amp;Z154,FALSE),実行度合表集計!$I:$I,S114,実行度合表集計!$S:$S,$A$107,実行度合表集計!$D:$D,"&lt;&gt;")*集計フラグ8</f>
        <v>#REF!</v>
      </c>
      <c r="AA114" s="848" t="e">
        <f t="shared" ca="1" si="147"/>
        <v>#REF!</v>
      </c>
      <c r="AB114" s="849" t="e">
        <f t="shared" ca="1" si="158"/>
        <v>#REF!</v>
      </c>
      <c r="AC114" s="844" t="e">
        <f t="shared" ca="1" si="148"/>
        <v>#REF!</v>
      </c>
      <c r="AD114" s="847" t="e">
        <f t="shared" ca="1" si="149"/>
        <v>#REF!</v>
      </c>
      <c r="AE114" s="1712"/>
      <c r="AF114" s="843" t="s">
        <v>40</v>
      </c>
      <c r="AG114" s="1708" t="str">
        <f>集計グループ8</f>
        <v>東京・リフォーム課</v>
      </c>
      <c r="AH114" s="1709"/>
      <c r="AI114" s="1710"/>
      <c r="AJ114" s="844" t="e">
        <f ca="1">SUMIFS(INDIRECT("実行度合表集計!C"&amp;AJ154,FALSE),実行度合表集計!$I:$I,AG114,実行度合表集計!$S:$S,$A$107,実行度合表集計!$D:$D,"&lt;&gt;")</f>
        <v>#REF!</v>
      </c>
      <c r="AK114" s="849" t="e">
        <f t="shared" ca="1" si="159"/>
        <v>#REF!</v>
      </c>
      <c r="AL114" s="868" t="e">
        <f ca="1">SUMIFS(INDIRECT("実行度合表集計!C"&amp;AL154,FALSE),実行度合表集計!$I:$I,AG114,実行度合表集計!$S:$S,$A$107,実行度合表集計!$D:$D,"&lt;&gt;")</f>
        <v>#REF!</v>
      </c>
      <c r="AM114" s="844" t="e">
        <f ca="1">AL114-SUMIFS(実行度合表集計!$Q:$Q,実行度合表集計!$I:$I,AG114,実行度合表集計!$S:$S,$A$107,実行度合表集計!$D:$D,"&lt;&gt;")*1000</f>
        <v>#REF!</v>
      </c>
      <c r="AN114" s="847" t="e">
        <f ca="1">SUMIFS(INDIRECT("実行度合表集計!C"&amp;AN154,FALSE),実行度合表集計!$I:$I,AG114,実行度合表集計!$S:$S,$A$107,実行度合表集計!$D:$D,"&lt;&gt;")*集計フラグ8</f>
        <v>#REF!</v>
      </c>
      <c r="AO114" s="1708" t="str">
        <f>集計グループ8</f>
        <v>東京・リフォーム課</v>
      </c>
      <c r="AP114" s="1709"/>
      <c r="AQ114" s="1710"/>
      <c r="AR114" s="844" t="e">
        <f ca="1">SUMIFS(INDIRECT("実行度合表集計!C"&amp;AR154,FALSE),実行度合表集計!$I:$I,AO114,実行度合表集計!$S:$S,$A$107,実行度合表集計!$D:$D,"&lt;&gt;")</f>
        <v>#REF!</v>
      </c>
      <c r="AS114" s="849" t="e">
        <f t="shared" ca="1" si="160"/>
        <v>#REF!</v>
      </c>
      <c r="AT114" s="868" t="e">
        <f ca="1">SUMIFS(INDIRECT("実行度合表集計!C"&amp;AT154,FALSE),実行度合表集計!$I:$I,AO114,実行度合表集計!$S:$S,$A$107,実行度合表集計!$D:$D,"&lt;&gt;")</f>
        <v>#REF!</v>
      </c>
      <c r="AU114" s="844" t="e">
        <f ca="1">AT114-SUMIFS(実行度合表集計!$Q:$Q,実行度合表集計!$I:$I,AO114,実行度合表集計!$S:$S,$A$107,実行度合表集計!$D:$D,"&lt;&gt;")*1000</f>
        <v>#REF!</v>
      </c>
      <c r="AV114" s="847" t="e">
        <f ca="1">SUMIFS(INDIRECT("実行度合表集計!C"&amp;AV154,FALSE),実行度合表集計!$I:$I,AO114,実行度合表集計!$S:$S,$A$107,実行度合表集計!$D:$D,"&lt;&gt;")*集計フラグ8</f>
        <v>#REF!</v>
      </c>
      <c r="AW114" s="1708" t="str">
        <f>集計グループ8</f>
        <v>東京・リフォーム課</v>
      </c>
      <c r="AX114" s="1709"/>
      <c r="AY114" s="1710"/>
      <c r="AZ114" s="844" t="e">
        <f ca="1">SUMIFS(INDIRECT("実行度合表集計!C"&amp;AZ154,FALSE),実行度合表集計!$I:$I,AW114,実行度合表集計!$S:$S,$A$107,実行度合表集計!$D:$D,"&lt;&gt;")</f>
        <v>#REF!</v>
      </c>
      <c r="BA114" s="849" t="e">
        <f t="shared" ca="1" si="161"/>
        <v>#REF!</v>
      </c>
      <c r="BB114" s="868" t="e">
        <f ca="1">SUMIFS(INDIRECT("実行度合表集計!C"&amp;BB154,FALSE),実行度合表集計!$I:$I,AW114,実行度合表集計!$S:$S,$A$107,実行度合表集計!$D:$D,"&lt;&gt;")</f>
        <v>#REF!</v>
      </c>
      <c r="BC114" s="844" t="e">
        <f ca="1">BB114-SUMIFS(実行度合表集計!$Q:$Q,実行度合表集計!$I:$I,AW114,実行度合表集計!$S:$S,$A$107,実行度合表集計!$D:$D,"&lt;&gt;")*1000</f>
        <v>#REF!</v>
      </c>
      <c r="BD114" s="847" t="e">
        <f ca="1">SUMIFS(INDIRECT("実行度合表集計!C"&amp;BD154,FALSE),実行度合表集計!$I:$I,AW114,実行度合表集計!$S:$S,$A$107,実行度合表集計!$D:$D,"&lt;&gt;")*集計フラグ8</f>
        <v>#REF!</v>
      </c>
      <c r="BE114" s="848" t="e">
        <f t="shared" ca="1" si="150"/>
        <v>#REF!</v>
      </c>
      <c r="BF114" s="849" t="e">
        <f t="shared" ca="1" si="162"/>
        <v>#REF!</v>
      </c>
      <c r="BG114" s="844" t="e">
        <f t="shared" ca="1" si="151"/>
        <v>#REF!</v>
      </c>
      <c r="BH114" s="850" t="e">
        <f t="shared" ca="1" si="152"/>
        <v>#REF!</v>
      </c>
      <c r="BI114" s="1712"/>
      <c r="BJ114" s="843" t="s">
        <v>40</v>
      </c>
      <c r="BK114" s="1708" t="str">
        <f>集計グループ8</f>
        <v>東京・リフォーム課</v>
      </c>
      <c r="BL114" s="1709"/>
      <c r="BM114" s="1710"/>
      <c r="BN114" s="844" t="e">
        <f ca="1">SUMIFS(INDIRECT("実行度合表集計!C"&amp;BN154,FALSE),実行度合表集計!$I:$I,BK114,実行度合表集計!$S:$S,$A$107,実行度合表集計!$D:$D,"&lt;&gt;")</f>
        <v>#REF!</v>
      </c>
      <c r="BO114" s="849" t="e">
        <f t="shared" ca="1" si="163"/>
        <v>#REF!</v>
      </c>
      <c r="BP114" s="868" t="e">
        <f ca="1">SUMIFS(INDIRECT("実行度合表集計!C"&amp;BP154,FALSE),実行度合表集計!$I:$I,BK114,実行度合表集計!$S:$S,$A$107,実行度合表集計!$D:$D,"&lt;&gt;")</f>
        <v>#REF!</v>
      </c>
      <c r="BQ114" s="844" t="e">
        <f ca="1">BP114-SUMIFS(実行度合表集計!$Q:$Q,実行度合表集計!$I:$I,BK114,実行度合表集計!$S:$S,$A$107,実行度合表集計!$D:$D,"&lt;&gt;")*1000</f>
        <v>#REF!</v>
      </c>
      <c r="BR114" s="847" t="e">
        <f ca="1">SUMIFS(INDIRECT("実行度合表集計!C"&amp;BR154,FALSE),実行度合表集計!$I:$I,BK114,実行度合表集計!$S:$S,$A$107,実行度合表集計!$D:$D,"&lt;&gt;")*集計フラグ8</f>
        <v>#REF!</v>
      </c>
      <c r="BS114" s="1708" t="str">
        <f>集計グループ8</f>
        <v>東京・リフォーム課</v>
      </c>
      <c r="BT114" s="1709"/>
      <c r="BU114" s="1710"/>
      <c r="BV114" s="844" t="e">
        <f ca="1">SUMIFS(INDIRECT("実行度合表集計!C"&amp;BV154,FALSE),実行度合表集計!$I:$I,BS114,実行度合表集計!$S:$S,$A$107,実行度合表集計!$D:$D,"&lt;&gt;")</f>
        <v>#REF!</v>
      </c>
      <c r="BW114" s="849" t="e">
        <f t="shared" ca="1" si="164"/>
        <v>#REF!</v>
      </c>
      <c r="BX114" s="868" t="e">
        <f ca="1">SUMIFS(INDIRECT("実行度合表集計!C"&amp;BX154,FALSE),実行度合表集計!$I:$I,BS114,実行度合表集計!$S:$S,$A$107,実行度合表集計!$D:$D,"&lt;&gt;")</f>
        <v>#REF!</v>
      </c>
      <c r="BY114" s="844" t="e">
        <f ca="1">BX114-SUMIFS(実行度合表集計!$Q:$Q,実行度合表集計!$I:$I,BS114,実行度合表集計!$S:$S,$A$107,実行度合表集計!$D:$D,"&lt;&gt;")*1000</f>
        <v>#REF!</v>
      </c>
      <c r="BZ114" s="847" t="e">
        <f ca="1">SUMIFS(INDIRECT("実行度合表集計!C"&amp;BZ154,FALSE),実行度合表集計!$I:$I,BS114,実行度合表集計!$S:$S,$A$107,実行度合表集計!$D:$D,"&lt;&gt;")*集計フラグ8</f>
        <v>#REF!</v>
      </c>
      <c r="CA114" s="1708" t="str">
        <f>集計グループ8</f>
        <v>東京・リフォーム課</v>
      </c>
      <c r="CB114" s="1709"/>
      <c r="CC114" s="1710"/>
      <c r="CD114" s="844" t="e">
        <f ca="1">SUMIFS(INDIRECT("実行度合表集計!C"&amp;CD154,FALSE),実行度合表集計!$I:$I,CA114,実行度合表集計!$S:$S,$A$107,実行度合表集計!$D:$D,"&lt;&gt;")</f>
        <v>#REF!</v>
      </c>
      <c r="CE114" s="849" t="e">
        <f t="shared" ca="1" si="165"/>
        <v>#REF!</v>
      </c>
      <c r="CF114" s="868" t="e">
        <f ca="1">SUMIFS(INDIRECT("実行度合表集計!C"&amp;CF154,FALSE),実行度合表集計!$I:$I,CA114,実行度合表集計!$S:$S,$A$107,実行度合表集計!$D:$D,"&lt;&gt;")</f>
        <v>#REF!</v>
      </c>
      <c r="CG114" s="844" t="e">
        <f ca="1">CF114-SUMIFS(実行度合表集計!$Q:$Q,実行度合表集計!$I:$I,CA114,実行度合表集計!$S:$S,$A$107,実行度合表集計!$D:$D,"&lt;&gt;")*1000</f>
        <v>#REF!</v>
      </c>
      <c r="CH114" s="847" t="e">
        <f ca="1">SUMIFS(INDIRECT("実行度合表集計!C"&amp;CH154,FALSE),実行度合表集計!$I:$I,CA114,実行度合表集計!$S:$S,$A$107,実行度合表集計!$D:$D,"&lt;&gt;")*集計フラグ8</f>
        <v>#REF!</v>
      </c>
      <c r="CI114" s="848" t="e">
        <f t="shared" ca="1" si="166"/>
        <v>#REF!</v>
      </c>
      <c r="CJ114" s="849" t="e">
        <f t="shared" ca="1" si="167"/>
        <v>#REF!</v>
      </c>
      <c r="CK114" s="844" t="e">
        <f t="shared" ca="1" si="168"/>
        <v>#REF!</v>
      </c>
      <c r="CL114" s="847" t="e">
        <f t="shared" ca="1" si="169"/>
        <v>#REF!</v>
      </c>
      <c r="CM114" s="1712"/>
      <c r="CN114" s="843" t="s">
        <v>40</v>
      </c>
      <c r="CO114" s="1708" t="str">
        <f>集計グループ8</f>
        <v>東京・リフォーム課</v>
      </c>
      <c r="CP114" s="1709"/>
      <c r="CQ114" s="1710"/>
      <c r="CR114" s="844" t="e">
        <f ca="1">SUMIFS(INDIRECT("実行度合表集計!C"&amp;CR154,FALSE),実行度合表集計!$I:$I,CO114,実行度合表集計!$S:$S,$A$107,実行度合表集計!$D:$D,"&lt;&gt;")</f>
        <v>#REF!</v>
      </c>
      <c r="CS114" s="849" t="e">
        <f t="shared" ca="1" si="170"/>
        <v>#REF!</v>
      </c>
      <c r="CT114" s="868" t="e">
        <f ca="1">SUMIFS(INDIRECT("実行度合表集計!C"&amp;CT154,FALSE),実行度合表集計!$I:$I,CO114,実行度合表集計!$S:$S,$A$107,実行度合表集計!$D:$D,"&lt;&gt;")</f>
        <v>#REF!</v>
      </c>
      <c r="CU114" s="844" t="e">
        <f ca="1">CT114-SUMIFS(実行度合表集計!$Q:$Q,実行度合表集計!$I:$I,CO114,実行度合表集計!$S:$S,$A$107,実行度合表集計!$D:$D,"&lt;&gt;")*1000</f>
        <v>#REF!</v>
      </c>
      <c r="CV114" s="847" t="e">
        <f ca="1">SUMIFS(INDIRECT("実行度合表集計!C"&amp;CV154,FALSE),実行度合表集計!$I:$I,CO114,実行度合表集計!$S:$S,$A$107,実行度合表集計!$D:$D,"&lt;&gt;")*集計フラグ8</f>
        <v>#REF!</v>
      </c>
      <c r="CW114" s="1708" t="str">
        <f>集計グループ8</f>
        <v>東京・リフォーム課</v>
      </c>
      <c r="CX114" s="1709"/>
      <c r="CY114" s="1710"/>
      <c r="CZ114" s="844" t="e">
        <f ca="1">SUMIFS(INDIRECT("実行度合表集計!C"&amp;CZ154,FALSE),実行度合表集計!$I:$I,CW114,実行度合表集計!$S:$S,$A$107,実行度合表集計!$D:$D,"&lt;&gt;")</f>
        <v>#REF!</v>
      </c>
      <c r="DA114" s="849" t="e">
        <f t="shared" ca="1" si="171"/>
        <v>#REF!</v>
      </c>
      <c r="DB114" s="868" t="e">
        <f ca="1">SUMIFS(INDIRECT("実行度合表集計!C"&amp;DB154,FALSE),実行度合表集計!$I:$I,CW114,実行度合表集計!$S:$S,$A$107,実行度合表集計!$D:$D,"&lt;&gt;")</f>
        <v>#REF!</v>
      </c>
      <c r="DC114" s="844" t="e">
        <f ca="1">DB114-SUMIFS(実行度合表集計!$Q:$Q,実行度合表集計!$I:$I,CW114,実行度合表集計!$S:$S,$A$107,実行度合表集計!$D:$D,"&lt;&gt;")*1000</f>
        <v>#REF!</v>
      </c>
      <c r="DD114" s="847" t="e">
        <f ca="1">SUMIFS(INDIRECT("実行度合表集計!C"&amp;DD154,FALSE),実行度合表集計!$I:$I,CW114,実行度合表集計!$S:$S,$A$107,実行度合表集計!$D:$D,"&lt;&gt;")*集計フラグ8</f>
        <v>#REF!</v>
      </c>
      <c r="DE114" s="1708" t="str">
        <f>集計グループ8</f>
        <v>東京・リフォーム課</v>
      </c>
      <c r="DF114" s="1709"/>
      <c r="DG114" s="1710"/>
      <c r="DH114" s="844" t="e">
        <f ca="1">SUMIFS(INDIRECT("実行度合表集計!C"&amp;DH154,FALSE),実行度合表集計!$I:$I,DE114,実行度合表集計!$S:$S,$A$107,実行度合表集計!$D:$D,"&lt;&gt;")</f>
        <v>#REF!</v>
      </c>
      <c r="DI114" s="849" t="e">
        <f t="shared" ca="1" si="172"/>
        <v>#REF!</v>
      </c>
      <c r="DJ114" s="868" t="e">
        <f ca="1">SUMIFS(INDIRECT("実行度合表集計!C"&amp;DJ154,FALSE),実行度合表集計!$I:$I,DE114,実行度合表集計!$S:$S,$A$107,実行度合表集計!$D:$D,"&lt;&gt;")</f>
        <v>#REF!</v>
      </c>
      <c r="DK114" s="844" t="e">
        <f ca="1">DJ114-SUMIFS(実行度合表集計!$Q:$Q,実行度合表集計!$I:$I,DE114,実行度合表集計!$S:$S,$A$107,実行度合表集計!$D:$D,"&lt;&gt;")*1000</f>
        <v>#REF!</v>
      </c>
      <c r="DL114" s="847" t="e">
        <f ca="1">SUMIFS(INDIRECT("実行度合表集計!C"&amp;DL154,FALSE),実行度合表集計!$I:$I,DE114,実行度合表集計!$S:$S,$A$107,実行度合表集計!$D:$D,"&lt;&gt;")*集計フラグ8</f>
        <v>#REF!</v>
      </c>
      <c r="DM114" s="848" t="e">
        <f t="shared" ca="1" si="153"/>
        <v>#REF!</v>
      </c>
      <c r="DN114" s="849" t="e">
        <f t="shared" ca="1" si="173"/>
        <v>#REF!</v>
      </c>
      <c r="DO114" s="844" t="e">
        <f t="shared" ca="1" si="174"/>
        <v>#REF!</v>
      </c>
      <c r="DP114" s="850" t="e">
        <f t="shared" ca="1" si="154"/>
        <v>#REF!</v>
      </c>
      <c r="DR114" s="970"/>
      <c r="DS114" s="852"/>
      <c r="DT114" s="853"/>
    </row>
    <row r="115" spans="1:124" ht="14.1" customHeight="1" x14ac:dyDescent="0.25">
      <c r="A115" s="1712"/>
      <c r="B115" s="861" t="s">
        <v>41</v>
      </c>
      <c r="C115" s="1696">
        <f>集計グループ9</f>
        <v>0</v>
      </c>
      <c r="D115" s="1697"/>
      <c r="E115" s="1698"/>
      <c r="F115" s="862">
        <f ca="1">SUMIFS(INDIRECT("実行度合表集計!C"&amp;F154,FALSE),実行度合表集計!$I:$I,C115,実行度合表集計!$S:$S,$A$107,実行度合表集計!$D:$D,"&lt;&gt;")</f>
        <v>0</v>
      </c>
      <c r="G115" s="863" t="str">
        <f t="shared" ca="1" si="155"/>
        <v/>
      </c>
      <c r="H115" s="864">
        <f ca="1">SUMIFS(INDIRECT("実行度合表集計!C"&amp;H154,FALSE),実行度合表集計!$I:$I,C115,実行度合表集計!$S:$S,$A$107,実行度合表集計!$D:$D,"&lt;&gt;")</f>
        <v>0</v>
      </c>
      <c r="I115" s="862">
        <f ca="1">H115-SUMIFS(実行度合表集計!$Q:$Q,実行度合表集計!$I:$I,C115,実行度合表集計!$S:$S,$A$107,実行度合表集計!$D:$D,"&lt;&gt;")*1000</f>
        <v>0</v>
      </c>
      <c r="J115" s="865">
        <f ca="1">SUMIFS(INDIRECT("実行度合表集計!C"&amp;J154,FALSE),実行度合表集計!$I:$I,C115,実行度合表集計!$S:$S,$A$107,実行度合表集計!$D:$D,"&lt;&gt;")*集計フラグ9</f>
        <v>0</v>
      </c>
      <c r="K115" s="1696">
        <f>集計グループ9</f>
        <v>0</v>
      </c>
      <c r="L115" s="1697"/>
      <c r="M115" s="1698"/>
      <c r="N115" s="862">
        <f ca="1">SUMIFS(INDIRECT("実行度合表集計!C"&amp;N154,FALSE),実行度合表集計!$I:$I,K115,実行度合表集計!$S:$S,$A$107,実行度合表集計!$D:$D,"&lt;&gt;")</f>
        <v>0</v>
      </c>
      <c r="O115" s="863" t="str">
        <f t="shared" ca="1" si="156"/>
        <v/>
      </c>
      <c r="P115" s="864">
        <f ca="1">SUMIFS(INDIRECT("実行度合表集計!C"&amp;P154,FALSE),実行度合表集計!$I:$I,K115,実行度合表集計!$S:$S,$A$107,実行度合表集計!$D:$D,"&lt;&gt;")</f>
        <v>0</v>
      </c>
      <c r="Q115" s="862">
        <f ca="1">P115-SUMIFS(実行度合表集計!$Q:$Q,実行度合表集計!$I:$I,K115,実行度合表集計!$S:$S,$A$107,実行度合表集計!$D:$D,"&lt;&gt;")*1000</f>
        <v>0</v>
      </c>
      <c r="R115" s="865">
        <f ca="1">SUMIFS(INDIRECT("実行度合表集計!C"&amp;R154,FALSE),実行度合表集計!$I:$I,K115,実行度合表集計!$S:$S,$A$107,実行度合表集計!$D:$D,"&lt;&gt;")*集計フラグ9</f>
        <v>0</v>
      </c>
      <c r="S115" s="1696">
        <f>集計グループ9</f>
        <v>0</v>
      </c>
      <c r="T115" s="1697"/>
      <c r="U115" s="1698"/>
      <c r="V115" s="862">
        <f ca="1">SUMIFS(INDIRECT("実行度合表集計!C"&amp;V154,FALSE),実行度合表集計!$I:$I,S115,実行度合表集計!$S:$S,$A$107,実行度合表集計!$D:$D,"&lt;&gt;")</f>
        <v>0</v>
      </c>
      <c r="W115" s="863" t="str">
        <f t="shared" ca="1" si="157"/>
        <v/>
      </c>
      <c r="X115" s="864">
        <f ca="1">SUMIFS(INDIRECT("実行度合表集計!C"&amp;X154,FALSE),実行度合表集計!$I:$I,S115,実行度合表集計!$S:$S,$A$107,実行度合表集計!$D:$D,"&lt;&gt;")</f>
        <v>0</v>
      </c>
      <c r="Y115" s="862">
        <f ca="1">X115-SUMIFS(実行度合表集計!$Q:$Q,実行度合表集計!$I:$I,S115,実行度合表集計!$S:$S,$A$107,実行度合表集計!$D:$D,"&lt;&gt;")*1000</f>
        <v>0</v>
      </c>
      <c r="Z115" s="865">
        <f ca="1">SUMIFS(INDIRECT("実行度合表集計!C"&amp;Z154,FALSE),実行度合表集計!$I:$I,S115,実行度合表集計!$S:$S,$A$107,実行度合表集計!$D:$D,"&lt;&gt;")*集計フラグ9</f>
        <v>0</v>
      </c>
      <c r="AA115" s="866">
        <f t="shared" ca="1" si="147"/>
        <v>0</v>
      </c>
      <c r="AB115" s="863" t="str">
        <f t="shared" ca="1" si="158"/>
        <v/>
      </c>
      <c r="AC115" s="862">
        <f t="shared" ca="1" si="148"/>
        <v>0</v>
      </c>
      <c r="AD115" s="865">
        <f t="shared" ca="1" si="149"/>
        <v>0</v>
      </c>
      <c r="AE115" s="1712"/>
      <c r="AF115" s="861" t="s">
        <v>41</v>
      </c>
      <c r="AG115" s="1696">
        <f>集計グループ9</f>
        <v>0</v>
      </c>
      <c r="AH115" s="1697"/>
      <c r="AI115" s="1698"/>
      <c r="AJ115" s="862">
        <f ca="1">SUMIFS(INDIRECT("実行度合表集計!C"&amp;AJ154,FALSE),実行度合表集計!$I:$I,AG115,実行度合表集計!$S:$S,$A$107,実行度合表集計!$D:$D,"&lt;&gt;")</f>
        <v>0</v>
      </c>
      <c r="AK115" s="863" t="str">
        <f t="shared" ca="1" si="159"/>
        <v/>
      </c>
      <c r="AL115" s="864">
        <f ca="1">SUMIFS(INDIRECT("実行度合表集計!C"&amp;AL154,FALSE),実行度合表集計!$I:$I,AG115,実行度合表集計!$S:$S,$A$107,実行度合表集計!$D:$D,"&lt;&gt;")</f>
        <v>0</v>
      </c>
      <c r="AM115" s="862">
        <f ca="1">AL115-SUMIFS(実行度合表集計!$Q:$Q,実行度合表集計!$I:$I,AG115,実行度合表集計!$S:$S,$A$107,実行度合表集計!$D:$D,"&lt;&gt;")*1000</f>
        <v>0</v>
      </c>
      <c r="AN115" s="865">
        <f ca="1">SUMIFS(INDIRECT("実行度合表集計!C"&amp;AN154,FALSE),実行度合表集計!$I:$I,AG115,実行度合表集計!$S:$S,$A$107,実行度合表集計!$D:$D,"&lt;&gt;")*集計フラグ9</f>
        <v>0</v>
      </c>
      <c r="AO115" s="1696">
        <f>集計グループ9</f>
        <v>0</v>
      </c>
      <c r="AP115" s="1697"/>
      <c r="AQ115" s="1698"/>
      <c r="AR115" s="862">
        <f ca="1">SUMIFS(INDIRECT("実行度合表集計!C"&amp;AR154,FALSE),実行度合表集計!$I:$I,AO115,実行度合表集計!$S:$S,$A$107,実行度合表集計!$D:$D,"&lt;&gt;")</f>
        <v>0</v>
      </c>
      <c r="AS115" s="863" t="str">
        <f t="shared" ca="1" si="160"/>
        <v/>
      </c>
      <c r="AT115" s="864">
        <f ca="1">SUMIFS(INDIRECT("実行度合表集計!C"&amp;AT154,FALSE),実行度合表集計!$I:$I,AO115,実行度合表集計!$S:$S,$A$107,実行度合表集計!$D:$D,"&lt;&gt;")</f>
        <v>0</v>
      </c>
      <c r="AU115" s="862">
        <f ca="1">AT115-SUMIFS(実行度合表集計!$Q:$Q,実行度合表集計!$I:$I,AO115,実行度合表集計!$S:$S,$A$107,実行度合表集計!$D:$D,"&lt;&gt;")*1000</f>
        <v>0</v>
      </c>
      <c r="AV115" s="865">
        <f ca="1">SUMIFS(INDIRECT("実行度合表集計!C"&amp;AV154,FALSE),実行度合表集計!$I:$I,AO115,実行度合表集計!$S:$S,$A$107,実行度合表集計!$D:$D,"&lt;&gt;")*集計フラグ9</f>
        <v>0</v>
      </c>
      <c r="AW115" s="1696">
        <f>集計グループ9</f>
        <v>0</v>
      </c>
      <c r="AX115" s="1697"/>
      <c r="AY115" s="1698"/>
      <c r="AZ115" s="862">
        <f ca="1">SUMIFS(INDIRECT("実行度合表集計!C"&amp;AZ154,FALSE),実行度合表集計!$I:$I,AW115,実行度合表集計!$S:$S,$A$107,実行度合表集計!$D:$D,"&lt;&gt;")</f>
        <v>0</v>
      </c>
      <c r="BA115" s="863" t="str">
        <f t="shared" ca="1" si="161"/>
        <v/>
      </c>
      <c r="BB115" s="864">
        <f ca="1">SUMIFS(INDIRECT("実行度合表集計!C"&amp;BB154,FALSE),実行度合表集計!$I:$I,AW115,実行度合表集計!$S:$S,$A$107,実行度合表集計!$D:$D,"&lt;&gt;")</f>
        <v>0</v>
      </c>
      <c r="BC115" s="862">
        <f ca="1">BB115-SUMIFS(実行度合表集計!$Q:$Q,実行度合表集計!$I:$I,AW115,実行度合表集計!$S:$S,$A$107,実行度合表集計!$D:$D,"&lt;&gt;")*1000</f>
        <v>0</v>
      </c>
      <c r="BD115" s="865">
        <f ca="1">SUMIFS(INDIRECT("実行度合表集計!C"&amp;BD154,FALSE),実行度合表集計!$I:$I,AW115,実行度合表集計!$S:$S,$A$107,実行度合表集計!$D:$D,"&lt;&gt;")*集計フラグ9</f>
        <v>0</v>
      </c>
      <c r="BE115" s="866">
        <f t="shared" ca="1" si="150"/>
        <v>0</v>
      </c>
      <c r="BF115" s="863" t="str">
        <f t="shared" ca="1" si="162"/>
        <v/>
      </c>
      <c r="BG115" s="862">
        <f t="shared" ca="1" si="151"/>
        <v>0</v>
      </c>
      <c r="BH115" s="867">
        <f t="shared" ca="1" si="152"/>
        <v>0</v>
      </c>
      <c r="BI115" s="1712"/>
      <c r="BJ115" s="861" t="s">
        <v>41</v>
      </c>
      <c r="BK115" s="1696">
        <f>集計グループ9</f>
        <v>0</v>
      </c>
      <c r="BL115" s="1697"/>
      <c r="BM115" s="1698"/>
      <c r="BN115" s="862">
        <f ca="1">SUMIFS(INDIRECT("実行度合表集計!C"&amp;BN154,FALSE),実行度合表集計!$I:$I,BK115,実行度合表集計!$S:$S,$A$107,実行度合表集計!$D:$D,"&lt;&gt;")</f>
        <v>0</v>
      </c>
      <c r="BO115" s="863" t="str">
        <f t="shared" ca="1" si="163"/>
        <v/>
      </c>
      <c r="BP115" s="864">
        <f ca="1">SUMIFS(INDIRECT("実行度合表集計!C"&amp;BP154,FALSE),実行度合表集計!$I:$I,BK115,実行度合表集計!$S:$S,$A$107,実行度合表集計!$D:$D,"&lt;&gt;")</f>
        <v>0</v>
      </c>
      <c r="BQ115" s="862">
        <f ca="1">BP115-SUMIFS(実行度合表集計!$Q:$Q,実行度合表集計!$I:$I,BK115,実行度合表集計!$S:$S,$A$107,実行度合表集計!$D:$D,"&lt;&gt;")*1000</f>
        <v>0</v>
      </c>
      <c r="BR115" s="865">
        <f ca="1">SUMIFS(INDIRECT("実行度合表集計!C"&amp;BR154,FALSE),実行度合表集計!$I:$I,BK115,実行度合表集計!$S:$S,$A$107,実行度合表集計!$D:$D,"&lt;&gt;")*集計フラグ9</f>
        <v>0</v>
      </c>
      <c r="BS115" s="1696">
        <f>集計グループ9</f>
        <v>0</v>
      </c>
      <c r="BT115" s="1697"/>
      <c r="BU115" s="1698"/>
      <c r="BV115" s="862">
        <f ca="1">SUMIFS(INDIRECT("実行度合表集計!C"&amp;BV154,FALSE),実行度合表集計!$I:$I,BS115,実行度合表集計!$S:$S,$A$107,実行度合表集計!$D:$D,"&lt;&gt;")</f>
        <v>0</v>
      </c>
      <c r="BW115" s="863" t="str">
        <f t="shared" ca="1" si="164"/>
        <v/>
      </c>
      <c r="BX115" s="864">
        <f ca="1">SUMIFS(INDIRECT("実行度合表集計!C"&amp;BX154,FALSE),実行度合表集計!$I:$I,BS115,実行度合表集計!$S:$S,$A$107,実行度合表集計!$D:$D,"&lt;&gt;")</f>
        <v>0</v>
      </c>
      <c r="BY115" s="862">
        <f ca="1">BX115-SUMIFS(実行度合表集計!$Q:$Q,実行度合表集計!$I:$I,BS115,実行度合表集計!$S:$S,$A$107,実行度合表集計!$D:$D,"&lt;&gt;")*1000</f>
        <v>0</v>
      </c>
      <c r="BZ115" s="865">
        <f ca="1">SUMIFS(INDIRECT("実行度合表集計!C"&amp;BZ154,FALSE),実行度合表集計!$I:$I,BS115,実行度合表集計!$S:$S,$A$107,実行度合表集計!$D:$D,"&lt;&gt;")*集計フラグ9</f>
        <v>0</v>
      </c>
      <c r="CA115" s="1696">
        <f>集計グループ9</f>
        <v>0</v>
      </c>
      <c r="CB115" s="1697"/>
      <c r="CC115" s="1698"/>
      <c r="CD115" s="862">
        <f ca="1">SUMIFS(INDIRECT("実行度合表集計!C"&amp;CD154,FALSE),実行度合表集計!$I:$I,CA115,実行度合表集計!$S:$S,$A$107,実行度合表集計!$D:$D,"&lt;&gt;")</f>
        <v>0</v>
      </c>
      <c r="CE115" s="863" t="str">
        <f t="shared" ca="1" si="165"/>
        <v/>
      </c>
      <c r="CF115" s="864">
        <f ca="1">SUMIFS(INDIRECT("実行度合表集計!C"&amp;CF154,FALSE),実行度合表集計!$I:$I,CA115,実行度合表集計!$S:$S,$A$107,実行度合表集計!$D:$D,"&lt;&gt;")</f>
        <v>0</v>
      </c>
      <c r="CG115" s="862">
        <f ca="1">CF115-SUMIFS(実行度合表集計!$Q:$Q,実行度合表集計!$I:$I,CA115,実行度合表集計!$S:$S,$A$107,実行度合表集計!$D:$D,"&lt;&gt;")*1000</f>
        <v>0</v>
      </c>
      <c r="CH115" s="865">
        <f ca="1">SUMIFS(INDIRECT("実行度合表集計!C"&amp;CH154,FALSE),実行度合表集計!$I:$I,CA115,実行度合表集計!$S:$S,$A$107,実行度合表集計!$D:$D,"&lt;&gt;")*集計フラグ9</f>
        <v>0</v>
      </c>
      <c r="CI115" s="866">
        <f t="shared" ca="1" si="166"/>
        <v>0</v>
      </c>
      <c r="CJ115" s="863" t="str">
        <f t="shared" ca="1" si="167"/>
        <v/>
      </c>
      <c r="CK115" s="862">
        <f t="shared" ca="1" si="168"/>
        <v>0</v>
      </c>
      <c r="CL115" s="865">
        <f t="shared" ca="1" si="169"/>
        <v>0</v>
      </c>
      <c r="CM115" s="1712"/>
      <c r="CN115" s="861" t="s">
        <v>41</v>
      </c>
      <c r="CO115" s="1696">
        <f>集計グループ9</f>
        <v>0</v>
      </c>
      <c r="CP115" s="1697"/>
      <c r="CQ115" s="1698"/>
      <c r="CR115" s="862">
        <f ca="1">SUMIFS(INDIRECT("実行度合表集計!C"&amp;CR154,FALSE),実行度合表集計!$I:$I,CO115,実行度合表集計!$S:$S,$A$107,実行度合表集計!$D:$D,"&lt;&gt;")</f>
        <v>0</v>
      </c>
      <c r="CS115" s="863" t="str">
        <f t="shared" ca="1" si="170"/>
        <v/>
      </c>
      <c r="CT115" s="864">
        <f ca="1">SUMIFS(INDIRECT("実行度合表集計!C"&amp;CT154,FALSE),実行度合表集計!$I:$I,CO115,実行度合表集計!$S:$S,$A$107,実行度合表集計!$D:$D,"&lt;&gt;")</f>
        <v>0</v>
      </c>
      <c r="CU115" s="862">
        <f ca="1">CT115-SUMIFS(実行度合表集計!$Q:$Q,実行度合表集計!$I:$I,CO115,実行度合表集計!$S:$S,$A$107,実行度合表集計!$D:$D,"&lt;&gt;")*1000</f>
        <v>0</v>
      </c>
      <c r="CV115" s="865">
        <f ca="1">SUMIFS(INDIRECT("実行度合表集計!C"&amp;CV154,FALSE),実行度合表集計!$I:$I,CO115,実行度合表集計!$S:$S,$A$107,実行度合表集計!$D:$D,"&lt;&gt;")*集計フラグ9</f>
        <v>0</v>
      </c>
      <c r="CW115" s="1696">
        <f>集計グループ9</f>
        <v>0</v>
      </c>
      <c r="CX115" s="1697"/>
      <c r="CY115" s="1698"/>
      <c r="CZ115" s="862">
        <f ca="1">SUMIFS(INDIRECT("実行度合表集計!C"&amp;CZ154,FALSE),実行度合表集計!$I:$I,CW115,実行度合表集計!$S:$S,$A$107,実行度合表集計!$D:$D,"&lt;&gt;")</f>
        <v>0</v>
      </c>
      <c r="DA115" s="863" t="str">
        <f t="shared" ca="1" si="171"/>
        <v/>
      </c>
      <c r="DB115" s="864">
        <f ca="1">SUMIFS(INDIRECT("実行度合表集計!C"&amp;DB154,FALSE),実行度合表集計!$I:$I,CW115,実行度合表集計!$S:$S,$A$107,実行度合表集計!$D:$D,"&lt;&gt;")</f>
        <v>0</v>
      </c>
      <c r="DC115" s="862">
        <f ca="1">DB115-SUMIFS(実行度合表集計!$Q:$Q,実行度合表集計!$I:$I,CW115,実行度合表集計!$S:$S,$A$107,実行度合表集計!$D:$D,"&lt;&gt;")*1000</f>
        <v>0</v>
      </c>
      <c r="DD115" s="865">
        <f ca="1">SUMIFS(INDIRECT("実行度合表集計!C"&amp;DD154,FALSE),実行度合表集計!$I:$I,CW115,実行度合表集計!$S:$S,$A$107,実行度合表集計!$D:$D,"&lt;&gt;")*集計フラグ9</f>
        <v>0</v>
      </c>
      <c r="DE115" s="1696">
        <f>集計グループ9</f>
        <v>0</v>
      </c>
      <c r="DF115" s="1697"/>
      <c r="DG115" s="1698"/>
      <c r="DH115" s="862">
        <f ca="1">SUMIFS(INDIRECT("実行度合表集計!C"&amp;DH154,FALSE),実行度合表集計!$I:$I,DE115,実行度合表集計!$S:$S,$A$107,実行度合表集計!$D:$D,"&lt;&gt;")</f>
        <v>0</v>
      </c>
      <c r="DI115" s="863" t="str">
        <f t="shared" ca="1" si="172"/>
        <v/>
      </c>
      <c r="DJ115" s="864">
        <f ca="1">SUMIFS(INDIRECT("実行度合表集計!C"&amp;DJ154,FALSE),実行度合表集計!$I:$I,DE115,実行度合表集計!$S:$S,$A$107,実行度合表集計!$D:$D,"&lt;&gt;")</f>
        <v>0</v>
      </c>
      <c r="DK115" s="862">
        <f ca="1">DJ115-SUMIFS(実行度合表集計!$Q:$Q,実行度合表集計!$I:$I,DE115,実行度合表集計!$S:$S,$A$107,実行度合表集計!$D:$D,"&lt;&gt;")*1000</f>
        <v>0</v>
      </c>
      <c r="DL115" s="865">
        <f ca="1">SUMIFS(INDIRECT("実行度合表集計!C"&amp;DL154,FALSE),実行度合表集計!$I:$I,DE115,実行度合表集計!$S:$S,$A$107,実行度合表集計!$D:$D,"&lt;&gt;")*集計フラグ9</f>
        <v>0</v>
      </c>
      <c r="DM115" s="866">
        <f t="shared" ca="1" si="153"/>
        <v>0</v>
      </c>
      <c r="DN115" s="863" t="str">
        <f t="shared" ca="1" si="173"/>
        <v/>
      </c>
      <c r="DO115" s="862">
        <f t="shared" ca="1" si="174"/>
        <v>0</v>
      </c>
      <c r="DP115" s="867">
        <f t="shared" ca="1" si="154"/>
        <v>0</v>
      </c>
      <c r="DR115" s="970"/>
      <c r="DS115" s="852"/>
      <c r="DT115" s="853"/>
    </row>
    <row r="116" spans="1:124" ht="14.1" customHeight="1" x14ac:dyDescent="0.25">
      <c r="A116" s="1712"/>
      <c r="B116" s="869" t="s">
        <v>42</v>
      </c>
      <c r="C116" s="1705" t="str">
        <f>集計グループ10</f>
        <v>特建事業部</v>
      </c>
      <c r="D116" s="1706"/>
      <c r="E116" s="1707"/>
      <c r="F116" s="870" t="e">
        <f ca="1">SUMIFS(INDIRECT("実行度合表集計!C"&amp;F154,FALSE),実行度合表集計!$I:$I,C116,実行度合表集計!$S:$S,$A$107,実行度合表集計!$D:$D,"&lt;&gt;")</f>
        <v>#REF!</v>
      </c>
      <c r="G116" s="871" t="e">
        <f t="shared" ca="1" si="155"/>
        <v>#REF!</v>
      </c>
      <c r="H116" s="872" t="e">
        <f ca="1">SUMIFS(INDIRECT("実行度合表集計!C"&amp;H154,FALSE),実行度合表集計!$I:$I,C116,実行度合表集計!$S:$S,$A$107,実行度合表集計!$D:$D,"&lt;&gt;")</f>
        <v>#REF!</v>
      </c>
      <c r="I116" s="870" t="e">
        <f ca="1">H116-SUMIFS(実行度合表集計!$Q:$Q,実行度合表集計!$I:$I,C116,実行度合表集計!$S:$S,$A$107,実行度合表集計!$D:$D,"&lt;&gt;")*1000</f>
        <v>#REF!</v>
      </c>
      <c r="J116" s="873" t="e">
        <f ca="1">SUMIFS(INDIRECT("実行度合表集計!C"&amp;J154,FALSE),実行度合表集計!$I:$I,C116,実行度合表集計!$S:$S,$A$107,実行度合表集計!$D:$D,"&lt;&gt;")*集計フラグ10</f>
        <v>#REF!</v>
      </c>
      <c r="K116" s="1705" t="str">
        <f>集計グループ10</f>
        <v>特建事業部</v>
      </c>
      <c r="L116" s="1706"/>
      <c r="M116" s="1707"/>
      <c r="N116" s="870" t="e">
        <f ca="1">SUMIFS(INDIRECT("実行度合表集計!C"&amp;N154,FALSE),実行度合表集計!$I:$I,K116,実行度合表集計!$S:$S,$A$107,実行度合表集計!$D:$D,"&lt;&gt;")</f>
        <v>#REF!</v>
      </c>
      <c r="O116" s="871" t="e">
        <f t="shared" ca="1" si="156"/>
        <v>#REF!</v>
      </c>
      <c r="P116" s="872" t="e">
        <f ca="1">SUMIFS(INDIRECT("実行度合表集計!C"&amp;P154,FALSE),実行度合表集計!$I:$I,K116,実行度合表集計!$S:$S,$A$107,実行度合表集計!$D:$D,"&lt;&gt;")</f>
        <v>#REF!</v>
      </c>
      <c r="Q116" s="870" t="e">
        <f ca="1">P116-SUMIFS(実行度合表集計!$Q:$Q,実行度合表集計!$I:$I,K116,実行度合表集計!$S:$S,$A$107,実行度合表集計!$D:$D,"&lt;&gt;")*1000</f>
        <v>#REF!</v>
      </c>
      <c r="R116" s="873" t="e">
        <f ca="1">SUMIFS(INDIRECT("実行度合表集計!C"&amp;R154,FALSE),実行度合表集計!$I:$I,K116,実行度合表集計!$S:$S,$A$107,実行度合表集計!$D:$D,"&lt;&gt;")*集計フラグ10</f>
        <v>#REF!</v>
      </c>
      <c r="S116" s="1705" t="str">
        <f>集計グループ10</f>
        <v>特建事業部</v>
      </c>
      <c r="T116" s="1706"/>
      <c r="U116" s="1707"/>
      <c r="V116" s="870" t="e">
        <f ca="1">SUMIFS(INDIRECT("実行度合表集計!C"&amp;V154,FALSE),実行度合表集計!$I:$I,S116,実行度合表集計!$S:$S,$A$107,実行度合表集計!$D:$D,"&lt;&gt;")</f>
        <v>#REF!</v>
      </c>
      <c r="W116" s="871" t="e">
        <f t="shared" ca="1" si="157"/>
        <v>#REF!</v>
      </c>
      <c r="X116" s="872" t="e">
        <f ca="1">SUMIFS(INDIRECT("実行度合表集計!C"&amp;X154,FALSE),実行度合表集計!$I:$I,S116,実行度合表集計!$S:$S,$A$107,実行度合表集計!$D:$D,"&lt;&gt;")</f>
        <v>#REF!</v>
      </c>
      <c r="Y116" s="870" t="e">
        <f ca="1">X116-SUMIFS(実行度合表集計!$Q:$Q,実行度合表集計!$I:$I,S116,実行度合表集計!$S:$S,$A$107,実行度合表集計!$D:$D,"&lt;&gt;")*1000</f>
        <v>#REF!</v>
      </c>
      <c r="Z116" s="873" t="e">
        <f ca="1">SUMIFS(INDIRECT("実行度合表集計!C"&amp;Z154,FALSE),実行度合表集計!$I:$I,S116,実行度合表集計!$S:$S,$A$107,実行度合表集計!$D:$D,"&lt;&gt;")*集計フラグ10</f>
        <v>#REF!</v>
      </c>
      <c r="AA116" s="874" t="e">
        <f t="shared" ca="1" si="147"/>
        <v>#REF!</v>
      </c>
      <c r="AB116" s="871" t="e">
        <f t="shared" ca="1" si="158"/>
        <v>#REF!</v>
      </c>
      <c r="AC116" s="870" t="e">
        <f t="shared" ca="1" si="148"/>
        <v>#REF!</v>
      </c>
      <c r="AD116" s="873" t="e">
        <f t="shared" ca="1" si="149"/>
        <v>#REF!</v>
      </c>
      <c r="AE116" s="1712"/>
      <c r="AF116" s="869" t="s">
        <v>42</v>
      </c>
      <c r="AG116" s="1705" t="str">
        <f>集計グループ10</f>
        <v>特建事業部</v>
      </c>
      <c r="AH116" s="1706"/>
      <c r="AI116" s="1707"/>
      <c r="AJ116" s="870" t="e">
        <f ca="1">SUMIFS(INDIRECT("実行度合表集計!C"&amp;AJ154,FALSE),実行度合表集計!$I:$I,AG116,実行度合表集計!$S:$S,$A$107,実行度合表集計!$D:$D,"&lt;&gt;")</f>
        <v>#REF!</v>
      </c>
      <c r="AK116" s="871" t="e">
        <f t="shared" ca="1" si="159"/>
        <v>#REF!</v>
      </c>
      <c r="AL116" s="872" t="e">
        <f ca="1">SUMIFS(INDIRECT("実行度合表集計!C"&amp;AL154,FALSE),実行度合表集計!$I:$I,AG116,実行度合表集計!$S:$S,$A$107,実行度合表集計!$D:$D,"&lt;&gt;")</f>
        <v>#REF!</v>
      </c>
      <c r="AM116" s="870" t="e">
        <f ca="1">AL116-SUMIFS(実行度合表集計!$Q:$Q,実行度合表集計!$I:$I,AG116,実行度合表集計!$S:$S,$A$107,実行度合表集計!$D:$D,"&lt;&gt;")*1000</f>
        <v>#REF!</v>
      </c>
      <c r="AN116" s="873" t="e">
        <f ca="1">SUMIFS(INDIRECT("実行度合表集計!C"&amp;AN154,FALSE),実行度合表集計!$I:$I,AG116,実行度合表集計!$S:$S,$A$107,実行度合表集計!$D:$D,"&lt;&gt;")*集計フラグ10</f>
        <v>#REF!</v>
      </c>
      <c r="AO116" s="1705" t="str">
        <f>集計グループ10</f>
        <v>特建事業部</v>
      </c>
      <c r="AP116" s="1706"/>
      <c r="AQ116" s="1707"/>
      <c r="AR116" s="870" t="e">
        <f ca="1">SUMIFS(INDIRECT("実行度合表集計!C"&amp;AR154,FALSE),実行度合表集計!$I:$I,AO116,実行度合表集計!$S:$S,$A$107,実行度合表集計!$D:$D,"&lt;&gt;")</f>
        <v>#REF!</v>
      </c>
      <c r="AS116" s="871" t="e">
        <f t="shared" ca="1" si="160"/>
        <v>#REF!</v>
      </c>
      <c r="AT116" s="872" t="e">
        <f ca="1">SUMIFS(INDIRECT("実行度合表集計!C"&amp;AT154,FALSE),実行度合表集計!$I:$I,AO116,実行度合表集計!$S:$S,$A$107,実行度合表集計!$D:$D,"&lt;&gt;")</f>
        <v>#REF!</v>
      </c>
      <c r="AU116" s="870" t="e">
        <f ca="1">AT116-SUMIFS(実行度合表集計!$Q:$Q,実行度合表集計!$I:$I,AO116,実行度合表集計!$S:$S,$A$107,実行度合表集計!$D:$D,"&lt;&gt;")*1000</f>
        <v>#REF!</v>
      </c>
      <c r="AV116" s="873" t="e">
        <f ca="1">SUMIFS(INDIRECT("実行度合表集計!C"&amp;AV154,FALSE),実行度合表集計!$I:$I,AO116,実行度合表集計!$S:$S,$A$107,実行度合表集計!$D:$D,"&lt;&gt;")*集計フラグ10</f>
        <v>#REF!</v>
      </c>
      <c r="AW116" s="1705" t="str">
        <f>集計グループ10</f>
        <v>特建事業部</v>
      </c>
      <c r="AX116" s="1706"/>
      <c r="AY116" s="1707"/>
      <c r="AZ116" s="870" t="e">
        <f ca="1">SUMIFS(INDIRECT("実行度合表集計!C"&amp;AZ154,FALSE),実行度合表集計!$I:$I,AW116,実行度合表集計!$S:$S,$A$107,実行度合表集計!$D:$D,"&lt;&gt;")</f>
        <v>#REF!</v>
      </c>
      <c r="BA116" s="871" t="e">
        <f t="shared" ca="1" si="161"/>
        <v>#REF!</v>
      </c>
      <c r="BB116" s="872" t="e">
        <f ca="1">SUMIFS(INDIRECT("実行度合表集計!C"&amp;BB154,FALSE),実行度合表集計!$I:$I,AW116,実行度合表集計!$S:$S,$A$107,実行度合表集計!$D:$D,"&lt;&gt;")</f>
        <v>#REF!</v>
      </c>
      <c r="BC116" s="870" t="e">
        <f ca="1">BB116-SUMIFS(実行度合表集計!$Q:$Q,実行度合表集計!$I:$I,AW116,実行度合表集計!$S:$S,$A$107,実行度合表集計!$D:$D,"&lt;&gt;")*1000</f>
        <v>#REF!</v>
      </c>
      <c r="BD116" s="873" t="e">
        <f ca="1">SUMIFS(INDIRECT("実行度合表集計!C"&amp;BD154,FALSE),実行度合表集計!$I:$I,AW116,実行度合表集計!$S:$S,$A$107,実行度合表集計!$D:$D,"&lt;&gt;")*集計フラグ10</f>
        <v>#REF!</v>
      </c>
      <c r="BE116" s="874" t="e">
        <f t="shared" ca="1" si="150"/>
        <v>#REF!</v>
      </c>
      <c r="BF116" s="871" t="e">
        <f ca="1">IF(BE116&lt;&gt;0,SUMIF($F$4:$BD$4,"利益額",F116:BD116)/BE116,"")</f>
        <v>#REF!</v>
      </c>
      <c r="BG116" s="870" t="e">
        <f t="shared" ca="1" si="151"/>
        <v>#REF!</v>
      </c>
      <c r="BH116" s="875" t="e">
        <f t="shared" ca="1" si="152"/>
        <v>#REF!</v>
      </c>
      <c r="BI116" s="1712"/>
      <c r="BJ116" s="869" t="s">
        <v>42</v>
      </c>
      <c r="BK116" s="1705" t="str">
        <f>集計グループ10</f>
        <v>特建事業部</v>
      </c>
      <c r="BL116" s="1706"/>
      <c r="BM116" s="1707"/>
      <c r="BN116" s="870" t="e">
        <f ca="1">SUMIFS(INDIRECT("実行度合表集計!C"&amp;BN154,FALSE),実行度合表集計!$I:$I,BK116,実行度合表集計!$S:$S,$A$107,実行度合表集計!$D:$D,"&lt;&gt;")</f>
        <v>#REF!</v>
      </c>
      <c r="BO116" s="871" t="e">
        <f t="shared" ca="1" si="163"/>
        <v>#REF!</v>
      </c>
      <c r="BP116" s="872" t="e">
        <f ca="1">SUMIFS(INDIRECT("実行度合表集計!C"&amp;BP154,FALSE),実行度合表集計!$I:$I,BK116,実行度合表集計!$S:$S,$A$107,実行度合表集計!$D:$D,"&lt;&gt;")</f>
        <v>#REF!</v>
      </c>
      <c r="BQ116" s="870" t="e">
        <f ca="1">BP116-SUMIFS(実行度合表集計!$Q:$Q,実行度合表集計!$I:$I,BK116,実行度合表集計!$S:$S,$A$107,実行度合表集計!$D:$D,"&lt;&gt;")*1000</f>
        <v>#REF!</v>
      </c>
      <c r="BR116" s="873" t="e">
        <f ca="1">SUMIFS(INDIRECT("実行度合表集計!C"&amp;BR154,FALSE),実行度合表集計!$I:$I,BK116,実行度合表集計!$S:$S,$A$107,実行度合表集計!$D:$D,"&lt;&gt;")*集計フラグ10</f>
        <v>#REF!</v>
      </c>
      <c r="BS116" s="1705" t="str">
        <f>集計グループ10</f>
        <v>特建事業部</v>
      </c>
      <c r="BT116" s="1706"/>
      <c r="BU116" s="1707"/>
      <c r="BV116" s="870" t="e">
        <f ca="1">SUMIFS(INDIRECT("実行度合表集計!C"&amp;BV154,FALSE),実行度合表集計!$I:$I,BS116,実行度合表集計!$S:$S,$A$107,実行度合表集計!$D:$D,"&lt;&gt;")</f>
        <v>#REF!</v>
      </c>
      <c r="BW116" s="871" t="e">
        <f t="shared" ca="1" si="164"/>
        <v>#REF!</v>
      </c>
      <c r="BX116" s="872" t="e">
        <f ca="1">SUMIFS(INDIRECT("実行度合表集計!C"&amp;BX154,FALSE),実行度合表集計!$I:$I,BS116,実行度合表集計!$S:$S,$A$107,実行度合表集計!$D:$D,"&lt;&gt;")</f>
        <v>#REF!</v>
      </c>
      <c r="BY116" s="870" t="e">
        <f ca="1">BX116-SUMIFS(実行度合表集計!$Q:$Q,実行度合表集計!$I:$I,BS116,実行度合表集計!$S:$S,$A$107,実行度合表集計!$D:$D,"&lt;&gt;")*1000</f>
        <v>#REF!</v>
      </c>
      <c r="BZ116" s="873" t="e">
        <f ca="1">SUMIFS(INDIRECT("実行度合表集計!C"&amp;BZ154,FALSE),実行度合表集計!$I:$I,BS116,実行度合表集計!$S:$S,$A$107,実行度合表集計!$D:$D,"&lt;&gt;")*集計フラグ10</f>
        <v>#REF!</v>
      </c>
      <c r="CA116" s="1705" t="str">
        <f>集計グループ10</f>
        <v>特建事業部</v>
      </c>
      <c r="CB116" s="1706"/>
      <c r="CC116" s="1707"/>
      <c r="CD116" s="870" t="e">
        <f ca="1">SUMIFS(INDIRECT("実行度合表集計!C"&amp;CD154,FALSE),実行度合表集計!$I:$I,CA116,実行度合表集計!$S:$S,$A$107,実行度合表集計!$D:$D,"&lt;&gt;")</f>
        <v>#REF!</v>
      </c>
      <c r="CE116" s="871" t="e">
        <f t="shared" ca="1" si="165"/>
        <v>#REF!</v>
      </c>
      <c r="CF116" s="872" t="e">
        <f ca="1">SUMIFS(INDIRECT("実行度合表集計!C"&amp;CF154,FALSE),実行度合表集計!$I:$I,CA116,実行度合表集計!$S:$S,$A$107,実行度合表集計!$D:$D,"&lt;&gt;")</f>
        <v>#REF!</v>
      </c>
      <c r="CG116" s="870" t="e">
        <f ca="1">CF116-SUMIFS(実行度合表集計!$Q:$Q,実行度合表集計!$I:$I,CA116,実行度合表集計!$S:$S,$A$107,実行度合表集計!$D:$D,"&lt;&gt;")*1000</f>
        <v>#REF!</v>
      </c>
      <c r="CH116" s="873" t="e">
        <f ca="1">SUMIFS(INDIRECT("実行度合表集計!C"&amp;CH154,FALSE),実行度合表集計!$I:$I,CA116,実行度合表集計!$S:$S,$A$107,実行度合表集計!$D:$D,"&lt;&gt;")*集計フラグ10</f>
        <v>#REF!</v>
      </c>
      <c r="CI116" s="874" t="e">
        <f t="shared" ca="1" si="166"/>
        <v>#REF!</v>
      </c>
      <c r="CJ116" s="871" t="e">
        <f t="shared" ca="1" si="167"/>
        <v>#REF!</v>
      </c>
      <c r="CK116" s="870" t="e">
        <f t="shared" ca="1" si="168"/>
        <v>#REF!</v>
      </c>
      <c r="CL116" s="873" t="e">
        <f t="shared" ca="1" si="169"/>
        <v>#REF!</v>
      </c>
      <c r="CM116" s="1712"/>
      <c r="CN116" s="869" t="s">
        <v>42</v>
      </c>
      <c r="CO116" s="1705" t="str">
        <f>集計グループ10</f>
        <v>特建事業部</v>
      </c>
      <c r="CP116" s="1706"/>
      <c r="CQ116" s="1707"/>
      <c r="CR116" s="870" t="e">
        <f ca="1">SUMIFS(INDIRECT("実行度合表集計!C"&amp;CR154,FALSE),実行度合表集計!$I:$I,CO116,実行度合表集計!$S:$S,$A$107,実行度合表集計!$D:$D,"&lt;&gt;")</f>
        <v>#REF!</v>
      </c>
      <c r="CS116" s="871" t="e">
        <f t="shared" ca="1" si="170"/>
        <v>#REF!</v>
      </c>
      <c r="CT116" s="872" t="e">
        <f ca="1">SUMIFS(INDIRECT("実行度合表集計!C"&amp;CT154,FALSE),実行度合表集計!$I:$I,CO116,実行度合表集計!$S:$S,$A$107,実行度合表集計!$D:$D,"&lt;&gt;")</f>
        <v>#REF!</v>
      </c>
      <c r="CU116" s="870" t="e">
        <f ca="1">CT116-SUMIFS(実行度合表集計!$Q:$Q,実行度合表集計!$I:$I,CO116,実行度合表集計!$S:$S,$A$107,実行度合表集計!$D:$D,"&lt;&gt;")*1000</f>
        <v>#REF!</v>
      </c>
      <c r="CV116" s="873" t="e">
        <f ca="1">SUMIFS(INDIRECT("実行度合表集計!C"&amp;CV154,FALSE),実行度合表集計!$I:$I,CO116,実行度合表集計!$S:$S,$A$107,実行度合表集計!$D:$D,"&lt;&gt;")*集計フラグ10</f>
        <v>#REF!</v>
      </c>
      <c r="CW116" s="1705" t="str">
        <f>集計グループ10</f>
        <v>特建事業部</v>
      </c>
      <c r="CX116" s="1706"/>
      <c r="CY116" s="1707"/>
      <c r="CZ116" s="870" t="e">
        <f ca="1">SUMIFS(INDIRECT("実行度合表集計!C"&amp;CZ154,FALSE),実行度合表集計!$I:$I,CW116,実行度合表集計!$S:$S,$A$107,実行度合表集計!$D:$D,"&lt;&gt;")</f>
        <v>#REF!</v>
      </c>
      <c r="DA116" s="871" t="e">
        <f t="shared" ca="1" si="171"/>
        <v>#REF!</v>
      </c>
      <c r="DB116" s="872" t="e">
        <f ca="1">SUMIFS(INDIRECT("実行度合表集計!C"&amp;DB154,FALSE),実行度合表集計!$I:$I,CW116,実行度合表集計!$S:$S,$A$107,実行度合表集計!$D:$D,"&lt;&gt;")</f>
        <v>#REF!</v>
      </c>
      <c r="DC116" s="870" t="e">
        <f ca="1">DB116-SUMIFS(実行度合表集計!$Q:$Q,実行度合表集計!$I:$I,CW116,実行度合表集計!$S:$S,$A$107,実行度合表集計!$D:$D,"&lt;&gt;")*1000</f>
        <v>#REF!</v>
      </c>
      <c r="DD116" s="873" t="e">
        <f ca="1">SUMIFS(INDIRECT("実行度合表集計!C"&amp;DD154,FALSE),実行度合表集計!$I:$I,CW116,実行度合表集計!$S:$S,$A$107,実行度合表集計!$D:$D,"&lt;&gt;")*集計フラグ10</f>
        <v>#REF!</v>
      </c>
      <c r="DE116" s="1705" t="str">
        <f>集計グループ10</f>
        <v>特建事業部</v>
      </c>
      <c r="DF116" s="1706"/>
      <c r="DG116" s="1707"/>
      <c r="DH116" s="870" t="e">
        <f ca="1">SUMIFS(INDIRECT("実行度合表集計!C"&amp;DH154,FALSE),実行度合表集計!$I:$I,DE116,実行度合表集計!$S:$S,$A$107,実行度合表集計!$D:$D,"&lt;&gt;")</f>
        <v>#REF!</v>
      </c>
      <c r="DI116" s="871" t="e">
        <f t="shared" ca="1" si="172"/>
        <v>#REF!</v>
      </c>
      <c r="DJ116" s="872" t="e">
        <f ca="1">SUMIFS(INDIRECT("実行度合表集計!C"&amp;DJ154,FALSE),実行度合表集計!$I:$I,DE116,実行度合表集計!$S:$S,$A$107,実行度合表集計!$D:$D,"&lt;&gt;")</f>
        <v>#REF!</v>
      </c>
      <c r="DK116" s="870" t="e">
        <f ca="1">DJ116-SUMIFS(実行度合表集計!$Q:$Q,実行度合表集計!$I:$I,DE116,実行度合表集計!$S:$S,$A$107,実行度合表集計!$D:$D,"&lt;&gt;")*1000</f>
        <v>#REF!</v>
      </c>
      <c r="DL116" s="873" t="e">
        <f ca="1">SUMIFS(INDIRECT("実行度合表集計!C"&amp;DL154,FALSE),実行度合表集計!$I:$I,DE116,実行度合表集計!$S:$S,$A$107,実行度合表集計!$D:$D,"&lt;&gt;")*集計フラグ10</f>
        <v>#REF!</v>
      </c>
      <c r="DM116" s="874" t="e">
        <f t="shared" ca="1" si="153"/>
        <v>#REF!</v>
      </c>
      <c r="DN116" s="871" t="e">
        <f t="shared" ca="1" si="173"/>
        <v>#REF!</v>
      </c>
      <c r="DO116" s="870" t="e">
        <f t="shared" ca="1" si="174"/>
        <v>#REF!</v>
      </c>
      <c r="DP116" s="875" t="e">
        <f t="shared" ca="1" si="154"/>
        <v>#REF!</v>
      </c>
      <c r="DR116" s="970"/>
      <c r="DS116" s="852"/>
      <c r="DT116" s="853"/>
    </row>
    <row r="117" spans="1:124" ht="14.1" customHeight="1" x14ac:dyDescent="0.25">
      <c r="A117" s="1712"/>
      <c r="B117" s="876" t="s">
        <v>296</v>
      </c>
      <c r="C117" s="1702" t="str">
        <f>集計グループ11</f>
        <v>東京・不動産事業</v>
      </c>
      <c r="D117" s="1703"/>
      <c r="E117" s="1704"/>
      <c r="F117" s="877" t="e">
        <f ca="1">SUMIFS(INDIRECT("実行度合表集計!C"&amp;F154,FALSE),実行度合表集計!$I:$I,C117,実行度合表集計!$S:$S,$A$107,実行度合表集計!$D:$D,"&lt;&gt;")</f>
        <v>#REF!</v>
      </c>
      <c r="G117" s="878" t="e">
        <f t="shared" ca="1" si="155"/>
        <v>#REF!</v>
      </c>
      <c r="H117" s="846" t="e">
        <f ca="1">SUMIFS(INDIRECT("実行度合表集計!C"&amp;H154,FALSE),実行度合表集計!$I:$I,C117,実行度合表集計!$S:$S,$A$107,実行度合表集計!$D:$D,"&lt;&gt;")</f>
        <v>#REF!</v>
      </c>
      <c r="I117" s="877" t="e">
        <f ca="1">H117-SUMIFS(実行度合表集計!$Q:$Q,実行度合表集計!$I:$I,C117,実行度合表集計!$S:$S,$A$107,実行度合表集計!$D:$D,"&lt;&gt;")*1000</f>
        <v>#REF!</v>
      </c>
      <c r="J117" s="879" t="e">
        <f ca="1">SUMIFS(INDIRECT("実行度合表集計!C"&amp;J154,FALSE),実行度合表集計!$I:$I,C117,実行度合表集計!$S:$S,$A$107,実行度合表集計!$D:$D,"&lt;&gt;")*集計フラグ11</f>
        <v>#REF!</v>
      </c>
      <c r="K117" s="1702" t="str">
        <f>集計グループ11</f>
        <v>東京・不動産事業</v>
      </c>
      <c r="L117" s="1703"/>
      <c r="M117" s="1704"/>
      <c r="N117" s="877" t="e">
        <f ca="1">SUMIFS(INDIRECT("実行度合表集計!C"&amp;N154,FALSE),実行度合表集計!$I:$I,K117,実行度合表集計!$S:$S,$A$107,実行度合表集計!$D:$D,"&lt;&gt;")</f>
        <v>#REF!</v>
      </c>
      <c r="O117" s="878" t="e">
        <f t="shared" ca="1" si="156"/>
        <v>#REF!</v>
      </c>
      <c r="P117" s="846" t="e">
        <f ca="1">SUMIFS(INDIRECT("実行度合表集計!C"&amp;P154,FALSE),実行度合表集計!$I:$I,K117,実行度合表集計!$S:$S,$A$107,実行度合表集計!$D:$D,"&lt;&gt;")</f>
        <v>#REF!</v>
      </c>
      <c r="Q117" s="877" t="e">
        <f ca="1">P117-SUMIFS(実行度合表集計!$Q:$Q,実行度合表集計!$I:$I,K117,実行度合表集計!$S:$S,$A$107,実行度合表集計!$D:$D,"&lt;&gt;")*1000</f>
        <v>#REF!</v>
      </c>
      <c r="R117" s="879" t="e">
        <f ca="1">SUMIFS(INDIRECT("実行度合表集計!C"&amp;R154,FALSE),実行度合表集計!$I:$I,K117,実行度合表集計!$S:$S,$A$107,実行度合表集計!$D:$D,"&lt;&gt;")*集計フラグ11</f>
        <v>#REF!</v>
      </c>
      <c r="S117" s="1702" t="str">
        <f>集計グループ11</f>
        <v>東京・不動産事業</v>
      </c>
      <c r="T117" s="1703"/>
      <c r="U117" s="1704"/>
      <c r="V117" s="877" t="e">
        <f ca="1">SUMIFS(INDIRECT("実行度合表集計!C"&amp;V154,FALSE),実行度合表集計!$I:$I,S117,実行度合表集計!$S:$S,$A$107,実行度合表集計!$D:$D,"&lt;&gt;")</f>
        <v>#REF!</v>
      </c>
      <c r="W117" s="878" t="e">
        <f t="shared" ca="1" si="157"/>
        <v>#REF!</v>
      </c>
      <c r="X117" s="846" t="e">
        <f ca="1">SUMIFS(INDIRECT("実行度合表集計!C"&amp;X154,FALSE),実行度合表集計!$I:$I,S117,実行度合表集計!$S:$S,$A$107,実行度合表集計!$D:$D,"&lt;&gt;")</f>
        <v>#REF!</v>
      </c>
      <c r="Y117" s="877" t="e">
        <f ca="1">X117-SUMIFS(実行度合表集計!$Q:$Q,実行度合表集計!$I:$I,S117,実行度合表集計!$S:$S,$A$107,実行度合表集計!$D:$D,"&lt;&gt;")*1000</f>
        <v>#REF!</v>
      </c>
      <c r="Z117" s="879" t="e">
        <f ca="1">SUMIFS(INDIRECT("実行度合表集計!C"&amp;Z154,FALSE),実行度合表集計!$I:$I,S117,実行度合表集計!$S:$S,$A$107,実行度合表集計!$D:$D,"&lt;&gt;")*集計フラグ11</f>
        <v>#REF!</v>
      </c>
      <c r="AA117" s="880" t="e">
        <f t="shared" ca="1" si="147"/>
        <v>#REF!</v>
      </c>
      <c r="AB117" s="878" t="e">
        <f t="shared" ca="1" si="158"/>
        <v>#REF!</v>
      </c>
      <c r="AC117" s="877" t="e">
        <f t="shared" ca="1" si="148"/>
        <v>#REF!</v>
      </c>
      <c r="AD117" s="879" t="e">
        <f t="shared" ca="1" si="149"/>
        <v>#REF!</v>
      </c>
      <c r="AE117" s="1712"/>
      <c r="AF117" s="876" t="s">
        <v>296</v>
      </c>
      <c r="AG117" s="1702" t="str">
        <f>集計グループ11</f>
        <v>東京・不動産事業</v>
      </c>
      <c r="AH117" s="1703"/>
      <c r="AI117" s="1704"/>
      <c r="AJ117" s="877" t="e">
        <f ca="1">SUMIFS(INDIRECT("実行度合表集計!C"&amp;AJ154,FALSE),実行度合表集計!$I:$I,AG117,実行度合表集計!$S:$S,$A$107,実行度合表集計!$D:$D,"&lt;&gt;")</f>
        <v>#REF!</v>
      </c>
      <c r="AK117" s="878" t="e">
        <f t="shared" ca="1" si="159"/>
        <v>#REF!</v>
      </c>
      <c r="AL117" s="846" t="e">
        <f ca="1">SUMIFS(INDIRECT("実行度合表集計!C"&amp;AL154,FALSE),実行度合表集計!$I:$I,AG117,実行度合表集計!$S:$S,$A$107,実行度合表集計!$D:$D,"&lt;&gt;")</f>
        <v>#REF!</v>
      </c>
      <c r="AM117" s="877" t="e">
        <f ca="1">AL117-SUMIFS(実行度合表集計!$Q:$Q,実行度合表集計!$I:$I,AG117,実行度合表集計!$S:$S,$A$107,実行度合表集計!$D:$D,"&lt;&gt;")*1000</f>
        <v>#REF!</v>
      </c>
      <c r="AN117" s="879" t="e">
        <f ca="1">SUMIFS(INDIRECT("実行度合表集計!C"&amp;AN154,FALSE),実行度合表集計!$I:$I,AG117,実行度合表集計!$S:$S,$A$107,実行度合表集計!$D:$D,"&lt;&gt;")*集計フラグ11</f>
        <v>#REF!</v>
      </c>
      <c r="AO117" s="1702" t="str">
        <f>集計グループ11</f>
        <v>東京・不動産事業</v>
      </c>
      <c r="AP117" s="1703"/>
      <c r="AQ117" s="1704"/>
      <c r="AR117" s="877" t="e">
        <f ca="1">SUMIFS(INDIRECT("実行度合表集計!C"&amp;AR154,FALSE),実行度合表集計!$I:$I,AO117,実行度合表集計!$S:$S,$A$107,実行度合表集計!$D:$D,"&lt;&gt;")</f>
        <v>#REF!</v>
      </c>
      <c r="AS117" s="878" t="e">
        <f t="shared" ca="1" si="160"/>
        <v>#REF!</v>
      </c>
      <c r="AT117" s="846" t="e">
        <f ca="1">SUMIFS(INDIRECT("実行度合表集計!C"&amp;AT154,FALSE),実行度合表集計!$I:$I,AO117,実行度合表集計!$S:$S,$A$107,実行度合表集計!$D:$D,"&lt;&gt;")</f>
        <v>#REF!</v>
      </c>
      <c r="AU117" s="877" t="e">
        <f ca="1">AT117-SUMIFS(実行度合表集計!$Q:$Q,実行度合表集計!$I:$I,AO117,実行度合表集計!$S:$S,$A$107,実行度合表集計!$D:$D,"&lt;&gt;")*1000</f>
        <v>#REF!</v>
      </c>
      <c r="AV117" s="879" t="e">
        <f ca="1">SUMIFS(INDIRECT("実行度合表集計!C"&amp;AV154,FALSE),実行度合表集計!$I:$I,AO117,実行度合表集計!$S:$S,$A$107,実行度合表集計!$D:$D,"&lt;&gt;")*集計フラグ11</f>
        <v>#REF!</v>
      </c>
      <c r="AW117" s="1702" t="str">
        <f>集計グループ11</f>
        <v>東京・不動産事業</v>
      </c>
      <c r="AX117" s="1703"/>
      <c r="AY117" s="1704"/>
      <c r="AZ117" s="877" t="e">
        <f ca="1">SUMIFS(INDIRECT("実行度合表集計!C"&amp;AZ154,FALSE),実行度合表集計!$I:$I,AW117,実行度合表集計!$S:$S,$A$107,実行度合表集計!$D:$D,"&lt;&gt;")</f>
        <v>#REF!</v>
      </c>
      <c r="BA117" s="878" t="e">
        <f t="shared" ca="1" si="161"/>
        <v>#REF!</v>
      </c>
      <c r="BB117" s="846" t="e">
        <f ca="1">SUMIFS(INDIRECT("実行度合表集計!C"&amp;BB154,FALSE),実行度合表集計!$I:$I,AW117,実行度合表集計!$S:$S,$A$107,実行度合表集計!$D:$D,"&lt;&gt;")</f>
        <v>#REF!</v>
      </c>
      <c r="BC117" s="877" t="e">
        <f ca="1">BB117-SUMIFS(実行度合表集計!$Q:$Q,実行度合表集計!$I:$I,AW117,実行度合表集計!$S:$S,$A$107,実行度合表集計!$D:$D,"&lt;&gt;")*1000</f>
        <v>#REF!</v>
      </c>
      <c r="BD117" s="879" t="e">
        <f ca="1">SUMIFS(INDIRECT("実行度合表集計!C"&amp;BD154,FALSE),実行度合表集計!$I:$I,AW117,実行度合表集計!$S:$S,$A$107,実行度合表集計!$D:$D,"&lt;&gt;")*集計フラグ11</f>
        <v>#REF!</v>
      </c>
      <c r="BE117" s="880" t="e">
        <f t="shared" ca="1" si="150"/>
        <v>#REF!</v>
      </c>
      <c r="BF117" s="878" t="e">
        <f t="shared" ref="BF117:BF126" ca="1" si="175">IF(BE117&lt;&gt;0,SUMIF($F$4:$BD$4,"利益額",F117:BD117)/BE117,"")</f>
        <v>#REF!</v>
      </c>
      <c r="BG117" s="877" t="e">
        <f t="shared" ca="1" si="151"/>
        <v>#REF!</v>
      </c>
      <c r="BH117" s="881" t="e">
        <f t="shared" ca="1" si="152"/>
        <v>#REF!</v>
      </c>
      <c r="BI117" s="1712"/>
      <c r="BJ117" s="876" t="s">
        <v>296</v>
      </c>
      <c r="BK117" s="1702" t="str">
        <f>集計グループ11</f>
        <v>東京・不動産事業</v>
      </c>
      <c r="BL117" s="1703"/>
      <c r="BM117" s="1704"/>
      <c r="BN117" s="877" t="e">
        <f ca="1">SUMIFS(INDIRECT("実行度合表集計!C"&amp;BN154,FALSE),実行度合表集計!$I:$I,BK117,実行度合表集計!$S:$S,$A$107,実行度合表集計!$D:$D,"&lt;&gt;")</f>
        <v>#REF!</v>
      </c>
      <c r="BO117" s="878" t="e">
        <f t="shared" ca="1" si="163"/>
        <v>#REF!</v>
      </c>
      <c r="BP117" s="846" t="e">
        <f ca="1">SUMIFS(INDIRECT("実行度合表集計!C"&amp;BP154,FALSE),実行度合表集計!$I:$I,BK117,実行度合表集計!$S:$S,$A$107,実行度合表集計!$D:$D,"&lt;&gt;")</f>
        <v>#REF!</v>
      </c>
      <c r="BQ117" s="877" t="e">
        <f ca="1">BP117-SUMIFS(実行度合表集計!$Q:$Q,実行度合表集計!$I:$I,BK117,実行度合表集計!$S:$S,$A$107,実行度合表集計!$D:$D,"&lt;&gt;")*1000</f>
        <v>#REF!</v>
      </c>
      <c r="BR117" s="879" t="e">
        <f ca="1">SUMIFS(INDIRECT("実行度合表集計!C"&amp;BR154,FALSE),実行度合表集計!$I:$I,BK117,実行度合表集計!$S:$S,$A$107,実行度合表集計!$D:$D,"&lt;&gt;")*集計フラグ11</f>
        <v>#REF!</v>
      </c>
      <c r="BS117" s="1702" t="str">
        <f>集計グループ11</f>
        <v>東京・不動産事業</v>
      </c>
      <c r="BT117" s="1703"/>
      <c r="BU117" s="1704"/>
      <c r="BV117" s="877" t="e">
        <f ca="1">SUMIFS(INDIRECT("実行度合表集計!C"&amp;BV154,FALSE),実行度合表集計!$I:$I,BS117,実行度合表集計!$S:$S,$A$107,実行度合表集計!$D:$D,"&lt;&gt;")</f>
        <v>#REF!</v>
      </c>
      <c r="BW117" s="878" t="e">
        <f t="shared" ca="1" si="164"/>
        <v>#REF!</v>
      </c>
      <c r="BX117" s="846" t="e">
        <f ca="1">SUMIFS(INDIRECT("実行度合表集計!C"&amp;BX154,FALSE),実行度合表集計!$I:$I,BS117,実行度合表集計!$S:$S,$A$107,実行度合表集計!$D:$D,"&lt;&gt;")</f>
        <v>#REF!</v>
      </c>
      <c r="BY117" s="877" t="e">
        <f ca="1">BX117-SUMIFS(実行度合表集計!$Q:$Q,実行度合表集計!$I:$I,BS117,実行度合表集計!$S:$S,$A$107,実行度合表集計!$D:$D,"&lt;&gt;")*1000</f>
        <v>#REF!</v>
      </c>
      <c r="BZ117" s="879" t="e">
        <f ca="1">SUMIFS(INDIRECT("実行度合表集計!C"&amp;BZ154,FALSE),実行度合表集計!$I:$I,BS117,実行度合表集計!$S:$S,$A$107,実行度合表集計!$D:$D,"&lt;&gt;")*集計フラグ11</f>
        <v>#REF!</v>
      </c>
      <c r="CA117" s="1702" t="str">
        <f>集計グループ11</f>
        <v>東京・不動産事業</v>
      </c>
      <c r="CB117" s="1703"/>
      <c r="CC117" s="1704"/>
      <c r="CD117" s="877" t="e">
        <f ca="1">SUMIFS(INDIRECT("実行度合表集計!C"&amp;CD154,FALSE),実行度合表集計!$I:$I,CA117,実行度合表集計!$S:$S,$A$107,実行度合表集計!$D:$D,"&lt;&gt;")</f>
        <v>#REF!</v>
      </c>
      <c r="CE117" s="878" t="e">
        <f t="shared" ca="1" si="165"/>
        <v>#REF!</v>
      </c>
      <c r="CF117" s="846" t="e">
        <f ca="1">SUMIFS(INDIRECT("実行度合表集計!C"&amp;CF154,FALSE),実行度合表集計!$I:$I,CA117,実行度合表集計!$S:$S,$A$107,実行度合表集計!$D:$D,"&lt;&gt;")</f>
        <v>#REF!</v>
      </c>
      <c r="CG117" s="877" t="e">
        <f ca="1">CF117-SUMIFS(実行度合表集計!$Q:$Q,実行度合表集計!$I:$I,CA117,実行度合表集計!$S:$S,$A$107,実行度合表集計!$D:$D,"&lt;&gt;")*1000</f>
        <v>#REF!</v>
      </c>
      <c r="CH117" s="879" t="e">
        <f ca="1">SUMIFS(INDIRECT("実行度合表集計!C"&amp;CH154,FALSE),実行度合表集計!$I:$I,CA117,実行度合表集計!$S:$S,$A$107,実行度合表集計!$D:$D,"&lt;&gt;")*集計フラグ11</f>
        <v>#REF!</v>
      </c>
      <c r="CI117" s="880" t="e">
        <f t="shared" ca="1" si="166"/>
        <v>#REF!</v>
      </c>
      <c r="CJ117" s="878" t="e">
        <f t="shared" ca="1" si="167"/>
        <v>#REF!</v>
      </c>
      <c r="CK117" s="877" t="e">
        <f t="shared" ca="1" si="168"/>
        <v>#REF!</v>
      </c>
      <c r="CL117" s="879" t="e">
        <f t="shared" ca="1" si="169"/>
        <v>#REF!</v>
      </c>
      <c r="CM117" s="1712"/>
      <c r="CN117" s="876" t="s">
        <v>296</v>
      </c>
      <c r="CO117" s="1702" t="str">
        <f>集計グループ11</f>
        <v>東京・不動産事業</v>
      </c>
      <c r="CP117" s="1703"/>
      <c r="CQ117" s="1704"/>
      <c r="CR117" s="877" t="e">
        <f ca="1">SUMIFS(INDIRECT("実行度合表集計!C"&amp;CR154,FALSE),実行度合表集計!$I:$I,CO117,実行度合表集計!$S:$S,$A$107,実行度合表集計!$D:$D,"&lt;&gt;")</f>
        <v>#REF!</v>
      </c>
      <c r="CS117" s="878" t="e">
        <f t="shared" ca="1" si="170"/>
        <v>#REF!</v>
      </c>
      <c r="CT117" s="846" t="e">
        <f ca="1">SUMIFS(INDIRECT("実行度合表集計!C"&amp;CT154,FALSE),実行度合表集計!$I:$I,CO117,実行度合表集計!$S:$S,$A$107,実行度合表集計!$D:$D,"&lt;&gt;")</f>
        <v>#REF!</v>
      </c>
      <c r="CU117" s="877" t="e">
        <f ca="1">CT117-SUMIFS(実行度合表集計!$Q:$Q,実行度合表集計!$I:$I,CO117,実行度合表集計!$S:$S,$A$107,実行度合表集計!$D:$D,"&lt;&gt;")*1000</f>
        <v>#REF!</v>
      </c>
      <c r="CV117" s="879" t="e">
        <f ca="1">SUMIFS(INDIRECT("実行度合表集計!C"&amp;CV154,FALSE),実行度合表集計!$I:$I,CO117,実行度合表集計!$S:$S,$A$107,実行度合表集計!$D:$D,"&lt;&gt;")*集計フラグ11</f>
        <v>#REF!</v>
      </c>
      <c r="CW117" s="1702" t="str">
        <f>集計グループ11</f>
        <v>東京・不動産事業</v>
      </c>
      <c r="CX117" s="1703"/>
      <c r="CY117" s="1704"/>
      <c r="CZ117" s="877" t="e">
        <f ca="1">SUMIFS(INDIRECT("実行度合表集計!C"&amp;CZ154,FALSE),実行度合表集計!$I:$I,CW117,実行度合表集計!$S:$S,$A$107,実行度合表集計!$D:$D,"&lt;&gt;")</f>
        <v>#REF!</v>
      </c>
      <c r="DA117" s="878" t="e">
        <f t="shared" ca="1" si="171"/>
        <v>#REF!</v>
      </c>
      <c r="DB117" s="846" t="e">
        <f ca="1">SUMIFS(INDIRECT("実行度合表集計!C"&amp;DB154,FALSE),実行度合表集計!$I:$I,CW117,実行度合表集計!$S:$S,$A$107,実行度合表集計!$D:$D,"&lt;&gt;")</f>
        <v>#REF!</v>
      </c>
      <c r="DC117" s="877" t="e">
        <f ca="1">DB117-SUMIFS(実行度合表集計!$Q:$Q,実行度合表集計!$I:$I,CW117,実行度合表集計!$S:$S,$A$107,実行度合表集計!$D:$D,"&lt;&gt;")*1000</f>
        <v>#REF!</v>
      </c>
      <c r="DD117" s="879" t="e">
        <f ca="1">SUMIFS(INDIRECT("実行度合表集計!C"&amp;DD154,FALSE),実行度合表集計!$I:$I,CW117,実行度合表集計!$S:$S,$A$107,実行度合表集計!$D:$D,"&lt;&gt;")*集計フラグ11</f>
        <v>#REF!</v>
      </c>
      <c r="DE117" s="1702" t="str">
        <f>集計グループ11</f>
        <v>東京・不動産事業</v>
      </c>
      <c r="DF117" s="1703"/>
      <c r="DG117" s="1704"/>
      <c r="DH117" s="877" t="e">
        <f ca="1">SUMIFS(INDIRECT("実行度合表集計!C"&amp;DH154,FALSE),実行度合表集計!$I:$I,DE117,実行度合表集計!$S:$S,$A$107,実行度合表集計!$D:$D,"&lt;&gt;")</f>
        <v>#REF!</v>
      </c>
      <c r="DI117" s="878" t="e">
        <f t="shared" ca="1" si="172"/>
        <v>#REF!</v>
      </c>
      <c r="DJ117" s="846" t="e">
        <f ca="1">SUMIFS(INDIRECT("実行度合表集計!C"&amp;DJ154,FALSE),実行度合表集計!$I:$I,DE117,実行度合表集計!$S:$S,$A$107,実行度合表集計!$D:$D,"&lt;&gt;")</f>
        <v>#REF!</v>
      </c>
      <c r="DK117" s="877" t="e">
        <f ca="1">DJ117-SUMIFS(実行度合表集計!$Q:$Q,実行度合表集計!$I:$I,DE117,実行度合表集計!$S:$S,$A$107,実行度合表集計!$D:$D,"&lt;&gt;")*1000</f>
        <v>#REF!</v>
      </c>
      <c r="DL117" s="879" t="e">
        <f ca="1">SUMIFS(INDIRECT("実行度合表集計!C"&amp;DL154,FALSE),実行度合表集計!$I:$I,DE117,実行度合表集計!$S:$S,$A$107,実行度合表集計!$D:$D,"&lt;&gt;")*集計フラグ11</f>
        <v>#REF!</v>
      </c>
      <c r="DM117" s="880" t="e">
        <f t="shared" ca="1" si="153"/>
        <v>#REF!</v>
      </c>
      <c r="DN117" s="878" t="e">
        <f t="shared" ca="1" si="173"/>
        <v>#REF!</v>
      </c>
      <c r="DO117" s="877" t="e">
        <f t="shared" ca="1" si="174"/>
        <v>#REF!</v>
      </c>
      <c r="DP117" s="881" t="e">
        <f t="shared" ca="1" si="154"/>
        <v>#REF!</v>
      </c>
      <c r="DR117" s="970"/>
      <c r="DS117" s="852"/>
      <c r="DT117" s="853"/>
    </row>
    <row r="118" spans="1:124" ht="14.1" customHeight="1" x14ac:dyDescent="0.25">
      <c r="A118" s="1712"/>
      <c r="B118" s="854" t="s">
        <v>297</v>
      </c>
      <c r="C118" s="1699" t="str">
        <f>集計グループ12</f>
        <v>千葉・不動産事業</v>
      </c>
      <c r="D118" s="1700"/>
      <c r="E118" s="1701"/>
      <c r="F118" s="855" t="e">
        <f ca="1">SUMIFS(INDIRECT("実行度合表集計!C"&amp;F154,FALSE),実行度合表集計!$I:$I,C118,実行度合表集計!$S:$S,$A$107,実行度合表集計!$D:$D,"&lt;&gt;")</f>
        <v>#REF!</v>
      </c>
      <c r="G118" s="845" t="e">
        <f t="shared" ca="1" si="155"/>
        <v>#REF!</v>
      </c>
      <c r="H118" s="856" t="e">
        <f ca="1">SUMIFS(INDIRECT("実行度合表集計!C"&amp;H154,FALSE),実行度合表集計!$I:$I,C118,実行度合表集計!$S:$S,$A$107,実行度合表集計!$D:$D,"&lt;&gt;")</f>
        <v>#REF!</v>
      </c>
      <c r="I118" s="855" t="e">
        <f ca="1">H118-SUMIFS(実行度合表集計!$Q:$Q,実行度合表集計!$I:$I,C118,実行度合表集計!$S:$S,$A$107,実行度合表集計!$D:$D,"&lt;&gt;")*1000</f>
        <v>#REF!</v>
      </c>
      <c r="J118" s="857" t="e">
        <f ca="1">SUMIFS(INDIRECT("実行度合表集計!C"&amp;J154,FALSE),実行度合表集計!$I:$I,C118,実行度合表集計!$S:$S,$A$107,実行度合表集計!$D:$D,"&lt;&gt;")*集計フラグ12</f>
        <v>#REF!</v>
      </c>
      <c r="K118" s="1699" t="str">
        <f>集計グループ12</f>
        <v>千葉・不動産事業</v>
      </c>
      <c r="L118" s="1700"/>
      <c r="M118" s="1701"/>
      <c r="N118" s="855" t="e">
        <f ca="1">SUMIFS(INDIRECT("実行度合表集計!C"&amp;N154,FALSE),実行度合表集計!$I:$I,K118,実行度合表集計!$S:$S,$A$107,実行度合表集計!$D:$D,"&lt;&gt;")</f>
        <v>#REF!</v>
      </c>
      <c r="O118" s="845" t="e">
        <f t="shared" ca="1" si="156"/>
        <v>#REF!</v>
      </c>
      <c r="P118" s="856" t="e">
        <f ca="1">SUMIFS(INDIRECT("実行度合表集計!C"&amp;P154,FALSE),実行度合表集計!$I:$I,K118,実行度合表集計!$S:$S,$A$107,実行度合表集計!$D:$D,"&lt;&gt;")</f>
        <v>#REF!</v>
      </c>
      <c r="Q118" s="855" t="e">
        <f ca="1">P118-SUMIFS(実行度合表集計!$Q:$Q,実行度合表集計!$I:$I,K118,実行度合表集計!$S:$S,$A$107,実行度合表集計!$D:$D,"&lt;&gt;")*1000</f>
        <v>#REF!</v>
      </c>
      <c r="R118" s="857" t="e">
        <f ca="1">SUMIFS(INDIRECT("実行度合表集計!C"&amp;R154,FALSE),実行度合表集計!$I:$I,K118,実行度合表集計!$S:$S,$A$107,実行度合表集計!$D:$D,"&lt;&gt;")*集計フラグ12</f>
        <v>#REF!</v>
      </c>
      <c r="S118" s="1699" t="str">
        <f>集計グループ12</f>
        <v>千葉・不動産事業</v>
      </c>
      <c r="T118" s="1700"/>
      <c r="U118" s="1701"/>
      <c r="V118" s="855" t="e">
        <f ca="1">SUMIFS(INDIRECT("実行度合表集計!C"&amp;V154,FALSE),実行度合表集計!$I:$I,S118,実行度合表集計!$S:$S,$A$107,実行度合表集計!$D:$D,"&lt;&gt;")</f>
        <v>#REF!</v>
      </c>
      <c r="W118" s="845" t="e">
        <f t="shared" ca="1" si="157"/>
        <v>#REF!</v>
      </c>
      <c r="X118" s="856" t="e">
        <f ca="1">SUMIFS(INDIRECT("実行度合表集計!C"&amp;X154,FALSE),実行度合表集計!$I:$I,S118,実行度合表集計!$S:$S,$A$107,実行度合表集計!$D:$D,"&lt;&gt;")</f>
        <v>#REF!</v>
      </c>
      <c r="Y118" s="855" t="e">
        <f ca="1">X118-SUMIFS(実行度合表集計!$Q:$Q,実行度合表集計!$I:$I,S118,実行度合表集計!$S:$S,$A$107,実行度合表集計!$D:$D,"&lt;&gt;")*1000</f>
        <v>#REF!</v>
      </c>
      <c r="Z118" s="857" t="e">
        <f ca="1">SUMIFS(INDIRECT("実行度合表集計!C"&amp;Z154,FALSE),実行度合表集計!$I:$I,S118,実行度合表集計!$S:$S,$A$107,実行度合表集計!$D:$D,"&lt;&gt;")*集計フラグ12</f>
        <v>#REF!</v>
      </c>
      <c r="AA118" s="858" t="e">
        <f t="shared" ca="1" si="147"/>
        <v>#REF!</v>
      </c>
      <c r="AB118" s="845" t="e">
        <f t="shared" ca="1" si="158"/>
        <v>#REF!</v>
      </c>
      <c r="AC118" s="855" t="e">
        <f t="shared" ca="1" si="148"/>
        <v>#REF!</v>
      </c>
      <c r="AD118" s="857" t="e">
        <f t="shared" ca="1" si="149"/>
        <v>#REF!</v>
      </c>
      <c r="AE118" s="1712"/>
      <c r="AF118" s="854" t="s">
        <v>297</v>
      </c>
      <c r="AG118" s="1699" t="str">
        <f>集計グループ12</f>
        <v>千葉・不動産事業</v>
      </c>
      <c r="AH118" s="1700"/>
      <c r="AI118" s="1701"/>
      <c r="AJ118" s="855" t="e">
        <f ca="1">SUMIFS(INDIRECT("実行度合表集計!C"&amp;AJ154,FALSE),実行度合表集計!$I:$I,AG118,実行度合表集計!$S:$S,$A$107,実行度合表集計!$D:$D,"&lt;&gt;")</f>
        <v>#REF!</v>
      </c>
      <c r="AK118" s="845" t="e">
        <f t="shared" ca="1" si="159"/>
        <v>#REF!</v>
      </c>
      <c r="AL118" s="856" t="e">
        <f ca="1">SUMIFS(INDIRECT("実行度合表集計!C"&amp;AL154,FALSE),実行度合表集計!$I:$I,AG118,実行度合表集計!$S:$S,$A$107,実行度合表集計!$D:$D,"&lt;&gt;")</f>
        <v>#REF!</v>
      </c>
      <c r="AM118" s="855" t="e">
        <f ca="1">AL118-SUMIFS(実行度合表集計!$Q:$Q,実行度合表集計!$I:$I,AG118,実行度合表集計!$S:$S,$A$107,実行度合表集計!$D:$D,"&lt;&gt;")*1000</f>
        <v>#REF!</v>
      </c>
      <c r="AN118" s="857" t="e">
        <f ca="1">SUMIFS(INDIRECT("実行度合表集計!C"&amp;AN154,FALSE),実行度合表集計!$I:$I,AG118,実行度合表集計!$S:$S,$A$107,実行度合表集計!$D:$D,"&lt;&gt;")*集計フラグ12</f>
        <v>#REF!</v>
      </c>
      <c r="AO118" s="1699" t="str">
        <f>集計グループ12</f>
        <v>千葉・不動産事業</v>
      </c>
      <c r="AP118" s="1700"/>
      <c r="AQ118" s="1701"/>
      <c r="AR118" s="855" t="e">
        <f ca="1">SUMIFS(INDIRECT("実行度合表集計!C"&amp;AR154,FALSE),実行度合表集計!$I:$I,AO118,実行度合表集計!$S:$S,$A$107,実行度合表集計!$D:$D,"&lt;&gt;")</f>
        <v>#REF!</v>
      </c>
      <c r="AS118" s="845" t="e">
        <f t="shared" ca="1" si="160"/>
        <v>#REF!</v>
      </c>
      <c r="AT118" s="856" t="e">
        <f ca="1">SUMIFS(INDIRECT("実行度合表集計!C"&amp;AT154,FALSE),実行度合表集計!$I:$I,AO118,実行度合表集計!$S:$S,$A$107,実行度合表集計!$D:$D,"&lt;&gt;")</f>
        <v>#REF!</v>
      </c>
      <c r="AU118" s="855" t="e">
        <f ca="1">AT118-SUMIFS(実行度合表集計!$Q:$Q,実行度合表集計!$I:$I,AO118,実行度合表集計!$S:$S,$A$107,実行度合表集計!$D:$D,"&lt;&gt;")*1000</f>
        <v>#REF!</v>
      </c>
      <c r="AV118" s="857" t="e">
        <f ca="1">SUMIFS(INDIRECT("実行度合表集計!C"&amp;AV154,FALSE),実行度合表集計!$I:$I,AO118,実行度合表集計!$S:$S,$A$107,実行度合表集計!$D:$D,"&lt;&gt;")*集計フラグ12</f>
        <v>#REF!</v>
      </c>
      <c r="AW118" s="1699" t="str">
        <f>集計グループ12</f>
        <v>千葉・不動産事業</v>
      </c>
      <c r="AX118" s="1700"/>
      <c r="AY118" s="1701"/>
      <c r="AZ118" s="855" t="e">
        <f ca="1">SUMIFS(INDIRECT("実行度合表集計!C"&amp;AZ154,FALSE),実行度合表集計!$I:$I,AW118,実行度合表集計!$S:$S,$A$107,実行度合表集計!$D:$D,"&lt;&gt;")</f>
        <v>#REF!</v>
      </c>
      <c r="BA118" s="845" t="e">
        <f t="shared" ca="1" si="161"/>
        <v>#REF!</v>
      </c>
      <c r="BB118" s="856" t="e">
        <f ca="1">SUMIFS(INDIRECT("実行度合表集計!C"&amp;BB154,FALSE),実行度合表集計!$I:$I,AW118,実行度合表集計!$S:$S,$A$107,実行度合表集計!$D:$D,"&lt;&gt;")</f>
        <v>#REF!</v>
      </c>
      <c r="BC118" s="855" t="e">
        <f ca="1">BB118-SUMIFS(実行度合表集計!$Q:$Q,実行度合表集計!$I:$I,AW118,実行度合表集計!$S:$S,$A$107,実行度合表集計!$D:$D,"&lt;&gt;")*1000</f>
        <v>#REF!</v>
      </c>
      <c r="BD118" s="857" t="e">
        <f ca="1">SUMIFS(INDIRECT("実行度合表集計!C"&amp;BD154,FALSE),実行度合表集計!$I:$I,AW118,実行度合表集計!$S:$S,$A$107,実行度合表集計!$D:$D,"&lt;&gt;")*集計フラグ12</f>
        <v>#REF!</v>
      </c>
      <c r="BE118" s="858" t="e">
        <f t="shared" ca="1" si="150"/>
        <v>#REF!</v>
      </c>
      <c r="BF118" s="845" t="e">
        <f t="shared" ca="1" si="175"/>
        <v>#REF!</v>
      </c>
      <c r="BG118" s="855" t="e">
        <f t="shared" ca="1" si="151"/>
        <v>#REF!</v>
      </c>
      <c r="BH118" s="859" t="e">
        <f t="shared" ca="1" si="152"/>
        <v>#REF!</v>
      </c>
      <c r="BI118" s="1712"/>
      <c r="BJ118" s="854" t="s">
        <v>297</v>
      </c>
      <c r="BK118" s="1699" t="str">
        <f>集計グループ12</f>
        <v>千葉・不動産事業</v>
      </c>
      <c r="BL118" s="1700"/>
      <c r="BM118" s="1701"/>
      <c r="BN118" s="855" t="e">
        <f ca="1">SUMIFS(INDIRECT("実行度合表集計!C"&amp;BN154,FALSE),実行度合表集計!$I:$I,BK118,実行度合表集計!$S:$S,$A$107,実行度合表集計!$D:$D,"&lt;&gt;")</f>
        <v>#REF!</v>
      </c>
      <c r="BO118" s="845" t="e">
        <f t="shared" ca="1" si="163"/>
        <v>#REF!</v>
      </c>
      <c r="BP118" s="856" t="e">
        <f ca="1">SUMIFS(INDIRECT("実行度合表集計!C"&amp;BP154,FALSE),実行度合表集計!$I:$I,BK118,実行度合表集計!$S:$S,$A$107,実行度合表集計!$D:$D,"&lt;&gt;")</f>
        <v>#REF!</v>
      </c>
      <c r="BQ118" s="855" t="e">
        <f ca="1">BP118-SUMIFS(実行度合表集計!$Q:$Q,実行度合表集計!$I:$I,BK118,実行度合表集計!$S:$S,$A$107,実行度合表集計!$D:$D,"&lt;&gt;")*1000</f>
        <v>#REF!</v>
      </c>
      <c r="BR118" s="857" t="e">
        <f ca="1">SUMIFS(INDIRECT("実行度合表集計!C"&amp;BR154,FALSE),実行度合表集計!$I:$I,BK118,実行度合表集計!$S:$S,$A$107,実行度合表集計!$D:$D,"&lt;&gt;")*集計フラグ12</f>
        <v>#REF!</v>
      </c>
      <c r="BS118" s="1699" t="str">
        <f>集計グループ12</f>
        <v>千葉・不動産事業</v>
      </c>
      <c r="BT118" s="1700"/>
      <c r="BU118" s="1701"/>
      <c r="BV118" s="855" t="e">
        <f ca="1">SUMIFS(INDIRECT("実行度合表集計!C"&amp;BV154,FALSE),実行度合表集計!$I:$I,BS118,実行度合表集計!$S:$S,$A$107,実行度合表集計!$D:$D,"&lt;&gt;")</f>
        <v>#REF!</v>
      </c>
      <c r="BW118" s="845" t="e">
        <f t="shared" ca="1" si="164"/>
        <v>#REF!</v>
      </c>
      <c r="BX118" s="856" t="e">
        <f ca="1">SUMIFS(INDIRECT("実行度合表集計!C"&amp;BX154,FALSE),実行度合表集計!$I:$I,BS118,実行度合表集計!$S:$S,$A$107,実行度合表集計!$D:$D,"&lt;&gt;")</f>
        <v>#REF!</v>
      </c>
      <c r="BY118" s="855" t="e">
        <f ca="1">BX118-SUMIFS(実行度合表集計!$Q:$Q,実行度合表集計!$I:$I,BS118,実行度合表集計!$S:$S,$A$107,実行度合表集計!$D:$D,"&lt;&gt;")*1000</f>
        <v>#REF!</v>
      </c>
      <c r="BZ118" s="857" t="e">
        <f ca="1">SUMIFS(INDIRECT("実行度合表集計!C"&amp;BZ154,FALSE),実行度合表集計!$I:$I,BS118,実行度合表集計!$S:$S,$A$107,実行度合表集計!$D:$D,"&lt;&gt;")*集計フラグ12</f>
        <v>#REF!</v>
      </c>
      <c r="CA118" s="1699" t="str">
        <f>集計グループ12</f>
        <v>千葉・不動産事業</v>
      </c>
      <c r="CB118" s="1700"/>
      <c r="CC118" s="1701"/>
      <c r="CD118" s="855" t="e">
        <f ca="1">SUMIFS(INDIRECT("実行度合表集計!C"&amp;CD154,FALSE),実行度合表集計!$I:$I,CA118,実行度合表集計!$S:$S,$A$107,実行度合表集計!$D:$D,"&lt;&gt;")</f>
        <v>#REF!</v>
      </c>
      <c r="CE118" s="845" t="e">
        <f t="shared" ca="1" si="165"/>
        <v>#REF!</v>
      </c>
      <c r="CF118" s="856" t="e">
        <f ca="1">SUMIFS(INDIRECT("実行度合表集計!C"&amp;CF154,FALSE),実行度合表集計!$I:$I,CA118,実行度合表集計!$S:$S,$A$107,実行度合表集計!$D:$D,"&lt;&gt;")</f>
        <v>#REF!</v>
      </c>
      <c r="CG118" s="855" t="e">
        <f ca="1">CF118-SUMIFS(実行度合表集計!$Q:$Q,実行度合表集計!$I:$I,CA118,実行度合表集計!$S:$S,$A$107,実行度合表集計!$D:$D,"&lt;&gt;")*1000</f>
        <v>#REF!</v>
      </c>
      <c r="CH118" s="857" t="e">
        <f ca="1">SUMIFS(INDIRECT("実行度合表集計!C"&amp;CH154,FALSE),実行度合表集計!$I:$I,CA118,実行度合表集計!$S:$S,$A$107,実行度合表集計!$D:$D,"&lt;&gt;")*集計フラグ12</f>
        <v>#REF!</v>
      </c>
      <c r="CI118" s="858" t="e">
        <f t="shared" ca="1" si="166"/>
        <v>#REF!</v>
      </c>
      <c r="CJ118" s="845" t="e">
        <f ca="1">IF(CI118&lt;&gt;0,SUMIF($BN$4:$CH$4,"利益額",BN118:CH118)/CI118,"")</f>
        <v>#REF!</v>
      </c>
      <c r="CK118" s="855" t="e">
        <f t="shared" ca="1" si="168"/>
        <v>#REF!</v>
      </c>
      <c r="CL118" s="857" t="e">
        <f t="shared" ca="1" si="169"/>
        <v>#REF!</v>
      </c>
      <c r="CM118" s="1712"/>
      <c r="CN118" s="854" t="s">
        <v>297</v>
      </c>
      <c r="CO118" s="1699" t="str">
        <f>集計グループ12</f>
        <v>千葉・不動産事業</v>
      </c>
      <c r="CP118" s="1700"/>
      <c r="CQ118" s="1701"/>
      <c r="CR118" s="855" t="e">
        <f ca="1">SUMIFS(INDIRECT("実行度合表集計!C"&amp;CR154,FALSE),実行度合表集計!$I:$I,CO118,実行度合表集計!$S:$S,$A$107,実行度合表集計!$D:$D,"&lt;&gt;")</f>
        <v>#REF!</v>
      </c>
      <c r="CS118" s="845" t="e">
        <f t="shared" ca="1" si="170"/>
        <v>#REF!</v>
      </c>
      <c r="CT118" s="856" t="e">
        <f ca="1">SUMIFS(INDIRECT("実行度合表集計!C"&amp;CT154,FALSE),実行度合表集計!$I:$I,CO118,実行度合表集計!$S:$S,$A$107,実行度合表集計!$D:$D,"&lt;&gt;")</f>
        <v>#REF!</v>
      </c>
      <c r="CU118" s="855" t="e">
        <f ca="1">CT118-SUMIFS(実行度合表集計!$Q:$Q,実行度合表集計!$I:$I,CO118,実行度合表集計!$S:$S,$A$107,実行度合表集計!$D:$D,"&lt;&gt;")*1000</f>
        <v>#REF!</v>
      </c>
      <c r="CV118" s="857" t="e">
        <f ca="1">SUMIFS(INDIRECT("実行度合表集計!C"&amp;CV154,FALSE),実行度合表集計!$I:$I,CO118,実行度合表集計!$S:$S,$A$107,実行度合表集計!$D:$D,"&lt;&gt;")*集計フラグ12</f>
        <v>#REF!</v>
      </c>
      <c r="CW118" s="1699" t="str">
        <f>集計グループ12</f>
        <v>千葉・不動産事業</v>
      </c>
      <c r="CX118" s="1700"/>
      <c r="CY118" s="1701"/>
      <c r="CZ118" s="855" t="e">
        <f ca="1">SUMIFS(INDIRECT("実行度合表集計!C"&amp;CZ154,FALSE),実行度合表集計!$I:$I,CW118,実行度合表集計!$S:$S,$A$107,実行度合表集計!$D:$D,"&lt;&gt;")</f>
        <v>#REF!</v>
      </c>
      <c r="DA118" s="845" t="e">
        <f t="shared" ca="1" si="171"/>
        <v>#REF!</v>
      </c>
      <c r="DB118" s="856" t="e">
        <f ca="1">SUMIFS(INDIRECT("実行度合表集計!C"&amp;DB154,FALSE),実行度合表集計!$I:$I,CW118,実行度合表集計!$S:$S,$A$107,実行度合表集計!$D:$D,"&lt;&gt;")</f>
        <v>#REF!</v>
      </c>
      <c r="DC118" s="855" t="e">
        <f ca="1">DB118-SUMIFS(実行度合表集計!$Q:$Q,実行度合表集計!$I:$I,CW118,実行度合表集計!$S:$S,$A$107,実行度合表集計!$D:$D,"&lt;&gt;")*1000</f>
        <v>#REF!</v>
      </c>
      <c r="DD118" s="857" t="e">
        <f ca="1">SUMIFS(INDIRECT("実行度合表集計!C"&amp;DD154,FALSE),実行度合表集計!$I:$I,CW118,実行度合表集計!$S:$S,$A$107,実行度合表集計!$D:$D,"&lt;&gt;")*集計フラグ12</f>
        <v>#REF!</v>
      </c>
      <c r="DE118" s="1699" t="str">
        <f>集計グループ12</f>
        <v>千葉・不動産事業</v>
      </c>
      <c r="DF118" s="1700"/>
      <c r="DG118" s="1701"/>
      <c r="DH118" s="855" t="e">
        <f ca="1">SUMIFS(INDIRECT("実行度合表集計!C"&amp;DH154,FALSE),実行度合表集計!$I:$I,DE118,実行度合表集計!$S:$S,$A$107,実行度合表集計!$D:$D,"&lt;&gt;")</f>
        <v>#REF!</v>
      </c>
      <c r="DI118" s="845" t="e">
        <f t="shared" ca="1" si="172"/>
        <v>#REF!</v>
      </c>
      <c r="DJ118" s="856" t="e">
        <f ca="1">SUMIFS(INDIRECT("実行度合表集計!C"&amp;DJ154,FALSE),実行度合表集計!$I:$I,DE118,実行度合表集計!$S:$S,$A$107,実行度合表集計!$D:$D,"&lt;&gt;")</f>
        <v>#REF!</v>
      </c>
      <c r="DK118" s="855" t="e">
        <f ca="1">DJ118-SUMIFS(実行度合表集計!$Q:$Q,実行度合表集計!$I:$I,DE118,実行度合表集計!$S:$S,$A$107,実行度合表集計!$D:$D,"&lt;&gt;")*1000</f>
        <v>#REF!</v>
      </c>
      <c r="DL118" s="857" t="e">
        <f ca="1">SUMIFS(INDIRECT("実行度合表集計!C"&amp;DL154,FALSE),実行度合表集計!$I:$I,DE118,実行度合表集計!$S:$S,$A$107,実行度合表集計!$D:$D,"&lt;&gt;")*集計フラグ12</f>
        <v>#REF!</v>
      </c>
      <c r="DM118" s="858" t="e">
        <f t="shared" ca="1" si="153"/>
        <v>#REF!</v>
      </c>
      <c r="DN118" s="845" t="e">
        <f t="shared" ca="1" si="173"/>
        <v>#REF!</v>
      </c>
      <c r="DO118" s="855" t="e">
        <f t="shared" ca="1" si="174"/>
        <v>#REF!</v>
      </c>
      <c r="DP118" s="859" t="e">
        <f t="shared" ca="1" si="154"/>
        <v>#REF!</v>
      </c>
      <c r="DR118" s="970"/>
      <c r="DS118" s="852"/>
      <c r="DT118" s="853"/>
    </row>
    <row r="119" spans="1:124" ht="14.1" customHeight="1" x14ac:dyDescent="0.25">
      <c r="A119" s="1712"/>
      <c r="B119" s="854" t="s">
        <v>298</v>
      </c>
      <c r="C119" s="1699" t="str">
        <f>集計グループ13</f>
        <v>社会福祉事業</v>
      </c>
      <c r="D119" s="1700"/>
      <c r="E119" s="1701"/>
      <c r="F119" s="855" t="e">
        <f ca="1">SUMIFS(INDIRECT("実行度合表集計!C"&amp;F154,FALSE),実行度合表集計!$I:$I,C119,実行度合表集計!$S:$S,$A$107,実行度合表集計!$D:$D,"&lt;&gt;")</f>
        <v>#REF!</v>
      </c>
      <c r="G119" s="845" t="e">
        <f t="shared" ca="1" si="155"/>
        <v>#REF!</v>
      </c>
      <c r="H119" s="856" t="e">
        <f ca="1">SUMIFS(INDIRECT("実行度合表集計!C"&amp;H154,FALSE),実行度合表集計!$I:$I,C119,実行度合表集計!$S:$S,$A$107,実行度合表集計!$D:$D,"&lt;&gt;")</f>
        <v>#REF!</v>
      </c>
      <c r="I119" s="855" t="e">
        <f ca="1">H119-SUMIFS(実行度合表集計!$Q:$Q,実行度合表集計!$I:$I,C119,実行度合表集計!$S:$S,$A$107,実行度合表集計!$D:$D,"&lt;&gt;")*1000</f>
        <v>#REF!</v>
      </c>
      <c r="J119" s="857" t="e">
        <f ca="1">SUMIFS(INDIRECT("実行度合表集計!C"&amp;J154,FALSE),実行度合表集計!$I:$I,C119,実行度合表集計!$S:$S,$A$107,実行度合表集計!$D:$D,"&lt;&gt;")*集計フラグ13</f>
        <v>#REF!</v>
      </c>
      <c r="K119" s="1699" t="str">
        <f>集計グループ13</f>
        <v>社会福祉事業</v>
      </c>
      <c r="L119" s="1700"/>
      <c r="M119" s="1701"/>
      <c r="N119" s="855" t="e">
        <f ca="1">SUMIFS(INDIRECT("実行度合表集計!C"&amp;N154,FALSE),実行度合表集計!$I:$I,K119,実行度合表集計!$S:$S,$A$107,実行度合表集計!$D:$D,"&lt;&gt;")</f>
        <v>#REF!</v>
      </c>
      <c r="O119" s="845" t="e">
        <f t="shared" ca="1" si="156"/>
        <v>#REF!</v>
      </c>
      <c r="P119" s="856" t="e">
        <f ca="1">SUMIFS(INDIRECT("実行度合表集計!C"&amp;P154,FALSE),実行度合表集計!$I:$I,K119,実行度合表集計!$S:$S,$A$107,実行度合表集計!$D:$D,"&lt;&gt;")</f>
        <v>#REF!</v>
      </c>
      <c r="Q119" s="855" t="e">
        <f ca="1">P119-SUMIFS(実行度合表集計!$Q:$Q,実行度合表集計!$I:$I,K119,実行度合表集計!$S:$S,$A$107,実行度合表集計!$D:$D,"&lt;&gt;")*1000</f>
        <v>#REF!</v>
      </c>
      <c r="R119" s="857" t="e">
        <f ca="1">SUMIFS(INDIRECT("実行度合表集計!C"&amp;R154,FALSE),実行度合表集計!$I:$I,K119,実行度合表集計!$S:$S,$A$107,実行度合表集計!$D:$D,"&lt;&gt;")*集計フラグ13</f>
        <v>#REF!</v>
      </c>
      <c r="S119" s="1699" t="str">
        <f>集計グループ13</f>
        <v>社会福祉事業</v>
      </c>
      <c r="T119" s="1700"/>
      <c r="U119" s="1701"/>
      <c r="V119" s="855" t="e">
        <f ca="1">SUMIFS(INDIRECT("実行度合表集計!C"&amp;V154,FALSE),実行度合表集計!$I:$I,S119,実行度合表集計!$S:$S,$A$107,実行度合表集計!$D:$D,"&lt;&gt;")</f>
        <v>#REF!</v>
      </c>
      <c r="W119" s="845" t="e">
        <f t="shared" ca="1" si="157"/>
        <v>#REF!</v>
      </c>
      <c r="X119" s="856" t="e">
        <f ca="1">SUMIFS(INDIRECT("実行度合表集計!C"&amp;X154,FALSE),実行度合表集計!$I:$I,S119,実行度合表集計!$S:$S,$A$107,実行度合表集計!$D:$D,"&lt;&gt;")</f>
        <v>#REF!</v>
      </c>
      <c r="Y119" s="855" t="e">
        <f ca="1">X119-SUMIFS(実行度合表集計!$Q:$Q,実行度合表集計!$I:$I,S119,実行度合表集計!$S:$S,$A$107,実行度合表集計!$D:$D,"&lt;&gt;")*1000</f>
        <v>#REF!</v>
      </c>
      <c r="Z119" s="857" t="e">
        <f ca="1">SUMIFS(INDIRECT("実行度合表集計!C"&amp;Z154,FALSE),実行度合表集計!$I:$I,S119,実行度合表集計!$S:$S,$A$107,実行度合表集計!$D:$D,"&lt;&gt;")*集計フラグ13</f>
        <v>#REF!</v>
      </c>
      <c r="AA119" s="858" t="e">
        <f t="shared" ca="1" si="147"/>
        <v>#REF!</v>
      </c>
      <c r="AB119" s="845" t="e">
        <f t="shared" ca="1" si="158"/>
        <v>#REF!</v>
      </c>
      <c r="AC119" s="855" t="e">
        <f t="shared" ca="1" si="148"/>
        <v>#REF!</v>
      </c>
      <c r="AD119" s="857" t="e">
        <f t="shared" ca="1" si="149"/>
        <v>#REF!</v>
      </c>
      <c r="AE119" s="1712"/>
      <c r="AF119" s="854" t="s">
        <v>298</v>
      </c>
      <c r="AG119" s="1699" t="str">
        <f>集計グループ13</f>
        <v>社会福祉事業</v>
      </c>
      <c r="AH119" s="1700"/>
      <c r="AI119" s="1701"/>
      <c r="AJ119" s="855" t="e">
        <f ca="1">SUMIFS(INDIRECT("実行度合表集計!C"&amp;AJ154,FALSE),実行度合表集計!$I:$I,AG119,実行度合表集計!$S:$S,$A$107,実行度合表集計!$D:$D,"&lt;&gt;")</f>
        <v>#REF!</v>
      </c>
      <c r="AK119" s="845" t="e">
        <f t="shared" ca="1" si="159"/>
        <v>#REF!</v>
      </c>
      <c r="AL119" s="856" t="e">
        <f ca="1">SUMIFS(INDIRECT("実行度合表集計!C"&amp;AL154,FALSE),実行度合表集計!$I:$I,AG119,実行度合表集計!$S:$S,$A$107,実行度合表集計!$D:$D,"&lt;&gt;")</f>
        <v>#REF!</v>
      </c>
      <c r="AM119" s="855" t="e">
        <f ca="1">AL119-SUMIFS(実行度合表集計!$Q:$Q,実行度合表集計!$I:$I,AG119,実行度合表集計!$S:$S,$A$107,実行度合表集計!$D:$D,"&lt;&gt;")*1000</f>
        <v>#REF!</v>
      </c>
      <c r="AN119" s="857" t="e">
        <f ca="1">SUMIFS(INDIRECT("実行度合表集計!C"&amp;AN154,FALSE),実行度合表集計!$I:$I,AG119,実行度合表集計!$S:$S,$A$107,実行度合表集計!$D:$D,"&lt;&gt;")*集計フラグ13</f>
        <v>#REF!</v>
      </c>
      <c r="AO119" s="1699" t="str">
        <f>集計グループ13</f>
        <v>社会福祉事業</v>
      </c>
      <c r="AP119" s="1700"/>
      <c r="AQ119" s="1701"/>
      <c r="AR119" s="855" t="e">
        <f ca="1">SUMIFS(INDIRECT("実行度合表集計!C"&amp;AR154,FALSE),実行度合表集計!$I:$I,AO119,実行度合表集計!$S:$S,$A$107,実行度合表集計!$D:$D,"&lt;&gt;")</f>
        <v>#REF!</v>
      </c>
      <c r="AS119" s="845" t="e">
        <f t="shared" ca="1" si="160"/>
        <v>#REF!</v>
      </c>
      <c r="AT119" s="856" t="e">
        <f ca="1">SUMIFS(INDIRECT("実行度合表集計!C"&amp;AT154,FALSE),実行度合表集計!$I:$I,AO119,実行度合表集計!$S:$S,$A$107,実行度合表集計!$D:$D,"&lt;&gt;")</f>
        <v>#REF!</v>
      </c>
      <c r="AU119" s="855" t="e">
        <f ca="1">AT119-SUMIFS(実行度合表集計!$Q:$Q,実行度合表集計!$I:$I,AO119,実行度合表集計!$S:$S,$A$107,実行度合表集計!$D:$D,"&lt;&gt;")*1000</f>
        <v>#REF!</v>
      </c>
      <c r="AV119" s="857" t="e">
        <f ca="1">SUMIFS(INDIRECT("実行度合表集計!C"&amp;AV154,FALSE),実行度合表集計!$I:$I,AO119,実行度合表集計!$S:$S,$A$107,実行度合表集計!$D:$D,"&lt;&gt;")*集計フラグ13</f>
        <v>#REF!</v>
      </c>
      <c r="AW119" s="1699" t="str">
        <f>集計グループ13</f>
        <v>社会福祉事業</v>
      </c>
      <c r="AX119" s="1700"/>
      <c r="AY119" s="1701"/>
      <c r="AZ119" s="855" t="e">
        <f ca="1">SUMIFS(INDIRECT("実行度合表集計!C"&amp;AZ154,FALSE),実行度合表集計!$I:$I,AW119,実行度合表集計!$S:$S,$A$107,実行度合表集計!$D:$D,"&lt;&gt;")</f>
        <v>#REF!</v>
      </c>
      <c r="BA119" s="845" t="e">
        <f t="shared" ca="1" si="161"/>
        <v>#REF!</v>
      </c>
      <c r="BB119" s="856" t="e">
        <f ca="1">SUMIFS(INDIRECT("実行度合表集計!C"&amp;BB154,FALSE),実行度合表集計!$I:$I,AW119,実行度合表集計!$S:$S,$A$107,実行度合表集計!$D:$D,"&lt;&gt;")</f>
        <v>#REF!</v>
      </c>
      <c r="BC119" s="855" t="e">
        <f ca="1">BB119-SUMIFS(実行度合表集計!$Q:$Q,実行度合表集計!$I:$I,AW119,実行度合表集計!$S:$S,$A$107,実行度合表集計!$D:$D,"&lt;&gt;")*1000</f>
        <v>#REF!</v>
      </c>
      <c r="BD119" s="857" t="e">
        <f ca="1">SUMIFS(INDIRECT("実行度合表集計!C"&amp;BD154,FALSE),実行度合表集計!$I:$I,AW119,実行度合表集計!$S:$S,$A$107,実行度合表集計!$D:$D,"&lt;&gt;")*集計フラグ13</f>
        <v>#REF!</v>
      </c>
      <c r="BE119" s="858" t="e">
        <f t="shared" ca="1" si="150"/>
        <v>#REF!</v>
      </c>
      <c r="BF119" s="845" t="e">
        <f t="shared" ca="1" si="175"/>
        <v>#REF!</v>
      </c>
      <c r="BG119" s="855" t="e">
        <f t="shared" ca="1" si="151"/>
        <v>#REF!</v>
      </c>
      <c r="BH119" s="859" t="e">
        <f t="shared" ca="1" si="152"/>
        <v>#REF!</v>
      </c>
      <c r="BI119" s="1712"/>
      <c r="BJ119" s="854" t="s">
        <v>298</v>
      </c>
      <c r="BK119" s="1699" t="str">
        <f>集計グループ13</f>
        <v>社会福祉事業</v>
      </c>
      <c r="BL119" s="1700"/>
      <c r="BM119" s="1701"/>
      <c r="BN119" s="855" t="e">
        <f ca="1">SUMIFS(INDIRECT("実行度合表集計!C"&amp;BN154,FALSE),実行度合表集計!$I:$I,BK119,実行度合表集計!$S:$S,$A$107,実行度合表集計!$D:$D,"&lt;&gt;")</f>
        <v>#REF!</v>
      </c>
      <c r="BO119" s="845" t="e">
        <f t="shared" ca="1" si="163"/>
        <v>#REF!</v>
      </c>
      <c r="BP119" s="856" t="e">
        <f ca="1">SUMIFS(INDIRECT("実行度合表集計!C"&amp;BP154,FALSE),実行度合表集計!$I:$I,BK119,実行度合表集計!$S:$S,$A$107,実行度合表集計!$D:$D,"&lt;&gt;")</f>
        <v>#REF!</v>
      </c>
      <c r="BQ119" s="855" t="e">
        <f ca="1">BP119-SUMIFS(実行度合表集計!$Q:$Q,実行度合表集計!$I:$I,BK119,実行度合表集計!$S:$S,$A$107,実行度合表集計!$D:$D,"&lt;&gt;")*1000</f>
        <v>#REF!</v>
      </c>
      <c r="BR119" s="857" t="e">
        <f ca="1">SUMIFS(INDIRECT("実行度合表集計!C"&amp;BR154,FALSE),実行度合表集計!$I:$I,BK119,実行度合表集計!$S:$S,$A$107,実行度合表集計!$D:$D,"&lt;&gt;")*集計フラグ13</f>
        <v>#REF!</v>
      </c>
      <c r="BS119" s="1699" t="str">
        <f>集計グループ13</f>
        <v>社会福祉事業</v>
      </c>
      <c r="BT119" s="1700"/>
      <c r="BU119" s="1701"/>
      <c r="BV119" s="855" t="e">
        <f ca="1">SUMIFS(INDIRECT("実行度合表集計!C"&amp;BV154,FALSE),実行度合表集計!$I:$I,BS119,実行度合表集計!$S:$S,$A$107,実行度合表集計!$D:$D,"&lt;&gt;")</f>
        <v>#REF!</v>
      </c>
      <c r="BW119" s="845" t="e">
        <f t="shared" ca="1" si="164"/>
        <v>#REF!</v>
      </c>
      <c r="BX119" s="856" t="e">
        <f ca="1">SUMIFS(INDIRECT("実行度合表集計!C"&amp;BX154,FALSE),実行度合表集計!$I:$I,BS119,実行度合表集計!$S:$S,$A$107,実行度合表集計!$D:$D,"&lt;&gt;")</f>
        <v>#REF!</v>
      </c>
      <c r="BY119" s="855" t="e">
        <f ca="1">BX119-SUMIFS(実行度合表集計!$Q:$Q,実行度合表集計!$I:$I,BS119,実行度合表集計!$S:$S,$A$107,実行度合表集計!$D:$D,"&lt;&gt;")*1000</f>
        <v>#REF!</v>
      </c>
      <c r="BZ119" s="857" t="e">
        <f ca="1">SUMIFS(INDIRECT("実行度合表集計!C"&amp;BZ154,FALSE),実行度合表集計!$I:$I,BS119,実行度合表集計!$S:$S,$A$107,実行度合表集計!$D:$D,"&lt;&gt;")*集計フラグ13</f>
        <v>#REF!</v>
      </c>
      <c r="CA119" s="1699" t="str">
        <f>集計グループ13</f>
        <v>社会福祉事業</v>
      </c>
      <c r="CB119" s="1700"/>
      <c r="CC119" s="1701"/>
      <c r="CD119" s="855" t="e">
        <f ca="1">SUMIFS(INDIRECT("実行度合表集計!C"&amp;CD154,FALSE),実行度合表集計!$I:$I,CA119,実行度合表集計!$S:$S,$A$107,実行度合表集計!$D:$D,"&lt;&gt;")</f>
        <v>#REF!</v>
      </c>
      <c r="CE119" s="845" t="e">
        <f t="shared" ca="1" si="165"/>
        <v>#REF!</v>
      </c>
      <c r="CF119" s="856" t="e">
        <f ca="1">SUMIFS(INDIRECT("実行度合表集計!C"&amp;CF154,FALSE),実行度合表集計!$I:$I,CA119,実行度合表集計!$S:$S,$A$107,実行度合表集計!$D:$D,"&lt;&gt;")</f>
        <v>#REF!</v>
      </c>
      <c r="CG119" s="855" t="e">
        <f ca="1">CF119-SUMIFS(実行度合表集計!$Q:$Q,実行度合表集計!$I:$I,CA119,実行度合表集計!$S:$S,$A$107,実行度合表集計!$D:$D,"&lt;&gt;")*1000</f>
        <v>#REF!</v>
      </c>
      <c r="CH119" s="857" t="e">
        <f ca="1">SUMIFS(INDIRECT("実行度合表集計!C"&amp;CH154,FALSE),実行度合表集計!$I:$I,CA119,実行度合表集計!$S:$S,$A$107,実行度合表集計!$D:$D,"&lt;&gt;")*集計フラグ13</f>
        <v>#REF!</v>
      </c>
      <c r="CI119" s="858" t="e">
        <f t="shared" ca="1" si="166"/>
        <v>#REF!</v>
      </c>
      <c r="CJ119" s="845" t="e">
        <f t="shared" ca="1" si="167"/>
        <v>#REF!</v>
      </c>
      <c r="CK119" s="855" t="e">
        <f t="shared" ca="1" si="168"/>
        <v>#REF!</v>
      </c>
      <c r="CL119" s="857" t="e">
        <f t="shared" ca="1" si="169"/>
        <v>#REF!</v>
      </c>
      <c r="CM119" s="1712"/>
      <c r="CN119" s="854" t="s">
        <v>298</v>
      </c>
      <c r="CO119" s="1699" t="str">
        <f>集計グループ13</f>
        <v>社会福祉事業</v>
      </c>
      <c r="CP119" s="1700"/>
      <c r="CQ119" s="1701"/>
      <c r="CR119" s="855" t="e">
        <f ca="1">SUMIFS(INDIRECT("実行度合表集計!C"&amp;CR154,FALSE),実行度合表集計!$I:$I,CO119,実行度合表集計!$S:$S,$A$107,実行度合表集計!$D:$D,"&lt;&gt;")</f>
        <v>#REF!</v>
      </c>
      <c r="CS119" s="845" t="e">
        <f t="shared" ca="1" si="170"/>
        <v>#REF!</v>
      </c>
      <c r="CT119" s="856" t="e">
        <f ca="1">SUMIFS(INDIRECT("実行度合表集計!C"&amp;CT154,FALSE),実行度合表集計!$I:$I,CO119,実行度合表集計!$S:$S,$A$107,実行度合表集計!$D:$D,"&lt;&gt;")</f>
        <v>#REF!</v>
      </c>
      <c r="CU119" s="855" t="e">
        <f ca="1">CT119-SUMIFS(実行度合表集計!$Q:$Q,実行度合表集計!$I:$I,CO119,実行度合表集計!$S:$S,$A$107,実行度合表集計!$D:$D,"&lt;&gt;")*1000</f>
        <v>#REF!</v>
      </c>
      <c r="CV119" s="857" t="e">
        <f ca="1">SUMIFS(INDIRECT("実行度合表集計!C"&amp;CV154,FALSE),実行度合表集計!$I:$I,CO119,実行度合表集計!$S:$S,$A$107,実行度合表集計!$D:$D,"&lt;&gt;")*集計フラグ13</f>
        <v>#REF!</v>
      </c>
      <c r="CW119" s="1699" t="str">
        <f>集計グループ13</f>
        <v>社会福祉事業</v>
      </c>
      <c r="CX119" s="1700"/>
      <c r="CY119" s="1701"/>
      <c r="CZ119" s="855" t="e">
        <f ca="1">SUMIFS(INDIRECT("実行度合表集計!C"&amp;CZ154,FALSE),実行度合表集計!$I:$I,CW119,実行度合表集計!$S:$S,$A$107,実行度合表集計!$D:$D,"&lt;&gt;")</f>
        <v>#REF!</v>
      </c>
      <c r="DA119" s="845" t="e">
        <f t="shared" ca="1" si="171"/>
        <v>#REF!</v>
      </c>
      <c r="DB119" s="856" t="e">
        <f ca="1">SUMIFS(INDIRECT("実行度合表集計!C"&amp;DB154,FALSE),実行度合表集計!$I:$I,CW119,実行度合表集計!$S:$S,$A$107,実行度合表集計!$D:$D,"&lt;&gt;")</f>
        <v>#REF!</v>
      </c>
      <c r="DC119" s="855" t="e">
        <f ca="1">DB119-SUMIFS(実行度合表集計!$Q:$Q,実行度合表集計!$I:$I,CW119,実行度合表集計!$S:$S,$A$107,実行度合表集計!$D:$D,"&lt;&gt;")*1000</f>
        <v>#REF!</v>
      </c>
      <c r="DD119" s="857" t="e">
        <f ca="1">SUMIFS(INDIRECT("実行度合表集計!C"&amp;DD154,FALSE),実行度合表集計!$I:$I,CW119,実行度合表集計!$S:$S,$A$107,実行度合表集計!$D:$D,"&lt;&gt;")*集計フラグ13</f>
        <v>#REF!</v>
      </c>
      <c r="DE119" s="1699" t="str">
        <f>集計グループ13</f>
        <v>社会福祉事業</v>
      </c>
      <c r="DF119" s="1700"/>
      <c r="DG119" s="1701"/>
      <c r="DH119" s="855" t="e">
        <f ca="1">SUMIFS(INDIRECT("実行度合表集計!C"&amp;DH154,FALSE),実行度合表集計!$I:$I,DE119,実行度合表集計!$S:$S,$A$107,実行度合表集計!$D:$D,"&lt;&gt;")</f>
        <v>#REF!</v>
      </c>
      <c r="DI119" s="845" t="e">
        <f t="shared" ca="1" si="172"/>
        <v>#REF!</v>
      </c>
      <c r="DJ119" s="856" t="e">
        <f ca="1">SUMIFS(INDIRECT("実行度合表集計!C"&amp;DJ154,FALSE),実行度合表集計!$I:$I,DE119,実行度合表集計!$S:$S,$A$107,実行度合表集計!$D:$D,"&lt;&gt;")</f>
        <v>#REF!</v>
      </c>
      <c r="DK119" s="855" t="e">
        <f ca="1">DJ119-SUMIFS(実行度合表集計!$Q:$Q,実行度合表集計!$I:$I,DE119,実行度合表集計!$S:$S,$A$107,実行度合表集計!$D:$D,"&lt;&gt;")*1000</f>
        <v>#REF!</v>
      </c>
      <c r="DL119" s="857" t="e">
        <f ca="1">SUMIFS(INDIRECT("実行度合表集計!C"&amp;DL154,FALSE),実行度合表集計!$I:$I,DE119,実行度合表集計!$S:$S,$A$107,実行度合表集計!$D:$D,"&lt;&gt;")*集計フラグ13</f>
        <v>#REF!</v>
      </c>
      <c r="DM119" s="858" t="e">
        <f t="shared" ca="1" si="153"/>
        <v>#REF!</v>
      </c>
      <c r="DN119" s="845" t="e">
        <f t="shared" ca="1" si="173"/>
        <v>#REF!</v>
      </c>
      <c r="DO119" s="855" t="e">
        <f t="shared" ca="1" si="174"/>
        <v>#REF!</v>
      </c>
      <c r="DP119" s="859" t="e">
        <f t="shared" ca="1" si="154"/>
        <v>#REF!</v>
      </c>
      <c r="DR119" s="970"/>
      <c r="DS119" s="852"/>
      <c r="DT119" s="853"/>
    </row>
    <row r="120" spans="1:124" ht="14.1" customHeight="1" x14ac:dyDescent="0.25">
      <c r="A120" s="1712"/>
      <c r="B120" s="854" t="s">
        <v>299</v>
      </c>
      <c r="C120" s="1699" t="str">
        <f>集計グループ14</f>
        <v>第一建材工業</v>
      </c>
      <c r="D120" s="1700"/>
      <c r="E120" s="1701"/>
      <c r="F120" s="855" t="e">
        <f ca="1">SUMIFS(INDIRECT("実行度合表集計!C"&amp;F154,FALSE),実行度合表集計!$I:$I,C120,実行度合表集計!$S:$S,$A$107,実行度合表集計!$D:$D,"&lt;&gt;")</f>
        <v>#REF!</v>
      </c>
      <c r="G120" s="845" t="e">
        <f t="shared" ca="1" si="155"/>
        <v>#REF!</v>
      </c>
      <c r="H120" s="856" t="e">
        <f ca="1">SUMIFS(INDIRECT("実行度合表集計!C"&amp;H154,FALSE),実行度合表集計!$I:$I,C120,実行度合表集計!$S:$S,$A$107,実行度合表集計!$D:$D,"&lt;&gt;")</f>
        <v>#REF!</v>
      </c>
      <c r="I120" s="855" t="e">
        <f ca="1">H120-SUMIFS(実行度合表集計!$Q:$Q,実行度合表集計!$I:$I,C120,実行度合表集計!$S:$S,$A$107,実行度合表集計!$D:$D,"&lt;&gt;")*1000</f>
        <v>#REF!</v>
      </c>
      <c r="J120" s="857" t="e">
        <f ca="1">SUMIFS(INDIRECT("実行度合表集計!C"&amp;J154,FALSE),実行度合表集計!$I:$I,C120,実行度合表集計!$S:$S,$A$107,実行度合表集計!$D:$D,"&lt;&gt;")*集計フラグ14</f>
        <v>#REF!</v>
      </c>
      <c r="K120" s="1699" t="str">
        <f>集計グループ14</f>
        <v>第一建材工業</v>
      </c>
      <c r="L120" s="1700"/>
      <c r="M120" s="1701"/>
      <c r="N120" s="855" t="e">
        <f ca="1">SUMIFS(INDIRECT("実行度合表集計!C"&amp;N154,FALSE),実行度合表集計!$I:$I,K120,実行度合表集計!$S:$S,$A$107,実行度合表集計!$D:$D,"&lt;&gt;")</f>
        <v>#REF!</v>
      </c>
      <c r="O120" s="845" t="e">
        <f t="shared" ca="1" si="156"/>
        <v>#REF!</v>
      </c>
      <c r="P120" s="856" t="e">
        <f ca="1">SUMIFS(INDIRECT("実行度合表集計!C"&amp;P154,FALSE),実行度合表集計!$I:$I,K120,実行度合表集計!$S:$S,$A$107,実行度合表集計!$D:$D,"&lt;&gt;")</f>
        <v>#REF!</v>
      </c>
      <c r="Q120" s="855" t="e">
        <f ca="1">P120-SUMIFS(実行度合表集計!$Q:$Q,実行度合表集計!$I:$I,K120,実行度合表集計!$S:$S,$A$107,実行度合表集計!$D:$D,"&lt;&gt;")*1000</f>
        <v>#REF!</v>
      </c>
      <c r="R120" s="857" t="e">
        <f ca="1">SUMIFS(INDIRECT("実行度合表集計!C"&amp;R154,FALSE),実行度合表集計!$I:$I,K120,実行度合表集計!$S:$S,$A$107,実行度合表集計!$D:$D,"&lt;&gt;")*集計フラグ14</f>
        <v>#REF!</v>
      </c>
      <c r="S120" s="1699" t="str">
        <f>集計グループ14</f>
        <v>第一建材工業</v>
      </c>
      <c r="T120" s="1700"/>
      <c r="U120" s="1701"/>
      <c r="V120" s="855" t="e">
        <f ca="1">SUMIFS(INDIRECT("実行度合表集計!C"&amp;V154,FALSE),実行度合表集計!$I:$I,S120,実行度合表集計!$S:$S,$A$107,実行度合表集計!$D:$D,"&lt;&gt;")</f>
        <v>#REF!</v>
      </c>
      <c r="W120" s="845" t="e">
        <f t="shared" ca="1" si="157"/>
        <v>#REF!</v>
      </c>
      <c r="X120" s="856" t="e">
        <f ca="1">SUMIFS(INDIRECT("実行度合表集計!C"&amp;X154,FALSE),実行度合表集計!$I:$I,S120,実行度合表集計!$S:$S,$A$107,実行度合表集計!$D:$D,"&lt;&gt;")</f>
        <v>#REF!</v>
      </c>
      <c r="Y120" s="855" t="e">
        <f ca="1">X120-SUMIFS(実行度合表集計!$Q:$Q,実行度合表集計!$I:$I,S120,実行度合表集計!$S:$S,$A$107,実行度合表集計!$D:$D,"&lt;&gt;")*1000</f>
        <v>#REF!</v>
      </c>
      <c r="Z120" s="857" t="e">
        <f ca="1">SUMIFS(INDIRECT("実行度合表集計!C"&amp;Z154,FALSE),実行度合表集計!$I:$I,S120,実行度合表集計!$S:$S,$A$107,実行度合表集計!$D:$D,"&lt;&gt;")*集計フラグ14</f>
        <v>#REF!</v>
      </c>
      <c r="AA120" s="858" t="e">
        <f t="shared" ca="1" si="147"/>
        <v>#REF!</v>
      </c>
      <c r="AB120" s="845" t="e">
        <f t="shared" ca="1" si="158"/>
        <v>#REF!</v>
      </c>
      <c r="AC120" s="855" t="e">
        <f t="shared" ca="1" si="148"/>
        <v>#REF!</v>
      </c>
      <c r="AD120" s="857" t="e">
        <f t="shared" ca="1" si="149"/>
        <v>#REF!</v>
      </c>
      <c r="AE120" s="1712"/>
      <c r="AF120" s="854" t="s">
        <v>299</v>
      </c>
      <c r="AG120" s="1699" t="str">
        <f>集計グループ14</f>
        <v>第一建材工業</v>
      </c>
      <c r="AH120" s="1700"/>
      <c r="AI120" s="1701"/>
      <c r="AJ120" s="855" t="e">
        <f ca="1">SUMIFS(INDIRECT("実行度合表集計!C"&amp;AJ154,FALSE),実行度合表集計!$I:$I,AG120,実行度合表集計!$S:$S,$A$107,実行度合表集計!$D:$D,"&lt;&gt;")</f>
        <v>#REF!</v>
      </c>
      <c r="AK120" s="845" t="e">
        <f t="shared" ca="1" si="159"/>
        <v>#REF!</v>
      </c>
      <c r="AL120" s="856" t="e">
        <f ca="1">SUMIFS(INDIRECT("実行度合表集計!C"&amp;AL154,FALSE),実行度合表集計!$I:$I,AG120,実行度合表集計!$S:$S,$A$107,実行度合表集計!$D:$D,"&lt;&gt;")</f>
        <v>#REF!</v>
      </c>
      <c r="AM120" s="855" t="e">
        <f ca="1">AL120-SUMIFS(実行度合表集計!$Q:$Q,実行度合表集計!$I:$I,AG120,実行度合表集計!$S:$S,$A$107,実行度合表集計!$D:$D,"&lt;&gt;")*1000</f>
        <v>#REF!</v>
      </c>
      <c r="AN120" s="857" t="e">
        <f ca="1">SUMIFS(INDIRECT("実行度合表集計!C"&amp;AN154,FALSE),実行度合表集計!$I:$I,AG120,実行度合表集計!$S:$S,$A$107,実行度合表集計!$D:$D,"&lt;&gt;")*集計フラグ14</f>
        <v>#REF!</v>
      </c>
      <c r="AO120" s="1699" t="str">
        <f>集計グループ14</f>
        <v>第一建材工業</v>
      </c>
      <c r="AP120" s="1700"/>
      <c r="AQ120" s="1701"/>
      <c r="AR120" s="855" t="e">
        <f ca="1">SUMIFS(INDIRECT("実行度合表集計!C"&amp;AR154,FALSE),実行度合表集計!$I:$I,AO120,実行度合表集計!$S:$S,$A$107,実行度合表集計!$D:$D,"&lt;&gt;")</f>
        <v>#REF!</v>
      </c>
      <c r="AS120" s="845" t="e">
        <f t="shared" ca="1" si="160"/>
        <v>#REF!</v>
      </c>
      <c r="AT120" s="856" t="e">
        <f ca="1">SUMIFS(INDIRECT("実行度合表集計!C"&amp;AT154,FALSE),実行度合表集計!$I:$I,AO120,実行度合表集計!$S:$S,$A$107,実行度合表集計!$D:$D,"&lt;&gt;")</f>
        <v>#REF!</v>
      </c>
      <c r="AU120" s="855" t="e">
        <f ca="1">AT120-SUMIFS(実行度合表集計!$Q:$Q,実行度合表集計!$I:$I,AO120,実行度合表集計!$S:$S,$A$107,実行度合表集計!$D:$D,"&lt;&gt;")*1000</f>
        <v>#REF!</v>
      </c>
      <c r="AV120" s="857" t="e">
        <f ca="1">SUMIFS(INDIRECT("実行度合表集計!C"&amp;AV154,FALSE),実行度合表集計!$I:$I,AO120,実行度合表集計!$S:$S,$A$107,実行度合表集計!$D:$D,"&lt;&gt;")*集計フラグ14</f>
        <v>#REF!</v>
      </c>
      <c r="AW120" s="1699" t="str">
        <f>集計グループ14</f>
        <v>第一建材工業</v>
      </c>
      <c r="AX120" s="1700"/>
      <c r="AY120" s="1701"/>
      <c r="AZ120" s="855" t="e">
        <f ca="1">SUMIFS(INDIRECT("実行度合表集計!C"&amp;AZ154,FALSE),実行度合表集計!$I:$I,AW120,実行度合表集計!$S:$S,$A$107,実行度合表集計!$D:$D,"&lt;&gt;")</f>
        <v>#REF!</v>
      </c>
      <c r="BA120" s="845" t="e">
        <f t="shared" ca="1" si="161"/>
        <v>#REF!</v>
      </c>
      <c r="BB120" s="856" t="e">
        <f ca="1">SUMIFS(INDIRECT("実行度合表集計!C"&amp;BB154,FALSE),実行度合表集計!$I:$I,AW120,実行度合表集計!$S:$S,$A$107,実行度合表集計!$D:$D,"&lt;&gt;")</f>
        <v>#REF!</v>
      </c>
      <c r="BC120" s="855" t="e">
        <f ca="1">BB120-SUMIFS(実行度合表集計!$Q:$Q,実行度合表集計!$I:$I,AW120,実行度合表集計!$S:$S,$A$107,実行度合表集計!$D:$D,"&lt;&gt;")*1000</f>
        <v>#REF!</v>
      </c>
      <c r="BD120" s="857" t="e">
        <f ca="1">SUMIFS(INDIRECT("実行度合表集計!C"&amp;BD154,FALSE),実行度合表集計!$I:$I,AW120,実行度合表集計!$S:$S,$A$107,実行度合表集計!$D:$D,"&lt;&gt;")*集計フラグ14</f>
        <v>#REF!</v>
      </c>
      <c r="BE120" s="858" t="e">
        <f t="shared" ca="1" si="150"/>
        <v>#REF!</v>
      </c>
      <c r="BF120" s="845" t="e">
        <f t="shared" ca="1" si="175"/>
        <v>#REF!</v>
      </c>
      <c r="BG120" s="855" t="e">
        <f t="shared" ca="1" si="151"/>
        <v>#REF!</v>
      </c>
      <c r="BH120" s="859" t="e">
        <f t="shared" ca="1" si="152"/>
        <v>#REF!</v>
      </c>
      <c r="BI120" s="1712"/>
      <c r="BJ120" s="854" t="s">
        <v>299</v>
      </c>
      <c r="BK120" s="1699" t="str">
        <f>集計グループ14</f>
        <v>第一建材工業</v>
      </c>
      <c r="BL120" s="1700"/>
      <c r="BM120" s="1701"/>
      <c r="BN120" s="855" t="e">
        <f ca="1">SUMIFS(INDIRECT("実行度合表集計!C"&amp;BN154,FALSE),実行度合表集計!$I:$I,BK120,実行度合表集計!$S:$S,$A$107,実行度合表集計!$D:$D,"&lt;&gt;")</f>
        <v>#REF!</v>
      </c>
      <c r="BO120" s="845" t="e">
        <f t="shared" ca="1" si="163"/>
        <v>#REF!</v>
      </c>
      <c r="BP120" s="856" t="e">
        <f ca="1">SUMIFS(INDIRECT("実行度合表集計!C"&amp;BP154,FALSE),実行度合表集計!$I:$I,BK120,実行度合表集計!$S:$S,$A$107,実行度合表集計!$D:$D,"&lt;&gt;")</f>
        <v>#REF!</v>
      </c>
      <c r="BQ120" s="855" t="e">
        <f ca="1">BP120-SUMIFS(実行度合表集計!$Q:$Q,実行度合表集計!$I:$I,BK120,実行度合表集計!$S:$S,$A$107,実行度合表集計!$D:$D,"&lt;&gt;")*1000</f>
        <v>#REF!</v>
      </c>
      <c r="BR120" s="857" t="e">
        <f ca="1">SUMIFS(INDIRECT("実行度合表集計!C"&amp;BR154,FALSE),実行度合表集計!$I:$I,BK120,実行度合表集計!$S:$S,$A$107,実行度合表集計!$D:$D,"&lt;&gt;")*集計フラグ14</f>
        <v>#REF!</v>
      </c>
      <c r="BS120" s="1699" t="str">
        <f>集計グループ14</f>
        <v>第一建材工業</v>
      </c>
      <c r="BT120" s="1700"/>
      <c r="BU120" s="1701"/>
      <c r="BV120" s="855" t="e">
        <f ca="1">SUMIFS(INDIRECT("実行度合表集計!C"&amp;BV154,FALSE),実行度合表集計!$I:$I,BS120,実行度合表集計!$S:$S,$A$107,実行度合表集計!$D:$D,"&lt;&gt;")</f>
        <v>#REF!</v>
      </c>
      <c r="BW120" s="845" t="e">
        <f t="shared" ca="1" si="164"/>
        <v>#REF!</v>
      </c>
      <c r="BX120" s="856" t="e">
        <f ca="1">SUMIFS(INDIRECT("実行度合表集計!C"&amp;BX154,FALSE),実行度合表集計!$I:$I,BS120,実行度合表集計!$S:$S,$A$107,実行度合表集計!$D:$D,"&lt;&gt;")</f>
        <v>#REF!</v>
      </c>
      <c r="BY120" s="855" t="e">
        <f ca="1">BX120-SUMIFS(実行度合表集計!$Q:$Q,実行度合表集計!$I:$I,BS120,実行度合表集計!$S:$S,$A$107,実行度合表集計!$D:$D,"&lt;&gt;")*1000</f>
        <v>#REF!</v>
      </c>
      <c r="BZ120" s="857" t="e">
        <f ca="1">SUMIFS(INDIRECT("実行度合表集計!C"&amp;BZ154,FALSE),実行度合表集計!$I:$I,BS120,実行度合表集計!$S:$S,$A$107,実行度合表集計!$D:$D,"&lt;&gt;")*集計フラグ14</f>
        <v>#REF!</v>
      </c>
      <c r="CA120" s="1699" t="str">
        <f>集計グループ14</f>
        <v>第一建材工業</v>
      </c>
      <c r="CB120" s="1700"/>
      <c r="CC120" s="1701"/>
      <c r="CD120" s="855" t="e">
        <f ca="1">SUMIFS(INDIRECT("実行度合表集計!C"&amp;CD154,FALSE),実行度合表集計!$I:$I,CA120,実行度合表集計!$S:$S,$A$107,実行度合表集計!$D:$D,"&lt;&gt;")</f>
        <v>#REF!</v>
      </c>
      <c r="CE120" s="845" t="e">
        <f t="shared" ca="1" si="165"/>
        <v>#REF!</v>
      </c>
      <c r="CF120" s="856" t="e">
        <f ca="1">SUMIFS(INDIRECT("実行度合表集計!C"&amp;CF154,FALSE),実行度合表集計!$I:$I,CA120,実行度合表集計!$S:$S,$A$107,実行度合表集計!$D:$D,"&lt;&gt;")</f>
        <v>#REF!</v>
      </c>
      <c r="CG120" s="855" t="e">
        <f ca="1">CF120-SUMIFS(実行度合表集計!$Q:$Q,実行度合表集計!$I:$I,CA120,実行度合表集計!$S:$S,$A$107,実行度合表集計!$D:$D,"&lt;&gt;")*1000</f>
        <v>#REF!</v>
      </c>
      <c r="CH120" s="857" t="e">
        <f ca="1">SUMIFS(INDIRECT("実行度合表集計!C"&amp;CH154,FALSE),実行度合表集計!$I:$I,CA120,実行度合表集計!$S:$S,$A$107,実行度合表集計!$D:$D,"&lt;&gt;")*集計フラグ14</f>
        <v>#REF!</v>
      </c>
      <c r="CI120" s="858" t="e">
        <f t="shared" ca="1" si="166"/>
        <v>#REF!</v>
      </c>
      <c r="CJ120" s="845" t="e">
        <f t="shared" ca="1" si="167"/>
        <v>#REF!</v>
      </c>
      <c r="CK120" s="855" t="e">
        <f t="shared" ca="1" si="168"/>
        <v>#REF!</v>
      </c>
      <c r="CL120" s="857" t="e">
        <f t="shared" ca="1" si="169"/>
        <v>#REF!</v>
      </c>
      <c r="CM120" s="1712"/>
      <c r="CN120" s="854" t="s">
        <v>299</v>
      </c>
      <c r="CO120" s="1699" t="str">
        <f>集計グループ14</f>
        <v>第一建材工業</v>
      </c>
      <c r="CP120" s="1700"/>
      <c r="CQ120" s="1701"/>
      <c r="CR120" s="855" t="e">
        <f ca="1">SUMIFS(INDIRECT("実行度合表集計!C"&amp;CR154,FALSE),実行度合表集計!$I:$I,CO120,実行度合表集計!$S:$S,$A$107,実行度合表集計!$D:$D,"&lt;&gt;")</f>
        <v>#REF!</v>
      </c>
      <c r="CS120" s="845" t="e">
        <f t="shared" ca="1" si="170"/>
        <v>#REF!</v>
      </c>
      <c r="CT120" s="856" t="e">
        <f ca="1">SUMIFS(INDIRECT("実行度合表集計!C"&amp;CT154,FALSE),実行度合表集計!$I:$I,CO120,実行度合表集計!$S:$S,$A$107,実行度合表集計!$D:$D,"&lt;&gt;")</f>
        <v>#REF!</v>
      </c>
      <c r="CU120" s="855" t="e">
        <f ca="1">CT120-SUMIFS(実行度合表集計!$Q:$Q,実行度合表集計!$I:$I,CO120,実行度合表集計!$S:$S,$A$107,実行度合表集計!$D:$D,"&lt;&gt;")*1000</f>
        <v>#REF!</v>
      </c>
      <c r="CV120" s="857" t="e">
        <f ca="1">SUMIFS(INDIRECT("実行度合表集計!C"&amp;CV154,FALSE),実行度合表集計!$I:$I,CO120,実行度合表集計!$S:$S,$A$107,実行度合表集計!$D:$D,"&lt;&gt;")*集計フラグ14</f>
        <v>#REF!</v>
      </c>
      <c r="CW120" s="1699" t="str">
        <f>集計グループ14</f>
        <v>第一建材工業</v>
      </c>
      <c r="CX120" s="1700"/>
      <c r="CY120" s="1701"/>
      <c r="CZ120" s="855" t="e">
        <f ca="1">SUMIFS(INDIRECT("実行度合表集計!C"&amp;CZ154,FALSE),実行度合表集計!$I:$I,CW120,実行度合表集計!$S:$S,$A$107,実行度合表集計!$D:$D,"&lt;&gt;")</f>
        <v>#REF!</v>
      </c>
      <c r="DA120" s="845" t="e">
        <f t="shared" ca="1" si="171"/>
        <v>#REF!</v>
      </c>
      <c r="DB120" s="856" t="e">
        <f ca="1">SUMIFS(INDIRECT("実行度合表集計!C"&amp;DB154,FALSE),実行度合表集計!$I:$I,CW120,実行度合表集計!$S:$S,$A$107,実行度合表集計!$D:$D,"&lt;&gt;")</f>
        <v>#REF!</v>
      </c>
      <c r="DC120" s="855" t="e">
        <f ca="1">DB120-SUMIFS(実行度合表集計!$Q:$Q,実行度合表集計!$I:$I,CW120,実行度合表集計!$S:$S,$A$107,実行度合表集計!$D:$D,"&lt;&gt;")*1000</f>
        <v>#REF!</v>
      </c>
      <c r="DD120" s="857" t="e">
        <f ca="1">SUMIFS(INDIRECT("実行度合表集計!C"&amp;DD154,FALSE),実行度合表集計!$I:$I,CW120,実行度合表集計!$S:$S,$A$107,実行度合表集計!$D:$D,"&lt;&gt;")*集計フラグ14</f>
        <v>#REF!</v>
      </c>
      <c r="DE120" s="1699" t="str">
        <f>集計グループ14</f>
        <v>第一建材工業</v>
      </c>
      <c r="DF120" s="1700"/>
      <c r="DG120" s="1701"/>
      <c r="DH120" s="855" t="e">
        <f ca="1">SUMIFS(INDIRECT("実行度合表集計!C"&amp;DH154,FALSE),実行度合表集計!$I:$I,DE120,実行度合表集計!$S:$S,$A$107,実行度合表集計!$D:$D,"&lt;&gt;")</f>
        <v>#REF!</v>
      </c>
      <c r="DI120" s="845" t="e">
        <f t="shared" ca="1" si="172"/>
        <v>#REF!</v>
      </c>
      <c r="DJ120" s="856" t="e">
        <f ca="1">SUMIFS(INDIRECT("実行度合表集計!C"&amp;DJ154,FALSE),実行度合表集計!$I:$I,DE120,実行度合表集計!$S:$S,$A$107,実行度合表集計!$D:$D,"&lt;&gt;")</f>
        <v>#REF!</v>
      </c>
      <c r="DK120" s="855" t="e">
        <f ca="1">DJ120-SUMIFS(実行度合表集計!$Q:$Q,実行度合表集計!$I:$I,DE120,実行度合表集計!$S:$S,$A$107,実行度合表集計!$D:$D,"&lt;&gt;")*1000</f>
        <v>#REF!</v>
      </c>
      <c r="DL120" s="857" t="e">
        <f ca="1">SUMIFS(INDIRECT("実行度合表集計!C"&amp;DL154,FALSE),実行度合表集計!$I:$I,DE120,実行度合表集計!$S:$S,$A$107,実行度合表集計!$D:$D,"&lt;&gt;")*集計フラグ14</f>
        <v>#REF!</v>
      </c>
      <c r="DM120" s="858" t="e">
        <f t="shared" ca="1" si="153"/>
        <v>#REF!</v>
      </c>
      <c r="DN120" s="845" t="e">
        <f t="shared" ca="1" si="173"/>
        <v>#REF!</v>
      </c>
      <c r="DO120" s="855" t="e">
        <f t="shared" ca="1" si="174"/>
        <v>#REF!</v>
      </c>
      <c r="DP120" s="859" t="e">
        <f t="shared" ca="1" si="154"/>
        <v>#REF!</v>
      </c>
      <c r="DR120" s="970"/>
      <c r="DS120" s="852"/>
      <c r="DT120" s="853"/>
    </row>
    <row r="121" spans="1:124" ht="14.1" customHeight="1" x14ac:dyDescent="0.25">
      <c r="A121" s="1712"/>
      <c r="B121" s="854" t="s">
        <v>300</v>
      </c>
      <c r="C121" s="1699" t="str">
        <f>集計グループ15</f>
        <v>FIT-JPN・PHP</v>
      </c>
      <c r="D121" s="1700"/>
      <c r="E121" s="1701"/>
      <c r="F121" s="855" t="e">
        <f ca="1">SUMIFS(INDIRECT("実行度合表集計!C"&amp;F154,FALSE),実行度合表集計!$I:$I,C121,実行度合表集計!$S:$S,$A$107,実行度合表集計!$D:$D,"&lt;&gt;")</f>
        <v>#REF!</v>
      </c>
      <c r="G121" s="845" t="e">
        <f t="shared" ca="1" si="155"/>
        <v>#REF!</v>
      </c>
      <c r="H121" s="856" t="e">
        <f ca="1">SUMIFS(INDIRECT("実行度合表集計!C"&amp;H154,FALSE),実行度合表集計!$I:$I,C121,実行度合表集計!$S:$S,$A$107,実行度合表集計!$D:$D,"&lt;&gt;")</f>
        <v>#REF!</v>
      </c>
      <c r="I121" s="855" t="e">
        <f ca="1">H121-SUMIFS(実行度合表集計!$Q:$Q,実行度合表集計!$I:$I,C121,実行度合表集計!$S:$S,$A$107,実行度合表集計!$D:$D,"&lt;&gt;")*1000</f>
        <v>#REF!</v>
      </c>
      <c r="J121" s="857" t="e">
        <f ca="1">SUMIFS(INDIRECT("実行度合表集計!C"&amp;J154,FALSE),実行度合表集計!$I:$I,C121,実行度合表集計!$S:$S,$A$107,実行度合表集計!$D:$D,"&lt;&gt;")*集計フラグ15</f>
        <v>#REF!</v>
      </c>
      <c r="K121" s="1699" t="str">
        <f>集計グループ15</f>
        <v>FIT-JPN・PHP</v>
      </c>
      <c r="L121" s="1700"/>
      <c r="M121" s="1701"/>
      <c r="N121" s="855" t="e">
        <f ca="1">SUMIFS(INDIRECT("実行度合表集計!C"&amp;N154,FALSE),実行度合表集計!$I:$I,K121,実行度合表集計!$S:$S,$A$107,実行度合表集計!$D:$D,"&lt;&gt;")</f>
        <v>#REF!</v>
      </c>
      <c r="O121" s="845" t="e">
        <f t="shared" ca="1" si="156"/>
        <v>#REF!</v>
      </c>
      <c r="P121" s="856" t="e">
        <f ca="1">SUMIFS(INDIRECT("実行度合表集計!C"&amp;P154,FALSE),実行度合表集計!$I:$I,K121,実行度合表集計!$S:$S,$A$107,実行度合表集計!$D:$D,"&lt;&gt;")</f>
        <v>#REF!</v>
      </c>
      <c r="Q121" s="855" t="e">
        <f ca="1">P121-SUMIFS(実行度合表集計!$Q:$Q,実行度合表集計!$I:$I,K121,実行度合表集計!$S:$S,$A$107,実行度合表集計!$D:$D,"&lt;&gt;")*1000</f>
        <v>#REF!</v>
      </c>
      <c r="R121" s="857" t="e">
        <f ca="1">SUMIFS(INDIRECT("実行度合表集計!C"&amp;R154,FALSE),実行度合表集計!$I:$I,K121,実行度合表集計!$S:$S,$A$107,実行度合表集計!$D:$D,"&lt;&gt;")*集計フラグ15</f>
        <v>#REF!</v>
      </c>
      <c r="S121" s="1699" t="str">
        <f>集計グループ15</f>
        <v>FIT-JPN・PHP</v>
      </c>
      <c r="T121" s="1700"/>
      <c r="U121" s="1701"/>
      <c r="V121" s="855" t="e">
        <f ca="1">SUMIFS(INDIRECT("実行度合表集計!C"&amp;V154,FALSE),実行度合表集計!$I:$I,S121,実行度合表集計!$S:$S,$A$107,実行度合表集計!$D:$D,"&lt;&gt;")</f>
        <v>#REF!</v>
      </c>
      <c r="W121" s="845" t="e">
        <f t="shared" ca="1" si="157"/>
        <v>#REF!</v>
      </c>
      <c r="X121" s="856" t="e">
        <f ca="1">SUMIFS(INDIRECT("実行度合表集計!C"&amp;X154,FALSE),実行度合表集計!$I:$I,S121,実行度合表集計!$S:$S,$A$107,実行度合表集計!$D:$D,"&lt;&gt;")</f>
        <v>#REF!</v>
      </c>
      <c r="Y121" s="855" t="e">
        <f ca="1">X121-SUMIFS(実行度合表集計!$Q:$Q,実行度合表集計!$I:$I,S121,実行度合表集計!$S:$S,$A$107,実行度合表集計!$D:$D,"&lt;&gt;")*1000</f>
        <v>#REF!</v>
      </c>
      <c r="Z121" s="857" t="e">
        <f ca="1">SUMIFS(INDIRECT("実行度合表集計!C"&amp;Z154,FALSE),実行度合表集計!$I:$I,S121,実行度合表集計!$S:$S,$A$107,実行度合表集計!$D:$D,"&lt;&gt;")*集計フラグ15</f>
        <v>#REF!</v>
      </c>
      <c r="AA121" s="858" t="e">
        <f t="shared" ca="1" si="147"/>
        <v>#REF!</v>
      </c>
      <c r="AB121" s="845" t="e">
        <f t="shared" ca="1" si="158"/>
        <v>#REF!</v>
      </c>
      <c r="AC121" s="855" t="e">
        <f t="shared" ca="1" si="148"/>
        <v>#REF!</v>
      </c>
      <c r="AD121" s="857" t="e">
        <f t="shared" ca="1" si="149"/>
        <v>#REF!</v>
      </c>
      <c r="AE121" s="1712"/>
      <c r="AF121" s="854" t="s">
        <v>300</v>
      </c>
      <c r="AG121" s="1699" t="str">
        <f>集計グループ15</f>
        <v>FIT-JPN・PHP</v>
      </c>
      <c r="AH121" s="1700"/>
      <c r="AI121" s="1701"/>
      <c r="AJ121" s="855" t="e">
        <f ca="1">SUMIFS(INDIRECT("実行度合表集計!C"&amp;AJ154,FALSE),実行度合表集計!$I:$I,AG121,実行度合表集計!$S:$S,$A$107,実行度合表集計!$D:$D,"&lt;&gt;")</f>
        <v>#REF!</v>
      </c>
      <c r="AK121" s="845" t="e">
        <f t="shared" ca="1" si="159"/>
        <v>#REF!</v>
      </c>
      <c r="AL121" s="856" t="e">
        <f ca="1">SUMIFS(INDIRECT("実行度合表集計!C"&amp;AL154,FALSE),実行度合表集計!$I:$I,AG121,実行度合表集計!$S:$S,$A$107,実行度合表集計!$D:$D,"&lt;&gt;")</f>
        <v>#REF!</v>
      </c>
      <c r="AM121" s="855" t="e">
        <f ca="1">AL121-SUMIFS(実行度合表集計!$Q:$Q,実行度合表集計!$I:$I,AG121,実行度合表集計!$S:$S,$A$107,実行度合表集計!$D:$D,"&lt;&gt;")*1000</f>
        <v>#REF!</v>
      </c>
      <c r="AN121" s="857" t="e">
        <f ca="1">SUMIFS(INDIRECT("実行度合表集計!C"&amp;AN154,FALSE),実行度合表集計!$I:$I,AG121,実行度合表集計!$S:$S,$A$107,実行度合表集計!$D:$D,"&lt;&gt;")*集計フラグ15</f>
        <v>#REF!</v>
      </c>
      <c r="AO121" s="1699" t="str">
        <f>集計グループ15</f>
        <v>FIT-JPN・PHP</v>
      </c>
      <c r="AP121" s="1700"/>
      <c r="AQ121" s="1701"/>
      <c r="AR121" s="855" t="e">
        <f ca="1">SUMIFS(INDIRECT("実行度合表集計!C"&amp;AR154,FALSE),実行度合表集計!$I:$I,AO121,実行度合表集計!$S:$S,$A$107,実行度合表集計!$D:$D,"&lt;&gt;")</f>
        <v>#REF!</v>
      </c>
      <c r="AS121" s="845" t="e">
        <f t="shared" ca="1" si="160"/>
        <v>#REF!</v>
      </c>
      <c r="AT121" s="856" t="e">
        <f ca="1">SUMIFS(INDIRECT("実行度合表集計!C"&amp;AT154,FALSE),実行度合表集計!$I:$I,AO121,実行度合表集計!$S:$S,$A$107,実行度合表集計!$D:$D,"&lt;&gt;")</f>
        <v>#REF!</v>
      </c>
      <c r="AU121" s="855" t="e">
        <f ca="1">AT121-SUMIFS(実行度合表集計!$Q:$Q,実行度合表集計!$I:$I,AO121,実行度合表集計!$S:$S,$A$107,実行度合表集計!$D:$D,"&lt;&gt;")*1000</f>
        <v>#REF!</v>
      </c>
      <c r="AV121" s="857" t="e">
        <f ca="1">SUMIFS(INDIRECT("実行度合表集計!C"&amp;AV154,FALSE),実行度合表集計!$I:$I,AO121,実行度合表集計!$S:$S,$A$107,実行度合表集計!$D:$D,"&lt;&gt;")*集計フラグ15</f>
        <v>#REF!</v>
      </c>
      <c r="AW121" s="1699" t="str">
        <f>集計グループ15</f>
        <v>FIT-JPN・PHP</v>
      </c>
      <c r="AX121" s="1700"/>
      <c r="AY121" s="1701"/>
      <c r="AZ121" s="855" t="e">
        <f ca="1">SUMIFS(INDIRECT("実行度合表集計!C"&amp;AZ154,FALSE),実行度合表集計!$I:$I,AW121,実行度合表集計!$S:$S,$A$107,実行度合表集計!$D:$D,"&lt;&gt;")</f>
        <v>#REF!</v>
      </c>
      <c r="BA121" s="845" t="e">
        <f t="shared" ca="1" si="161"/>
        <v>#REF!</v>
      </c>
      <c r="BB121" s="856" t="e">
        <f ca="1">SUMIFS(INDIRECT("実行度合表集計!C"&amp;BB154,FALSE),実行度合表集計!$I:$I,AW121,実行度合表集計!$S:$S,$A$107,実行度合表集計!$D:$D,"&lt;&gt;")</f>
        <v>#REF!</v>
      </c>
      <c r="BC121" s="855" t="e">
        <f ca="1">BB121-SUMIFS(実行度合表集計!$Q:$Q,実行度合表集計!$I:$I,AW121,実行度合表集計!$S:$S,$A$107,実行度合表集計!$D:$D,"&lt;&gt;")*1000</f>
        <v>#REF!</v>
      </c>
      <c r="BD121" s="857" t="e">
        <f ca="1">SUMIFS(INDIRECT("実行度合表集計!C"&amp;BD154,FALSE),実行度合表集計!$I:$I,AW121,実行度合表集計!$S:$S,$A$107,実行度合表集計!$D:$D,"&lt;&gt;")*集計フラグ15</f>
        <v>#REF!</v>
      </c>
      <c r="BE121" s="858" t="e">
        <f t="shared" ca="1" si="150"/>
        <v>#REF!</v>
      </c>
      <c r="BF121" s="845" t="e">
        <f t="shared" ca="1" si="175"/>
        <v>#REF!</v>
      </c>
      <c r="BG121" s="855" t="e">
        <f t="shared" ca="1" si="151"/>
        <v>#REF!</v>
      </c>
      <c r="BH121" s="859" t="e">
        <f t="shared" ca="1" si="152"/>
        <v>#REF!</v>
      </c>
      <c r="BI121" s="1712"/>
      <c r="BJ121" s="854" t="s">
        <v>300</v>
      </c>
      <c r="BK121" s="1699" t="str">
        <f>集計グループ15</f>
        <v>FIT-JPN・PHP</v>
      </c>
      <c r="BL121" s="1700"/>
      <c r="BM121" s="1701"/>
      <c r="BN121" s="855" t="e">
        <f ca="1">SUMIFS(INDIRECT("実行度合表集計!C"&amp;BN154,FALSE),実行度合表集計!$I:$I,BK121,実行度合表集計!$S:$S,$A$107,実行度合表集計!$D:$D,"&lt;&gt;")</f>
        <v>#REF!</v>
      </c>
      <c r="BO121" s="845" t="e">
        <f t="shared" ca="1" si="163"/>
        <v>#REF!</v>
      </c>
      <c r="BP121" s="856" t="e">
        <f ca="1">SUMIFS(INDIRECT("実行度合表集計!C"&amp;BP154,FALSE),実行度合表集計!$I:$I,BK121,実行度合表集計!$S:$S,$A$107,実行度合表集計!$D:$D,"&lt;&gt;")</f>
        <v>#REF!</v>
      </c>
      <c r="BQ121" s="855" t="e">
        <f ca="1">BP121-SUMIFS(実行度合表集計!$Q:$Q,実行度合表集計!$I:$I,BK121,実行度合表集計!$S:$S,$A$107,実行度合表集計!$D:$D,"&lt;&gt;")*1000</f>
        <v>#REF!</v>
      </c>
      <c r="BR121" s="857" t="e">
        <f ca="1">SUMIFS(INDIRECT("実行度合表集計!C"&amp;BR154,FALSE),実行度合表集計!$I:$I,BK121,実行度合表集計!$S:$S,$A$107,実行度合表集計!$D:$D,"&lt;&gt;")*集計フラグ15</f>
        <v>#REF!</v>
      </c>
      <c r="BS121" s="1699" t="str">
        <f>集計グループ15</f>
        <v>FIT-JPN・PHP</v>
      </c>
      <c r="BT121" s="1700"/>
      <c r="BU121" s="1701"/>
      <c r="BV121" s="855" t="e">
        <f ca="1">SUMIFS(INDIRECT("実行度合表集計!C"&amp;BV154,FALSE),実行度合表集計!$I:$I,BS121,実行度合表集計!$S:$S,$A$107,実行度合表集計!$D:$D,"&lt;&gt;")</f>
        <v>#REF!</v>
      </c>
      <c r="BW121" s="845" t="e">
        <f t="shared" ca="1" si="164"/>
        <v>#REF!</v>
      </c>
      <c r="BX121" s="856" t="e">
        <f ca="1">SUMIFS(INDIRECT("実行度合表集計!C"&amp;BX154,FALSE),実行度合表集計!$I:$I,BS121,実行度合表集計!$S:$S,$A$107,実行度合表集計!$D:$D,"&lt;&gt;")</f>
        <v>#REF!</v>
      </c>
      <c r="BY121" s="855" t="e">
        <f ca="1">BX121-SUMIFS(実行度合表集計!$Q:$Q,実行度合表集計!$I:$I,BS121,実行度合表集計!$S:$S,$A$107,実行度合表集計!$D:$D,"&lt;&gt;")*1000</f>
        <v>#REF!</v>
      </c>
      <c r="BZ121" s="857" t="e">
        <f ca="1">SUMIFS(INDIRECT("実行度合表集計!C"&amp;BZ154,FALSE),実行度合表集計!$I:$I,BS121,実行度合表集計!$S:$S,$A$107,実行度合表集計!$D:$D,"&lt;&gt;")*集計フラグ15</f>
        <v>#REF!</v>
      </c>
      <c r="CA121" s="1699" t="str">
        <f>集計グループ15</f>
        <v>FIT-JPN・PHP</v>
      </c>
      <c r="CB121" s="1700"/>
      <c r="CC121" s="1701"/>
      <c r="CD121" s="855" t="e">
        <f ca="1">SUMIFS(INDIRECT("実行度合表集計!C"&amp;CD154,FALSE),実行度合表集計!$I:$I,CA121,実行度合表集計!$S:$S,$A$107,実行度合表集計!$D:$D,"&lt;&gt;")</f>
        <v>#REF!</v>
      </c>
      <c r="CE121" s="845" t="e">
        <f t="shared" ca="1" si="165"/>
        <v>#REF!</v>
      </c>
      <c r="CF121" s="856" t="e">
        <f ca="1">SUMIFS(INDIRECT("実行度合表集計!C"&amp;CF154,FALSE),実行度合表集計!$I:$I,CA121,実行度合表集計!$S:$S,$A$107,実行度合表集計!$D:$D,"&lt;&gt;")</f>
        <v>#REF!</v>
      </c>
      <c r="CG121" s="855" t="e">
        <f ca="1">CF121-SUMIFS(実行度合表集計!$Q:$Q,実行度合表集計!$I:$I,CA121,実行度合表集計!$S:$S,$A$107,実行度合表集計!$D:$D,"&lt;&gt;")*1000</f>
        <v>#REF!</v>
      </c>
      <c r="CH121" s="857" t="e">
        <f ca="1">SUMIFS(INDIRECT("実行度合表集計!C"&amp;CH154,FALSE),実行度合表集計!$I:$I,CA121,実行度合表集計!$S:$S,$A$107,実行度合表集計!$D:$D,"&lt;&gt;")*集計フラグ15</f>
        <v>#REF!</v>
      </c>
      <c r="CI121" s="858" t="e">
        <f t="shared" ca="1" si="166"/>
        <v>#REF!</v>
      </c>
      <c r="CJ121" s="845" t="e">
        <f t="shared" ca="1" si="167"/>
        <v>#REF!</v>
      </c>
      <c r="CK121" s="855" t="e">
        <f t="shared" ca="1" si="168"/>
        <v>#REF!</v>
      </c>
      <c r="CL121" s="857" t="e">
        <f t="shared" ca="1" si="169"/>
        <v>#REF!</v>
      </c>
      <c r="CM121" s="1712"/>
      <c r="CN121" s="854" t="s">
        <v>300</v>
      </c>
      <c r="CO121" s="1699" t="str">
        <f>集計グループ15</f>
        <v>FIT-JPN・PHP</v>
      </c>
      <c r="CP121" s="1700"/>
      <c r="CQ121" s="1701"/>
      <c r="CR121" s="855" t="e">
        <f ca="1">SUMIFS(INDIRECT("実行度合表集計!C"&amp;CR154,FALSE),実行度合表集計!$I:$I,CO121,実行度合表集計!$S:$S,$A$107,実行度合表集計!$D:$D,"&lt;&gt;")</f>
        <v>#REF!</v>
      </c>
      <c r="CS121" s="845" t="e">
        <f t="shared" ca="1" si="170"/>
        <v>#REF!</v>
      </c>
      <c r="CT121" s="856" t="e">
        <f ca="1">SUMIFS(INDIRECT("実行度合表集計!C"&amp;CT154,FALSE),実行度合表集計!$I:$I,CO121,実行度合表集計!$S:$S,$A$107,実行度合表集計!$D:$D,"&lt;&gt;")</f>
        <v>#REF!</v>
      </c>
      <c r="CU121" s="855" t="e">
        <f ca="1">CT121-SUMIFS(実行度合表集計!$Q:$Q,実行度合表集計!$I:$I,CO121,実行度合表集計!$S:$S,$A$107,実行度合表集計!$D:$D,"&lt;&gt;")*1000</f>
        <v>#REF!</v>
      </c>
      <c r="CV121" s="857" t="e">
        <f ca="1">SUMIFS(INDIRECT("実行度合表集計!C"&amp;CV154,FALSE),実行度合表集計!$I:$I,CO121,実行度合表集計!$S:$S,$A$107,実行度合表集計!$D:$D,"&lt;&gt;")*集計フラグ15</f>
        <v>#REF!</v>
      </c>
      <c r="CW121" s="1699" t="str">
        <f>集計グループ15</f>
        <v>FIT-JPN・PHP</v>
      </c>
      <c r="CX121" s="1700"/>
      <c r="CY121" s="1701"/>
      <c r="CZ121" s="855" t="e">
        <f ca="1">SUMIFS(INDIRECT("実行度合表集計!C"&amp;CZ154,FALSE),実行度合表集計!$I:$I,CW121,実行度合表集計!$S:$S,$A$107,実行度合表集計!$D:$D,"&lt;&gt;")</f>
        <v>#REF!</v>
      </c>
      <c r="DA121" s="845" t="e">
        <f t="shared" ca="1" si="171"/>
        <v>#REF!</v>
      </c>
      <c r="DB121" s="856" t="e">
        <f ca="1">SUMIFS(INDIRECT("実行度合表集計!C"&amp;DB154,FALSE),実行度合表集計!$I:$I,CW121,実行度合表集計!$S:$S,$A$107,実行度合表集計!$D:$D,"&lt;&gt;")</f>
        <v>#REF!</v>
      </c>
      <c r="DC121" s="855" t="e">
        <f ca="1">DB121-SUMIFS(実行度合表集計!$Q:$Q,実行度合表集計!$I:$I,CW121,実行度合表集計!$S:$S,$A$107,実行度合表集計!$D:$D,"&lt;&gt;")*1000</f>
        <v>#REF!</v>
      </c>
      <c r="DD121" s="857" t="e">
        <f ca="1">SUMIFS(INDIRECT("実行度合表集計!C"&amp;DD154,FALSE),実行度合表集計!$I:$I,CW121,実行度合表集計!$S:$S,$A$107,実行度合表集計!$D:$D,"&lt;&gt;")*集計フラグ15</f>
        <v>#REF!</v>
      </c>
      <c r="DE121" s="1699" t="str">
        <f>集計グループ15</f>
        <v>FIT-JPN・PHP</v>
      </c>
      <c r="DF121" s="1700"/>
      <c r="DG121" s="1701"/>
      <c r="DH121" s="855" t="e">
        <f ca="1">SUMIFS(INDIRECT("実行度合表集計!C"&amp;DH154,FALSE),実行度合表集計!$I:$I,DE121,実行度合表集計!$S:$S,$A$107,実行度合表集計!$D:$D,"&lt;&gt;")</f>
        <v>#REF!</v>
      </c>
      <c r="DI121" s="845" t="e">
        <f t="shared" ca="1" si="172"/>
        <v>#REF!</v>
      </c>
      <c r="DJ121" s="856" t="e">
        <f ca="1">SUMIFS(INDIRECT("実行度合表集計!C"&amp;DJ154,FALSE),実行度合表集計!$I:$I,DE121,実行度合表集計!$S:$S,$A$107,実行度合表集計!$D:$D,"&lt;&gt;")</f>
        <v>#REF!</v>
      </c>
      <c r="DK121" s="855" t="e">
        <f ca="1">DJ121-SUMIFS(実行度合表集計!$Q:$Q,実行度合表集計!$I:$I,DE121,実行度合表集計!$S:$S,$A$107,実行度合表集計!$D:$D,"&lt;&gt;")*1000</f>
        <v>#REF!</v>
      </c>
      <c r="DL121" s="857" t="e">
        <f ca="1">SUMIFS(INDIRECT("実行度合表集計!C"&amp;DL154,FALSE),実行度合表集計!$I:$I,DE121,実行度合表集計!$S:$S,$A$107,実行度合表集計!$D:$D,"&lt;&gt;")*集計フラグ15</f>
        <v>#REF!</v>
      </c>
      <c r="DM121" s="858" t="e">
        <f t="shared" ca="1" si="153"/>
        <v>#REF!</v>
      </c>
      <c r="DN121" s="845" t="e">
        <f t="shared" ca="1" si="173"/>
        <v>#REF!</v>
      </c>
      <c r="DO121" s="855" t="e">
        <f t="shared" ca="1" si="174"/>
        <v>#REF!</v>
      </c>
      <c r="DP121" s="859" t="e">
        <f t="shared" ca="1" si="154"/>
        <v>#REF!</v>
      </c>
      <c r="DR121" s="970"/>
      <c r="DS121" s="852"/>
      <c r="DT121" s="853"/>
    </row>
    <row r="122" spans="1:124" ht="14.1" customHeight="1" x14ac:dyDescent="0.25">
      <c r="A122" s="1712"/>
      <c r="B122" s="854" t="s">
        <v>301</v>
      </c>
      <c r="C122" s="1699" t="str">
        <f>集計グループ16</f>
        <v>リーガルFP事業部</v>
      </c>
      <c r="D122" s="1700"/>
      <c r="E122" s="1701"/>
      <c r="F122" s="882" t="e">
        <f ca="1">SUMIFS(INDIRECT("実行度合表集計!C"&amp;F154,FALSE),実行度合表集計!$I:$I,C122,実行度合表集計!$S:$S,$A$107,実行度合表集計!$D:$D,"&lt;&gt;")</f>
        <v>#REF!</v>
      </c>
      <c r="G122" s="883" t="e">
        <f t="shared" ca="1" si="155"/>
        <v>#REF!</v>
      </c>
      <c r="H122" s="884" t="e">
        <f ca="1">SUMIFS(INDIRECT("実行度合表集計!C"&amp;H154,FALSE),実行度合表集計!$I:$I,C122,実行度合表集計!$S:$S,$A$107,実行度合表集計!$D:$D,"&lt;&gt;")</f>
        <v>#REF!</v>
      </c>
      <c r="I122" s="882" t="e">
        <f ca="1">H122-SUMIFS(実行度合表集計!$Q:$Q,実行度合表集計!$I:$I,C122,実行度合表集計!$S:$S,$A$107,実行度合表集計!$D:$D,"&lt;&gt;")*1000</f>
        <v>#REF!</v>
      </c>
      <c r="J122" s="885" t="e">
        <f ca="1">SUMIFS(INDIRECT("実行度合表集計!C"&amp;J154,FALSE),実行度合表集計!$I:$I,C122,実行度合表集計!$S:$S,$A$107,実行度合表集計!$D:$D,"&lt;&gt;")*集計フラグ16</f>
        <v>#REF!</v>
      </c>
      <c r="K122" s="1699" t="str">
        <f>集計グループ16</f>
        <v>リーガルFP事業部</v>
      </c>
      <c r="L122" s="1700"/>
      <c r="M122" s="1701"/>
      <c r="N122" s="882" t="e">
        <f ca="1">SUMIFS(INDIRECT("実行度合表集計!C"&amp;N154,FALSE),実行度合表集計!$I:$I,K122,実行度合表集計!$S:$S,$A$107,実行度合表集計!$D:$D,"&lt;&gt;")</f>
        <v>#REF!</v>
      </c>
      <c r="O122" s="883" t="e">
        <f t="shared" ca="1" si="156"/>
        <v>#REF!</v>
      </c>
      <c r="P122" s="884" t="e">
        <f ca="1">SUMIFS(INDIRECT("実行度合表集計!C"&amp;P154,FALSE),実行度合表集計!$I:$I,K122,実行度合表集計!$S:$S,$A$107,実行度合表集計!$D:$D,"&lt;&gt;")</f>
        <v>#REF!</v>
      </c>
      <c r="Q122" s="882" t="e">
        <f ca="1">P122-SUMIFS(実行度合表集計!$Q:$Q,実行度合表集計!$I:$I,K122,実行度合表集計!$S:$S,$A$107,実行度合表集計!$D:$D,"&lt;&gt;")*1000</f>
        <v>#REF!</v>
      </c>
      <c r="R122" s="885" t="e">
        <f ca="1">SUMIFS(INDIRECT("実行度合表集計!C"&amp;R154,FALSE),実行度合表集計!$I:$I,K122,実行度合表集計!$S:$S,$A$107,実行度合表集計!$D:$D,"&lt;&gt;")*集計フラグ16</f>
        <v>#REF!</v>
      </c>
      <c r="S122" s="1699" t="str">
        <f>集計グループ16</f>
        <v>リーガルFP事業部</v>
      </c>
      <c r="T122" s="1700"/>
      <c r="U122" s="1701"/>
      <c r="V122" s="882" t="e">
        <f ca="1">SUMIFS(INDIRECT("実行度合表集計!C"&amp;V154,FALSE),実行度合表集計!$I:$I,S122,実行度合表集計!$S:$S,$A$107,実行度合表集計!$D:$D,"&lt;&gt;")</f>
        <v>#REF!</v>
      </c>
      <c r="W122" s="883" t="e">
        <f t="shared" ca="1" si="157"/>
        <v>#REF!</v>
      </c>
      <c r="X122" s="884" t="e">
        <f ca="1">SUMIFS(INDIRECT("実行度合表集計!C"&amp;X154,FALSE),実行度合表集計!$I:$I,S122,実行度合表集計!$S:$S,$A$107,実行度合表集計!$D:$D,"&lt;&gt;")</f>
        <v>#REF!</v>
      </c>
      <c r="Y122" s="882" t="e">
        <f ca="1">X122-SUMIFS(実行度合表集計!$Q:$Q,実行度合表集計!$I:$I,S122,実行度合表集計!$S:$S,$A$107,実行度合表集計!$D:$D,"&lt;&gt;")*1000</f>
        <v>#REF!</v>
      </c>
      <c r="Z122" s="885" t="e">
        <f ca="1">SUMIFS(INDIRECT("実行度合表集計!C"&amp;Z154,FALSE),実行度合表集計!$I:$I,S122,実行度合表集計!$S:$S,$A$107,実行度合表集計!$D:$D,"&lt;&gt;")*集計フラグ16</f>
        <v>#REF!</v>
      </c>
      <c r="AA122" s="886" t="e">
        <f t="shared" ca="1" si="147"/>
        <v>#REF!</v>
      </c>
      <c r="AB122" s="883" t="e">
        <f t="shared" ca="1" si="158"/>
        <v>#REF!</v>
      </c>
      <c r="AC122" s="882" t="e">
        <f t="shared" ca="1" si="148"/>
        <v>#REF!</v>
      </c>
      <c r="AD122" s="885" t="e">
        <f t="shared" ca="1" si="149"/>
        <v>#REF!</v>
      </c>
      <c r="AE122" s="1712"/>
      <c r="AF122" s="854" t="s">
        <v>301</v>
      </c>
      <c r="AG122" s="1699" t="str">
        <f>集計グループ16</f>
        <v>リーガルFP事業部</v>
      </c>
      <c r="AH122" s="1700"/>
      <c r="AI122" s="1701"/>
      <c r="AJ122" s="882" t="e">
        <f ca="1">SUMIFS(INDIRECT("実行度合表集計!C"&amp;AJ154,FALSE),実行度合表集計!$I:$I,AG122,実行度合表集計!$S:$S,$A$107,実行度合表集計!$D:$D,"&lt;&gt;")</f>
        <v>#REF!</v>
      </c>
      <c r="AK122" s="883" t="e">
        <f t="shared" ca="1" si="159"/>
        <v>#REF!</v>
      </c>
      <c r="AL122" s="884" t="e">
        <f ca="1">SUMIFS(INDIRECT("実行度合表集計!C"&amp;AL154,FALSE),実行度合表集計!$I:$I,AG122,実行度合表集計!$S:$S,$A$107,実行度合表集計!$D:$D,"&lt;&gt;")</f>
        <v>#REF!</v>
      </c>
      <c r="AM122" s="882" t="e">
        <f ca="1">AL122-SUMIFS(実行度合表集計!$Q:$Q,実行度合表集計!$I:$I,AG122,実行度合表集計!$S:$S,$A$107,実行度合表集計!$D:$D,"&lt;&gt;")*1000</f>
        <v>#REF!</v>
      </c>
      <c r="AN122" s="885" t="e">
        <f ca="1">SUMIFS(INDIRECT("実行度合表集計!C"&amp;AN154,FALSE),実行度合表集計!$I:$I,AG122,実行度合表集計!$S:$S,$A$107,実行度合表集計!$D:$D,"&lt;&gt;")*集計フラグ16</f>
        <v>#REF!</v>
      </c>
      <c r="AO122" s="1699" t="str">
        <f>集計グループ16</f>
        <v>リーガルFP事業部</v>
      </c>
      <c r="AP122" s="1700"/>
      <c r="AQ122" s="1701"/>
      <c r="AR122" s="882" t="e">
        <f ca="1">SUMIFS(INDIRECT("実行度合表集計!C"&amp;AR154,FALSE),実行度合表集計!$I:$I,AO122,実行度合表集計!$S:$S,$A$107,実行度合表集計!$D:$D,"&lt;&gt;")</f>
        <v>#REF!</v>
      </c>
      <c r="AS122" s="883" t="e">
        <f t="shared" ca="1" si="160"/>
        <v>#REF!</v>
      </c>
      <c r="AT122" s="884" t="e">
        <f ca="1">SUMIFS(INDIRECT("実行度合表集計!C"&amp;AT154,FALSE),実行度合表集計!$I:$I,AO122,実行度合表集計!$S:$S,$A$107,実行度合表集計!$D:$D,"&lt;&gt;")</f>
        <v>#REF!</v>
      </c>
      <c r="AU122" s="882" t="e">
        <f ca="1">AT122-SUMIFS(実行度合表集計!$Q:$Q,実行度合表集計!$I:$I,AO122,実行度合表集計!$S:$S,$A$107,実行度合表集計!$D:$D,"&lt;&gt;")*1000</f>
        <v>#REF!</v>
      </c>
      <c r="AV122" s="885" t="e">
        <f ca="1">SUMIFS(INDIRECT("実行度合表集計!C"&amp;AV154,FALSE),実行度合表集計!$I:$I,AO122,実行度合表集計!$S:$S,$A$107,実行度合表集計!$D:$D,"&lt;&gt;")*集計フラグ16</f>
        <v>#REF!</v>
      </c>
      <c r="AW122" s="1699" t="str">
        <f>集計グループ16</f>
        <v>リーガルFP事業部</v>
      </c>
      <c r="AX122" s="1700"/>
      <c r="AY122" s="1701"/>
      <c r="AZ122" s="882" t="e">
        <f ca="1">SUMIFS(INDIRECT("実行度合表集計!C"&amp;AZ154,FALSE),実行度合表集計!$I:$I,AW122,実行度合表集計!$S:$S,$A$107,実行度合表集計!$D:$D,"&lt;&gt;")</f>
        <v>#REF!</v>
      </c>
      <c r="BA122" s="883" t="e">
        <f t="shared" ca="1" si="161"/>
        <v>#REF!</v>
      </c>
      <c r="BB122" s="884" t="e">
        <f ca="1">SUMIFS(INDIRECT("実行度合表集計!C"&amp;BB154,FALSE),実行度合表集計!$I:$I,AW122,実行度合表集計!$S:$S,$A$107,実行度合表集計!$D:$D,"&lt;&gt;")</f>
        <v>#REF!</v>
      </c>
      <c r="BC122" s="882" t="e">
        <f ca="1">BB122-SUMIFS(実行度合表集計!$Q:$Q,実行度合表集計!$I:$I,AW122,実行度合表集計!$S:$S,$A$107,実行度合表集計!$D:$D,"&lt;&gt;")*1000</f>
        <v>#REF!</v>
      </c>
      <c r="BD122" s="885" t="e">
        <f ca="1">SUMIFS(INDIRECT("実行度合表集計!C"&amp;BD154,FALSE),実行度合表集計!$I:$I,AW122,実行度合表集計!$S:$S,$A$107,実行度合表集計!$D:$D,"&lt;&gt;")*集計フラグ16</f>
        <v>#REF!</v>
      </c>
      <c r="BE122" s="886" t="e">
        <f t="shared" ca="1" si="150"/>
        <v>#REF!</v>
      </c>
      <c r="BF122" s="883" t="e">
        <f t="shared" ca="1" si="175"/>
        <v>#REF!</v>
      </c>
      <c r="BG122" s="882" t="e">
        <f t="shared" ca="1" si="151"/>
        <v>#REF!</v>
      </c>
      <c r="BH122" s="887" t="e">
        <f t="shared" ca="1" si="152"/>
        <v>#REF!</v>
      </c>
      <c r="BI122" s="1712"/>
      <c r="BJ122" s="854" t="s">
        <v>301</v>
      </c>
      <c r="BK122" s="1699" t="str">
        <f>集計グループ16</f>
        <v>リーガルFP事業部</v>
      </c>
      <c r="BL122" s="1700"/>
      <c r="BM122" s="1701"/>
      <c r="BN122" s="882" t="e">
        <f ca="1">SUMIFS(INDIRECT("実行度合表集計!C"&amp;BN154,FALSE),実行度合表集計!$I:$I,BK122,実行度合表集計!$S:$S,$A$107,実行度合表集計!$D:$D,"&lt;&gt;")</f>
        <v>#REF!</v>
      </c>
      <c r="BO122" s="883" t="e">
        <f t="shared" ca="1" si="163"/>
        <v>#REF!</v>
      </c>
      <c r="BP122" s="884" t="e">
        <f ca="1">SUMIFS(INDIRECT("実行度合表集計!C"&amp;BP154,FALSE),実行度合表集計!$I:$I,BK122,実行度合表集計!$S:$S,$A$107,実行度合表集計!$D:$D,"&lt;&gt;")</f>
        <v>#REF!</v>
      </c>
      <c r="BQ122" s="882" t="e">
        <f ca="1">BP122-SUMIFS(実行度合表集計!$Q:$Q,実行度合表集計!$I:$I,BK122,実行度合表集計!$S:$S,$A$107,実行度合表集計!$D:$D,"&lt;&gt;")*1000</f>
        <v>#REF!</v>
      </c>
      <c r="BR122" s="885" t="e">
        <f ca="1">SUMIFS(INDIRECT("実行度合表集計!C"&amp;BR154,FALSE),実行度合表集計!$I:$I,BK122,実行度合表集計!$S:$S,$A$107,実行度合表集計!$D:$D,"&lt;&gt;")*集計フラグ16</f>
        <v>#REF!</v>
      </c>
      <c r="BS122" s="1699" t="str">
        <f>集計グループ16</f>
        <v>リーガルFP事業部</v>
      </c>
      <c r="BT122" s="1700"/>
      <c r="BU122" s="1701"/>
      <c r="BV122" s="882" t="e">
        <f ca="1">SUMIFS(INDIRECT("実行度合表集計!C"&amp;BV154,FALSE),実行度合表集計!$I:$I,BS122,実行度合表集計!$S:$S,$A$107,実行度合表集計!$D:$D,"&lt;&gt;")</f>
        <v>#REF!</v>
      </c>
      <c r="BW122" s="883" t="e">
        <f t="shared" ca="1" si="164"/>
        <v>#REF!</v>
      </c>
      <c r="BX122" s="884" t="e">
        <f ca="1">SUMIFS(INDIRECT("実行度合表集計!C"&amp;BX154,FALSE),実行度合表集計!$I:$I,BS122,実行度合表集計!$S:$S,$A$107,実行度合表集計!$D:$D,"&lt;&gt;")</f>
        <v>#REF!</v>
      </c>
      <c r="BY122" s="882" t="e">
        <f ca="1">BX122-SUMIFS(実行度合表集計!$Q:$Q,実行度合表集計!$I:$I,BS122,実行度合表集計!$S:$S,$A$107,実行度合表集計!$D:$D,"&lt;&gt;")*1000</f>
        <v>#REF!</v>
      </c>
      <c r="BZ122" s="885" t="e">
        <f ca="1">SUMIFS(INDIRECT("実行度合表集計!C"&amp;BZ154,FALSE),実行度合表集計!$I:$I,BS122,実行度合表集計!$S:$S,$A$107,実行度合表集計!$D:$D,"&lt;&gt;")*集計フラグ16</f>
        <v>#REF!</v>
      </c>
      <c r="CA122" s="1699" t="str">
        <f>集計グループ16</f>
        <v>リーガルFP事業部</v>
      </c>
      <c r="CB122" s="1700"/>
      <c r="CC122" s="1701"/>
      <c r="CD122" s="882" t="e">
        <f ca="1">SUMIFS(INDIRECT("実行度合表集計!C"&amp;CD154,FALSE),実行度合表集計!$I:$I,CA122,実行度合表集計!$S:$S,$A$107,実行度合表集計!$D:$D,"&lt;&gt;")</f>
        <v>#REF!</v>
      </c>
      <c r="CE122" s="883" t="e">
        <f t="shared" ca="1" si="165"/>
        <v>#REF!</v>
      </c>
      <c r="CF122" s="884" t="e">
        <f ca="1">SUMIFS(INDIRECT("実行度合表集計!C"&amp;CF154,FALSE),実行度合表集計!$I:$I,CA122,実行度合表集計!$S:$S,$A$107,実行度合表集計!$D:$D,"&lt;&gt;")</f>
        <v>#REF!</v>
      </c>
      <c r="CG122" s="882" t="e">
        <f ca="1">CF122-SUMIFS(実行度合表集計!$Q:$Q,実行度合表集計!$I:$I,CA122,実行度合表集計!$S:$S,$A$107,実行度合表集計!$D:$D,"&lt;&gt;")*1000</f>
        <v>#REF!</v>
      </c>
      <c r="CH122" s="885" t="e">
        <f ca="1">SUMIFS(INDIRECT("実行度合表集計!C"&amp;CH154,FALSE),実行度合表集計!$I:$I,CA122,実行度合表集計!$S:$S,$A$107,実行度合表集計!$D:$D,"&lt;&gt;")*集計フラグ16</f>
        <v>#REF!</v>
      </c>
      <c r="CI122" s="886" t="e">
        <f t="shared" ca="1" si="166"/>
        <v>#REF!</v>
      </c>
      <c r="CJ122" s="883" t="e">
        <f t="shared" ca="1" si="167"/>
        <v>#REF!</v>
      </c>
      <c r="CK122" s="882" t="e">
        <f t="shared" ca="1" si="168"/>
        <v>#REF!</v>
      </c>
      <c r="CL122" s="885" t="e">
        <f t="shared" ca="1" si="169"/>
        <v>#REF!</v>
      </c>
      <c r="CM122" s="1712"/>
      <c r="CN122" s="854" t="s">
        <v>301</v>
      </c>
      <c r="CO122" s="1699" t="str">
        <f>集計グループ16</f>
        <v>リーガルFP事業部</v>
      </c>
      <c r="CP122" s="1700"/>
      <c r="CQ122" s="1701"/>
      <c r="CR122" s="882" t="e">
        <f ca="1">SUMIFS(INDIRECT("実行度合表集計!C"&amp;CR154,FALSE),実行度合表集計!$I:$I,CO122,実行度合表集計!$S:$S,$A$107,実行度合表集計!$D:$D,"&lt;&gt;")</f>
        <v>#REF!</v>
      </c>
      <c r="CS122" s="883" t="e">
        <f t="shared" ca="1" si="170"/>
        <v>#REF!</v>
      </c>
      <c r="CT122" s="884" t="e">
        <f ca="1">SUMIFS(INDIRECT("実行度合表集計!C"&amp;CT154,FALSE),実行度合表集計!$I:$I,CO122,実行度合表集計!$S:$S,$A$107,実行度合表集計!$D:$D,"&lt;&gt;")</f>
        <v>#REF!</v>
      </c>
      <c r="CU122" s="882" t="e">
        <f ca="1">CT122-SUMIFS(実行度合表集計!$Q:$Q,実行度合表集計!$I:$I,CO122,実行度合表集計!$S:$S,$A$107,実行度合表集計!$D:$D,"&lt;&gt;")*1000</f>
        <v>#REF!</v>
      </c>
      <c r="CV122" s="885" t="e">
        <f ca="1">SUMIFS(INDIRECT("実行度合表集計!C"&amp;CV154,FALSE),実行度合表集計!$I:$I,CO122,実行度合表集計!$S:$S,$A$107,実行度合表集計!$D:$D,"&lt;&gt;")*集計フラグ16</f>
        <v>#REF!</v>
      </c>
      <c r="CW122" s="1699" t="str">
        <f>集計グループ16</f>
        <v>リーガルFP事業部</v>
      </c>
      <c r="CX122" s="1700"/>
      <c r="CY122" s="1701"/>
      <c r="CZ122" s="882" t="e">
        <f ca="1">SUMIFS(INDIRECT("実行度合表集計!C"&amp;CZ154,FALSE),実行度合表集計!$I:$I,CW122,実行度合表集計!$S:$S,$A$107,実行度合表集計!$D:$D,"&lt;&gt;")</f>
        <v>#REF!</v>
      </c>
      <c r="DA122" s="883" t="e">
        <f t="shared" ca="1" si="171"/>
        <v>#REF!</v>
      </c>
      <c r="DB122" s="884" t="e">
        <f ca="1">SUMIFS(INDIRECT("実行度合表集計!C"&amp;DB154,FALSE),実行度合表集計!$I:$I,CW122,実行度合表集計!$S:$S,$A$107,実行度合表集計!$D:$D,"&lt;&gt;")</f>
        <v>#REF!</v>
      </c>
      <c r="DC122" s="882" t="e">
        <f ca="1">DB122-SUMIFS(実行度合表集計!$Q:$Q,実行度合表集計!$I:$I,CW122,実行度合表集計!$S:$S,$A$107,実行度合表集計!$D:$D,"&lt;&gt;")*1000</f>
        <v>#REF!</v>
      </c>
      <c r="DD122" s="885" t="e">
        <f ca="1">SUMIFS(INDIRECT("実行度合表集計!C"&amp;DD154,FALSE),実行度合表集計!$I:$I,CW122,実行度合表集計!$S:$S,$A$107,実行度合表集計!$D:$D,"&lt;&gt;")*集計フラグ16</f>
        <v>#REF!</v>
      </c>
      <c r="DE122" s="1699" t="str">
        <f>集計グループ16</f>
        <v>リーガルFP事業部</v>
      </c>
      <c r="DF122" s="1700"/>
      <c r="DG122" s="1701"/>
      <c r="DH122" s="882" t="e">
        <f ca="1">SUMIFS(INDIRECT("実行度合表集計!C"&amp;DH154,FALSE),実行度合表集計!$I:$I,DE122,実行度合表集計!$S:$S,$A$107,実行度合表集計!$D:$D,"&lt;&gt;")</f>
        <v>#REF!</v>
      </c>
      <c r="DI122" s="883" t="e">
        <f t="shared" ca="1" si="172"/>
        <v>#REF!</v>
      </c>
      <c r="DJ122" s="884" t="e">
        <f ca="1">SUMIFS(INDIRECT("実行度合表集計!C"&amp;DJ154,FALSE),実行度合表集計!$I:$I,DE122,実行度合表集計!$S:$S,$A$107,実行度合表集計!$D:$D,"&lt;&gt;")</f>
        <v>#REF!</v>
      </c>
      <c r="DK122" s="882" t="e">
        <f ca="1">DJ122-SUMIFS(実行度合表集計!$Q:$Q,実行度合表集計!$I:$I,DE122,実行度合表集計!$S:$S,$A$107,実行度合表集計!$D:$D,"&lt;&gt;")*1000</f>
        <v>#REF!</v>
      </c>
      <c r="DL122" s="885" t="e">
        <f ca="1">SUMIFS(INDIRECT("実行度合表集計!C"&amp;DL154,FALSE),実行度合表集計!$I:$I,DE122,実行度合表集計!$S:$S,$A$107,実行度合表集計!$D:$D,"&lt;&gt;")*集計フラグ16</f>
        <v>#REF!</v>
      </c>
      <c r="DM122" s="886" t="e">
        <f t="shared" ca="1" si="153"/>
        <v>#REF!</v>
      </c>
      <c r="DN122" s="883" t="e">
        <f t="shared" ca="1" si="173"/>
        <v>#REF!</v>
      </c>
      <c r="DO122" s="882" t="e">
        <f t="shared" ca="1" si="174"/>
        <v>#REF!</v>
      </c>
      <c r="DP122" s="887" t="e">
        <f t="shared" ca="1" si="154"/>
        <v>#REF!</v>
      </c>
      <c r="DR122" s="970"/>
      <c r="DS122" s="852"/>
      <c r="DT122" s="853"/>
    </row>
    <row r="123" spans="1:124" ht="14.1" customHeight="1" x14ac:dyDescent="0.25">
      <c r="A123" s="1712"/>
      <c r="B123" s="854" t="s">
        <v>302</v>
      </c>
      <c r="C123" s="1699">
        <f>集計グループ17</f>
        <v>0</v>
      </c>
      <c r="D123" s="1700"/>
      <c r="E123" s="1701"/>
      <c r="F123" s="882">
        <f ca="1">SUMIFS(INDIRECT("実行度合表集計!C"&amp;F154,FALSE),実行度合表集計!$I:$I,C123,実行度合表集計!$S:$S,$A$107,実行度合表集計!$D:$D,"&lt;&gt;")</f>
        <v>0</v>
      </c>
      <c r="G123" s="883" t="str">
        <f t="shared" ca="1" si="155"/>
        <v/>
      </c>
      <c r="H123" s="884">
        <f ca="1">SUMIFS(INDIRECT("実行度合表集計!C"&amp;H154,FALSE),実行度合表集計!$I:$I,C123,実行度合表集計!$S:$S,$A$107,実行度合表集計!$D:$D,"&lt;&gt;")</f>
        <v>0</v>
      </c>
      <c r="I123" s="882">
        <f ca="1">H123-SUMIFS(実行度合表集計!$Q:$Q,実行度合表集計!$I:$I,C123,実行度合表集計!$S:$S,$A$107,実行度合表集計!$D:$D,"&lt;&gt;")*1000</f>
        <v>0</v>
      </c>
      <c r="J123" s="885">
        <f ca="1">SUMIFS(INDIRECT("実行度合表集計!C"&amp;J154,FALSE),実行度合表集計!$I:$I,C123,実行度合表集計!$S:$S,$A$107,実行度合表集計!$D:$D,"&lt;&gt;")*集計フラグ17</f>
        <v>0</v>
      </c>
      <c r="K123" s="1699">
        <f>集計グループ17</f>
        <v>0</v>
      </c>
      <c r="L123" s="1700"/>
      <c r="M123" s="1701"/>
      <c r="N123" s="882">
        <f ca="1">SUMIFS(INDIRECT("実行度合表集計!C"&amp;N154,FALSE),実行度合表集計!$I:$I,K123,実行度合表集計!$S:$S,$A$107,実行度合表集計!$D:$D,"&lt;&gt;")</f>
        <v>0</v>
      </c>
      <c r="O123" s="883" t="str">
        <f t="shared" ca="1" si="156"/>
        <v/>
      </c>
      <c r="P123" s="884">
        <f ca="1">SUMIFS(INDIRECT("実行度合表集計!C"&amp;P154,FALSE),実行度合表集計!$I:$I,K123,実行度合表集計!$S:$S,$A$107,実行度合表集計!$D:$D,"&lt;&gt;")</f>
        <v>0</v>
      </c>
      <c r="Q123" s="882">
        <f ca="1">P123-SUMIFS(実行度合表集計!$Q:$Q,実行度合表集計!$I:$I,K123,実行度合表集計!$S:$S,$A$107,実行度合表集計!$D:$D,"&lt;&gt;")*1000</f>
        <v>0</v>
      </c>
      <c r="R123" s="885">
        <f ca="1">SUMIFS(INDIRECT("実行度合表集計!C"&amp;R154,FALSE),実行度合表集計!$I:$I,K123,実行度合表集計!$S:$S,$A$107,実行度合表集計!$D:$D,"&lt;&gt;")*集計フラグ17</f>
        <v>0</v>
      </c>
      <c r="S123" s="1699">
        <f>集計グループ17</f>
        <v>0</v>
      </c>
      <c r="T123" s="1700"/>
      <c r="U123" s="1701"/>
      <c r="V123" s="882">
        <f ca="1">SUMIFS(INDIRECT("実行度合表集計!C"&amp;V154,FALSE),実行度合表集計!$I:$I,S123,実行度合表集計!$S:$S,$A$107,実行度合表集計!$D:$D,"&lt;&gt;")</f>
        <v>0</v>
      </c>
      <c r="W123" s="883" t="str">
        <f t="shared" ca="1" si="157"/>
        <v/>
      </c>
      <c r="X123" s="884">
        <f ca="1">SUMIFS(INDIRECT("実行度合表集計!C"&amp;X154,FALSE),実行度合表集計!$I:$I,S123,実行度合表集計!$S:$S,$A$107,実行度合表集計!$D:$D,"&lt;&gt;")</f>
        <v>0</v>
      </c>
      <c r="Y123" s="882">
        <f ca="1">X123-SUMIFS(実行度合表集計!$Q:$Q,実行度合表集計!$I:$I,S123,実行度合表集計!$S:$S,$A$107,実行度合表集計!$D:$D,"&lt;&gt;")*1000</f>
        <v>0</v>
      </c>
      <c r="Z123" s="885">
        <f ca="1">SUMIFS(INDIRECT("実行度合表集計!C"&amp;Z154,FALSE),実行度合表集計!$I:$I,S123,実行度合表集計!$S:$S,$A$107,実行度合表集計!$D:$D,"&lt;&gt;")*集計フラグ17</f>
        <v>0</v>
      </c>
      <c r="AA123" s="886">
        <f t="shared" ca="1" si="147"/>
        <v>0</v>
      </c>
      <c r="AB123" s="883" t="str">
        <f t="shared" ca="1" si="158"/>
        <v/>
      </c>
      <c r="AC123" s="882">
        <f t="shared" ca="1" si="148"/>
        <v>0</v>
      </c>
      <c r="AD123" s="885">
        <f t="shared" ca="1" si="149"/>
        <v>0</v>
      </c>
      <c r="AE123" s="1712"/>
      <c r="AF123" s="854" t="s">
        <v>302</v>
      </c>
      <c r="AG123" s="1699">
        <f>集計グループ17</f>
        <v>0</v>
      </c>
      <c r="AH123" s="1700"/>
      <c r="AI123" s="1701"/>
      <c r="AJ123" s="882">
        <f ca="1">SUMIFS(INDIRECT("実行度合表集計!C"&amp;AJ154,FALSE),実行度合表集計!$I:$I,AG123,実行度合表集計!$S:$S,$A$107,実行度合表集計!$D:$D,"&lt;&gt;")</f>
        <v>0</v>
      </c>
      <c r="AK123" s="883" t="str">
        <f t="shared" ca="1" si="159"/>
        <v/>
      </c>
      <c r="AL123" s="884">
        <f ca="1">SUMIFS(INDIRECT("実行度合表集計!C"&amp;AL154,FALSE),実行度合表集計!$I:$I,AG123,実行度合表集計!$S:$S,$A$107,実行度合表集計!$D:$D,"&lt;&gt;")</f>
        <v>0</v>
      </c>
      <c r="AM123" s="882">
        <f ca="1">AL123-SUMIFS(実行度合表集計!$Q:$Q,実行度合表集計!$I:$I,AG123,実行度合表集計!$S:$S,$A$107,実行度合表集計!$D:$D,"&lt;&gt;")*1000</f>
        <v>0</v>
      </c>
      <c r="AN123" s="885">
        <f ca="1">SUMIFS(INDIRECT("実行度合表集計!C"&amp;AN154,FALSE),実行度合表集計!$I:$I,AG123,実行度合表集計!$S:$S,$A$107,実行度合表集計!$D:$D,"&lt;&gt;")*集計フラグ17</f>
        <v>0</v>
      </c>
      <c r="AO123" s="1699">
        <f>集計グループ17</f>
        <v>0</v>
      </c>
      <c r="AP123" s="1700"/>
      <c r="AQ123" s="1701"/>
      <c r="AR123" s="882">
        <f ca="1">SUMIFS(INDIRECT("実行度合表集計!C"&amp;AR154,FALSE),実行度合表集計!$I:$I,AO123,実行度合表集計!$S:$S,$A$107,実行度合表集計!$D:$D,"&lt;&gt;")</f>
        <v>0</v>
      </c>
      <c r="AS123" s="883" t="str">
        <f t="shared" ca="1" si="160"/>
        <v/>
      </c>
      <c r="AT123" s="884">
        <f ca="1">SUMIFS(INDIRECT("実行度合表集計!C"&amp;AT154,FALSE),実行度合表集計!$I:$I,AO123,実行度合表集計!$S:$S,$A$107,実行度合表集計!$D:$D,"&lt;&gt;")</f>
        <v>0</v>
      </c>
      <c r="AU123" s="882">
        <f ca="1">AT123-SUMIFS(実行度合表集計!$Q:$Q,実行度合表集計!$I:$I,AO123,実行度合表集計!$S:$S,$A$107,実行度合表集計!$D:$D,"&lt;&gt;")*1000</f>
        <v>0</v>
      </c>
      <c r="AV123" s="885">
        <f ca="1">SUMIFS(INDIRECT("実行度合表集計!C"&amp;AV154,FALSE),実行度合表集計!$I:$I,AO123,実行度合表集計!$S:$S,$A$107,実行度合表集計!$D:$D,"&lt;&gt;")*集計フラグ17</f>
        <v>0</v>
      </c>
      <c r="AW123" s="1699">
        <f>集計グループ17</f>
        <v>0</v>
      </c>
      <c r="AX123" s="1700"/>
      <c r="AY123" s="1701"/>
      <c r="AZ123" s="882">
        <f ca="1">SUMIFS(INDIRECT("実行度合表集計!C"&amp;AZ154,FALSE),実行度合表集計!$I:$I,AW123,実行度合表集計!$S:$S,$A$107,実行度合表集計!$D:$D,"&lt;&gt;")</f>
        <v>0</v>
      </c>
      <c r="BA123" s="883" t="str">
        <f t="shared" ca="1" si="161"/>
        <v/>
      </c>
      <c r="BB123" s="884">
        <f ca="1">SUMIFS(INDIRECT("実行度合表集計!C"&amp;BB154,FALSE),実行度合表集計!$I:$I,AW123,実行度合表集計!$S:$S,$A$107,実行度合表集計!$D:$D,"&lt;&gt;")</f>
        <v>0</v>
      </c>
      <c r="BC123" s="882">
        <f ca="1">BB123-SUMIFS(実行度合表集計!$Q:$Q,実行度合表集計!$I:$I,AW123,実行度合表集計!$S:$S,$A$107,実行度合表集計!$D:$D,"&lt;&gt;")*1000</f>
        <v>0</v>
      </c>
      <c r="BD123" s="885">
        <f ca="1">SUMIFS(INDIRECT("実行度合表集計!C"&amp;BD154,FALSE),実行度合表集計!$I:$I,AW123,実行度合表集計!$S:$S,$A$107,実行度合表集計!$D:$D,"&lt;&gt;")*集計フラグ17</f>
        <v>0</v>
      </c>
      <c r="BE123" s="886">
        <f t="shared" ca="1" si="150"/>
        <v>0</v>
      </c>
      <c r="BF123" s="883" t="str">
        <f t="shared" ca="1" si="175"/>
        <v/>
      </c>
      <c r="BG123" s="882">
        <f t="shared" ca="1" si="151"/>
        <v>0</v>
      </c>
      <c r="BH123" s="887">
        <f t="shared" ca="1" si="152"/>
        <v>0</v>
      </c>
      <c r="BI123" s="1712"/>
      <c r="BJ123" s="854" t="s">
        <v>302</v>
      </c>
      <c r="BK123" s="1699">
        <f>集計グループ17</f>
        <v>0</v>
      </c>
      <c r="BL123" s="1700"/>
      <c r="BM123" s="1701"/>
      <c r="BN123" s="882">
        <f ca="1">SUMIFS(INDIRECT("実行度合表集計!C"&amp;BN154,FALSE),実行度合表集計!$I:$I,BK123,実行度合表集計!$S:$S,$A$107,実行度合表集計!$D:$D,"&lt;&gt;")</f>
        <v>0</v>
      </c>
      <c r="BO123" s="883" t="str">
        <f t="shared" ca="1" si="163"/>
        <v/>
      </c>
      <c r="BP123" s="884">
        <f ca="1">SUMIFS(INDIRECT("実行度合表集計!C"&amp;BP154,FALSE),実行度合表集計!$I:$I,BK123,実行度合表集計!$S:$S,$A$107,実行度合表集計!$D:$D,"&lt;&gt;")</f>
        <v>0</v>
      </c>
      <c r="BQ123" s="882">
        <f ca="1">BP123-SUMIFS(実行度合表集計!$Q:$Q,実行度合表集計!$I:$I,BK123,実行度合表集計!$S:$S,$A$107,実行度合表集計!$D:$D,"&lt;&gt;")*1000</f>
        <v>0</v>
      </c>
      <c r="BR123" s="885">
        <f ca="1">SUMIFS(INDIRECT("実行度合表集計!C"&amp;BR154,FALSE),実行度合表集計!$I:$I,BK123,実行度合表集計!$S:$S,$A$107,実行度合表集計!$D:$D,"&lt;&gt;")*集計フラグ17</f>
        <v>0</v>
      </c>
      <c r="BS123" s="1699">
        <f>集計グループ17</f>
        <v>0</v>
      </c>
      <c r="BT123" s="1700"/>
      <c r="BU123" s="1701"/>
      <c r="BV123" s="882">
        <f ca="1">SUMIFS(INDIRECT("実行度合表集計!C"&amp;BV154,FALSE),実行度合表集計!$I:$I,BS123,実行度合表集計!$S:$S,$A$107,実行度合表集計!$D:$D,"&lt;&gt;")</f>
        <v>0</v>
      </c>
      <c r="BW123" s="883" t="str">
        <f t="shared" ca="1" si="164"/>
        <v/>
      </c>
      <c r="BX123" s="884">
        <f ca="1">SUMIFS(INDIRECT("実行度合表集計!C"&amp;BX154,FALSE),実行度合表集計!$I:$I,BS123,実行度合表集計!$S:$S,$A$107,実行度合表集計!$D:$D,"&lt;&gt;")</f>
        <v>0</v>
      </c>
      <c r="BY123" s="882">
        <f ca="1">BX123-SUMIFS(実行度合表集計!$Q:$Q,実行度合表集計!$I:$I,BS123,実行度合表集計!$S:$S,$A$107,実行度合表集計!$D:$D,"&lt;&gt;")*1000</f>
        <v>0</v>
      </c>
      <c r="BZ123" s="885">
        <f ca="1">SUMIFS(INDIRECT("実行度合表集計!C"&amp;BZ154,FALSE),実行度合表集計!$I:$I,BS123,実行度合表集計!$S:$S,$A$107,実行度合表集計!$D:$D,"&lt;&gt;")*集計フラグ17</f>
        <v>0</v>
      </c>
      <c r="CA123" s="1699">
        <f>集計グループ17</f>
        <v>0</v>
      </c>
      <c r="CB123" s="1700"/>
      <c r="CC123" s="1701"/>
      <c r="CD123" s="882">
        <f ca="1">SUMIFS(INDIRECT("実行度合表集計!C"&amp;CD154,FALSE),実行度合表集計!$I:$I,CA123,実行度合表集計!$S:$S,$A$107,実行度合表集計!$D:$D,"&lt;&gt;")</f>
        <v>0</v>
      </c>
      <c r="CE123" s="883" t="str">
        <f t="shared" ca="1" si="165"/>
        <v/>
      </c>
      <c r="CF123" s="884">
        <f ca="1">SUMIFS(INDIRECT("実行度合表集計!C"&amp;CF154,FALSE),実行度合表集計!$I:$I,CA123,実行度合表集計!$S:$S,$A$107,実行度合表集計!$D:$D,"&lt;&gt;")</f>
        <v>0</v>
      </c>
      <c r="CG123" s="882">
        <f ca="1">CF123-SUMIFS(実行度合表集計!$Q:$Q,実行度合表集計!$I:$I,CA123,実行度合表集計!$S:$S,$A$107,実行度合表集計!$D:$D,"&lt;&gt;")*1000</f>
        <v>0</v>
      </c>
      <c r="CH123" s="885">
        <f ca="1">SUMIFS(INDIRECT("実行度合表集計!C"&amp;CH154,FALSE),実行度合表集計!$I:$I,CA123,実行度合表集計!$S:$S,$A$107,実行度合表集計!$D:$D,"&lt;&gt;")*集計フラグ17</f>
        <v>0</v>
      </c>
      <c r="CI123" s="886">
        <f t="shared" ca="1" si="166"/>
        <v>0</v>
      </c>
      <c r="CJ123" s="883" t="str">
        <f t="shared" ca="1" si="167"/>
        <v/>
      </c>
      <c r="CK123" s="882">
        <f t="shared" ca="1" si="168"/>
        <v>0</v>
      </c>
      <c r="CL123" s="885">
        <f t="shared" ca="1" si="169"/>
        <v>0</v>
      </c>
      <c r="CM123" s="1712"/>
      <c r="CN123" s="854" t="s">
        <v>302</v>
      </c>
      <c r="CO123" s="1699">
        <f>集計グループ17</f>
        <v>0</v>
      </c>
      <c r="CP123" s="1700"/>
      <c r="CQ123" s="1701"/>
      <c r="CR123" s="882">
        <f ca="1">SUMIFS(INDIRECT("実行度合表集計!C"&amp;CR154,FALSE),実行度合表集計!$I:$I,CO123,実行度合表集計!$S:$S,$A$107,実行度合表集計!$D:$D,"&lt;&gt;")</f>
        <v>0</v>
      </c>
      <c r="CS123" s="883" t="str">
        <f t="shared" ca="1" si="170"/>
        <v/>
      </c>
      <c r="CT123" s="884">
        <f ca="1">SUMIFS(INDIRECT("実行度合表集計!C"&amp;CT154,FALSE),実行度合表集計!$I:$I,CO123,実行度合表集計!$S:$S,$A$107,実行度合表集計!$D:$D,"&lt;&gt;")</f>
        <v>0</v>
      </c>
      <c r="CU123" s="882">
        <f ca="1">CT123-SUMIFS(実行度合表集計!$Q:$Q,実行度合表集計!$I:$I,CO123,実行度合表集計!$S:$S,$A$107,実行度合表集計!$D:$D,"&lt;&gt;")*1000</f>
        <v>0</v>
      </c>
      <c r="CV123" s="885">
        <f ca="1">SUMIFS(INDIRECT("実行度合表集計!C"&amp;CV154,FALSE),実行度合表集計!$I:$I,CO123,実行度合表集計!$S:$S,$A$107,実行度合表集計!$D:$D,"&lt;&gt;")*集計フラグ17</f>
        <v>0</v>
      </c>
      <c r="CW123" s="1699">
        <f>集計グループ17</f>
        <v>0</v>
      </c>
      <c r="CX123" s="1700"/>
      <c r="CY123" s="1701"/>
      <c r="CZ123" s="882">
        <f ca="1">SUMIFS(INDIRECT("実行度合表集計!C"&amp;CZ154,FALSE),実行度合表集計!$I:$I,CW123,実行度合表集計!$S:$S,$A$107,実行度合表集計!$D:$D,"&lt;&gt;")</f>
        <v>0</v>
      </c>
      <c r="DA123" s="883" t="str">
        <f t="shared" ca="1" si="171"/>
        <v/>
      </c>
      <c r="DB123" s="884">
        <f ca="1">SUMIFS(INDIRECT("実行度合表集計!C"&amp;DB154,FALSE),実行度合表集計!$I:$I,CW123,実行度合表集計!$S:$S,$A$107,実行度合表集計!$D:$D,"&lt;&gt;")</f>
        <v>0</v>
      </c>
      <c r="DC123" s="882">
        <f ca="1">DB123-SUMIFS(実行度合表集計!$Q:$Q,実行度合表集計!$I:$I,CW123,実行度合表集計!$S:$S,$A$107,実行度合表集計!$D:$D,"&lt;&gt;")*1000</f>
        <v>0</v>
      </c>
      <c r="DD123" s="885">
        <f ca="1">SUMIFS(INDIRECT("実行度合表集計!C"&amp;DD154,FALSE),実行度合表集計!$I:$I,CW123,実行度合表集計!$S:$S,$A$107,実行度合表集計!$D:$D,"&lt;&gt;")*集計フラグ17</f>
        <v>0</v>
      </c>
      <c r="DE123" s="1699">
        <f>集計グループ17</f>
        <v>0</v>
      </c>
      <c r="DF123" s="1700"/>
      <c r="DG123" s="1701"/>
      <c r="DH123" s="882">
        <f ca="1">SUMIFS(INDIRECT("実行度合表集計!C"&amp;DH154,FALSE),実行度合表集計!$I:$I,DE123,実行度合表集計!$S:$S,$A$107,実行度合表集計!$D:$D,"&lt;&gt;")</f>
        <v>0</v>
      </c>
      <c r="DI123" s="883" t="str">
        <f t="shared" ca="1" si="172"/>
        <v/>
      </c>
      <c r="DJ123" s="884">
        <f ca="1">SUMIFS(INDIRECT("実行度合表集計!C"&amp;DJ154,FALSE),実行度合表集計!$I:$I,DE123,実行度合表集計!$S:$S,$A$107,実行度合表集計!$D:$D,"&lt;&gt;")</f>
        <v>0</v>
      </c>
      <c r="DK123" s="882">
        <f ca="1">DJ123-SUMIFS(実行度合表集計!$Q:$Q,実行度合表集計!$I:$I,DE123,実行度合表集計!$S:$S,$A$107,実行度合表集計!$D:$D,"&lt;&gt;")*1000</f>
        <v>0</v>
      </c>
      <c r="DL123" s="885">
        <f ca="1">SUMIFS(INDIRECT("実行度合表集計!C"&amp;DL154,FALSE),実行度合表集計!$I:$I,DE123,実行度合表集計!$S:$S,$A$107,実行度合表集計!$D:$D,"&lt;&gt;")*集計フラグ17</f>
        <v>0</v>
      </c>
      <c r="DM123" s="886">
        <f t="shared" ca="1" si="153"/>
        <v>0</v>
      </c>
      <c r="DN123" s="883" t="str">
        <f t="shared" ca="1" si="173"/>
        <v/>
      </c>
      <c r="DO123" s="882">
        <f t="shared" ca="1" si="174"/>
        <v>0</v>
      </c>
      <c r="DP123" s="887">
        <f t="shared" ca="1" si="154"/>
        <v>0</v>
      </c>
      <c r="DR123" s="970"/>
      <c r="DS123" s="852"/>
      <c r="DT123" s="853"/>
    </row>
    <row r="124" spans="1:124" ht="14.1" customHeight="1" x14ac:dyDescent="0.25">
      <c r="A124" s="1712"/>
      <c r="B124" s="854" t="s">
        <v>303</v>
      </c>
      <c r="C124" s="1699">
        <f>集計グループ18</f>
        <v>0</v>
      </c>
      <c r="D124" s="1700"/>
      <c r="E124" s="1701"/>
      <c r="F124" s="882">
        <f ca="1">SUMIFS(INDIRECT("実行度合表集計!C"&amp;F154,FALSE),実行度合表集計!$I:$I,C124,実行度合表集計!$S:$S,$A$107,実行度合表集計!$D:$D,"&lt;&gt;")</f>
        <v>0</v>
      </c>
      <c r="G124" s="883" t="str">
        <f t="shared" ca="1" si="155"/>
        <v/>
      </c>
      <c r="H124" s="884">
        <f ca="1">SUMIFS(INDIRECT("実行度合表集計!C"&amp;H154,FALSE),実行度合表集計!$I:$I,C124,実行度合表集計!$S:$S,$A$107,実行度合表集計!$D:$D,"&lt;&gt;")</f>
        <v>0</v>
      </c>
      <c r="I124" s="882">
        <f ca="1">H124-SUMIFS(実行度合表集計!$Q:$Q,実行度合表集計!$I:$I,C124,実行度合表集計!$S:$S,$A$107,実行度合表集計!$D:$D,"&lt;&gt;")*1000</f>
        <v>0</v>
      </c>
      <c r="J124" s="885">
        <f ca="1">SUMIFS(INDIRECT("実行度合表集計!C"&amp;J154,FALSE),実行度合表集計!$I:$I,C124,実行度合表集計!$S:$S,$A$107,実行度合表集計!$D:$D,"&lt;&gt;")*集計フラグ18</f>
        <v>0</v>
      </c>
      <c r="K124" s="1699">
        <f>集計グループ18</f>
        <v>0</v>
      </c>
      <c r="L124" s="1700"/>
      <c r="M124" s="1701"/>
      <c r="N124" s="882">
        <f ca="1">SUMIFS(INDIRECT("実行度合表集計!C"&amp;N154,FALSE),実行度合表集計!$I:$I,K124,実行度合表集計!$S:$S,$A$107,実行度合表集計!$D:$D,"&lt;&gt;")</f>
        <v>0</v>
      </c>
      <c r="O124" s="883" t="str">
        <f t="shared" ca="1" si="156"/>
        <v/>
      </c>
      <c r="P124" s="884">
        <f ca="1">SUMIFS(INDIRECT("実行度合表集計!C"&amp;P154,FALSE),実行度合表集計!$I:$I,K124,実行度合表集計!$S:$S,$A$107,実行度合表集計!$D:$D,"&lt;&gt;")</f>
        <v>0</v>
      </c>
      <c r="Q124" s="882">
        <f ca="1">P124-SUMIFS(実行度合表集計!$Q:$Q,実行度合表集計!$I:$I,K124,実行度合表集計!$S:$S,$A$107,実行度合表集計!$D:$D,"&lt;&gt;")*1000</f>
        <v>0</v>
      </c>
      <c r="R124" s="885">
        <f ca="1">SUMIFS(INDIRECT("実行度合表集計!C"&amp;R154,FALSE),実行度合表集計!$I:$I,K124,実行度合表集計!$S:$S,$A$107,実行度合表集計!$D:$D,"&lt;&gt;")*集計フラグ18</f>
        <v>0</v>
      </c>
      <c r="S124" s="1699">
        <f>集計グループ18</f>
        <v>0</v>
      </c>
      <c r="T124" s="1700"/>
      <c r="U124" s="1701"/>
      <c r="V124" s="882">
        <f ca="1">SUMIFS(INDIRECT("実行度合表集計!C"&amp;V154,FALSE),実行度合表集計!$I:$I,S124,実行度合表集計!$S:$S,$A$107,実行度合表集計!$D:$D,"&lt;&gt;")</f>
        <v>0</v>
      </c>
      <c r="W124" s="883" t="str">
        <f t="shared" ca="1" si="157"/>
        <v/>
      </c>
      <c r="X124" s="884">
        <f ca="1">SUMIFS(INDIRECT("実行度合表集計!C"&amp;X154,FALSE),実行度合表集計!$I:$I,S124,実行度合表集計!$S:$S,$A$107,実行度合表集計!$D:$D,"&lt;&gt;")</f>
        <v>0</v>
      </c>
      <c r="Y124" s="882">
        <f ca="1">X124-SUMIFS(実行度合表集計!$Q:$Q,実行度合表集計!$I:$I,S124,実行度合表集計!$S:$S,$A$107,実行度合表集計!$D:$D,"&lt;&gt;")*1000</f>
        <v>0</v>
      </c>
      <c r="Z124" s="885">
        <f ca="1">SUMIFS(INDIRECT("実行度合表集計!C"&amp;Z154,FALSE),実行度合表集計!$I:$I,S124,実行度合表集計!$S:$S,$A$107,実行度合表集計!$D:$D,"&lt;&gt;")*集計フラグ18</f>
        <v>0</v>
      </c>
      <c r="AA124" s="886">
        <f t="shared" ca="1" si="147"/>
        <v>0</v>
      </c>
      <c r="AB124" s="883" t="str">
        <f t="shared" ca="1" si="158"/>
        <v/>
      </c>
      <c r="AC124" s="882">
        <f t="shared" ca="1" si="148"/>
        <v>0</v>
      </c>
      <c r="AD124" s="885">
        <f t="shared" ca="1" si="149"/>
        <v>0</v>
      </c>
      <c r="AE124" s="1712"/>
      <c r="AF124" s="854" t="s">
        <v>303</v>
      </c>
      <c r="AG124" s="1699">
        <f>集計グループ18</f>
        <v>0</v>
      </c>
      <c r="AH124" s="1700"/>
      <c r="AI124" s="1701"/>
      <c r="AJ124" s="882">
        <f ca="1">SUMIFS(INDIRECT("実行度合表集計!C"&amp;AJ154,FALSE),実行度合表集計!$I:$I,AG124,実行度合表集計!$S:$S,$A$107,実行度合表集計!$D:$D,"&lt;&gt;")</f>
        <v>0</v>
      </c>
      <c r="AK124" s="883" t="str">
        <f t="shared" ca="1" si="159"/>
        <v/>
      </c>
      <c r="AL124" s="884">
        <f ca="1">SUMIFS(INDIRECT("実行度合表集計!C"&amp;AL154,FALSE),実行度合表集計!$I:$I,AG124,実行度合表集計!$S:$S,$A$107,実行度合表集計!$D:$D,"&lt;&gt;")</f>
        <v>0</v>
      </c>
      <c r="AM124" s="882">
        <f ca="1">AL124-SUMIFS(実行度合表集計!$Q:$Q,実行度合表集計!$I:$I,AG124,実行度合表集計!$S:$S,$A$107,実行度合表集計!$D:$D,"&lt;&gt;")*1000</f>
        <v>0</v>
      </c>
      <c r="AN124" s="885">
        <f ca="1">SUMIFS(INDIRECT("実行度合表集計!C"&amp;AN154,FALSE),実行度合表集計!$I:$I,AG124,実行度合表集計!$S:$S,$A$107,実行度合表集計!$D:$D,"&lt;&gt;")*集計フラグ18</f>
        <v>0</v>
      </c>
      <c r="AO124" s="1699">
        <f>集計グループ18</f>
        <v>0</v>
      </c>
      <c r="AP124" s="1700"/>
      <c r="AQ124" s="1701"/>
      <c r="AR124" s="882">
        <f ca="1">SUMIFS(INDIRECT("実行度合表集計!C"&amp;AR154,FALSE),実行度合表集計!$I:$I,AO124,実行度合表集計!$S:$S,$A$107,実行度合表集計!$D:$D,"&lt;&gt;")</f>
        <v>0</v>
      </c>
      <c r="AS124" s="883" t="str">
        <f t="shared" ca="1" si="160"/>
        <v/>
      </c>
      <c r="AT124" s="884">
        <f ca="1">SUMIFS(INDIRECT("実行度合表集計!C"&amp;AT154,FALSE),実行度合表集計!$I:$I,AO124,実行度合表集計!$S:$S,$A$107,実行度合表集計!$D:$D,"&lt;&gt;")</f>
        <v>0</v>
      </c>
      <c r="AU124" s="882">
        <f ca="1">AT124-SUMIFS(実行度合表集計!$Q:$Q,実行度合表集計!$I:$I,AO124,実行度合表集計!$S:$S,$A$107,実行度合表集計!$D:$D,"&lt;&gt;")*1000</f>
        <v>0</v>
      </c>
      <c r="AV124" s="885">
        <f ca="1">SUMIFS(INDIRECT("実行度合表集計!C"&amp;AV154,FALSE),実行度合表集計!$I:$I,AO124,実行度合表集計!$S:$S,$A$107,実行度合表集計!$D:$D,"&lt;&gt;")*集計フラグ18</f>
        <v>0</v>
      </c>
      <c r="AW124" s="1699">
        <f>集計グループ18</f>
        <v>0</v>
      </c>
      <c r="AX124" s="1700"/>
      <c r="AY124" s="1701"/>
      <c r="AZ124" s="882">
        <f ca="1">SUMIFS(INDIRECT("実行度合表集計!C"&amp;AZ154,FALSE),実行度合表集計!$I:$I,AW124,実行度合表集計!$S:$S,$A$107,実行度合表集計!$D:$D,"&lt;&gt;")</f>
        <v>0</v>
      </c>
      <c r="BA124" s="883" t="str">
        <f t="shared" ca="1" si="161"/>
        <v/>
      </c>
      <c r="BB124" s="884">
        <f ca="1">SUMIFS(INDIRECT("実行度合表集計!C"&amp;BB154,FALSE),実行度合表集計!$I:$I,AW124,実行度合表集計!$S:$S,$A$107,実行度合表集計!$D:$D,"&lt;&gt;")</f>
        <v>0</v>
      </c>
      <c r="BC124" s="882">
        <f ca="1">BB124-SUMIFS(実行度合表集計!$Q:$Q,実行度合表集計!$I:$I,AW124,実行度合表集計!$S:$S,$A$107,実行度合表集計!$D:$D,"&lt;&gt;")*1000</f>
        <v>0</v>
      </c>
      <c r="BD124" s="885">
        <f ca="1">SUMIFS(INDIRECT("実行度合表集計!C"&amp;BD154,FALSE),実行度合表集計!$I:$I,AW124,実行度合表集計!$S:$S,$A$107,実行度合表集計!$D:$D,"&lt;&gt;")*集計フラグ18</f>
        <v>0</v>
      </c>
      <c r="BE124" s="886">
        <f t="shared" ca="1" si="150"/>
        <v>0</v>
      </c>
      <c r="BF124" s="883" t="str">
        <f t="shared" ca="1" si="175"/>
        <v/>
      </c>
      <c r="BG124" s="882">
        <f t="shared" ca="1" si="151"/>
        <v>0</v>
      </c>
      <c r="BH124" s="887">
        <f t="shared" ca="1" si="152"/>
        <v>0</v>
      </c>
      <c r="BI124" s="1712"/>
      <c r="BJ124" s="854" t="s">
        <v>303</v>
      </c>
      <c r="BK124" s="1699">
        <f>集計グループ18</f>
        <v>0</v>
      </c>
      <c r="BL124" s="1700"/>
      <c r="BM124" s="1701"/>
      <c r="BN124" s="882">
        <f ca="1">SUMIFS(INDIRECT("実行度合表集計!C"&amp;BN154,FALSE),実行度合表集計!$I:$I,BK124,実行度合表集計!$S:$S,$A$107,実行度合表集計!$D:$D,"&lt;&gt;")</f>
        <v>0</v>
      </c>
      <c r="BO124" s="883" t="str">
        <f t="shared" ca="1" si="163"/>
        <v/>
      </c>
      <c r="BP124" s="884">
        <f ca="1">SUMIFS(INDIRECT("実行度合表集計!C"&amp;BP154,FALSE),実行度合表集計!$I:$I,BK124,実行度合表集計!$S:$S,$A$107,実行度合表集計!$D:$D,"&lt;&gt;")</f>
        <v>0</v>
      </c>
      <c r="BQ124" s="882">
        <f ca="1">BP124-SUMIFS(実行度合表集計!$Q:$Q,実行度合表集計!$I:$I,BK124,実行度合表集計!$S:$S,$A$107,実行度合表集計!$D:$D,"&lt;&gt;")*1000</f>
        <v>0</v>
      </c>
      <c r="BR124" s="885">
        <f ca="1">SUMIFS(INDIRECT("実行度合表集計!C"&amp;BR154,FALSE),実行度合表集計!$I:$I,BK124,実行度合表集計!$S:$S,$A$107,実行度合表集計!$D:$D,"&lt;&gt;")*集計フラグ18</f>
        <v>0</v>
      </c>
      <c r="BS124" s="1699">
        <f>集計グループ18</f>
        <v>0</v>
      </c>
      <c r="BT124" s="1700"/>
      <c r="BU124" s="1701"/>
      <c r="BV124" s="882">
        <f ca="1">SUMIFS(INDIRECT("実行度合表集計!C"&amp;BV154,FALSE),実行度合表集計!$I:$I,BS124,実行度合表集計!$S:$S,$A$107,実行度合表集計!$D:$D,"&lt;&gt;")</f>
        <v>0</v>
      </c>
      <c r="BW124" s="883" t="str">
        <f t="shared" ca="1" si="164"/>
        <v/>
      </c>
      <c r="BX124" s="884">
        <f ca="1">SUMIFS(INDIRECT("実行度合表集計!C"&amp;BX154,FALSE),実行度合表集計!$I:$I,BS124,実行度合表集計!$S:$S,$A$107,実行度合表集計!$D:$D,"&lt;&gt;")</f>
        <v>0</v>
      </c>
      <c r="BY124" s="882">
        <f ca="1">BX124-SUMIFS(実行度合表集計!$Q:$Q,実行度合表集計!$I:$I,BS124,実行度合表集計!$S:$S,$A$107,実行度合表集計!$D:$D,"&lt;&gt;")*1000</f>
        <v>0</v>
      </c>
      <c r="BZ124" s="885">
        <f ca="1">SUMIFS(INDIRECT("実行度合表集計!C"&amp;BZ154,FALSE),実行度合表集計!$I:$I,BS124,実行度合表集計!$S:$S,$A$107,実行度合表集計!$D:$D,"&lt;&gt;")*集計フラグ18</f>
        <v>0</v>
      </c>
      <c r="CA124" s="1699">
        <f>集計グループ18</f>
        <v>0</v>
      </c>
      <c r="CB124" s="1700"/>
      <c r="CC124" s="1701"/>
      <c r="CD124" s="882">
        <f ca="1">SUMIFS(INDIRECT("実行度合表集計!C"&amp;CD154,FALSE),実行度合表集計!$I:$I,CA124,実行度合表集計!$S:$S,$A$107,実行度合表集計!$D:$D,"&lt;&gt;")</f>
        <v>0</v>
      </c>
      <c r="CE124" s="883" t="str">
        <f t="shared" ca="1" si="165"/>
        <v/>
      </c>
      <c r="CF124" s="884">
        <f ca="1">SUMIFS(INDIRECT("実行度合表集計!C"&amp;CF154,FALSE),実行度合表集計!$I:$I,CA124,実行度合表集計!$S:$S,$A$107,実行度合表集計!$D:$D,"&lt;&gt;")</f>
        <v>0</v>
      </c>
      <c r="CG124" s="882">
        <f ca="1">CF124-SUMIFS(実行度合表集計!$Q:$Q,実行度合表集計!$I:$I,CA124,実行度合表集計!$S:$S,$A$107,実行度合表集計!$D:$D,"&lt;&gt;")*1000</f>
        <v>0</v>
      </c>
      <c r="CH124" s="885">
        <f ca="1">SUMIFS(INDIRECT("実行度合表集計!C"&amp;CH154,FALSE),実行度合表集計!$I:$I,CA124,実行度合表集計!$S:$S,$A$107,実行度合表集計!$D:$D,"&lt;&gt;")*集計フラグ18</f>
        <v>0</v>
      </c>
      <c r="CI124" s="886">
        <f t="shared" ca="1" si="166"/>
        <v>0</v>
      </c>
      <c r="CJ124" s="883" t="str">
        <f t="shared" ca="1" si="167"/>
        <v/>
      </c>
      <c r="CK124" s="882">
        <f t="shared" ca="1" si="168"/>
        <v>0</v>
      </c>
      <c r="CL124" s="885">
        <f t="shared" ca="1" si="169"/>
        <v>0</v>
      </c>
      <c r="CM124" s="1712"/>
      <c r="CN124" s="854" t="s">
        <v>303</v>
      </c>
      <c r="CO124" s="1699">
        <f>集計グループ18</f>
        <v>0</v>
      </c>
      <c r="CP124" s="1700"/>
      <c r="CQ124" s="1701"/>
      <c r="CR124" s="882">
        <f ca="1">SUMIFS(INDIRECT("実行度合表集計!C"&amp;CR154,FALSE),実行度合表集計!$I:$I,CO124,実行度合表集計!$S:$S,$A$107,実行度合表集計!$D:$D,"&lt;&gt;")</f>
        <v>0</v>
      </c>
      <c r="CS124" s="883" t="str">
        <f t="shared" ca="1" si="170"/>
        <v/>
      </c>
      <c r="CT124" s="884">
        <f ca="1">SUMIFS(INDIRECT("実行度合表集計!C"&amp;CT154,FALSE),実行度合表集計!$I:$I,CO124,実行度合表集計!$S:$S,$A$107,実行度合表集計!$D:$D,"&lt;&gt;")</f>
        <v>0</v>
      </c>
      <c r="CU124" s="882">
        <f ca="1">CT124-SUMIFS(実行度合表集計!$Q:$Q,実行度合表集計!$I:$I,CO124,実行度合表集計!$S:$S,$A$107,実行度合表集計!$D:$D,"&lt;&gt;")*1000</f>
        <v>0</v>
      </c>
      <c r="CV124" s="885">
        <f ca="1">SUMIFS(INDIRECT("実行度合表集計!C"&amp;CV154,FALSE),実行度合表集計!$I:$I,CO124,実行度合表集計!$S:$S,$A$107,実行度合表集計!$D:$D,"&lt;&gt;")*集計フラグ18</f>
        <v>0</v>
      </c>
      <c r="CW124" s="1699">
        <f>集計グループ18</f>
        <v>0</v>
      </c>
      <c r="CX124" s="1700"/>
      <c r="CY124" s="1701"/>
      <c r="CZ124" s="882">
        <f ca="1">SUMIFS(INDIRECT("実行度合表集計!C"&amp;CZ154,FALSE),実行度合表集計!$I:$I,CW124,実行度合表集計!$S:$S,$A$107,実行度合表集計!$D:$D,"&lt;&gt;")</f>
        <v>0</v>
      </c>
      <c r="DA124" s="883" t="str">
        <f t="shared" ca="1" si="171"/>
        <v/>
      </c>
      <c r="DB124" s="884">
        <f ca="1">SUMIFS(INDIRECT("実行度合表集計!C"&amp;DB154,FALSE),実行度合表集計!$I:$I,CW124,実行度合表集計!$S:$S,$A$107,実行度合表集計!$D:$D,"&lt;&gt;")</f>
        <v>0</v>
      </c>
      <c r="DC124" s="882">
        <f ca="1">DB124-SUMIFS(実行度合表集計!$Q:$Q,実行度合表集計!$I:$I,CW124,実行度合表集計!$S:$S,$A$107,実行度合表集計!$D:$D,"&lt;&gt;")*1000</f>
        <v>0</v>
      </c>
      <c r="DD124" s="885">
        <f ca="1">SUMIFS(INDIRECT("実行度合表集計!C"&amp;DD154,FALSE),実行度合表集計!$I:$I,CW124,実行度合表集計!$S:$S,$A$107,実行度合表集計!$D:$D,"&lt;&gt;")*集計フラグ18</f>
        <v>0</v>
      </c>
      <c r="DE124" s="1699">
        <f>集計グループ18</f>
        <v>0</v>
      </c>
      <c r="DF124" s="1700"/>
      <c r="DG124" s="1701"/>
      <c r="DH124" s="882">
        <f ca="1">SUMIFS(INDIRECT("実行度合表集計!C"&amp;DH154,FALSE),実行度合表集計!$I:$I,DE124,実行度合表集計!$S:$S,$A$107,実行度合表集計!$D:$D,"&lt;&gt;")</f>
        <v>0</v>
      </c>
      <c r="DI124" s="883" t="str">
        <f t="shared" ca="1" si="172"/>
        <v/>
      </c>
      <c r="DJ124" s="884">
        <f ca="1">SUMIFS(INDIRECT("実行度合表集計!C"&amp;DJ154,FALSE),実行度合表集計!$I:$I,DE124,実行度合表集計!$S:$S,$A$107,実行度合表集計!$D:$D,"&lt;&gt;")</f>
        <v>0</v>
      </c>
      <c r="DK124" s="882">
        <f ca="1">DJ124-SUMIFS(実行度合表集計!$Q:$Q,実行度合表集計!$I:$I,DE124,実行度合表集計!$S:$S,$A$107,実行度合表集計!$D:$D,"&lt;&gt;")*1000</f>
        <v>0</v>
      </c>
      <c r="DL124" s="885">
        <f ca="1">SUMIFS(INDIRECT("実行度合表集計!C"&amp;DL154,FALSE),実行度合表集計!$I:$I,DE124,実行度合表集計!$S:$S,$A$107,実行度合表集計!$D:$D,"&lt;&gt;")*集計フラグ18</f>
        <v>0</v>
      </c>
      <c r="DM124" s="886">
        <f t="shared" ca="1" si="153"/>
        <v>0</v>
      </c>
      <c r="DN124" s="883" t="str">
        <f t="shared" ca="1" si="173"/>
        <v/>
      </c>
      <c r="DO124" s="882">
        <f t="shared" ca="1" si="174"/>
        <v>0</v>
      </c>
      <c r="DP124" s="887">
        <f t="shared" ca="1" si="154"/>
        <v>0</v>
      </c>
      <c r="DR124" s="970"/>
      <c r="DS124" s="852"/>
      <c r="DT124" s="853"/>
    </row>
    <row r="125" spans="1:124" ht="14.1" customHeight="1" x14ac:dyDescent="0.25">
      <c r="A125" s="1712"/>
      <c r="B125" s="854" t="s">
        <v>304</v>
      </c>
      <c r="C125" s="1699">
        <f>集計グループ19</f>
        <v>0</v>
      </c>
      <c r="D125" s="1700"/>
      <c r="E125" s="1701"/>
      <c r="F125" s="882">
        <f ca="1">SUMIFS(INDIRECT("実行度合表集計!C"&amp;F154,FALSE),実行度合表集計!$I:$I,C125,実行度合表集計!$S:$S,$A$107,実行度合表集計!$D:$D,"&lt;&gt;")</f>
        <v>0</v>
      </c>
      <c r="G125" s="883" t="str">
        <f t="shared" ca="1" si="155"/>
        <v/>
      </c>
      <c r="H125" s="884">
        <f ca="1">SUMIFS(INDIRECT("実行度合表集計!C"&amp;H154,FALSE),実行度合表集計!$I:$I,C125,実行度合表集計!$S:$S,$A$107,実行度合表集計!$D:$D,"&lt;&gt;")</f>
        <v>0</v>
      </c>
      <c r="I125" s="882">
        <f ca="1">H125-SUMIFS(実行度合表集計!$Q:$Q,実行度合表集計!$I:$I,C125,実行度合表集計!$S:$S,$A$107,実行度合表集計!$D:$D,"&lt;&gt;")*1000</f>
        <v>0</v>
      </c>
      <c r="J125" s="885">
        <f ca="1">SUMIFS(INDIRECT("実行度合表集計!C"&amp;J154,FALSE),実行度合表集計!$I:$I,C125,実行度合表集計!$S:$S,$A$107,実行度合表集計!$D:$D,"&lt;&gt;")*集計フラグ19</f>
        <v>0</v>
      </c>
      <c r="K125" s="1699">
        <f>集計グループ19</f>
        <v>0</v>
      </c>
      <c r="L125" s="1700"/>
      <c r="M125" s="1701"/>
      <c r="N125" s="882">
        <f ca="1">SUMIFS(INDIRECT("実行度合表集計!C"&amp;N154,FALSE),実行度合表集計!$I:$I,K125,実行度合表集計!$S:$S,$A$107,実行度合表集計!$D:$D,"&lt;&gt;")</f>
        <v>0</v>
      </c>
      <c r="O125" s="883" t="str">
        <f t="shared" ca="1" si="156"/>
        <v/>
      </c>
      <c r="P125" s="884">
        <f ca="1">SUMIFS(INDIRECT("実行度合表集計!C"&amp;P154,FALSE),実行度合表集計!$I:$I,K125,実行度合表集計!$S:$S,$A$107,実行度合表集計!$D:$D,"&lt;&gt;")</f>
        <v>0</v>
      </c>
      <c r="Q125" s="882">
        <f ca="1">P125-SUMIFS(実行度合表集計!$Q:$Q,実行度合表集計!$I:$I,K125,実行度合表集計!$S:$S,$A$107,実行度合表集計!$D:$D,"&lt;&gt;")*1000</f>
        <v>0</v>
      </c>
      <c r="R125" s="885">
        <f ca="1">SUMIFS(INDIRECT("実行度合表集計!C"&amp;R154,FALSE),実行度合表集計!$I:$I,K125,実行度合表集計!$S:$S,$A$107,実行度合表集計!$D:$D,"&lt;&gt;")*集計フラグ19</f>
        <v>0</v>
      </c>
      <c r="S125" s="1699">
        <f>集計グループ19</f>
        <v>0</v>
      </c>
      <c r="T125" s="1700"/>
      <c r="U125" s="1701"/>
      <c r="V125" s="882">
        <f ca="1">SUMIFS(INDIRECT("実行度合表集計!C"&amp;V154,FALSE),実行度合表集計!$I:$I,S125,実行度合表集計!$S:$S,$A$107,実行度合表集計!$D:$D,"&lt;&gt;")</f>
        <v>0</v>
      </c>
      <c r="W125" s="883" t="str">
        <f t="shared" ca="1" si="157"/>
        <v/>
      </c>
      <c r="X125" s="884">
        <f ca="1">SUMIFS(INDIRECT("実行度合表集計!C"&amp;X154,FALSE),実行度合表集計!$I:$I,S125,実行度合表集計!$S:$S,$A$107,実行度合表集計!$D:$D,"&lt;&gt;")</f>
        <v>0</v>
      </c>
      <c r="Y125" s="882">
        <f ca="1">X125-SUMIFS(実行度合表集計!$Q:$Q,実行度合表集計!$I:$I,S125,実行度合表集計!$S:$S,$A$107,実行度合表集計!$D:$D,"&lt;&gt;")*1000</f>
        <v>0</v>
      </c>
      <c r="Z125" s="885">
        <f ca="1">SUMIFS(INDIRECT("実行度合表集計!C"&amp;Z154,FALSE),実行度合表集計!$I:$I,S125,実行度合表集計!$S:$S,$A$107,実行度合表集計!$D:$D,"&lt;&gt;")*集計フラグ19</f>
        <v>0</v>
      </c>
      <c r="AA125" s="886">
        <f t="shared" ca="1" si="147"/>
        <v>0</v>
      </c>
      <c r="AB125" s="883" t="str">
        <f t="shared" ca="1" si="158"/>
        <v/>
      </c>
      <c r="AC125" s="882">
        <f t="shared" ca="1" si="148"/>
        <v>0</v>
      </c>
      <c r="AD125" s="885">
        <f t="shared" ca="1" si="149"/>
        <v>0</v>
      </c>
      <c r="AE125" s="1712"/>
      <c r="AF125" s="854" t="s">
        <v>304</v>
      </c>
      <c r="AG125" s="1699">
        <f>集計グループ19</f>
        <v>0</v>
      </c>
      <c r="AH125" s="1700"/>
      <c r="AI125" s="1701"/>
      <c r="AJ125" s="882">
        <f ca="1">SUMIFS(INDIRECT("実行度合表集計!C"&amp;AJ154,FALSE),実行度合表集計!$I:$I,AG125,実行度合表集計!$S:$S,$A$107,実行度合表集計!$D:$D,"&lt;&gt;")</f>
        <v>0</v>
      </c>
      <c r="AK125" s="883" t="str">
        <f t="shared" ca="1" si="159"/>
        <v/>
      </c>
      <c r="AL125" s="884">
        <f ca="1">SUMIFS(INDIRECT("実行度合表集計!C"&amp;AL154,FALSE),実行度合表集計!$I:$I,AG125,実行度合表集計!$S:$S,$A$107,実行度合表集計!$D:$D,"&lt;&gt;")</f>
        <v>0</v>
      </c>
      <c r="AM125" s="882">
        <f ca="1">AL125-SUMIFS(実行度合表集計!$Q:$Q,実行度合表集計!$I:$I,AG125,実行度合表集計!$S:$S,$A$107,実行度合表集計!$D:$D,"&lt;&gt;")*1000</f>
        <v>0</v>
      </c>
      <c r="AN125" s="885">
        <f ca="1">SUMIFS(INDIRECT("実行度合表集計!C"&amp;AN154,FALSE),実行度合表集計!$I:$I,AG125,実行度合表集計!$S:$S,$A$107,実行度合表集計!$D:$D,"&lt;&gt;")*集計フラグ19</f>
        <v>0</v>
      </c>
      <c r="AO125" s="1699">
        <f>集計グループ19</f>
        <v>0</v>
      </c>
      <c r="AP125" s="1700"/>
      <c r="AQ125" s="1701"/>
      <c r="AR125" s="882">
        <f ca="1">SUMIFS(INDIRECT("実行度合表集計!C"&amp;AR154,FALSE),実行度合表集計!$I:$I,AO125,実行度合表集計!$S:$S,$A$107,実行度合表集計!$D:$D,"&lt;&gt;")</f>
        <v>0</v>
      </c>
      <c r="AS125" s="883" t="str">
        <f t="shared" ca="1" si="160"/>
        <v/>
      </c>
      <c r="AT125" s="884">
        <f ca="1">SUMIFS(INDIRECT("実行度合表集計!C"&amp;AT154,FALSE),実行度合表集計!$I:$I,AO125,実行度合表集計!$S:$S,$A$107,実行度合表集計!$D:$D,"&lt;&gt;")</f>
        <v>0</v>
      </c>
      <c r="AU125" s="882">
        <f ca="1">AT125-SUMIFS(実行度合表集計!$Q:$Q,実行度合表集計!$I:$I,AO125,実行度合表集計!$S:$S,$A$107,実行度合表集計!$D:$D,"&lt;&gt;")*1000</f>
        <v>0</v>
      </c>
      <c r="AV125" s="885">
        <f ca="1">SUMIFS(INDIRECT("実行度合表集計!C"&amp;AV154,FALSE),実行度合表集計!$I:$I,AO125,実行度合表集計!$S:$S,$A$107,実行度合表集計!$D:$D,"&lt;&gt;")*集計フラグ19</f>
        <v>0</v>
      </c>
      <c r="AW125" s="1699">
        <f>集計グループ19</f>
        <v>0</v>
      </c>
      <c r="AX125" s="1700"/>
      <c r="AY125" s="1701"/>
      <c r="AZ125" s="882">
        <f ca="1">SUMIFS(INDIRECT("実行度合表集計!C"&amp;AZ154,FALSE),実行度合表集計!$I:$I,AW125,実行度合表集計!$S:$S,$A$107,実行度合表集計!$D:$D,"&lt;&gt;")</f>
        <v>0</v>
      </c>
      <c r="BA125" s="883" t="str">
        <f t="shared" ca="1" si="161"/>
        <v/>
      </c>
      <c r="BB125" s="884">
        <f ca="1">SUMIFS(INDIRECT("実行度合表集計!C"&amp;BB154,FALSE),実行度合表集計!$I:$I,AW125,実行度合表集計!$S:$S,$A$107,実行度合表集計!$D:$D,"&lt;&gt;")</f>
        <v>0</v>
      </c>
      <c r="BC125" s="882">
        <f ca="1">BB125-SUMIFS(実行度合表集計!$Q:$Q,実行度合表集計!$I:$I,AW125,実行度合表集計!$S:$S,$A$107,実行度合表集計!$D:$D,"&lt;&gt;")*1000</f>
        <v>0</v>
      </c>
      <c r="BD125" s="885">
        <f ca="1">SUMIFS(INDIRECT("実行度合表集計!C"&amp;BD154,FALSE),実行度合表集計!$I:$I,AW125,実行度合表集計!$S:$S,$A$107,実行度合表集計!$D:$D,"&lt;&gt;")*集計フラグ19</f>
        <v>0</v>
      </c>
      <c r="BE125" s="886">
        <f t="shared" ca="1" si="150"/>
        <v>0</v>
      </c>
      <c r="BF125" s="883" t="str">
        <f t="shared" ca="1" si="175"/>
        <v/>
      </c>
      <c r="BG125" s="882">
        <f t="shared" ca="1" si="151"/>
        <v>0</v>
      </c>
      <c r="BH125" s="887">
        <f t="shared" ca="1" si="152"/>
        <v>0</v>
      </c>
      <c r="BI125" s="1712"/>
      <c r="BJ125" s="854" t="s">
        <v>304</v>
      </c>
      <c r="BK125" s="1699">
        <f>集計グループ19</f>
        <v>0</v>
      </c>
      <c r="BL125" s="1700"/>
      <c r="BM125" s="1701"/>
      <c r="BN125" s="882">
        <f ca="1">SUMIFS(INDIRECT("実行度合表集計!C"&amp;BN154,FALSE),実行度合表集計!$I:$I,BK125,実行度合表集計!$S:$S,$A$107,実行度合表集計!$D:$D,"&lt;&gt;")</f>
        <v>0</v>
      </c>
      <c r="BO125" s="883" t="str">
        <f t="shared" ca="1" si="163"/>
        <v/>
      </c>
      <c r="BP125" s="884">
        <f ca="1">SUMIFS(INDIRECT("実行度合表集計!C"&amp;BP154,FALSE),実行度合表集計!$I:$I,BK125,実行度合表集計!$S:$S,$A$107,実行度合表集計!$D:$D,"&lt;&gt;")</f>
        <v>0</v>
      </c>
      <c r="BQ125" s="882">
        <f ca="1">BP125-SUMIFS(実行度合表集計!$Q:$Q,実行度合表集計!$I:$I,BK125,実行度合表集計!$S:$S,$A$107,実行度合表集計!$D:$D,"&lt;&gt;")*1000</f>
        <v>0</v>
      </c>
      <c r="BR125" s="885">
        <f ca="1">SUMIFS(INDIRECT("実行度合表集計!C"&amp;BR154,FALSE),実行度合表集計!$I:$I,BK125,実行度合表集計!$S:$S,$A$107,実行度合表集計!$D:$D,"&lt;&gt;")*集計フラグ19</f>
        <v>0</v>
      </c>
      <c r="BS125" s="1699">
        <f>集計グループ19</f>
        <v>0</v>
      </c>
      <c r="BT125" s="1700"/>
      <c r="BU125" s="1701"/>
      <c r="BV125" s="882">
        <f ca="1">SUMIFS(INDIRECT("実行度合表集計!C"&amp;BV154,FALSE),実行度合表集計!$I:$I,BS125,実行度合表集計!$S:$S,$A$107,実行度合表集計!$D:$D,"&lt;&gt;")</f>
        <v>0</v>
      </c>
      <c r="BW125" s="883" t="str">
        <f t="shared" ca="1" si="164"/>
        <v/>
      </c>
      <c r="BX125" s="884">
        <f ca="1">SUMIFS(INDIRECT("実行度合表集計!C"&amp;BX154,FALSE),実行度合表集計!$I:$I,BS125,実行度合表集計!$S:$S,$A$107,実行度合表集計!$D:$D,"&lt;&gt;")</f>
        <v>0</v>
      </c>
      <c r="BY125" s="882">
        <f ca="1">BX125-SUMIFS(実行度合表集計!$Q:$Q,実行度合表集計!$I:$I,BS125,実行度合表集計!$S:$S,$A$107,実行度合表集計!$D:$D,"&lt;&gt;")*1000</f>
        <v>0</v>
      </c>
      <c r="BZ125" s="885">
        <f ca="1">SUMIFS(INDIRECT("実行度合表集計!C"&amp;BZ154,FALSE),実行度合表集計!$I:$I,BS125,実行度合表集計!$S:$S,$A$107,実行度合表集計!$D:$D,"&lt;&gt;")*集計フラグ19</f>
        <v>0</v>
      </c>
      <c r="CA125" s="1699">
        <f>集計グループ19</f>
        <v>0</v>
      </c>
      <c r="CB125" s="1700"/>
      <c r="CC125" s="1701"/>
      <c r="CD125" s="882">
        <f ca="1">SUMIFS(INDIRECT("実行度合表集計!C"&amp;CD154,FALSE),実行度合表集計!$I:$I,CA125,実行度合表集計!$S:$S,$A$107,実行度合表集計!$D:$D,"&lt;&gt;")</f>
        <v>0</v>
      </c>
      <c r="CE125" s="883" t="str">
        <f t="shared" ca="1" si="165"/>
        <v/>
      </c>
      <c r="CF125" s="884">
        <f ca="1">SUMIFS(INDIRECT("実行度合表集計!C"&amp;CF154,FALSE),実行度合表集計!$I:$I,CA125,実行度合表集計!$S:$S,$A$107,実行度合表集計!$D:$D,"&lt;&gt;")</f>
        <v>0</v>
      </c>
      <c r="CG125" s="882">
        <f ca="1">CF125-SUMIFS(実行度合表集計!$Q:$Q,実行度合表集計!$I:$I,CA125,実行度合表集計!$S:$S,$A$107,実行度合表集計!$D:$D,"&lt;&gt;")*1000</f>
        <v>0</v>
      </c>
      <c r="CH125" s="885">
        <f ca="1">SUMIFS(INDIRECT("実行度合表集計!C"&amp;CH154,FALSE),実行度合表集計!$I:$I,CA125,実行度合表集計!$S:$S,$A$107,実行度合表集計!$D:$D,"&lt;&gt;")*集計フラグ19</f>
        <v>0</v>
      </c>
      <c r="CI125" s="886">
        <f t="shared" ca="1" si="166"/>
        <v>0</v>
      </c>
      <c r="CJ125" s="883" t="str">
        <f t="shared" ca="1" si="167"/>
        <v/>
      </c>
      <c r="CK125" s="882">
        <f t="shared" ca="1" si="168"/>
        <v>0</v>
      </c>
      <c r="CL125" s="885">
        <f t="shared" ca="1" si="169"/>
        <v>0</v>
      </c>
      <c r="CM125" s="1712"/>
      <c r="CN125" s="854" t="s">
        <v>304</v>
      </c>
      <c r="CO125" s="1699">
        <f>集計グループ19</f>
        <v>0</v>
      </c>
      <c r="CP125" s="1700"/>
      <c r="CQ125" s="1701"/>
      <c r="CR125" s="882">
        <f ca="1">SUMIFS(INDIRECT("実行度合表集計!C"&amp;CR154,FALSE),実行度合表集計!$I:$I,CO125,実行度合表集計!$S:$S,$A$107,実行度合表集計!$D:$D,"&lt;&gt;")</f>
        <v>0</v>
      </c>
      <c r="CS125" s="883" t="str">
        <f t="shared" ca="1" si="170"/>
        <v/>
      </c>
      <c r="CT125" s="884">
        <f ca="1">SUMIFS(INDIRECT("実行度合表集計!C"&amp;CT154,FALSE),実行度合表集計!$I:$I,CO125,実行度合表集計!$S:$S,$A$107,実行度合表集計!$D:$D,"&lt;&gt;")</f>
        <v>0</v>
      </c>
      <c r="CU125" s="882">
        <f ca="1">CT125-SUMIFS(実行度合表集計!$Q:$Q,実行度合表集計!$I:$I,CO125,実行度合表集計!$S:$S,$A$107,実行度合表集計!$D:$D,"&lt;&gt;")*1000</f>
        <v>0</v>
      </c>
      <c r="CV125" s="885">
        <f ca="1">SUMIFS(INDIRECT("実行度合表集計!C"&amp;CV154,FALSE),実行度合表集計!$I:$I,CO125,実行度合表集計!$S:$S,$A$107,実行度合表集計!$D:$D,"&lt;&gt;")*集計フラグ19</f>
        <v>0</v>
      </c>
      <c r="CW125" s="1699">
        <f>集計グループ19</f>
        <v>0</v>
      </c>
      <c r="CX125" s="1700"/>
      <c r="CY125" s="1701"/>
      <c r="CZ125" s="882">
        <f ca="1">SUMIFS(INDIRECT("実行度合表集計!C"&amp;CZ154,FALSE),実行度合表集計!$I:$I,CW125,実行度合表集計!$S:$S,$A$107,実行度合表集計!$D:$D,"&lt;&gt;")</f>
        <v>0</v>
      </c>
      <c r="DA125" s="883" t="str">
        <f t="shared" ca="1" si="171"/>
        <v/>
      </c>
      <c r="DB125" s="884">
        <f ca="1">SUMIFS(INDIRECT("実行度合表集計!C"&amp;DB154,FALSE),実行度合表集計!$I:$I,CW125,実行度合表集計!$S:$S,$A$107,実行度合表集計!$D:$D,"&lt;&gt;")</f>
        <v>0</v>
      </c>
      <c r="DC125" s="882">
        <f ca="1">DB125-SUMIFS(実行度合表集計!$Q:$Q,実行度合表集計!$I:$I,CW125,実行度合表集計!$S:$S,$A$107,実行度合表集計!$D:$D,"&lt;&gt;")*1000</f>
        <v>0</v>
      </c>
      <c r="DD125" s="885">
        <f ca="1">SUMIFS(INDIRECT("実行度合表集計!C"&amp;DD154,FALSE),実行度合表集計!$I:$I,CW125,実行度合表集計!$S:$S,$A$107,実行度合表集計!$D:$D,"&lt;&gt;")*集計フラグ19</f>
        <v>0</v>
      </c>
      <c r="DE125" s="1699">
        <f>集計グループ19</f>
        <v>0</v>
      </c>
      <c r="DF125" s="1700"/>
      <c r="DG125" s="1701"/>
      <c r="DH125" s="882">
        <f ca="1">SUMIFS(INDIRECT("実行度合表集計!C"&amp;DH154,FALSE),実行度合表集計!$I:$I,DE125,実行度合表集計!$S:$S,$A$107,実行度合表集計!$D:$D,"&lt;&gt;")</f>
        <v>0</v>
      </c>
      <c r="DI125" s="883" t="str">
        <f t="shared" ca="1" si="172"/>
        <v/>
      </c>
      <c r="DJ125" s="884">
        <f ca="1">SUMIFS(INDIRECT("実行度合表集計!C"&amp;DJ154,FALSE),実行度合表集計!$I:$I,DE125,実行度合表集計!$S:$S,$A$107,実行度合表集計!$D:$D,"&lt;&gt;")</f>
        <v>0</v>
      </c>
      <c r="DK125" s="882">
        <f ca="1">DJ125-SUMIFS(実行度合表集計!$Q:$Q,実行度合表集計!$I:$I,DE125,実行度合表集計!$S:$S,$A$107,実行度合表集計!$D:$D,"&lt;&gt;")*1000</f>
        <v>0</v>
      </c>
      <c r="DL125" s="885">
        <f ca="1">SUMIFS(INDIRECT("実行度合表集計!C"&amp;DL154,FALSE),実行度合表集計!$I:$I,DE125,実行度合表集計!$S:$S,$A$107,実行度合表集計!$D:$D,"&lt;&gt;")*集計フラグ19</f>
        <v>0</v>
      </c>
      <c r="DM125" s="886">
        <f t="shared" ca="1" si="153"/>
        <v>0</v>
      </c>
      <c r="DN125" s="883" t="str">
        <f t="shared" ca="1" si="173"/>
        <v/>
      </c>
      <c r="DO125" s="882">
        <f t="shared" ca="1" si="174"/>
        <v>0</v>
      </c>
      <c r="DP125" s="887">
        <f t="shared" ca="1" si="154"/>
        <v>0</v>
      </c>
      <c r="DR125" s="970"/>
      <c r="DS125" s="852"/>
      <c r="DT125" s="853"/>
    </row>
    <row r="126" spans="1:124" ht="14.1" customHeight="1" x14ac:dyDescent="0.25">
      <c r="A126" s="1712"/>
      <c r="B126" s="854" t="s">
        <v>305</v>
      </c>
      <c r="C126" s="1696">
        <f>集計グループ20</f>
        <v>0</v>
      </c>
      <c r="D126" s="1697"/>
      <c r="E126" s="1698"/>
      <c r="F126" s="862">
        <f ca="1">SUMIFS(INDIRECT("実行度合表集計!C"&amp;F154,FALSE),実行度合表集計!$I:$I,C126,実行度合表集計!$S:$S,$A$107,実行度合表集計!$D:$D,"&lt;&gt;")</f>
        <v>0</v>
      </c>
      <c r="G126" s="863" t="str">
        <f t="shared" ca="1" si="155"/>
        <v/>
      </c>
      <c r="H126" s="864">
        <f ca="1">SUMIFS(INDIRECT("実行度合表集計!C"&amp;H154,FALSE),実行度合表集計!$I:$I,C126,実行度合表集計!$S:$S,$A$107,実行度合表集計!$D:$D,"&lt;&gt;")</f>
        <v>0</v>
      </c>
      <c r="I126" s="862">
        <f ca="1">H126-SUMIFS(実行度合表集計!$Q:$Q,実行度合表集計!$I:$I,C126,実行度合表集計!$S:$S,$A$107,実行度合表集計!$D:$D,"&lt;&gt;")*1000</f>
        <v>0</v>
      </c>
      <c r="J126" s="865">
        <f ca="1">SUMIFS(INDIRECT("実行度合表集計!C"&amp;J154,FALSE),実行度合表集計!$I:$I,C126,実行度合表集計!$S:$S,$A$107,実行度合表集計!$D:$D,"&lt;&gt;")*集計フラグ20</f>
        <v>0</v>
      </c>
      <c r="K126" s="1696">
        <f>集計グループ20</f>
        <v>0</v>
      </c>
      <c r="L126" s="1697"/>
      <c r="M126" s="1698"/>
      <c r="N126" s="862">
        <f ca="1">SUMIFS(INDIRECT("実行度合表集計!C"&amp;N154,FALSE),実行度合表集計!$I:$I,K126,実行度合表集計!$S:$S,$A$107,実行度合表集計!$D:$D,"&lt;&gt;")</f>
        <v>0</v>
      </c>
      <c r="O126" s="863" t="str">
        <f t="shared" ca="1" si="156"/>
        <v/>
      </c>
      <c r="P126" s="864">
        <f ca="1">SUMIFS(INDIRECT("実行度合表集計!C"&amp;P154,FALSE),実行度合表集計!$I:$I,K126,実行度合表集計!$S:$S,$A$107,実行度合表集計!$D:$D,"&lt;&gt;")</f>
        <v>0</v>
      </c>
      <c r="Q126" s="862">
        <f ca="1">P126-SUMIFS(実行度合表集計!$Q:$Q,実行度合表集計!$I:$I,K126,実行度合表集計!$S:$S,$A$107,実行度合表集計!$D:$D,"&lt;&gt;")*1000</f>
        <v>0</v>
      </c>
      <c r="R126" s="865">
        <f ca="1">SUMIFS(INDIRECT("実行度合表集計!C"&amp;R154,FALSE),実行度合表集計!$I:$I,K126,実行度合表集計!$S:$S,$A$107,実行度合表集計!$D:$D,"&lt;&gt;")*集計フラグ20</f>
        <v>0</v>
      </c>
      <c r="S126" s="1696">
        <f>集計グループ20</f>
        <v>0</v>
      </c>
      <c r="T126" s="1697"/>
      <c r="U126" s="1698"/>
      <c r="V126" s="862">
        <f ca="1">SUMIFS(INDIRECT("実行度合表集計!C"&amp;V154,FALSE),実行度合表集計!$I:$I,S126,実行度合表集計!$S:$S,$A$107,実行度合表集計!$D:$D,"&lt;&gt;")</f>
        <v>0</v>
      </c>
      <c r="W126" s="863" t="str">
        <f t="shared" ca="1" si="157"/>
        <v/>
      </c>
      <c r="X126" s="864">
        <f ca="1">SUMIFS(INDIRECT("実行度合表集計!C"&amp;X154,FALSE),実行度合表集計!$I:$I,S126,実行度合表集計!$S:$S,$A$107,実行度合表集計!$D:$D,"&lt;&gt;")</f>
        <v>0</v>
      </c>
      <c r="Y126" s="862">
        <f ca="1">X126-SUMIFS(実行度合表集計!$Q:$Q,実行度合表集計!$I:$I,S126,実行度合表集計!$S:$S,$A$107,実行度合表集計!$D:$D,"&lt;&gt;")*1000</f>
        <v>0</v>
      </c>
      <c r="Z126" s="865">
        <f ca="1">SUMIFS(INDIRECT("実行度合表集計!C"&amp;Z154,FALSE),実行度合表集計!$I:$I,S126,実行度合表集計!$S:$S,$A$107,実行度合表集計!$D:$D,"&lt;&gt;")*集計フラグ20</f>
        <v>0</v>
      </c>
      <c r="AA126" s="866">
        <f t="shared" ca="1" si="147"/>
        <v>0</v>
      </c>
      <c r="AB126" s="863" t="str">
        <f t="shared" ca="1" si="158"/>
        <v/>
      </c>
      <c r="AC126" s="862">
        <f t="shared" ca="1" si="148"/>
        <v>0</v>
      </c>
      <c r="AD126" s="865">
        <f t="shared" ca="1" si="149"/>
        <v>0</v>
      </c>
      <c r="AE126" s="1712"/>
      <c r="AF126" s="854" t="s">
        <v>305</v>
      </c>
      <c r="AG126" s="1696">
        <f>集計グループ20</f>
        <v>0</v>
      </c>
      <c r="AH126" s="1697"/>
      <c r="AI126" s="1698"/>
      <c r="AJ126" s="862">
        <f ca="1">SUMIFS(INDIRECT("実行度合表集計!C"&amp;AJ154,FALSE),実行度合表集計!$I:$I,AG126,実行度合表集計!$S:$S,$A$107,実行度合表集計!$D:$D,"&lt;&gt;")</f>
        <v>0</v>
      </c>
      <c r="AK126" s="863" t="str">
        <f t="shared" ca="1" si="159"/>
        <v/>
      </c>
      <c r="AL126" s="864">
        <f ca="1">SUMIFS(INDIRECT("実行度合表集計!C"&amp;AL154,FALSE),実行度合表集計!$I:$I,AG126,実行度合表集計!$S:$S,$A$107,実行度合表集計!$D:$D,"&lt;&gt;")</f>
        <v>0</v>
      </c>
      <c r="AM126" s="862">
        <f ca="1">AL126-SUMIFS(実行度合表集計!$Q:$Q,実行度合表集計!$I:$I,AG126,実行度合表集計!$S:$S,$A$107,実行度合表集計!$D:$D,"&lt;&gt;")*1000</f>
        <v>0</v>
      </c>
      <c r="AN126" s="865">
        <f ca="1">SUMIFS(INDIRECT("実行度合表集計!C"&amp;AN154,FALSE),実行度合表集計!$I:$I,AG126,実行度合表集計!$S:$S,$A$107,実行度合表集計!$D:$D,"&lt;&gt;")*集計フラグ20</f>
        <v>0</v>
      </c>
      <c r="AO126" s="1696">
        <f>集計グループ20</f>
        <v>0</v>
      </c>
      <c r="AP126" s="1697"/>
      <c r="AQ126" s="1698"/>
      <c r="AR126" s="862">
        <f ca="1">SUMIFS(INDIRECT("実行度合表集計!C"&amp;AR154,FALSE),実行度合表集計!$I:$I,AO126,実行度合表集計!$S:$S,$A$107,実行度合表集計!$D:$D,"&lt;&gt;")</f>
        <v>0</v>
      </c>
      <c r="AS126" s="863" t="str">
        <f t="shared" ca="1" si="160"/>
        <v/>
      </c>
      <c r="AT126" s="864">
        <f ca="1">SUMIFS(INDIRECT("実行度合表集計!C"&amp;AT154,FALSE),実行度合表集計!$I:$I,AO126,実行度合表集計!$S:$S,$A$107,実行度合表集計!$D:$D,"&lt;&gt;")</f>
        <v>0</v>
      </c>
      <c r="AU126" s="862">
        <f ca="1">AT126-SUMIFS(実行度合表集計!$Q:$Q,実行度合表集計!$I:$I,AO126,実行度合表集計!$S:$S,$A$107,実行度合表集計!$D:$D,"&lt;&gt;")*1000</f>
        <v>0</v>
      </c>
      <c r="AV126" s="865">
        <f ca="1">SUMIFS(INDIRECT("実行度合表集計!C"&amp;AV154,FALSE),実行度合表集計!$I:$I,AO126,実行度合表集計!$S:$S,$A$107,実行度合表集計!$D:$D,"&lt;&gt;")*集計フラグ20</f>
        <v>0</v>
      </c>
      <c r="AW126" s="1696">
        <f>集計グループ20</f>
        <v>0</v>
      </c>
      <c r="AX126" s="1697"/>
      <c r="AY126" s="1698"/>
      <c r="AZ126" s="862">
        <f ca="1">SUMIFS(INDIRECT("実行度合表集計!C"&amp;AZ154,FALSE),実行度合表集計!$I:$I,AW126,実行度合表集計!$S:$S,$A$107,実行度合表集計!$D:$D,"&lt;&gt;")</f>
        <v>0</v>
      </c>
      <c r="BA126" s="863" t="str">
        <f t="shared" ca="1" si="161"/>
        <v/>
      </c>
      <c r="BB126" s="864">
        <f ca="1">SUMIFS(INDIRECT("実行度合表集計!C"&amp;BB154,FALSE),実行度合表集計!$I:$I,AW126,実行度合表集計!$S:$S,$A$107,実行度合表集計!$D:$D,"&lt;&gt;")</f>
        <v>0</v>
      </c>
      <c r="BC126" s="862">
        <f ca="1">BB126-SUMIFS(実行度合表集計!$Q:$Q,実行度合表集計!$I:$I,AW126,実行度合表集計!$S:$S,$A$107,実行度合表集計!$D:$D,"&lt;&gt;")*1000</f>
        <v>0</v>
      </c>
      <c r="BD126" s="865">
        <f ca="1">SUMIFS(INDIRECT("実行度合表集計!C"&amp;BD154,FALSE),実行度合表集計!$I:$I,AW126,実行度合表集計!$S:$S,$A$107,実行度合表集計!$D:$D,"&lt;&gt;")*集計フラグ20</f>
        <v>0</v>
      </c>
      <c r="BE126" s="866">
        <f t="shared" ca="1" si="150"/>
        <v>0</v>
      </c>
      <c r="BF126" s="863" t="str">
        <f t="shared" ca="1" si="175"/>
        <v/>
      </c>
      <c r="BG126" s="862">
        <f t="shared" ca="1" si="151"/>
        <v>0</v>
      </c>
      <c r="BH126" s="867">
        <f t="shared" ca="1" si="152"/>
        <v>0</v>
      </c>
      <c r="BI126" s="1712"/>
      <c r="BJ126" s="854" t="s">
        <v>305</v>
      </c>
      <c r="BK126" s="1696">
        <f>集計グループ20</f>
        <v>0</v>
      </c>
      <c r="BL126" s="1697"/>
      <c r="BM126" s="1698"/>
      <c r="BN126" s="862">
        <f ca="1">SUMIFS(INDIRECT("実行度合表集計!C"&amp;BN154,FALSE),実行度合表集計!$I:$I,BK126,実行度合表集計!$S:$S,$A$107,実行度合表集計!$D:$D,"&lt;&gt;")</f>
        <v>0</v>
      </c>
      <c r="BO126" s="863" t="str">
        <f t="shared" ca="1" si="163"/>
        <v/>
      </c>
      <c r="BP126" s="864">
        <f ca="1">SUMIFS(INDIRECT("実行度合表集計!C"&amp;BP154,FALSE),実行度合表集計!$I:$I,BK126,実行度合表集計!$S:$S,$A$107,実行度合表集計!$D:$D,"&lt;&gt;")</f>
        <v>0</v>
      </c>
      <c r="BQ126" s="862">
        <f ca="1">BP126-SUMIFS(実行度合表集計!$Q:$Q,実行度合表集計!$I:$I,BK126,実行度合表集計!$S:$S,$A$107,実行度合表集計!$D:$D,"&lt;&gt;")*1000</f>
        <v>0</v>
      </c>
      <c r="BR126" s="865">
        <f ca="1">SUMIFS(INDIRECT("実行度合表集計!C"&amp;BR154,FALSE),実行度合表集計!$I:$I,BK126,実行度合表集計!$S:$S,$A$107,実行度合表集計!$D:$D,"&lt;&gt;")*集計フラグ20</f>
        <v>0</v>
      </c>
      <c r="BS126" s="1696">
        <f>集計グループ20</f>
        <v>0</v>
      </c>
      <c r="BT126" s="1697"/>
      <c r="BU126" s="1698"/>
      <c r="BV126" s="862">
        <f ca="1">SUMIFS(INDIRECT("実行度合表集計!C"&amp;BV154,FALSE),実行度合表集計!$I:$I,BS126,実行度合表集計!$S:$S,$A$107,実行度合表集計!$D:$D,"&lt;&gt;")</f>
        <v>0</v>
      </c>
      <c r="BW126" s="863" t="str">
        <f t="shared" ca="1" si="164"/>
        <v/>
      </c>
      <c r="BX126" s="864">
        <f ca="1">SUMIFS(INDIRECT("実行度合表集計!C"&amp;BX154,FALSE),実行度合表集計!$I:$I,BS126,実行度合表集計!$S:$S,$A$107,実行度合表集計!$D:$D,"&lt;&gt;")</f>
        <v>0</v>
      </c>
      <c r="BY126" s="862">
        <f ca="1">BX126-SUMIFS(実行度合表集計!$Q:$Q,実行度合表集計!$I:$I,BS126,実行度合表集計!$S:$S,$A$107,実行度合表集計!$D:$D,"&lt;&gt;")*1000</f>
        <v>0</v>
      </c>
      <c r="BZ126" s="865">
        <f ca="1">SUMIFS(INDIRECT("実行度合表集計!C"&amp;BZ154,FALSE),実行度合表集計!$I:$I,BS126,実行度合表集計!$S:$S,$A$107,実行度合表集計!$D:$D,"&lt;&gt;")*集計フラグ20</f>
        <v>0</v>
      </c>
      <c r="CA126" s="1696">
        <f>集計グループ20</f>
        <v>0</v>
      </c>
      <c r="CB126" s="1697"/>
      <c r="CC126" s="1698"/>
      <c r="CD126" s="862">
        <f ca="1">SUMIFS(INDIRECT("実行度合表集計!C"&amp;CD154,FALSE),実行度合表集計!$I:$I,CA126,実行度合表集計!$S:$S,$A$107,実行度合表集計!$D:$D,"&lt;&gt;")</f>
        <v>0</v>
      </c>
      <c r="CE126" s="863" t="str">
        <f t="shared" ca="1" si="165"/>
        <v/>
      </c>
      <c r="CF126" s="864">
        <f ca="1">SUMIFS(INDIRECT("実行度合表集計!C"&amp;CF154,FALSE),実行度合表集計!$I:$I,CA126,実行度合表集計!$S:$S,$A$107,実行度合表集計!$D:$D,"&lt;&gt;")</f>
        <v>0</v>
      </c>
      <c r="CG126" s="862">
        <f ca="1">CF126-SUMIFS(実行度合表集計!$Q:$Q,実行度合表集計!$I:$I,CA126,実行度合表集計!$S:$S,$A$107,実行度合表集計!$D:$D,"&lt;&gt;")*1000</f>
        <v>0</v>
      </c>
      <c r="CH126" s="865">
        <f ca="1">SUMIFS(INDIRECT("実行度合表集計!C"&amp;CH154,FALSE),実行度合表集計!$I:$I,CA126,実行度合表集計!$S:$S,$A$107,実行度合表集計!$D:$D,"&lt;&gt;")*集計フラグ20</f>
        <v>0</v>
      </c>
      <c r="CI126" s="866">
        <f t="shared" ca="1" si="166"/>
        <v>0</v>
      </c>
      <c r="CJ126" s="863" t="str">
        <f t="shared" ca="1" si="167"/>
        <v/>
      </c>
      <c r="CK126" s="862">
        <f t="shared" ca="1" si="168"/>
        <v>0</v>
      </c>
      <c r="CL126" s="865">
        <f t="shared" ca="1" si="169"/>
        <v>0</v>
      </c>
      <c r="CM126" s="1712"/>
      <c r="CN126" s="854" t="s">
        <v>305</v>
      </c>
      <c r="CO126" s="1696">
        <f>集計グループ20</f>
        <v>0</v>
      </c>
      <c r="CP126" s="1697"/>
      <c r="CQ126" s="1698"/>
      <c r="CR126" s="862">
        <f ca="1">SUMIFS(INDIRECT("実行度合表集計!C"&amp;CR154,FALSE),実行度合表集計!$I:$I,CO126,実行度合表集計!$S:$S,$A$107,実行度合表集計!$D:$D,"&lt;&gt;")</f>
        <v>0</v>
      </c>
      <c r="CS126" s="863" t="str">
        <f t="shared" ca="1" si="170"/>
        <v/>
      </c>
      <c r="CT126" s="864">
        <f ca="1">SUMIFS(INDIRECT("実行度合表集計!C"&amp;CT154,FALSE),実行度合表集計!$I:$I,CO126,実行度合表集計!$S:$S,$A$107,実行度合表集計!$D:$D,"&lt;&gt;")</f>
        <v>0</v>
      </c>
      <c r="CU126" s="862">
        <f ca="1">CT126-SUMIFS(実行度合表集計!$Q:$Q,実行度合表集計!$I:$I,CO126,実行度合表集計!$S:$S,$A$107,実行度合表集計!$D:$D,"&lt;&gt;")*1000</f>
        <v>0</v>
      </c>
      <c r="CV126" s="865">
        <f ca="1">SUMIFS(INDIRECT("実行度合表集計!C"&amp;CV154,FALSE),実行度合表集計!$I:$I,CO126,実行度合表集計!$S:$S,$A$107,実行度合表集計!$D:$D,"&lt;&gt;")*集計フラグ20</f>
        <v>0</v>
      </c>
      <c r="CW126" s="1696">
        <f>集計グループ20</f>
        <v>0</v>
      </c>
      <c r="CX126" s="1697"/>
      <c r="CY126" s="1698"/>
      <c r="CZ126" s="862">
        <f ca="1">SUMIFS(INDIRECT("実行度合表集計!C"&amp;CZ154,FALSE),実行度合表集計!$I:$I,CW126,実行度合表集計!$S:$S,$A$107,実行度合表集計!$D:$D,"&lt;&gt;")</f>
        <v>0</v>
      </c>
      <c r="DA126" s="863" t="str">
        <f t="shared" ca="1" si="171"/>
        <v/>
      </c>
      <c r="DB126" s="864">
        <f ca="1">SUMIFS(INDIRECT("実行度合表集計!C"&amp;DB154,FALSE),実行度合表集計!$I:$I,CW126,実行度合表集計!$S:$S,$A$107,実行度合表集計!$D:$D,"&lt;&gt;")</f>
        <v>0</v>
      </c>
      <c r="DC126" s="862">
        <f ca="1">DB126-SUMIFS(実行度合表集計!$Q:$Q,実行度合表集計!$I:$I,CW126,実行度合表集計!$S:$S,$A$107,実行度合表集計!$D:$D,"&lt;&gt;")*1000</f>
        <v>0</v>
      </c>
      <c r="DD126" s="865">
        <f ca="1">SUMIFS(INDIRECT("実行度合表集計!C"&amp;DD154,FALSE),実行度合表集計!$I:$I,CW126,実行度合表集計!$S:$S,$A$107,実行度合表集計!$D:$D,"&lt;&gt;")*集計フラグ20</f>
        <v>0</v>
      </c>
      <c r="DE126" s="1696">
        <f>集計グループ20</f>
        <v>0</v>
      </c>
      <c r="DF126" s="1697"/>
      <c r="DG126" s="1698"/>
      <c r="DH126" s="862">
        <f ca="1">SUMIFS(INDIRECT("実行度合表集計!C"&amp;DH154,FALSE),実行度合表集計!$I:$I,DE126,実行度合表集計!$S:$S,$A$107,実行度合表集計!$D:$D,"&lt;&gt;")</f>
        <v>0</v>
      </c>
      <c r="DI126" s="863" t="str">
        <f t="shared" ca="1" si="172"/>
        <v/>
      </c>
      <c r="DJ126" s="864">
        <f ca="1">SUMIFS(INDIRECT("実行度合表集計!C"&amp;DJ154,FALSE),実行度合表集計!$I:$I,DE126,実行度合表集計!$S:$S,$A$107,実行度合表集計!$D:$D,"&lt;&gt;")</f>
        <v>0</v>
      </c>
      <c r="DK126" s="862">
        <f ca="1">DJ126-SUMIFS(実行度合表集計!$Q:$Q,実行度合表集計!$I:$I,DE126,実行度合表集計!$S:$S,$A$107,実行度合表集計!$D:$D,"&lt;&gt;")*1000</f>
        <v>0</v>
      </c>
      <c r="DL126" s="865">
        <f ca="1">SUMIFS(INDIRECT("実行度合表集計!C"&amp;DL154,FALSE),実行度合表集計!$I:$I,DE126,実行度合表集計!$S:$S,$A$107,実行度合表集計!$D:$D,"&lt;&gt;")*集計フラグ20</f>
        <v>0</v>
      </c>
      <c r="DM126" s="866">
        <f t="shared" ca="1" si="153"/>
        <v>0</v>
      </c>
      <c r="DN126" s="863" t="str">
        <f t="shared" ca="1" si="173"/>
        <v/>
      </c>
      <c r="DO126" s="862">
        <f t="shared" ca="1" si="174"/>
        <v>0</v>
      </c>
      <c r="DP126" s="867">
        <f t="shared" ca="1" si="154"/>
        <v>0</v>
      </c>
      <c r="DR126" s="970"/>
      <c r="DS126" s="852"/>
      <c r="DT126" s="853"/>
    </row>
    <row r="127" spans="1:124" ht="14.1" customHeight="1" x14ac:dyDescent="0.25">
      <c r="A127" s="1693" t="s">
        <v>43</v>
      </c>
      <c r="B127" s="843" t="s">
        <v>33</v>
      </c>
      <c r="C127" s="1797" t="str">
        <f>集計グループ1</f>
        <v>アクティエ</v>
      </c>
      <c r="D127" s="1798"/>
      <c r="E127" s="1799"/>
      <c r="F127" s="844" t="e">
        <f ca="1">SUMIFS(INDIRECT("実行度合表集計!C"&amp;F154,FALSE),実行度合表集計!$I:$I,C127,実行度合表集計!$S:$S,$A$127,実行度合表集計!$D:$D,"&lt;&gt;")</f>
        <v>#REF!</v>
      </c>
      <c r="G127" s="849" t="e">
        <f ca="1">IF(F127&lt;&gt;0,H127/F127,"")</f>
        <v>#REF!</v>
      </c>
      <c r="H127" s="868" t="e">
        <f ca="1">SUMIFS(INDIRECT("実行度合表集計!C"&amp;H154,FALSE),実行度合表集計!$I:$I,C127,実行度合表集計!$S:$S,$A$127,実行度合表集計!$D:$D,"&lt;&gt;")</f>
        <v>#REF!</v>
      </c>
      <c r="I127" s="844" t="e">
        <f ca="1">H127-SUMIFS(実行度合表集計!$Q:$Q,実行度合表集計!$I:$I,C127,実行度合表集計!$S:$S,$A$127,実行度合表集計!$D:$D,"&lt;&gt;")*1000</f>
        <v>#REF!</v>
      </c>
      <c r="J127" s="847" t="e">
        <f ca="1">SUMIFS(INDIRECT("実行度合表集計!C"&amp;J154,FALSE),実行度合表集計!$I:$I,C127,実行度合表集計!$S:$S,$A$127,実行度合表集計!$D:$D,"&lt;&gt;")*集計フラグ1</f>
        <v>#REF!</v>
      </c>
      <c r="K127" s="1797" t="str">
        <f>集計グループ1</f>
        <v>アクティエ</v>
      </c>
      <c r="L127" s="1798"/>
      <c r="M127" s="1799"/>
      <c r="N127" s="844" t="e">
        <f ca="1">SUMIFS(INDIRECT("実行度合表集計!C"&amp;N154,FALSE),実行度合表集計!$I:$I,K127,実行度合表集計!$S:$S,$A$127,実行度合表集計!$D:$D,"&lt;&gt;")</f>
        <v>#REF!</v>
      </c>
      <c r="O127" s="849" t="e">
        <f ca="1">IF(N127&lt;&gt;0,P127/N127,"")</f>
        <v>#REF!</v>
      </c>
      <c r="P127" s="868" t="e">
        <f ca="1">SUMIFS(INDIRECT("実行度合表集計!C"&amp;P154,FALSE),実行度合表集計!$I:$I,K127,実行度合表集計!$S:$S,$A$127,実行度合表集計!$D:$D,"&lt;&gt;")</f>
        <v>#REF!</v>
      </c>
      <c r="Q127" s="844" t="e">
        <f ca="1">P127-SUMIFS(実行度合表集計!$Q:$Q,実行度合表集計!$I:$I,K127,実行度合表集計!$S:$S,$A$127,実行度合表集計!$D:$D,"&lt;&gt;")*1000</f>
        <v>#REF!</v>
      </c>
      <c r="R127" s="847" t="e">
        <f ca="1">SUMIFS(INDIRECT("実行度合表集計!C"&amp;R154,FALSE),実行度合表集計!$I:$I,K127,実行度合表集計!$S:$S,$A$127,実行度合表集計!$D:$D,"&lt;&gt;")*集計フラグ1</f>
        <v>#REF!</v>
      </c>
      <c r="S127" s="1797" t="str">
        <f>集計グループ1</f>
        <v>アクティエ</v>
      </c>
      <c r="T127" s="1798"/>
      <c r="U127" s="1799"/>
      <c r="V127" s="844" t="e">
        <f ca="1">SUMIFS(INDIRECT("実行度合表集計!C"&amp;V154,FALSE),実行度合表集計!$I:$I,S127,実行度合表集計!$S:$S,$A$127,実行度合表集計!$D:$D,"&lt;&gt;")</f>
        <v>#REF!</v>
      </c>
      <c r="W127" s="849" t="e">
        <f ca="1">IF(V127&lt;&gt;0,X127/V127,"")</f>
        <v>#REF!</v>
      </c>
      <c r="X127" s="868" t="e">
        <f ca="1">SUMIFS(INDIRECT("実行度合表集計!C"&amp;X154,FALSE),実行度合表集計!$I:$I,S127,実行度合表集計!$S:$S,$A$127,実行度合表集計!$D:$D,"&lt;&gt;")</f>
        <v>#REF!</v>
      </c>
      <c r="Y127" s="844" t="e">
        <f ca="1">X127-SUMIFS(実行度合表集計!$Q:$Q,実行度合表集計!$I:$I,S127,実行度合表集計!$S:$S,$A$127,実行度合表集計!$D:$D,"&lt;&gt;")*1000</f>
        <v>#REF!</v>
      </c>
      <c r="Z127" s="847" t="e">
        <f ca="1">SUMIFS(INDIRECT("実行度合表集計!C"&amp;Z154,FALSE),実行度合表集計!$I:$I,S127,実行度合表集計!$S:$S,$A$127,実行度合表集計!$D:$D,"&lt;&gt;")*集計フラグ1</f>
        <v>#REF!</v>
      </c>
      <c r="AA127" s="848" t="e">
        <f t="shared" ref="AA127:AA146" ca="1" si="176">SUMIF($F$4:$Z$4,"請負金額",F127:Z127)</f>
        <v>#REF!</v>
      </c>
      <c r="AB127" s="849" t="e">
        <f ca="1">IF(AA127&lt;&gt;0,SUMIF($F$4:$Z$4,"利益額",F127:Z127)/AA127,"")</f>
        <v>#REF!</v>
      </c>
      <c r="AC127" s="844" t="e">
        <f t="shared" ref="AC127:AC146" ca="1" si="177">SUMIF($F$4:$Z$4,"経常利益",F127:Z127)</f>
        <v>#REF!</v>
      </c>
      <c r="AD127" s="847" t="e">
        <f t="shared" ref="AD127:AD146" ca="1" si="178">SUMIF($F$4:$Z$4,"棟数",F127:Z127)</f>
        <v>#REF!</v>
      </c>
      <c r="AE127" s="1693" t="s">
        <v>43</v>
      </c>
      <c r="AF127" s="843" t="s">
        <v>33</v>
      </c>
      <c r="AG127" s="1797" t="str">
        <f>集計グループ1</f>
        <v>アクティエ</v>
      </c>
      <c r="AH127" s="1798"/>
      <c r="AI127" s="1799"/>
      <c r="AJ127" s="844" t="e">
        <f ca="1">SUMIFS(INDIRECT("実行度合表集計!C"&amp;AJ154,FALSE),実行度合表集計!$I:$I,AG127,実行度合表集計!$S:$S,$A$127,実行度合表集計!$D:$D,"&lt;&gt;")</f>
        <v>#REF!</v>
      </c>
      <c r="AK127" s="849" t="e">
        <f ca="1">IF(AJ127&lt;&gt;0,AL127/AJ127,"")</f>
        <v>#REF!</v>
      </c>
      <c r="AL127" s="868" t="e">
        <f ca="1">SUMIFS(INDIRECT("実行度合表集計!C"&amp;AL154,FALSE),実行度合表集計!$I:$I,AG127,実行度合表集計!$S:$S,$A$127,実行度合表集計!$D:$D,"&lt;&gt;")</f>
        <v>#REF!</v>
      </c>
      <c r="AM127" s="844" t="e">
        <f ca="1">AL127-SUMIFS(実行度合表集計!$Q:$Q,実行度合表集計!$I:$I,AG127,実行度合表集計!$S:$S,$A$127,実行度合表集計!$D:$D,"&lt;&gt;")*1000</f>
        <v>#REF!</v>
      </c>
      <c r="AN127" s="847" t="e">
        <f ca="1">SUMIFS(INDIRECT("実行度合表集計!C"&amp;AN154,FALSE),実行度合表集計!$I:$I,AG127,実行度合表集計!$S:$S,$A$127,実行度合表集計!$D:$D,"&lt;&gt;")*集計フラグ1</f>
        <v>#REF!</v>
      </c>
      <c r="AO127" s="1797" t="str">
        <f>集計グループ1</f>
        <v>アクティエ</v>
      </c>
      <c r="AP127" s="1798"/>
      <c r="AQ127" s="1799"/>
      <c r="AR127" s="844" t="e">
        <f ca="1">SUMIFS(INDIRECT("実行度合表集計!C"&amp;AR154,FALSE),実行度合表集計!$I:$I,AO127,実行度合表集計!$S:$S,$A$127,実行度合表集計!$D:$D,"&lt;&gt;")</f>
        <v>#REF!</v>
      </c>
      <c r="AS127" s="849" t="e">
        <f ca="1">IF(AR127&lt;&gt;0,AT127/AR127,"")</f>
        <v>#REF!</v>
      </c>
      <c r="AT127" s="868" t="e">
        <f ca="1">SUMIFS(INDIRECT("実行度合表集計!C"&amp;AT154,FALSE),実行度合表集計!$I:$I,AO127,実行度合表集計!$S:$S,$A$127,実行度合表集計!$D:$D,"&lt;&gt;")</f>
        <v>#REF!</v>
      </c>
      <c r="AU127" s="844" t="e">
        <f ca="1">AT127-SUMIFS(実行度合表集計!$Q:$Q,実行度合表集計!$I:$I,AO127,実行度合表集計!$S:$S,$A$127,実行度合表集計!$D:$D,"&lt;&gt;")*1000</f>
        <v>#REF!</v>
      </c>
      <c r="AV127" s="847" t="e">
        <f ca="1">SUMIFS(INDIRECT("実行度合表集計!C"&amp;AV154,FALSE),実行度合表集計!$I:$I,AO127,実行度合表集計!$S:$S,$A$127,実行度合表集計!$D:$D,"&lt;&gt;")*集計フラグ1</f>
        <v>#REF!</v>
      </c>
      <c r="AW127" s="1797" t="str">
        <f>集計グループ1</f>
        <v>アクティエ</v>
      </c>
      <c r="AX127" s="1798"/>
      <c r="AY127" s="1799"/>
      <c r="AZ127" s="844" t="e">
        <f ca="1">SUMIFS(INDIRECT("実行度合表集計!C"&amp;AZ154,FALSE),実行度合表集計!$I:$I,AW127,実行度合表集計!$S:$S,$A$127,実行度合表集計!$D:$D,"&lt;&gt;")</f>
        <v>#REF!</v>
      </c>
      <c r="BA127" s="849" t="e">
        <f ca="1">IF(AZ127&lt;&gt;0,BB127/AZ127,"")</f>
        <v>#REF!</v>
      </c>
      <c r="BB127" s="868" t="e">
        <f ca="1">SUMIFS(INDIRECT("実行度合表集計!C"&amp;BB154,FALSE),実行度合表集計!$I:$I,AW127,実行度合表集計!$S:$S,$A$127,実行度合表集計!$D:$D,"&lt;&gt;")</f>
        <v>#REF!</v>
      </c>
      <c r="BC127" s="844" t="e">
        <f ca="1">BB127-SUMIFS(実行度合表集計!$Q:$Q,実行度合表集計!$I:$I,AW127,実行度合表集計!$S:$S,$A$127,実行度合表集計!$D:$D,"&lt;&gt;")*1000</f>
        <v>#REF!</v>
      </c>
      <c r="BD127" s="847" t="e">
        <f ca="1">SUMIFS(INDIRECT("実行度合表集計!C"&amp;BD154,FALSE),実行度合表集計!$I:$I,AW127,実行度合表集計!$S:$S,$A$127,実行度合表集計!$D:$D,"&lt;&gt;")*集計フラグ1</f>
        <v>#REF!</v>
      </c>
      <c r="BE127" s="848" t="e">
        <f t="shared" ref="BE127:BE146" ca="1" si="179">SUMIF($F$4:$BD$4,"請負金額",F127:BD127)</f>
        <v>#REF!</v>
      </c>
      <c r="BF127" s="849" t="e">
        <f ca="1">IF(BE127&lt;&gt;0,SUMIF($F$4:$BD$4,"利益額",F127:BD127)/BE127,"")</f>
        <v>#REF!</v>
      </c>
      <c r="BG127" s="844" t="e">
        <f t="shared" ref="BG127:BG146" ca="1" si="180">SUMIF($F$4:$BD$4,"経常利益",F127:BD127)</f>
        <v>#REF!</v>
      </c>
      <c r="BH127" s="850" t="e">
        <f t="shared" ref="BH127:BH146" ca="1" si="181">SUMIF($F$4:$BD$4,"棟数",F127:BD127)</f>
        <v>#REF!</v>
      </c>
      <c r="BI127" s="1693" t="s">
        <v>43</v>
      </c>
      <c r="BJ127" s="843" t="s">
        <v>33</v>
      </c>
      <c r="BK127" s="1797" t="str">
        <f>集計グループ1</f>
        <v>アクティエ</v>
      </c>
      <c r="BL127" s="1798"/>
      <c r="BM127" s="1799"/>
      <c r="BN127" s="844" t="e">
        <f ca="1">SUMIFS(INDIRECT("実行度合表集計!C"&amp;BN154,FALSE),実行度合表集計!$I:$I,BK127,実行度合表集計!$S:$S,$A$127,実行度合表集計!$D:$D,"&lt;&gt;")</f>
        <v>#REF!</v>
      </c>
      <c r="BO127" s="849" t="e">
        <f ca="1">IF(BN127&lt;&gt;0,BP127/BN127,"")</f>
        <v>#REF!</v>
      </c>
      <c r="BP127" s="868" t="e">
        <f ca="1">SUMIFS(INDIRECT("実行度合表集計!C"&amp;BP154,FALSE),実行度合表集計!$I:$I,BK127,実行度合表集計!$S:$S,$A$127,実行度合表集計!$D:$D,"&lt;&gt;")</f>
        <v>#REF!</v>
      </c>
      <c r="BQ127" s="844" t="e">
        <f ca="1">BP127-SUMIFS(実行度合表集計!$Q:$Q,実行度合表集計!$I:$I,BK127,実行度合表集計!$S:$S,$A$127,実行度合表集計!$D:$D,"&lt;&gt;")*1000</f>
        <v>#REF!</v>
      </c>
      <c r="BR127" s="847" t="e">
        <f ca="1">SUMIFS(INDIRECT("実行度合表集計!C"&amp;BR154,FALSE),実行度合表集計!$I:$I,BK127,実行度合表集計!$S:$S,$A$127,実行度合表集計!$D:$D,"&lt;&gt;")*集計フラグ1</f>
        <v>#REF!</v>
      </c>
      <c r="BS127" s="1797" t="str">
        <f>集計グループ1</f>
        <v>アクティエ</v>
      </c>
      <c r="BT127" s="1798"/>
      <c r="BU127" s="1799"/>
      <c r="BV127" s="844" t="e">
        <f ca="1">SUMIFS(INDIRECT("実行度合表集計!C"&amp;BV154,FALSE),実行度合表集計!$I:$I,BS127,実行度合表集計!$S:$S,$A$127,実行度合表集計!$D:$D,"&lt;&gt;")</f>
        <v>#REF!</v>
      </c>
      <c r="BW127" s="849" t="e">
        <f ca="1">IF(BV127&lt;&gt;0,BX127/BV127,"")</f>
        <v>#REF!</v>
      </c>
      <c r="BX127" s="868" t="e">
        <f ca="1">SUMIFS(INDIRECT("実行度合表集計!C"&amp;BX154,FALSE),実行度合表集計!$I:$I,BS127,実行度合表集計!$S:$S,$A$127,実行度合表集計!$D:$D,"&lt;&gt;")</f>
        <v>#REF!</v>
      </c>
      <c r="BY127" s="844" t="e">
        <f ca="1">BX127-SUMIFS(実行度合表集計!$Q:$Q,実行度合表集計!$I:$I,BS127,実行度合表集計!$S:$S,$A$127,実行度合表集計!$D:$D,"&lt;&gt;")*1000</f>
        <v>#REF!</v>
      </c>
      <c r="BZ127" s="847" t="e">
        <f ca="1">SUMIFS(INDIRECT("実行度合表集計!C"&amp;BZ154,FALSE),実行度合表集計!$I:$I,BS127,実行度合表集計!$S:$S,$A$127,実行度合表集計!$D:$D,"&lt;&gt;")*集計フラグ1</f>
        <v>#REF!</v>
      </c>
      <c r="CA127" s="1797" t="str">
        <f>集計グループ1</f>
        <v>アクティエ</v>
      </c>
      <c r="CB127" s="1798"/>
      <c r="CC127" s="1799"/>
      <c r="CD127" s="844" t="e">
        <f ca="1">SUMIFS(INDIRECT("実行度合表集計!C"&amp;CD154,FALSE),実行度合表集計!$I:$I,CA127,実行度合表集計!$S:$S,$A$127,実行度合表集計!$D:$D,"&lt;&gt;")</f>
        <v>#REF!</v>
      </c>
      <c r="CE127" s="849" t="e">
        <f ca="1">IF(CD127&lt;&gt;0,CF127/CD127,"")</f>
        <v>#REF!</v>
      </c>
      <c r="CF127" s="868" t="e">
        <f ca="1">SUMIFS(INDIRECT("実行度合表集計!C"&amp;CF154,FALSE),実行度合表集計!$I:$I,CA127,実行度合表集計!$S:$S,$A$127,実行度合表集計!$D:$D,"&lt;&gt;")</f>
        <v>#REF!</v>
      </c>
      <c r="CG127" s="844" t="e">
        <f ca="1">CF127-SUMIFS(実行度合表集計!$Q:$Q,実行度合表集計!$I:$I,CA127,実行度合表集計!$S:$S,$A$127,実行度合表集計!$D:$D,"&lt;&gt;")*1000</f>
        <v>#REF!</v>
      </c>
      <c r="CH127" s="847" t="e">
        <f ca="1">SUMIFS(INDIRECT("実行度合表集計!C"&amp;CH154,FALSE),実行度合表集計!$I:$I,CA127,実行度合表集計!$S:$S,$A$127,実行度合表集計!$D:$D,"&lt;&gt;")*集計フラグ1</f>
        <v>#REF!</v>
      </c>
      <c r="CI127" s="848" t="e">
        <f ca="1">SUMIF($BN$4:$CH$4,"請負金額",BN127:CH127)</f>
        <v>#REF!</v>
      </c>
      <c r="CJ127" s="849" t="e">
        <f ca="1">IF(CI127&lt;&gt;0,SUMIF($BN$4:$CH$4,"利益額",BN127:CH127)/CI127,"")</f>
        <v>#REF!</v>
      </c>
      <c r="CK127" s="844" t="e">
        <f ca="1">SUMIF($BN$4:$CH$4,"経常利益",BN127:CH127)</f>
        <v>#REF!</v>
      </c>
      <c r="CL127" s="847" t="e">
        <f ca="1">SUMIF($BN$4:$CH$4,"棟数",BN127:CH127)</f>
        <v>#REF!</v>
      </c>
      <c r="CM127" s="1693" t="s">
        <v>43</v>
      </c>
      <c r="CN127" s="843" t="s">
        <v>33</v>
      </c>
      <c r="CO127" s="1797" t="str">
        <f>集計グループ1</f>
        <v>アクティエ</v>
      </c>
      <c r="CP127" s="1798"/>
      <c r="CQ127" s="1799"/>
      <c r="CR127" s="844" t="e">
        <f ca="1">SUMIFS(INDIRECT("実行度合表集計!C"&amp;CR154,FALSE),実行度合表集計!$I:$I,CO127,実行度合表集計!$S:$S,$A$127,実行度合表集計!$D:$D,"&lt;&gt;")</f>
        <v>#REF!</v>
      </c>
      <c r="CS127" s="849" t="e">
        <f ca="1">IF(CR127&lt;&gt;0,CT127/CR127,"")</f>
        <v>#REF!</v>
      </c>
      <c r="CT127" s="868" t="e">
        <f ca="1">SUMIFS(INDIRECT("実行度合表集計!C"&amp;CT154,FALSE),実行度合表集計!$I:$I,CO127,実行度合表集計!$S:$S,$A$127,実行度合表集計!$D:$D,"&lt;&gt;")</f>
        <v>#REF!</v>
      </c>
      <c r="CU127" s="844" t="e">
        <f ca="1">CT127-SUMIFS(実行度合表集計!$Q:$Q,実行度合表集計!$I:$I,CO127,実行度合表集計!$S:$S,$A$127,実行度合表集計!$D:$D,"&lt;&gt;")*1000</f>
        <v>#REF!</v>
      </c>
      <c r="CV127" s="847" t="e">
        <f ca="1">SUMIFS(INDIRECT("実行度合表集計!C"&amp;CV154,FALSE),実行度合表集計!$I:$I,CO127,実行度合表集計!$S:$S,$A$127,実行度合表集計!$D:$D,"&lt;&gt;")*集計フラグ1</f>
        <v>#REF!</v>
      </c>
      <c r="CW127" s="1797" t="str">
        <f>集計グループ1</f>
        <v>アクティエ</v>
      </c>
      <c r="CX127" s="1798"/>
      <c r="CY127" s="1799"/>
      <c r="CZ127" s="844" t="e">
        <f ca="1">SUMIFS(INDIRECT("実行度合表集計!C"&amp;CZ154,FALSE),実行度合表集計!$I:$I,CW127,実行度合表集計!$S:$S,$A$127,実行度合表集計!$D:$D,"&lt;&gt;")</f>
        <v>#REF!</v>
      </c>
      <c r="DA127" s="849" t="e">
        <f ca="1">IF(CZ127&lt;&gt;0,DB127/CZ127,"")</f>
        <v>#REF!</v>
      </c>
      <c r="DB127" s="868" t="e">
        <f ca="1">SUMIFS(INDIRECT("実行度合表集計!C"&amp;DB154,FALSE),実行度合表集計!$I:$I,CW127,実行度合表集計!$S:$S,$A$127,実行度合表集計!$D:$D,"&lt;&gt;")</f>
        <v>#REF!</v>
      </c>
      <c r="DC127" s="844" t="e">
        <f ca="1">DB127-SUMIFS(実行度合表集計!$Q:$Q,実行度合表集計!$I:$I,CW127,実行度合表集計!$S:$S,$A$127,実行度合表集計!$D:$D,"&lt;&gt;")*1000</f>
        <v>#REF!</v>
      </c>
      <c r="DD127" s="847" t="e">
        <f ca="1">SUMIFS(INDIRECT("実行度合表集計!C"&amp;DD154,FALSE),実行度合表集計!$I:$I,CW127,実行度合表集計!$S:$S,$A$127,実行度合表集計!$D:$D,"&lt;&gt;")*集計フラグ1</f>
        <v>#REF!</v>
      </c>
      <c r="DE127" s="1797" t="str">
        <f>集計グループ1</f>
        <v>アクティエ</v>
      </c>
      <c r="DF127" s="1798"/>
      <c r="DG127" s="1799"/>
      <c r="DH127" s="844" t="e">
        <f ca="1">SUMIFS(INDIRECT("実行度合表集計!C"&amp;DH154,FALSE),実行度合表集計!$I:$I,DE127,実行度合表集計!$S:$S,$A$127,実行度合表集計!$D:$D,"&lt;&gt;")</f>
        <v>#REF!</v>
      </c>
      <c r="DI127" s="849" t="e">
        <f ca="1">IF(DH127&lt;&gt;0,DJ127/DH127,"")</f>
        <v>#REF!</v>
      </c>
      <c r="DJ127" s="868" t="e">
        <f ca="1">SUMIFS(INDIRECT("実行度合表集計!C"&amp;DJ154,FALSE),実行度合表集計!$I:$I,DE127,実行度合表集計!$S:$S,$A$127,実行度合表集計!$D:$D,"&lt;&gt;")</f>
        <v>#REF!</v>
      </c>
      <c r="DK127" s="844" t="e">
        <f ca="1">DJ127-SUMIFS(実行度合表集計!$Q:$Q,実行度合表集計!$I:$I,DE127,実行度合表集計!$S:$S,$A$127,実行度合表集計!$D:$D,"&lt;&gt;")*1000</f>
        <v>#REF!</v>
      </c>
      <c r="DL127" s="847" t="e">
        <f ca="1">SUMIFS(INDIRECT("実行度合表集計!C"&amp;DL154,FALSE),実行度合表集計!$I:$I,DE127,実行度合表集計!$S:$S,$A$127,実行度合表集計!$D:$D,"&lt;&gt;")*集計フラグ1</f>
        <v>#REF!</v>
      </c>
      <c r="DM127" s="848" t="e">
        <f t="shared" ref="DM127:DM146" ca="1" si="182">SUMIF($F$4:$DL$4,"請負金額",F127:DL127)</f>
        <v>#REF!</v>
      </c>
      <c r="DN127" s="849" t="e">
        <f ca="1">IF(DM127&lt;&gt;0,SUMIF($F$4:$DL$4,"利益額",F127:DL127)/DM127,"")</f>
        <v>#REF!</v>
      </c>
      <c r="DO127" s="844" t="e">
        <f ca="1">SUMIF($F$4:$DL$4,"経常利益",F127:DL127)</f>
        <v>#REF!</v>
      </c>
      <c r="DP127" s="850" t="e">
        <f t="shared" ref="DP127:DP146" ca="1" si="183">SUMIF($F$4:$DL$4,"棟数",F127:DL127)</f>
        <v>#REF!</v>
      </c>
      <c r="DR127" s="851"/>
      <c r="DS127" s="852"/>
      <c r="DT127" s="853"/>
    </row>
    <row r="128" spans="1:124" ht="14.1" customHeight="1" x14ac:dyDescent="0.25">
      <c r="A128" s="1659"/>
      <c r="B128" s="854" t="s">
        <v>34</v>
      </c>
      <c r="C128" s="1791" t="str">
        <f>集計グループ2</f>
        <v>ネクストハウス</v>
      </c>
      <c r="D128" s="1792"/>
      <c r="E128" s="1793"/>
      <c r="F128" s="855" t="e">
        <f ca="1">SUMIFS(INDIRECT("実行度合表集計!C"&amp;F154,FALSE),実行度合表集計!$I:$I,C128,実行度合表集計!$S:$S,$A$127,実行度合表集計!$D:$D,"&lt;&gt;")</f>
        <v>#REF!</v>
      </c>
      <c r="G128" s="845" t="e">
        <f t="shared" ref="G128:G146" ca="1" si="184">IF(F128&lt;&gt;0,H128/F128,"")</f>
        <v>#REF!</v>
      </c>
      <c r="H128" s="856" t="e">
        <f ca="1">SUMIFS(INDIRECT("実行度合表集計!C"&amp;H154,FALSE),実行度合表集計!$I:$I,C128,実行度合表集計!$S:$S,$A$127,実行度合表集計!$D:$D,"&lt;&gt;")</f>
        <v>#REF!</v>
      </c>
      <c r="I128" s="855" t="e">
        <f ca="1">H128-SUMIFS(実行度合表集計!$Q:$Q,実行度合表集計!$I:$I,C128,実行度合表集計!$S:$S,$A$127,実行度合表集計!$D:$D,"&lt;&gt;")*1000</f>
        <v>#REF!</v>
      </c>
      <c r="J128" s="857" t="e">
        <f ca="1">SUMIFS(INDIRECT("実行度合表集計!C"&amp;J154,FALSE),実行度合表集計!$I:$I,C128,実行度合表集計!$S:$S,$A$127,実行度合表集計!$D:$D,"&lt;&gt;")*集計フラグ2</f>
        <v>#REF!</v>
      </c>
      <c r="K128" s="1791" t="str">
        <f>集計グループ2</f>
        <v>ネクストハウス</v>
      </c>
      <c r="L128" s="1792"/>
      <c r="M128" s="1793"/>
      <c r="N128" s="855" t="e">
        <f ca="1">SUMIFS(INDIRECT("実行度合表集計!C"&amp;N154,FALSE),実行度合表集計!$I:$I,K128,実行度合表集計!$S:$S,$A$127,実行度合表集計!$D:$D,"&lt;&gt;")</f>
        <v>#REF!</v>
      </c>
      <c r="O128" s="845" t="e">
        <f t="shared" ref="O128:O146" ca="1" si="185">IF(N128&lt;&gt;0,P128/N128,"")</f>
        <v>#REF!</v>
      </c>
      <c r="P128" s="856" t="e">
        <f ca="1">SUMIFS(INDIRECT("実行度合表集計!C"&amp;P154,FALSE),実行度合表集計!$I:$I,K128,実行度合表集計!$S:$S,$A$127,実行度合表集計!$D:$D,"&lt;&gt;")</f>
        <v>#REF!</v>
      </c>
      <c r="Q128" s="855" t="e">
        <f ca="1">P128-SUMIFS(実行度合表集計!$Q:$Q,実行度合表集計!$I:$I,K128,実行度合表集計!$S:$S,$A$127,実行度合表集計!$D:$D,"&lt;&gt;")*1000</f>
        <v>#REF!</v>
      </c>
      <c r="R128" s="857" t="e">
        <f ca="1">SUMIFS(INDIRECT("実行度合表集計!C"&amp;R154,FALSE),実行度合表集計!$I:$I,K128,実行度合表集計!$S:$S,$A$127,実行度合表集計!$D:$D,"&lt;&gt;")*集計フラグ2</f>
        <v>#REF!</v>
      </c>
      <c r="S128" s="1791" t="str">
        <f>集計グループ2</f>
        <v>ネクストハウス</v>
      </c>
      <c r="T128" s="1792"/>
      <c r="U128" s="1793"/>
      <c r="V128" s="855" t="e">
        <f ca="1">SUMIFS(INDIRECT("実行度合表集計!C"&amp;V154,FALSE),実行度合表集計!$I:$I,S128,実行度合表集計!$S:$S,$A$127,実行度合表集計!$D:$D,"&lt;&gt;")</f>
        <v>#REF!</v>
      </c>
      <c r="W128" s="845" t="e">
        <f t="shared" ref="W128:W146" ca="1" si="186">IF(V128&lt;&gt;0,X128/V128,"")</f>
        <v>#REF!</v>
      </c>
      <c r="X128" s="856" t="e">
        <f ca="1">SUMIFS(INDIRECT("実行度合表集計!C"&amp;X154,FALSE),実行度合表集計!$I:$I,S128,実行度合表集計!$S:$S,$A$127,実行度合表集計!$D:$D,"&lt;&gt;")</f>
        <v>#REF!</v>
      </c>
      <c r="Y128" s="855" t="e">
        <f ca="1">X128-SUMIFS(実行度合表集計!$Q:$Q,実行度合表集計!$I:$I,S128,実行度合表集計!$S:$S,$A$127,実行度合表集計!$D:$D,"&lt;&gt;")*1000</f>
        <v>#REF!</v>
      </c>
      <c r="Z128" s="857" t="e">
        <f ca="1">SUMIFS(INDIRECT("実行度合表集計!C"&amp;Z154,FALSE),実行度合表集計!$I:$I,S128,実行度合表集計!$S:$S,$A$127,実行度合表集計!$D:$D,"&lt;&gt;")*集計フラグ2</f>
        <v>#REF!</v>
      </c>
      <c r="AA128" s="858" t="e">
        <f t="shared" ca="1" si="176"/>
        <v>#REF!</v>
      </c>
      <c r="AB128" s="845" t="e">
        <f t="shared" ref="AB128:AB146" ca="1" si="187">IF(AA128&lt;&gt;0,SUMIF($F$4:$Z$4,"利益額",F128:Z128)/AA128,"")</f>
        <v>#REF!</v>
      </c>
      <c r="AC128" s="855" t="e">
        <f t="shared" ca="1" si="177"/>
        <v>#REF!</v>
      </c>
      <c r="AD128" s="857" t="e">
        <f t="shared" ca="1" si="178"/>
        <v>#REF!</v>
      </c>
      <c r="AE128" s="1659"/>
      <c r="AF128" s="854" t="s">
        <v>34</v>
      </c>
      <c r="AG128" s="1791" t="str">
        <f>集計グループ2</f>
        <v>ネクストハウス</v>
      </c>
      <c r="AH128" s="1792"/>
      <c r="AI128" s="1793"/>
      <c r="AJ128" s="855" t="e">
        <f ca="1">SUMIFS(INDIRECT("実行度合表集計!C"&amp;AJ154,FALSE),実行度合表集計!$I:$I,AG128,実行度合表集計!$S:$S,$A$127,実行度合表集計!$D:$D,"&lt;&gt;")</f>
        <v>#REF!</v>
      </c>
      <c r="AK128" s="845" t="e">
        <f t="shared" ref="AK128:AK146" ca="1" si="188">IF(AJ128&lt;&gt;0,AL128/AJ128,"")</f>
        <v>#REF!</v>
      </c>
      <c r="AL128" s="856" t="e">
        <f ca="1">SUMIFS(INDIRECT("実行度合表集計!C"&amp;AL154,FALSE),実行度合表集計!$I:$I,AG128,実行度合表集計!$S:$S,$A$127,実行度合表集計!$D:$D,"&lt;&gt;")</f>
        <v>#REF!</v>
      </c>
      <c r="AM128" s="855" t="e">
        <f ca="1">AL128-SUMIFS(実行度合表集計!$Q:$Q,実行度合表集計!$I:$I,AG128,実行度合表集計!$S:$S,$A$127,実行度合表集計!$D:$D,"&lt;&gt;")*1000</f>
        <v>#REF!</v>
      </c>
      <c r="AN128" s="857" t="e">
        <f ca="1">SUMIFS(INDIRECT("実行度合表集計!C"&amp;AN154,FALSE),実行度合表集計!$I:$I,AG128,実行度合表集計!$S:$S,$A$127,実行度合表集計!$D:$D,"&lt;&gt;")*集計フラグ2</f>
        <v>#REF!</v>
      </c>
      <c r="AO128" s="1791" t="str">
        <f>集計グループ2</f>
        <v>ネクストハウス</v>
      </c>
      <c r="AP128" s="1792"/>
      <c r="AQ128" s="1793"/>
      <c r="AR128" s="855" t="e">
        <f ca="1">SUMIFS(INDIRECT("実行度合表集計!C"&amp;AR154,FALSE),実行度合表集計!$I:$I,AO128,実行度合表集計!$S:$S,$A$127,実行度合表集計!$D:$D,"&lt;&gt;")</f>
        <v>#REF!</v>
      </c>
      <c r="AS128" s="845" t="e">
        <f t="shared" ref="AS128:AS146" ca="1" si="189">IF(AR128&lt;&gt;0,AT128/AR128,"")</f>
        <v>#REF!</v>
      </c>
      <c r="AT128" s="856" t="e">
        <f ca="1">SUMIFS(INDIRECT("実行度合表集計!C"&amp;AT154,FALSE),実行度合表集計!$I:$I,AO128,実行度合表集計!$S:$S,$A$127,実行度合表集計!$D:$D,"&lt;&gt;")</f>
        <v>#REF!</v>
      </c>
      <c r="AU128" s="855" t="e">
        <f ca="1">AT128-SUMIFS(実行度合表集計!$Q:$Q,実行度合表集計!$I:$I,AO128,実行度合表集計!$S:$S,$A$127,実行度合表集計!$D:$D,"&lt;&gt;")*1000</f>
        <v>#REF!</v>
      </c>
      <c r="AV128" s="857" t="e">
        <f ca="1">SUMIFS(INDIRECT("実行度合表集計!C"&amp;AV154,FALSE),実行度合表集計!$I:$I,AO128,実行度合表集計!$S:$S,$A$127,実行度合表集計!$D:$D,"&lt;&gt;")*集計フラグ2</f>
        <v>#REF!</v>
      </c>
      <c r="AW128" s="1791" t="str">
        <f>集計グループ2</f>
        <v>ネクストハウス</v>
      </c>
      <c r="AX128" s="1792"/>
      <c r="AY128" s="1793"/>
      <c r="AZ128" s="855" t="e">
        <f ca="1">SUMIFS(INDIRECT("実行度合表集計!C"&amp;AZ154,FALSE),実行度合表集計!$I:$I,AW128,実行度合表集計!$S:$S,$A$127,実行度合表集計!$D:$D,"&lt;&gt;")</f>
        <v>#REF!</v>
      </c>
      <c r="BA128" s="845" t="e">
        <f t="shared" ref="BA128:BA146" ca="1" si="190">IF(AZ128&lt;&gt;0,BB128/AZ128,"")</f>
        <v>#REF!</v>
      </c>
      <c r="BB128" s="856" t="e">
        <f ca="1">SUMIFS(INDIRECT("実行度合表集計!C"&amp;BB154,FALSE),実行度合表集計!$I:$I,AW128,実行度合表集計!$S:$S,$A$127,実行度合表集計!$D:$D,"&lt;&gt;")</f>
        <v>#REF!</v>
      </c>
      <c r="BC128" s="855" t="e">
        <f ca="1">BB128-SUMIFS(実行度合表集計!$Q:$Q,実行度合表集計!$I:$I,AW128,実行度合表集計!$S:$S,$A$127,実行度合表集計!$D:$D,"&lt;&gt;")*1000</f>
        <v>#REF!</v>
      </c>
      <c r="BD128" s="857" t="e">
        <f ca="1">SUMIFS(INDIRECT("実行度合表集計!C"&amp;BD154,FALSE),実行度合表集計!$I:$I,AW128,実行度合表集計!$S:$S,$A$127,実行度合表集計!$D:$D,"&lt;&gt;")*集計フラグ2</f>
        <v>#REF!</v>
      </c>
      <c r="BE128" s="858" t="e">
        <f t="shared" ca="1" si="179"/>
        <v>#REF!</v>
      </c>
      <c r="BF128" s="845" t="e">
        <f t="shared" ref="BF128:BF135" ca="1" si="191">IF(BE128&lt;&gt;0,SUMIF($F$4:$BD$4,"利益額",F128:BD128)/BE128,"")</f>
        <v>#REF!</v>
      </c>
      <c r="BG128" s="855" t="e">
        <f t="shared" ca="1" si="180"/>
        <v>#REF!</v>
      </c>
      <c r="BH128" s="859" t="e">
        <f t="shared" ca="1" si="181"/>
        <v>#REF!</v>
      </c>
      <c r="BI128" s="1659"/>
      <c r="BJ128" s="854" t="s">
        <v>34</v>
      </c>
      <c r="BK128" s="1791" t="str">
        <f>集計グループ2</f>
        <v>ネクストハウス</v>
      </c>
      <c r="BL128" s="1792"/>
      <c r="BM128" s="1793"/>
      <c r="BN128" s="855" t="e">
        <f ca="1">SUMIFS(INDIRECT("実行度合表集計!C"&amp;BN154,FALSE),実行度合表集計!$I:$I,BK128,実行度合表集計!$S:$S,$A$127,実行度合表集計!$D:$D,"&lt;&gt;")</f>
        <v>#REF!</v>
      </c>
      <c r="BO128" s="845" t="e">
        <f t="shared" ref="BO128:BO146" ca="1" si="192">IF(BN128&lt;&gt;0,BP128/BN128,"")</f>
        <v>#REF!</v>
      </c>
      <c r="BP128" s="856" t="e">
        <f ca="1">SUMIFS(INDIRECT("実行度合表集計!C"&amp;BP154,FALSE),実行度合表集計!$I:$I,BK128,実行度合表集計!$S:$S,$A$127,実行度合表集計!$D:$D,"&lt;&gt;")</f>
        <v>#REF!</v>
      </c>
      <c r="BQ128" s="855" t="e">
        <f ca="1">BP128-SUMIFS(実行度合表集計!$Q:$Q,実行度合表集計!$I:$I,BK128,実行度合表集計!$S:$S,$A$127,実行度合表集計!$D:$D,"&lt;&gt;")*1000</f>
        <v>#REF!</v>
      </c>
      <c r="BR128" s="857" t="e">
        <f ca="1">SUMIFS(INDIRECT("実行度合表集計!C"&amp;BR154,FALSE),実行度合表集計!$I:$I,BK128,実行度合表集計!$S:$S,$A$127,実行度合表集計!$D:$D,"&lt;&gt;")*集計フラグ2</f>
        <v>#REF!</v>
      </c>
      <c r="BS128" s="1791" t="str">
        <f>集計グループ2</f>
        <v>ネクストハウス</v>
      </c>
      <c r="BT128" s="1792"/>
      <c r="BU128" s="1793"/>
      <c r="BV128" s="855" t="e">
        <f ca="1">SUMIFS(INDIRECT("実行度合表集計!C"&amp;BV154,FALSE),実行度合表集計!$I:$I,BS128,実行度合表集計!$S:$S,$A$127,実行度合表集計!$D:$D,"&lt;&gt;")</f>
        <v>#REF!</v>
      </c>
      <c r="BW128" s="845" t="e">
        <f t="shared" ref="BW128:BW146" ca="1" si="193">IF(BV128&lt;&gt;0,BX128/BV128,"")</f>
        <v>#REF!</v>
      </c>
      <c r="BX128" s="856" t="e">
        <f ca="1">SUMIFS(INDIRECT("実行度合表集計!C"&amp;BX154,FALSE),実行度合表集計!$I:$I,BS128,実行度合表集計!$S:$S,$A$127,実行度合表集計!$D:$D,"&lt;&gt;")</f>
        <v>#REF!</v>
      </c>
      <c r="BY128" s="855" t="e">
        <f ca="1">BX128-SUMIFS(実行度合表集計!$Q:$Q,実行度合表集計!$I:$I,BS128,実行度合表集計!$S:$S,$A$127,実行度合表集計!$D:$D,"&lt;&gt;")*1000</f>
        <v>#REF!</v>
      </c>
      <c r="BZ128" s="857" t="e">
        <f ca="1">SUMIFS(INDIRECT("実行度合表集計!C"&amp;BZ154,FALSE),実行度合表集計!$I:$I,BS128,実行度合表集計!$S:$S,$A$127,実行度合表集計!$D:$D,"&lt;&gt;")*集計フラグ2</f>
        <v>#REF!</v>
      </c>
      <c r="CA128" s="1791" t="str">
        <f>集計グループ2</f>
        <v>ネクストハウス</v>
      </c>
      <c r="CB128" s="1792"/>
      <c r="CC128" s="1793"/>
      <c r="CD128" s="855" t="e">
        <f ca="1">SUMIFS(INDIRECT("実行度合表集計!C"&amp;CD154,FALSE),実行度合表集計!$I:$I,CA128,実行度合表集計!$S:$S,$A$127,実行度合表集計!$D:$D,"&lt;&gt;")</f>
        <v>#REF!</v>
      </c>
      <c r="CE128" s="845" t="e">
        <f t="shared" ref="CE128:CE146" ca="1" si="194">IF(CD128&lt;&gt;0,CF128/CD128,"")</f>
        <v>#REF!</v>
      </c>
      <c r="CF128" s="856" t="e">
        <f ca="1">SUMIFS(INDIRECT("実行度合表集計!C"&amp;CF154,FALSE),実行度合表集計!$I:$I,CA128,実行度合表集計!$S:$S,$A$127,実行度合表集計!$D:$D,"&lt;&gt;")</f>
        <v>#REF!</v>
      </c>
      <c r="CG128" s="855" t="e">
        <f ca="1">CF128-SUMIFS(実行度合表集計!$Q:$Q,実行度合表集計!$I:$I,CA128,実行度合表集計!$S:$S,$A$127,実行度合表集計!$D:$D,"&lt;&gt;")*1000</f>
        <v>#REF!</v>
      </c>
      <c r="CH128" s="857" t="e">
        <f ca="1">SUMIFS(INDIRECT("実行度合表集計!C"&amp;CH154,FALSE),実行度合表集計!$I:$I,CA128,実行度合表集計!$S:$S,$A$127,実行度合表集計!$D:$D,"&lt;&gt;")*集計フラグ2</f>
        <v>#REF!</v>
      </c>
      <c r="CI128" s="858" t="e">
        <f t="shared" ref="CI128:CI146" ca="1" si="195">SUMIF($BN$4:$CH$4,"請負金額",BN128:CH128)</f>
        <v>#REF!</v>
      </c>
      <c r="CJ128" s="845" t="e">
        <f t="shared" ref="CJ128:CJ137" ca="1" si="196">IF(CI128&lt;&gt;0,SUMIF($BN$4:$CH$4,"利益額",BN128:CH128)/CI128,"")</f>
        <v>#REF!</v>
      </c>
      <c r="CK128" s="855" t="e">
        <f t="shared" ref="CK128:CK146" ca="1" si="197">SUMIF($BN$4:$CH$4,"経常利益",BN128:CH128)</f>
        <v>#REF!</v>
      </c>
      <c r="CL128" s="857" t="e">
        <f t="shared" ref="CL128:CL146" ca="1" si="198">SUMIF($BN$4:$CH$4,"棟数",BN128:CH128)</f>
        <v>#REF!</v>
      </c>
      <c r="CM128" s="1659"/>
      <c r="CN128" s="854" t="s">
        <v>34</v>
      </c>
      <c r="CO128" s="1791" t="str">
        <f>集計グループ2</f>
        <v>ネクストハウス</v>
      </c>
      <c r="CP128" s="1792"/>
      <c r="CQ128" s="1793"/>
      <c r="CR128" s="855" t="e">
        <f ca="1">SUMIFS(INDIRECT("実行度合表集計!C"&amp;CR154,FALSE),実行度合表集計!$I:$I,CO128,実行度合表集計!$S:$S,$A$127,実行度合表集計!$D:$D,"&lt;&gt;")</f>
        <v>#REF!</v>
      </c>
      <c r="CS128" s="845" t="e">
        <f t="shared" ref="CS128:CS146" ca="1" si="199">IF(CR128&lt;&gt;0,CT128/CR128,"")</f>
        <v>#REF!</v>
      </c>
      <c r="CT128" s="856" t="e">
        <f ca="1">SUMIFS(INDIRECT("実行度合表集計!C"&amp;CT154,FALSE),実行度合表集計!$I:$I,CO128,実行度合表集計!$S:$S,$A$127,実行度合表集計!$D:$D,"&lt;&gt;")</f>
        <v>#REF!</v>
      </c>
      <c r="CU128" s="855" t="e">
        <f ca="1">CT128-SUMIFS(実行度合表集計!$Q:$Q,実行度合表集計!$I:$I,CO128,実行度合表集計!$S:$S,$A$127,実行度合表集計!$D:$D,"&lt;&gt;")*1000</f>
        <v>#REF!</v>
      </c>
      <c r="CV128" s="857" t="e">
        <f ca="1">SUMIFS(INDIRECT("実行度合表集計!C"&amp;CV154,FALSE),実行度合表集計!$I:$I,CO128,実行度合表集計!$S:$S,$A$127,実行度合表集計!$D:$D,"&lt;&gt;")*集計フラグ2</f>
        <v>#REF!</v>
      </c>
      <c r="CW128" s="1791" t="str">
        <f>集計グループ2</f>
        <v>ネクストハウス</v>
      </c>
      <c r="CX128" s="1792"/>
      <c r="CY128" s="1793"/>
      <c r="CZ128" s="855" t="e">
        <f ca="1">SUMIFS(INDIRECT("実行度合表集計!C"&amp;CZ154,FALSE),実行度合表集計!$I:$I,CW128,実行度合表集計!$S:$S,$A$127,実行度合表集計!$D:$D,"&lt;&gt;")</f>
        <v>#REF!</v>
      </c>
      <c r="DA128" s="845" t="e">
        <f t="shared" ref="DA128:DA146" ca="1" si="200">IF(CZ128&lt;&gt;0,DB128/CZ128,"")</f>
        <v>#REF!</v>
      </c>
      <c r="DB128" s="856" t="e">
        <f ca="1">SUMIFS(INDIRECT("実行度合表集計!C"&amp;DB154,FALSE),実行度合表集計!$I:$I,CW128,実行度合表集計!$S:$S,$A$127,実行度合表集計!$D:$D,"&lt;&gt;")</f>
        <v>#REF!</v>
      </c>
      <c r="DC128" s="855" t="e">
        <f ca="1">DB128-SUMIFS(実行度合表集計!$Q:$Q,実行度合表集計!$I:$I,CW128,実行度合表集計!$S:$S,$A$127,実行度合表集計!$D:$D,"&lt;&gt;")*1000</f>
        <v>#REF!</v>
      </c>
      <c r="DD128" s="857" t="e">
        <f ca="1">SUMIFS(INDIRECT("実行度合表集計!C"&amp;DD154,FALSE),実行度合表集計!$I:$I,CW128,実行度合表集計!$S:$S,$A$127,実行度合表集計!$D:$D,"&lt;&gt;")*集計フラグ2</f>
        <v>#REF!</v>
      </c>
      <c r="DE128" s="1791" t="str">
        <f>集計グループ2</f>
        <v>ネクストハウス</v>
      </c>
      <c r="DF128" s="1792"/>
      <c r="DG128" s="1793"/>
      <c r="DH128" s="855" t="e">
        <f ca="1">SUMIFS(INDIRECT("実行度合表集計!C"&amp;DH154,FALSE),実行度合表集計!$I:$I,DE128,実行度合表集計!$S:$S,$A$127,実行度合表集計!$D:$D,"&lt;&gt;")</f>
        <v>#REF!</v>
      </c>
      <c r="DI128" s="845" t="e">
        <f t="shared" ref="DI128:DI146" ca="1" si="201">IF(DH128&lt;&gt;0,DJ128/DH128,"")</f>
        <v>#REF!</v>
      </c>
      <c r="DJ128" s="856" t="e">
        <f ca="1">SUMIFS(INDIRECT("実行度合表集計!C"&amp;DJ154,FALSE),実行度合表集計!$I:$I,DE128,実行度合表集計!$S:$S,$A$127,実行度合表集計!$D:$D,"&lt;&gt;")</f>
        <v>#REF!</v>
      </c>
      <c r="DK128" s="855" t="e">
        <f ca="1">DJ128-SUMIFS(実行度合表集計!$Q:$Q,実行度合表集計!$I:$I,DE128,実行度合表集計!$S:$S,$A$127,実行度合表集計!$D:$D,"&lt;&gt;")*1000</f>
        <v>#REF!</v>
      </c>
      <c r="DL128" s="857" t="e">
        <f ca="1">SUMIFS(INDIRECT("実行度合表集計!C"&amp;DL154,FALSE),実行度合表集計!$I:$I,DE128,実行度合表集計!$S:$S,$A$127,実行度合表集計!$D:$D,"&lt;&gt;")*集計フラグ2</f>
        <v>#REF!</v>
      </c>
      <c r="DM128" s="858" t="e">
        <f t="shared" ca="1" si="182"/>
        <v>#REF!</v>
      </c>
      <c r="DN128" s="845" t="e">
        <f t="shared" ref="DN128:DN146" ca="1" si="202">IF(DM128&lt;&gt;0,SUMIF($F$4:$DL$4,"利益額",F128:DL128)/DM128,"")</f>
        <v>#REF!</v>
      </c>
      <c r="DO128" s="855" t="e">
        <f t="shared" ref="DO128:DO146" ca="1" si="203">SUMIF($F$4:$DL$4,"経常利益",F128:DL128)</f>
        <v>#REF!</v>
      </c>
      <c r="DP128" s="859" t="e">
        <f t="shared" ca="1" si="183"/>
        <v>#REF!</v>
      </c>
      <c r="DR128" s="970"/>
      <c r="DS128" s="852"/>
      <c r="DT128" s="853"/>
    </row>
    <row r="129" spans="1:124" ht="14.1" customHeight="1" x14ac:dyDescent="0.25">
      <c r="A129" s="1659"/>
      <c r="B129" s="854" t="s">
        <v>35</v>
      </c>
      <c r="C129" s="1791" t="str">
        <f>集計グループ3</f>
        <v>アクティブハウス</v>
      </c>
      <c r="D129" s="1792"/>
      <c r="E129" s="1793"/>
      <c r="F129" s="855" t="e">
        <f ca="1">SUMIFS(INDIRECT("実行度合表集計!C"&amp;F154,FALSE),実行度合表集計!$I:$I,C129,実行度合表集計!$S:$S,$A$127,実行度合表集計!$D:$D,"&lt;&gt;")</f>
        <v>#REF!</v>
      </c>
      <c r="G129" s="845" t="e">
        <f t="shared" ca="1" si="184"/>
        <v>#REF!</v>
      </c>
      <c r="H129" s="856" t="e">
        <f ca="1">SUMIFS(INDIRECT("実行度合表集計!C"&amp;H154,FALSE),実行度合表集計!$I:$I,C129,実行度合表集計!$S:$S,$A$127,実行度合表集計!$D:$D,"&lt;&gt;")</f>
        <v>#REF!</v>
      </c>
      <c r="I129" s="855" t="e">
        <f ca="1">H129-SUMIFS(実行度合表集計!$Q:$Q,実行度合表集計!$I:$I,C129,実行度合表集計!$S:$S,$A$127,実行度合表集計!$D:$D,"&lt;&gt;")*1000</f>
        <v>#REF!</v>
      </c>
      <c r="J129" s="857" t="e">
        <f ca="1">SUMIFS(INDIRECT("実行度合表集計!C"&amp;J154,FALSE),実行度合表集計!$I:$I,C129,実行度合表集計!$S:$S,$A$127,実行度合表集計!$D:$D,"&lt;&gt;")*集計フラグ3</f>
        <v>#REF!</v>
      </c>
      <c r="K129" s="1791" t="str">
        <f>集計グループ3</f>
        <v>アクティブハウス</v>
      </c>
      <c r="L129" s="1792"/>
      <c r="M129" s="1793"/>
      <c r="N129" s="855" t="e">
        <f ca="1">SUMIFS(INDIRECT("実行度合表集計!C"&amp;N154,FALSE),実行度合表集計!$I:$I,K129,実行度合表集計!$S:$S,$A$127,実行度合表集計!$D:$D,"&lt;&gt;")</f>
        <v>#REF!</v>
      </c>
      <c r="O129" s="845" t="e">
        <f t="shared" ca="1" si="185"/>
        <v>#REF!</v>
      </c>
      <c r="P129" s="856" t="e">
        <f ca="1">SUMIFS(INDIRECT("実行度合表集計!C"&amp;P154,FALSE),実行度合表集計!$I:$I,K129,実行度合表集計!$S:$S,$A$127,実行度合表集計!$D:$D,"&lt;&gt;")</f>
        <v>#REF!</v>
      </c>
      <c r="Q129" s="855" t="e">
        <f ca="1">P129-SUMIFS(実行度合表集計!$Q:$Q,実行度合表集計!$I:$I,K129,実行度合表集計!$S:$S,$A$127,実行度合表集計!$D:$D,"&lt;&gt;")*1000</f>
        <v>#REF!</v>
      </c>
      <c r="R129" s="857" t="e">
        <f ca="1">SUMIFS(INDIRECT("実行度合表集計!C"&amp;R154,FALSE),実行度合表集計!$I:$I,K129,実行度合表集計!$S:$S,$A$127,実行度合表集計!$D:$D,"&lt;&gt;")*集計フラグ3</f>
        <v>#REF!</v>
      </c>
      <c r="S129" s="1791" t="str">
        <f>集計グループ3</f>
        <v>アクティブハウス</v>
      </c>
      <c r="T129" s="1792"/>
      <c r="U129" s="1793"/>
      <c r="V129" s="855" t="e">
        <f ca="1">SUMIFS(INDIRECT("実行度合表集計!C"&amp;V154,FALSE),実行度合表集計!$I:$I,S129,実行度合表集計!$S:$S,$A$127,実行度合表集計!$D:$D,"&lt;&gt;")</f>
        <v>#REF!</v>
      </c>
      <c r="W129" s="845" t="e">
        <f t="shared" ca="1" si="186"/>
        <v>#REF!</v>
      </c>
      <c r="X129" s="856" t="e">
        <f ca="1">SUMIFS(INDIRECT("実行度合表集計!C"&amp;X154,FALSE),実行度合表集計!$I:$I,S129,実行度合表集計!$S:$S,$A$127,実行度合表集計!$D:$D,"&lt;&gt;")</f>
        <v>#REF!</v>
      </c>
      <c r="Y129" s="855" t="e">
        <f ca="1">X129-SUMIFS(実行度合表集計!$Q:$Q,実行度合表集計!$I:$I,S129,実行度合表集計!$S:$S,$A$127,実行度合表集計!$D:$D,"&lt;&gt;")*1000</f>
        <v>#REF!</v>
      </c>
      <c r="Z129" s="857" t="e">
        <f ca="1">SUMIFS(INDIRECT("実行度合表集計!C"&amp;Z154,FALSE),実行度合表集計!$I:$I,S129,実行度合表集計!$S:$S,$A$127,実行度合表集計!$D:$D,"&lt;&gt;")*集計フラグ3</f>
        <v>#REF!</v>
      </c>
      <c r="AA129" s="858" t="e">
        <f t="shared" ca="1" si="176"/>
        <v>#REF!</v>
      </c>
      <c r="AB129" s="845" t="e">
        <f t="shared" ca="1" si="187"/>
        <v>#REF!</v>
      </c>
      <c r="AC129" s="855" t="e">
        <f t="shared" ca="1" si="177"/>
        <v>#REF!</v>
      </c>
      <c r="AD129" s="857" t="e">
        <f t="shared" ca="1" si="178"/>
        <v>#REF!</v>
      </c>
      <c r="AE129" s="1659"/>
      <c r="AF129" s="854" t="s">
        <v>35</v>
      </c>
      <c r="AG129" s="1791" t="str">
        <f>集計グループ3</f>
        <v>アクティブハウス</v>
      </c>
      <c r="AH129" s="1792"/>
      <c r="AI129" s="1793"/>
      <c r="AJ129" s="855" t="e">
        <f ca="1">SUMIFS(INDIRECT("実行度合表集計!C"&amp;AJ154,FALSE),実行度合表集計!$I:$I,AG129,実行度合表集計!$S:$S,$A$127,実行度合表集計!$D:$D,"&lt;&gt;")</f>
        <v>#REF!</v>
      </c>
      <c r="AK129" s="845" t="e">
        <f t="shared" ca="1" si="188"/>
        <v>#REF!</v>
      </c>
      <c r="AL129" s="856" t="e">
        <f ca="1">SUMIFS(INDIRECT("実行度合表集計!C"&amp;AL154,FALSE),実行度合表集計!$I:$I,AG129,実行度合表集計!$S:$S,$A$127,実行度合表集計!$D:$D,"&lt;&gt;")</f>
        <v>#REF!</v>
      </c>
      <c r="AM129" s="855" t="e">
        <f ca="1">AL129-SUMIFS(実行度合表集計!$Q:$Q,実行度合表集計!$I:$I,AG129,実行度合表集計!$S:$S,$A$127,実行度合表集計!$D:$D,"&lt;&gt;")*1000</f>
        <v>#REF!</v>
      </c>
      <c r="AN129" s="857" t="e">
        <f ca="1">SUMIFS(INDIRECT("実行度合表集計!C"&amp;AN154,FALSE),実行度合表集計!$I:$I,AG129,実行度合表集計!$S:$S,$A$127,実行度合表集計!$D:$D,"&lt;&gt;")*集計フラグ3</f>
        <v>#REF!</v>
      </c>
      <c r="AO129" s="1791" t="str">
        <f>集計グループ3</f>
        <v>アクティブハウス</v>
      </c>
      <c r="AP129" s="1792"/>
      <c r="AQ129" s="1793"/>
      <c r="AR129" s="855" t="e">
        <f ca="1">SUMIFS(INDIRECT("実行度合表集計!C"&amp;AR154,FALSE),実行度合表集計!$I:$I,AO129,実行度合表集計!$S:$S,$A$127,実行度合表集計!$D:$D,"&lt;&gt;")</f>
        <v>#REF!</v>
      </c>
      <c r="AS129" s="845" t="e">
        <f t="shared" ca="1" si="189"/>
        <v>#REF!</v>
      </c>
      <c r="AT129" s="856" t="e">
        <f ca="1">SUMIFS(INDIRECT("実行度合表集計!C"&amp;AT154,FALSE),実行度合表集計!$I:$I,AO129,実行度合表集計!$S:$S,$A$127,実行度合表集計!$D:$D,"&lt;&gt;")</f>
        <v>#REF!</v>
      </c>
      <c r="AU129" s="855" t="e">
        <f ca="1">AT129-SUMIFS(実行度合表集計!$Q:$Q,実行度合表集計!$I:$I,AO129,実行度合表集計!$S:$S,$A$127,実行度合表集計!$D:$D,"&lt;&gt;")*1000</f>
        <v>#REF!</v>
      </c>
      <c r="AV129" s="857" t="e">
        <f ca="1">SUMIFS(INDIRECT("実行度合表集計!C"&amp;AV154,FALSE),実行度合表集計!$I:$I,AO129,実行度合表集計!$S:$S,$A$127,実行度合表集計!$D:$D,"&lt;&gt;")*集計フラグ3</f>
        <v>#REF!</v>
      </c>
      <c r="AW129" s="1791" t="str">
        <f>集計グループ3</f>
        <v>アクティブハウス</v>
      </c>
      <c r="AX129" s="1792"/>
      <c r="AY129" s="1793"/>
      <c r="AZ129" s="855" t="e">
        <f ca="1">SUMIFS(INDIRECT("実行度合表集計!C"&amp;AZ154,FALSE),実行度合表集計!$I:$I,AW129,実行度合表集計!$S:$S,$A$127,実行度合表集計!$D:$D,"&lt;&gt;")</f>
        <v>#REF!</v>
      </c>
      <c r="BA129" s="845" t="e">
        <f t="shared" ca="1" si="190"/>
        <v>#REF!</v>
      </c>
      <c r="BB129" s="856" t="e">
        <f ca="1">SUMIFS(INDIRECT("実行度合表集計!C"&amp;BB154,FALSE),実行度合表集計!$I:$I,AW129,実行度合表集計!$S:$S,$A$127,実行度合表集計!$D:$D,"&lt;&gt;")</f>
        <v>#REF!</v>
      </c>
      <c r="BC129" s="855" t="e">
        <f ca="1">BB129-SUMIFS(実行度合表集計!$Q:$Q,実行度合表集計!$I:$I,AW129,実行度合表集計!$S:$S,$A$127,実行度合表集計!$D:$D,"&lt;&gt;")*1000</f>
        <v>#REF!</v>
      </c>
      <c r="BD129" s="857" t="e">
        <f ca="1">SUMIFS(INDIRECT("実行度合表集計!C"&amp;BD154,FALSE),実行度合表集計!$I:$I,AW129,実行度合表集計!$S:$S,$A$127,実行度合表集計!$D:$D,"&lt;&gt;")*集計フラグ3</f>
        <v>#REF!</v>
      </c>
      <c r="BE129" s="858" t="e">
        <f t="shared" ca="1" si="179"/>
        <v>#REF!</v>
      </c>
      <c r="BF129" s="845" t="e">
        <f t="shared" ca="1" si="191"/>
        <v>#REF!</v>
      </c>
      <c r="BG129" s="855" t="e">
        <f t="shared" ca="1" si="180"/>
        <v>#REF!</v>
      </c>
      <c r="BH129" s="859" t="e">
        <f t="shared" ca="1" si="181"/>
        <v>#REF!</v>
      </c>
      <c r="BI129" s="1659"/>
      <c r="BJ129" s="854" t="s">
        <v>35</v>
      </c>
      <c r="BK129" s="1791" t="str">
        <f>集計グループ3</f>
        <v>アクティブハウス</v>
      </c>
      <c r="BL129" s="1792"/>
      <c r="BM129" s="1793"/>
      <c r="BN129" s="855" t="e">
        <f ca="1">SUMIFS(INDIRECT("実行度合表集計!C"&amp;BN154,FALSE),実行度合表集計!$I:$I,BK129,実行度合表集計!$S:$S,$A$127,実行度合表集計!$D:$D,"&lt;&gt;")</f>
        <v>#REF!</v>
      </c>
      <c r="BO129" s="845" t="e">
        <f t="shared" ca="1" si="192"/>
        <v>#REF!</v>
      </c>
      <c r="BP129" s="856" t="e">
        <f ca="1">SUMIFS(INDIRECT("実行度合表集計!C"&amp;BP154,FALSE),実行度合表集計!$I:$I,BK129,実行度合表集計!$S:$S,$A$127,実行度合表集計!$D:$D,"&lt;&gt;")</f>
        <v>#REF!</v>
      </c>
      <c r="BQ129" s="855" t="e">
        <f ca="1">BP129-SUMIFS(実行度合表集計!$Q:$Q,実行度合表集計!$I:$I,BK129,実行度合表集計!$S:$S,$A$127,実行度合表集計!$D:$D,"&lt;&gt;")*1000</f>
        <v>#REF!</v>
      </c>
      <c r="BR129" s="857" t="e">
        <f ca="1">SUMIFS(INDIRECT("実行度合表集計!C"&amp;BR154,FALSE),実行度合表集計!$I:$I,BK129,実行度合表集計!$S:$S,$A$127,実行度合表集計!$D:$D,"&lt;&gt;")*集計フラグ3</f>
        <v>#REF!</v>
      </c>
      <c r="BS129" s="1791" t="str">
        <f>集計グループ3</f>
        <v>アクティブハウス</v>
      </c>
      <c r="BT129" s="1792"/>
      <c r="BU129" s="1793"/>
      <c r="BV129" s="855" t="e">
        <f ca="1">SUMIFS(INDIRECT("実行度合表集計!C"&amp;BV154,FALSE),実行度合表集計!$I:$I,BS129,実行度合表集計!$S:$S,$A$127,実行度合表集計!$D:$D,"&lt;&gt;")</f>
        <v>#REF!</v>
      </c>
      <c r="BW129" s="845" t="e">
        <f t="shared" ca="1" si="193"/>
        <v>#REF!</v>
      </c>
      <c r="BX129" s="856" t="e">
        <f ca="1">SUMIFS(INDIRECT("実行度合表集計!C"&amp;BX154,FALSE),実行度合表集計!$I:$I,BS129,実行度合表集計!$S:$S,$A$127,実行度合表集計!$D:$D,"&lt;&gt;")</f>
        <v>#REF!</v>
      </c>
      <c r="BY129" s="855" t="e">
        <f ca="1">BX129-SUMIFS(実行度合表集計!$Q:$Q,実行度合表集計!$I:$I,BS129,実行度合表集計!$S:$S,$A$127,実行度合表集計!$D:$D,"&lt;&gt;")*1000</f>
        <v>#REF!</v>
      </c>
      <c r="BZ129" s="857" t="e">
        <f ca="1">SUMIFS(INDIRECT("実行度合表集計!C"&amp;BZ154,FALSE),実行度合表集計!$I:$I,BS129,実行度合表集計!$S:$S,$A$127,実行度合表集計!$D:$D,"&lt;&gt;")*集計フラグ3</f>
        <v>#REF!</v>
      </c>
      <c r="CA129" s="1791" t="str">
        <f>集計グループ3</f>
        <v>アクティブハウス</v>
      </c>
      <c r="CB129" s="1792"/>
      <c r="CC129" s="1793"/>
      <c r="CD129" s="855" t="e">
        <f ca="1">SUMIFS(INDIRECT("実行度合表集計!C"&amp;CD154,FALSE),実行度合表集計!$I:$I,CA129,実行度合表集計!$S:$S,$A$127,実行度合表集計!$D:$D,"&lt;&gt;")</f>
        <v>#REF!</v>
      </c>
      <c r="CE129" s="845" t="e">
        <f t="shared" ca="1" si="194"/>
        <v>#REF!</v>
      </c>
      <c r="CF129" s="856" t="e">
        <f ca="1">SUMIFS(INDIRECT("実行度合表集計!C"&amp;CF154,FALSE),実行度合表集計!$I:$I,CA129,実行度合表集計!$S:$S,$A$127,実行度合表集計!$D:$D,"&lt;&gt;")</f>
        <v>#REF!</v>
      </c>
      <c r="CG129" s="855" t="e">
        <f ca="1">CF129-SUMIFS(実行度合表集計!$Q:$Q,実行度合表集計!$I:$I,CA129,実行度合表集計!$S:$S,$A$127,実行度合表集計!$D:$D,"&lt;&gt;")*1000</f>
        <v>#REF!</v>
      </c>
      <c r="CH129" s="857" t="e">
        <f ca="1">SUMIFS(INDIRECT("実行度合表集計!C"&amp;CH154,FALSE),実行度合表集計!$I:$I,CA129,実行度合表集計!$S:$S,$A$127,実行度合表集計!$D:$D,"&lt;&gt;")*集計フラグ3</f>
        <v>#REF!</v>
      </c>
      <c r="CI129" s="858" t="e">
        <f t="shared" ca="1" si="195"/>
        <v>#REF!</v>
      </c>
      <c r="CJ129" s="845" t="e">
        <f t="shared" ca="1" si="196"/>
        <v>#REF!</v>
      </c>
      <c r="CK129" s="855" t="e">
        <f t="shared" ca="1" si="197"/>
        <v>#REF!</v>
      </c>
      <c r="CL129" s="857" t="e">
        <f t="shared" ca="1" si="198"/>
        <v>#REF!</v>
      </c>
      <c r="CM129" s="1659"/>
      <c r="CN129" s="854" t="s">
        <v>35</v>
      </c>
      <c r="CO129" s="1791" t="str">
        <f>集計グループ3</f>
        <v>アクティブハウス</v>
      </c>
      <c r="CP129" s="1792"/>
      <c r="CQ129" s="1793"/>
      <c r="CR129" s="855" t="e">
        <f ca="1">SUMIFS(INDIRECT("実行度合表集計!C"&amp;CR154,FALSE),実行度合表集計!$I:$I,CO129,実行度合表集計!$S:$S,$A$127,実行度合表集計!$D:$D,"&lt;&gt;")</f>
        <v>#REF!</v>
      </c>
      <c r="CS129" s="845" t="e">
        <f t="shared" ca="1" si="199"/>
        <v>#REF!</v>
      </c>
      <c r="CT129" s="856" t="e">
        <f ca="1">SUMIFS(INDIRECT("実行度合表集計!C"&amp;CT154,FALSE),実行度合表集計!$I:$I,CO129,実行度合表集計!$S:$S,$A$127,実行度合表集計!$D:$D,"&lt;&gt;")</f>
        <v>#REF!</v>
      </c>
      <c r="CU129" s="855" t="e">
        <f ca="1">CT129-SUMIFS(実行度合表集計!$Q:$Q,実行度合表集計!$I:$I,CO129,実行度合表集計!$S:$S,$A$127,実行度合表集計!$D:$D,"&lt;&gt;")*1000</f>
        <v>#REF!</v>
      </c>
      <c r="CV129" s="857" t="e">
        <f ca="1">SUMIFS(INDIRECT("実行度合表集計!C"&amp;CV154,FALSE),実行度合表集計!$I:$I,CO129,実行度合表集計!$S:$S,$A$127,実行度合表集計!$D:$D,"&lt;&gt;")*集計フラグ3</f>
        <v>#REF!</v>
      </c>
      <c r="CW129" s="1791" t="str">
        <f>集計グループ3</f>
        <v>アクティブハウス</v>
      </c>
      <c r="CX129" s="1792"/>
      <c r="CY129" s="1793"/>
      <c r="CZ129" s="855" t="e">
        <f ca="1">SUMIFS(INDIRECT("実行度合表集計!C"&amp;CZ154,FALSE),実行度合表集計!$I:$I,CW129,実行度合表集計!$S:$S,$A$127,実行度合表集計!$D:$D,"&lt;&gt;")</f>
        <v>#REF!</v>
      </c>
      <c r="DA129" s="845" t="e">
        <f t="shared" ca="1" si="200"/>
        <v>#REF!</v>
      </c>
      <c r="DB129" s="856" t="e">
        <f ca="1">SUMIFS(INDIRECT("実行度合表集計!C"&amp;DB154,FALSE),実行度合表集計!$I:$I,CW129,実行度合表集計!$S:$S,$A$127,実行度合表集計!$D:$D,"&lt;&gt;")</f>
        <v>#REF!</v>
      </c>
      <c r="DC129" s="855" t="e">
        <f ca="1">DB129-SUMIFS(実行度合表集計!$Q:$Q,実行度合表集計!$I:$I,CW129,実行度合表集計!$S:$S,$A$127,実行度合表集計!$D:$D,"&lt;&gt;")*1000</f>
        <v>#REF!</v>
      </c>
      <c r="DD129" s="857" t="e">
        <f ca="1">SUMIFS(INDIRECT("実行度合表集計!C"&amp;DD154,FALSE),実行度合表集計!$I:$I,CW129,実行度合表集計!$S:$S,$A$127,実行度合表集計!$D:$D,"&lt;&gt;")*集計フラグ3</f>
        <v>#REF!</v>
      </c>
      <c r="DE129" s="1791" t="str">
        <f>集計グループ3</f>
        <v>アクティブハウス</v>
      </c>
      <c r="DF129" s="1792"/>
      <c r="DG129" s="1793"/>
      <c r="DH129" s="855" t="e">
        <f ca="1">SUMIFS(INDIRECT("実行度合表集計!C"&amp;DH154,FALSE),実行度合表集計!$I:$I,DE129,実行度合表集計!$S:$S,$A$127,実行度合表集計!$D:$D,"&lt;&gt;")</f>
        <v>#REF!</v>
      </c>
      <c r="DI129" s="845" t="e">
        <f t="shared" ca="1" si="201"/>
        <v>#REF!</v>
      </c>
      <c r="DJ129" s="856" t="e">
        <f ca="1">SUMIFS(INDIRECT("実行度合表集計!C"&amp;DJ154,FALSE),実行度合表集計!$I:$I,DE129,実行度合表集計!$S:$S,$A$127,実行度合表集計!$D:$D,"&lt;&gt;")</f>
        <v>#REF!</v>
      </c>
      <c r="DK129" s="855" t="e">
        <f ca="1">DJ129-SUMIFS(実行度合表集計!$Q:$Q,実行度合表集計!$I:$I,DE129,実行度合表集計!$S:$S,$A$127,実行度合表集計!$D:$D,"&lt;&gt;")*1000</f>
        <v>#REF!</v>
      </c>
      <c r="DL129" s="857" t="e">
        <f ca="1">SUMIFS(INDIRECT("実行度合表集計!C"&amp;DL154,FALSE),実行度合表集計!$I:$I,DE129,実行度合表集計!$S:$S,$A$127,実行度合表集計!$D:$D,"&lt;&gt;")*集計フラグ3</f>
        <v>#REF!</v>
      </c>
      <c r="DM129" s="858" t="e">
        <f t="shared" ca="1" si="182"/>
        <v>#REF!</v>
      </c>
      <c r="DN129" s="845" t="e">
        <f t="shared" ca="1" si="202"/>
        <v>#REF!</v>
      </c>
      <c r="DO129" s="855" t="e">
        <f t="shared" ca="1" si="203"/>
        <v>#REF!</v>
      </c>
      <c r="DP129" s="859" t="e">
        <f t="shared" ca="1" si="183"/>
        <v>#REF!</v>
      </c>
      <c r="DR129" s="970"/>
      <c r="DS129" s="852"/>
      <c r="DT129" s="853"/>
    </row>
    <row r="130" spans="1:124" ht="14.1" customHeight="1" x14ac:dyDescent="0.25">
      <c r="A130" s="1659"/>
      <c r="B130" s="854" t="s">
        <v>36</v>
      </c>
      <c r="C130" s="1791" t="str">
        <f>集計グループ4</f>
        <v>君津住宅</v>
      </c>
      <c r="D130" s="1792"/>
      <c r="E130" s="1793"/>
      <c r="F130" s="855" t="e">
        <f ca="1">SUMIFS(INDIRECT("実行度合表集計!C"&amp;F154,FALSE),実行度合表集計!$I:$I,C130,実行度合表集計!$S:$S,$A$127,実行度合表集計!$D:$D,"&lt;&gt;")</f>
        <v>#REF!</v>
      </c>
      <c r="G130" s="845" t="e">
        <f t="shared" ca="1" si="184"/>
        <v>#REF!</v>
      </c>
      <c r="H130" s="856" t="e">
        <f ca="1">SUMIFS(INDIRECT("実行度合表集計!C"&amp;H154,FALSE),実行度合表集計!$I:$I,C130,実行度合表集計!$S:$S,$A$127,実行度合表集計!$D:$D,"&lt;&gt;")</f>
        <v>#REF!</v>
      </c>
      <c r="I130" s="855" t="e">
        <f ca="1">H130-SUMIFS(実行度合表集計!$Q:$Q,実行度合表集計!$I:$I,C130,実行度合表集計!$S:$S,$A$127,実行度合表集計!$D:$D,"&lt;&gt;")*1000</f>
        <v>#REF!</v>
      </c>
      <c r="J130" s="857" t="e">
        <f ca="1">SUMIFS(INDIRECT("実行度合表集計!C"&amp;J154,FALSE),実行度合表集計!$I:$I,C130,実行度合表集計!$S:$S,$A$127,実行度合表集計!$D:$D,"&lt;&gt;")*集計フラグ4</f>
        <v>#REF!</v>
      </c>
      <c r="K130" s="1791" t="str">
        <f>集計グループ4</f>
        <v>君津住宅</v>
      </c>
      <c r="L130" s="1792"/>
      <c r="M130" s="1793"/>
      <c r="N130" s="855" t="e">
        <f ca="1">SUMIFS(INDIRECT("実行度合表集計!C"&amp;N154,FALSE),実行度合表集計!$I:$I,K130,実行度合表集計!$S:$S,$A$127,実行度合表集計!$D:$D,"&lt;&gt;")</f>
        <v>#REF!</v>
      </c>
      <c r="O130" s="845" t="e">
        <f t="shared" ca="1" si="185"/>
        <v>#REF!</v>
      </c>
      <c r="P130" s="856" t="e">
        <f ca="1">SUMIFS(INDIRECT("実行度合表集計!C"&amp;P154,FALSE),実行度合表集計!$I:$I,K130,実行度合表集計!$S:$S,$A$127,実行度合表集計!$D:$D,"&lt;&gt;")</f>
        <v>#REF!</v>
      </c>
      <c r="Q130" s="855" t="e">
        <f ca="1">P130-SUMIFS(実行度合表集計!$Q:$Q,実行度合表集計!$I:$I,K130,実行度合表集計!$S:$S,$A$127,実行度合表集計!$D:$D,"&lt;&gt;")*1000</f>
        <v>#REF!</v>
      </c>
      <c r="R130" s="857" t="e">
        <f ca="1">SUMIFS(INDIRECT("実行度合表集計!C"&amp;R154,FALSE),実行度合表集計!$I:$I,K130,実行度合表集計!$S:$S,$A$127,実行度合表集計!$D:$D,"&lt;&gt;")*集計フラグ4</f>
        <v>#REF!</v>
      </c>
      <c r="S130" s="1791" t="str">
        <f>集計グループ4</f>
        <v>君津住宅</v>
      </c>
      <c r="T130" s="1792"/>
      <c r="U130" s="1793"/>
      <c r="V130" s="855" t="e">
        <f ca="1">SUMIFS(INDIRECT("実行度合表集計!C"&amp;V154,FALSE),実行度合表集計!$I:$I,S130,実行度合表集計!$S:$S,$A$127,実行度合表集計!$D:$D,"&lt;&gt;")</f>
        <v>#REF!</v>
      </c>
      <c r="W130" s="845" t="e">
        <f t="shared" ca="1" si="186"/>
        <v>#REF!</v>
      </c>
      <c r="X130" s="856" t="e">
        <f ca="1">SUMIFS(INDIRECT("実行度合表集計!C"&amp;X154,FALSE),実行度合表集計!$I:$I,S130,実行度合表集計!$S:$S,$A$127,実行度合表集計!$D:$D,"&lt;&gt;")</f>
        <v>#REF!</v>
      </c>
      <c r="Y130" s="855" t="e">
        <f ca="1">X130-SUMIFS(実行度合表集計!$Q:$Q,実行度合表集計!$I:$I,S130,実行度合表集計!$S:$S,$A$127,実行度合表集計!$D:$D,"&lt;&gt;")*1000</f>
        <v>#REF!</v>
      </c>
      <c r="Z130" s="857" t="e">
        <f ca="1">SUMIFS(INDIRECT("実行度合表集計!C"&amp;Z154,FALSE),実行度合表集計!$I:$I,S130,実行度合表集計!$S:$S,$A$127,実行度合表集計!$D:$D,"&lt;&gt;")*集計フラグ4</f>
        <v>#REF!</v>
      </c>
      <c r="AA130" s="858" t="e">
        <f t="shared" ca="1" si="176"/>
        <v>#REF!</v>
      </c>
      <c r="AB130" s="845" t="e">
        <f t="shared" ca="1" si="187"/>
        <v>#REF!</v>
      </c>
      <c r="AC130" s="855" t="e">
        <f t="shared" ca="1" si="177"/>
        <v>#REF!</v>
      </c>
      <c r="AD130" s="857" t="e">
        <f t="shared" ca="1" si="178"/>
        <v>#REF!</v>
      </c>
      <c r="AE130" s="1659"/>
      <c r="AF130" s="854" t="s">
        <v>36</v>
      </c>
      <c r="AG130" s="1791" t="str">
        <f>集計グループ4</f>
        <v>君津住宅</v>
      </c>
      <c r="AH130" s="1792"/>
      <c r="AI130" s="1793"/>
      <c r="AJ130" s="855" t="e">
        <f ca="1">SUMIFS(INDIRECT("実行度合表集計!C"&amp;AJ154,FALSE),実行度合表集計!$I:$I,AG130,実行度合表集計!$S:$S,$A$127,実行度合表集計!$D:$D,"&lt;&gt;")</f>
        <v>#REF!</v>
      </c>
      <c r="AK130" s="845" t="e">
        <f t="shared" ca="1" si="188"/>
        <v>#REF!</v>
      </c>
      <c r="AL130" s="856" t="e">
        <f ca="1">SUMIFS(INDIRECT("実行度合表集計!C"&amp;AL154,FALSE),実行度合表集計!$I:$I,AG130,実行度合表集計!$S:$S,$A$127,実行度合表集計!$D:$D,"&lt;&gt;")</f>
        <v>#REF!</v>
      </c>
      <c r="AM130" s="855" t="e">
        <f ca="1">AL130-SUMIFS(実行度合表集計!$Q:$Q,実行度合表集計!$I:$I,AG130,実行度合表集計!$S:$S,$A$127,実行度合表集計!$D:$D,"&lt;&gt;")*1000</f>
        <v>#REF!</v>
      </c>
      <c r="AN130" s="857" t="e">
        <f ca="1">SUMIFS(INDIRECT("実行度合表集計!C"&amp;AN154,FALSE),実行度合表集計!$I:$I,AG130,実行度合表集計!$S:$S,$A$127,実行度合表集計!$D:$D,"&lt;&gt;")*集計フラグ4</f>
        <v>#REF!</v>
      </c>
      <c r="AO130" s="1791" t="str">
        <f>集計グループ4</f>
        <v>君津住宅</v>
      </c>
      <c r="AP130" s="1792"/>
      <c r="AQ130" s="1793"/>
      <c r="AR130" s="855" t="e">
        <f ca="1">SUMIFS(INDIRECT("実行度合表集計!C"&amp;AR154,FALSE),実行度合表集計!$I:$I,AO130,実行度合表集計!$S:$S,$A$127,実行度合表集計!$D:$D,"&lt;&gt;")</f>
        <v>#REF!</v>
      </c>
      <c r="AS130" s="845" t="e">
        <f t="shared" ca="1" si="189"/>
        <v>#REF!</v>
      </c>
      <c r="AT130" s="856" t="e">
        <f ca="1">SUMIFS(INDIRECT("実行度合表集計!C"&amp;AT154,FALSE),実行度合表集計!$I:$I,AO130,実行度合表集計!$S:$S,$A$127,実行度合表集計!$D:$D,"&lt;&gt;")</f>
        <v>#REF!</v>
      </c>
      <c r="AU130" s="855" t="e">
        <f ca="1">AT130-SUMIFS(実行度合表集計!$Q:$Q,実行度合表集計!$I:$I,AO130,実行度合表集計!$S:$S,$A$127,実行度合表集計!$D:$D,"&lt;&gt;")*1000</f>
        <v>#REF!</v>
      </c>
      <c r="AV130" s="857" t="e">
        <f ca="1">SUMIFS(INDIRECT("実行度合表集計!C"&amp;AV154,FALSE),実行度合表集計!$I:$I,AO130,実行度合表集計!$S:$S,$A$127,実行度合表集計!$D:$D,"&lt;&gt;")*集計フラグ4</f>
        <v>#REF!</v>
      </c>
      <c r="AW130" s="1791" t="str">
        <f>集計グループ4</f>
        <v>君津住宅</v>
      </c>
      <c r="AX130" s="1792"/>
      <c r="AY130" s="1793"/>
      <c r="AZ130" s="855" t="e">
        <f ca="1">SUMIFS(INDIRECT("実行度合表集計!C"&amp;AZ154,FALSE),実行度合表集計!$I:$I,AW130,実行度合表集計!$S:$S,$A$127,実行度合表集計!$D:$D,"&lt;&gt;")</f>
        <v>#REF!</v>
      </c>
      <c r="BA130" s="845" t="e">
        <f t="shared" ca="1" si="190"/>
        <v>#REF!</v>
      </c>
      <c r="BB130" s="856" t="e">
        <f ca="1">SUMIFS(INDIRECT("実行度合表集計!C"&amp;BB154,FALSE),実行度合表集計!$I:$I,AW130,実行度合表集計!$S:$S,$A$127,実行度合表集計!$D:$D,"&lt;&gt;")</f>
        <v>#REF!</v>
      </c>
      <c r="BC130" s="855" t="e">
        <f ca="1">BB130-SUMIFS(実行度合表集計!$Q:$Q,実行度合表集計!$I:$I,AW130,実行度合表集計!$S:$S,$A$127,実行度合表集計!$D:$D,"&lt;&gt;")*1000</f>
        <v>#REF!</v>
      </c>
      <c r="BD130" s="857" t="e">
        <f ca="1">SUMIFS(INDIRECT("実行度合表集計!C"&amp;BD154,FALSE),実行度合表集計!$I:$I,AW130,実行度合表集計!$S:$S,$A$127,実行度合表集計!$D:$D,"&lt;&gt;")*集計フラグ4</f>
        <v>#REF!</v>
      </c>
      <c r="BE130" s="858" t="e">
        <f t="shared" ca="1" si="179"/>
        <v>#REF!</v>
      </c>
      <c r="BF130" s="845" t="e">
        <f t="shared" ca="1" si="191"/>
        <v>#REF!</v>
      </c>
      <c r="BG130" s="855" t="e">
        <f t="shared" ca="1" si="180"/>
        <v>#REF!</v>
      </c>
      <c r="BH130" s="859" t="e">
        <f t="shared" ca="1" si="181"/>
        <v>#REF!</v>
      </c>
      <c r="BI130" s="1659"/>
      <c r="BJ130" s="854" t="s">
        <v>36</v>
      </c>
      <c r="BK130" s="1791" t="str">
        <f>集計グループ4</f>
        <v>君津住宅</v>
      </c>
      <c r="BL130" s="1792"/>
      <c r="BM130" s="1793"/>
      <c r="BN130" s="855" t="e">
        <f ca="1">SUMIFS(INDIRECT("実行度合表集計!C"&amp;BN154,FALSE),実行度合表集計!$I:$I,BK130,実行度合表集計!$S:$S,$A$127,実行度合表集計!$D:$D,"&lt;&gt;")</f>
        <v>#REF!</v>
      </c>
      <c r="BO130" s="845" t="e">
        <f t="shared" ca="1" si="192"/>
        <v>#REF!</v>
      </c>
      <c r="BP130" s="856" t="e">
        <f ca="1">SUMIFS(INDIRECT("実行度合表集計!C"&amp;BP154,FALSE),実行度合表集計!$I:$I,BK130,実行度合表集計!$S:$S,$A$127,実行度合表集計!$D:$D,"&lt;&gt;")</f>
        <v>#REF!</v>
      </c>
      <c r="BQ130" s="855" t="e">
        <f ca="1">BP130-SUMIFS(実行度合表集計!$Q:$Q,実行度合表集計!$I:$I,BK130,実行度合表集計!$S:$S,$A$127,実行度合表集計!$D:$D,"&lt;&gt;")*1000</f>
        <v>#REF!</v>
      </c>
      <c r="BR130" s="857" t="e">
        <f ca="1">SUMIFS(INDIRECT("実行度合表集計!C"&amp;BR154,FALSE),実行度合表集計!$I:$I,BK130,実行度合表集計!$S:$S,$A$127,実行度合表集計!$D:$D,"&lt;&gt;")*集計フラグ4</f>
        <v>#REF!</v>
      </c>
      <c r="BS130" s="1791" t="str">
        <f>集計グループ4</f>
        <v>君津住宅</v>
      </c>
      <c r="BT130" s="1792"/>
      <c r="BU130" s="1793"/>
      <c r="BV130" s="855" t="e">
        <f ca="1">SUMIFS(INDIRECT("実行度合表集計!C"&amp;BV154,FALSE),実行度合表集計!$I:$I,BS130,実行度合表集計!$S:$S,$A$127,実行度合表集計!$D:$D,"&lt;&gt;")</f>
        <v>#REF!</v>
      </c>
      <c r="BW130" s="845" t="e">
        <f t="shared" ca="1" si="193"/>
        <v>#REF!</v>
      </c>
      <c r="BX130" s="856" t="e">
        <f ca="1">SUMIFS(INDIRECT("実行度合表集計!C"&amp;BX154,FALSE),実行度合表集計!$I:$I,BS130,実行度合表集計!$S:$S,$A$127,実行度合表集計!$D:$D,"&lt;&gt;")</f>
        <v>#REF!</v>
      </c>
      <c r="BY130" s="855" t="e">
        <f ca="1">BX130-SUMIFS(実行度合表集計!$Q:$Q,実行度合表集計!$I:$I,BS130,実行度合表集計!$S:$S,$A$127,実行度合表集計!$D:$D,"&lt;&gt;")*1000</f>
        <v>#REF!</v>
      </c>
      <c r="BZ130" s="857" t="e">
        <f ca="1">SUMIFS(INDIRECT("実行度合表集計!C"&amp;BZ154,FALSE),実行度合表集計!$I:$I,BS130,実行度合表集計!$S:$S,$A$127,実行度合表集計!$D:$D,"&lt;&gt;")*集計フラグ4</f>
        <v>#REF!</v>
      </c>
      <c r="CA130" s="1791" t="str">
        <f>集計グループ4</f>
        <v>君津住宅</v>
      </c>
      <c r="CB130" s="1792"/>
      <c r="CC130" s="1793"/>
      <c r="CD130" s="855" t="e">
        <f ca="1">SUMIFS(INDIRECT("実行度合表集計!C"&amp;CD154,FALSE),実行度合表集計!$I:$I,CA130,実行度合表集計!$S:$S,$A$127,実行度合表集計!$D:$D,"&lt;&gt;")</f>
        <v>#REF!</v>
      </c>
      <c r="CE130" s="845" t="e">
        <f t="shared" ca="1" si="194"/>
        <v>#REF!</v>
      </c>
      <c r="CF130" s="856" t="e">
        <f ca="1">SUMIFS(INDIRECT("実行度合表集計!C"&amp;CF154,FALSE),実行度合表集計!$I:$I,CA130,実行度合表集計!$S:$S,$A$127,実行度合表集計!$D:$D,"&lt;&gt;")</f>
        <v>#REF!</v>
      </c>
      <c r="CG130" s="855" t="e">
        <f ca="1">CF130-SUMIFS(実行度合表集計!$Q:$Q,実行度合表集計!$I:$I,CA130,実行度合表集計!$S:$S,$A$127,実行度合表集計!$D:$D,"&lt;&gt;")*1000</f>
        <v>#REF!</v>
      </c>
      <c r="CH130" s="857" t="e">
        <f ca="1">SUMIFS(INDIRECT("実行度合表集計!C"&amp;CH154,FALSE),実行度合表集計!$I:$I,CA130,実行度合表集計!$S:$S,$A$127,実行度合表集計!$D:$D,"&lt;&gt;")*集計フラグ4</f>
        <v>#REF!</v>
      </c>
      <c r="CI130" s="858" t="e">
        <f t="shared" ca="1" si="195"/>
        <v>#REF!</v>
      </c>
      <c r="CJ130" s="845" t="e">
        <f t="shared" ca="1" si="196"/>
        <v>#REF!</v>
      </c>
      <c r="CK130" s="855" t="e">
        <f t="shared" ca="1" si="197"/>
        <v>#REF!</v>
      </c>
      <c r="CL130" s="857" t="e">
        <f t="shared" ca="1" si="198"/>
        <v>#REF!</v>
      </c>
      <c r="CM130" s="1659"/>
      <c r="CN130" s="854" t="s">
        <v>36</v>
      </c>
      <c r="CO130" s="1791" t="str">
        <f>集計グループ4</f>
        <v>君津住宅</v>
      </c>
      <c r="CP130" s="1792"/>
      <c r="CQ130" s="1793"/>
      <c r="CR130" s="855" t="e">
        <f ca="1">SUMIFS(INDIRECT("実行度合表集計!C"&amp;CR154,FALSE),実行度合表集計!$I:$I,CO130,実行度合表集計!$S:$S,$A$127,実行度合表集計!$D:$D,"&lt;&gt;")</f>
        <v>#REF!</v>
      </c>
      <c r="CS130" s="845" t="e">
        <f t="shared" ca="1" si="199"/>
        <v>#REF!</v>
      </c>
      <c r="CT130" s="856" t="e">
        <f ca="1">SUMIFS(INDIRECT("実行度合表集計!C"&amp;CT154,FALSE),実行度合表集計!$I:$I,CO130,実行度合表集計!$S:$S,$A$127,実行度合表集計!$D:$D,"&lt;&gt;")</f>
        <v>#REF!</v>
      </c>
      <c r="CU130" s="855" t="e">
        <f ca="1">CT130-SUMIFS(実行度合表集計!$Q:$Q,実行度合表集計!$I:$I,CO130,実行度合表集計!$S:$S,$A$127,実行度合表集計!$D:$D,"&lt;&gt;")*1000</f>
        <v>#REF!</v>
      </c>
      <c r="CV130" s="857" t="e">
        <f ca="1">SUMIFS(INDIRECT("実行度合表集計!C"&amp;CV154,FALSE),実行度合表集計!$I:$I,CO130,実行度合表集計!$S:$S,$A$127,実行度合表集計!$D:$D,"&lt;&gt;")*集計フラグ4</f>
        <v>#REF!</v>
      </c>
      <c r="CW130" s="1791" t="str">
        <f>集計グループ4</f>
        <v>君津住宅</v>
      </c>
      <c r="CX130" s="1792"/>
      <c r="CY130" s="1793"/>
      <c r="CZ130" s="855" t="e">
        <f ca="1">SUMIFS(INDIRECT("実行度合表集計!C"&amp;CZ154,FALSE),実行度合表集計!$I:$I,CW130,実行度合表集計!$S:$S,$A$127,実行度合表集計!$D:$D,"&lt;&gt;")</f>
        <v>#REF!</v>
      </c>
      <c r="DA130" s="845" t="e">
        <f t="shared" ca="1" si="200"/>
        <v>#REF!</v>
      </c>
      <c r="DB130" s="856" t="e">
        <f ca="1">SUMIFS(INDIRECT("実行度合表集計!C"&amp;DB154,FALSE),実行度合表集計!$I:$I,CW130,実行度合表集計!$S:$S,$A$127,実行度合表集計!$D:$D,"&lt;&gt;")</f>
        <v>#REF!</v>
      </c>
      <c r="DC130" s="855" t="e">
        <f ca="1">DB130-SUMIFS(実行度合表集計!$Q:$Q,実行度合表集計!$I:$I,CW130,実行度合表集計!$S:$S,$A$127,実行度合表集計!$D:$D,"&lt;&gt;")*1000</f>
        <v>#REF!</v>
      </c>
      <c r="DD130" s="857" t="e">
        <f ca="1">SUMIFS(INDIRECT("実行度合表集計!C"&amp;DD154,FALSE),実行度合表集計!$I:$I,CW130,実行度合表集計!$S:$S,$A$127,実行度合表集計!$D:$D,"&lt;&gt;")*集計フラグ4</f>
        <v>#REF!</v>
      </c>
      <c r="DE130" s="1791" t="str">
        <f>集計グループ4</f>
        <v>君津住宅</v>
      </c>
      <c r="DF130" s="1792"/>
      <c r="DG130" s="1793"/>
      <c r="DH130" s="855" t="e">
        <f ca="1">SUMIFS(INDIRECT("実行度合表集計!C"&amp;DH154,FALSE),実行度合表集計!$I:$I,DE130,実行度合表集計!$S:$S,$A$127,実行度合表集計!$D:$D,"&lt;&gt;")</f>
        <v>#REF!</v>
      </c>
      <c r="DI130" s="845" t="e">
        <f t="shared" ca="1" si="201"/>
        <v>#REF!</v>
      </c>
      <c r="DJ130" s="856" t="e">
        <f ca="1">SUMIFS(INDIRECT("実行度合表集計!C"&amp;DJ154,FALSE),実行度合表集計!$I:$I,DE130,実行度合表集計!$S:$S,$A$127,実行度合表集計!$D:$D,"&lt;&gt;")</f>
        <v>#REF!</v>
      </c>
      <c r="DK130" s="855" t="e">
        <f ca="1">DJ130-SUMIFS(実行度合表集計!$Q:$Q,実行度合表集計!$I:$I,DE130,実行度合表集計!$S:$S,$A$127,実行度合表集計!$D:$D,"&lt;&gt;")*1000</f>
        <v>#REF!</v>
      </c>
      <c r="DL130" s="857" t="e">
        <f ca="1">SUMIFS(INDIRECT("実行度合表集計!C"&amp;DL154,FALSE),実行度合表集計!$I:$I,DE130,実行度合表集計!$S:$S,$A$127,実行度合表集計!$D:$D,"&lt;&gt;")*集計フラグ4</f>
        <v>#REF!</v>
      </c>
      <c r="DM130" s="858" t="e">
        <f t="shared" ca="1" si="182"/>
        <v>#REF!</v>
      </c>
      <c r="DN130" s="845" t="e">
        <f t="shared" ca="1" si="202"/>
        <v>#REF!</v>
      </c>
      <c r="DO130" s="855" t="e">
        <f t="shared" ca="1" si="203"/>
        <v>#REF!</v>
      </c>
      <c r="DP130" s="859" t="e">
        <f t="shared" ca="1" si="183"/>
        <v>#REF!</v>
      </c>
      <c r="DR130" s="970"/>
      <c r="DS130" s="852"/>
      <c r="DT130" s="853"/>
    </row>
    <row r="131" spans="1:124" ht="14.1" customHeight="1" x14ac:dyDescent="0.25">
      <c r="A131" s="1659"/>
      <c r="B131" s="854" t="s">
        <v>37</v>
      </c>
      <c r="C131" s="1791" t="str">
        <f>集計グループ5</f>
        <v>Graph熊本</v>
      </c>
      <c r="D131" s="1792"/>
      <c r="E131" s="1793"/>
      <c r="F131" s="855" t="e">
        <f ca="1">SUMIFS(INDIRECT("実行度合表集計!C"&amp;F154,FALSE),実行度合表集計!$I:$I,C131,実行度合表集計!$S:$S,$A$127,実行度合表集計!$D:$D,"&lt;&gt;")</f>
        <v>#REF!</v>
      </c>
      <c r="G131" s="845" t="e">
        <f t="shared" ca="1" si="184"/>
        <v>#REF!</v>
      </c>
      <c r="H131" s="856" t="e">
        <f ca="1">SUMIFS(INDIRECT("実行度合表集計!C"&amp;H154,FALSE),実行度合表集計!$I:$I,C131,実行度合表集計!$S:$S,$A$127,実行度合表集計!$D:$D,"&lt;&gt;")</f>
        <v>#REF!</v>
      </c>
      <c r="I131" s="855" t="e">
        <f ca="1">H131-SUMIFS(実行度合表集計!$Q:$Q,実行度合表集計!$I:$I,C131,実行度合表集計!$S:$S,$A$127,実行度合表集計!$D:$D,"&lt;&gt;")*1000</f>
        <v>#REF!</v>
      </c>
      <c r="J131" s="857" t="e">
        <f ca="1">SUMIFS(INDIRECT("実行度合表集計!C"&amp;J154,FALSE),実行度合表集計!$I:$I,C131,実行度合表集計!$S:$S,$A$127,実行度合表集計!$D:$D,"&lt;&gt;")*集計フラグ5</f>
        <v>#REF!</v>
      </c>
      <c r="K131" s="1791" t="str">
        <f>集計グループ5</f>
        <v>Graph熊本</v>
      </c>
      <c r="L131" s="1792"/>
      <c r="M131" s="1793"/>
      <c r="N131" s="855" t="e">
        <f ca="1">SUMIFS(INDIRECT("実行度合表集計!C"&amp;N154,FALSE),実行度合表集計!$I:$I,K131,実行度合表集計!$S:$S,$A$127,実行度合表集計!$D:$D,"&lt;&gt;")</f>
        <v>#REF!</v>
      </c>
      <c r="O131" s="845" t="e">
        <f t="shared" ca="1" si="185"/>
        <v>#REF!</v>
      </c>
      <c r="P131" s="856" t="e">
        <f ca="1">SUMIFS(INDIRECT("実行度合表集計!C"&amp;P154,FALSE),実行度合表集計!$I:$I,K131,実行度合表集計!$S:$S,$A$127,実行度合表集計!$D:$D,"&lt;&gt;")</f>
        <v>#REF!</v>
      </c>
      <c r="Q131" s="855" t="e">
        <f ca="1">P131-SUMIFS(実行度合表集計!$Q:$Q,実行度合表集計!$I:$I,K131,実行度合表集計!$S:$S,$A$127,実行度合表集計!$D:$D,"&lt;&gt;")*1000</f>
        <v>#REF!</v>
      </c>
      <c r="R131" s="857" t="e">
        <f ca="1">SUMIFS(INDIRECT("実行度合表集計!C"&amp;R154,FALSE),実行度合表集計!$I:$I,K131,実行度合表集計!$S:$S,$A$127,実行度合表集計!$D:$D,"&lt;&gt;")*集計フラグ5</f>
        <v>#REF!</v>
      </c>
      <c r="S131" s="1791" t="str">
        <f>集計グループ5</f>
        <v>Graph熊本</v>
      </c>
      <c r="T131" s="1792"/>
      <c r="U131" s="1793"/>
      <c r="V131" s="855" t="e">
        <f ca="1">SUMIFS(INDIRECT("実行度合表集計!C"&amp;V154,FALSE),実行度合表集計!$I:$I,S131,実行度合表集計!$S:$S,$A$127,実行度合表集計!$D:$D,"&lt;&gt;")</f>
        <v>#REF!</v>
      </c>
      <c r="W131" s="845" t="e">
        <f t="shared" ca="1" si="186"/>
        <v>#REF!</v>
      </c>
      <c r="X131" s="856" t="e">
        <f ca="1">SUMIFS(INDIRECT("実行度合表集計!C"&amp;X154,FALSE),実行度合表集計!$I:$I,S131,実行度合表集計!$S:$S,$A$127,実行度合表集計!$D:$D,"&lt;&gt;")</f>
        <v>#REF!</v>
      </c>
      <c r="Y131" s="855" t="e">
        <f ca="1">X131-SUMIFS(実行度合表集計!$Q:$Q,実行度合表集計!$I:$I,S131,実行度合表集計!$S:$S,$A$127,実行度合表集計!$D:$D,"&lt;&gt;")*1000</f>
        <v>#REF!</v>
      </c>
      <c r="Z131" s="857" t="e">
        <f ca="1">SUMIFS(INDIRECT("実行度合表集計!C"&amp;Z154,FALSE),実行度合表集計!$I:$I,S131,実行度合表集計!$S:$S,$A$127,実行度合表集計!$D:$D,"&lt;&gt;")*集計フラグ5</f>
        <v>#REF!</v>
      </c>
      <c r="AA131" s="858" t="e">
        <f t="shared" ca="1" si="176"/>
        <v>#REF!</v>
      </c>
      <c r="AB131" s="845" t="e">
        <f t="shared" ca="1" si="187"/>
        <v>#REF!</v>
      </c>
      <c r="AC131" s="855" t="e">
        <f t="shared" ca="1" si="177"/>
        <v>#REF!</v>
      </c>
      <c r="AD131" s="857" t="e">
        <f t="shared" ca="1" si="178"/>
        <v>#REF!</v>
      </c>
      <c r="AE131" s="1659"/>
      <c r="AF131" s="854" t="s">
        <v>37</v>
      </c>
      <c r="AG131" s="1791" t="str">
        <f>集計グループ5</f>
        <v>Graph熊本</v>
      </c>
      <c r="AH131" s="1792"/>
      <c r="AI131" s="1793"/>
      <c r="AJ131" s="855" t="e">
        <f ca="1">SUMIFS(INDIRECT("実行度合表集計!C"&amp;AJ154,FALSE),実行度合表集計!$I:$I,AG131,実行度合表集計!$S:$S,$A$127,実行度合表集計!$D:$D,"&lt;&gt;")</f>
        <v>#REF!</v>
      </c>
      <c r="AK131" s="845" t="e">
        <f t="shared" ca="1" si="188"/>
        <v>#REF!</v>
      </c>
      <c r="AL131" s="856" t="e">
        <f ca="1">SUMIFS(INDIRECT("実行度合表集計!C"&amp;AL154,FALSE),実行度合表集計!$I:$I,AG131,実行度合表集計!$S:$S,$A$127,実行度合表集計!$D:$D,"&lt;&gt;")</f>
        <v>#REF!</v>
      </c>
      <c r="AM131" s="855" t="e">
        <f ca="1">AL131-SUMIFS(実行度合表集計!$Q:$Q,実行度合表集計!$I:$I,AG131,実行度合表集計!$S:$S,$A$127,実行度合表集計!$D:$D,"&lt;&gt;")*1000</f>
        <v>#REF!</v>
      </c>
      <c r="AN131" s="857" t="e">
        <f ca="1">SUMIFS(INDIRECT("実行度合表集計!C"&amp;AN154,FALSE),実行度合表集計!$I:$I,AG131,実行度合表集計!$S:$S,$A$127,実行度合表集計!$D:$D,"&lt;&gt;")*集計フラグ5</f>
        <v>#REF!</v>
      </c>
      <c r="AO131" s="1791" t="str">
        <f>集計グループ5</f>
        <v>Graph熊本</v>
      </c>
      <c r="AP131" s="1792"/>
      <c r="AQ131" s="1793"/>
      <c r="AR131" s="855" t="e">
        <f ca="1">SUMIFS(INDIRECT("実行度合表集計!C"&amp;AR154,FALSE),実行度合表集計!$I:$I,AO131,実行度合表集計!$S:$S,$A$127,実行度合表集計!$D:$D,"&lt;&gt;")</f>
        <v>#REF!</v>
      </c>
      <c r="AS131" s="845" t="e">
        <f t="shared" ca="1" si="189"/>
        <v>#REF!</v>
      </c>
      <c r="AT131" s="856" t="e">
        <f ca="1">SUMIFS(INDIRECT("実行度合表集計!C"&amp;AT154,FALSE),実行度合表集計!$I:$I,AO131,実行度合表集計!$S:$S,$A$127,実行度合表集計!$D:$D,"&lt;&gt;")</f>
        <v>#REF!</v>
      </c>
      <c r="AU131" s="855" t="e">
        <f ca="1">AT131-SUMIFS(実行度合表集計!$Q:$Q,実行度合表集計!$I:$I,AO131,実行度合表集計!$S:$S,$A$127,実行度合表集計!$D:$D,"&lt;&gt;")*1000</f>
        <v>#REF!</v>
      </c>
      <c r="AV131" s="857" t="e">
        <f ca="1">SUMIFS(INDIRECT("実行度合表集計!C"&amp;AV154,FALSE),実行度合表集計!$I:$I,AO131,実行度合表集計!$S:$S,$A$127,実行度合表集計!$D:$D,"&lt;&gt;")*集計フラグ5</f>
        <v>#REF!</v>
      </c>
      <c r="AW131" s="1791" t="str">
        <f>集計グループ5</f>
        <v>Graph熊本</v>
      </c>
      <c r="AX131" s="1792"/>
      <c r="AY131" s="1793"/>
      <c r="AZ131" s="855" t="e">
        <f ca="1">SUMIFS(INDIRECT("実行度合表集計!C"&amp;AZ154,FALSE),実行度合表集計!$I:$I,AW131,実行度合表集計!$S:$S,$A$127,実行度合表集計!$D:$D,"&lt;&gt;")</f>
        <v>#REF!</v>
      </c>
      <c r="BA131" s="845" t="e">
        <f t="shared" ca="1" si="190"/>
        <v>#REF!</v>
      </c>
      <c r="BB131" s="856" t="e">
        <f ca="1">SUMIFS(INDIRECT("実行度合表集計!C"&amp;BB154,FALSE),実行度合表集計!$I:$I,AW131,実行度合表集計!$S:$S,$A$127,実行度合表集計!$D:$D,"&lt;&gt;")</f>
        <v>#REF!</v>
      </c>
      <c r="BC131" s="855" t="e">
        <f ca="1">BB131-SUMIFS(実行度合表集計!$Q:$Q,実行度合表集計!$I:$I,AW131,実行度合表集計!$S:$S,$A$127,実行度合表集計!$D:$D,"&lt;&gt;")*1000</f>
        <v>#REF!</v>
      </c>
      <c r="BD131" s="857" t="e">
        <f ca="1">SUMIFS(INDIRECT("実行度合表集計!C"&amp;BD154,FALSE),実行度合表集計!$I:$I,AW131,実行度合表集計!$S:$S,$A$127,実行度合表集計!$D:$D,"&lt;&gt;")*集計フラグ5</f>
        <v>#REF!</v>
      </c>
      <c r="BE131" s="858" t="e">
        <f t="shared" ca="1" si="179"/>
        <v>#REF!</v>
      </c>
      <c r="BF131" s="845" t="e">
        <f t="shared" ca="1" si="191"/>
        <v>#REF!</v>
      </c>
      <c r="BG131" s="855" t="e">
        <f t="shared" ca="1" si="180"/>
        <v>#REF!</v>
      </c>
      <c r="BH131" s="859" t="e">
        <f t="shared" ca="1" si="181"/>
        <v>#REF!</v>
      </c>
      <c r="BI131" s="1659"/>
      <c r="BJ131" s="854" t="s">
        <v>37</v>
      </c>
      <c r="BK131" s="1791" t="str">
        <f>集計グループ5</f>
        <v>Graph熊本</v>
      </c>
      <c r="BL131" s="1792"/>
      <c r="BM131" s="1793"/>
      <c r="BN131" s="855" t="e">
        <f ca="1">SUMIFS(INDIRECT("実行度合表集計!C"&amp;BN154,FALSE),実行度合表集計!$I:$I,BK131,実行度合表集計!$S:$S,$A$127,実行度合表集計!$D:$D,"&lt;&gt;")</f>
        <v>#REF!</v>
      </c>
      <c r="BO131" s="845" t="e">
        <f t="shared" ca="1" si="192"/>
        <v>#REF!</v>
      </c>
      <c r="BP131" s="856" t="e">
        <f ca="1">SUMIFS(INDIRECT("実行度合表集計!C"&amp;BP154,FALSE),実行度合表集計!$I:$I,BK131,実行度合表集計!$S:$S,$A$127,実行度合表集計!$D:$D,"&lt;&gt;")</f>
        <v>#REF!</v>
      </c>
      <c r="BQ131" s="855" t="e">
        <f ca="1">BP131-SUMIFS(実行度合表集計!$Q:$Q,実行度合表集計!$I:$I,BK131,実行度合表集計!$S:$S,$A$127,実行度合表集計!$D:$D,"&lt;&gt;")*1000</f>
        <v>#REF!</v>
      </c>
      <c r="BR131" s="857" t="e">
        <f ca="1">SUMIFS(INDIRECT("実行度合表集計!C"&amp;BR154,FALSE),実行度合表集計!$I:$I,BK131,実行度合表集計!$S:$S,$A$127,実行度合表集計!$D:$D,"&lt;&gt;")*集計フラグ5</f>
        <v>#REF!</v>
      </c>
      <c r="BS131" s="1791" t="str">
        <f>集計グループ5</f>
        <v>Graph熊本</v>
      </c>
      <c r="BT131" s="1792"/>
      <c r="BU131" s="1793"/>
      <c r="BV131" s="855" t="e">
        <f ca="1">SUMIFS(INDIRECT("実行度合表集計!C"&amp;BV154,FALSE),実行度合表集計!$I:$I,BS131,実行度合表集計!$S:$S,$A$127,実行度合表集計!$D:$D,"&lt;&gt;")</f>
        <v>#REF!</v>
      </c>
      <c r="BW131" s="845" t="e">
        <f t="shared" ca="1" si="193"/>
        <v>#REF!</v>
      </c>
      <c r="BX131" s="856" t="e">
        <f ca="1">SUMIFS(INDIRECT("実行度合表集計!C"&amp;BX154,FALSE),実行度合表集計!$I:$I,BS131,実行度合表集計!$S:$S,$A$127,実行度合表集計!$D:$D,"&lt;&gt;")</f>
        <v>#REF!</v>
      </c>
      <c r="BY131" s="855" t="e">
        <f ca="1">BX131-SUMIFS(実行度合表集計!$Q:$Q,実行度合表集計!$I:$I,BS131,実行度合表集計!$S:$S,$A$127,実行度合表集計!$D:$D,"&lt;&gt;")*1000</f>
        <v>#REF!</v>
      </c>
      <c r="BZ131" s="857" t="e">
        <f ca="1">SUMIFS(INDIRECT("実行度合表集計!C"&amp;BZ154,FALSE),実行度合表集計!$I:$I,BS131,実行度合表集計!$S:$S,$A$127,実行度合表集計!$D:$D,"&lt;&gt;")*集計フラグ5</f>
        <v>#REF!</v>
      </c>
      <c r="CA131" s="1791" t="str">
        <f>集計グループ5</f>
        <v>Graph熊本</v>
      </c>
      <c r="CB131" s="1792"/>
      <c r="CC131" s="1793"/>
      <c r="CD131" s="855" t="e">
        <f ca="1">SUMIFS(INDIRECT("実行度合表集計!C"&amp;CD154,FALSE),実行度合表集計!$I:$I,CA131,実行度合表集計!$S:$S,$A$127,実行度合表集計!$D:$D,"&lt;&gt;")</f>
        <v>#REF!</v>
      </c>
      <c r="CE131" s="845" t="e">
        <f t="shared" ca="1" si="194"/>
        <v>#REF!</v>
      </c>
      <c r="CF131" s="856" t="e">
        <f ca="1">SUMIFS(INDIRECT("実行度合表集計!C"&amp;CF154,FALSE),実行度合表集計!$I:$I,CA131,実行度合表集計!$S:$S,$A$127,実行度合表集計!$D:$D,"&lt;&gt;")</f>
        <v>#REF!</v>
      </c>
      <c r="CG131" s="855" t="e">
        <f ca="1">CF131-SUMIFS(実行度合表集計!$Q:$Q,実行度合表集計!$I:$I,CA131,実行度合表集計!$S:$S,$A$127,実行度合表集計!$D:$D,"&lt;&gt;")*1000</f>
        <v>#REF!</v>
      </c>
      <c r="CH131" s="857" t="e">
        <f ca="1">SUMIFS(INDIRECT("実行度合表集計!C"&amp;CH154,FALSE),実行度合表集計!$I:$I,CA131,実行度合表集計!$S:$S,$A$127,実行度合表集計!$D:$D,"&lt;&gt;")*集計フラグ5</f>
        <v>#REF!</v>
      </c>
      <c r="CI131" s="858" t="e">
        <f t="shared" ca="1" si="195"/>
        <v>#REF!</v>
      </c>
      <c r="CJ131" s="845" t="e">
        <f t="shared" ca="1" si="196"/>
        <v>#REF!</v>
      </c>
      <c r="CK131" s="855" t="e">
        <f t="shared" ca="1" si="197"/>
        <v>#REF!</v>
      </c>
      <c r="CL131" s="857" t="e">
        <f t="shared" ca="1" si="198"/>
        <v>#REF!</v>
      </c>
      <c r="CM131" s="1659"/>
      <c r="CN131" s="854" t="s">
        <v>37</v>
      </c>
      <c r="CO131" s="1791" t="str">
        <f>集計グループ5</f>
        <v>Graph熊本</v>
      </c>
      <c r="CP131" s="1792"/>
      <c r="CQ131" s="1793"/>
      <c r="CR131" s="855" t="e">
        <f ca="1">SUMIFS(INDIRECT("実行度合表集計!C"&amp;CR154,FALSE),実行度合表集計!$I:$I,CO131,実行度合表集計!$S:$S,$A$127,実行度合表集計!$D:$D,"&lt;&gt;")</f>
        <v>#REF!</v>
      </c>
      <c r="CS131" s="845" t="e">
        <f t="shared" ca="1" si="199"/>
        <v>#REF!</v>
      </c>
      <c r="CT131" s="856" t="e">
        <f ca="1">SUMIFS(INDIRECT("実行度合表集計!C"&amp;CT154,FALSE),実行度合表集計!$I:$I,CO131,実行度合表集計!$S:$S,$A$127,実行度合表集計!$D:$D,"&lt;&gt;")</f>
        <v>#REF!</v>
      </c>
      <c r="CU131" s="855" t="e">
        <f ca="1">CT131-SUMIFS(実行度合表集計!$Q:$Q,実行度合表集計!$I:$I,CO131,実行度合表集計!$S:$S,$A$127,実行度合表集計!$D:$D,"&lt;&gt;")*1000</f>
        <v>#REF!</v>
      </c>
      <c r="CV131" s="857" t="e">
        <f ca="1">SUMIFS(INDIRECT("実行度合表集計!C"&amp;CV154,FALSE),実行度合表集計!$I:$I,CO131,実行度合表集計!$S:$S,$A$127,実行度合表集計!$D:$D,"&lt;&gt;")*集計フラグ5</f>
        <v>#REF!</v>
      </c>
      <c r="CW131" s="1791" t="str">
        <f>集計グループ5</f>
        <v>Graph熊本</v>
      </c>
      <c r="CX131" s="1792"/>
      <c r="CY131" s="1793"/>
      <c r="CZ131" s="855" t="e">
        <f ca="1">SUMIFS(INDIRECT("実行度合表集計!C"&amp;CZ154,FALSE),実行度合表集計!$I:$I,CW131,実行度合表集計!$S:$S,$A$127,実行度合表集計!$D:$D,"&lt;&gt;")</f>
        <v>#REF!</v>
      </c>
      <c r="DA131" s="845" t="e">
        <f t="shared" ca="1" si="200"/>
        <v>#REF!</v>
      </c>
      <c r="DB131" s="856" t="e">
        <f ca="1">SUMIFS(INDIRECT("実行度合表集計!C"&amp;DB154,FALSE),実行度合表集計!$I:$I,CW131,実行度合表集計!$S:$S,$A$127,実行度合表集計!$D:$D,"&lt;&gt;")</f>
        <v>#REF!</v>
      </c>
      <c r="DC131" s="855" t="e">
        <f ca="1">DB131-SUMIFS(実行度合表集計!$Q:$Q,実行度合表集計!$I:$I,CW131,実行度合表集計!$S:$S,$A$127,実行度合表集計!$D:$D,"&lt;&gt;")*1000</f>
        <v>#REF!</v>
      </c>
      <c r="DD131" s="857" t="e">
        <f ca="1">SUMIFS(INDIRECT("実行度合表集計!C"&amp;DD154,FALSE),実行度合表集計!$I:$I,CW131,実行度合表集計!$S:$S,$A$127,実行度合表集計!$D:$D,"&lt;&gt;")*集計フラグ5</f>
        <v>#REF!</v>
      </c>
      <c r="DE131" s="1791" t="str">
        <f>集計グループ5</f>
        <v>Graph熊本</v>
      </c>
      <c r="DF131" s="1792"/>
      <c r="DG131" s="1793"/>
      <c r="DH131" s="855" t="e">
        <f ca="1">SUMIFS(INDIRECT("実行度合表集計!C"&amp;DH154,FALSE),実行度合表集計!$I:$I,DE131,実行度合表集計!$S:$S,$A$127,実行度合表集計!$D:$D,"&lt;&gt;")</f>
        <v>#REF!</v>
      </c>
      <c r="DI131" s="845" t="e">
        <f t="shared" ca="1" si="201"/>
        <v>#REF!</v>
      </c>
      <c r="DJ131" s="856" t="e">
        <f ca="1">SUMIFS(INDIRECT("実行度合表集計!C"&amp;DJ154,FALSE),実行度合表集計!$I:$I,DE131,実行度合表集計!$S:$S,$A$127,実行度合表集計!$D:$D,"&lt;&gt;")</f>
        <v>#REF!</v>
      </c>
      <c r="DK131" s="855" t="e">
        <f ca="1">DJ131-SUMIFS(実行度合表集計!$Q:$Q,実行度合表集計!$I:$I,DE131,実行度合表集計!$S:$S,$A$127,実行度合表集計!$D:$D,"&lt;&gt;")*1000</f>
        <v>#REF!</v>
      </c>
      <c r="DL131" s="857" t="e">
        <f ca="1">SUMIFS(INDIRECT("実行度合表集計!C"&amp;DL154,FALSE),実行度合表集計!$I:$I,DE131,実行度合表集計!$S:$S,$A$127,実行度合表集計!$D:$D,"&lt;&gt;")*集計フラグ5</f>
        <v>#REF!</v>
      </c>
      <c r="DM131" s="858" t="e">
        <f t="shared" ca="1" si="182"/>
        <v>#REF!</v>
      </c>
      <c r="DN131" s="845" t="e">
        <f t="shared" ca="1" si="202"/>
        <v>#REF!</v>
      </c>
      <c r="DO131" s="855" t="e">
        <f t="shared" ca="1" si="203"/>
        <v>#REF!</v>
      </c>
      <c r="DP131" s="859" t="e">
        <f t="shared" ca="1" si="183"/>
        <v>#REF!</v>
      </c>
      <c r="DR131" s="970"/>
      <c r="DS131" s="852"/>
      <c r="DT131" s="853"/>
    </row>
    <row r="132" spans="1:124" ht="14.1" customHeight="1" x14ac:dyDescent="0.25">
      <c r="A132" s="1659"/>
      <c r="B132" s="854" t="s">
        <v>38</v>
      </c>
      <c r="C132" s="1791" t="str">
        <f>集計グループ6</f>
        <v>クレバリーホーム静岡</v>
      </c>
      <c r="D132" s="1792"/>
      <c r="E132" s="1793"/>
      <c r="F132" s="855" t="e">
        <f ca="1">SUMIFS(INDIRECT("実行度合表集計!C"&amp;F154,FALSE),実行度合表集計!$I:$I,C132,実行度合表集計!$S:$S,$A$127,実行度合表集計!$D:$D,"&lt;&gt;")</f>
        <v>#REF!</v>
      </c>
      <c r="G132" s="845" t="e">
        <f t="shared" ca="1" si="184"/>
        <v>#REF!</v>
      </c>
      <c r="H132" s="856" t="e">
        <f ca="1">SUMIFS(INDIRECT("実行度合表集計!C"&amp;H154,FALSE),実行度合表集計!$I:$I,C132,実行度合表集計!$S:$S,$A$127,実行度合表集計!$D:$D,"&lt;&gt;")</f>
        <v>#REF!</v>
      </c>
      <c r="I132" s="855" t="e">
        <f ca="1">H132-SUMIFS(実行度合表集計!$Q:$Q,実行度合表集計!$I:$I,C132,実行度合表集計!$S:$S,$A$127,実行度合表集計!$D:$D,"&lt;&gt;")*1000</f>
        <v>#REF!</v>
      </c>
      <c r="J132" s="857" t="e">
        <f ca="1">SUMIFS(INDIRECT("実行度合表集計!C"&amp;J154,FALSE),実行度合表集計!$I:$I,C132,実行度合表集計!$S:$S,$A$127,実行度合表集計!$D:$D,"&lt;&gt;")*集計フラグ6</f>
        <v>#REF!</v>
      </c>
      <c r="K132" s="1791" t="str">
        <f>集計グループ6</f>
        <v>クレバリーホーム静岡</v>
      </c>
      <c r="L132" s="1792"/>
      <c r="M132" s="1793"/>
      <c r="N132" s="855" t="e">
        <f ca="1">SUMIFS(INDIRECT("実行度合表集計!C"&amp;N154,FALSE),実行度合表集計!$I:$I,K132,実行度合表集計!$S:$S,$A$127,実行度合表集計!$D:$D,"&lt;&gt;")</f>
        <v>#REF!</v>
      </c>
      <c r="O132" s="845" t="e">
        <f t="shared" ca="1" si="185"/>
        <v>#REF!</v>
      </c>
      <c r="P132" s="856" t="e">
        <f ca="1">SUMIFS(INDIRECT("実行度合表集計!C"&amp;P154,FALSE),実行度合表集計!$I:$I,K132,実行度合表集計!$S:$S,$A$127,実行度合表集計!$D:$D,"&lt;&gt;")</f>
        <v>#REF!</v>
      </c>
      <c r="Q132" s="855" t="e">
        <f ca="1">P132-SUMIFS(実行度合表集計!$Q:$Q,実行度合表集計!$I:$I,K132,実行度合表集計!$S:$S,$A$127,実行度合表集計!$D:$D,"&lt;&gt;")*1000</f>
        <v>#REF!</v>
      </c>
      <c r="R132" s="857" t="e">
        <f ca="1">SUMIFS(INDIRECT("実行度合表集計!C"&amp;R154,FALSE),実行度合表集計!$I:$I,K132,実行度合表集計!$S:$S,$A$127,実行度合表集計!$D:$D,"&lt;&gt;")*集計フラグ6</f>
        <v>#REF!</v>
      </c>
      <c r="S132" s="1791" t="str">
        <f>集計グループ6</f>
        <v>クレバリーホーム静岡</v>
      </c>
      <c r="T132" s="1792"/>
      <c r="U132" s="1793"/>
      <c r="V132" s="855" t="e">
        <f ca="1">SUMIFS(INDIRECT("実行度合表集計!C"&amp;V154,FALSE),実行度合表集計!$I:$I,S132,実行度合表集計!$S:$S,$A$127,実行度合表集計!$D:$D,"&lt;&gt;")</f>
        <v>#REF!</v>
      </c>
      <c r="W132" s="845" t="e">
        <f t="shared" ca="1" si="186"/>
        <v>#REF!</v>
      </c>
      <c r="X132" s="856" t="e">
        <f ca="1">SUMIFS(INDIRECT("実行度合表集計!C"&amp;X154,FALSE),実行度合表集計!$I:$I,S132,実行度合表集計!$S:$S,$A$127,実行度合表集計!$D:$D,"&lt;&gt;")</f>
        <v>#REF!</v>
      </c>
      <c r="Y132" s="855" t="e">
        <f ca="1">X132-SUMIFS(実行度合表集計!$Q:$Q,実行度合表集計!$I:$I,S132,実行度合表集計!$S:$S,$A$127,実行度合表集計!$D:$D,"&lt;&gt;")*1000</f>
        <v>#REF!</v>
      </c>
      <c r="Z132" s="857" t="e">
        <f ca="1">SUMIFS(INDIRECT("実行度合表集計!C"&amp;Z154,FALSE),実行度合表集計!$I:$I,S132,実行度合表集計!$S:$S,$A$127,実行度合表集計!$D:$D,"&lt;&gt;")*集計フラグ6</f>
        <v>#REF!</v>
      </c>
      <c r="AA132" s="858" t="e">
        <f t="shared" ca="1" si="176"/>
        <v>#REF!</v>
      </c>
      <c r="AB132" s="845" t="e">
        <f t="shared" ca="1" si="187"/>
        <v>#REF!</v>
      </c>
      <c r="AC132" s="855" t="e">
        <f t="shared" ca="1" si="177"/>
        <v>#REF!</v>
      </c>
      <c r="AD132" s="857" t="e">
        <f t="shared" ca="1" si="178"/>
        <v>#REF!</v>
      </c>
      <c r="AE132" s="1659"/>
      <c r="AF132" s="854" t="s">
        <v>38</v>
      </c>
      <c r="AG132" s="1791" t="str">
        <f>集計グループ6</f>
        <v>クレバリーホーム静岡</v>
      </c>
      <c r="AH132" s="1792"/>
      <c r="AI132" s="1793"/>
      <c r="AJ132" s="855" t="e">
        <f ca="1">SUMIFS(INDIRECT("実行度合表集計!C"&amp;AJ154,FALSE),実行度合表集計!$I:$I,AG132,実行度合表集計!$S:$S,$A$127,実行度合表集計!$D:$D,"&lt;&gt;")</f>
        <v>#REF!</v>
      </c>
      <c r="AK132" s="845" t="e">
        <f t="shared" ca="1" si="188"/>
        <v>#REF!</v>
      </c>
      <c r="AL132" s="856" t="e">
        <f ca="1">SUMIFS(INDIRECT("実行度合表集計!C"&amp;AL154,FALSE),実行度合表集計!$I:$I,AG132,実行度合表集計!$S:$S,$A$127,実行度合表集計!$D:$D,"&lt;&gt;")</f>
        <v>#REF!</v>
      </c>
      <c r="AM132" s="855" t="e">
        <f ca="1">AL132-SUMIFS(実行度合表集計!$Q:$Q,実行度合表集計!$I:$I,AG132,実行度合表集計!$S:$S,$A$127,実行度合表集計!$D:$D,"&lt;&gt;")*1000</f>
        <v>#REF!</v>
      </c>
      <c r="AN132" s="857" t="e">
        <f ca="1">SUMIFS(INDIRECT("実行度合表集計!C"&amp;AN154,FALSE),実行度合表集計!$I:$I,AG132,実行度合表集計!$S:$S,$A$127,実行度合表集計!$D:$D,"&lt;&gt;")*集計フラグ6</f>
        <v>#REF!</v>
      </c>
      <c r="AO132" s="1791" t="str">
        <f>集計グループ6</f>
        <v>クレバリーホーム静岡</v>
      </c>
      <c r="AP132" s="1792"/>
      <c r="AQ132" s="1793"/>
      <c r="AR132" s="855" t="e">
        <f ca="1">SUMIFS(INDIRECT("実行度合表集計!C"&amp;AR154,FALSE),実行度合表集計!$I:$I,AO132,実行度合表集計!$S:$S,$A$127,実行度合表集計!$D:$D,"&lt;&gt;")</f>
        <v>#REF!</v>
      </c>
      <c r="AS132" s="845" t="e">
        <f t="shared" ca="1" si="189"/>
        <v>#REF!</v>
      </c>
      <c r="AT132" s="856" t="e">
        <f ca="1">SUMIFS(INDIRECT("実行度合表集計!C"&amp;AT154,FALSE),実行度合表集計!$I:$I,AO132,実行度合表集計!$S:$S,$A$127,実行度合表集計!$D:$D,"&lt;&gt;")</f>
        <v>#REF!</v>
      </c>
      <c r="AU132" s="855" t="e">
        <f ca="1">AT132-SUMIFS(実行度合表集計!$Q:$Q,実行度合表集計!$I:$I,AO132,実行度合表集計!$S:$S,$A$127,実行度合表集計!$D:$D,"&lt;&gt;")*1000</f>
        <v>#REF!</v>
      </c>
      <c r="AV132" s="857" t="e">
        <f ca="1">SUMIFS(INDIRECT("実行度合表集計!C"&amp;AV154,FALSE),実行度合表集計!$I:$I,AO132,実行度合表集計!$S:$S,$A$127,実行度合表集計!$D:$D,"&lt;&gt;")*集計フラグ6</f>
        <v>#REF!</v>
      </c>
      <c r="AW132" s="1791" t="str">
        <f>集計グループ6</f>
        <v>クレバリーホーム静岡</v>
      </c>
      <c r="AX132" s="1792"/>
      <c r="AY132" s="1793"/>
      <c r="AZ132" s="855" t="e">
        <f ca="1">SUMIFS(INDIRECT("実行度合表集計!C"&amp;AZ154,FALSE),実行度合表集計!$I:$I,AW132,実行度合表集計!$S:$S,$A$127,実行度合表集計!$D:$D,"&lt;&gt;")</f>
        <v>#REF!</v>
      </c>
      <c r="BA132" s="845" t="e">
        <f t="shared" ca="1" si="190"/>
        <v>#REF!</v>
      </c>
      <c r="BB132" s="856" t="e">
        <f ca="1">SUMIFS(INDIRECT("実行度合表集計!C"&amp;BB154,FALSE),実行度合表集計!$I:$I,AW132,実行度合表集計!$S:$S,$A$127,実行度合表集計!$D:$D,"&lt;&gt;")</f>
        <v>#REF!</v>
      </c>
      <c r="BC132" s="855" t="e">
        <f ca="1">BB132-SUMIFS(実行度合表集計!$Q:$Q,実行度合表集計!$I:$I,AW132,実行度合表集計!$S:$S,$A$127,実行度合表集計!$D:$D,"&lt;&gt;")*1000</f>
        <v>#REF!</v>
      </c>
      <c r="BD132" s="857" t="e">
        <f ca="1">SUMIFS(INDIRECT("実行度合表集計!C"&amp;BD154,FALSE),実行度合表集計!$I:$I,AW132,実行度合表集計!$S:$S,$A$127,実行度合表集計!$D:$D,"&lt;&gt;")*集計フラグ6</f>
        <v>#REF!</v>
      </c>
      <c r="BE132" s="858" t="e">
        <f t="shared" ca="1" si="179"/>
        <v>#REF!</v>
      </c>
      <c r="BF132" s="845" t="e">
        <f t="shared" ca="1" si="191"/>
        <v>#REF!</v>
      </c>
      <c r="BG132" s="855" t="e">
        <f t="shared" ca="1" si="180"/>
        <v>#REF!</v>
      </c>
      <c r="BH132" s="859" t="e">
        <f t="shared" ca="1" si="181"/>
        <v>#REF!</v>
      </c>
      <c r="BI132" s="1659"/>
      <c r="BJ132" s="854" t="s">
        <v>38</v>
      </c>
      <c r="BK132" s="1791" t="str">
        <f>集計グループ6</f>
        <v>クレバリーホーム静岡</v>
      </c>
      <c r="BL132" s="1792"/>
      <c r="BM132" s="1793"/>
      <c r="BN132" s="855" t="e">
        <f ca="1">SUMIFS(INDIRECT("実行度合表集計!C"&amp;BN154,FALSE),実行度合表集計!$I:$I,BK132,実行度合表集計!$S:$S,$A$127,実行度合表集計!$D:$D,"&lt;&gt;")</f>
        <v>#REF!</v>
      </c>
      <c r="BO132" s="845" t="e">
        <f t="shared" ca="1" si="192"/>
        <v>#REF!</v>
      </c>
      <c r="BP132" s="856" t="e">
        <f ca="1">SUMIFS(INDIRECT("実行度合表集計!C"&amp;BP154,FALSE),実行度合表集計!$I:$I,BK132,実行度合表集計!$S:$S,$A$127,実行度合表集計!$D:$D,"&lt;&gt;")</f>
        <v>#REF!</v>
      </c>
      <c r="BQ132" s="855" t="e">
        <f ca="1">BP132-SUMIFS(実行度合表集計!$Q:$Q,実行度合表集計!$I:$I,BK132,実行度合表集計!$S:$S,$A$127,実行度合表集計!$D:$D,"&lt;&gt;")*1000</f>
        <v>#REF!</v>
      </c>
      <c r="BR132" s="857" t="e">
        <f ca="1">SUMIFS(INDIRECT("実行度合表集計!C"&amp;BR154,FALSE),実行度合表集計!$I:$I,BK132,実行度合表集計!$S:$S,$A$127,実行度合表集計!$D:$D,"&lt;&gt;")*集計フラグ6</f>
        <v>#REF!</v>
      </c>
      <c r="BS132" s="1791" t="str">
        <f>集計グループ6</f>
        <v>クレバリーホーム静岡</v>
      </c>
      <c r="BT132" s="1792"/>
      <c r="BU132" s="1793"/>
      <c r="BV132" s="855" t="e">
        <f ca="1">SUMIFS(INDIRECT("実行度合表集計!C"&amp;BV154,FALSE),実行度合表集計!$I:$I,BS132,実行度合表集計!$S:$S,$A$127,実行度合表集計!$D:$D,"&lt;&gt;")</f>
        <v>#REF!</v>
      </c>
      <c r="BW132" s="845" t="e">
        <f t="shared" ca="1" si="193"/>
        <v>#REF!</v>
      </c>
      <c r="BX132" s="856" t="e">
        <f ca="1">SUMIFS(INDIRECT("実行度合表集計!C"&amp;BX154,FALSE),実行度合表集計!$I:$I,BS132,実行度合表集計!$S:$S,$A$127,実行度合表集計!$D:$D,"&lt;&gt;")</f>
        <v>#REF!</v>
      </c>
      <c r="BY132" s="855" t="e">
        <f ca="1">BX132-SUMIFS(実行度合表集計!$Q:$Q,実行度合表集計!$I:$I,BS132,実行度合表集計!$S:$S,$A$127,実行度合表集計!$D:$D,"&lt;&gt;")*1000</f>
        <v>#REF!</v>
      </c>
      <c r="BZ132" s="857" t="e">
        <f ca="1">SUMIFS(INDIRECT("実行度合表集計!C"&amp;BZ154,FALSE),実行度合表集計!$I:$I,BS132,実行度合表集計!$S:$S,$A$127,実行度合表集計!$D:$D,"&lt;&gt;")*集計フラグ6</f>
        <v>#REF!</v>
      </c>
      <c r="CA132" s="1791" t="str">
        <f>集計グループ6</f>
        <v>クレバリーホーム静岡</v>
      </c>
      <c r="CB132" s="1792"/>
      <c r="CC132" s="1793"/>
      <c r="CD132" s="855" t="e">
        <f ca="1">SUMIFS(INDIRECT("実行度合表集計!C"&amp;CD154,FALSE),実行度合表集計!$I:$I,CA132,実行度合表集計!$S:$S,$A$127,実行度合表集計!$D:$D,"&lt;&gt;")</f>
        <v>#REF!</v>
      </c>
      <c r="CE132" s="845" t="e">
        <f t="shared" ca="1" si="194"/>
        <v>#REF!</v>
      </c>
      <c r="CF132" s="856" t="e">
        <f ca="1">SUMIFS(INDIRECT("実行度合表集計!C"&amp;CF154,FALSE),実行度合表集計!$I:$I,CA132,実行度合表集計!$S:$S,$A$127,実行度合表集計!$D:$D,"&lt;&gt;")</f>
        <v>#REF!</v>
      </c>
      <c r="CG132" s="855" t="e">
        <f ca="1">CF132-SUMIFS(実行度合表集計!$Q:$Q,実行度合表集計!$I:$I,CA132,実行度合表集計!$S:$S,$A$127,実行度合表集計!$D:$D,"&lt;&gt;")*1000</f>
        <v>#REF!</v>
      </c>
      <c r="CH132" s="857" t="e">
        <f ca="1">SUMIFS(INDIRECT("実行度合表集計!C"&amp;CH154,FALSE),実行度合表集計!$I:$I,CA132,実行度合表集計!$S:$S,$A$127,実行度合表集計!$D:$D,"&lt;&gt;")*集計フラグ6</f>
        <v>#REF!</v>
      </c>
      <c r="CI132" s="858" t="e">
        <f t="shared" ca="1" si="195"/>
        <v>#REF!</v>
      </c>
      <c r="CJ132" s="845" t="e">
        <f t="shared" ca="1" si="196"/>
        <v>#REF!</v>
      </c>
      <c r="CK132" s="855" t="e">
        <f t="shared" ca="1" si="197"/>
        <v>#REF!</v>
      </c>
      <c r="CL132" s="857" t="e">
        <f t="shared" ca="1" si="198"/>
        <v>#REF!</v>
      </c>
      <c r="CM132" s="1659"/>
      <c r="CN132" s="854" t="s">
        <v>38</v>
      </c>
      <c r="CO132" s="1791" t="str">
        <f>集計グループ6</f>
        <v>クレバリーホーム静岡</v>
      </c>
      <c r="CP132" s="1792"/>
      <c r="CQ132" s="1793"/>
      <c r="CR132" s="855" t="e">
        <f ca="1">SUMIFS(INDIRECT("実行度合表集計!C"&amp;CR154,FALSE),実行度合表集計!$I:$I,CO132,実行度合表集計!$S:$S,$A$127,実行度合表集計!$D:$D,"&lt;&gt;")</f>
        <v>#REF!</v>
      </c>
      <c r="CS132" s="845" t="e">
        <f t="shared" ca="1" si="199"/>
        <v>#REF!</v>
      </c>
      <c r="CT132" s="856" t="e">
        <f ca="1">SUMIFS(INDIRECT("実行度合表集計!C"&amp;CT154,FALSE),実行度合表集計!$I:$I,CO132,実行度合表集計!$S:$S,$A$127,実行度合表集計!$D:$D,"&lt;&gt;")</f>
        <v>#REF!</v>
      </c>
      <c r="CU132" s="855" t="e">
        <f ca="1">CT132-SUMIFS(実行度合表集計!$Q:$Q,実行度合表集計!$I:$I,CO132,実行度合表集計!$S:$S,$A$127,実行度合表集計!$D:$D,"&lt;&gt;")*1000</f>
        <v>#REF!</v>
      </c>
      <c r="CV132" s="857" t="e">
        <f ca="1">SUMIFS(INDIRECT("実行度合表集計!C"&amp;CV154,FALSE),実行度合表集計!$I:$I,CO132,実行度合表集計!$S:$S,$A$127,実行度合表集計!$D:$D,"&lt;&gt;")*集計フラグ6</f>
        <v>#REF!</v>
      </c>
      <c r="CW132" s="1791" t="str">
        <f>集計グループ6</f>
        <v>クレバリーホーム静岡</v>
      </c>
      <c r="CX132" s="1792"/>
      <c r="CY132" s="1793"/>
      <c r="CZ132" s="855" t="e">
        <f ca="1">SUMIFS(INDIRECT("実行度合表集計!C"&amp;CZ154,FALSE),実行度合表集計!$I:$I,CW132,実行度合表集計!$S:$S,$A$127,実行度合表集計!$D:$D,"&lt;&gt;")</f>
        <v>#REF!</v>
      </c>
      <c r="DA132" s="845" t="e">
        <f t="shared" ca="1" si="200"/>
        <v>#REF!</v>
      </c>
      <c r="DB132" s="856" t="e">
        <f ca="1">SUMIFS(INDIRECT("実行度合表集計!C"&amp;DB154,FALSE),実行度合表集計!$I:$I,CW132,実行度合表集計!$S:$S,$A$127,実行度合表集計!$D:$D,"&lt;&gt;")</f>
        <v>#REF!</v>
      </c>
      <c r="DC132" s="855" t="e">
        <f ca="1">DB132-SUMIFS(実行度合表集計!$Q:$Q,実行度合表集計!$I:$I,CW132,実行度合表集計!$S:$S,$A$127,実行度合表集計!$D:$D,"&lt;&gt;")*1000</f>
        <v>#REF!</v>
      </c>
      <c r="DD132" s="857" t="e">
        <f ca="1">SUMIFS(INDIRECT("実行度合表集計!C"&amp;DD154,FALSE),実行度合表集計!$I:$I,CW132,実行度合表集計!$S:$S,$A$127,実行度合表集計!$D:$D,"&lt;&gt;")*集計フラグ6</f>
        <v>#REF!</v>
      </c>
      <c r="DE132" s="1791" t="str">
        <f>集計グループ6</f>
        <v>クレバリーホーム静岡</v>
      </c>
      <c r="DF132" s="1792"/>
      <c r="DG132" s="1793"/>
      <c r="DH132" s="855" t="e">
        <f ca="1">SUMIFS(INDIRECT("実行度合表集計!C"&amp;DH154,FALSE),実行度合表集計!$I:$I,DE132,実行度合表集計!$S:$S,$A$127,実行度合表集計!$D:$D,"&lt;&gt;")</f>
        <v>#REF!</v>
      </c>
      <c r="DI132" s="845" t="e">
        <f t="shared" ca="1" si="201"/>
        <v>#REF!</v>
      </c>
      <c r="DJ132" s="856" t="e">
        <f ca="1">SUMIFS(INDIRECT("実行度合表集計!C"&amp;DJ154,FALSE),実行度合表集計!$I:$I,DE132,実行度合表集計!$S:$S,$A$127,実行度合表集計!$D:$D,"&lt;&gt;")</f>
        <v>#REF!</v>
      </c>
      <c r="DK132" s="855" t="e">
        <f ca="1">DJ132-SUMIFS(実行度合表集計!$Q:$Q,実行度合表集計!$I:$I,DE132,実行度合表集計!$S:$S,$A$127,実行度合表集計!$D:$D,"&lt;&gt;")*1000</f>
        <v>#REF!</v>
      </c>
      <c r="DL132" s="857" t="e">
        <f ca="1">SUMIFS(INDIRECT("実行度合表集計!C"&amp;DL154,FALSE),実行度合表集計!$I:$I,DE132,実行度合表集計!$S:$S,$A$127,実行度合表集計!$D:$D,"&lt;&gt;")*集計フラグ6</f>
        <v>#REF!</v>
      </c>
      <c r="DM132" s="858" t="e">
        <f t="shared" ca="1" si="182"/>
        <v>#REF!</v>
      </c>
      <c r="DN132" s="845" t="e">
        <f t="shared" ca="1" si="202"/>
        <v>#REF!</v>
      </c>
      <c r="DO132" s="855" t="e">
        <f t="shared" ca="1" si="203"/>
        <v>#REF!</v>
      </c>
      <c r="DP132" s="859" t="e">
        <f t="shared" ca="1" si="183"/>
        <v>#REF!</v>
      </c>
      <c r="DR132" s="970"/>
      <c r="DS132" s="852"/>
      <c r="DT132" s="853"/>
    </row>
    <row r="133" spans="1:124" ht="14.1" customHeight="1" x14ac:dyDescent="0.25">
      <c r="A133" s="1659"/>
      <c r="B133" s="861" t="s">
        <v>39</v>
      </c>
      <c r="C133" s="1794">
        <f>集計グループ7</f>
        <v>0</v>
      </c>
      <c r="D133" s="1795"/>
      <c r="E133" s="1796"/>
      <c r="F133" s="862">
        <f ca="1">SUMIFS(INDIRECT("実行度合表集計!C"&amp;F154,FALSE),実行度合表集計!$I:$I,C133,実行度合表集計!$S:$S,$A$127,実行度合表集計!$D:$D,"&lt;&gt;")</f>
        <v>0</v>
      </c>
      <c r="G133" s="863" t="str">
        <f t="shared" ca="1" si="184"/>
        <v/>
      </c>
      <c r="H133" s="864">
        <f ca="1">SUMIFS(INDIRECT("実行度合表集計!C"&amp;H154,FALSE),実行度合表集計!$I:$I,C133,実行度合表集計!$S:$S,$A$127,実行度合表集計!$D:$D,"&lt;&gt;")</f>
        <v>0</v>
      </c>
      <c r="I133" s="862">
        <f ca="1">H133-SUMIFS(実行度合表集計!$Q:$Q,実行度合表集計!$I:$I,C133,実行度合表集計!$S:$S,$A$127,実行度合表集計!$D:$D,"&lt;&gt;")*1000</f>
        <v>0</v>
      </c>
      <c r="J133" s="865">
        <f ca="1">SUMIFS(INDIRECT("実行度合表集計!C"&amp;J154,FALSE),実行度合表集計!$I:$I,C133,実行度合表集計!$S:$S,$A$127,実行度合表集計!$D:$D,"&lt;&gt;")*集計フラグ7</f>
        <v>0</v>
      </c>
      <c r="K133" s="1794">
        <f>集計グループ7</f>
        <v>0</v>
      </c>
      <c r="L133" s="1795"/>
      <c r="M133" s="1796"/>
      <c r="N133" s="862">
        <f ca="1">SUMIFS(INDIRECT("実行度合表集計!C"&amp;N154,FALSE),実行度合表集計!$I:$I,K133,実行度合表集計!$S:$S,$A$127,実行度合表集計!$D:$D,"&lt;&gt;")</f>
        <v>0</v>
      </c>
      <c r="O133" s="863" t="str">
        <f t="shared" ca="1" si="185"/>
        <v/>
      </c>
      <c r="P133" s="864">
        <f ca="1">SUMIFS(INDIRECT("実行度合表集計!C"&amp;P154,FALSE),実行度合表集計!$I:$I,K133,実行度合表集計!$S:$S,$A$127,実行度合表集計!$D:$D,"&lt;&gt;")</f>
        <v>0</v>
      </c>
      <c r="Q133" s="862">
        <f ca="1">P133-SUMIFS(実行度合表集計!$Q:$Q,実行度合表集計!$I:$I,K133,実行度合表集計!$S:$S,$A$127,実行度合表集計!$D:$D,"&lt;&gt;")*1000</f>
        <v>0</v>
      </c>
      <c r="R133" s="865">
        <f ca="1">SUMIFS(INDIRECT("実行度合表集計!C"&amp;R154,FALSE),実行度合表集計!$I:$I,K133,実行度合表集計!$S:$S,$A$127,実行度合表集計!$D:$D,"&lt;&gt;")*集計フラグ7</f>
        <v>0</v>
      </c>
      <c r="S133" s="1794">
        <f>集計グループ7</f>
        <v>0</v>
      </c>
      <c r="T133" s="1795"/>
      <c r="U133" s="1796"/>
      <c r="V133" s="862">
        <f ca="1">SUMIFS(INDIRECT("実行度合表集計!C"&amp;V154,FALSE),実行度合表集計!$I:$I,S133,実行度合表集計!$S:$S,$A$127,実行度合表集計!$D:$D,"&lt;&gt;")</f>
        <v>0</v>
      </c>
      <c r="W133" s="863" t="str">
        <f t="shared" ca="1" si="186"/>
        <v/>
      </c>
      <c r="X133" s="864">
        <f ca="1">SUMIFS(INDIRECT("実行度合表集計!C"&amp;X154,FALSE),実行度合表集計!$I:$I,S133,実行度合表集計!$S:$S,$A$127,実行度合表集計!$D:$D,"&lt;&gt;")</f>
        <v>0</v>
      </c>
      <c r="Y133" s="862">
        <f ca="1">X133-SUMIFS(実行度合表集計!$Q:$Q,実行度合表集計!$I:$I,S133,実行度合表集計!$S:$S,$A$127,実行度合表集計!$D:$D,"&lt;&gt;")*1000</f>
        <v>0</v>
      </c>
      <c r="Z133" s="865">
        <f ca="1">SUMIFS(INDIRECT("実行度合表集計!C"&amp;Z154,FALSE),実行度合表集計!$I:$I,S133,実行度合表集計!$S:$S,$A$127,実行度合表集計!$D:$D,"&lt;&gt;")*集計フラグ7</f>
        <v>0</v>
      </c>
      <c r="AA133" s="866">
        <f t="shared" ca="1" si="176"/>
        <v>0</v>
      </c>
      <c r="AB133" s="863" t="str">
        <f t="shared" ca="1" si="187"/>
        <v/>
      </c>
      <c r="AC133" s="862">
        <f t="shared" ca="1" si="177"/>
        <v>0</v>
      </c>
      <c r="AD133" s="865">
        <f t="shared" ca="1" si="178"/>
        <v>0</v>
      </c>
      <c r="AE133" s="1659"/>
      <c r="AF133" s="861" t="s">
        <v>39</v>
      </c>
      <c r="AG133" s="1794">
        <f>集計グループ7</f>
        <v>0</v>
      </c>
      <c r="AH133" s="1795"/>
      <c r="AI133" s="1796"/>
      <c r="AJ133" s="862">
        <f ca="1">SUMIFS(INDIRECT("実行度合表集計!C"&amp;AJ154,FALSE),実行度合表集計!$I:$I,AG133,実行度合表集計!$S:$S,$A$127,実行度合表集計!$D:$D,"&lt;&gt;")</f>
        <v>0</v>
      </c>
      <c r="AK133" s="863" t="str">
        <f t="shared" ca="1" si="188"/>
        <v/>
      </c>
      <c r="AL133" s="864">
        <f ca="1">SUMIFS(INDIRECT("実行度合表集計!C"&amp;AL154,FALSE),実行度合表集計!$I:$I,AG133,実行度合表集計!$S:$S,$A$127,実行度合表集計!$D:$D,"&lt;&gt;")</f>
        <v>0</v>
      </c>
      <c r="AM133" s="862">
        <f ca="1">AL133-SUMIFS(実行度合表集計!$Q:$Q,実行度合表集計!$I:$I,AG133,実行度合表集計!$S:$S,$A$127,実行度合表集計!$D:$D,"&lt;&gt;")*1000</f>
        <v>0</v>
      </c>
      <c r="AN133" s="865">
        <f ca="1">SUMIFS(INDIRECT("実行度合表集計!C"&amp;AN154,FALSE),実行度合表集計!$I:$I,AG133,実行度合表集計!$S:$S,$A$127,実行度合表集計!$D:$D,"&lt;&gt;")*集計フラグ7</f>
        <v>0</v>
      </c>
      <c r="AO133" s="1794">
        <f>集計グループ7</f>
        <v>0</v>
      </c>
      <c r="AP133" s="1795"/>
      <c r="AQ133" s="1796"/>
      <c r="AR133" s="862">
        <f ca="1">SUMIFS(INDIRECT("実行度合表集計!C"&amp;AR154,FALSE),実行度合表集計!$I:$I,AO133,実行度合表集計!$S:$S,$A$127,実行度合表集計!$D:$D,"&lt;&gt;")</f>
        <v>0</v>
      </c>
      <c r="AS133" s="863" t="str">
        <f t="shared" ca="1" si="189"/>
        <v/>
      </c>
      <c r="AT133" s="864">
        <f ca="1">SUMIFS(INDIRECT("実行度合表集計!C"&amp;AT154,FALSE),実行度合表集計!$I:$I,AO133,実行度合表集計!$S:$S,$A$127,実行度合表集計!$D:$D,"&lt;&gt;")</f>
        <v>0</v>
      </c>
      <c r="AU133" s="862">
        <f ca="1">AT133-SUMIFS(実行度合表集計!$Q:$Q,実行度合表集計!$I:$I,AO133,実行度合表集計!$S:$S,$A$127,実行度合表集計!$D:$D,"&lt;&gt;")*1000</f>
        <v>0</v>
      </c>
      <c r="AV133" s="865">
        <f ca="1">SUMIFS(INDIRECT("実行度合表集計!C"&amp;AV154,FALSE),実行度合表集計!$I:$I,AO133,実行度合表集計!$S:$S,$A$127,実行度合表集計!$D:$D,"&lt;&gt;")*集計フラグ7</f>
        <v>0</v>
      </c>
      <c r="AW133" s="1794">
        <f>集計グループ7</f>
        <v>0</v>
      </c>
      <c r="AX133" s="1795"/>
      <c r="AY133" s="1796"/>
      <c r="AZ133" s="862">
        <f ca="1">SUMIFS(INDIRECT("実行度合表集計!C"&amp;AZ154,FALSE),実行度合表集計!$I:$I,AW133,実行度合表集計!$S:$S,$A$127,実行度合表集計!$D:$D,"&lt;&gt;")</f>
        <v>0</v>
      </c>
      <c r="BA133" s="863" t="str">
        <f t="shared" ca="1" si="190"/>
        <v/>
      </c>
      <c r="BB133" s="864">
        <f ca="1">SUMIFS(INDIRECT("実行度合表集計!C"&amp;BB154,FALSE),実行度合表集計!$I:$I,AW133,実行度合表集計!$S:$S,$A$127,実行度合表集計!$D:$D,"&lt;&gt;")</f>
        <v>0</v>
      </c>
      <c r="BC133" s="862">
        <f ca="1">BB133-SUMIFS(実行度合表集計!$Q:$Q,実行度合表集計!$I:$I,AW133,実行度合表集計!$S:$S,$A$127,実行度合表集計!$D:$D,"&lt;&gt;")*1000</f>
        <v>0</v>
      </c>
      <c r="BD133" s="865">
        <f ca="1">SUMIFS(INDIRECT("実行度合表集計!C"&amp;BD154,FALSE),実行度合表集計!$I:$I,AW133,実行度合表集計!$S:$S,$A$127,実行度合表集計!$D:$D,"&lt;&gt;")*集計フラグ7</f>
        <v>0</v>
      </c>
      <c r="BE133" s="866">
        <f t="shared" ca="1" si="179"/>
        <v>0</v>
      </c>
      <c r="BF133" s="863" t="str">
        <f t="shared" ca="1" si="191"/>
        <v/>
      </c>
      <c r="BG133" s="862">
        <f t="shared" ca="1" si="180"/>
        <v>0</v>
      </c>
      <c r="BH133" s="867">
        <f t="shared" ca="1" si="181"/>
        <v>0</v>
      </c>
      <c r="BI133" s="1659"/>
      <c r="BJ133" s="861" t="s">
        <v>39</v>
      </c>
      <c r="BK133" s="1794">
        <f>集計グループ7</f>
        <v>0</v>
      </c>
      <c r="BL133" s="1795"/>
      <c r="BM133" s="1796"/>
      <c r="BN133" s="862">
        <f ca="1">SUMIFS(INDIRECT("実行度合表集計!C"&amp;BN154,FALSE),実行度合表集計!$I:$I,BK133,実行度合表集計!$S:$S,$A$127,実行度合表集計!$D:$D,"&lt;&gt;")</f>
        <v>0</v>
      </c>
      <c r="BO133" s="863" t="str">
        <f t="shared" ca="1" si="192"/>
        <v/>
      </c>
      <c r="BP133" s="864">
        <f ca="1">SUMIFS(INDIRECT("実行度合表集計!C"&amp;BP154,FALSE),実行度合表集計!$I:$I,BK133,実行度合表集計!$S:$S,$A$127,実行度合表集計!$D:$D,"&lt;&gt;")</f>
        <v>0</v>
      </c>
      <c r="BQ133" s="862">
        <f ca="1">BP133-SUMIFS(実行度合表集計!$Q:$Q,実行度合表集計!$I:$I,BK133,実行度合表集計!$S:$S,$A$127,実行度合表集計!$D:$D,"&lt;&gt;")*1000</f>
        <v>0</v>
      </c>
      <c r="BR133" s="865">
        <f ca="1">SUMIFS(INDIRECT("実行度合表集計!C"&amp;BR154,FALSE),実行度合表集計!$I:$I,BK133,実行度合表集計!$S:$S,$A$127,実行度合表集計!$D:$D,"&lt;&gt;")*集計フラグ7</f>
        <v>0</v>
      </c>
      <c r="BS133" s="1794">
        <f>集計グループ7</f>
        <v>0</v>
      </c>
      <c r="BT133" s="1795"/>
      <c r="BU133" s="1796"/>
      <c r="BV133" s="862">
        <f ca="1">SUMIFS(INDIRECT("実行度合表集計!C"&amp;BV154,FALSE),実行度合表集計!$I:$I,BS133,実行度合表集計!$S:$S,$A$127,実行度合表集計!$D:$D,"&lt;&gt;")</f>
        <v>0</v>
      </c>
      <c r="BW133" s="863" t="str">
        <f t="shared" ca="1" si="193"/>
        <v/>
      </c>
      <c r="BX133" s="864">
        <f ca="1">SUMIFS(INDIRECT("実行度合表集計!C"&amp;BX154,FALSE),実行度合表集計!$I:$I,BS133,実行度合表集計!$S:$S,$A$127,実行度合表集計!$D:$D,"&lt;&gt;")</f>
        <v>0</v>
      </c>
      <c r="BY133" s="862">
        <f ca="1">BX133-SUMIFS(実行度合表集計!$Q:$Q,実行度合表集計!$I:$I,BS133,実行度合表集計!$S:$S,$A$127,実行度合表集計!$D:$D,"&lt;&gt;")*1000</f>
        <v>0</v>
      </c>
      <c r="BZ133" s="865">
        <f ca="1">SUMIFS(INDIRECT("実行度合表集計!C"&amp;BZ154,FALSE),実行度合表集計!$I:$I,BS133,実行度合表集計!$S:$S,$A$127,実行度合表集計!$D:$D,"&lt;&gt;")*集計フラグ7</f>
        <v>0</v>
      </c>
      <c r="CA133" s="1794">
        <f>集計グループ7</f>
        <v>0</v>
      </c>
      <c r="CB133" s="1795"/>
      <c r="CC133" s="1796"/>
      <c r="CD133" s="862">
        <f ca="1">SUMIFS(INDIRECT("実行度合表集計!C"&amp;CD154,FALSE),実行度合表集計!$I:$I,CA133,実行度合表集計!$S:$S,$A$127,実行度合表集計!$D:$D,"&lt;&gt;")</f>
        <v>0</v>
      </c>
      <c r="CE133" s="863" t="str">
        <f t="shared" ca="1" si="194"/>
        <v/>
      </c>
      <c r="CF133" s="864">
        <f ca="1">SUMIFS(INDIRECT("実行度合表集計!C"&amp;CF154,FALSE),実行度合表集計!$I:$I,CA133,実行度合表集計!$S:$S,$A$127,実行度合表集計!$D:$D,"&lt;&gt;")</f>
        <v>0</v>
      </c>
      <c r="CG133" s="862">
        <f ca="1">CF133-SUMIFS(実行度合表集計!$Q:$Q,実行度合表集計!$I:$I,CA133,実行度合表集計!$S:$S,$A$127,実行度合表集計!$D:$D,"&lt;&gt;")*1000</f>
        <v>0</v>
      </c>
      <c r="CH133" s="865">
        <f ca="1">SUMIFS(INDIRECT("実行度合表集計!C"&amp;CH154,FALSE),実行度合表集計!$I:$I,CA133,実行度合表集計!$S:$S,$A$127,実行度合表集計!$D:$D,"&lt;&gt;")*集計フラグ7</f>
        <v>0</v>
      </c>
      <c r="CI133" s="866">
        <f t="shared" ca="1" si="195"/>
        <v>0</v>
      </c>
      <c r="CJ133" s="863" t="str">
        <f t="shared" ca="1" si="196"/>
        <v/>
      </c>
      <c r="CK133" s="862">
        <f t="shared" ca="1" si="197"/>
        <v>0</v>
      </c>
      <c r="CL133" s="865">
        <f t="shared" ca="1" si="198"/>
        <v>0</v>
      </c>
      <c r="CM133" s="1659"/>
      <c r="CN133" s="861" t="s">
        <v>39</v>
      </c>
      <c r="CO133" s="1794">
        <f>集計グループ7</f>
        <v>0</v>
      </c>
      <c r="CP133" s="1795"/>
      <c r="CQ133" s="1796"/>
      <c r="CR133" s="862">
        <f ca="1">SUMIFS(INDIRECT("実行度合表集計!C"&amp;CR154,FALSE),実行度合表集計!$I:$I,CO133,実行度合表集計!$S:$S,$A$127,実行度合表集計!$D:$D,"&lt;&gt;")</f>
        <v>0</v>
      </c>
      <c r="CS133" s="863" t="str">
        <f t="shared" ca="1" si="199"/>
        <v/>
      </c>
      <c r="CT133" s="864">
        <f ca="1">SUMIFS(INDIRECT("実行度合表集計!C"&amp;CT154,FALSE),実行度合表集計!$I:$I,CO133,実行度合表集計!$S:$S,$A$127,実行度合表集計!$D:$D,"&lt;&gt;")</f>
        <v>0</v>
      </c>
      <c r="CU133" s="862">
        <f ca="1">CT133-SUMIFS(実行度合表集計!$Q:$Q,実行度合表集計!$I:$I,CO133,実行度合表集計!$S:$S,$A$127,実行度合表集計!$D:$D,"&lt;&gt;")*1000</f>
        <v>0</v>
      </c>
      <c r="CV133" s="865">
        <f ca="1">SUMIFS(INDIRECT("実行度合表集計!C"&amp;CV154,FALSE),実行度合表集計!$I:$I,CO133,実行度合表集計!$S:$S,$A$127,実行度合表集計!$D:$D,"&lt;&gt;")*集計フラグ7</f>
        <v>0</v>
      </c>
      <c r="CW133" s="1794">
        <f>集計グループ7</f>
        <v>0</v>
      </c>
      <c r="CX133" s="1795"/>
      <c r="CY133" s="1796"/>
      <c r="CZ133" s="862">
        <f ca="1">SUMIFS(INDIRECT("実行度合表集計!C"&amp;CZ154,FALSE),実行度合表集計!$I:$I,CW133,実行度合表集計!$S:$S,$A$127,実行度合表集計!$D:$D,"&lt;&gt;")</f>
        <v>0</v>
      </c>
      <c r="DA133" s="863" t="str">
        <f t="shared" ca="1" si="200"/>
        <v/>
      </c>
      <c r="DB133" s="864">
        <f ca="1">SUMIFS(INDIRECT("実行度合表集計!C"&amp;DB154,FALSE),実行度合表集計!$I:$I,CW133,実行度合表集計!$S:$S,$A$127,実行度合表集計!$D:$D,"&lt;&gt;")</f>
        <v>0</v>
      </c>
      <c r="DC133" s="862">
        <f ca="1">DB133-SUMIFS(実行度合表集計!$Q:$Q,実行度合表集計!$I:$I,CW133,実行度合表集計!$S:$S,$A$127,実行度合表集計!$D:$D,"&lt;&gt;")*1000</f>
        <v>0</v>
      </c>
      <c r="DD133" s="865">
        <f ca="1">SUMIFS(INDIRECT("実行度合表集計!C"&amp;DD154,FALSE),実行度合表集計!$I:$I,CW133,実行度合表集計!$S:$S,$A$127,実行度合表集計!$D:$D,"&lt;&gt;")*集計フラグ7</f>
        <v>0</v>
      </c>
      <c r="DE133" s="1794">
        <f>集計グループ7</f>
        <v>0</v>
      </c>
      <c r="DF133" s="1795"/>
      <c r="DG133" s="1796"/>
      <c r="DH133" s="862">
        <f ca="1">SUMIFS(INDIRECT("実行度合表集計!C"&amp;DH154,FALSE),実行度合表集計!$I:$I,DE133,実行度合表集計!$S:$S,$A$127,実行度合表集計!$D:$D,"&lt;&gt;")</f>
        <v>0</v>
      </c>
      <c r="DI133" s="863" t="str">
        <f t="shared" ca="1" si="201"/>
        <v/>
      </c>
      <c r="DJ133" s="864">
        <f ca="1">SUMIFS(INDIRECT("実行度合表集計!C"&amp;DJ154,FALSE),実行度合表集計!$I:$I,DE133,実行度合表集計!$S:$S,$A$127,実行度合表集計!$D:$D,"&lt;&gt;")</f>
        <v>0</v>
      </c>
      <c r="DK133" s="862">
        <f ca="1">DJ133-SUMIFS(実行度合表集計!$Q:$Q,実行度合表集計!$I:$I,DE133,実行度合表集計!$S:$S,$A$127,実行度合表集計!$D:$D,"&lt;&gt;")*1000</f>
        <v>0</v>
      </c>
      <c r="DL133" s="865">
        <f ca="1">SUMIFS(INDIRECT("実行度合表集計!C"&amp;DL154,FALSE),実行度合表集計!$I:$I,DE133,実行度合表集計!$S:$S,$A$127,実行度合表集計!$D:$D,"&lt;&gt;")*集計フラグ7</f>
        <v>0</v>
      </c>
      <c r="DM133" s="866">
        <f t="shared" ca="1" si="182"/>
        <v>0</v>
      </c>
      <c r="DN133" s="863" t="str">
        <f t="shared" ca="1" si="202"/>
        <v/>
      </c>
      <c r="DO133" s="862">
        <f t="shared" ca="1" si="203"/>
        <v>0</v>
      </c>
      <c r="DP133" s="867">
        <f t="shared" ca="1" si="183"/>
        <v>0</v>
      </c>
      <c r="DR133" s="970"/>
      <c r="DS133" s="852"/>
      <c r="DT133" s="853"/>
    </row>
    <row r="134" spans="1:124" ht="14.1" customHeight="1" x14ac:dyDescent="0.25">
      <c r="A134" s="1659"/>
      <c r="B134" s="843" t="s">
        <v>40</v>
      </c>
      <c r="C134" s="1797" t="str">
        <f>集計グループ8</f>
        <v>東京・リフォーム課</v>
      </c>
      <c r="D134" s="1798"/>
      <c r="E134" s="1799"/>
      <c r="F134" s="844" t="e">
        <f ca="1">SUMIFS(INDIRECT("実行度合表集計!C"&amp;F154,FALSE),実行度合表集計!$I:$I,C134,実行度合表集計!$S:$S,$A$127,実行度合表集計!$D:$D,"&lt;&gt;")</f>
        <v>#REF!</v>
      </c>
      <c r="G134" s="849" t="e">
        <f t="shared" ca="1" si="184"/>
        <v>#REF!</v>
      </c>
      <c r="H134" s="868" t="e">
        <f ca="1">SUMIFS(INDIRECT("実行度合表集計!C"&amp;H154,FALSE),実行度合表集計!$I:$I,C134,実行度合表集計!$S:$S,$A$127,実行度合表集計!$D:$D,"&lt;&gt;")</f>
        <v>#REF!</v>
      </c>
      <c r="I134" s="844" t="e">
        <f ca="1">H134-SUMIFS(実行度合表集計!$Q:$Q,実行度合表集計!$I:$I,C134,実行度合表集計!$S:$S,$A$127,実行度合表集計!$D:$D,"&lt;&gt;")*1000</f>
        <v>#REF!</v>
      </c>
      <c r="J134" s="847" t="e">
        <f ca="1">SUMIFS(INDIRECT("実行度合表集計!C"&amp;J154,FALSE),実行度合表集計!$I:$I,C134,実行度合表集計!$S:$S,$A$127,実行度合表集計!$D:$D,"&lt;&gt;")*集計フラグ8</f>
        <v>#REF!</v>
      </c>
      <c r="K134" s="1797" t="str">
        <f>集計グループ8</f>
        <v>東京・リフォーム課</v>
      </c>
      <c r="L134" s="1798"/>
      <c r="M134" s="1799"/>
      <c r="N134" s="844" t="e">
        <f ca="1">SUMIFS(INDIRECT("実行度合表集計!C"&amp;N154,FALSE),実行度合表集計!$I:$I,K134,実行度合表集計!$S:$S,$A$127,実行度合表集計!$D:$D,"&lt;&gt;")</f>
        <v>#REF!</v>
      </c>
      <c r="O134" s="849" t="e">
        <f t="shared" ca="1" si="185"/>
        <v>#REF!</v>
      </c>
      <c r="P134" s="868" t="e">
        <f ca="1">SUMIFS(INDIRECT("実行度合表集計!C"&amp;P154,FALSE),実行度合表集計!$I:$I,K134,実行度合表集計!$S:$S,$A$127,実行度合表集計!$D:$D,"&lt;&gt;")</f>
        <v>#REF!</v>
      </c>
      <c r="Q134" s="844" t="e">
        <f ca="1">P134-SUMIFS(実行度合表集計!$Q:$Q,実行度合表集計!$I:$I,K134,実行度合表集計!$S:$S,$A$127,実行度合表集計!$D:$D,"&lt;&gt;")*1000</f>
        <v>#REF!</v>
      </c>
      <c r="R134" s="847" t="e">
        <f ca="1">SUMIFS(INDIRECT("実行度合表集計!C"&amp;R154,FALSE),実行度合表集計!$I:$I,K134,実行度合表集計!$S:$S,$A$127,実行度合表集計!$D:$D,"&lt;&gt;")*集計フラグ8</f>
        <v>#REF!</v>
      </c>
      <c r="S134" s="1797" t="str">
        <f>集計グループ8</f>
        <v>東京・リフォーム課</v>
      </c>
      <c r="T134" s="1798"/>
      <c r="U134" s="1799"/>
      <c r="V134" s="844" t="e">
        <f ca="1">SUMIFS(INDIRECT("実行度合表集計!C"&amp;V154,FALSE),実行度合表集計!$I:$I,S134,実行度合表集計!$S:$S,$A$127,実行度合表集計!$D:$D,"&lt;&gt;")</f>
        <v>#REF!</v>
      </c>
      <c r="W134" s="849" t="e">
        <f t="shared" ca="1" si="186"/>
        <v>#REF!</v>
      </c>
      <c r="X134" s="868" t="e">
        <f ca="1">SUMIFS(INDIRECT("実行度合表集計!C"&amp;X154,FALSE),実行度合表集計!$I:$I,S134,実行度合表集計!$S:$S,$A$127,実行度合表集計!$D:$D,"&lt;&gt;")</f>
        <v>#REF!</v>
      </c>
      <c r="Y134" s="844" t="e">
        <f ca="1">X134-SUMIFS(実行度合表集計!$Q:$Q,実行度合表集計!$I:$I,S134,実行度合表集計!$S:$S,$A$127,実行度合表集計!$D:$D,"&lt;&gt;")*1000</f>
        <v>#REF!</v>
      </c>
      <c r="Z134" s="847" t="e">
        <f ca="1">SUMIFS(INDIRECT("実行度合表集計!C"&amp;Z154,FALSE),実行度合表集計!$I:$I,S134,実行度合表集計!$S:$S,$A$127,実行度合表集計!$D:$D,"&lt;&gt;")*集計フラグ8</f>
        <v>#REF!</v>
      </c>
      <c r="AA134" s="848" t="e">
        <f t="shared" ca="1" si="176"/>
        <v>#REF!</v>
      </c>
      <c r="AB134" s="849" t="e">
        <f t="shared" ca="1" si="187"/>
        <v>#REF!</v>
      </c>
      <c r="AC134" s="844" t="e">
        <f t="shared" ca="1" si="177"/>
        <v>#REF!</v>
      </c>
      <c r="AD134" s="847" t="e">
        <f t="shared" ca="1" si="178"/>
        <v>#REF!</v>
      </c>
      <c r="AE134" s="1659"/>
      <c r="AF134" s="843" t="s">
        <v>40</v>
      </c>
      <c r="AG134" s="1797" t="str">
        <f>集計グループ8</f>
        <v>東京・リフォーム課</v>
      </c>
      <c r="AH134" s="1798"/>
      <c r="AI134" s="1799"/>
      <c r="AJ134" s="844" t="e">
        <f ca="1">SUMIFS(INDIRECT("実行度合表集計!C"&amp;AJ154,FALSE),実行度合表集計!$I:$I,AG134,実行度合表集計!$S:$S,$A$127,実行度合表集計!$D:$D,"&lt;&gt;")</f>
        <v>#REF!</v>
      </c>
      <c r="AK134" s="849" t="e">
        <f t="shared" ca="1" si="188"/>
        <v>#REF!</v>
      </c>
      <c r="AL134" s="868" t="e">
        <f ca="1">SUMIFS(INDIRECT("実行度合表集計!C"&amp;AL154,FALSE),実行度合表集計!$I:$I,AG134,実行度合表集計!$S:$S,$A$127,実行度合表集計!$D:$D,"&lt;&gt;")</f>
        <v>#REF!</v>
      </c>
      <c r="AM134" s="844" t="e">
        <f ca="1">AL134-SUMIFS(実行度合表集計!$Q:$Q,実行度合表集計!$I:$I,AG134,実行度合表集計!$S:$S,$A$127,実行度合表集計!$D:$D,"&lt;&gt;")*1000</f>
        <v>#REF!</v>
      </c>
      <c r="AN134" s="847" t="e">
        <f ca="1">SUMIFS(INDIRECT("実行度合表集計!C"&amp;AN154,FALSE),実行度合表集計!$I:$I,AG134,実行度合表集計!$S:$S,$A$127,実行度合表集計!$D:$D,"&lt;&gt;")*集計フラグ8</f>
        <v>#REF!</v>
      </c>
      <c r="AO134" s="1797" t="str">
        <f>集計グループ8</f>
        <v>東京・リフォーム課</v>
      </c>
      <c r="AP134" s="1798"/>
      <c r="AQ134" s="1799"/>
      <c r="AR134" s="844" t="e">
        <f ca="1">SUMIFS(INDIRECT("実行度合表集計!C"&amp;AR154,FALSE),実行度合表集計!$I:$I,AO134,実行度合表集計!$S:$S,$A$127,実行度合表集計!$D:$D,"&lt;&gt;")</f>
        <v>#REF!</v>
      </c>
      <c r="AS134" s="849" t="e">
        <f t="shared" ca="1" si="189"/>
        <v>#REF!</v>
      </c>
      <c r="AT134" s="868" t="e">
        <f ca="1">SUMIFS(INDIRECT("実行度合表集計!C"&amp;AT154,FALSE),実行度合表集計!$I:$I,AO134,実行度合表集計!$S:$S,$A$127,実行度合表集計!$D:$D,"&lt;&gt;")</f>
        <v>#REF!</v>
      </c>
      <c r="AU134" s="844" t="e">
        <f ca="1">AT134-SUMIFS(実行度合表集計!$Q:$Q,実行度合表集計!$I:$I,AO134,実行度合表集計!$S:$S,$A$127,実行度合表集計!$D:$D,"&lt;&gt;")*1000</f>
        <v>#REF!</v>
      </c>
      <c r="AV134" s="847" t="e">
        <f ca="1">SUMIFS(INDIRECT("実行度合表集計!C"&amp;AV154,FALSE),実行度合表集計!$I:$I,AO134,実行度合表集計!$S:$S,$A$127,実行度合表集計!$D:$D,"&lt;&gt;")*集計フラグ8</f>
        <v>#REF!</v>
      </c>
      <c r="AW134" s="1797" t="str">
        <f>集計グループ8</f>
        <v>東京・リフォーム課</v>
      </c>
      <c r="AX134" s="1798"/>
      <c r="AY134" s="1799"/>
      <c r="AZ134" s="844" t="e">
        <f ca="1">SUMIFS(INDIRECT("実行度合表集計!C"&amp;AZ154,FALSE),実行度合表集計!$I:$I,AW134,実行度合表集計!$S:$S,$A$127,実行度合表集計!$D:$D,"&lt;&gt;")</f>
        <v>#REF!</v>
      </c>
      <c r="BA134" s="849" t="e">
        <f t="shared" ca="1" si="190"/>
        <v>#REF!</v>
      </c>
      <c r="BB134" s="868" t="e">
        <f ca="1">SUMIFS(INDIRECT("実行度合表集計!C"&amp;BB154,FALSE),実行度合表集計!$I:$I,AW134,実行度合表集計!$S:$S,$A$127,実行度合表集計!$D:$D,"&lt;&gt;")</f>
        <v>#REF!</v>
      </c>
      <c r="BC134" s="844" t="e">
        <f ca="1">BB134-SUMIFS(実行度合表集計!$Q:$Q,実行度合表集計!$I:$I,AW134,実行度合表集計!$S:$S,$A$127,実行度合表集計!$D:$D,"&lt;&gt;")*1000</f>
        <v>#REF!</v>
      </c>
      <c r="BD134" s="847" t="e">
        <f ca="1">SUMIFS(INDIRECT("実行度合表集計!C"&amp;BD154,FALSE),実行度合表集計!$I:$I,AW134,実行度合表集計!$S:$S,$A$127,実行度合表集計!$D:$D,"&lt;&gt;")*集計フラグ8</f>
        <v>#REF!</v>
      </c>
      <c r="BE134" s="848" t="e">
        <f t="shared" ca="1" si="179"/>
        <v>#REF!</v>
      </c>
      <c r="BF134" s="849" t="e">
        <f t="shared" ca="1" si="191"/>
        <v>#REF!</v>
      </c>
      <c r="BG134" s="844" t="e">
        <f t="shared" ca="1" si="180"/>
        <v>#REF!</v>
      </c>
      <c r="BH134" s="850" t="e">
        <f t="shared" ca="1" si="181"/>
        <v>#REF!</v>
      </c>
      <c r="BI134" s="1659"/>
      <c r="BJ134" s="843" t="s">
        <v>40</v>
      </c>
      <c r="BK134" s="1797" t="str">
        <f>集計グループ8</f>
        <v>東京・リフォーム課</v>
      </c>
      <c r="BL134" s="1798"/>
      <c r="BM134" s="1799"/>
      <c r="BN134" s="844" t="e">
        <f ca="1">SUMIFS(INDIRECT("実行度合表集計!C"&amp;BN154,FALSE),実行度合表集計!$I:$I,BK134,実行度合表集計!$S:$S,$A$127,実行度合表集計!$D:$D,"&lt;&gt;")</f>
        <v>#REF!</v>
      </c>
      <c r="BO134" s="849" t="e">
        <f t="shared" ca="1" si="192"/>
        <v>#REF!</v>
      </c>
      <c r="BP134" s="868" t="e">
        <f ca="1">SUMIFS(INDIRECT("実行度合表集計!C"&amp;BP154,FALSE),実行度合表集計!$I:$I,BK134,実行度合表集計!$S:$S,$A$127,実行度合表集計!$D:$D,"&lt;&gt;")</f>
        <v>#REF!</v>
      </c>
      <c r="BQ134" s="844" t="e">
        <f ca="1">BP134-SUMIFS(実行度合表集計!$Q:$Q,実行度合表集計!$I:$I,BK134,実行度合表集計!$S:$S,$A$127,実行度合表集計!$D:$D,"&lt;&gt;")*1000</f>
        <v>#REF!</v>
      </c>
      <c r="BR134" s="847" t="e">
        <f ca="1">SUMIFS(INDIRECT("実行度合表集計!C"&amp;BR154,FALSE),実行度合表集計!$I:$I,BK134,実行度合表集計!$S:$S,$A$127,実行度合表集計!$D:$D,"&lt;&gt;")*集計フラグ8</f>
        <v>#REF!</v>
      </c>
      <c r="BS134" s="1797" t="str">
        <f>集計グループ8</f>
        <v>東京・リフォーム課</v>
      </c>
      <c r="BT134" s="1798"/>
      <c r="BU134" s="1799"/>
      <c r="BV134" s="844" t="e">
        <f ca="1">SUMIFS(INDIRECT("実行度合表集計!C"&amp;BV154,FALSE),実行度合表集計!$I:$I,BS134,実行度合表集計!$S:$S,$A$127,実行度合表集計!$D:$D,"&lt;&gt;")</f>
        <v>#REF!</v>
      </c>
      <c r="BW134" s="849" t="e">
        <f t="shared" ca="1" si="193"/>
        <v>#REF!</v>
      </c>
      <c r="BX134" s="868" t="e">
        <f ca="1">SUMIFS(INDIRECT("実行度合表集計!C"&amp;BX154,FALSE),実行度合表集計!$I:$I,BS134,実行度合表集計!$S:$S,$A$127,実行度合表集計!$D:$D,"&lt;&gt;")</f>
        <v>#REF!</v>
      </c>
      <c r="BY134" s="844" t="e">
        <f ca="1">BX134-SUMIFS(実行度合表集計!$Q:$Q,実行度合表集計!$I:$I,BS134,実行度合表集計!$S:$S,$A$127,実行度合表集計!$D:$D,"&lt;&gt;")*1000</f>
        <v>#REF!</v>
      </c>
      <c r="BZ134" s="847" t="e">
        <f ca="1">SUMIFS(INDIRECT("実行度合表集計!C"&amp;BZ154,FALSE),実行度合表集計!$I:$I,BS134,実行度合表集計!$S:$S,$A$127,実行度合表集計!$D:$D,"&lt;&gt;")*集計フラグ8</f>
        <v>#REF!</v>
      </c>
      <c r="CA134" s="1797" t="str">
        <f>集計グループ8</f>
        <v>東京・リフォーム課</v>
      </c>
      <c r="CB134" s="1798"/>
      <c r="CC134" s="1799"/>
      <c r="CD134" s="844" t="e">
        <f ca="1">SUMIFS(INDIRECT("実行度合表集計!C"&amp;CD154,FALSE),実行度合表集計!$I:$I,CA134,実行度合表集計!$S:$S,$A$127,実行度合表集計!$D:$D,"&lt;&gt;")</f>
        <v>#REF!</v>
      </c>
      <c r="CE134" s="849" t="e">
        <f t="shared" ca="1" si="194"/>
        <v>#REF!</v>
      </c>
      <c r="CF134" s="868" t="e">
        <f ca="1">SUMIFS(INDIRECT("実行度合表集計!C"&amp;CF154,FALSE),実行度合表集計!$I:$I,CA134,実行度合表集計!$S:$S,$A$127,実行度合表集計!$D:$D,"&lt;&gt;")</f>
        <v>#REF!</v>
      </c>
      <c r="CG134" s="844" t="e">
        <f ca="1">CF134-SUMIFS(実行度合表集計!$Q:$Q,実行度合表集計!$I:$I,CA134,実行度合表集計!$S:$S,$A$127,実行度合表集計!$D:$D,"&lt;&gt;")*1000</f>
        <v>#REF!</v>
      </c>
      <c r="CH134" s="847" t="e">
        <f ca="1">SUMIFS(INDIRECT("実行度合表集計!C"&amp;CH154,FALSE),実行度合表集計!$I:$I,CA134,実行度合表集計!$S:$S,$A$127,実行度合表集計!$D:$D,"&lt;&gt;")*集計フラグ8</f>
        <v>#REF!</v>
      </c>
      <c r="CI134" s="848" t="e">
        <f t="shared" ca="1" si="195"/>
        <v>#REF!</v>
      </c>
      <c r="CJ134" s="849" t="e">
        <f t="shared" ca="1" si="196"/>
        <v>#REF!</v>
      </c>
      <c r="CK134" s="844" t="e">
        <f t="shared" ca="1" si="197"/>
        <v>#REF!</v>
      </c>
      <c r="CL134" s="847" t="e">
        <f t="shared" ca="1" si="198"/>
        <v>#REF!</v>
      </c>
      <c r="CM134" s="1659"/>
      <c r="CN134" s="843" t="s">
        <v>40</v>
      </c>
      <c r="CO134" s="1797" t="str">
        <f>集計グループ8</f>
        <v>東京・リフォーム課</v>
      </c>
      <c r="CP134" s="1798"/>
      <c r="CQ134" s="1799"/>
      <c r="CR134" s="844" t="e">
        <f ca="1">SUMIFS(INDIRECT("実行度合表集計!C"&amp;CR154,FALSE),実行度合表集計!$I:$I,CO134,実行度合表集計!$S:$S,$A$127,実行度合表集計!$D:$D,"&lt;&gt;")</f>
        <v>#REF!</v>
      </c>
      <c r="CS134" s="849" t="e">
        <f t="shared" ca="1" si="199"/>
        <v>#REF!</v>
      </c>
      <c r="CT134" s="868" t="e">
        <f ca="1">SUMIFS(INDIRECT("実行度合表集計!C"&amp;CT154,FALSE),実行度合表集計!$I:$I,CO134,実行度合表集計!$S:$S,$A$127,実行度合表集計!$D:$D,"&lt;&gt;")</f>
        <v>#REF!</v>
      </c>
      <c r="CU134" s="844" t="e">
        <f ca="1">CT134-SUMIFS(実行度合表集計!$Q:$Q,実行度合表集計!$I:$I,CO134,実行度合表集計!$S:$S,$A$127,実行度合表集計!$D:$D,"&lt;&gt;")*1000</f>
        <v>#REF!</v>
      </c>
      <c r="CV134" s="847" t="e">
        <f ca="1">SUMIFS(INDIRECT("実行度合表集計!C"&amp;CV154,FALSE),実行度合表集計!$I:$I,CO134,実行度合表集計!$S:$S,$A$127,実行度合表集計!$D:$D,"&lt;&gt;")*集計フラグ8</f>
        <v>#REF!</v>
      </c>
      <c r="CW134" s="1797" t="str">
        <f>集計グループ8</f>
        <v>東京・リフォーム課</v>
      </c>
      <c r="CX134" s="1798"/>
      <c r="CY134" s="1799"/>
      <c r="CZ134" s="844" t="e">
        <f ca="1">SUMIFS(INDIRECT("実行度合表集計!C"&amp;CZ154,FALSE),実行度合表集計!$I:$I,CW134,実行度合表集計!$S:$S,$A$127,実行度合表集計!$D:$D,"&lt;&gt;")</f>
        <v>#REF!</v>
      </c>
      <c r="DA134" s="849" t="e">
        <f t="shared" ca="1" si="200"/>
        <v>#REF!</v>
      </c>
      <c r="DB134" s="868" t="e">
        <f ca="1">SUMIFS(INDIRECT("実行度合表集計!C"&amp;DB154,FALSE),実行度合表集計!$I:$I,CW134,実行度合表集計!$S:$S,$A$127,実行度合表集計!$D:$D,"&lt;&gt;")</f>
        <v>#REF!</v>
      </c>
      <c r="DC134" s="844" t="e">
        <f ca="1">DB134-SUMIFS(実行度合表集計!$Q:$Q,実行度合表集計!$I:$I,CW134,実行度合表集計!$S:$S,$A$127,実行度合表集計!$D:$D,"&lt;&gt;")*1000</f>
        <v>#REF!</v>
      </c>
      <c r="DD134" s="847" t="e">
        <f ca="1">SUMIFS(INDIRECT("実行度合表集計!C"&amp;DD154,FALSE),実行度合表集計!$I:$I,CW134,実行度合表集計!$S:$S,$A$127,実行度合表集計!$D:$D,"&lt;&gt;")*集計フラグ8</f>
        <v>#REF!</v>
      </c>
      <c r="DE134" s="1797" t="str">
        <f>集計グループ8</f>
        <v>東京・リフォーム課</v>
      </c>
      <c r="DF134" s="1798"/>
      <c r="DG134" s="1799"/>
      <c r="DH134" s="844" t="e">
        <f ca="1">SUMIFS(INDIRECT("実行度合表集計!C"&amp;DH154,FALSE),実行度合表集計!$I:$I,DE134,実行度合表集計!$S:$S,$A$127,実行度合表集計!$D:$D,"&lt;&gt;")</f>
        <v>#REF!</v>
      </c>
      <c r="DI134" s="849" t="e">
        <f t="shared" ca="1" si="201"/>
        <v>#REF!</v>
      </c>
      <c r="DJ134" s="868" t="e">
        <f ca="1">SUMIFS(INDIRECT("実行度合表集計!C"&amp;DJ154,FALSE),実行度合表集計!$I:$I,DE134,実行度合表集計!$S:$S,$A$127,実行度合表集計!$D:$D,"&lt;&gt;")</f>
        <v>#REF!</v>
      </c>
      <c r="DK134" s="844" t="e">
        <f ca="1">DJ134-SUMIFS(実行度合表集計!$Q:$Q,実行度合表集計!$I:$I,DE134,実行度合表集計!$S:$S,$A$127,実行度合表集計!$D:$D,"&lt;&gt;")*1000</f>
        <v>#REF!</v>
      </c>
      <c r="DL134" s="847" t="e">
        <f ca="1">SUMIFS(INDIRECT("実行度合表集計!C"&amp;DL154,FALSE),実行度合表集計!$I:$I,DE134,実行度合表集計!$S:$S,$A$127,実行度合表集計!$D:$D,"&lt;&gt;")*集計フラグ8</f>
        <v>#REF!</v>
      </c>
      <c r="DM134" s="848" t="e">
        <f t="shared" ca="1" si="182"/>
        <v>#REF!</v>
      </c>
      <c r="DN134" s="849" t="e">
        <f t="shared" ca="1" si="202"/>
        <v>#REF!</v>
      </c>
      <c r="DO134" s="844" t="e">
        <f t="shared" ca="1" si="203"/>
        <v>#REF!</v>
      </c>
      <c r="DP134" s="850" t="e">
        <f t="shared" ca="1" si="183"/>
        <v>#REF!</v>
      </c>
      <c r="DR134" s="970"/>
      <c r="DS134" s="852"/>
      <c r="DT134" s="853"/>
    </row>
    <row r="135" spans="1:124" ht="14.1" customHeight="1" x14ac:dyDescent="0.25">
      <c r="A135" s="1659"/>
      <c r="B135" s="861" t="s">
        <v>41</v>
      </c>
      <c r="C135" s="1794">
        <f>集計グループ9</f>
        <v>0</v>
      </c>
      <c r="D135" s="1795"/>
      <c r="E135" s="1796"/>
      <c r="F135" s="862">
        <f ca="1">SUMIFS(INDIRECT("実行度合表集計!C"&amp;F154,FALSE),実行度合表集計!$I:$I,C135,実行度合表集計!$S:$S,$A$127,実行度合表集計!$D:$D,"&lt;&gt;")</f>
        <v>0</v>
      </c>
      <c r="G135" s="863" t="str">
        <f t="shared" ca="1" si="184"/>
        <v/>
      </c>
      <c r="H135" s="864">
        <f ca="1">SUMIFS(INDIRECT("実行度合表集計!C"&amp;H154,FALSE),実行度合表集計!$I:$I,C135,実行度合表集計!$S:$S,$A$127,実行度合表集計!$D:$D,"&lt;&gt;")</f>
        <v>0</v>
      </c>
      <c r="I135" s="862">
        <f ca="1">H135-SUMIFS(実行度合表集計!$Q:$Q,実行度合表集計!$I:$I,C135,実行度合表集計!$S:$S,$A$127,実行度合表集計!$D:$D,"&lt;&gt;")*1000</f>
        <v>0</v>
      </c>
      <c r="J135" s="865">
        <f ca="1">SUMIFS(INDIRECT("実行度合表集計!C"&amp;J154,FALSE),実行度合表集計!$I:$I,C135,実行度合表集計!$S:$S,$A$127,実行度合表集計!$D:$D,"&lt;&gt;")*集計フラグ9</f>
        <v>0</v>
      </c>
      <c r="K135" s="1794">
        <f>集計グループ9</f>
        <v>0</v>
      </c>
      <c r="L135" s="1795"/>
      <c r="M135" s="1796"/>
      <c r="N135" s="862">
        <f ca="1">SUMIFS(INDIRECT("実行度合表集計!C"&amp;N154,FALSE),実行度合表集計!$I:$I,K135,実行度合表集計!$S:$S,$A$127,実行度合表集計!$D:$D,"&lt;&gt;")</f>
        <v>0</v>
      </c>
      <c r="O135" s="863" t="str">
        <f t="shared" ca="1" si="185"/>
        <v/>
      </c>
      <c r="P135" s="864">
        <f ca="1">SUMIFS(INDIRECT("実行度合表集計!C"&amp;P154,FALSE),実行度合表集計!$I:$I,K135,実行度合表集計!$S:$S,$A$127,実行度合表集計!$D:$D,"&lt;&gt;")</f>
        <v>0</v>
      </c>
      <c r="Q135" s="862">
        <f ca="1">P135-SUMIFS(実行度合表集計!$Q:$Q,実行度合表集計!$I:$I,K135,実行度合表集計!$S:$S,$A$127,実行度合表集計!$D:$D,"&lt;&gt;")*1000</f>
        <v>0</v>
      </c>
      <c r="R135" s="865">
        <f ca="1">SUMIFS(INDIRECT("実行度合表集計!C"&amp;R154,FALSE),実行度合表集計!$I:$I,K135,実行度合表集計!$S:$S,$A$127,実行度合表集計!$D:$D,"&lt;&gt;")*集計フラグ9</f>
        <v>0</v>
      </c>
      <c r="S135" s="1794">
        <f>集計グループ9</f>
        <v>0</v>
      </c>
      <c r="T135" s="1795"/>
      <c r="U135" s="1796"/>
      <c r="V135" s="862">
        <f ca="1">SUMIFS(INDIRECT("実行度合表集計!C"&amp;V154,FALSE),実行度合表集計!$I:$I,S135,実行度合表集計!$S:$S,$A$127,実行度合表集計!$D:$D,"&lt;&gt;")</f>
        <v>0</v>
      </c>
      <c r="W135" s="863" t="str">
        <f t="shared" ca="1" si="186"/>
        <v/>
      </c>
      <c r="X135" s="864">
        <f ca="1">SUMIFS(INDIRECT("実行度合表集計!C"&amp;X154,FALSE),実行度合表集計!$I:$I,S135,実行度合表集計!$S:$S,$A$127,実行度合表集計!$D:$D,"&lt;&gt;")</f>
        <v>0</v>
      </c>
      <c r="Y135" s="862">
        <f ca="1">X135-SUMIFS(実行度合表集計!$Q:$Q,実行度合表集計!$I:$I,S135,実行度合表集計!$S:$S,$A$127,実行度合表集計!$D:$D,"&lt;&gt;")*1000</f>
        <v>0</v>
      </c>
      <c r="Z135" s="865">
        <f ca="1">SUMIFS(INDIRECT("実行度合表集計!C"&amp;Z154,FALSE),実行度合表集計!$I:$I,S135,実行度合表集計!$S:$S,$A$127,実行度合表集計!$D:$D,"&lt;&gt;")*集計フラグ9</f>
        <v>0</v>
      </c>
      <c r="AA135" s="866">
        <f t="shared" ca="1" si="176"/>
        <v>0</v>
      </c>
      <c r="AB135" s="863" t="str">
        <f t="shared" ca="1" si="187"/>
        <v/>
      </c>
      <c r="AC135" s="862">
        <f t="shared" ca="1" si="177"/>
        <v>0</v>
      </c>
      <c r="AD135" s="865">
        <f t="shared" ca="1" si="178"/>
        <v>0</v>
      </c>
      <c r="AE135" s="1659"/>
      <c r="AF135" s="861" t="s">
        <v>41</v>
      </c>
      <c r="AG135" s="1794">
        <f>集計グループ9</f>
        <v>0</v>
      </c>
      <c r="AH135" s="1795"/>
      <c r="AI135" s="1796"/>
      <c r="AJ135" s="862">
        <f ca="1">SUMIFS(INDIRECT("実行度合表集計!C"&amp;AJ154,FALSE),実行度合表集計!$I:$I,AG135,実行度合表集計!$S:$S,$A$127,実行度合表集計!$D:$D,"&lt;&gt;")</f>
        <v>0</v>
      </c>
      <c r="AK135" s="863" t="str">
        <f t="shared" ca="1" si="188"/>
        <v/>
      </c>
      <c r="AL135" s="864">
        <f ca="1">SUMIFS(INDIRECT("実行度合表集計!C"&amp;AL154,FALSE),実行度合表集計!$I:$I,AG135,実行度合表集計!$S:$S,$A$127,実行度合表集計!$D:$D,"&lt;&gt;")</f>
        <v>0</v>
      </c>
      <c r="AM135" s="862">
        <f ca="1">AL135-SUMIFS(実行度合表集計!$Q:$Q,実行度合表集計!$I:$I,AG135,実行度合表集計!$S:$S,$A$127,実行度合表集計!$D:$D,"&lt;&gt;")*1000</f>
        <v>0</v>
      </c>
      <c r="AN135" s="865">
        <f ca="1">SUMIFS(INDIRECT("実行度合表集計!C"&amp;AN154,FALSE),実行度合表集計!$I:$I,AG135,実行度合表集計!$S:$S,$A$127,実行度合表集計!$D:$D,"&lt;&gt;")*集計フラグ9</f>
        <v>0</v>
      </c>
      <c r="AO135" s="1794">
        <f>集計グループ9</f>
        <v>0</v>
      </c>
      <c r="AP135" s="1795"/>
      <c r="AQ135" s="1796"/>
      <c r="AR135" s="862">
        <f ca="1">SUMIFS(INDIRECT("実行度合表集計!C"&amp;AR154,FALSE),実行度合表集計!$I:$I,AO135,実行度合表集計!$S:$S,$A$127,実行度合表集計!$D:$D,"&lt;&gt;")</f>
        <v>0</v>
      </c>
      <c r="AS135" s="863" t="str">
        <f t="shared" ca="1" si="189"/>
        <v/>
      </c>
      <c r="AT135" s="864">
        <f ca="1">SUMIFS(INDIRECT("実行度合表集計!C"&amp;AT154,FALSE),実行度合表集計!$I:$I,AO135,実行度合表集計!$S:$S,$A$127,実行度合表集計!$D:$D,"&lt;&gt;")</f>
        <v>0</v>
      </c>
      <c r="AU135" s="862">
        <f ca="1">AT135-SUMIFS(実行度合表集計!$Q:$Q,実行度合表集計!$I:$I,AO135,実行度合表集計!$S:$S,$A$127,実行度合表集計!$D:$D,"&lt;&gt;")*1000</f>
        <v>0</v>
      </c>
      <c r="AV135" s="865">
        <f ca="1">SUMIFS(INDIRECT("実行度合表集計!C"&amp;AV154,FALSE),実行度合表集計!$I:$I,AO135,実行度合表集計!$S:$S,$A$127,実行度合表集計!$D:$D,"&lt;&gt;")*集計フラグ9</f>
        <v>0</v>
      </c>
      <c r="AW135" s="1794">
        <f>集計グループ9</f>
        <v>0</v>
      </c>
      <c r="AX135" s="1795"/>
      <c r="AY135" s="1796"/>
      <c r="AZ135" s="862">
        <f ca="1">SUMIFS(INDIRECT("実行度合表集計!C"&amp;AZ154,FALSE),実行度合表集計!$I:$I,AW135,実行度合表集計!$S:$S,$A$127,実行度合表集計!$D:$D,"&lt;&gt;")</f>
        <v>0</v>
      </c>
      <c r="BA135" s="863" t="str">
        <f t="shared" ca="1" si="190"/>
        <v/>
      </c>
      <c r="BB135" s="864">
        <f ca="1">SUMIFS(INDIRECT("実行度合表集計!C"&amp;BB154,FALSE),実行度合表集計!$I:$I,AW135,実行度合表集計!$S:$S,$A$127,実行度合表集計!$D:$D,"&lt;&gt;")</f>
        <v>0</v>
      </c>
      <c r="BC135" s="862">
        <f ca="1">BB135-SUMIFS(実行度合表集計!$Q:$Q,実行度合表集計!$I:$I,AW135,実行度合表集計!$S:$S,$A$127,実行度合表集計!$D:$D,"&lt;&gt;")*1000</f>
        <v>0</v>
      </c>
      <c r="BD135" s="865">
        <f ca="1">SUMIFS(INDIRECT("実行度合表集計!C"&amp;BD154,FALSE),実行度合表集計!$I:$I,AW135,実行度合表集計!$S:$S,$A$127,実行度合表集計!$D:$D,"&lt;&gt;")*集計フラグ9</f>
        <v>0</v>
      </c>
      <c r="BE135" s="866">
        <f t="shared" ca="1" si="179"/>
        <v>0</v>
      </c>
      <c r="BF135" s="863" t="str">
        <f t="shared" ca="1" si="191"/>
        <v/>
      </c>
      <c r="BG135" s="862">
        <f t="shared" ca="1" si="180"/>
        <v>0</v>
      </c>
      <c r="BH135" s="867">
        <f t="shared" ca="1" si="181"/>
        <v>0</v>
      </c>
      <c r="BI135" s="1659"/>
      <c r="BJ135" s="861" t="s">
        <v>41</v>
      </c>
      <c r="BK135" s="1794">
        <f>集計グループ9</f>
        <v>0</v>
      </c>
      <c r="BL135" s="1795"/>
      <c r="BM135" s="1796"/>
      <c r="BN135" s="862">
        <f ca="1">SUMIFS(INDIRECT("実行度合表集計!C"&amp;BN154,FALSE),実行度合表集計!$I:$I,BK135,実行度合表集計!$S:$S,$A$127,実行度合表集計!$D:$D,"&lt;&gt;")</f>
        <v>0</v>
      </c>
      <c r="BO135" s="863" t="str">
        <f t="shared" ca="1" si="192"/>
        <v/>
      </c>
      <c r="BP135" s="864">
        <f ca="1">SUMIFS(INDIRECT("実行度合表集計!C"&amp;BP154,FALSE),実行度合表集計!$I:$I,BK135,実行度合表集計!$S:$S,$A$127,実行度合表集計!$D:$D,"&lt;&gt;")</f>
        <v>0</v>
      </c>
      <c r="BQ135" s="862">
        <f ca="1">BP135-SUMIFS(実行度合表集計!$Q:$Q,実行度合表集計!$I:$I,BK135,実行度合表集計!$S:$S,$A$127,実行度合表集計!$D:$D,"&lt;&gt;")*1000</f>
        <v>0</v>
      </c>
      <c r="BR135" s="865">
        <f ca="1">SUMIFS(INDIRECT("実行度合表集計!C"&amp;BR154,FALSE),実行度合表集計!$I:$I,BK135,実行度合表集計!$S:$S,$A$127,実行度合表集計!$D:$D,"&lt;&gt;")*集計フラグ9</f>
        <v>0</v>
      </c>
      <c r="BS135" s="1794">
        <f>集計グループ9</f>
        <v>0</v>
      </c>
      <c r="BT135" s="1795"/>
      <c r="BU135" s="1796"/>
      <c r="BV135" s="862">
        <f ca="1">SUMIFS(INDIRECT("実行度合表集計!C"&amp;BV154,FALSE),実行度合表集計!$I:$I,BS135,実行度合表集計!$S:$S,$A$127,実行度合表集計!$D:$D,"&lt;&gt;")</f>
        <v>0</v>
      </c>
      <c r="BW135" s="863" t="str">
        <f t="shared" ca="1" si="193"/>
        <v/>
      </c>
      <c r="BX135" s="864">
        <f ca="1">SUMIFS(INDIRECT("実行度合表集計!C"&amp;BX154,FALSE),実行度合表集計!$I:$I,BS135,実行度合表集計!$S:$S,$A$127,実行度合表集計!$D:$D,"&lt;&gt;")</f>
        <v>0</v>
      </c>
      <c r="BY135" s="862">
        <f ca="1">BX135-SUMIFS(実行度合表集計!$Q:$Q,実行度合表集計!$I:$I,BS135,実行度合表集計!$S:$S,$A$127,実行度合表集計!$D:$D,"&lt;&gt;")*1000</f>
        <v>0</v>
      </c>
      <c r="BZ135" s="865">
        <f ca="1">SUMIFS(INDIRECT("実行度合表集計!C"&amp;BZ154,FALSE),実行度合表集計!$I:$I,BS135,実行度合表集計!$S:$S,$A$127,実行度合表集計!$D:$D,"&lt;&gt;")*集計フラグ9</f>
        <v>0</v>
      </c>
      <c r="CA135" s="1794">
        <f>集計グループ9</f>
        <v>0</v>
      </c>
      <c r="CB135" s="1795"/>
      <c r="CC135" s="1796"/>
      <c r="CD135" s="862">
        <f ca="1">SUMIFS(INDIRECT("実行度合表集計!C"&amp;CD154,FALSE),実行度合表集計!$I:$I,CA135,実行度合表集計!$S:$S,$A$127,実行度合表集計!$D:$D,"&lt;&gt;")</f>
        <v>0</v>
      </c>
      <c r="CE135" s="863" t="str">
        <f t="shared" ca="1" si="194"/>
        <v/>
      </c>
      <c r="CF135" s="864">
        <f ca="1">SUMIFS(INDIRECT("実行度合表集計!C"&amp;CF154,FALSE),実行度合表集計!$I:$I,CA135,実行度合表集計!$S:$S,$A$127,実行度合表集計!$D:$D,"&lt;&gt;")</f>
        <v>0</v>
      </c>
      <c r="CG135" s="862">
        <f ca="1">CF135-SUMIFS(実行度合表集計!$Q:$Q,実行度合表集計!$I:$I,CA135,実行度合表集計!$S:$S,$A$127,実行度合表集計!$D:$D,"&lt;&gt;")*1000</f>
        <v>0</v>
      </c>
      <c r="CH135" s="865">
        <f ca="1">SUMIFS(INDIRECT("実行度合表集計!C"&amp;CH154,FALSE),実行度合表集計!$I:$I,CA135,実行度合表集計!$S:$S,$A$127,実行度合表集計!$D:$D,"&lt;&gt;")*集計フラグ9</f>
        <v>0</v>
      </c>
      <c r="CI135" s="866">
        <f t="shared" ca="1" si="195"/>
        <v>0</v>
      </c>
      <c r="CJ135" s="863" t="str">
        <f t="shared" ca="1" si="196"/>
        <v/>
      </c>
      <c r="CK135" s="862">
        <f t="shared" ca="1" si="197"/>
        <v>0</v>
      </c>
      <c r="CL135" s="865">
        <f t="shared" ca="1" si="198"/>
        <v>0</v>
      </c>
      <c r="CM135" s="1659"/>
      <c r="CN135" s="861" t="s">
        <v>41</v>
      </c>
      <c r="CO135" s="1794">
        <f>集計グループ9</f>
        <v>0</v>
      </c>
      <c r="CP135" s="1795"/>
      <c r="CQ135" s="1796"/>
      <c r="CR135" s="862">
        <f ca="1">SUMIFS(INDIRECT("実行度合表集計!C"&amp;CR154,FALSE),実行度合表集計!$I:$I,CO135,実行度合表集計!$S:$S,$A$127,実行度合表集計!$D:$D,"&lt;&gt;")</f>
        <v>0</v>
      </c>
      <c r="CS135" s="863" t="str">
        <f t="shared" ca="1" si="199"/>
        <v/>
      </c>
      <c r="CT135" s="864">
        <f ca="1">SUMIFS(INDIRECT("実行度合表集計!C"&amp;CT154,FALSE),実行度合表集計!$I:$I,CO135,実行度合表集計!$S:$S,$A$127,実行度合表集計!$D:$D,"&lt;&gt;")</f>
        <v>0</v>
      </c>
      <c r="CU135" s="862">
        <f ca="1">CT135-SUMIFS(実行度合表集計!$Q:$Q,実行度合表集計!$I:$I,CO135,実行度合表集計!$S:$S,$A$127,実行度合表集計!$D:$D,"&lt;&gt;")*1000</f>
        <v>0</v>
      </c>
      <c r="CV135" s="865">
        <f ca="1">SUMIFS(INDIRECT("実行度合表集計!C"&amp;CV154,FALSE),実行度合表集計!$I:$I,CO135,実行度合表集計!$S:$S,$A$127,実行度合表集計!$D:$D,"&lt;&gt;")*集計フラグ9</f>
        <v>0</v>
      </c>
      <c r="CW135" s="1794">
        <f>集計グループ9</f>
        <v>0</v>
      </c>
      <c r="CX135" s="1795"/>
      <c r="CY135" s="1796"/>
      <c r="CZ135" s="862">
        <f ca="1">SUMIFS(INDIRECT("実行度合表集計!C"&amp;CZ154,FALSE),実行度合表集計!$I:$I,CW135,実行度合表集計!$S:$S,$A$127,実行度合表集計!$D:$D,"&lt;&gt;")</f>
        <v>0</v>
      </c>
      <c r="DA135" s="863" t="str">
        <f t="shared" ca="1" si="200"/>
        <v/>
      </c>
      <c r="DB135" s="864">
        <f ca="1">SUMIFS(INDIRECT("実行度合表集計!C"&amp;DB154,FALSE),実行度合表集計!$I:$I,CW135,実行度合表集計!$S:$S,$A$127,実行度合表集計!$D:$D,"&lt;&gt;")</f>
        <v>0</v>
      </c>
      <c r="DC135" s="862">
        <f ca="1">DB135-SUMIFS(実行度合表集計!$Q:$Q,実行度合表集計!$I:$I,CW135,実行度合表集計!$S:$S,$A$127,実行度合表集計!$D:$D,"&lt;&gt;")*1000</f>
        <v>0</v>
      </c>
      <c r="DD135" s="865">
        <f ca="1">SUMIFS(INDIRECT("実行度合表集計!C"&amp;DD154,FALSE),実行度合表集計!$I:$I,CW135,実行度合表集計!$S:$S,$A$127,実行度合表集計!$D:$D,"&lt;&gt;")*集計フラグ9</f>
        <v>0</v>
      </c>
      <c r="DE135" s="1794">
        <f>集計グループ9</f>
        <v>0</v>
      </c>
      <c r="DF135" s="1795"/>
      <c r="DG135" s="1796"/>
      <c r="DH135" s="862">
        <f ca="1">SUMIFS(INDIRECT("実行度合表集計!C"&amp;DH154,FALSE),実行度合表集計!$I:$I,DE135,実行度合表集計!$S:$S,$A$127,実行度合表集計!$D:$D,"&lt;&gt;")</f>
        <v>0</v>
      </c>
      <c r="DI135" s="863" t="str">
        <f t="shared" ca="1" si="201"/>
        <v/>
      </c>
      <c r="DJ135" s="864">
        <f ca="1">SUMIFS(INDIRECT("実行度合表集計!C"&amp;DJ154,FALSE),実行度合表集計!$I:$I,DE135,実行度合表集計!$S:$S,$A$127,実行度合表集計!$D:$D,"&lt;&gt;")</f>
        <v>0</v>
      </c>
      <c r="DK135" s="862">
        <f ca="1">DJ135-SUMIFS(実行度合表集計!$Q:$Q,実行度合表集計!$I:$I,DE135,実行度合表集計!$S:$S,$A$127,実行度合表集計!$D:$D,"&lt;&gt;")*1000</f>
        <v>0</v>
      </c>
      <c r="DL135" s="865">
        <f ca="1">SUMIFS(INDIRECT("実行度合表集計!C"&amp;DL154,FALSE),実行度合表集計!$I:$I,DE135,実行度合表集計!$S:$S,$A$127,実行度合表集計!$D:$D,"&lt;&gt;")*集計フラグ9</f>
        <v>0</v>
      </c>
      <c r="DM135" s="866">
        <f t="shared" ca="1" si="182"/>
        <v>0</v>
      </c>
      <c r="DN135" s="863" t="str">
        <f t="shared" ca="1" si="202"/>
        <v/>
      </c>
      <c r="DO135" s="862">
        <f t="shared" ca="1" si="203"/>
        <v>0</v>
      </c>
      <c r="DP135" s="867">
        <f t="shared" ca="1" si="183"/>
        <v>0</v>
      </c>
      <c r="DR135" s="970"/>
      <c r="DS135" s="852"/>
      <c r="DT135" s="853"/>
    </row>
    <row r="136" spans="1:124" ht="14.1" customHeight="1" x14ac:dyDescent="0.25">
      <c r="A136" s="1659"/>
      <c r="B136" s="869" t="s">
        <v>42</v>
      </c>
      <c r="C136" s="1800" t="str">
        <f>集計グループ10</f>
        <v>特建事業部</v>
      </c>
      <c r="D136" s="1801"/>
      <c r="E136" s="1802"/>
      <c r="F136" s="870" t="e">
        <f ca="1">SUMIFS(INDIRECT("実行度合表集計!C"&amp;F154,FALSE),実行度合表集計!$I:$I,C136,実行度合表集計!$S:$S,$A$127,実行度合表集計!$D:$D,"&lt;&gt;")</f>
        <v>#REF!</v>
      </c>
      <c r="G136" s="871" t="e">
        <f t="shared" ca="1" si="184"/>
        <v>#REF!</v>
      </c>
      <c r="H136" s="872" t="e">
        <f ca="1">SUMIFS(INDIRECT("実行度合表集計!C"&amp;H154,FALSE),実行度合表集計!$I:$I,C136,実行度合表集計!$S:$S,$A$127,実行度合表集計!$D:$D,"&lt;&gt;")</f>
        <v>#REF!</v>
      </c>
      <c r="I136" s="870" t="e">
        <f ca="1">H136-SUMIFS(実行度合表集計!$Q:$Q,実行度合表集計!$I:$I,C136,実行度合表集計!$S:$S,$A$127,実行度合表集計!$D:$D,"&lt;&gt;")*1000</f>
        <v>#REF!</v>
      </c>
      <c r="J136" s="873" t="e">
        <f ca="1">SUMIFS(INDIRECT("実行度合表集計!C"&amp;J154,FALSE),実行度合表集計!$I:$I,C136,実行度合表集計!$S:$S,$A$127,実行度合表集計!$D:$D,"&lt;&gt;")*集計フラグ10</f>
        <v>#REF!</v>
      </c>
      <c r="K136" s="1800" t="str">
        <f>集計グループ10</f>
        <v>特建事業部</v>
      </c>
      <c r="L136" s="1801"/>
      <c r="M136" s="1802"/>
      <c r="N136" s="870" t="e">
        <f ca="1">SUMIFS(INDIRECT("実行度合表集計!C"&amp;N154,FALSE),実行度合表集計!$I:$I,K136,実行度合表集計!$S:$S,$A$127,実行度合表集計!$D:$D,"&lt;&gt;")</f>
        <v>#REF!</v>
      </c>
      <c r="O136" s="871" t="e">
        <f t="shared" ca="1" si="185"/>
        <v>#REF!</v>
      </c>
      <c r="P136" s="872" t="e">
        <f ca="1">SUMIFS(INDIRECT("実行度合表集計!C"&amp;P154,FALSE),実行度合表集計!$I:$I,K136,実行度合表集計!$S:$S,$A$127,実行度合表集計!$D:$D,"&lt;&gt;")</f>
        <v>#REF!</v>
      </c>
      <c r="Q136" s="870" t="e">
        <f ca="1">P136-SUMIFS(実行度合表集計!$Q:$Q,実行度合表集計!$I:$I,K136,実行度合表集計!$S:$S,$A$127,実行度合表集計!$D:$D,"&lt;&gt;")*1000</f>
        <v>#REF!</v>
      </c>
      <c r="R136" s="873" t="e">
        <f ca="1">SUMIFS(INDIRECT("実行度合表集計!C"&amp;R154,FALSE),実行度合表集計!$I:$I,K136,実行度合表集計!$S:$S,$A$127,実行度合表集計!$D:$D,"&lt;&gt;")*集計フラグ10</f>
        <v>#REF!</v>
      </c>
      <c r="S136" s="1800" t="str">
        <f>集計グループ10</f>
        <v>特建事業部</v>
      </c>
      <c r="T136" s="1801"/>
      <c r="U136" s="1802"/>
      <c r="V136" s="870" t="e">
        <f ca="1">SUMIFS(INDIRECT("実行度合表集計!C"&amp;V154,FALSE),実行度合表集計!$I:$I,S136,実行度合表集計!$S:$S,$A$127,実行度合表集計!$D:$D,"&lt;&gt;")</f>
        <v>#REF!</v>
      </c>
      <c r="W136" s="871" t="e">
        <f t="shared" ca="1" si="186"/>
        <v>#REF!</v>
      </c>
      <c r="X136" s="872" t="e">
        <f ca="1">SUMIFS(INDIRECT("実行度合表集計!C"&amp;X154,FALSE),実行度合表集計!$I:$I,S136,実行度合表集計!$S:$S,$A$127,実行度合表集計!$D:$D,"&lt;&gt;")</f>
        <v>#REF!</v>
      </c>
      <c r="Y136" s="870" t="e">
        <f ca="1">X136-SUMIFS(実行度合表集計!$Q:$Q,実行度合表集計!$I:$I,S136,実行度合表集計!$S:$S,$A$127,実行度合表集計!$D:$D,"&lt;&gt;")*1000</f>
        <v>#REF!</v>
      </c>
      <c r="Z136" s="873" t="e">
        <f ca="1">SUMIFS(INDIRECT("実行度合表集計!C"&amp;Z154,FALSE),実行度合表集計!$I:$I,S136,実行度合表集計!$S:$S,$A$127,実行度合表集計!$D:$D,"&lt;&gt;")*集計フラグ10</f>
        <v>#REF!</v>
      </c>
      <c r="AA136" s="874" t="e">
        <f t="shared" ca="1" si="176"/>
        <v>#REF!</v>
      </c>
      <c r="AB136" s="871" t="e">
        <f t="shared" ca="1" si="187"/>
        <v>#REF!</v>
      </c>
      <c r="AC136" s="870" t="e">
        <f t="shared" ca="1" si="177"/>
        <v>#REF!</v>
      </c>
      <c r="AD136" s="873" t="e">
        <f t="shared" ca="1" si="178"/>
        <v>#REF!</v>
      </c>
      <c r="AE136" s="1659"/>
      <c r="AF136" s="869" t="s">
        <v>42</v>
      </c>
      <c r="AG136" s="1800" t="str">
        <f>集計グループ10</f>
        <v>特建事業部</v>
      </c>
      <c r="AH136" s="1801"/>
      <c r="AI136" s="1802"/>
      <c r="AJ136" s="870" t="e">
        <f ca="1">SUMIFS(INDIRECT("実行度合表集計!C"&amp;AJ154,FALSE),実行度合表集計!$I:$I,AG136,実行度合表集計!$S:$S,$A$127,実行度合表集計!$D:$D,"&lt;&gt;")</f>
        <v>#REF!</v>
      </c>
      <c r="AK136" s="871" t="e">
        <f t="shared" ca="1" si="188"/>
        <v>#REF!</v>
      </c>
      <c r="AL136" s="872" t="e">
        <f ca="1">SUMIFS(INDIRECT("実行度合表集計!C"&amp;AL154,FALSE),実行度合表集計!$I:$I,AG136,実行度合表集計!$S:$S,$A$127,実行度合表集計!$D:$D,"&lt;&gt;")</f>
        <v>#REF!</v>
      </c>
      <c r="AM136" s="870" t="e">
        <f ca="1">AL136-SUMIFS(実行度合表集計!$Q:$Q,実行度合表集計!$I:$I,AG136,実行度合表集計!$S:$S,$A$127,実行度合表集計!$D:$D,"&lt;&gt;")*1000</f>
        <v>#REF!</v>
      </c>
      <c r="AN136" s="873" t="e">
        <f ca="1">SUMIFS(INDIRECT("実行度合表集計!C"&amp;AN154,FALSE),実行度合表集計!$I:$I,AG136,実行度合表集計!$S:$S,$A$127,実行度合表集計!$D:$D,"&lt;&gt;")*集計フラグ10</f>
        <v>#REF!</v>
      </c>
      <c r="AO136" s="1800" t="str">
        <f>集計グループ10</f>
        <v>特建事業部</v>
      </c>
      <c r="AP136" s="1801"/>
      <c r="AQ136" s="1802"/>
      <c r="AR136" s="870" t="e">
        <f ca="1">SUMIFS(INDIRECT("実行度合表集計!C"&amp;AR154,FALSE),実行度合表集計!$I:$I,AO136,実行度合表集計!$S:$S,$A$127,実行度合表集計!$D:$D,"&lt;&gt;")</f>
        <v>#REF!</v>
      </c>
      <c r="AS136" s="871" t="e">
        <f t="shared" ca="1" si="189"/>
        <v>#REF!</v>
      </c>
      <c r="AT136" s="872" t="e">
        <f ca="1">SUMIFS(INDIRECT("実行度合表集計!C"&amp;AT154,FALSE),実行度合表集計!$I:$I,AO136,実行度合表集計!$S:$S,$A$127,実行度合表集計!$D:$D,"&lt;&gt;")</f>
        <v>#REF!</v>
      </c>
      <c r="AU136" s="870" t="e">
        <f ca="1">AT136-SUMIFS(実行度合表集計!$Q:$Q,実行度合表集計!$I:$I,AO136,実行度合表集計!$S:$S,$A$127,実行度合表集計!$D:$D,"&lt;&gt;")*1000</f>
        <v>#REF!</v>
      </c>
      <c r="AV136" s="873" t="e">
        <f ca="1">SUMIFS(INDIRECT("実行度合表集計!C"&amp;AV154,FALSE),実行度合表集計!$I:$I,AO136,実行度合表集計!$S:$S,$A$127,実行度合表集計!$D:$D,"&lt;&gt;")*集計フラグ10</f>
        <v>#REF!</v>
      </c>
      <c r="AW136" s="1800" t="str">
        <f>集計グループ10</f>
        <v>特建事業部</v>
      </c>
      <c r="AX136" s="1801"/>
      <c r="AY136" s="1802"/>
      <c r="AZ136" s="870" t="e">
        <f ca="1">SUMIFS(INDIRECT("実行度合表集計!C"&amp;AZ154,FALSE),実行度合表集計!$I:$I,AW136,実行度合表集計!$S:$S,$A$127,実行度合表集計!$D:$D,"&lt;&gt;")</f>
        <v>#REF!</v>
      </c>
      <c r="BA136" s="871" t="e">
        <f t="shared" ca="1" si="190"/>
        <v>#REF!</v>
      </c>
      <c r="BB136" s="872" t="e">
        <f ca="1">SUMIFS(INDIRECT("実行度合表集計!C"&amp;BB154,FALSE),実行度合表集計!$I:$I,AW136,実行度合表集計!$S:$S,$A$127,実行度合表集計!$D:$D,"&lt;&gt;")</f>
        <v>#REF!</v>
      </c>
      <c r="BC136" s="870" t="e">
        <f ca="1">BB136-SUMIFS(実行度合表集計!$Q:$Q,実行度合表集計!$I:$I,AW136,実行度合表集計!$S:$S,$A$127,実行度合表集計!$D:$D,"&lt;&gt;")*1000</f>
        <v>#REF!</v>
      </c>
      <c r="BD136" s="873" t="e">
        <f ca="1">SUMIFS(INDIRECT("実行度合表集計!C"&amp;BD154,FALSE),実行度合表集計!$I:$I,AW136,実行度合表集計!$S:$S,$A$127,実行度合表集計!$D:$D,"&lt;&gt;")*集計フラグ10</f>
        <v>#REF!</v>
      </c>
      <c r="BE136" s="874" t="e">
        <f t="shared" ca="1" si="179"/>
        <v>#REF!</v>
      </c>
      <c r="BF136" s="871" t="e">
        <f ca="1">IF(BE136&lt;&gt;0,SUMIF($F$4:$BD$4,"利益額",F136:BD136)/BE136,"")</f>
        <v>#REF!</v>
      </c>
      <c r="BG136" s="870" t="e">
        <f t="shared" ca="1" si="180"/>
        <v>#REF!</v>
      </c>
      <c r="BH136" s="875" t="e">
        <f t="shared" ca="1" si="181"/>
        <v>#REF!</v>
      </c>
      <c r="BI136" s="1659"/>
      <c r="BJ136" s="869" t="s">
        <v>42</v>
      </c>
      <c r="BK136" s="1800" t="str">
        <f>集計グループ10</f>
        <v>特建事業部</v>
      </c>
      <c r="BL136" s="1801"/>
      <c r="BM136" s="1802"/>
      <c r="BN136" s="870" t="e">
        <f ca="1">SUMIFS(INDIRECT("実行度合表集計!C"&amp;BN154,FALSE),実行度合表集計!$I:$I,BK136,実行度合表集計!$S:$S,$A$127,実行度合表集計!$D:$D,"&lt;&gt;")</f>
        <v>#REF!</v>
      </c>
      <c r="BO136" s="871" t="e">
        <f t="shared" ca="1" si="192"/>
        <v>#REF!</v>
      </c>
      <c r="BP136" s="872" t="e">
        <f ca="1">SUMIFS(INDIRECT("実行度合表集計!C"&amp;BP154,FALSE),実行度合表集計!$I:$I,BK136,実行度合表集計!$S:$S,$A$127,実行度合表集計!$D:$D,"&lt;&gt;")</f>
        <v>#REF!</v>
      </c>
      <c r="BQ136" s="870" t="e">
        <f ca="1">BP136-SUMIFS(実行度合表集計!$Q:$Q,実行度合表集計!$I:$I,BK136,実行度合表集計!$S:$S,$A$127,実行度合表集計!$D:$D,"&lt;&gt;")*1000</f>
        <v>#REF!</v>
      </c>
      <c r="BR136" s="873" t="e">
        <f ca="1">SUMIFS(INDIRECT("実行度合表集計!C"&amp;BR154,FALSE),実行度合表集計!$I:$I,BK136,実行度合表集計!$S:$S,$A$127,実行度合表集計!$D:$D,"&lt;&gt;")*集計フラグ10</f>
        <v>#REF!</v>
      </c>
      <c r="BS136" s="1800" t="str">
        <f>集計グループ10</f>
        <v>特建事業部</v>
      </c>
      <c r="BT136" s="1801"/>
      <c r="BU136" s="1802"/>
      <c r="BV136" s="870" t="e">
        <f ca="1">SUMIFS(INDIRECT("実行度合表集計!C"&amp;BV154,FALSE),実行度合表集計!$I:$I,BS136,実行度合表集計!$S:$S,$A$127,実行度合表集計!$D:$D,"&lt;&gt;")</f>
        <v>#REF!</v>
      </c>
      <c r="BW136" s="871" t="e">
        <f t="shared" ca="1" si="193"/>
        <v>#REF!</v>
      </c>
      <c r="BX136" s="872" t="e">
        <f ca="1">SUMIFS(INDIRECT("実行度合表集計!C"&amp;BX154,FALSE),実行度合表集計!$I:$I,BS136,実行度合表集計!$S:$S,$A$127,実行度合表集計!$D:$D,"&lt;&gt;")</f>
        <v>#REF!</v>
      </c>
      <c r="BY136" s="870" t="e">
        <f ca="1">BX136-SUMIFS(実行度合表集計!$Q:$Q,実行度合表集計!$I:$I,BS136,実行度合表集計!$S:$S,$A$127,実行度合表集計!$D:$D,"&lt;&gt;")*1000</f>
        <v>#REF!</v>
      </c>
      <c r="BZ136" s="873" t="e">
        <f ca="1">SUMIFS(INDIRECT("実行度合表集計!C"&amp;BZ154,FALSE),実行度合表集計!$I:$I,BS136,実行度合表集計!$S:$S,$A$127,実行度合表集計!$D:$D,"&lt;&gt;")*集計フラグ10</f>
        <v>#REF!</v>
      </c>
      <c r="CA136" s="1800" t="str">
        <f>集計グループ10</f>
        <v>特建事業部</v>
      </c>
      <c r="CB136" s="1801"/>
      <c r="CC136" s="1802"/>
      <c r="CD136" s="870" t="e">
        <f ca="1">SUMIFS(INDIRECT("実行度合表集計!C"&amp;CD154,FALSE),実行度合表集計!$I:$I,CA136,実行度合表集計!$S:$S,$A$127,実行度合表集計!$D:$D,"&lt;&gt;")</f>
        <v>#REF!</v>
      </c>
      <c r="CE136" s="871" t="e">
        <f t="shared" ca="1" si="194"/>
        <v>#REF!</v>
      </c>
      <c r="CF136" s="872" t="e">
        <f ca="1">SUMIFS(INDIRECT("実行度合表集計!C"&amp;CF154,FALSE),実行度合表集計!$I:$I,CA136,実行度合表集計!$S:$S,$A$127,実行度合表集計!$D:$D,"&lt;&gt;")</f>
        <v>#REF!</v>
      </c>
      <c r="CG136" s="870" t="e">
        <f ca="1">CF136-SUMIFS(実行度合表集計!$Q:$Q,実行度合表集計!$I:$I,CA136,実行度合表集計!$S:$S,$A$127,実行度合表集計!$D:$D,"&lt;&gt;")*1000</f>
        <v>#REF!</v>
      </c>
      <c r="CH136" s="873" t="e">
        <f ca="1">SUMIFS(INDIRECT("実行度合表集計!C"&amp;CH154,FALSE),実行度合表集計!$I:$I,CA136,実行度合表集計!$S:$S,$A$127,実行度合表集計!$D:$D,"&lt;&gt;")*集計フラグ10</f>
        <v>#REF!</v>
      </c>
      <c r="CI136" s="874" t="e">
        <f t="shared" ca="1" si="195"/>
        <v>#REF!</v>
      </c>
      <c r="CJ136" s="871" t="e">
        <f t="shared" ca="1" si="196"/>
        <v>#REF!</v>
      </c>
      <c r="CK136" s="870" t="e">
        <f t="shared" ca="1" si="197"/>
        <v>#REF!</v>
      </c>
      <c r="CL136" s="873" t="e">
        <f t="shared" ca="1" si="198"/>
        <v>#REF!</v>
      </c>
      <c r="CM136" s="1659"/>
      <c r="CN136" s="869" t="s">
        <v>42</v>
      </c>
      <c r="CO136" s="1800" t="str">
        <f>集計グループ10</f>
        <v>特建事業部</v>
      </c>
      <c r="CP136" s="1801"/>
      <c r="CQ136" s="1802"/>
      <c r="CR136" s="870" t="e">
        <f ca="1">SUMIFS(INDIRECT("実行度合表集計!C"&amp;CR154,FALSE),実行度合表集計!$I:$I,CO136,実行度合表集計!$S:$S,$A$127,実行度合表集計!$D:$D,"&lt;&gt;")</f>
        <v>#REF!</v>
      </c>
      <c r="CS136" s="871" t="e">
        <f t="shared" ca="1" si="199"/>
        <v>#REF!</v>
      </c>
      <c r="CT136" s="872" t="e">
        <f ca="1">SUMIFS(INDIRECT("実行度合表集計!C"&amp;CT154,FALSE),実行度合表集計!$I:$I,CO136,実行度合表集計!$S:$S,$A$127,実行度合表集計!$D:$D,"&lt;&gt;")</f>
        <v>#REF!</v>
      </c>
      <c r="CU136" s="870" t="e">
        <f ca="1">CT136-SUMIFS(実行度合表集計!$Q:$Q,実行度合表集計!$I:$I,CO136,実行度合表集計!$S:$S,$A$127,実行度合表集計!$D:$D,"&lt;&gt;")*1000</f>
        <v>#REF!</v>
      </c>
      <c r="CV136" s="873" t="e">
        <f ca="1">SUMIFS(INDIRECT("実行度合表集計!C"&amp;CV154,FALSE),実行度合表集計!$I:$I,CO136,実行度合表集計!$S:$S,$A$127,実行度合表集計!$D:$D,"&lt;&gt;")*集計フラグ10</f>
        <v>#REF!</v>
      </c>
      <c r="CW136" s="1800" t="str">
        <f>集計グループ10</f>
        <v>特建事業部</v>
      </c>
      <c r="CX136" s="1801"/>
      <c r="CY136" s="1802"/>
      <c r="CZ136" s="870" t="e">
        <f ca="1">SUMIFS(INDIRECT("実行度合表集計!C"&amp;CZ154,FALSE),実行度合表集計!$I:$I,CW136,実行度合表集計!$S:$S,$A$127,実行度合表集計!$D:$D,"&lt;&gt;")</f>
        <v>#REF!</v>
      </c>
      <c r="DA136" s="871" t="e">
        <f t="shared" ca="1" si="200"/>
        <v>#REF!</v>
      </c>
      <c r="DB136" s="872" t="e">
        <f ca="1">SUMIFS(INDIRECT("実行度合表集計!C"&amp;DB154,FALSE),実行度合表集計!$I:$I,CW136,実行度合表集計!$S:$S,$A$127,実行度合表集計!$D:$D,"&lt;&gt;")</f>
        <v>#REF!</v>
      </c>
      <c r="DC136" s="870" t="e">
        <f ca="1">DB136-SUMIFS(実行度合表集計!$Q:$Q,実行度合表集計!$I:$I,CW136,実行度合表集計!$S:$S,$A$127,実行度合表集計!$D:$D,"&lt;&gt;")*1000</f>
        <v>#REF!</v>
      </c>
      <c r="DD136" s="873" t="e">
        <f ca="1">SUMIFS(INDIRECT("実行度合表集計!C"&amp;DD154,FALSE),実行度合表集計!$I:$I,CW136,実行度合表集計!$S:$S,$A$127,実行度合表集計!$D:$D,"&lt;&gt;")*集計フラグ10</f>
        <v>#REF!</v>
      </c>
      <c r="DE136" s="1800" t="str">
        <f>集計グループ10</f>
        <v>特建事業部</v>
      </c>
      <c r="DF136" s="1801"/>
      <c r="DG136" s="1802"/>
      <c r="DH136" s="870" t="e">
        <f ca="1">SUMIFS(INDIRECT("実行度合表集計!C"&amp;DH154,FALSE),実行度合表集計!$I:$I,DE136,実行度合表集計!$S:$S,$A$127,実行度合表集計!$D:$D,"&lt;&gt;")</f>
        <v>#REF!</v>
      </c>
      <c r="DI136" s="871" t="e">
        <f t="shared" ca="1" si="201"/>
        <v>#REF!</v>
      </c>
      <c r="DJ136" s="872" t="e">
        <f ca="1">SUMIFS(INDIRECT("実行度合表集計!C"&amp;DJ154,FALSE),実行度合表集計!$I:$I,DE136,実行度合表集計!$S:$S,$A$127,実行度合表集計!$D:$D,"&lt;&gt;")</f>
        <v>#REF!</v>
      </c>
      <c r="DK136" s="870" t="e">
        <f ca="1">DJ136-SUMIFS(実行度合表集計!$Q:$Q,実行度合表集計!$I:$I,DE136,実行度合表集計!$S:$S,$A$127,実行度合表集計!$D:$D,"&lt;&gt;")*1000</f>
        <v>#REF!</v>
      </c>
      <c r="DL136" s="873" t="e">
        <f ca="1">SUMIFS(INDIRECT("実行度合表集計!C"&amp;DL154,FALSE),実行度合表集計!$I:$I,DE136,実行度合表集計!$S:$S,$A$127,実行度合表集計!$D:$D,"&lt;&gt;")*集計フラグ10</f>
        <v>#REF!</v>
      </c>
      <c r="DM136" s="874" t="e">
        <f t="shared" ca="1" si="182"/>
        <v>#REF!</v>
      </c>
      <c r="DN136" s="871" t="e">
        <f t="shared" ca="1" si="202"/>
        <v>#REF!</v>
      </c>
      <c r="DO136" s="870" t="e">
        <f t="shared" ca="1" si="203"/>
        <v>#REF!</v>
      </c>
      <c r="DP136" s="875" t="e">
        <f t="shared" ca="1" si="183"/>
        <v>#REF!</v>
      </c>
      <c r="DR136" s="970"/>
      <c r="DS136" s="852"/>
      <c r="DT136" s="853"/>
    </row>
    <row r="137" spans="1:124" ht="14.1" customHeight="1" x14ac:dyDescent="0.25">
      <c r="A137" s="1659"/>
      <c r="B137" s="876" t="s">
        <v>296</v>
      </c>
      <c r="C137" s="1803" t="str">
        <f>集計グループ11</f>
        <v>東京・不動産事業</v>
      </c>
      <c r="D137" s="1804"/>
      <c r="E137" s="1805"/>
      <c r="F137" s="877" t="e">
        <f ca="1">SUMIFS(INDIRECT("実行度合表集計!C"&amp;F154,FALSE),実行度合表集計!$I:$I,C137,実行度合表集計!$S:$S,$A$127,実行度合表集計!$D:$D,"&lt;&gt;")</f>
        <v>#REF!</v>
      </c>
      <c r="G137" s="878" t="e">
        <f t="shared" ca="1" si="184"/>
        <v>#REF!</v>
      </c>
      <c r="H137" s="846" t="e">
        <f ca="1">SUMIFS(INDIRECT("実行度合表集計!C"&amp;H154,FALSE),実行度合表集計!$I:$I,C137,実行度合表集計!$S:$S,$A$127,実行度合表集計!$D:$D,"&lt;&gt;")</f>
        <v>#REF!</v>
      </c>
      <c r="I137" s="877" t="e">
        <f ca="1">H137-SUMIFS(実行度合表集計!$Q:$Q,実行度合表集計!$I:$I,C137,実行度合表集計!$S:$S,$A$127,実行度合表集計!$D:$D,"&lt;&gt;")*1000</f>
        <v>#REF!</v>
      </c>
      <c r="J137" s="879" t="e">
        <f ca="1">SUMIFS(INDIRECT("実行度合表集計!C"&amp;J154,FALSE),実行度合表集計!$I:$I,C137,実行度合表集計!$S:$S,$A$127,実行度合表集計!$D:$D,"&lt;&gt;")*集計フラグ11</f>
        <v>#REF!</v>
      </c>
      <c r="K137" s="1803" t="str">
        <f>集計グループ11</f>
        <v>東京・不動産事業</v>
      </c>
      <c r="L137" s="1804"/>
      <c r="M137" s="1805"/>
      <c r="N137" s="877" t="e">
        <f ca="1">SUMIFS(INDIRECT("実行度合表集計!C"&amp;N154,FALSE),実行度合表集計!$I:$I,K137,実行度合表集計!$S:$S,$A$127,実行度合表集計!$D:$D,"&lt;&gt;")</f>
        <v>#REF!</v>
      </c>
      <c r="O137" s="878" t="e">
        <f t="shared" ca="1" si="185"/>
        <v>#REF!</v>
      </c>
      <c r="P137" s="846" t="e">
        <f ca="1">SUMIFS(INDIRECT("実行度合表集計!C"&amp;P154,FALSE),実行度合表集計!$I:$I,K137,実行度合表集計!$S:$S,$A$127,実行度合表集計!$D:$D,"&lt;&gt;")</f>
        <v>#REF!</v>
      </c>
      <c r="Q137" s="877" t="e">
        <f ca="1">P137-SUMIFS(実行度合表集計!$Q:$Q,実行度合表集計!$I:$I,K137,実行度合表集計!$S:$S,$A$127,実行度合表集計!$D:$D,"&lt;&gt;")*1000</f>
        <v>#REF!</v>
      </c>
      <c r="R137" s="879" t="e">
        <f ca="1">SUMIFS(INDIRECT("実行度合表集計!C"&amp;R154,FALSE),実行度合表集計!$I:$I,K137,実行度合表集計!$S:$S,$A$127,実行度合表集計!$D:$D,"&lt;&gt;")*集計フラグ11</f>
        <v>#REF!</v>
      </c>
      <c r="S137" s="1803" t="str">
        <f>集計グループ11</f>
        <v>東京・不動産事業</v>
      </c>
      <c r="T137" s="1804"/>
      <c r="U137" s="1805"/>
      <c r="V137" s="877" t="e">
        <f ca="1">SUMIFS(INDIRECT("実行度合表集計!C"&amp;V154,FALSE),実行度合表集計!$I:$I,S137,実行度合表集計!$S:$S,$A$127,実行度合表集計!$D:$D,"&lt;&gt;")</f>
        <v>#REF!</v>
      </c>
      <c r="W137" s="878" t="e">
        <f t="shared" ca="1" si="186"/>
        <v>#REF!</v>
      </c>
      <c r="X137" s="846" t="e">
        <f ca="1">SUMIFS(INDIRECT("実行度合表集計!C"&amp;X154,FALSE),実行度合表集計!$I:$I,S137,実行度合表集計!$S:$S,$A$127,実行度合表集計!$D:$D,"&lt;&gt;")</f>
        <v>#REF!</v>
      </c>
      <c r="Y137" s="877" t="e">
        <f ca="1">X137-SUMIFS(実行度合表集計!$Q:$Q,実行度合表集計!$I:$I,S137,実行度合表集計!$S:$S,$A$127,実行度合表集計!$D:$D,"&lt;&gt;")*1000</f>
        <v>#REF!</v>
      </c>
      <c r="Z137" s="879" t="e">
        <f ca="1">SUMIFS(INDIRECT("実行度合表集計!C"&amp;Z154,FALSE),実行度合表集計!$I:$I,S137,実行度合表集計!$S:$S,$A$127,実行度合表集計!$D:$D,"&lt;&gt;")*集計フラグ11</f>
        <v>#REF!</v>
      </c>
      <c r="AA137" s="880" t="e">
        <f t="shared" ca="1" si="176"/>
        <v>#REF!</v>
      </c>
      <c r="AB137" s="878" t="e">
        <f t="shared" ca="1" si="187"/>
        <v>#REF!</v>
      </c>
      <c r="AC137" s="877" t="e">
        <f t="shared" ca="1" si="177"/>
        <v>#REF!</v>
      </c>
      <c r="AD137" s="879" t="e">
        <f t="shared" ca="1" si="178"/>
        <v>#REF!</v>
      </c>
      <c r="AE137" s="1659"/>
      <c r="AF137" s="876" t="s">
        <v>296</v>
      </c>
      <c r="AG137" s="1803" t="str">
        <f>集計グループ11</f>
        <v>東京・不動産事業</v>
      </c>
      <c r="AH137" s="1804"/>
      <c r="AI137" s="1805"/>
      <c r="AJ137" s="877" t="e">
        <f ca="1">SUMIFS(INDIRECT("実行度合表集計!C"&amp;AJ154,FALSE),実行度合表集計!$I:$I,AG137,実行度合表集計!$S:$S,$A$127,実行度合表集計!$D:$D,"&lt;&gt;")</f>
        <v>#REF!</v>
      </c>
      <c r="AK137" s="878" t="e">
        <f t="shared" ca="1" si="188"/>
        <v>#REF!</v>
      </c>
      <c r="AL137" s="846" t="e">
        <f ca="1">SUMIFS(INDIRECT("実行度合表集計!C"&amp;AL154,FALSE),実行度合表集計!$I:$I,AG137,実行度合表集計!$S:$S,$A$127,実行度合表集計!$D:$D,"&lt;&gt;")</f>
        <v>#REF!</v>
      </c>
      <c r="AM137" s="877" t="e">
        <f ca="1">AL137-SUMIFS(実行度合表集計!$Q:$Q,実行度合表集計!$I:$I,AG137,実行度合表集計!$S:$S,$A$127,実行度合表集計!$D:$D,"&lt;&gt;")*1000</f>
        <v>#REF!</v>
      </c>
      <c r="AN137" s="879" t="e">
        <f ca="1">SUMIFS(INDIRECT("実行度合表集計!C"&amp;AN154,FALSE),実行度合表集計!$I:$I,AG137,実行度合表集計!$S:$S,$A$127,実行度合表集計!$D:$D,"&lt;&gt;")*集計フラグ11</f>
        <v>#REF!</v>
      </c>
      <c r="AO137" s="1803" t="str">
        <f>集計グループ11</f>
        <v>東京・不動産事業</v>
      </c>
      <c r="AP137" s="1804"/>
      <c r="AQ137" s="1805"/>
      <c r="AR137" s="877" t="e">
        <f ca="1">SUMIFS(INDIRECT("実行度合表集計!C"&amp;AR154,FALSE),実行度合表集計!$I:$I,AO137,実行度合表集計!$S:$S,$A$127,実行度合表集計!$D:$D,"&lt;&gt;")</f>
        <v>#REF!</v>
      </c>
      <c r="AS137" s="878" t="e">
        <f t="shared" ca="1" si="189"/>
        <v>#REF!</v>
      </c>
      <c r="AT137" s="846" t="e">
        <f ca="1">SUMIFS(INDIRECT("実行度合表集計!C"&amp;AT154,FALSE),実行度合表集計!$I:$I,AO137,実行度合表集計!$S:$S,$A$127,実行度合表集計!$D:$D,"&lt;&gt;")</f>
        <v>#REF!</v>
      </c>
      <c r="AU137" s="877" t="e">
        <f ca="1">AT137-SUMIFS(実行度合表集計!$Q:$Q,実行度合表集計!$I:$I,AO137,実行度合表集計!$S:$S,$A$127,実行度合表集計!$D:$D,"&lt;&gt;")*1000</f>
        <v>#REF!</v>
      </c>
      <c r="AV137" s="879" t="e">
        <f ca="1">SUMIFS(INDIRECT("実行度合表集計!C"&amp;AV154,FALSE),実行度合表集計!$I:$I,AO137,実行度合表集計!$S:$S,$A$127,実行度合表集計!$D:$D,"&lt;&gt;")*集計フラグ11</f>
        <v>#REF!</v>
      </c>
      <c r="AW137" s="1803" t="str">
        <f>集計グループ11</f>
        <v>東京・不動産事業</v>
      </c>
      <c r="AX137" s="1804"/>
      <c r="AY137" s="1805"/>
      <c r="AZ137" s="877" t="e">
        <f ca="1">SUMIFS(INDIRECT("実行度合表集計!C"&amp;AZ154,FALSE),実行度合表集計!$I:$I,AW137,実行度合表集計!$S:$S,$A$127,実行度合表集計!$D:$D,"&lt;&gt;")</f>
        <v>#REF!</v>
      </c>
      <c r="BA137" s="878" t="e">
        <f t="shared" ca="1" si="190"/>
        <v>#REF!</v>
      </c>
      <c r="BB137" s="846" t="e">
        <f ca="1">SUMIFS(INDIRECT("実行度合表集計!C"&amp;BB154,FALSE),実行度合表集計!$I:$I,AW137,実行度合表集計!$S:$S,$A$127,実行度合表集計!$D:$D,"&lt;&gt;")</f>
        <v>#REF!</v>
      </c>
      <c r="BC137" s="877" t="e">
        <f ca="1">BB137-SUMIFS(実行度合表集計!$Q:$Q,実行度合表集計!$I:$I,AW137,実行度合表集計!$S:$S,$A$127,実行度合表集計!$D:$D,"&lt;&gt;")*1000</f>
        <v>#REF!</v>
      </c>
      <c r="BD137" s="879" t="e">
        <f ca="1">SUMIFS(INDIRECT("実行度合表集計!C"&amp;BD154,FALSE),実行度合表集計!$I:$I,AW137,実行度合表集計!$S:$S,$A$127,実行度合表集計!$D:$D,"&lt;&gt;")*集計フラグ11</f>
        <v>#REF!</v>
      </c>
      <c r="BE137" s="880" t="e">
        <f t="shared" ca="1" si="179"/>
        <v>#REF!</v>
      </c>
      <c r="BF137" s="878" t="e">
        <f t="shared" ref="BF137:BF146" ca="1" si="204">IF(BE137&lt;&gt;0,SUMIF($F$4:$BD$4,"利益額",F137:BD137)/BE137,"")</f>
        <v>#REF!</v>
      </c>
      <c r="BG137" s="877" t="e">
        <f t="shared" ca="1" si="180"/>
        <v>#REF!</v>
      </c>
      <c r="BH137" s="881" t="e">
        <f t="shared" ca="1" si="181"/>
        <v>#REF!</v>
      </c>
      <c r="BI137" s="1659"/>
      <c r="BJ137" s="876" t="s">
        <v>296</v>
      </c>
      <c r="BK137" s="1803" t="str">
        <f>集計グループ11</f>
        <v>東京・不動産事業</v>
      </c>
      <c r="BL137" s="1804"/>
      <c r="BM137" s="1805"/>
      <c r="BN137" s="877" t="e">
        <f ca="1">SUMIFS(INDIRECT("実行度合表集計!C"&amp;BN154,FALSE),実行度合表集計!$I:$I,BK137,実行度合表集計!$S:$S,$A$127,実行度合表集計!$D:$D,"&lt;&gt;")</f>
        <v>#REF!</v>
      </c>
      <c r="BO137" s="878" t="e">
        <f t="shared" ca="1" si="192"/>
        <v>#REF!</v>
      </c>
      <c r="BP137" s="846" t="e">
        <f ca="1">SUMIFS(INDIRECT("実行度合表集計!C"&amp;BP154,FALSE),実行度合表集計!$I:$I,BK137,実行度合表集計!$S:$S,$A$127,実行度合表集計!$D:$D,"&lt;&gt;")</f>
        <v>#REF!</v>
      </c>
      <c r="BQ137" s="877" t="e">
        <f ca="1">BP137-SUMIFS(実行度合表集計!$Q:$Q,実行度合表集計!$I:$I,BK137,実行度合表集計!$S:$S,$A$127,実行度合表集計!$D:$D,"&lt;&gt;")*1000</f>
        <v>#REF!</v>
      </c>
      <c r="BR137" s="879" t="e">
        <f ca="1">SUMIFS(INDIRECT("実行度合表集計!C"&amp;BR154,FALSE),実行度合表集計!$I:$I,BK137,実行度合表集計!$S:$S,$A$127,実行度合表集計!$D:$D,"&lt;&gt;")*集計フラグ11</f>
        <v>#REF!</v>
      </c>
      <c r="BS137" s="1803" t="str">
        <f>集計グループ11</f>
        <v>東京・不動産事業</v>
      </c>
      <c r="BT137" s="1804"/>
      <c r="BU137" s="1805"/>
      <c r="BV137" s="877" t="e">
        <f ca="1">SUMIFS(INDIRECT("実行度合表集計!C"&amp;BV154,FALSE),実行度合表集計!$I:$I,BS137,実行度合表集計!$S:$S,$A$127,実行度合表集計!$D:$D,"&lt;&gt;")</f>
        <v>#REF!</v>
      </c>
      <c r="BW137" s="878" t="e">
        <f t="shared" ca="1" si="193"/>
        <v>#REF!</v>
      </c>
      <c r="BX137" s="846" t="e">
        <f ca="1">SUMIFS(INDIRECT("実行度合表集計!C"&amp;BX154,FALSE),実行度合表集計!$I:$I,BS137,実行度合表集計!$S:$S,$A$127,実行度合表集計!$D:$D,"&lt;&gt;")</f>
        <v>#REF!</v>
      </c>
      <c r="BY137" s="877" t="e">
        <f ca="1">BX137-SUMIFS(実行度合表集計!$Q:$Q,実行度合表集計!$I:$I,BS137,実行度合表集計!$S:$S,$A$127,実行度合表集計!$D:$D,"&lt;&gt;")*1000</f>
        <v>#REF!</v>
      </c>
      <c r="BZ137" s="879" t="e">
        <f ca="1">SUMIFS(INDIRECT("実行度合表集計!C"&amp;BZ154,FALSE),実行度合表集計!$I:$I,BS137,実行度合表集計!$S:$S,$A$127,実行度合表集計!$D:$D,"&lt;&gt;")*集計フラグ11</f>
        <v>#REF!</v>
      </c>
      <c r="CA137" s="1803" t="str">
        <f>集計グループ11</f>
        <v>東京・不動産事業</v>
      </c>
      <c r="CB137" s="1804"/>
      <c r="CC137" s="1805"/>
      <c r="CD137" s="877" t="e">
        <f ca="1">SUMIFS(INDIRECT("実行度合表集計!C"&amp;CD154,FALSE),実行度合表集計!$I:$I,CA137,実行度合表集計!$S:$S,$A$127,実行度合表集計!$D:$D,"&lt;&gt;")</f>
        <v>#REF!</v>
      </c>
      <c r="CE137" s="878" t="e">
        <f t="shared" ca="1" si="194"/>
        <v>#REF!</v>
      </c>
      <c r="CF137" s="846" t="e">
        <f ca="1">SUMIFS(INDIRECT("実行度合表集計!C"&amp;CF154,FALSE),実行度合表集計!$I:$I,CA137,実行度合表集計!$S:$S,$A$127,実行度合表集計!$D:$D,"&lt;&gt;")</f>
        <v>#REF!</v>
      </c>
      <c r="CG137" s="877" t="e">
        <f ca="1">CF137-SUMIFS(実行度合表集計!$Q:$Q,実行度合表集計!$I:$I,CA137,実行度合表集計!$S:$S,$A$127,実行度合表集計!$D:$D,"&lt;&gt;")*1000</f>
        <v>#REF!</v>
      </c>
      <c r="CH137" s="879" t="e">
        <f ca="1">SUMIFS(INDIRECT("実行度合表集計!C"&amp;CH154,FALSE),実行度合表集計!$I:$I,CA137,実行度合表集計!$S:$S,$A$127,実行度合表集計!$D:$D,"&lt;&gt;")*集計フラグ11</f>
        <v>#REF!</v>
      </c>
      <c r="CI137" s="880" t="e">
        <f t="shared" ca="1" si="195"/>
        <v>#REF!</v>
      </c>
      <c r="CJ137" s="878" t="e">
        <f t="shared" ca="1" si="196"/>
        <v>#REF!</v>
      </c>
      <c r="CK137" s="877" t="e">
        <f t="shared" ca="1" si="197"/>
        <v>#REF!</v>
      </c>
      <c r="CL137" s="879" t="e">
        <f t="shared" ca="1" si="198"/>
        <v>#REF!</v>
      </c>
      <c r="CM137" s="1659"/>
      <c r="CN137" s="876" t="s">
        <v>296</v>
      </c>
      <c r="CO137" s="1803" t="str">
        <f>集計グループ11</f>
        <v>東京・不動産事業</v>
      </c>
      <c r="CP137" s="1804"/>
      <c r="CQ137" s="1805"/>
      <c r="CR137" s="877" t="e">
        <f ca="1">SUMIFS(INDIRECT("実行度合表集計!C"&amp;CR154,FALSE),実行度合表集計!$I:$I,CO137,実行度合表集計!$S:$S,$A$127,実行度合表集計!$D:$D,"&lt;&gt;")</f>
        <v>#REF!</v>
      </c>
      <c r="CS137" s="878" t="e">
        <f t="shared" ca="1" si="199"/>
        <v>#REF!</v>
      </c>
      <c r="CT137" s="846" t="e">
        <f ca="1">SUMIFS(INDIRECT("実行度合表集計!C"&amp;CT154,FALSE),実行度合表集計!$I:$I,CO137,実行度合表集計!$S:$S,$A$127,実行度合表集計!$D:$D,"&lt;&gt;")</f>
        <v>#REF!</v>
      </c>
      <c r="CU137" s="877" t="e">
        <f ca="1">CT137-SUMIFS(実行度合表集計!$Q:$Q,実行度合表集計!$I:$I,CO137,実行度合表集計!$S:$S,$A$127,実行度合表集計!$D:$D,"&lt;&gt;")*1000</f>
        <v>#REF!</v>
      </c>
      <c r="CV137" s="879" t="e">
        <f ca="1">SUMIFS(INDIRECT("実行度合表集計!C"&amp;CV154,FALSE),実行度合表集計!$I:$I,CO137,実行度合表集計!$S:$S,$A$127,実行度合表集計!$D:$D,"&lt;&gt;")*集計フラグ11</f>
        <v>#REF!</v>
      </c>
      <c r="CW137" s="1803" t="str">
        <f>集計グループ11</f>
        <v>東京・不動産事業</v>
      </c>
      <c r="CX137" s="1804"/>
      <c r="CY137" s="1805"/>
      <c r="CZ137" s="877" t="e">
        <f ca="1">SUMIFS(INDIRECT("実行度合表集計!C"&amp;CZ154,FALSE),実行度合表集計!$I:$I,CW137,実行度合表集計!$S:$S,$A$127,実行度合表集計!$D:$D,"&lt;&gt;")</f>
        <v>#REF!</v>
      </c>
      <c r="DA137" s="878" t="e">
        <f t="shared" ca="1" si="200"/>
        <v>#REF!</v>
      </c>
      <c r="DB137" s="846" t="e">
        <f ca="1">SUMIFS(INDIRECT("実行度合表集計!C"&amp;DB154,FALSE),実行度合表集計!$I:$I,CW137,実行度合表集計!$S:$S,$A$127,実行度合表集計!$D:$D,"&lt;&gt;")</f>
        <v>#REF!</v>
      </c>
      <c r="DC137" s="877" t="e">
        <f ca="1">DB137-SUMIFS(実行度合表集計!$Q:$Q,実行度合表集計!$I:$I,CW137,実行度合表集計!$S:$S,$A$127,実行度合表集計!$D:$D,"&lt;&gt;")*1000</f>
        <v>#REF!</v>
      </c>
      <c r="DD137" s="879" t="e">
        <f ca="1">SUMIFS(INDIRECT("実行度合表集計!C"&amp;DD154,FALSE),実行度合表集計!$I:$I,CW137,実行度合表集計!$S:$S,$A$127,実行度合表集計!$D:$D,"&lt;&gt;")*集計フラグ11</f>
        <v>#REF!</v>
      </c>
      <c r="DE137" s="1803" t="str">
        <f>集計グループ11</f>
        <v>東京・不動産事業</v>
      </c>
      <c r="DF137" s="1804"/>
      <c r="DG137" s="1805"/>
      <c r="DH137" s="877" t="e">
        <f ca="1">SUMIFS(INDIRECT("実行度合表集計!C"&amp;DH154,FALSE),実行度合表集計!$I:$I,DE137,実行度合表集計!$S:$S,$A$127,実行度合表集計!$D:$D,"&lt;&gt;")</f>
        <v>#REF!</v>
      </c>
      <c r="DI137" s="878" t="e">
        <f t="shared" ca="1" si="201"/>
        <v>#REF!</v>
      </c>
      <c r="DJ137" s="846" t="e">
        <f ca="1">SUMIFS(INDIRECT("実行度合表集計!C"&amp;DJ154,FALSE),実行度合表集計!$I:$I,DE137,実行度合表集計!$S:$S,$A$127,実行度合表集計!$D:$D,"&lt;&gt;")</f>
        <v>#REF!</v>
      </c>
      <c r="DK137" s="877" t="e">
        <f ca="1">DJ137-SUMIFS(実行度合表集計!$Q:$Q,実行度合表集計!$I:$I,DE137,実行度合表集計!$S:$S,$A$127,実行度合表集計!$D:$D,"&lt;&gt;")*1000</f>
        <v>#REF!</v>
      </c>
      <c r="DL137" s="879" t="e">
        <f ca="1">SUMIFS(INDIRECT("実行度合表集計!C"&amp;DL154,FALSE),実行度合表集計!$I:$I,DE137,実行度合表集計!$S:$S,$A$127,実行度合表集計!$D:$D,"&lt;&gt;")*集計フラグ11</f>
        <v>#REF!</v>
      </c>
      <c r="DM137" s="880" t="e">
        <f t="shared" ca="1" si="182"/>
        <v>#REF!</v>
      </c>
      <c r="DN137" s="878" t="e">
        <f t="shared" ca="1" si="202"/>
        <v>#REF!</v>
      </c>
      <c r="DO137" s="877" t="e">
        <f t="shared" ca="1" si="203"/>
        <v>#REF!</v>
      </c>
      <c r="DP137" s="881" t="e">
        <f t="shared" ca="1" si="183"/>
        <v>#REF!</v>
      </c>
      <c r="DR137" s="970"/>
      <c r="DS137" s="852"/>
      <c r="DT137" s="853"/>
    </row>
    <row r="138" spans="1:124" ht="14.1" customHeight="1" x14ac:dyDescent="0.25">
      <c r="A138" s="1659"/>
      <c r="B138" s="854" t="s">
        <v>297</v>
      </c>
      <c r="C138" s="1791" t="str">
        <f>集計グループ12</f>
        <v>千葉・不動産事業</v>
      </c>
      <c r="D138" s="1792"/>
      <c r="E138" s="1793"/>
      <c r="F138" s="855" t="e">
        <f ca="1">SUMIFS(INDIRECT("実行度合表集計!C"&amp;F154,FALSE),実行度合表集計!$I:$I,C138,実行度合表集計!$S:$S,$A$127,実行度合表集計!$D:$D,"&lt;&gt;")</f>
        <v>#REF!</v>
      </c>
      <c r="G138" s="845" t="e">
        <f t="shared" ca="1" si="184"/>
        <v>#REF!</v>
      </c>
      <c r="H138" s="856" t="e">
        <f ca="1">SUMIFS(INDIRECT("実行度合表集計!C"&amp;H154,FALSE),実行度合表集計!$I:$I,C138,実行度合表集計!$S:$S,$A$127,実行度合表集計!$D:$D,"&lt;&gt;")</f>
        <v>#REF!</v>
      </c>
      <c r="I138" s="855" t="e">
        <f ca="1">H138-SUMIFS(実行度合表集計!$Q:$Q,実行度合表集計!$I:$I,C138,実行度合表集計!$S:$S,$A$127,実行度合表集計!$D:$D,"&lt;&gt;")*1000</f>
        <v>#REF!</v>
      </c>
      <c r="J138" s="857" t="e">
        <f ca="1">SUMIFS(INDIRECT("実行度合表集計!C"&amp;J154,FALSE),実行度合表集計!$I:$I,C138,実行度合表集計!$S:$S,$A$127,実行度合表集計!$D:$D,"&lt;&gt;")*集計フラグ12</f>
        <v>#REF!</v>
      </c>
      <c r="K138" s="1791" t="str">
        <f>集計グループ12</f>
        <v>千葉・不動産事業</v>
      </c>
      <c r="L138" s="1792"/>
      <c r="M138" s="1793"/>
      <c r="N138" s="855" t="e">
        <f ca="1">SUMIFS(INDIRECT("実行度合表集計!C"&amp;N154,FALSE),実行度合表集計!$I:$I,K138,実行度合表集計!$S:$S,$A$127,実行度合表集計!$D:$D,"&lt;&gt;")</f>
        <v>#REF!</v>
      </c>
      <c r="O138" s="845" t="e">
        <f t="shared" ca="1" si="185"/>
        <v>#REF!</v>
      </c>
      <c r="P138" s="856" t="e">
        <f ca="1">SUMIFS(INDIRECT("実行度合表集計!C"&amp;P154,FALSE),実行度合表集計!$I:$I,K138,実行度合表集計!$S:$S,$A$127,実行度合表集計!$D:$D,"&lt;&gt;")</f>
        <v>#REF!</v>
      </c>
      <c r="Q138" s="855" t="e">
        <f ca="1">P138-SUMIFS(実行度合表集計!$Q:$Q,実行度合表集計!$I:$I,K138,実行度合表集計!$S:$S,$A$127,実行度合表集計!$D:$D,"&lt;&gt;")*1000</f>
        <v>#REF!</v>
      </c>
      <c r="R138" s="857" t="e">
        <f ca="1">SUMIFS(INDIRECT("実行度合表集計!C"&amp;R154,FALSE),実行度合表集計!$I:$I,K138,実行度合表集計!$S:$S,$A$127,実行度合表集計!$D:$D,"&lt;&gt;")*集計フラグ12</f>
        <v>#REF!</v>
      </c>
      <c r="S138" s="1791" t="str">
        <f>集計グループ12</f>
        <v>千葉・不動産事業</v>
      </c>
      <c r="T138" s="1792"/>
      <c r="U138" s="1793"/>
      <c r="V138" s="855" t="e">
        <f ca="1">SUMIFS(INDIRECT("実行度合表集計!C"&amp;V154,FALSE),実行度合表集計!$I:$I,S138,実行度合表集計!$S:$S,$A$127,実行度合表集計!$D:$D,"&lt;&gt;")</f>
        <v>#REF!</v>
      </c>
      <c r="W138" s="845" t="e">
        <f t="shared" ca="1" si="186"/>
        <v>#REF!</v>
      </c>
      <c r="X138" s="856" t="e">
        <f ca="1">SUMIFS(INDIRECT("実行度合表集計!C"&amp;X154,FALSE),実行度合表集計!$I:$I,S138,実行度合表集計!$S:$S,$A$127,実行度合表集計!$D:$D,"&lt;&gt;")</f>
        <v>#REF!</v>
      </c>
      <c r="Y138" s="855" t="e">
        <f ca="1">X138-SUMIFS(実行度合表集計!$Q:$Q,実行度合表集計!$I:$I,S138,実行度合表集計!$S:$S,$A$127,実行度合表集計!$D:$D,"&lt;&gt;")*1000</f>
        <v>#REF!</v>
      </c>
      <c r="Z138" s="857" t="e">
        <f ca="1">SUMIFS(INDIRECT("実行度合表集計!C"&amp;Z154,FALSE),実行度合表集計!$I:$I,S138,実行度合表集計!$S:$S,$A$127,実行度合表集計!$D:$D,"&lt;&gt;")*集計フラグ12</f>
        <v>#REF!</v>
      </c>
      <c r="AA138" s="858" t="e">
        <f t="shared" ca="1" si="176"/>
        <v>#REF!</v>
      </c>
      <c r="AB138" s="845" t="e">
        <f t="shared" ca="1" si="187"/>
        <v>#REF!</v>
      </c>
      <c r="AC138" s="855" t="e">
        <f t="shared" ca="1" si="177"/>
        <v>#REF!</v>
      </c>
      <c r="AD138" s="857" t="e">
        <f t="shared" ca="1" si="178"/>
        <v>#REF!</v>
      </c>
      <c r="AE138" s="1659"/>
      <c r="AF138" s="854" t="s">
        <v>297</v>
      </c>
      <c r="AG138" s="1791" t="str">
        <f>集計グループ12</f>
        <v>千葉・不動産事業</v>
      </c>
      <c r="AH138" s="1792"/>
      <c r="AI138" s="1793"/>
      <c r="AJ138" s="855" t="e">
        <f ca="1">SUMIFS(INDIRECT("実行度合表集計!C"&amp;AJ154,FALSE),実行度合表集計!$I:$I,AG138,実行度合表集計!$S:$S,$A$127,実行度合表集計!$D:$D,"&lt;&gt;")</f>
        <v>#REF!</v>
      </c>
      <c r="AK138" s="845" t="e">
        <f t="shared" ca="1" si="188"/>
        <v>#REF!</v>
      </c>
      <c r="AL138" s="856" t="e">
        <f ca="1">SUMIFS(INDIRECT("実行度合表集計!C"&amp;AL154,FALSE),実行度合表集計!$I:$I,AG138,実行度合表集計!$S:$S,$A$127,実行度合表集計!$D:$D,"&lt;&gt;")</f>
        <v>#REF!</v>
      </c>
      <c r="AM138" s="855" t="e">
        <f ca="1">AL138-SUMIFS(実行度合表集計!$Q:$Q,実行度合表集計!$I:$I,AG138,実行度合表集計!$S:$S,$A$127,実行度合表集計!$D:$D,"&lt;&gt;")*1000</f>
        <v>#REF!</v>
      </c>
      <c r="AN138" s="857" t="e">
        <f ca="1">SUMIFS(INDIRECT("実行度合表集計!C"&amp;AN154,FALSE),実行度合表集計!$I:$I,AG138,実行度合表集計!$S:$S,$A$127,実行度合表集計!$D:$D,"&lt;&gt;")*集計フラグ12</f>
        <v>#REF!</v>
      </c>
      <c r="AO138" s="1791" t="str">
        <f>集計グループ12</f>
        <v>千葉・不動産事業</v>
      </c>
      <c r="AP138" s="1792"/>
      <c r="AQ138" s="1793"/>
      <c r="AR138" s="855" t="e">
        <f ca="1">SUMIFS(INDIRECT("実行度合表集計!C"&amp;AR154,FALSE),実行度合表集計!$I:$I,AO138,実行度合表集計!$S:$S,$A$127,実行度合表集計!$D:$D,"&lt;&gt;")</f>
        <v>#REF!</v>
      </c>
      <c r="AS138" s="845" t="e">
        <f t="shared" ca="1" si="189"/>
        <v>#REF!</v>
      </c>
      <c r="AT138" s="856" t="e">
        <f ca="1">SUMIFS(INDIRECT("実行度合表集計!C"&amp;AT154,FALSE),実行度合表集計!$I:$I,AO138,実行度合表集計!$S:$S,$A$127,実行度合表集計!$D:$D,"&lt;&gt;")</f>
        <v>#REF!</v>
      </c>
      <c r="AU138" s="855" t="e">
        <f ca="1">AT138-SUMIFS(実行度合表集計!$Q:$Q,実行度合表集計!$I:$I,AO138,実行度合表集計!$S:$S,$A$127,実行度合表集計!$D:$D,"&lt;&gt;")*1000</f>
        <v>#REF!</v>
      </c>
      <c r="AV138" s="857" t="e">
        <f ca="1">SUMIFS(INDIRECT("実行度合表集計!C"&amp;AV154,FALSE),実行度合表集計!$I:$I,AO138,実行度合表集計!$S:$S,$A$127,実行度合表集計!$D:$D,"&lt;&gt;")*集計フラグ12</f>
        <v>#REF!</v>
      </c>
      <c r="AW138" s="1791" t="str">
        <f>集計グループ12</f>
        <v>千葉・不動産事業</v>
      </c>
      <c r="AX138" s="1792"/>
      <c r="AY138" s="1793"/>
      <c r="AZ138" s="855" t="e">
        <f ca="1">SUMIFS(INDIRECT("実行度合表集計!C"&amp;AZ154,FALSE),実行度合表集計!$I:$I,AW138,実行度合表集計!$S:$S,$A$127,実行度合表集計!$D:$D,"&lt;&gt;")</f>
        <v>#REF!</v>
      </c>
      <c r="BA138" s="845" t="e">
        <f t="shared" ca="1" si="190"/>
        <v>#REF!</v>
      </c>
      <c r="BB138" s="856" t="e">
        <f ca="1">SUMIFS(INDIRECT("実行度合表集計!C"&amp;BB154,FALSE),実行度合表集計!$I:$I,AW138,実行度合表集計!$S:$S,$A$127,実行度合表集計!$D:$D,"&lt;&gt;")</f>
        <v>#REF!</v>
      </c>
      <c r="BC138" s="855" t="e">
        <f ca="1">BB138-SUMIFS(実行度合表集計!$Q:$Q,実行度合表集計!$I:$I,AW138,実行度合表集計!$S:$S,$A$127,実行度合表集計!$D:$D,"&lt;&gt;")*1000</f>
        <v>#REF!</v>
      </c>
      <c r="BD138" s="857" t="e">
        <f ca="1">SUMIFS(INDIRECT("実行度合表集計!C"&amp;BD154,FALSE),実行度合表集計!$I:$I,AW138,実行度合表集計!$S:$S,$A$127,実行度合表集計!$D:$D,"&lt;&gt;")*集計フラグ12</f>
        <v>#REF!</v>
      </c>
      <c r="BE138" s="858" t="e">
        <f t="shared" ca="1" si="179"/>
        <v>#REF!</v>
      </c>
      <c r="BF138" s="845" t="e">
        <f t="shared" ca="1" si="204"/>
        <v>#REF!</v>
      </c>
      <c r="BG138" s="855" t="e">
        <f t="shared" ca="1" si="180"/>
        <v>#REF!</v>
      </c>
      <c r="BH138" s="859" t="e">
        <f t="shared" ca="1" si="181"/>
        <v>#REF!</v>
      </c>
      <c r="BI138" s="1659"/>
      <c r="BJ138" s="854" t="s">
        <v>297</v>
      </c>
      <c r="BK138" s="1791" t="str">
        <f>集計グループ12</f>
        <v>千葉・不動産事業</v>
      </c>
      <c r="BL138" s="1792"/>
      <c r="BM138" s="1793"/>
      <c r="BN138" s="855" t="e">
        <f ca="1">SUMIFS(INDIRECT("実行度合表集計!C"&amp;BN154,FALSE),実行度合表集計!$I:$I,BK138,実行度合表集計!$S:$S,$A$127,実行度合表集計!$D:$D,"&lt;&gt;")</f>
        <v>#REF!</v>
      </c>
      <c r="BO138" s="845" t="e">
        <f t="shared" ca="1" si="192"/>
        <v>#REF!</v>
      </c>
      <c r="BP138" s="856" t="e">
        <f ca="1">SUMIFS(INDIRECT("実行度合表集計!C"&amp;BP154,FALSE),実行度合表集計!$I:$I,BK138,実行度合表集計!$S:$S,$A$127,実行度合表集計!$D:$D,"&lt;&gt;")</f>
        <v>#REF!</v>
      </c>
      <c r="BQ138" s="855" t="e">
        <f ca="1">BP138-SUMIFS(実行度合表集計!$Q:$Q,実行度合表集計!$I:$I,BK138,実行度合表集計!$S:$S,$A$127,実行度合表集計!$D:$D,"&lt;&gt;")*1000</f>
        <v>#REF!</v>
      </c>
      <c r="BR138" s="857" t="e">
        <f ca="1">SUMIFS(INDIRECT("実行度合表集計!C"&amp;BR154,FALSE),実行度合表集計!$I:$I,BK138,実行度合表集計!$S:$S,$A$127,実行度合表集計!$D:$D,"&lt;&gt;")*集計フラグ12</f>
        <v>#REF!</v>
      </c>
      <c r="BS138" s="1791" t="str">
        <f>集計グループ12</f>
        <v>千葉・不動産事業</v>
      </c>
      <c r="BT138" s="1792"/>
      <c r="BU138" s="1793"/>
      <c r="BV138" s="855" t="e">
        <f ca="1">SUMIFS(INDIRECT("実行度合表集計!C"&amp;BV154,FALSE),実行度合表集計!$I:$I,BS138,実行度合表集計!$S:$S,$A$127,実行度合表集計!$D:$D,"&lt;&gt;")</f>
        <v>#REF!</v>
      </c>
      <c r="BW138" s="845" t="e">
        <f t="shared" ca="1" si="193"/>
        <v>#REF!</v>
      </c>
      <c r="BX138" s="856" t="e">
        <f ca="1">SUMIFS(INDIRECT("実行度合表集計!C"&amp;BX154,FALSE),実行度合表集計!$I:$I,BS138,実行度合表集計!$S:$S,$A$127,実行度合表集計!$D:$D,"&lt;&gt;")</f>
        <v>#REF!</v>
      </c>
      <c r="BY138" s="855" t="e">
        <f ca="1">BX138-SUMIFS(実行度合表集計!$Q:$Q,実行度合表集計!$I:$I,BS138,実行度合表集計!$S:$S,$A$127,実行度合表集計!$D:$D,"&lt;&gt;")*1000</f>
        <v>#REF!</v>
      </c>
      <c r="BZ138" s="857" t="e">
        <f ca="1">SUMIFS(INDIRECT("実行度合表集計!C"&amp;BZ154,FALSE),実行度合表集計!$I:$I,BS138,実行度合表集計!$S:$S,$A$127,実行度合表集計!$D:$D,"&lt;&gt;")*集計フラグ12</f>
        <v>#REF!</v>
      </c>
      <c r="CA138" s="1791" t="str">
        <f>集計グループ12</f>
        <v>千葉・不動産事業</v>
      </c>
      <c r="CB138" s="1792"/>
      <c r="CC138" s="1793"/>
      <c r="CD138" s="855" t="e">
        <f ca="1">SUMIFS(INDIRECT("実行度合表集計!C"&amp;CD154,FALSE),実行度合表集計!$I:$I,CA138,実行度合表集計!$S:$S,$A$127,実行度合表集計!$D:$D,"&lt;&gt;")</f>
        <v>#REF!</v>
      </c>
      <c r="CE138" s="845" t="e">
        <f t="shared" ca="1" si="194"/>
        <v>#REF!</v>
      </c>
      <c r="CF138" s="856" t="e">
        <f ca="1">SUMIFS(INDIRECT("実行度合表集計!C"&amp;CF154,FALSE),実行度合表集計!$I:$I,CA138,実行度合表集計!$S:$S,$A$127,実行度合表集計!$D:$D,"&lt;&gt;")</f>
        <v>#REF!</v>
      </c>
      <c r="CG138" s="855" t="e">
        <f ca="1">CF138-SUMIFS(実行度合表集計!$Q:$Q,実行度合表集計!$I:$I,CA138,実行度合表集計!$S:$S,$A$127,実行度合表集計!$D:$D,"&lt;&gt;")*1000</f>
        <v>#REF!</v>
      </c>
      <c r="CH138" s="857" t="e">
        <f ca="1">SUMIFS(INDIRECT("実行度合表集計!C"&amp;CH154,FALSE),実行度合表集計!$I:$I,CA138,実行度合表集計!$S:$S,$A$127,実行度合表集計!$D:$D,"&lt;&gt;")*集計フラグ12</f>
        <v>#REF!</v>
      </c>
      <c r="CI138" s="858" t="e">
        <f t="shared" ca="1" si="195"/>
        <v>#REF!</v>
      </c>
      <c r="CJ138" s="845" t="e">
        <f ca="1">IF(CI138&lt;&gt;0,SUMIF($BN$4:$CH$4,"利益額",BN138:CH138)/CI138,"")</f>
        <v>#REF!</v>
      </c>
      <c r="CK138" s="855" t="e">
        <f t="shared" ca="1" si="197"/>
        <v>#REF!</v>
      </c>
      <c r="CL138" s="857" t="e">
        <f t="shared" ca="1" si="198"/>
        <v>#REF!</v>
      </c>
      <c r="CM138" s="1659"/>
      <c r="CN138" s="854" t="s">
        <v>297</v>
      </c>
      <c r="CO138" s="1791" t="str">
        <f>集計グループ12</f>
        <v>千葉・不動産事業</v>
      </c>
      <c r="CP138" s="1792"/>
      <c r="CQ138" s="1793"/>
      <c r="CR138" s="855" t="e">
        <f ca="1">SUMIFS(INDIRECT("実行度合表集計!C"&amp;CR154,FALSE),実行度合表集計!$I:$I,CO138,実行度合表集計!$S:$S,$A$127,実行度合表集計!$D:$D,"&lt;&gt;")</f>
        <v>#REF!</v>
      </c>
      <c r="CS138" s="845" t="e">
        <f t="shared" ca="1" si="199"/>
        <v>#REF!</v>
      </c>
      <c r="CT138" s="856" t="e">
        <f ca="1">SUMIFS(INDIRECT("実行度合表集計!C"&amp;CT154,FALSE),実行度合表集計!$I:$I,CO138,実行度合表集計!$S:$S,$A$127,実行度合表集計!$D:$D,"&lt;&gt;")</f>
        <v>#REF!</v>
      </c>
      <c r="CU138" s="855" t="e">
        <f ca="1">CT138-SUMIFS(実行度合表集計!$Q:$Q,実行度合表集計!$I:$I,CO138,実行度合表集計!$S:$S,$A$127,実行度合表集計!$D:$D,"&lt;&gt;")*1000</f>
        <v>#REF!</v>
      </c>
      <c r="CV138" s="857" t="e">
        <f ca="1">SUMIFS(INDIRECT("実行度合表集計!C"&amp;CV154,FALSE),実行度合表集計!$I:$I,CO138,実行度合表集計!$S:$S,$A$127,実行度合表集計!$D:$D,"&lt;&gt;")*集計フラグ12</f>
        <v>#REF!</v>
      </c>
      <c r="CW138" s="1791" t="str">
        <f>集計グループ12</f>
        <v>千葉・不動産事業</v>
      </c>
      <c r="CX138" s="1792"/>
      <c r="CY138" s="1793"/>
      <c r="CZ138" s="855" t="e">
        <f ca="1">SUMIFS(INDIRECT("実行度合表集計!C"&amp;CZ154,FALSE),実行度合表集計!$I:$I,CW138,実行度合表集計!$S:$S,$A$127,実行度合表集計!$D:$D,"&lt;&gt;")</f>
        <v>#REF!</v>
      </c>
      <c r="DA138" s="845" t="e">
        <f t="shared" ca="1" si="200"/>
        <v>#REF!</v>
      </c>
      <c r="DB138" s="856" t="e">
        <f ca="1">SUMIFS(INDIRECT("実行度合表集計!C"&amp;DB154,FALSE),実行度合表集計!$I:$I,CW138,実行度合表集計!$S:$S,$A$127,実行度合表集計!$D:$D,"&lt;&gt;")</f>
        <v>#REF!</v>
      </c>
      <c r="DC138" s="855" t="e">
        <f ca="1">DB138-SUMIFS(実行度合表集計!$Q:$Q,実行度合表集計!$I:$I,CW138,実行度合表集計!$S:$S,$A$127,実行度合表集計!$D:$D,"&lt;&gt;")*1000</f>
        <v>#REF!</v>
      </c>
      <c r="DD138" s="857" t="e">
        <f ca="1">SUMIFS(INDIRECT("実行度合表集計!C"&amp;DD154,FALSE),実行度合表集計!$I:$I,CW138,実行度合表集計!$S:$S,$A$127,実行度合表集計!$D:$D,"&lt;&gt;")*集計フラグ12</f>
        <v>#REF!</v>
      </c>
      <c r="DE138" s="1791" t="str">
        <f>集計グループ12</f>
        <v>千葉・不動産事業</v>
      </c>
      <c r="DF138" s="1792"/>
      <c r="DG138" s="1793"/>
      <c r="DH138" s="855" t="e">
        <f ca="1">SUMIFS(INDIRECT("実行度合表集計!C"&amp;DH154,FALSE),実行度合表集計!$I:$I,DE138,実行度合表集計!$S:$S,$A$127,実行度合表集計!$D:$D,"&lt;&gt;")</f>
        <v>#REF!</v>
      </c>
      <c r="DI138" s="845" t="e">
        <f t="shared" ca="1" si="201"/>
        <v>#REF!</v>
      </c>
      <c r="DJ138" s="856" t="e">
        <f ca="1">SUMIFS(INDIRECT("実行度合表集計!C"&amp;DJ154,FALSE),実行度合表集計!$I:$I,DE138,実行度合表集計!$S:$S,$A$127,実行度合表集計!$D:$D,"&lt;&gt;")</f>
        <v>#REF!</v>
      </c>
      <c r="DK138" s="855" t="e">
        <f ca="1">DJ138-SUMIFS(実行度合表集計!$Q:$Q,実行度合表集計!$I:$I,DE138,実行度合表集計!$S:$S,$A$127,実行度合表集計!$D:$D,"&lt;&gt;")*1000</f>
        <v>#REF!</v>
      </c>
      <c r="DL138" s="857" t="e">
        <f ca="1">SUMIFS(INDIRECT("実行度合表集計!C"&amp;DL154,FALSE),実行度合表集計!$I:$I,DE138,実行度合表集計!$S:$S,$A$127,実行度合表集計!$D:$D,"&lt;&gt;")*集計フラグ12</f>
        <v>#REF!</v>
      </c>
      <c r="DM138" s="858" t="e">
        <f t="shared" ca="1" si="182"/>
        <v>#REF!</v>
      </c>
      <c r="DN138" s="845" t="e">
        <f t="shared" ca="1" si="202"/>
        <v>#REF!</v>
      </c>
      <c r="DO138" s="855" t="e">
        <f t="shared" ca="1" si="203"/>
        <v>#REF!</v>
      </c>
      <c r="DP138" s="859" t="e">
        <f t="shared" ca="1" si="183"/>
        <v>#REF!</v>
      </c>
      <c r="DR138" s="970"/>
      <c r="DS138" s="852"/>
      <c r="DT138" s="853"/>
    </row>
    <row r="139" spans="1:124" ht="14.1" customHeight="1" x14ac:dyDescent="0.25">
      <c r="A139" s="1659"/>
      <c r="B139" s="854" t="s">
        <v>298</v>
      </c>
      <c r="C139" s="1791" t="str">
        <f>集計グループ13</f>
        <v>社会福祉事業</v>
      </c>
      <c r="D139" s="1792"/>
      <c r="E139" s="1793"/>
      <c r="F139" s="855" t="e">
        <f ca="1">SUMIFS(INDIRECT("実行度合表集計!C"&amp;F154,FALSE),実行度合表集計!$I:$I,C139,実行度合表集計!$S:$S,$A$127,実行度合表集計!$D:$D,"&lt;&gt;")</f>
        <v>#REF!</v>
      </c>
      <c r="G139" s="845" t="e">
        <f t="shared" ca="1" si="184"/>
        <v>#REF!</v>
      </c>
      <c r="H139" s="856" t="e">
        <f ca="1">SUMIFS(INDIRECT("実行度合表集計!C"&amp;H154,FALSE),実行度合表集計!$I:$I,C139,実行度合表集計!$S:$S,$A$127,実行度合表集計!$D:$D,"&lt;&gt;")</f>
        <v>#REF!</v>
      </c>
      <c r="I139" s="855" t="e">
        <f ca="1">H139-SUMIFS(実行度合表集計!$Q:$Q,実行度合表集計!$I:$I,C139,実行度合表集計!$S:$S,$A$127,実行度合表集計!$D:$D,"&lt;&gt;")*1000</f>
        <v>#REF!</v>
      </c>
      <c r="J139" s="857" t="e">
        <f ca="1">SUMIFS(INDIRECT("実行度合表集計!C"&amp;J154,FALSE),実行度合表集計!$I:$I,C139,実行度合表集計!$S:$S,$A$127,実行度合表集計!$D:$D,"&lt;&gt;")*集計フラグ13</f>
        <v>#REF!</v>
      </c>
      <c r="K139" s="1791" t="str">
        <f>集計グループ13</f>
        <v>社会福祉事業</v>
      </c>
      <c r="L139" s="1792"/>
      <c r="M139" s="1793"/>
      <c r="N139" s="855" t="e">
        <f ca="1">SUMIFS(INDIRECT("実行度合表集計!C"&amp;N154,FALSE),実行度合表集計!$I:$I,K139,実行度合表集計!$S:$S,$A$127,実行度合表集計!$D:$D,"&lt;&gt;")</f>
        <v>#REF!</v>
      </c>
      <c r="O139" s="845" t="e">
        <f t="shared" ca="1" si="185"/>
        <v>#REF!</v>
      </c>
      <c r="P139" s="856" t="e">
        <f ca="1">SUMIFS(INDIRECT("実行度合表集計!C"&amp;P154,FALSE),実行度合表集計!$I:$I,K139,実行度合表集計!$S:$S,$A$127,実行度合表集計!$D:$D,"&lt;&gt;")</f>
        <v>#REF!</v>
      </c>
      <c r="Q139" s="855" t="e">
        <f ca="1">P139-SUMIFS(実行度合表集計!$Q:$Q,実行度合表集計!$I:$I,K139,実行度合表集計!$S:$S,$A$127,実行度合表集計!$D:$D,"&lt;&gt;")*1000</f>
        <v>#REF!</v>
      </c>
      <c r="R139" s="857" t="e">
        <f ca="1">SUMIFS(INDIRECT("実行度合表集計!C"&amp;R154,FALSE),実行度合表集計!$I:$I,K139,実行度合表集計!$S:$S,$A$127,実行度合表集計!$D:$D,"&lt;&gt;")*集計フラグ13</f>
        <v>#REF!</v>
      </c>
      <c r="S139" s="1791" t="str">
        <f>集計グループ13</f>
        <v>社会福祉事業</v>
      </c>
      <c r="T139" s="1792"/>
      <c r="U139" s="1793"/>
      <c r="V139" s="855" t="e">
        <f ca="1">SUMIFS(INDIRECT("実行度合表集計!C"&amp;V154,FALSE),実行度合表集計!$I:$I,S139,実行度合表集計!$S:$S,$A$127,実行度合表集計!$D:$D,"&lt;&gt;")</f>
        <v>#REF!</v>
      </c>
      <c r="W139" s="845" t="e">
        <f t="shared" ca="1" si="186"/>
        <v>#REF!</v>
      </c>
      <c r="X139" s="856" t="e">
        <f ca="1">SUMIFS(INDIRECT("実行度合表集計!C"&amp;X154,FALSE),実行度合表集計!$I:$I,S139,実行度合表集計!$S:$S,$A$127,実行度合表集計!$D:$D,"&lt;&gt;")</f>
        <v>#REF!</v>
      </c>
      <c r="Y139" s="855" t="e">
        <f ca="1">X139-SUMIFS(実行度合表集計!$Q:$Q,実行度合表集計!$I:$I,S139,実行度合表集計!$S:$S,$A$127,実行度合表集計!$D:$D,"&lt;&gt;")*1000</f>
        <v>#REF!</v>
      </c>
      <c r="Z139" s="857" t="e">
        <f ca="1">SUMIFS(INDIRECT("実行度合表集計!C"&amp;Z154,FALSE),実行度合表集計!$I:$I,S139,実行度合表集計!$S:$S,$A$127,実行度合表集計!$D:$D,"&lt;&gt;")*集計フラグ13</f>
        <v>#REF!</v>
      </c>
      <c r="AA139" s="858" t="e">
        <f t="shared" ca="1" si="176"/>
        <v>#REF!</v>
      </c>
      <c r="AB139" s="845" t="e">
        <f t="shared" ca="1" si="187"/>
        <v>#REF!</v>
      </c>
      <c r="AC139" s="855" t="e">
        <f t="shared" ca="1" si="177"/>
        <v>#REF!</v>
      </c>
      <c r="AD139" s="857" t="e">
        <f t="shared" ca="1" si="178"/>
        <v>#REF!</v>
      </c>
      <c r="AE139" s="1659"/>
      <c r="AF139" s="854" t="s">
        <v>298</v>
      </c>
      <c r="AG139" s="1791" t="str">
        <f>集計グループ13</f>
        <v>社会福祉事業</v>
      </c>
      <c r="AH139" s="1792"/>
      <c r="AI139" s="1793"/>
      <c r="AJ139" s="855" t="e">
        <f ca="1">SUMIFS(INDIRECT("実行度合表集計!C"&amp;AJ154,FALSE),実行度合表集計!$I:$I,AG139,実行度合表集計!$S:$S,$A$127,実行度合表集計!$D:$D,"&lt;&gt;")</f>
        <v>#REF!</v>
      </c>
      <c r="AK139" s="845" t="e">
        <f t="shared" ca="1" si="188"/>
        <v>#REF!</v>
      </c>
      <c r="AL139" s="856" t="e">
        <f ca="1">SUMIFS(INDIRECT("実行度合表集計!C"&amp;AL154,FALSE),実行度合表集計!$I:$I,AG139,実行度合表集計!$S:$S,$A$127,実行度合表集計!$D:$D,"&lt;&gt;")</f>
        <v>#REF!</v>
      </c>
      <c r="AM139" s="855" t="e">
        <f ca="1">AL139-SUMIFS(実行度合表集計!$Q:$Q,実行度合表集計!$I:$I,AG139,実行度合表集計!$S:$S,$A$127,実行度合表集計!$D:$D,"&lt;&gt;")*1000</f>
        <v>#REF!</v>
      </c>
      <c r="AN139" s="857" t="e">
        <f ca="1">SUMIFS(INDIRECT("実行度合表集計!C"&amp;AN154,FALSE),実行度合表集計!$I:$I,AG139,実行度合表集計!$S:$S,$A$127,実行度合表集計!$D:$D,"&lt;&gt;")*集計フラグ13</f>
        <v>#REF!</v>
      </c>
      <c r="AO139" s="1791" t="str">
        <f>集計グループ13</f>
        <v>社会福祉事業</v>
      </c>
      <c r="AP139" s="1792"/>
      <c r="AQ139" s="1793"/>
      <c r="AR139" s="855" t="e">
        <f ca="1">SUMIFS(INDIRECT("実行度合表集計!C"&amp;AR154,FALSE),実行度合表集計!$I:$I,AO139,実行度合表集計!$S:$S,$A$127,実行度合表集計!$D:$D,"&lt;&gt;")</f>
        <v>#REF!</v>
      </c>
      <c r="AS139" s="845" t="e">
        <f t="shared" ca="1" si="189"/>
        <v>#REF!</v>
      </c>
      <c r="AT139" s="856" t="e">
        <f ca="1">SUMIFS(INDIRECT("実行度合表集計!C"&amp;AT154,FALSE),実行度合表集計!$I:$I,AO139,実行度合表集計!$S:$S,$A$127,実行度合表集計!$D:$D,"&lt;&gt;")</f>
        <v>#REF!</v>
      </c>
      <c r="AU139" s="855" t="e">
        <f ca="1">AT139-SUMIFS(実行度合表集計!$Q:$Q,実行度合表集計!$I:$I,AO139,実行度合表集計!$S:$S,$A$127,実行度合表集計!$D:$D,"&lt;&gt;")*1000</f>
        <v>#REF!</v>
      </c>
      <c r="AV139" s="857" t="e">
        <f ca="1">SUMIFS(INDIRECT("実行度合表集計!C"&amp;AV154,FALSE),実行度合表集計!$I:$I,AO139,実行度合表集計!$S:$S,$A$127,実行度合表集計!$D:$D,"&lt;&gt;")*集計フラグ13</f>
        <v>#REF!</v>
      </c>
      <c r="AW139" s="1791" t="str">
        <f>集計グループ13</f>
        <v>社会福祉事業</v>
      </c>
      <c r="AX139" s="1792"/>
      <c r="AY139" s="1793"/>
      <c r="AZ139" s="855" t="e">
        <f ca="1">SUMIFS(INDIRECT("実行度合表集計!C"&amp;AZ154,FALSE),実行度合表集計!$I:$I,AW139,実行度合表集計!$S:$S,$A$127,実行度合表集計!$D:$D,"&lt;&gt;")</f>
        <v>#REF!</v>
      </c>
      <c r="BA139" s="845" t="e">
        <f t="shared" ca="1" si="190"/>
        <v>#REF!</v>
      </c>
      <c r="BB139" s="856" t="e">
        <f ca="1">SUMIFS(INDIRECT("実行度合表集計!C"&amp;BB154,FALSE),実行度合表集計!$I:$I,AW139,実行度合表集計!$S:$S,$A$127,実行度合表集計!$D:$D,"&lt;&gt;")</f>
        <v>#REF!</v>
      </c>
      <c r="BC139" s="855" t="e">
        <f ca="1">BB139-SUMIFS(実行度合表集計!$Q:$Q,実行度合表集計!$I:$I,AW139,実行度合表集計!$S:$S,$A$127,実行度合表集計!$D:$D,"&lt;&gt;")*1000</f>
        <v>#REF!</v>
      </c>
      <c r="BD139" s="857" t="e">
        <f ca="1">SUMIFS(INDIRECT("実行度合表集計!C"&amp;BD154,FALSE),実行度合表集計!$I:$I,AW139,実行度合表集計!$S:$S,$A$127,実行度合表集計!$D:$D,"&lt;&gt;")*集計フラグ13</f>
        <v>#REF!</v>
      </c>
      <c r="BE139" s="858" t="e">
        <f t="shared" ca="1" si="179"/>
        <v>#REF!</v>
      </c>
      <c r="BF139" s="845" t="e">
        <f t="shared" ca="1" si="204"/>
        <v>#REF!</v>
      </c>
      <c r="BG139" s="855" t="e">
        <f t="shared" ca="1" si="180"/>
        <v>#REF!</v>
      </c>
      <c r="BH139" s="859" t="e">
        <f t="shared" ca="1" si="181"/>
        <v>#REF!</v>
      </c>
      <c r="BI139" s="1659"/>
      <c r="BJ139" s="854" t="s">
        <v>298</v>
      </c>
      <c r="BK139" s="1791" t="str">
        <f>集計グループ13</f>
        <v>社会福祉事業</v>
      </c>
      <c r="BL139" s="1792"/>
      <c r="BM139" s="1793"/>
      <c r="BN139" s="855" t="e">
        <f ca="1">SUMIFS(INDIRECT("実行度合表集計!C"&amp;BN154,FALSE),実行度合表集計!$I:$I,BK139,実行度合表集計!$S:$S,$A$127,実行度合表集計!$D:$D,"&lt;&gt;")</f>
        <v>#REF!</v>
      </c>
      <c r="BO139" s="845" t="e">
        <f t="shared" ca="1" si="192"/>
        <v>#REF!</v>
      </c>
      <c r="BP139" s="856" t="e">
        <f ca="1">SUMIFS(INDIRECT("実行度合表集計!C"&amp;BP154,FALSE),実行度合表集計!$I:$I,BK139,実行度合表集計!$S:$S,$A$127,実行度合表集計!$D:$D,"&lt;&gt;")</f>
        <v>#REF!</v>
      </c>
      <c r="BQ139" s="855" t="e">
        <f ca="1">BP139-SUMIFS(実行度合表集計!$Q:$Q,実行度合表集計!$I:$I,BK139,実行度合表集計!$S:$S,$A$127,実行度合表集計!$D:$D,"&lt;&gt;")*1000</f>
        <v>#REF!</v>
      </c>
      <c r="BR139" s="857" t="e">
        <f ca="1">SUMIFS(INDIRECT("実行度合表集計!C"&amp;BR154,FALSE),実行度合表集計!$I:$I,BK139,実行度合表集計!$S:$S,$A$127,実行度合表集計!$D:$D,"&lt;&gt;")*集計フラグ13</f>
        <v>#REF!</v>
      </c>
      <c r="BS139" s="1791" t="str">
        <f>集計グループ13</f>
        <v>社会福祉事業</v>
      </c>
      <c r="BT139" s="1792"/>
      <c r="BU139" s="1793"/>
      <c r="BV139" s="855" t="e">
        <f ca="1">SUMIFS(INDIRECT("実行度合表集計!C"&amp;BV154,FALSE),実行度合表集計!$I:$I,BS139,実行度合表集計!$S:$S,$A$127,実行度合表集計!$D:$D,"&lt;&gt;")</f>
        <v>#REF!</v>
      </c>
      <c r="BW139" s="845" t="e">
        <f t="shared" ca="1" si="193"/>
        <v>#REF!</v>
      </c>
      <c r="BX139" s="856" t="e">
        <f ca="1">SUMIFS(INDIRECT("実行度合表集計!C"&amp;BX154,FALSE),実行度合表集計!$I:$I,BS139,実行度合表集計!$S:$S,$A$127,実行度合表集計!$D:$D,"&lt;&gt;")</f>
        <v>#REF!</v>
      </c>
      <c r="BY139" s="855" t="e">
        <f ca="1">BX139-SUMIFS(実行度合表集計!$Q:$Q,実行度合表集計!$I:$I,BS139,実行度合表集計!$S:$S,$A$127,実行度合表集計!$D:$D,"&lt;&gt;")*1000</f>
        <v>#REF!</v>
      </c>
      <c r="BZ139" s="857" t="e">
        <f ca="1">SUMIFS(INDIRECT("実行度合表集計!C"&amp;BZ154,FALSE),実行度合表集計!$I:$I,BS139,実行度合表集計!$S:$S,$A$127,実行度合表集計!$D:$D,"&lt;&gt;")*集計フラグ13</f>
        <v>#REF!</v>
      </c>
      <c r="CA139" s="1791" t="str">
        <f>集計グループ13</f>
        <v>社会福祉事業</v>
      </c>
      <c r="CB139" s="1792"/>
      <c r="CC139" s="1793"/>
      <c r="CD139" s="855" t="e">
        <f ca="1">SUMIFS(INDIRECT("実行度合表集計!C"&amp;CD154,FALSE),実行度合表集計!$I:$I,CA139,実行度合表集計!$S:$S,$A$127,実行度合表集計!$D:$D,"&lt;&gt;")</f>
        <v>#REF!</v>
      </c>
      <c r="CE139" s="845" t="e">
        <f t="shared" ca="1" si="194"/>
        <v>#REF!</v>
      </c>
      <c r="CF139" s="856" t="e">
        <f ca="1">SUMIFS(INDIRECT("実行度合表集計!C"&amp;CF154,FALSE),実行度合表集計!$I:$I,CA139,実行度合表集計!$S:$S,$A$127,実行度合表集計!$D:$D,"&lt;&gt;")</f>
        <v>#REF!</v>
      </c>
      <c r="CG139" s="855" t="e">
        <f ca="1">CF139-SUMIFS(実行度合表集計!$Q:$Q,実行度合表集計!$I:$I,CA139,実行度合表集計!$S:$S,$A$127,実行度合表集計!$D:$D,"&lt;&gt;")*1000</f>
        <v>#REF!</v>
      </c>
      <c r="CH139" s="857" t="e">
        <f ca="1">SUMIFS(INDIRECT("実行度合表集計!C"&amp;CH154,FALSE),実行度合表集計!$I:$I,CA139,実行度合表集計!$S:$S,$A$127,実行度合表集計!$D:$D,"&lt;&gt;")*集計フラグ13</f>
        <v>#REF!</v>
      </c>
      <c r="CI139" s="858" t="e">
        <f t="shared" ca="1" si="195"/>
        <v>#REF!</v>
      </c>
      <c r="CJ139" s="845" t="e">
        <f t="shared" ref="CJ139:CJ146" ca="1" si="205">IF(CI139&lt;&gt;0,SUMIF($BN$4:$CH$4,"利益額",BN139:CH139)/CI139,"")</f>
        <v>#REF!</v>
      </c>
      <c r="CK139" s="855" t="e">
        <f t="shared" ca="1" si="197"/>
        <v>#REF!</v>
      </c>
      <c r="CL139" s="857" t="e">
        <f t="shared" ca="1" si="198"/>
        <v>#REF!</v>
      </c>
      <c r="CM139" s="1659"/>
      <c r="CN139" s="854" t="s">
        <v>298</v>
      </c>
      <c r="CO139" s="1791" t="str">
        <f>集計グループ13</f>
        <v>社会福祉事業</v>
      </c>
      <c r="CP139" s="1792"/>
      <c r="CQ139" s="1793"/>
      <c r="CR139" s="855" t="e">
        <f ca="1">SUMIFS(INDIRECT("実行度合表集計!C"&amp;CR154,FALSE),実行度合表集計!$I:$I,CO139,実行度合表集計!$S:$S,$A$127,実行度合表集計!$D:$D,"&lt;&gt;")</f>
        <v>#REF!</v>
      </c>
      <c r="CS139" s="845" t="e">
        <f t="shared" ca="1" si="199"/>
        <v>#REF!</v>
      </c>
      <c r="CT139" s="856" t="e">
        <f ca="1">SUMIFS(INDIRECT("実行度合表集計!C"&amp;CT154,FALSE),実行度合表集計!$I:$I,CO139,実行度合表集計!$S:$S,$A$127,実行度合表集計!$D:$D,"&lt;&gt;")</f>
        <v>#REF!</v>
      </c>
      <c r="CU139" s="855" t="e">
        <f ca="1">CT139-SUMIFS(実行度合表集計!$Q:$Q,実行度合表集計!$I:$I,CO139,実行度合表集計!$S:$S,$A$127,実行度合表集計!$D:$D,"&lt;&gt;")*1000</f>
        <v>#REF!</v>
      </c>
      <c r="CV139" s="857" t="e">
        <f ca="1">SUMIFS(INDIRECT("実行度合表集計!C"&amp;CV154,FALSE),実行度合表集計!$I:$I,CO139,実行度合表集計!$S:$S,$A$127,実行度合表集計!$D:$D,"&lt;&gt;")*集計フラグ13</f>
        <v>#REF!</v>
      </c>
      <c r="CW139" s="1791" t="str">
        <f>集計グループ13</f>
        <v>社会福祉事業</v>
      </c>
      <c r="CX139" s="1792"/>
      <c r="CY139" s="1793"/>
      <c r="CZ139" s="855" t="e">
        <f ca="1">SUMIFS(INDIRECT("実行度合表集計!C"&amp;CZ154,FALSE),実行度合表集計!$I:$I,CW139,実行度合表集計!$S:$S,$A$127,実行度合表集計!$D:$D,"&lt;&gt;")</f>
        <v>#REF!</v>
      </c>
      <c r="DA139" s="845" t="e">
        <f t="shared" ca="1" si="200"/>
        <v>#REF!</v>
      </c>
      <c r="DB139" s="856" t="e">
        <f ca="1">SUMIFS(INDIRECT("実行度合表集計!C"&amp;DB154,FALSE),実行度合表集計!$I:$I,CW139,実行度合表集計!$S:$S,$A$127,実行度合表集計!$D:$D,"&lt;&gt;")</f>
        <v>#REF!</v>
      </c>
      <c r="DC139" s="855" t="e">
        <f ca="1">DB139-SUMIFS(実行度合表集計!$Q:$Q,実行度合表集計!$I:$I,CW139,実行度合表集計!$S:$S,$A$127,実行度合表集計!$D:$D,"&lt;&gt;")*1000</f>
        <v>#REF!</v>
      </c>
      <c r="DD139" s="857" t="e">
        <f ca="1">SUMIFS(INDIRECT("実行度合表集計!C"&amp;DD154,FALSE),実行度合表集計!$I:$I,CW139,実行度合表集計!$S:$S,$A$127,実行度合表集計!$D:$D,"&lt;&gt;")*集計フラグ13</f>
        <v>#REF!</v>
      </c>
      <c r="DE139" s="1791" t="str">
        <f>集計グループ13</f>
        <v>社会福祉事業</v>
      </c>
      <c r="DF139" s="1792"/>
      <c r="DG139" s="1793"/>
      <c r="DH139" s="855" t="e">
        <f ca="1">SUMIFS(INDIRECT("実行度合表集計!C"&amp;DH154,FALSE),実行度合表集計!$I:$I,DE139,実行度合表集計!$S:$S,$A$127,実行度合表集計!$D:$D,"&lt;&gt;")</f>
        <v>#REF!</v>
      </c>
      <c r="DI139" s="845" t="e">
        <f t="shared" ca="1" si="201"/>
        <v>#REF!</v>
      </c>
      <c r="DJ139" s="856" t="e">
        <f ca="1">SUMIFS(INDIRECT("実行度合表集計!C"&amp;DJ154,FALSE),実行度合表集計!$I:$I,DE139,実行度合表集計!$S:$S,$A$127,実行度合表集計!$D:$D,"&lt;&gt;")</f>
        <v>#REF!</v>
      </c>
      <c r="DK139" s="855" t="e">
        <f ca="1">DJ139-SUMIFS(実行度合表集計!$Q:$Q,実行度合表集計!$I:$I,DE139,実行度合表集計!$S:$S,$A$127,実行度合表集計!$D:$D,"&lt;&gt;")*1000</f>
        <v>#REF!</v>
      </c>
      <c r="DL139" s="857" t="e">
        <f ca="1">SUMIFS(INDIRECT("実行度合表集計!C"&amp;DL154,FALSE),実行度合表集計!$I:$I,DE139,実行度合表集計!$S:$S,$A$127,実行度合表集計!$D:$D,"&lt;&gt;")*集計フラグ13</f>
        <v>#REF!</v>
      </c>
      <c r="DM139" s="858" t="e">
        <f t="shared" ca="1" si="182"/>
        <v>#REF!</v>
      </c>
      <c r="DN139" s="845" t="e">
        <f t="shared" ca="1" si="202"/>
        <v>#REF!</v>
      </c>
      <c r="DO139" s="855" t="e">
        <f t="shared" ca="1" si="203"/>
        <v>#REF!</v>
      </c>
      <c r="DP139" s="859" t="e">
        <f t="shared" ca="1" si="183"/>
        <v>#REF!</v>
      </c>
      <c r="DR139" s="970"/>
      <c r="DS139" s="852"/>
      <c r="DT139" s="853"/>
    </row>
    <row r="140" spans="1:124" ht="14.1" customHeight="1" x14ac:dyDescent="0.25">
      <c r="A140" s="1659"/>
      <c r="B140" s="854" t="s">
        <v>299</v>
      </c>
      <c r="C140" s="1791" t="str">
        <f>集計グループ14</f>
        <v>第一建材工業</v>
      </c>
      <c r="D140" s="1792"/>
      <c r="E140" s="1793"/>
      <c r="F140" s="855" t="e">
        <f ca="1">SUMIFS(INDIRECT("実行度合表集計!C"&amp;F154,FALSE),実行度合表集計!$I:$I,C140,実行度合表集計!$S:$S,$A$127,実行度合表集計!$D:$D,"&lt;&gt;")</f>
        <v>#REF!</v>
      </c>
      <c r="G140" s="845" t="e">
        <f t="shared" ca="1" si="184"/>
        <v>#REF!</v>
      </c>
      <c r="H140" s="856" t="e">
        <f ca="1">SUMIFS(INDIRECT("実行度合表集計!C"&amp;H154,FALSE),実行度合表集計!$I:$I,C140,実行度合表集計!$S:$S,$A$127,実行度合表集計!$D:$D,"&lt;&gt;")</f>
        <v>#REF!</v>
      </c>
      <c r="I140" s="855" t="e">
        <f ca="1">H140-SUMIFS(実行度合表集計!$Q:$Q,実行度合表集計!$I:$I,C140,実行度合表集計!$S:$S,$A$127,実行度合表集計!$D:$D,"&lt;&gt;")*1000</f>
        <v>#REF!</v>
      </c>
      <c r="J140" s="857" t="e">
        <f ca="1">SUMIFS(INDIRECT("実行度合表集計!C"&amp;J154,FALSE),実行度合表集計!$I:$I,C140,実行度合表集計!$S:$S,$A$127,実行度合表集計!$D:$D,"&lt;&gt;")*集計フラグ14</f>
        <v>#REF!</v>
      </c>
      <c r="K140" s="1791" t="str">
        <f>集計グループ14</f>
        <v>第一建材工業</v>
      </c>
      <c r="L140" s="1792"/>
      <c r="M140" s="1793"/>
      <c r="N140" s="855" t="e">
        <f ca="1">SUMIFS(INDIRECT("実行度合表集計!C"&amp;N154,FALSE),実行度合表集計!$I:$I,K140,実行度合表集計!$S:$S,$A$127,実行度合表集計!$D:$D,"&lt;&gt;")</f>
        <v>#REF!</v>
      </c>
      <c r="O140" s="845" t="e">
        <f t="shared" ca="1" si="185"/>
        <v>#REF!</v>
      </c>
      <c r="P140" s="856" t="e">
        <f ca="1">SUMIFS(INDIRECT("実行度合表集計!C"&amp;P154,FALSE),実行度合表集計!$I:$I,K140,実行度合表集計!$S:$S,$A$127,実行度合表集計!$D:$D,"&lt;&gt;")</f>
        <v>#REF!</v>
      </c>
      <c r="Q140" s="855" t="e">
        <f ca="1">P140-SUMIFS(実行度合表集計!$Q:$Q,実行度合表集計!$I:$I,K140,実行度合表集計!$S:$S,$A$127,実行度合表集計!$D:$D,"&lt;&gt;")*1000</f>
        <v>#REF!</v>
      </c>
      <c r="R140" s="857" t="e">
        <f ca="1">SUMIFS(INDIRECT("実行度合表集計!C"&amp;R154,FALSE),実行度合表集計!$I:$I,K140,実行度合表集計!$S:$S,$A$127,実行度合表集計!$D:$D,"&lt;&gt;")*集計フラグ14</f>
        <v>#REF!</v>
      </c>
      <c r="S140" s="1791" t="str">
        <f>集計グループ14</f>
        <v>第一建材工業</v>
      </c>
      <c r="T140" s="1792"/>
      <c r="U140" s="1793"/>
      <c r="V140" s="855" t="e">
        <f ca="1">SUMIFS(INDIRECT("実行度合表集計!C"&amp;V154,FALSE),実行度合表集計!$I:$I,S140,実行度合表集計!$S:$S,$A$127,実行度合表集計!$D:$D,"&lt;&gt;")</f>
        <v>#REF!</v>
      </c>
      <c r="W140" s="845" t="e">
        <f t="shared" ca="1" si="186"/>
        <v>#REF!</v>
      </c>
      <c r="X140" s="856" t="e">
        <f ca="1">SUMIFS(INDIRECT("実行度合表集計!C"&amp;X154,FALSE),実行度合表集計!$I:$I,S140,実行度合表集計!$S:$S,$A$127,実行度合表集計!$D:$D,"&lt;&gt;")</f>
        <v>#REF!</v>
      </c>
      <c r="Y140" s="855" t="e">
        <f ca="1">X140-SUMIFS(実行度合表集計!$Q:$Q,実行度合表集計!$I:$I,S140,実行度合表集計!$S:$S,$A$127,実行度合表集計!$D:$D,"&lt;&gt;")*1000</f>
        <v>#REF!</v>
      </c>
      <c r="Z140" s="857" t="e">
        <f ca="1">SUMIFS(INDIRECT("実行度合表集計!C"&amp;Z154,FALSE),実行度合表集計!$I:$I,S140,実行度合表集計!$S:$S,$A$127,実行度合表集計!$D:$D,"&lt;&gt;")*集計フラグ14</f>
        <v>#REF!</v>
      </c>
      <c r="AA140" s="858" t="e">
        <f t="shared" ca="1" si="176"/>
        <v>#REF!</v>
      </c>
      <c r="AB140" s="845" t="e">
        <f t="shared" ca="1" si="187"/>
        <v>#REF!</v>
      </c>
      <c r="AC140" s="855" t="e">
        <f t="shared" ca="1" si="177"/>
        <v>#REF!</v>
      </c>
      <c r="AD140" s="857" t="e">
        <f t="shared" ca="1" si="178"/>
        <v>#REF!</v>
      </c>
      <c r="AE140" s="1659"/>
      <c r="AF140" s="854" t="s">
        <v>299</v>
      </c>
      <c r="AG140" s="1791" t="str">
        <f>集計グループ14</f>
        <v>第一建材工業</v>
      </c>
      <c r="AH140" s="1792"/>
      <c r="AI140" s="1793"/>
      <c r="AJ140" s="855" t="e">
        <f ca="1">SUMIFS(INDIRECT("実行度合表集計!C"&amp;AJ154,FALSE),実行度合表集計!$I:$I,AG140,実行度合表集計!$S:$S,$A$127,実行度合表集計!$D:$D,"&lt;&gt;")</f>
        <v>#REF!</v>
      </c>
      <c r="AK140" s="845" t="e">
        <f t="shared" ca="1" si="188"/>
        <v>#REF!</v>
      </c>
      <c r="AL140" s="856" t="e">
        <f ca="1">SUMIFS(INDIRECT("実行度合表集計!C"&amp;AL154,FALSE),実行度合表集計!$I:$I,AG140,実行度合表集計!$S:$S,$A$127,実行度合表集計!$D:$D,"&lt;&gt;")</f>
        <v>#REF!</v>
      </c>
      <c r="AM140" s="855" t="e">
        <f ca="1">AL140-SUMIFS(実行度合表集計!$Q:$Q,実行度合表集計!$I:$I,AG140,実行度合表集計!$S:$S,$A$127,実行度合表集計!$D:$D,"&lt;&gt;")*1000</f>
        <v>#REF!</v>
      </c>
      <c r="AN140" s="857" t="e">
        <f ca="1">SUMIFS(INDIRECT("実行度合表集計!C"&amp;AN154,FALSE),実行度合表集計!$I:$I,AG140,実行度合表集計!$S:$S,$A$127,実行度合表集計!$D:$D,"&lt;&gt;")*集計フラグ14</f>
        <v>#REF!</v>
      </c>
      <c r="AO140" s="1791" t="str">
        <f>集計グループ14</f>
        <v>第一建材工業</v>
      </c>
      <c r="AP140" s="1792"/>
      <c r="AQ140" s="1793"/>
      <c r="AR140" s="855" t="e">
        <f ca="1">SUMIFS(INDIRECT("実行度合表集計!C"&amp;AR154,FALSE),実行度合表集計!$I:$I,AO140,実行度合表集計!$S:$S,$A$127,実行度合表集計!$D:$D,"&lt;&gt;")</f>
        <v>#REF!</v>
      </c>
      <c r="AS140" s="845" t="e">
        <f t="shared" ca="1" si="189"/>
        <v>#REF!</v>
      </c>
      <c r="AT140" s="856" t="e">
        <f ca="1">SUMIFS(INDIRECT("実行度合表集計!C"&amp;AT154,FALSE),実行度合表集計!$I:$I,AO140,実行度合表集計!$S:$S,$A$127,実行度合表集計!$D:$D,"&lt;&gt;")</f>
        <v>#REF!</v>
      </c>
      <c r="AU140" s="855" t="e">
        <f ca="1">AT140-SUMIFS(実行度合表集計!$Q:$Q,実行度合表集計!$I:$I,AO140,実行度合表集計!$S:$S,$A$127,実行度合表集計!$D:$D,"&lt;&gt;")*1000</f>
        <v>#REF!</v>
      </c>
      <c r="AV140" s="857" t="e">
        <f ca="1">SUMIFS(INDIRECT("実行度合表集計!C"&amp;AV154,FALSE),実行度合表集計!$I:$I,AO140,実行度合表集計!$S:$S,$A$127,実行度合表集計!$D:$D,"&lt;&gt;")*集計フラグ14</f>
        <v>#REF!</v>
      </c>
      <c r="AW140" s="1791" t="str">
        <f>集計グループ14</f>
        <v>第一建材工業</v>
      </c>
      <c r="AX140" s="1792"/>
      <c r="AY140" s="1793"/>
      <c r="AZ140" s="855" t="e">
        <f ca="1">SUMIFS(INDIRECT("実行度合表集計!C"&amp;AZ154,FALSE),実行度合表集計!$I:$I,AW140,実行度合表集計!$S:$S,$A$127,実行度合表集計!$D:$D,"&lt;&gt;")</f>
        <v>#REF!</v>
      </c>
      <c r="BA140" s="845" t="e">
        <f t="shared" ca="1" si="190"/>
        <v>#REF!</v>
      </c>
      <c r="BB140" s="856" t="e">
        <f ca="1">SUMIFS(INDIRECT("実行度合表集計!C"&amp;BB154,FALSE),実行度合表集計!$I:$I,AW140,実行度合表集計!$S:$S,$A$127,実行度合表集計!$D:$D,"&lt;&gt;")</f>
        <v>#REF!</v>
      </c>
      <c r="BC140" s="855" t="e">
        <f ca="1">BB140-SUMIFS(実行度合表集計!$Q:$Q,実行度合表集計!$I:$I,AW140,実行度合表集計!$S:$S,$A$127,実行度合表集計!$D:$D,"&lt;&gt;")*1000</f>
        <v>#REF!</v>
      </c>
      <c r="BD140" s="857" t="e">
        <f ca="1">SUMIFS(INDIRECT("実行度合表集計!C"&amp;BD154,FALSE),実行度合表集計!$I:$I,AW140,実行度合表集計!$S:$S,$A$127,実行度合表集計!$D:$D,"&lt;&gt;")*集計フラグ14</f>
        <v>#REF!</v>
      </c>
      <c r="BE140" s="858" t="e">
        <f t="shared" ca="1" si="179"/>
        <v>#REF!</v>
      </c>
      <c r="BF140" s="845" t="e">
        <f t="shared" ca="1" si="204"/>
        <v>#REF!</v>
      </c>
      <c r="BG140" s="855" t="e">
        <f t="shared" ca="1" si="180"/>
        <v>#REF!</v>
      </c>
      <c r="BH140" s="859" t="e">
        <f t="shared" ca="1" si="181"/>
        <v>#REF!</v>
      </c>
      <c r="BI140" s="1659"/>
      <c r="BJ140" s="854" t="s">
        <v>299</v>
      </c>
      <c r="BK140" s="1791" t="str">
        <f>集計グループ14</f>
        <v>第一建材工業</v>
      </c>
      <c r="BL140" s="1792"/>
      <c r="BM140" s="1793"/>
      <c r="BN140" s="855" t="e">
        <f ca="1">SUMIFS(INDIRECT("実行度合表集計!C"&amp;BN154,FALSE),実行度合表集計!$I:$I,BK140,実行度合表集計!$S:$S,$A$127,実行度合表集計!$D:$D,"&lt;&gt;")</f>
        <v>#REF!</v>
      </c>
      <c r="BO140" s="845" t="e">
        <f t="shared" ca="1" si="192"/>
        <v>#REF!</v>
      </c>
      <c r="BP140" s="856" t="e">
        <f ca="1">SUMIFS(INDIRECT("実行度合表集計!C"&amp;BP154,FALSE),実行度合表集計!$I:$I,BK140,実行度合表集計!$S:$S,$A$127,実行度合表集計!$D:$D,"&lt;&gt;")</f>
        <v>#REF!</v>
      </c>
      <c r="BQ140" s="855" t="e">
        <f ca="1">BP140-SUMIFS(実行度合表集計!$Q:$Q,実行度合表集計!$I:$I,BK140,実行度合表集計!$S:$S,$A$127,実行度合表集計!$D:$D,"&lt;&gt;")*1000</f>
        <v>#REF!</v>
      </c>
      <c r="BR140" s="857" t="e">
        <f ca="1">SUMIFS(INDIRECT("実行度合表集計!C"&amp;BR154,FALSE),実行度合表集計!$I:$I,BK140,実行度合表集計!$S:$S,$A$127,実行度合表集計!$D:$D,"&lt;&gt;")*集計フラグ14</f>
        <v>#REF!</v>
      </c>
      <c r="BS140" s="1791" t="str">
        <f>集計グループ14</f>
        <v>第一建材工業</v>
      </c>
      <c r="BT140" s="1792"/>
      <c r="BU140" s="1793"/>
      <c r="BV140" s="855" t="e">
        <f ca="1">SUMIFS(INDIRECT("実行度合表集計!C"&amp;BV154,FALSE),実行度合表集計!$I:$I,BS140,実行度合表集計!$S:$S,$A$127,実行度合表集計!$D:$D,"&lt;&gt;")</f>
        <v>#REF!</v>
      </c>
      <c r="BW140" s="845" t="e">
        <f t="shared" ca="1" si="193"/>
        <v>#REF!</v>
      </c>
      <c r="BX140" s="856" t="e">
        <f ca="1">SUMIFS(INDIRECT("実行度合表集計!C"&amp;BX154,FALSE),実行度合表集計!$I:$I,BS140,実行度合表集計!$S:$S,$A$127,実行度合表集計!$D:$D,"&lt;&gt;")</f>
        <v>#REF!</v>
      </c>
      <c r="BY140" s="855" t="e">
        <f ca="1">BX140-SUMIFS(実行度合表集計!$Q:$Q,実行度合表集計!$I:$I,BS140,実行度合表集計!$S:$S,$A$127,実行度合表集計!$D:$D,"&lt;&gt;")*1000</f>
        <v>#REF!</v>
      </c>
      <c r="BZ140" s="857" t="e">
        <f ca="1">SUMIFS(INDIRECT("実行度合表集計!C"&amp;BZ154,FALSE),実行度合表集計!$I:$I,BS140,実行度合表集計!$S:$S,$A$127,実行度合表集計!$D:$D,"&lt;&gt;")*集計フラグ14</f>
        <v>#REF!</v>
      </c>
      <c r="CA140" s="1791" t="str">
        <f>集計グループ14</f>
        <v>第一建材工業</v>
      </c>
      <c r="CB140" s="1792"/>
      <c r="CC140" s="1793"/>
      <c r="CD140" s="855" t="e">
        <f ca="1">SUMIFS(INDIRECT("実行度合表集計!C"&amp;CD154,FALSE),実行度合表集計!$I:$I,CA140,実行度合表集計!$S:$S,$A$127,実行度合表集計!$D:$D,"&lt;&gt;")</f>
        <v>#REF!</v>
      </c>
      <c r="CE140" s="845" t="e">
        <f t="shared" ca="1" si="194"/>
        <v>#REF!</v>
      </c>
      <c r="CF140" s="856" t="e">
        <f ca="1">SUMIFS(INDIRECT("実行度合表集計!C"&amp;CF154,FALSE),実行度合表集計!$I:$I,CA140,実行度合表集計!$S:$S,$A$127,実行度合表集計!$D:$D,"&lt;&gt;")</f>
        <v>#REF!</v>
      </c>
      <c r="CG140" s="855" t="e">
        <f ca="1">CF140-SUMIFS(実行度合表集計!$Q:$Q,実行度合表集計!$I:$I,CA140,実行度合表集計!$S:$S,$A$127,実行度合表集計!$D:$D,"&lt;&gt;")*1000</f>
        <v>#REF!</v>
      </c>
      <c r="CH140" s="857" t="e">
        <f ca="1">SUMIFS(INDIRECT("実行度合表集計!C"&amp;CH154,FALSE),実行度合表集計!$I:$I,CA140,実行度合表集計!$S:$S,$A$127,実行度合表集計!$D:$D,"&lt;&gt;")*集計フラグ14</f>
        <v>#REF!</v>
      </c>
      <c r="CI140" s="858" t="e">
        <f t="shared" ca="1" si="195"/>
        <v>#REF!</v>
      </c>
      <c r="CJ140" s="845" t="e">
        <f t="shared" ca="1" si="205"/>
        <v>#REF!</v>
      </c>
      <c r="CK140" s="855" t="e">
        <f t="shared" ca="1" si="197"/>
        <v>#REF!</v>
      </c>
      <c r="CL140" s="857" t="e">
        <f t="shared" ca="1" si="198"/>
        <v>#REF!</v>
      </c>
      <c r="CM140" s="1659"/>
      <c r="CN140" s="854" t="s">
        <v>299</v>
      </c>
      <c r="CO140" s="1791" t="str">
        <f>集計グループ14</f>
        <v>第一建材工業</v>
      </c>
      <c r="CP140" s="1792"/>
      <c r="CQ140" s="1793"/>
      <c r="CR140" s="855" t="e">
        <f ca="1">SUMIFS(INDIRECT("実行度合表集計!C"&amp;CR154,FALSE),実行度合表集計!$I:$I,CO140,実行度合表集計!$S:$S,$A$127,実行度合表集計!$D:$D,"&lt;&gt;")</f>
        <v>#REF!</v>
      </c>
      <c r="CS140" s="845" t="e">
        <f t="shared" ca="1" si="199"/>
        <v>#REF!</v>
      </c>
      <c r="CT140" s="856" t="e">
        <f ca="1">SUMIFS(INDIRECT("実行度合表集計!C"&amp;CT154,FALSE),実行度合表集計!$I:$I,CO140,実行度合表集計!$S:$S,$A$127,実行度合表集計!$D:$D,"&lt;&gt;")</f>
        <v>#REF!</v>
      </c>
      <c r="CU140" s="855" t="e">
        <f ca="1">CT140-SUMIFS(実行度合表集計!$Q:$Q,実行度合表集計!$I:$I,CO140,実行度合表集計!$S:$S,$A$127,実行度合表集計!$D:$D,"&lt;&gt;")*1000</f>
        <v>#REF!</v>
      </c>
      <c r="CV140" s="857" t="e">
        <f ca="1">SUMIFS(INDIRECT("実行度合表集計!C"&amp;CV154,FALSE),実行度合表集計!$I:$I,CO140,実行度合表集計!$S:$S,$A$127,実行度合表集計!$D:$D,"&lt;&gt;")*集計フラグ14</f>
        <v>#REF!</v>
      </c>
      <c r="CW140" s="1791" t="str">
        <f>集計グループ14</f>
        <v>第一建材工業</v>
      </c>
      <c r="CX140" s="1792"/>
      <c r="CY140" s="1793"/>
      <c r="CZ140" s="855" t="e">
        <f ca="1">SUMIFS(INDIRECT("実行度合表集計!C"&amp;CZ154,FALSE),実行度合表集計!$I:$I,CW140,実行度合表集計!$S:$S,$A$127,実行度合表集計!$D:$D,"&lt;&gt;")</f>
        <v>#REF!</v>
      </c>
      <c r="DA140" s="845" t="e">
        <f t="shared" ca="1" si="200"/>
        <v>#REF!</v>
      </c>
      <c r="DB140" s="856" t="e">
        <f ca="1">SUMIFS(INDIRECT("実行度合表集計!C"&amp;DB154,FALSE),実行度合表集計!$I:$I,CW140,実行度合表集計!$S:$S,$A$127,実行度合表集計!$D:$D,"&lt;&gt;")</f>
        <v>#REF!</v>
      </c>
      <c r="DC140" s="855" t="e">
        <f ca="1">DB140-SUMIFS(実行度合表集計!$Q:$Q,実行度合表集計!$I:$I,CW140,実行度合表集計!$S:$S,$A$127,実行度合表集計!$D:$D,"&lt;&gt;")*1000</f>
        <v>#REF!</v>
      </c>
      <c r="DD140" s="857" t="e">
        <f ca="1">SUMIFS(INDIRECT("実行度合表集計!C"&amp;DD154,FALSE),実行度合表集計!$I:$I,CW140,実行度合表集計!$S:$S,$A$127,実行度合表集計!$D:$D,"&lt;&gt;")*集計フラグ14</f>
        <v>#REF!</v>
      </c>
      <c r="DE140" s="1791" t="str">
        <f>集計グループ14</f>
        <v>第一建材工業</v>
      </c>
      <c r="DF140" s="1792"/>
      <c r="DG140" s="1793"/>
      <c r="DH140" s="855" t="e">
        <f ca="1">SUMIFS(INDIRECT("実行度合表集計!C"&amp;DH154,FALSE),実行度合表集計!$I:$I,DE140,実行度合表集計!$S:$S,$A$127,実行度合表集計!$D:$D,"&lt;&gt;")</f>
        <v>#REF!</v>
      </c>
      <c r="DI140" s="845" t="e">
        <f t="shared" ca="1" si="201"/>
        <v>#REF!</v>
      </c>
      <c r="DJ140" s="856" t="e">
        <f ca="1">SUMIFS(INDIRECT("実行度合表集計!C"&amp;DJ154,FALSE),実行度合表集計!$I:$I,DE140,実行度合表集計!$S:$S,$A$127,実行度合表集計!$D:$D,"&lt;&gt;")</f>
        <v>#REF!</v>
      </c>
      <c r="DK140" s="855" t="e">
        <f ca="1">DJ140-SUMIFS(実行度合表集計!$Q:$Q,実行度合表集計!$I:$I,DE140,実行度合表集計!$S:$S,$A$127,実行度合表集計!$D:$D,"&lt;&gt;")*1000</f>
        <v>#REF!</v>
      </c>
      <c r="DL140" s="857" t="e">
        <f ca="1">SUMIFS(INDIRECT("実行度合表集計!C"&amp;DL154,FALSE),実行度合表集計!$I:$I,DE140,実行度合表集計!$S:$S,$A$127,実行度合表集計!$D:$D,"&lt;&gt;")*集計フラグ14</f>
        <v>#REF!</v>
      </c>
      <c r="DM140" s="858" t="e">
        <f t="shared" ca="1" si="182"/>
        <v>#REF!</v>
      </c>
      <c r="DN140" s="845" t="e">
        <f t="shared" ca="1" si="202"/>
        <v>#REF!</v>
      </c>
      <c r="DO140" s="855" t="e">
        <f t="shared" ca="1" si="203"/>
        <v>#REF!</v>
      </c>
      <c r="DP140" s="859" t="e">
        <f t="shared" ca="1" si="183"/>
        <v>#REF!</v>
      </c>
      <c r="DR140" s="970"/>
      <c r="DS140" s="852"/>
      <c r="DT140" s="853"/>
    </row>
    <row r="141" spans="1:124" ht="14.1" customHeight="1" x14ac:dyDescent="0.25">
      <c r="A141" s="1659"/>
      <c r="B141" s="854" t="s">
        <v>300</v>
      </c>
      <c r="C141" s="1791" t="str">
        <f>集計グループ15</f>
        <v>FIT-JPN・PHP</v>
      </c>
      <c r="D141" s="1792"/>
      <c r="E141" s="1793"/>
      <c r="F141" s="855" t="e">
        <f ca="1">SUMIFS(INDIRECT("実行度合表集計!C"&amp;F154,FALSE),実行度合表集計!$I:$I,C141,実行度合表集計!$S:$S,$A$127,実行度合表集計!$D:$D,"&lt;&gt;")</f>
        <v>#REF!</v>
      </c>
      <c r="G141" s="845" t="e">
        <f t="shared" ca="1" si="184"/>
        <v>#REF!</v>
      </c>
      <c r="H141" s="856" t="e">
        <f ca="1">SUMIFS(INDIRECT("実行度合表集計!C"&amp;H154,FALSE),実行度合表集計!$I:$I,C141,実行度合表集計!$S:$S,$A$127,実行度合表集計!$D:$D,"&lt;&gt;")</f>
        <v>#REF!</v>
      </c>
      <c r="I141" s="855" t="e">
        <f ca="1">H141-SUMIFS(実行度合表集計!$Q:$Q,実行度合表集計!$I:$I,C141,実行度合表集計!$S:$S,$A$127,実行度合表集計!$D:$D,"&lt;&gt;")*1000</f>
        <v>#REF!</v>
      </c>
      <c r="J141" s="857" t="e">
        <f ca="1">SUMIFS(INDIRECT("実行度合表集計!C"&amp;J154,FALSE),実行度合表集計!$I:$I,C141,実行度合表集計!$S:$S,$A$127,実行度合表集計!$D:$D,"&lt;&gt;")*集計フラグ15</f>
        <v>#REF!</v>
      </c>
      <c r="K141" s="1791" t="str">
        <f>集計グループ15</f>
        <v>FIT-JPN・PHP</v>
      </c>
      <c r="L141" s="1792"/>
      <c r="M141" s="1793"/>
      <c r="N141" s="855" t="e">
        <f ca="1">SUMIFS(INDIRECT("実行度合表集計!C"&amp;N154,FALSE),実行度合表集計!$I:$I,K141,実行度合表集計!$S:$S,$A$127,実行度合表集計!$D:$D,"&lt;&gt;")</f>
        <v>#REF!</v>
      </c>
      <c r="O141" s="845" t="e">
        <f t="shared" ca="1" si="185"/>
        <v>#REF!</v>
      </c>
      <c r="P141" s="856" t="e">
        <f ca="1">SUMIFS(INDIRECT("実行度合表集計!C"&amp;P154,FALSE),実行度合表集計!$I:$I,K141,実行度合表集計!$S:$S,$A$127,実行度合表集計!$D:$D,"&lt;&gt;")</f>
        <v>#REF!</v>
      </c>
      <c r="Q141" s="855" t="e">
        <f ca="1">P141-SUMIFS(実行度合表集計!$Q:$Q,実行度合表集計!$I:$I,K141,実行度合表集計!$S:$S,$A$127,実行度合表集計!$D:$D,"&lt;&gt;")*1000</f>
        <v>#REF!</v>
      </c>
      <c r="R141" s="857" t="e">
        <f ca="1">SUMIFS(INDIRECT("実行度合表集計!C"&amp;R154,FALSE),実行度合表集計!$I:$I,K141,実行度合表集計!$S:$S,$A$127,実行度合表集計!$D:$D,"&lt;&gt;")*集計フラグ15</f>
        <v>#REF!</v>
      </c>
      <c r="S141" s="1791" t="str">
        <f>集計グループ15</f>
        <v>FIT-JPN・PHP</v>
      </c>
      <c r="T141" s="1792"/>
      <c r="U141" s="1793"/>
      <c r="V141" s="855" t="e">
        <f ca="1">SUMIFS(INDIRECT("実行度合表集計!C"&amp;V154,FALSE),実行度合表集計!$I:$I,S141,実行度合表集計!$S:$S,$A$127,実行度合表集計!$D:$D,"&lt;&gt;")</f>
        <v>#REF!</v>
      </c>
      <c r="W141" s="845" t="e">
        <f t="shared" ca="1" si="186"/>
        <v>#REF!</v>
      </c>
      <c r="X141" s="856" t="e">
        <f ca="1">SUMIFS(INDIRECT("実行度合表集計!C"&amp;X154,FALSE),実行度合表集計!$I:$I,S141,実行度合表集計!$S:$S,$A$127,実行度合表集計!$D:$D,"&lt;&gt;")</f>
        <v>#REF!</v>
      </c>
      <c r="Y141" s="855" t="e">
        <f ca="1">X141-SUMIFS(実行度合表集計!$Q:$Q,実行度合表集計!$I:$I,S141,実行度合表集計!$S:$S,$A$127,実行度合表集計!$D:$D,"&lt;&gt;")*1000</f>
        <v>#REF!</v>
      </c>
      <c r="Z141" s="857" t="e">
        <f ca="1">SUMIFS(INDIRECT("実行度合表集計!C"&amp;Z154,FALSE),実行度合表集計!$I:$I,S141,実行度合表集計!$S:$S,$A$127,実行度合表集計!$D:$D,"&lt;&gt;")*集計フラグ15</f>
        <v>#REF!</v>
      </c>
      <c r="AA141" s="858" t="e">
        <f t="shared" ca="1" si="176"/>
        <v>#REF!</v>
      </c>
      <c r="AB141" s="845" t="e">
        <f t="shared" ca="1" si="187"/>
        <v>#REF!</v>
      </c>
      <c r="AC141" s="855" t="e">
        <f t="shared" ca="1" si="177"/>
        <v>#REF!</v>
      </c>
      <c r="AD141" s="857" t="e">
        <f t="shared" ca="1" si="178"/>
        <v>#REF!</v>
      </c>
      <c r="AE141" s="1659"/>
      <c r="AF141" s="854" t="s">
        <v>300</v>
      </c>
      <c r="AG141" s="1791" t="str">
        <f>集計グループ15</f>
        <v>FIT-JPN・PHP</v>
      </c>
      <c r="AH141" s="1792"/>
      <c r="AI141" s="1793"/>
      <c r="AJ141" s="855" t="e">
        <f ca="1">SUMIFS(INDIRECT("実行度合表集計!C"&amp;AJ154,FALSE),実行度合表集計!$I:$I,AG141,実行度合表集計!$S:$S,$A$127,実行度合表集計!$D:$D,"&lt;&gt;")</f>
        <v>#REF!</v>
      </c>
      <c r="AK141" s="845" t="e">
        <f t="shared" ca="1" si="188"/>
        <v>#REF!</v>
      </c>
      <c r="AL141" s="856" t="e">
        <f ca="1">SUMIFS(INDIRECT("実行度合表集計!C"&amp;AL154,FALSE),実行度合表集計!$I:$I,AG141,実行度合表集計!$S:$S,$A$127,実行度合表集計!$D:$D,"&lt;&gt;")</f>
        <v>#REF!</v>
      </c>
      <c r="AM141" s="855" t="e">
        <f ca="1">AL141-SUMIFS(実行度合表集計!$Q:$Q,実行度合表集計!$I:$I,AG141,実行度合表集計!$S:$S,$A$127,実行度合表集計!$D:$D,"&lt;&gt;")*1000</f>
        <v>#REF!</v>
      </c>
      <c r="AN141" s="857" t="e">
        <f ca="1">SUMIFS(INDIRECT("実行度合表集計!C"&amp;AN154,FALSE),実行度合表集計!$I:$I,AG141,実行度合表集計!$S:$S,$A$127,実行度合表集計!$D:$D,"&lt;&gt;")*集計フラグ15</f>
        <v>#REF!</v>
      </c>
      <c r="AO141" s="1791" t="str">
        <f>集計グループ15</f>
        <v>FIT-JPN・PHP</v>
      </c>
      <c r="AP141" s="1792"/>
      <c r="AQ141" s="1793"/>
      <c r="AR141" s="855" t="e">
        <f ca="1">SUMIFS(INDIRECT("実行度合表集計!C"&amp;AR154,FALSE),実行度合表集計!$I:$I,AO141,実行度合表集計!$S:$S,$A$127,実行度合表集計!$D:$D,"&lt;&gt;")</f>
        <v>#REF!</v>
      </c>
      <c r="AS141" s="845" t="e">
        <f t="shared" ca="1" si="189"/>
        <v>#REF!</v>
      </c>
      <c r="AT141" s="856" t="e">
        <f ca="1">SUMIFS(INDIRECT("実行度合表集計!C"&amp;AT154,FALSE),実行度合表集計!$I:$I,AO141,実行度合表集計!$S:$S,$A$127,実行度合表集計!$D:$D,"&lt;&gt;")</f>
        <v>#REF!</v>
      </c>
      <c r="AU141" s="855" t="e">
        <f ca="1">AT141-SUMIFS(実行度合表集計!$Q:$Q,実行度合表集計!$I:$I,AO141,実行度合表集計!$S:$S,$A$127,実行度合表集計!$D:$D,"&lt;&gt;")*1000</f>
        <v>#REF!</v>
      </c>
      <c r="AV141" s="857" t="e">
        <f ca="1">SUMIFS(INDIRECT("実行度合表集計!C"&amp;AV154,FALSE),実行度合表集計!$I:$I,AO141,実行度合表集計!$S:$S,$A$127,実行度合表集計!$D:$D,"&lt;&gt;")*集計フラグ15</f>
        <v>#REF!</v>
      </c>
      <c r="AW141" s="1791" t="str">
        <f>集計グループ15</f>
        <v>FIT-JPN・PHP</v>
      </c>
      <c r="AX141" s="1792"/>
      <c r="AY141" s="1793"/>
      <c r="AZ141" s="855" t="e">
        <f ca="1">SUMIFS(INDIRECT("実行度合表集計!C"&amp;AZ154,FALSE),実行度合表集計!$I:$I,AW141,実行度合表集計!$S:$S,$A$127,実行度合表集計!$D:$D,"&lt;&gt;")</f>
        <v>#REF!</v>
      </c>
      <c r="BA141" s="845" t="e">
        <f t="shared" ca="1" si="190"/>
        <v>#REF!</v>
      </c>
      <c r="BB141" s="856" t="e">
        <f ca="1">SUMIFS(INDIRECT("実行度合表集計!C"&amp;BB154,FALSE),実行度合表集計!$I:$I,AW141,実行度合表集計!$S:$S,$A$127,実行度合表集計!$D:$D,"&lt;&gt;")</f>
        <v>#REF!</v>
      </c>
      <c r="BC141" s="855" t="e">
        <f ca="1">BB141-SUMIFS(実行度合表集計!$Q:$Q,実行度合表集計!$I:$I,AW141,実行度合表集計!$S:$S,$A$127,実行度合表集計!$D:$D,"&lt;&gt;")*1000</f>
        <v>#REF!</v>
      </c>
      <c r="BD141" s="857" t="e">
        <f ca="1">SUMIFS(INDIRECT("実行度合表集計!C"&amp;BD154,FALSE),実行度合表集計!$I:$I,AW141,実行度合表集計!$S:$S,$A$127,実行度合表集計!$D:$D,"&lt;&gt;")*集計フラグ15</f>
        <v>#REF!</v>
      </c>
      <c r="BE141" s="858" t="e">
        <f t="shared" ca="1" si="179"/>
        <v>#REF!</v>
      </c>
      <c r="BF141" s="845" t="e">
        <f t="shared" ca="1" si="204"/>
        <v>#REF!</v>
      </c>
      <c r="BG141" s="855" t="e">
        <f t="shared" ca="1" si="180"/>
        <v>#REF!</v>
      </c>
      <c r="BH141" s="859" t="e">
        <f t="shared" ca="1" si="181"/>
        <v>#REF!</v>
      </c>
      <c r="BI141" s="1659"/>
      <c r="BJ141" s="854" t="s">
        <v>300</v>
      </c>
      <c r="BK141" s="1791" t="str">
        <f>集計グループ15</f>
        <v>FIT-JPN・PHP</v>
      </c>
      <c r="BL141" s="1792"/>
      <c r="BM141" s="1793"/>
      <c r="BN141" s="855" t="e">
        <f ca="1">SUMIFS(INDIRECT("実行度合表集計!C"&amp;BN154,FALSE),実行度合表集計!$I:$I,BK141,実行度合表集計!$S:$S,$A$127,実行度合表集計!$D:$D,"&lt;&gt;")</f>
        <v>#REF!</v>
      </c>
      <c r="BO141" s="845" t="e">
        <f t="shared" ca="1" si="192"/>
        <v>#REF!</v>
      </c>
      <c r="BP141" s="856" t="e">
        <f ca="1">SUMIFS(INDIRECT("実行度合表集計!C"&amp;BP154,FALSE),実行度合表集計!$I:$I,BK141,実行度合表集計!$S:$S,$A$127,実行度合表集計!$D:$D,"&lt;&gt;")</f>
        <v>#REF!</v>
      </c>
      <c r="BQ141" s="855" t="e">
        <f ca="1">BP141-SUMIFS(実行度合表集計!$Q:$Q,実行度合表集計!$I:$I,BK141,実行度合表集計!$S:$S,$A$127,実行度合表集計!$D:$D,"&lt;&gt;")*1000</f>
        <v>#REF!</v>
      </c>
      <c r="BR141" s="857" t="e">
        <f ca="1">SUMIFS(INDIRECT("実行度合表集計!C"&amp;BR154,FALSE),実行度合表集計!$I:$I,BK141,実行度合表集計!$S:$S,$A$127,実行度合表集計!$D:$D,"&lt;&gt;")*集計フラグ15</f>
        <v>#REF!</v>
      </c>
      <c r="BS141" s="1791" t="str">
        <f>集計グループ15</f>
        <v>FIT-JPN・PHP</v>
      </c>
      <c r="BT141" s="1792"/>
      <c r="BU141" s="1793"/>
      <c r="BV141" s="855" t="e">
        <f ca="1">SUMIFS(INDIRECT("実行度合表集計!C"&amp;BV154,FALSE),実行度合表集計!$I:$I,BS141,実行度合表集計!$S:$S,$A$127,実行度合表集計!$D:$D,"&lt;&gt;")</f>
        <v>#REF!</v>
      </c>
      <c r="BW141" s="845" t="e">
        <f t="shared" ca="1" si="193"/>
        <v>#REF!</v>
      </c>
      <c r="BX141" s="856" t="e">
        <f ca="1">SUMIFS(INDIRECT("実行度合表集計!C"&amp;BX154,FALSE),実行度合表集計!$I:$I,BS141,実行度合表集計!$S:$S,$A$127,実行度合表集計!$D:$D,"&lt;&gt;")</f>
        <v>#REF!</v>
      </c>
      <c r="BY141" s="855" t="e">
        <f ca="1">BX141-SUMIFS(実行度合表集計!$Q:$Q,実行度合表集計!$I:$I,BS141,実行度合表集計!$S:$S,$A$127,実行度合表集計!$D:$D,"&lt;&gt;")*1000</f>
        <v>#REF!</v>
      </c>
      <c r="BZ141" s="857" t="e">
        <f ca="1">SUMIFS(INDIRECT("実行度合表集計!C"&amp;BZ154,FALSE),実行度合表集計!$I:$I,BS141,実行度合表集計!$S:$S,$A$127,実行度合表集計!$D:$D,"&lt;&gt;")*集計フラグ15</f>
        <v>#REF!</v>
      </c>
      <c r="CA141" s="1791" t="str">
        <f>集計グループ15</f>
        <v>FIT-JPN・PHP</v>
      </c>
      <c r="CB141" s="1792"/>
      <c r="CC141" s="1793"/>
      <c r="CD141" s="855" t="e">
        <f ca="1">SUMIFS(INDIRECT("実行度合表集計!C"&amp;CD154,FALSE),実行度合表集計!$I:$I,CA141,実行度合表集計!$S:$S,$A$127,実行度合表集計!$D:$D,"&lt;&gt;")</f>
        <v>#REF!</v>
      </c>
      <c r="CE141" s="845" t="e">
        <f t="shared" ca="1" si="194"/>
        <v>#REF!</v>
      </c>
      <c r="CF141" s="856" t="e">
        <f ca="1">SUMIFS(INDIRECT("実行度合表集計!C"&amp;CF154,FALSE),実行度合表集計!$I:$I,CA141,実行度合表集計!$S:$S,$A$127,実行度合表集計!$D:$D,"&lt;&gt;")</f>
        <v>#REF!</v>
      </c>
      <c r="CG141" s="855" t="e">
        <f ca="1">CF141-SUMIFS(実行度合表集計!$Q:$Q,実行度合表集計!$I:$I,CA141,実行度合表集計!$S:$S,$A$127,実行度合表集計!$D:$D,"&lt;&gt;")*1000</f>
        <v>#REF!</v>
      </c>
      <c r="CH141" s="857" t="e">
        <f ca="1">SUMIFS(INDIRECT("実行度合表集計!C"&amp;CH154,FALSE),実行度合表集計!$I:$I,CA141,実行度合表集計!$S:$S,$A$127,実行度合表集計!$D:$D,"&lt;&gt;")*集計フラグ15</f>
        <v>#REF!</v>
      </c>
      <c r="CI141" s="858" t="e">
        <f t="shared" ca="1" si="195"/>
        <v>#REF!</v>
      </c>
      <c r="CJ141" s="845" t="e">
        <f t="shared" ca="1" si="205"/>
        <v>#REF!</v>
      </c>
      <c r="CK141" s="855" t="e">
        <f t="shared" ca="1" si="197"/>
        <v>#REF!</v>
      </c>
      <c r="CL141" s="857" t="e">
        <f t="shared" ca="1" si="198"/>
        <v>#REF!</v>
      </c>
      <c r="CM141" s="1659"/>
      <c r="CN141" s="854" t="s">
        <v>300</v>
      </c>
      <c r="CO141" s="1791" t="str">
        <f>集計グループ15</f>
        <v>FIT-JPN・PHP</v>
      </c>
      <c r="CP141" s="1792"/>
      <c r="CQ141" s="1793"/>
      <c r="CR141" s="855" t="e">
        <f ca="1">SUMIFS(INDIRECT("実行度合表集計!C"&amp;CR154,FALSE),実行度合表集計!$I:$I,CO141,実行度合表集計!$S:$S,$A$127,実行度合表集計!$D:$D,"&lt;&gt;")</f>
        <v>#REF!</v>
      </c>
      <c r="CS141" s="845" t="e">
        <f t="shared" ca="1" si="199"/>
        <v>#REF!</v>
      </c>
      <c r="CT141" s="856" t="e">
        <f ca="1">SUMIFS(INDIRECT("実行度合表集計!C"&amp;CT154,FALSE),実行度合表集計!$I:$I,CO141,実行度合表集計!$S:$S,$A$127,実行度合表集計!$D:$D,"&lt;&gt;")</f>
        <v>#REF!</v>
      </c>
      <c r="CU141" s="855" t="e">
        <f ca="1">CT141-SUMIFS(実行度合表集計!$Q:$Q,実行度合表集計!$I:$I,CO141,実行度合表集計!$S:$S,$A$127,実行度合表集計!$D:$D,"&lt;&gt;")*1000</f>
        <v>#REF!</v>
      </c>
      <c r="CV141" s="857" t="e">
        <f ca="1">SUMIFS(INDIRECT("実行度合表集計!C"&amp;CV154,FALSE),実行度合表集計!$I:$I,CO141,実行度合表集計!$S:$S,$A$127,実行度合表集計!$D:$D,"&lt;&gt;")*集計フラグ15</f>
        <v>#REF!</v>
      </c>
      <c r="CW141" s="1791" t="str">
        <f>集計グループ15</f>
        <v>FIT-JPN・PHP</v>
      </c>
      <c r="CX141" s="1792"/>
      <c r="CY141" s="1793"/>
      <c r="CZ141" s="855" t="e">
        <f ca="1">SUMIFS(INDIRECT("実行度合表集計!C"&amp;CZ154,FALSE),実行度合表集計!$I:$I,CW141,実行度合表集計!$S:$S,$A$127,実行度合表集計!$D:$D,"&lt;&gt;")</f>
        <v>#REF!</v>
      </c>
      <c r="DA141" s="845" t="e">
        <f t="shared" ca="1" si="200"/>
        <v>#REF!</v>
      </c>
      <c r="DB141" s="856" t="e">
        <f ca="1">SUMIFS(INDIRECT("実行度合表集計!C"&amp;DB154,FALSE),実行度合表集計!$I:$I,CW141,実行度合表集計!$S:$S,$A$127,実行度合表集計!$D:$D,"&lt;&gt;")</f>
        <v>#REF!</v>
      </c>
      <c r="DC141" s="855" t="e">
        <f ca="1">DB141-SUMIFS(実行度合表集計!$Q:$Q,実行度合表集計!$I:$I,CW141,実行度合表集計!$S:$S,$A$127,実行度合表集計!$D:$D,"&lt;&gt;")*1000</f>
        <v>#REF!</v>
      </c>
      <c r="DD141" s="857" t="e">
        <f ca="1">SUMIFS(INDIRECT("実行度合表集計!C"&amp;DD154,FALSE),実行度合表集計!$I:$I,CW141,実行度合表集計!$S:$S,$A$127,実行度合表集計!$D:$D,"&lt;&gt;")*集計フラグ15</f>
        <v>#REF!</v>
      </c>
      <c r="DE141" s="1791" t="str">
        <f>集計グループ15</f>
        <v>FIT-JPN・PHP</v>
      </c>
      <c r="DF141" s="1792"/>
      <c r="DG141" s="1793"/>
      <c r="DH141" s="855" t="e">
        <f ca="1">SUMIFS(INDIRECT("実行度合表集計!C"&amp;DH154,FALSE),実行度合表集計!$I:$I,DE141,実行度合表集計!$S:$S,$A$127,実行度合表集計!$D:$D,"&lt;&gt;")</f>
        <v>#REF!</v>
      </c>
      <c r="DI141" s="845" t="e">
        <f t="shared" ca="1" si="201"/>
        <v>#REF!</v>
      </c>
      <c r="DJ141" s="856" t="e">
        <f ca="1">SUMIFS(INDIRECT("実行度合表集計!C"&amp;DJ154,FALSE),実行度合表集計!$I:$I,DE141,実行度合表集計!$S:$S,$A$127,実行度合表集計!$D:$D,"&lt;&gt;")</f>
        <v>#REF!</v>
      </c>
      <c r="DK141" s="855" t="e">
        <f ca="1">DJ141-SUMIFS(実行度合表集計!$Q:$Q,実行度合表集計!$I:$I,DE141,実行度合表集計!$S:$S,$A$127,実行度合表集計!$D:$D,"&lt;&gt;")*1000</f>
        <v>#REF!</v>
      </c>
      <c r="DL141" s="857" t="e">
        <f ca="1">SUMIFS(INDIRECT("実行度合表集計!C"&amp;DL154,FALSE),実行度合表集計!$I:$I,DE141,実行度合表集計!$S:$S,$A$127,実行度合表集計!$D:$D,"&lt;&gt;")*集計フラグ15</f>
        <v>#REF!</v>
      </c>
      <c r="DM141" s="858" t="e">
        <f t="shared" ca="1" si="182"/>
        <v>#REF!</v>
      </c>
      <c r="DN141" s="845" t="e">
        <f t="shared" ca="1" si="202"/>
        <v>#REF!</v>
      </c>
      <c r="DO141" s="855" t="e">
        <f t="shared" ca="1" si="203"/>
        <v>#REF!</v>
      </c>
      <c r="DP141" s="859" t="e">
        <f t="shared" ca="1" si="183"/>
        <v>#REF!</v>
      </c>
      <c r="DR141" s="970"/>
      <c r="DS141" s="852"/>
      <c r="DT141" s="853"/>
    </row>
    <row r="142" spans="1:124" ht="14.1" customHeight="1" x14ac:dyDescent="0.25">
      <c r="A142" s="1659"/>
      <c r="B142" s="854" t="s">
        <v>301</v>
      </c>
      <c r="C142" s="1791" t="str">
        <f>集計グループ16</f>
        <v>リーガルFP事業部</v>
      </c>
      <c r="D142" s="1792"/>
      <c r="E142" s="1793"/>
      <c r="F142" s="882" t="e">
        <f ca="1">SUMIFS(INDIRECT("実行度合表集計!C"&amp;F154,FALSE),実行度合表集計!$I:$I,C142,実行度合表集計!$S:$S,$A$127,実行度合表集計!$D:$D,"&lt;&gt;")</f>
        <v>#REF!</v>
      </c>
      <c r="G142" s="883" t="e">
        <f t="shared" ca="1" si="184"/>
        <v>#REF!</v>
      </c>
      <c r="H142" s="884" t="e">
        <f ca="1">SUMIFS(INDIRECT("実行度合表集計!C"&amp;H154,FALSE),実行度合表集計!$I:$I,C142,実行度合表集計!$S:$S,$A$127,実行度合表集計!$D:$D,"&lt;&gt;")</f>
        <v>#REF!</v>
      </c>
      <c r="I142" s="882" t="e">
        <f ca="1">H142-SUMIFS(実行度合表集計!$Q:$Q,実行度合表集計!$I:$I,C142,実行度合表集計!$S:$S,$A$127,実行度合表集計!$D:$D,"&lt;&gt;")*1000</f>
        <v>#REF!</v>
      </c>
      <c r="J142" s="885" t="e">
        <f ca="1">SUMIFS(INDIRECT("実行度合表集計!C"&amp;J154,FALSE),実行度合表集計!$I:$I,C142,実行度合表集計!$S:$S,$A$127,実行度合表集計!$D:$D,"&lt;&gt;")*集計フラグ16</f>
        <v>#REF!</v>
      </c>
      <c r="K142" s="1791" t="str">
        <f>集計グループ16</f>
        <v>リーガルFP事業部</v>
      </c>
      <c r="L142" s="1792"/>
      <c r="M142" s="1793"/>
      <c r="N142" s="882" t="e">
        <f ca="1">SUMIFS(INDIRECT("実行度合表集計!C"&amp;N154,FALSE),実行度合表集計!$I:$I,K142,実行度合表集計!$S:$S,$A$127,実行度合表集計!$D:$D,"&lt;&gt;")</f>
        <v>#REF!</v>
      </c>
      <c r="O142" s="883" t="e">
        <f t="shared" ca="1" si="185"/>
        <v>#REF!</v>
      </c>
      <c r="P142" s="884" t="e">
        <f ca="1">SUMIFS(INDIRECT("実行度合表集計!C"&amp;P154,FALSE),実行度合表集計!$I:$I,K142,実行度合表集計!$S:$S,$A$127,実行度合表集計!$D:$D,"&lt;&gt;")</f>
        <v>#REF!</v>
      </c>
      <c r="Q142" s="882" t="e">
        <f ca="1">P142-SUMIFS(実行度合表集計!$Q:$Q,実行度合表集計!$I:$I,K142,実行度合表集計!$S:$S,$A$127,実行度合表集計!$D:$D,"&lt;&gt;")*1000</f>
        <v>#REF!</v>
      </c>
      <c r="R142" s="885" t="e">
        <f ca="1">SUMIFS(INDIRECT("実行度合表集計!C"&amp;R154,FALSE),実行度合表集計!$I:$I,K142,実行度合表集計!$S:$S,$A$127,実行度合表集計!$D:$D,"&lt;&gt;")*集計フラグ16</f>
        <v>#REF!</v>
      </c>
      <c r="S142" s="1791" t="str">
        <f>集計グループ16</f>
        <v>リーガルFP事業部</v>
      </c>
      <c r="T142" s="1792"/>
      <c r="U142" s="1793"/>
      <c r="V142" s="882" t="e">
        <f ca="1">SUMIFS(INDIRECT("実行度合表集計!C"&amp;V154,FALSE),実行度合表集計!$I:$I,S142,実行度合表集計!$S:$S,$A$127,実行度合表集計!$D:$D,"&lt;&gt;")</f>
        <v>#REF!</v>
      </c>
      <c r="W142" s="883" t="e">
        <f t="shared" ca="1" si="186"/>
        <v>#REF!</v>
      </c>
      <c r="X142" s="884" t="e">
        <f ca="1">SUMIFS(INDIRECT("実行度合表集計!C"&amp;X154,FALSE),実行度合表集計!$I:$I,S142,実行度合表集計!$S:$S,$A$127,実行度合表集計!$D:$D,"&lt;&gt;")</f>
        <v>#REF!</v>
      </c>
      <c r="Y142" s="882" t="e">
        <f ca="1">X142-SUMIFS(実行度合表集計!$Q:$Q,実行度合表集計!$I:$I,S142,実行度合表集計!$S:$S,$A$127,実行度合表集計!$D:$D,"&lt;&gt;")*1000</f>
        <v>#REF!</v>
      </c>
      <c r="Z142" s="885" t="e">
        <f ca="1">SUMIFS(INDIRECT("実行度合表集計!C"&amp;Z154,FALSE),実行度合表集計!$I:$I,S142,実行度合表集計!$S:$S,$A$127,実行度合表集計!$D:$D,"&lt;&gt;")*集計フラグ16</f>
        <v>#REF!</v>
      </c>
      <c r="AA142" s="886" t="e">
        <f t="shared" ca="1" si="176"/>
        <v>#REF!</v>
      </c>
      <c r="AB142" s="883" t="e">
        <f t="shared" ca="1" si="187"/>
        <v>#REF!</v>
      </c>
      <c r="AC142" s="882" t="e">
        <f t="shared" ca="1" si="177"/>
        <v>#REF!</v>
      </c>
      <c r="AD142" s="885" t="e">
        <f t="shared" ca="1" si="178"/>
        <v>#REF!</v>
      </c>
      <c r="AE142" s="1659"/>
      <c r="AF142" s="854" t="s">
        <v>301</v>
      </c>
      <c r="AG142" s="1791" t="str">
        <f>集計グループ16</f>
        <v>リーガルFP事業部</v>
      </c>
      <c r="AH142" s="1792"/>
      <c r="AI142" s="1793"/>
      <c r="AJ142" s="882" t="e">
        <f ca="1">SUMIFS(INDIRECT("実行度合表集計!C"&amp;AJ154,FALSE),実行度合表集計!$I:$I,AG142,実行度合表集計!$S:$S,$A$127,実行度合表集計!$D:$D,"&lt;&gt;")</f>
        <v>#REF!</v>
      </c>
      <c r="AK142" s="883" t="e">
        <f t="shared" ca="1" si="188"/>
        <v>#REF!</v>
      </c>
      <c r="AL142" s="884" t="e">
        <f ca="1">SUMIFS(INDIRECT("実行度合表集計!C"&amp;AL154,FALSE),実行度合表集計!$I:$I,AG142,実行度合表集計!$S:$S,$A$127,実行度合表集計!$D:$D,"&lt;&gt;")</f>
        <v>#REF!</v>
      </c>
      <c r="AM142" s="882" t="e">
        <f ca="1">AL142-SUMIFS(実行度合表集計!$Q:$Q,実行度合表集計!$I:$I,AG142,実行度合表集計!$S:$S,$A$127,実行度合表集計!$D:$D,"&lt;&gt;")*1000</f>
        <v>#REF!</v>
      </c>
      <c r="AN142" s="885" t="e">
        <f ca="1">SUMIFS(INDIRECT("実行度合表集計!C"&amp;AN154,FALSE),実行度合表集計!$I:$I,AG142,実行度合表集計!$S:$S,$A$127,実行度合表集計!$D:$D,"&lt;&gt;")*集計フラグ16</f>
        <v>#REF!</v>
      </c>
      <c r="AO142" s="1791" t="str">
        <f>集計グループ16</f>
        <v>リーガルFP事業部</v>
      </c>
      <c r="AP142" s="1792"/>
      <c r="AQ142" s="1793"/>
      <c r="AR142" s="882" t="e">
        <f ca="1">SUMIFS(INDIRECT("実行度合表集計!C"&amp;AR154,FALSE),実行度合表集計!$I:$I,AO142,実行度合表集計!$S:$S,$A$127,実行度合表集計!$D:$D,"&lt;&gt;")</f>
        <v>#REF!</v>
      </c>
      <c r="AS142" s="883" t="e">
        <f t="shared" ca="1" si="189"/>
        <v>#REF!</v>
      </c>
      <c r="AT142" s="884" t="e">
        <f ca="1">SUMIFS(INDIRECT("実行度合表集計!C"&amp;AT154,FALSE),実行度合表集計!$I:$I,AO142,実行度合表集計!$S:$S,$A$127,実行度合表集計!$D:$D,"&lt;&gt;")</f>
        <v>#REF!</v>
      </c>
      <c r="AU142" s="882" t="e">
        <f ca="1">AT142-SUMIFS(実行度合表集計!$Q:$Q,実行度合表集計!$I:$I,AO142,実行度合表集計!$S:$S,$A$127,実行度合表集計!$D:$D,"&lt;&gt;")*1000</f>
        <v>#REF!</v>
      </c>
      <c r="AV142" s="885" t="e">
        <f ca="1">SUMIFS(INDIRECT("実行度合表集計!C"&amp;AV154,FALSE),実行度合表集計!$I:$I,AO142,実行度合表集計!$S:$S,$A$127,実行度合表集計!$D:$D,"&lt;&gt;")*集計フラグ16</f>
        <v>#REF!</v>
      </c>
      <c r="AW142" s="1791" t="str">
        <f>集計グループ16</f>
        <v>リーガルFP事業部</v>
      </c>
      <c r="AX142" s="1792"/>
      <c r="AY142" s="1793"/>
      <c r="AZ142" s="882" t="e">
        <f ca="1">SUMIFS(INDIRECT("実行度合表集計!C"&amp;AZ154,FALSE),実行度合表集計!$I:$I,AW142,実行度合表集計!$S:$S,$A$127,実行度合表集計!$D:$D,"&lt;&gt;")</f>
        <v>#REF!</v>
      </c>
      <c r="BA142" s="883" t="e">
        <f t="shared" ca="1" si="190"/>
        <v>#REF!</v>
      </c>
      <c r="BB142" s="884" t="e">
        <f ca="1">SUMIFS(INDIRECT("実行度合表集計!C"&amp;BB154,FALSE),実行度合表集計!$I:$I,AW142,実行度合表集計!$S:$S,$A$127,実行度合表集計!$D:$D,"&lt;&gt;")</f>
        <v>#REF!</v>
      </c>
      <c r="BC142" s="882" t="e">
        <f ca="1">BB142-SUMIFS(実行度合表集計!$Q:$Q,実行度合表集計!$I:$I,AW142,実行度合表集計!$S:$S,$A$127,実行度合表集計!$D:$D,"&lt;&gt;")*1000</f>
        <v>#REF!</v>
      </c>
      <c r="BD142" s="885" t="e">
        <f ca="1">SUMIFS(INDIRECT("実行度合表集計!C"&amp;BD154,FALSE),実行度合表集計!$I:$I,AW142,実行度合表集計!$S:$S,$A$127,実行度合表集計!$D:$D,"&lt;&gt;")*集計フラグ16</f>
        <v>#REF!</v>
      </c>
      <c r="BE142" s="886" t="e">
        <f t="shared" ca="1" si="179"/>
        <v>#REF!</v>
      </c>
      <c r="BF142" s="883" t="e">
        <f t="shared" ca="1" si="204"/>
        <v>#REF!</v>
      </c>
      <c r="BG142" s="882" t="e">
        <f t="shared" ca="1" si="180"/>
        <v>#REF!</v>
      </c>
      <c r="BH142" s="887" t="e">
        <f t="shared" ca="1" si="181"/>
        <v>#REF!</v>
      </c>
      <c r="BI142" s="1659"/>
      <c r="BJ142" s="854" t="s">
        <v>301</v>
      </c>
      <c r="BK142" s="1791" t="str">
        <f>集計グループ16</f>
        <v>リーガルFP事業部</v>
      </c>
      <c r="BL142" s="1792"/>
      <c r="BM142" s="1793"/>
      <c r="BN142" s="882" t="e">
        <f ca="1">SUMIFS(INDIRECT("実行度合表集計!C"&amp;BN154,FALSE),実行度合表集計!$I:$I,BK142,実行度合表集計!$S:$S,$A$127,実行度合表集計!$D:$D,"&lt;&gt;")</f>
        <v>#REF!</v>
      </c>
      <c r="BO142" s="883" t="e">
        <f t="shared" ca="1" si="192"/>
        <v>#REF!</v>
      </c>
      <c r="BP142" s="884" t="e">
        <f ca="1">SUMIFS(INDIRECT("実行度合表集計!C"&amp;BP154,FALSE),実行度合表集計!$I:$I,BK142,実行度合表集計!$S:$S,$A$127,実行度合表集計!$D:$D,"&lt;&gt;")</f>
        <v>#REF!</v>
      </c>
      <c r="BQ142" s="882" t="e">
        <f ca="1">BP142-SUMIFS(実行度合表集計!$Q:$Q,実行度合表集計!$I:$I,BK142,実行度合表集計!$S:$S,$A$127,実行度合表集計!$D:$D,"&lt;&gt;")*1000</f>
        <v>#REF!</v>
      </c>
      <c r="BR142" s="885" t="e">
        <f ca="1">SUMIFS(INDIRECT("実行度合表集計!C"&amp;BR154,FALSE),実行度合表集計!$I:$I,BK142,実行度合表集計!$S:$S,$A$127,実行度合表集計!$D:$D,"&lt;&gt;")*集計フラグ16</f>
        <v>#REF!</v>
      </c>
      <c r="BS142" s="1791" t="str">
        <f>集計グループ16</f>
        <v>リーガルFP事業部</v>
      </c>
      <c r="BT142" s="1792"/>
      <c r="BU142" s="1793"/>
      <c r="BV142" s="882" t="e">
        <f ca="1">SUMIFS(INDIRECT("実行度合表集計!C"&amp;BV154,FALSE),実行度合表集計!$I:$I,BS142,実行度合表集計!$S:$S,$A$127,実行度合表集計!$D:$D,"&lt;&gt;")</f>
        <v>#REF!</v>
      </c>
      <c r="BW142" s="883" t="e">
        <f t="shared" ca="1" si="193"/>
        <v>#REF!</v>
      </c>
      <c r="BX142" s="884" t="e">
        <f ca="1">SUMIFS(INDIRECT("実行度合表集計!C"&amp;BX154,FALSE),実行度合表集計!$I:$I,BS142,実行度合表集計!$S:$S,$A$127,実行度合表集計!$D:$D,"&lt;&gt;")</f>
        <v>#REF!</v>
      </c>
      <c r="BY142" s="882" t="e">
        <f ca="1">BX142-SUMIFS(実行度合表集計!$Q:$Q,実行度合表集計!$I:$I,BS142,実行度合表集計!$S:$S,$A$127,実行度合表集計!$D:$D,"&lt;&gt;")*1000</f>
        <v>#REF!</v>
      </c>
      <c r="BZ142" s="885" t="e">
        <f ca="1">SUMIFS(INDIRECT("実行度合表集計!C"&amp;BZ154,FALSE),実行度合表集計!$I:$I,BS142,実行度合表集計!$S:$S,$A$127,実行度合表集計!$D:$D,"&lt;&gt;")*集計フラグ16</f>
        <v>#REF!</v>
      </c>
      <c r="CA142" s="1791" t="str">
        <f>集計グループ16</f>
        <v>リーガルFP事業部</v>
      </c>
      <c r="CB142" s="1792"/>
      <c r="CC142" s="1793"/>
      <c r="CD142" s="882" t="e">
        <f ca="1">SUMIFS(INDIRECT("実行度合表集計!C"&amp;CD154,FALSE),実行度合表集計!$I:$I,CA142,実行度合表集計!$S:$S,$A$127,実行度合表集計!$D:$D,"&lt;&gt;")</f>
        <v>#REF!</v>
      </c>
      <c r="CE142" s="883" t="e">
        <f t="shared" ca="1" si="194"/>
        <v>#REF!</v>
      </c>
      <c r="CF142" s="884" t="e">
        <f ca="1">SUMIFS(INDIRECT("実行度合表集計!C"&amp;CF154,FALSE),実行度合表集計!$I:$I,CA142,実行度合表集計!$S:$S,$A$127,実行度合表集計!$D:$D,"&lt;&gt;")</f>
        <v>#REF!</v>
      </c>
      <c r="CG142" s="882" t="e">
        <f ca="1">CF142-SUMIFS(実行度合表集計!$Q:$Q,実行度合表集計!$I:$I,CA142,実行度合表集計!$S:$S,$A$127,実行度合表集計!$D:$D,"&lt;&gt;")*1000</f>
        <v>#REF!</v>
      </c>
      <c r="CH142" s="885" t="e">
        <f ca="1">SUMIFS(INDIRECT("実行度合表集計!C"&amp;CH154,FALSE),実行度合表集計!$I:$I,CA142,実行度合表集計!$S:$S,$A$127,実行度合表集計!$D:$D,"&lt;&gt;")*集計フラグ16</f>
        <v>#REF!</v>
      </c>
      <c r="CI142" s="886" t="e">
        <f t="shared" ca="1" si="195"/>
        <v>#REF!</v>
      </c>
      <c r="CJ142" s="883" t="e">
        <f t="shared" ca="1" si="205"/>
        <v>#REF!</v>
      </c>
      <c r="CK142" s="882" t="e">
        <f t="shared" ca="1" si="197"/>
        <v>#REF!</v>
      </c>
      <c r="CL142" s="885" t="e">
        <f t="shared" ca="1" si="198"/>
        <v>#REF!</v>
      </c>
      <c r="CM142" s="1659"/>
      <c r="CN142" s="854" t="s">
        <v>301</v>
      </c>
      <c r="CO142" s="1791" t="str">
        <f>集計グループ16</f>
        <v>リーガルFP事業部</v>
      </c>
      <c r="CP142" s="1792"/>
      <c r="CQ142" s="1793"/>
      <c r="CR142" s="882" t="e">
        <f ca="1">SUMIFS(INDIRECT("実行度合表集計!C"&amp;CR154,FALSE),実行度合表集計!$I:$I,CO142,実行度合表集計!$S:$S,$A$127,実行度合表集計!$D:$D,"&lt;&gt;")</f>
        <v>#REF!</v>
      </c>
      <c r="CS142" s="883" t="e">
        <f t="shared" ca="1" si="199"/>
        <v>#REF!</v>
      </c>
      <c r="CT142" s="884" t="e">
        <f ca="1">SUMIFS(INDIRECT("実行度合表集計!C"&amp;CT154,FALSE),実行度合表集計!$I:$I,CO142,実行度合表集計!$S:$S,$A$127,実行度合表集計!$D:$D,"&lt;&gt;")</f>
        <v>#REF!</v>
      </c>
      <c r="CU142" s="882" t="e">
        <f ca="1">CT142-SUMIFS(実行度合表集計!$Q:$Q,実行度合表集計!$I:$I,CO142,実行度合表集計!$S:$S,$A$127,実行度合表集計!$D:$D,"&lt;&gt;")*1000</f>
        <v>#REF!</v>
      </c>
      <c r="CV142" s="885" t="e">
        <f ca="1">SUMIFS(INDIRECT("実行度合表集計!C"&amp;CV154,FALSE),実行度合表集計!$I:$I,CO142,実行度合表集計!$S:$S,$A$127,実行度合表集計!$D:$D,"&lt;&gt;")*集計フラグ16</f>
        <v>#REF!</v>
      </c>
      <c r="CW142" s="1791" t="str">
        <f>集計グループ16</f>
        <v>リーガルFP事業部</v>
      </c>
      <c r="CX142" s="1792"/>
      <c r="CY142" s="1793"/>
      <c r="CZ142" s="882" t="e">
        <f ca="1">SUMIFS(INDIRECT("実行度合表集計!C"&amp;CZ154,FALSE),実行度合表集計!$I:$I,CW142,実行度合表集計!$S:$S,$A$127,実行度合表集計!$D:$D,"&lt;&gt;")</f>
        <v>#REF!</v>
      </c>
      <c r="DA142" s="883" t="e">
        <f t="shared" ca="1" si="200"/>
        <v>#REF!</v>
      </c>
      <c r="DB142" s="884" t="e">
        <f ca="1">SUMIFS(INDIRECT("実行度合表集計!C"&amp;DB154,FALSE),実行度合表集計!$I:$I,CW142,実行度合表集計!$S:$S,$A$127,実行度合表集計!$D:$D,"&lt;&gt;")</f>
        <v>#REF!</v>
      </c>
      <c r="DC142" s="882" t="e">
        <f ca="1">DB142-SUMIFS(実行度合表集計!$Q:$Q,実行度合表集計!$I:$I,CW142,実行度合表集計!$S:$S,$A$127,実行度合表集計!$D:$D,"&lt;&gt;")*1000</f>
        <v>#REF!</v>
      </c>
      <c r="DD142" s="885" t="e">
        <f ca="1">SUMIFS(INDIRECT("実行度合表集計!C"&amp;DD154,FALSE),実行度合表集計!$I:$I,CW142,実行度合表集計!$S:$S,$A$127,実行度合表集計!$D:$D,"&lt;&gt;")*集計フラグ16</f>
        <v>#REF!</v>
      </c>
      <c r="DE142" s="1791" t="str">
        <f>集計グループ16</f>
        <v>リーガルFP事業部</v>
      </c>
      <c r="DF142" s="1792"/>
      <c r="DG142" s="1793"/>
      <c r="DH142" s="882" t="e">
        <f ca="1">SUMIFS(INDIRECT("実行度合表集計!C"&amp;DH154,FALSE),実行度合表集計!$I:$I,DE142,実行度合表集計!$S:$S,$A$127,実行度合表集計!$D:$D,"&lt;&gt;")</f>
        <v>#REF!</v>
      </c>
      <c r="DI142" s="883" t="e">
        <f t="shared" ca="1" si="201"/>
        <v>#REF!</v>
      </c>
      <c r="DJ142" s="884" t="e">
        <f ca="1">SUMIFS(INDIRECT("実行度合表集計!C"&amp;DJ154,FALSE),実行度合表集計!$I:$I,DE142,実行度合表集計!$S:$S,$A$127,実行度合表集計!$D:$D,"&lt;&gt;")</f>
        <v>#REF!</v>
      </c>
      <c r="DK142" s="882" t="e">
        <f ca="1">DJ142-SUMIFS(実行度合表集計!$Q:$Q,実行度合表集計!$I:$I,DE142,実行度合表集計!$S:$S,$A$127,実行度合表集計!$D:$D,"&lt;&gt;")*1000</f>
        <v>#REF!</v>
      </c>
      <c r="DL142" s="885" t="e">
        <f ca="1">SUMIFS(INDIRECT("実行度合表集計!C"&amp;DL154,FALSE),実行度合表集計!$I:$I,DE142,実行度合表集計!$S:$S,$A$127,実行度合表集計!$D:$D,"&lt;&gt;")*集計フラグ16</f>
        <v>#REF!</v>
      </c>
      <c r="DM142" s="886" t="e">
        <f t="shared" ca="1" si="182"/>
        <v>#REF!</v>
      </c>
      <c r="DN142" s="883" t="e">
        <f t="shared" ca="1" si="202"/>
        <v>#REF!</v>
      </c>
      <c r="DO142" s="882" t="e">
        <f t="shared" ca="1" si="203"/>
        <v>#REF!</v>
      </c>
      <c r="DP142" s="887" t="e">
        <f t="shared" ca="1" si="183"/>
        <v>#REF!</v>
      </c>
      <c r="DR142" s="970"/>
      <c r="DS142" s="852"/>
      <c r="DT142" s="853"/>
    </row>
    <row r="143" spans="1:124" ht="14.1" customHeight="1" x14ac:dyDescent="0.25">
      <c r="A143" s="1659"/>
      <c r="B143" s="854" t="s">
        <v>302</v>
      </c>
      <c r="C143" s="1791">
        <f>集計グループ17</f>
        <v>0</v>
      </c>
      <c r="D143" s="1792"/>
      <c r="E143" s="1793"/>
      <c r="F143" s="882">
        <f ca="1">SUMIFS(INDIRECT("実行度合表集計!C"&amp;F154,FALSE),実行度合表集計!$I:$I,C143,実行度合表集計!$S:$S,$A$127,実行度合表集計!$D:$D,"&lt;&gt;")</f>
        <v>0</v>
      </c>
      <c r="G143" s="883" t="str">
        <f t="shared" ca="1" si="184"/>
        <v/>
      </c>
      <c r="H143" s="884">
        <f ca="1">SUMIFS(INDIRECT("実行度合表集計!C"&amp;H154,FALSE),実行度合表集計!$I:$I,C143,実行度合表集計!$S:$S,$A$127,実行度合表集計!$D:$D,"&lt;&gt;")</f>
        <v>0</v>
      </c>
      <c r="I143" s="882">
        <f ca="1">H143-SUMIFS(実行度合表集計!$Q:$Q,実行度合表集計!$I:$I,C143,実行度合表集計!$S:$S,$A$127,実行度合表集計!$D:$D,"&lt;&gt;")*1000</f>
        <v>0</v>
      </c>
      <c r="J143" s="885">
        <f ca="1">SUMIFS(INDIRECT("実行度合表集計!C"&amp;J154,FALSE),実行度合表集計!$I:$I,C143,実行度合表集計!$S:$S,$A$127,実行度合表集計!$D:$D,"&lt;&gt;")*集計フラグ17</f>
        <v>0</v>
      </c>
      <c r="K143" s="1791">
        <f>集計グループ17</f>
        <v>0</v>
      </c>
      <c r="L143" s="1792"/>
      <c r="M143" s="1793"/>
      <c r="N143" s="882">
        <f ca="1">SUMIFS(INDIRECT("実行度合表集計!C"&amp;N154,FALSE),実行度合表集計!$I:$I,K143,実行度合表集計!$S:$S,$A$127,実行度合表集計!$D:$D,"&lt;&gt;")</f>
        <v>0</v>
      </c>
      <c r="O143" s="883" t="str">
        <f t="shared" ca="1" si="185"/>
        <v/>
      </c>
      <c r="P143" s="884">
        <f ca="1">SUMIFS(INDIRECT("実行度合表集計!C"&amp;P154,FALSE),実行度合表集計!$I:$I,K143,実行度合表集計!$S:$S,$A$127,実行度合表集計!$D:$D,"&lt;&gt;")</f>
        <v>0</v>
      </c>
      <c r="Q143" s="882">
        <f ca="1">P143-SUMIFS(実行度合表集計!$Q:$Q,実行度合表集計!$I:$I,K143,実行度合表集計!$S:$S,$A$127,実行度合表集計!$D:$D,"&lt;&gt;")*1000</f>
        <v>0</v>
      </c>
      <c r="R143" s="885">
        <f ca="1">SUMIFS(INDIRECT("実行度合表集計!C"&amp;R154,FALSE),実行度合表集計!$I:$I,K143,実行度合表集計!$S:$S,$A$127,実行度合表集計!$D:$D,"&lt;&gt;")*集計フラグ17</f>
        <v>0</v>
      </c>
      <c r="S143" s="1791">
        <f>集計グループ17</f>
        <v>0</v>
      </c>
      <c r="T143" s="1792"/>
      <c r="U143" s="1793"/>
      <c r="V143" s="882">
        <f ca="1">SUMIFS(INDIRECT("実行度合表集計!C"&amp;V154,FALSE),実行度合表集計!$I:$I,S143,実行度合表集計!$S:$S,$A$127,実行度合表集計!$D:$D,"&lt;&gt;")</f>
        <v>0</v>
      </c>
      <c r="W143" s="883" t="str">
        <f t="shared" ca="1" si="186"/>
        <v/>
      </c>
      <c r="X143" s="884">
        <f ca="1">SUMIFS(INDIRECT("実行度合表集計!C"&amp;X154,FALSE),実行度合表集計!$I:$I,S143,実行度合表集計!$S:$S,$A$127,実行度合表集計!$D:$D,"&lt;&gt;")</f>
        <v>0</v>
      </c>
      <c r="Y143" s="882">
        <f ca="1">X143-SUMIFS(実行度合表集計!$Q:$Q,実行度合表集計!$I:$I,S143,実行度合表集計!$S:$S,$A$127,実行度合表集計!$D:$D,"&lt;&gt;")*1000</f>
        <v>0</v>
      </c>
      <c r="Z143" s="885">
        <f ca="1">SUMIFS(INDIRECT("実行度合表集計!C"&amp;Z154,FALSE),実行度合表集計!$I:$I,S143,実行度合表集計!$S:$S,$A$127,実行度合表集計!$D:$D,"&lt;&gt;")*集計フラグ17</f>
        <v>0</v>
      </c>
      <c r="AA143" s="886">
        <f t="shared" ca="1" si="176"/>
        <v>0</v>
      </c>
      <c r="AB143" s="883" t="str">
        <f t="shared" ca="1" si="187"/>
        <v/>
      </c>
      <c r="AC143" s="882">
        <f t="shared" ca="1" si="177"/>
        <v>0</v>
      </c>
      <c r="AD143" s="885">
        <f t="shared" ca="1" si="178"/>
        <v>0</v>
      </c>
      <c r="AE143" s="1659"/>
      <c r="AF143" s="854" t="s">
        <v>302</v>
      </c>
      <c r="AG143" s="1791">
        <f>集計グループ17</f>
        <v>0</v>
      </c>
      <c r="AH143" s="1792"/>
      <c r="AI143" s="1793"/>
      <c r="AJ143" s="882">
        <f ca="1">SUMIFS(INDIRECT("実行度合表集計!C"&amp;AJ154,FALSE),実行度合表集計!$I:$I,AG143,実行度合表集計!$S:$S,$A$127,実行度合表集計!$D:$D,"&lt;&gt;")</f>
        <v>0</v>
      </c>
      <c r="AK143" s="883" t="str">
        <f t="shared" ca="1" si="188"/>
        <v/>
      </c>
      <c r="AL143" s="884">
        <f ca="1">SUMIFS(INDIRECT("実行度合表集計!C"&amp;AL154,FALSE),実行度合表集計!$I:$I,AG143,実行度合表集計!$S:$S,$A$127,実行度合表集計!$D:$D,"&lt;&gt;")</f>
        <v>0</v>
      </c>
      <c r="AM143" s="882">
        <f ca="1">AL143-SUMIFS(実行度合表集計!$Q:$Q,実行度合表集計!$I:$I,AG143,実行度合表集計!$S:$S,$A$127,実行度合表集計!$D:$D,"&lt;&gt;")*1000</f>
        <v>0</v>
      </c>
      <c r="AN143" s="885">
        <f ca="1">SUMIFS(INDIRECT("実行度合表集計!C"&amp;AN154,FALSE),実行度合表集計!$I:$I,AG143,実行度合表集計!$S:$S,$A$127,実行度合表集計!$D:$D,"&lt;&gt;")*集計フラグ17</f>
        <v>0</v>
      </c>
      <c r="AO143" s="1791">
        <f>集計グループ17</f>
        <v>0</v>
      </c>
      <c r="AP143" s="1792"/>
      <c r="AQ143" s="1793"/>
      <c r="AR143" s="882">
        <f ca="1">SUMIFS(INDIRECT("実行度合表集計!C"&amp;AR154,FALSE),実行度合表集計!$I:$I,AO143,実行度合表集計!$S:$S,$A$127,実行度合表集計!$D:$D,"&lt;&gt;")</f>
        <v>0</v>
      </c>
      <c r="AS143" s="883" t="str">
        <f t="shared" ca="1" si="189"/>
        <v/>
      </c>
      <c r="AT143" s="884">
        <f ca="1">SUMIFS(INDIRECT("実行度合表集計!C"&amp;AT154,FALSE),実行度合表集計!$I:$I,AO143,実行度合表集計!$S:$S,$A$127,実行度合表集計!$D:$D,"&lt;&gt;")</f>
        <v>0</v>
      </c>
      <c r="AU143" s="882">
        <f ca="1">AT143-SUMIFS(実行度合表集計!$Q:$Q,実行度合表集計!$I:$I,AO143,実行度合表集計!$S:$S,$A$127,実行度合表集計!$D:$D,"&lt;&gt;")*1000</f>
        <v>0</v>
      </c>
      <c r="AV143" s="885">
        <f ca="1">SUMIFS(INDIRECT("実行度合表集計!C"&amp;AV154,FALSE),実行度合表集計!$I:$I,AO143,実行度合表集計!$S:$S,$A$127,実行度合表集計!$D:$D,"&lt;&gt;")*集計フラグ17</f>
        <v>0</v>
      </c>
      <c r="AW143" s="1791">
        <f>集計グループ17</f>
        <v>0</v>
      </c>
      <c r="AX143" s="1792"/>
      <c r="AY143" s="1793"/>
      <c r="AZ143" s="882">
        <f ca="1">SUMIFS(INDIRECT("実行度合表集計!C"&amp;AZ154,FALSE),実行度合表集計!$I:$I,AW143,実行度合表集計!$S:$S,$A$127,実行度合表集計!$D:$D,"&lt;&gt;")</f>
        <v>0</v>
      </c>
      <c r="BA143" s="883" t="str">
        <f t="shared" ca="1" si="190"/>
        <v/>
      </c>
      <c r="BB143" s="884">
        <f ca="1">SUMIFS(INDIRECT("実行度合表集計!C"&amp;BB154,FALSE),実行度合表集計!$I:$I,AW143,実行度合表集計!$S:$S,$A$127,実行度合表集計!$D:$D,"&lt;&gt;")</f>
        <v>0</v>
      </c>
      <c r="BC143" s="882">
        <f ca="1">BB143-SUMIFS(実行度合表集計!$Q:$Q,実行度合表集計!$I:$I,AW143,実行度合表集計!$S:$S,$A$127,実行度合表集計!$D:$D,"&lt;&gt;")*1000</f>
        <v>0</v>
      </c>
      <c r="BD143" s="885">
        <f ca="1">SUMIFS(INDIRECT("実行度合表集計!C"&amp;BD154,FALSE),実行度合表集計!$I:$I,AW143,実行度合表集計!$S:$S,$A$127,実行度合表集計!$D:$D,"&lt;&gt;")*集計フラグ17</f>
        <v>0</v>
      </c>
      <c r="BE143" s="886">
        <f t="shared" ca="1" si="179"/>
        <v>0</v>
      </c>
      <c r="BF143" s="883" t="str">
        <f t="shared" ca="1" si="204"/>
        <v/>
      </c>
      <c r="BG143" s="882">
        <f t="shared" ca="1" si="180"/>
        <v>0</v>
      </c>
      <c r="BH143" s="887">
        <f t="shared" ca="1" si="181"/>
        <v>0</v>
      </c>
      <c r="BI143" s="1659"/>
      <c r="BJ143" s="854" t="s">
        <v>302</v>
      </c>
      <c r="BK143" s="1791">
        <f>集計グループ17</f>
        <v>0</v>
      </c>
      <c r="BL143" s="1792"/>
      <c r="BM143" s="1793"/>
      <c r="BN143" s="882">
        <f ca="1">SUMIFS(INDIRECT("実行度合表集計!C"&amp;BN154,FALSE),実行度合表集計!$I:$I,BK143,実行度合表集計!$S:$S,$A$127,実行度合表集計!$D:$D,"&lt;&gt;")</f>
        <v>0</v>
      </c>
      <c r="BO143" s="883" t="str">
        <f t="shared" ca="1" si="192"/>
        <v/>
      </c>
      <c r="BP143" s="884">
        <f ca="1">SUMIFS(INDIRECT("実行度合表集計!C"&amp;BP154,FALSE),実行度合表集計!$I:$I,BK143,実行度合表集計!$S:$S,$A$127,実行度合表集計!$D:$D,"&lt;&gt;")</f>
        <v>0</v>
      </c>
      <c r="BQ143" s="882">
        <f ca="1">BP143-SUMIFS(実行度合表集計!$Q:$Q,実行度合表集計!$I:$I,BK143,実行度合表集計!$S:$S,$A$127,実行度合表集計!$D:$D,"&lt;&gt;")*1000</f>
        <v>0</v>
      </c>
      <c r="BR143" s="885">
        <f ca="1">SUMIFS(INDIRECT("実行度合表集計!C"&amp;BR154,FALSE),実行度合表集計!$I:$I,BK143,実行度合表集計!$S:$S,$A$127,実行度合表集計!$D:$D,"&lt;&gt;")*集計フラグ17</f>
        <v>0</v>
      </c>
      <c r="BS143" s="1791">
        <f>集計グループ17</f>
        <v>0</v>
      </c>
      <c r="BT143" s="1792"/>
      <c r="BU143" s="1793"/>
      <c r="BV143" s="882">
        <f ca="1">SUMIFS(INDIRECT("実行度合表集計!C"&amp;BV154,FALSE),実行度合表集計!$I:$I,BS143,実行度合表集計!$S:$S,$A$127,実行度合表集計!$D:$D,"&lt;&gt;")</f>
        <v>0</v>
      </c>
      <c r="BW143" s="883" t="str">
        <f t="shared" ca="1" si="193"/>
        <v/>
      </c>
      <c r="BX143" s="884">
        <f ca="1">SUMIFS(INDIRECT("実行度合表集計!C"&amp;BX154,FALSE),実行度合表集計!$I:$I,BS143,実行度合表集計!$S:$S,$A$127,実行度合表集計!$D:$D,"&lt;&gt;")</f>
        <v>0</v>
      </c>
      <c r="BY143" s="882">
        <f ca="1">BX143-SUMIFS(実行度合表集計!$Q:$Q,実行度合表集計!$I:$I,BS143,実行度合表集計!$S:$S,$A$127,実行度合表集計!$D:$D,"&lt;&gt;")*1000</f>
        <v>0</v>
      </c>
      <c r="BZ143" s="885">
        <f ca="1">SUMIFS(INDIRECT("実行度合表集計!C"&amp;BZ154,FALSE),実行度合表集計!$I:$I,BS143,実行度合表集計!$S:$S,$A$127,実行度合表集計!$D:$D,"&lt;&gt;")*集計フラグ17</f>
        <v>0</v>
      </c>
      <c r="CA143" s="1791">
        <f>集計グループ17</f>
        <v>0</v>
      </c>
      <c r="CB143" s="1792"/>
      <c r="CC143" s="1793"/>
      <c r="CD143" s="882">
        <f ca="1">SUMIFS(INDIRECT("実行度合表集計!C"&amp;CD154,FALSE),実行度合表集計!$I:$I,CA143,実行度合表集計!$S:$S,$A$127,実行度合表集計!$D:$D,"&lt;&gt;")</f>
        <v>0</v>
      </c>
      <c r="CE143" s="883" t="str">
        <f t="shared" ca="1" si="194"/>
        <v/>
      </c>
      <c r="CF143" s="884">
        <f ca="1">SUMIFS(INDIRECT("実行度合表集計!C"&amp;CF154,FALSE),実行度合表集計!$I:$I,CA143,実行度合表集計!$S:$S,$A$127,実行度合表集計!$D:$D,"&lt;&gt;")</f>
        <v>0</v>
      </c>
      <c r="CG143" s="882">
        <f ca="1">CF143-SUMIFS(実行度合表集計!$Q:$Q,実行度合表集計!$I:$I,CA143,実行度合表集計!$S:$S,$A$127,実行度合表集計!$D:$D,"&lt;&gt;")*1000</f>
        <v>0</v>
      </c>
      <c r="CH143" s="885">
        <f ca="1">SUMIFS(INDIRECT("実行度合表集計!C"&amp;CH154,FALSE),実行度合表集計!$I:$I,CA143,実行度合表集計!$S:$S,$A$127,実行度合表集計!$D:$D,"&lt;&gt;")*集計フラグ17</f>
        <v>0</v>
      </c>
      <c r="CI143" s="886">
        <f t="shared" ca="1" si="195"/>
        <v>0</v>
      </c>
      <c r="CJ143" s="883" t="str">
        <f t="shared" ca="1" si="205"/>
        <v/>
      </c>
      <c r="CK143" s="882">
        <f t="shared" ca="1" si="197"/>
        <v>0</v>
      </c>
      <c r="CL143" s="885">
        <f t="shared" ca="1" si="198"/>
        <v>0</v>
      </c>
      <c r="CM143" s="1659"/>
      <c r="CN143" s="854" t="s">
        <v>302</v>
      </c>
      <c r="CO143" s="1791">
        <f>集計グループ17</f>
        <v>0</v>
      </c>
      <c r="CP143" s="1792"/>
      <c r="CQ143" s="1793"/>
      <c r="CR143" s="882">
        <f ca="1">SUMIFS(INDIRECT("実行度合表集計!C"&amp;CR154,FALSE),実行度合表集計!$I:$I,CO143,実行度合表集計!$S:$S,$A$127,実行度合表集計!$D:$D,"&lt;&gt;")</f>
        <v>0</v>
      </c>
      <c r="CS143" s="883" t="str">
        <f t="shared" ca="1" si="199"/>
        <v/>
      </c>
      <c r="CT143" s="884">
        <f ca="1">SUMIFS(INDIRECT("実行度合表集計!C"&amp;CT154,FALSE),実行度合表集計!$I:$I,CO143,実行度合表集計!$S:$S,$A$127,実行度合表集計!$D:$D,"&lt;&gt;")</f>
        <v>0</v>
      </c>
      <c r="CU143" s="882">
        <f ca="1">CT143-SUMIFS(実行度合表集計!$Q:$Q,実行度合表集計!$I:$I,CO143,実行度合表集計!$S:$S,$A$127,実行度合表集計!$D:$D,"&lt;&gt;")*1000</f>
        <v>0</v>
      </c>
      <c r="CV143" s="885">
        <f ca="1">SUMIFS(INDIRECT("実行度合表集計!C"&amp;CV154,FALSE),実行度合表集計!$I:$I,CO143,実行度合表集計!$S:$S,$A$127,実行度合表集計!$D:$D,"&lt;&gt;")*集計フラグ17</f>
        <v>0</v>
      </c>
      <c r="CW143" s="1791">
        <f>集計グループ17</f>
        <v>0</v>
      </c>
      <c r="CX143" s="1792"/>
      <c r="CY143" s="1793"/>
      <c r="CZ143" s="882">
        <f ca="1">SUMIFS(INDIRECT("実行度合表集計!C"&amp;CZ154,FALSE),実行度合表集計!$I:$I,CW143,実行度合表集計!$S:$S,$A$127,実行度合表集計!$D:$D,"&lt;&gt;")</f>
        <v>0</v>
      </c>
      <c r="DA143" s="883" t="str">
        <f t="shared" ca="1" si="200"/>
        <v/>
      </c>
      <c r="DB143" s="884">
        <f ca="1">SUMIFS(INDIRECT("実行度合表集計!C"&amp;DB154,FALSE),実行度合表集計!$I:$I,CW143,実行度合表集計!$S:$S,$A$127,実行度合表集計!$D:$D,"&lt;&gt;")</f>
        <v>0</v>
      </c>
      <c r="DC143" s="882">
        <f ca="1">DB143-SUMIFS(実行度合表集計!$Q:$Q,実行度合表集計!$I:$I,CW143,実行度合表集計!$S:$S,$A$127,実行度合表集計!$D:$D,"&lt;&gt;")*1000</f>
        <v>0</v>
      </c>
      <c r="DD143" s="885">
        <f ca="1">SUMIFS(INDIRECT("実行度合表集計!C"&amp;DD154,FALSE),実行度合表集計!$I:$I,CW143,実行度合表集計!$S:$S,$A$127,実行度合表集計!$D:$D,"&lt;&gt;")*集計フラグ17</f>
        <v>0</v>
      </c>
      <c r="DE143" s="1791">
        <f>集計グループ17</f>
        <v>0</v>
      </c>
      <c r="DF143" s="1792"/>
      <c r="DG143" s="1793"/>
      <c r="DH143" s="882">
        <f ca="1">SUMIFS(INDIRECT("実行度合表集計!C"&amp;DH154,FALSE),実行度合表集計!$I:$I,DE143,実行度合表集計!$S:$S,$A$127,実行度合表集計!$D:$D,"&lt;&gt;")</f>
        <v>0</v>
      </c>
      <c r="DI143" s="883" t="str">
        <f t="shared" ca="1" si="201"/>
        <v/>
      </c>
      <c r="DJ143" s="884">
        <f ca="1">SUMIFS(INDIRECT("実行度合表集計!C"&amp;DJ154,FALSE),実行度合表集計!$I:$I,DE143,実行度合表集計!$S:$S,$A$127,実行度合表集計!$D:$D,"&lt;&gt;")</f>
        <v>0</v>
      </c>
      <c r="DK143" s="882">
        <f ca="1">DJ143-SUMIFS(実行度合表集計!$Q:$Q,実行度合表集計!$I:$I,DE143,実行度合表集計!$S:$S,$A$127,実行度合表集計!$D:$D,"&lt;&gt;")*1000</f>
        <v>0</v>
      </c>
      <c r="DL143" s="885">
        <f ca="1">SUMIFS(INDIRECT("実行度合表集計!C"&amp;DL154,FALSE),実行度合表集計!$I:$I,DE143,実行度合表集計!$S:$S,$A$127,実行度合表集計!$D:$D,"&lt;&gt;")*集計フラグ17</f>
        <v>0</v>
      </c>
      <c r="DM143" s="886">
        <f t="shared" ca="1" si="182"/>
        <v>0</v>
      </c>
      <c r="DN143" s="883" t="str">
        <f t="shared" ca="1" si="202"/>
        <v/>
      </c>
      <c r="DO143" s="882">
        <f t="shared" ca="1" si="203"/>
        <v>0</v>
      </c>
      <c r="DP143" s="887">
        <f t="shared" ca="1" si="183"/>
        <v>0</v>
      </c>
      <c r="DR143" s="970"/>
      <c r="DS143" s="852"/>
      <c r="DT143" s="853"/>
    </row>
    <row r="144" spans="1:124" ht="14.1" customHeight="1" x14ac:dyDescent="0.25">
      <c r="A144" s="1659"/>
      <c r="B144" s="854" t="s">
        <v>303</v>
      </c>
      <c r="C144" s="1791">
        <f>集計グループ18</f>
        <v>0</v>
      </c>
      <c r="D144" s="1792"/>
      <c r="E144" s="1793"/>
      <c r="F144" s="882">
        <f ca="1">SUMIFS(INDIRECT("実行度合表集計!C"&amp;F154,FALSE),実行度合表集計!$I:$I,C144,実行度合表集計!$S:$S,$A$127,実行度合表集計!$D:$D,"&lt;&gt;")</f>
        <v>0</v>
      </c>
      <c r="G144" s="883" t="str">
        <f t="shared" ca="1" si="184"/>
        <v/>
      </c>
      <c r="H144" s="884">
        <f ca="1">SUMIFS(INDIRECT("実行度合表集計!C"&amp;H154,FALSE),実行度合表集計!$I:$I,C144,実行度合表集計!$S:$S,$A$127,実行度合表集計!$D:$D,"&lt;&gt;")</f>
        <v>0</v>
      </c>
      <c r="I144" s="882">
        <f ca="1">H144-SUMIFS(実行度合表集計!$Q:$Q,実行度合表集計!$I:$I,C144,実行度合表集計!$S:$S,$A$127,実行度合表集計!$D:$D,"&lt;&gt;")*1000</f>
        <v>0</v>
      </c>
      <c r="J144" s="885">
        <f ca="1">SUMIFS(INDIRECT("実行度合表集計!C"&amp;J154,FALSE),実行度合表集計!$I:$I,C144,実行度合表集計!$S:$S,$A$127,実行度合表集計!$D:$D,"&lt;&gt;")*集計フラグ18</f>
        <v>0</v>
      </c>
      <c r="K144" s="1791">
        <f>集計グループ18</f>
        <v>0</v>
      </c>
      <c r="L144" s="1792"/>
      <c r="M144" s="1793"/>
      <c r="N144" s="882">
        <f ca="1">SUMIFS(INDIRECT("実行度合表集計!C"&amp;N154,FALSE),実行度合表集計!$I:$I,K144,実行度合表集計!$S:$S,$A$127,実行度合表集計!$D:$D,"&lt;&gt;")</f>
        <v>0</v>
      </c>
      <c r="O144" s="883" t="str">
        <f t="shared" ca="1" si="185"/>
        <v/>
      </c>
      <c r="P144" s="884">
        <f ca="1">SUMIFS(INDIRECT("実行度合表集計!C"&amp;P154,FALSE),実行度合表集計!$I:$I,K144,実行度合表集計!$S:$S,$A$127,実行度合表集計!$D:$D,"&lt;&gt;")</f>
        <v>0</v>
      </c>
      <c r="Q144" s="882">
        <f ca="1">P144-SUMIFS(実行度合表集計!$Q:$Q,実行度合表集計!$I:$I,K144,実行度合表集計!$S:$S,$A$127,実行度合表集計!$D:$D,"&lt;&gt;")*1000</f>
        <v>0</v>
      </c>
      <c r="R144" s="885">
        <f ca="1">SUMIFS(INDIRECT("実行度合表集計!C"&amp;R154,FALSE),実行度合表集計!$I:$I,K144,実行度合表集計!$S:$S,$A$127,実行度合表集計!$D:$D,"&lt;&gt;")*集計フラグ18</f>
        <v>0</v>
      </c>
      <c r="S144" s="1791">
        <f>集計グループ18</f>
        <v>0</v>
      </c>
      <c r="T144" s="1792"/>
      <c r="U144" s="1793"/>
      <c r="V144" s="882">
        <f ca="1">SUMIFS(INDIRECT("実行度合表集計!C"&amp;V154,FALSE),実行度合表集計!$I:$I,S144,実行度合表集計!$S:$S,$A$127,実行度合表集計!$D:$D,"&lt;&gt;")</f>
        <v>0</v>
      </c>
      <c r="W144" s="883" t="str">
        <f t="shared" ca="1" si="186"/>
        <v/>
      </c>
      <c r="X144" s="884">
        <f ca="1">SUMIFS(INDIRECT("実行度合表集計!C"&amp;X154,FALSE),実行度合表集計!$I:$I,S144,実行度合表集計!$S:$S,$A$127,実行度合表集計!$D:$D,"&lt;&gt;")</f>
        <v>0</v>
      </c>
      <c r="Y144" s="882">
        <f ca="1">X144-SUMIFS(実行度合表集計!$Q:$Q,実行度合表集計!$I:$I,S144,実行度合表集計!$S:$S,$A$127,実行度合表集計!$D:$D,"&lt;&gt;")*1000</f>
        <v>0</v>
      </c>
      <c r="Z144" s="885">
        <f ca="1">SUMIFS(INDIRECT("実行度合表集計!C"&amp;Z154,FALSE),実行度合表集計!$I:$I,S144,実行度合表集計!$S:$S,$A$127,実行度合表集計!$D:$D,"&lt;&gt;")*集計フラグ18</f>
        <v>0</v>
      </c>
      <c r="AA144" s="886">
        <f t="shared" ca="1" si="176"/>
        <v>0</v>
      </c>
      <c r="AB144" s="883" t="str">
        <f t="shared" ca="1" si="187"/>
        <v/>
      </c>
      <c r="AC144" s="882">
        <f t="shared" ca="1" si="177"/>
        <v>0</v>
      </c>
      <c r="AD144" s="885">
        <f t="shared" ca="1" si="178"/>
        <v>0</v>
      </c>
      <c r="AE144" s="1659"/>
      <c r="AF144" s="854" t="s">
        <v>303</v>
      </c>
      <c r="AG144" s="1791">
        <f>集計グループ18</f>
        <v>0</v>
      </c>
      <c r="AH144" s="1792"/>
      <c r="AI144" s="1793"/>
      <c r="AJ144" s="882">
        <f ca="1">SUMIFS(INDIRECT("実行度合表集計!C"&amp;AJ154,FALSE),実行度合表集計!$I:$I,AG144,実行度合表集計!$S:$S,$A$127,実行度合表集計!$D:$D,"&lt;&gt;")</f>
        <v>0</v>
      </c>
      <c r="AK144" s="883" t="str">
        <f t="shared" ca="1" si="188"/>
        <v/>
      </c>
      <c r="AL144" s="884">
        <f ca="1">SUMIFS(INDIRECT("実行度合表集計!C"&amp;AL154,FALSE),実行度合表集計!$I:$I,AG144,実行度合表集計!$S:$S,$A$127,実行度合表集計!$D:$D,"&lt;&gt;")</f>
        <v>0</v>
      </c>
      <c r="AM144" s="882">
        <f ca="1">AL144-SUMIFS(実行度合表集計!$Q:$Q,実行度合表集計!$I:$I,AG144,実行度合表集計!$S:$S,$A$127,実行度合表集計!$D:$D,"&lt;&gt;")*1000</f>
        <v>0</v>
      </c>
      <c r="AN144" s="885">
        <f ca="1">SUMIFS(INDIRECT("実行度合表集計!C"&amp;AN154,FALSE),実行度合表集計!$I:$I,AG144,実行度合表集計!$S:$S,$A$127,実行度合表集計!$D:$D,"&lt;&gt;")*集計フラグ18</f>
        <v>0</v>
      </c>
      <c r="AO144" s="1791">
        <f>集計グループ18</f>
        <v>0</v>
      </c>
      <c r="AP144" s="1792"/>
      <c r="AQ144" s="1793"/>
      <c r="AR144" s="882">
        <f ca="1">SUMIFS(INDIRECT("実行度合表集計!C"&amp;AR154,FALSE),実行度合表集計!$I:$I,AO144,実行度合表集計!$S:$S,$A$127,実行度合表集計!$D:$D,"&lt;&gt;")</f>
        <v>0</v>
      </c>
      <c r="AS144" s="883" t="str">
        <f t="shared" ca="1" si="189"/>
        <v/>
      </c>
      <c r="AT144" s="884">
        <f ca="1">SUMIFS(INDIRECT("実行度合表集計!C"&amp;AT154,FALSE),実行度合表集計!$I:$I,AO144,実行度合表集計!$S:$S,$A$127,実行度合表集計!$D:$D,"&lt;&gt;")</f>
        <v>0</v>
      </c>
      <c r="AU144" s="882">
        <f ca="1">AT144-SUMIFS(実行度合表集計!$Q:$Q,実行度合表集計!$I:$I,AO144,実行度合表集計!$S:$S,$A$127,実行度合表集計!$D:$D,"&lt;&gt;")*1000</f>
        <v>0</v>
      </c>
      <c r="AV144" s="885">
        <f ca="1">SUMIFS(INDIRECT("実行度合表集計!C"&amp;AV154,FALSE),実行度合表集計!$I:$I,AO144,実行度合表集計!$S:$S,$A$127,実行度合表集計!$D:$D,"&lt;&gt;")*集計フラグ18</f>
        <v>0</v>
      </c>
      <c r="AW144" s="1791">
        <f>集計グループ18</f>
        <v>0</v>
      </c>
      <c r="AX144" s="1792"/>
      <c r="AY144" s="1793"/>
      <c r="AZ144" s="882">
        <f ca="1">SUMIFS(INDIRECT("実行度合表集計!C"&amp;AZ154,FALSE),実行度合表集計!$I:$I,AW144,実行度合表集計!$S:$S,$A$127,実行度合表集計!$D:$D,"&lt;&gt;")</f>
        <v>0</v>
      </c>
      <c r="BA144" s="883" t="str">
        <f t="shared" ca="1" si="190"/>
        <v/>
      </c>
      <c r="BB144" s="884">
        <f ca="1">SUMIFS(INDIRECT("実行度合表集計!C"&amp;BB154,FALSE),実行度合表集計!$I:$I,AW144,実行度合表集計!$S:$S,$A$127,実行度合表集計!$D:$D,"&lt;&gt;")</f>
        <v>0</v>
      </c>
      <c r="BC144" s="882">
        <f ca="1">BB144-SUMIFS(実行度合表集計!$Q:$Q,実行度合表集計!$I:$I,AW144,実行度合表集計!$S:$S,$A$127,実行度合表集計!$D:$D,"&lt;&gt;")*1000</f>
        <v>0</v>
      </c>
      <c r="BD144" s="885">
        <f ca="1">SUMIFS(INDIRECT("実行度合表集計!C"&amp;BD154,FALSE),実行度合表集計!$I:$I,AW144,実行度合表集計!$S:$S,$A$127,実行度合表集計!$D:$D,"&lt;&gt;")*集計フラグ18</f>
        <v>0</v>
      </c>
      <c r="BE144" s="886">
        <f t="shared" ca="1" si="179"/>
        <v>0</v>
      </c>
      <c r="BF144" s="883" t="str">
        <f t="shared" ca="1" si="204"/>
        <v/>
      </c>
      <c r="BG144" s="882">
        <f t="shared" ca="1" si="180"/>
        <v>0</v>
      </c>
      <c r="BH144" s="887">
        <f t="shared" ca="1" si="181"/>
        <v>0</v>
      </c>
      <c r="BI144" s="1659"/>
      <c r="BJ144" s="854" t="s">
        <v>303</v>
      </c>
      <c r="BK144" s="1791">
        <f>集計グループ18</f>
        <v>0</v>
      </c>
      <c r="BL144" s="1792"/>
      <c r="BM144" s="1793"/>
      <c r="BN144" s="882">
        <f ca="1">SUMIFS(INDIRECT("実行度合表集計!C"&amp;BN154,FALSE),実行度合表集計!$I:$I,BK144,実行度合表集計!$S:$S,$A$127,実行度合表集計!$D:$D,"&lt;&gt;")</f>
        <v>0</v>
      </c>
      <c r="BO144" s="883" t="str">
        <f t="shared" ca="1" si="192"/>
        <v/>
      </c>
      <c r="BP144" s="884">
        <f ca="1">SUMIFS(INDIRECT("実行度合表集計!C"&amp;BP154,FALSE),実行度合表集計!$I:$I,BK144,実行度合表集計!$S:$S,$A$127,実行度合表集計!$D:$D,"&lt;&gt;")</f>
        <v>0</v>
      </c>
      <c r="BQ144" s="882">
        <f ca="1">BP144-SUMIFS(実行度合表集計!$Q:$Q,実行度合表集計!$I:$I,BK144,実行度合表集計!$S:$S,$A$127,実行度合表集計!$D:$D,"&lt;&gt;")*1000</f>
        <v>0</v>
      </c>
      <c r="BR144" s="885">
        <f ca="1">SUMIFS(INDIRECT("実行度合表集計!C"&amp;BR154,FALSE),実行度合表集計!$I:$I,BK144,実行度合表集計!$S:$S,$A$127,実行度合表集計!$D:$D,"&lt;&gt;")*集計フラグ18</f>
        <v>0</v>
      </c>
      <c r="BS144" s="1791">
        <f>集計グループ18</f>
        <v>0</v>
      </c>
      <c r="BT144" s="1792"/>
      <c r="BU144" s="1793"/>
      <c r="BV144" s="882">
        <f ca="1">SUMIFS(INDIRECT("実行度合表集計!C"&amp;BV154,FALSE),実行度合表集計!$I:$I,BS144,実行度合表集計!$S:$S,$A$127,実行度合表集計!$D:$D,"&lt;&gt;")</f>
        <v>0</v>
      </c>
      <c r="BW144" s="883" t="str">
        <f t="shared" ca="1" si="193"/>
        <v/>
      </c>
      <c r="BX144" s="884">
        <f ca="1">SUMIFS(INDIRECT("実行度合表集計!C"&amp;BX154,FALSE),実行度合表集計!$I:$I,BS144,実行度合表集計!$S:$S,$A$127,実行度合表集計!$D:$D,"&lt;&gt;")</f>
        <v>0</v>
      </c>
      <c r="BY144" s="882">
        <f ca="1">BX144-SUMIFS(実行度合表集計!$Q:$Q,実行度合表集計!$I:$I,BS144,実行度合表集計!$S:$S,$A$127,実行度合表集計!$D:$D,"&lt;&gt;")*1000</f>
        <v>0</v>
      </c>
      <c r="BZ144" s="885">
        <f ca="1">SUMIFS(INDIRECT("実行度合表集計!C"&amp;BZ154,FALSE),実行度合表集計!$I:$I,BS144,実行度合表集計!$S:$S,$A$127,実行度合表集計!$D:$D,"&lt;&gt;")*集計フラグ18</f>
        <v>0</v>
      </c>
      <c r="CA144" s="1791">
        <f>集計グループ18</f>
        <v>0</v>
      </c>
      <c r="CB144" s="1792"/>
      <c r="CC144" s="1793"/>
      <c r="CD144" s="882">
        <f ca="1">SUMIFS(INDIRECT("実行度合表集計!C"&amp;CD154,FALSE),実行度合表集計!$I:$I,CA144,実行度合表集計!$S:$S,$A$127,実行度合表集計!$D:$D,"&lt;&gt;")</f>
        <v>0</v>
      </c>
      <c r="CE144" s="883" t="str">
        <f t="shared" ca="1" si="194"/>
        <v/>
      </c>
      <c r="CF144" s="884">
        <f ca="1">SUMIFS(INDIRECT("実行度合表集計!C"&amp;CF154,FALSE),実行度合表集計!$I:$I,CA144,実行度合表集計!$S:$S,$A$127,実行度合表集計!$D:$D,"&lt;&gt;")</f>
        <v>0</v>
      </c>
      <c r="CG144" s="882">
        <f ca="1">CF144-SUMIFS(実行度合表集計!$Q:$Q,実行度合表集計!$I:$I,CA144,実行度合表集計!$S:$S,$A$127,実行度合表集計!$D:$D,"&lt;&gt;")*1000</f>
        <v>0</v>
      </c>
      <c r="CH144" s="885">
        <f ca="1">SUMIFS(INDIRECT("実行度合表集計!C"&amp;CH154,FALSE),実行度合表集計!$I:$I,CA144,実行度合表集計!$S:$S,$A$127,実行度合表集計!$D:$D,"&lt;&gt;")*集計フラグ18</f>
        <v>0</v>
      </c>
      <c r="CI144" s="886">
        <f t="shared" ca="1" si="195"/>
        <v>0</v>
      </c>
      <c r="CJ144" s="883" t="str">
        <f t="shared" ca="1" si="205"/>
        <v/>
      </c>
      <c r="CK144" s="882">
        <f t="shared" ca="1" si="197"/>
        <v>0</v>
      </c>
      <c r="CL144" s="885">
        <f t="shared" ca="1" si="198"/>
        <v>0</v>
      </c>
      <c r="CM144" s="1659"/>
      <c r="CN144" s="854" t="s">
        <v>303</v>
      </c>
      <c r="CO144" s="1791">
        <f>集計グループ18</f>
        <v>0</v>
      </c>
      <c r="CP144" s="1792"/>
      <c r="CQ144" s="1793"/>
      <c r="CR144" s="882">
        <f ca="1">SUMIFS(INDIRECT("実行度合表集計!C"&amp;CR154,FALSE),実行度合表集計!$I:$I,CO144,実行度合表集計!$S:$S,$A$127,実行度合表集計!$D:$D,"&lt;&gt;")</f>
        <v>0</v>
      </c>
      <c r="CS144" s="883" t="str">
        <f t="shared" ca="1" si="199"/>
        <v/>
      </c>
      <c r="CT144" s="884">
        <f ca="1">SUMIFS(INDIRECT("実行度合表集計!C"&amp;CT154,FALSE),実行度合表集計!$I:$I,CO144,実行度合表集計!$S:$S,$A$127,実行度合表集計!$D:$D,"&lt;&gt;")</f>
        <v>0</v>
      </c>
      <c r="CU144" s="882">
        <f ca="1">CT144-SUMIFS(実行度合表集計!$Q:$Q,実行度合表集計!$I:$I,CO144,実行度合表集計!$S:$S,$A$127,実行度合表集計!$D:$D,"&lt;&gt;")*1000</f>
        <v>0</v>
      </c>
      <c r="CV144" s="885">
        <f ca="1">SUMIFS(INDIRECT("実行度合表集計!C"&amp;CV154,FALSE),実行度合表集計!$I:$I,CO144,実行度合表集計!$S:$S,$A$127,実行度合表集計!$D:$D,"&lt;&gt;")*集計フラグ18</f>
        <v>0</v>
      </c>
      <c r="CW144" s="1791">
        <f>集計グループ18</f>
        <v>0</v>
      </c>
      <c r="CX144" s="1792"/>
      <c r="CY144" s="1793"/>
      <c r="CZ144" s="882">
        <f ca="1">SUMIFS(INDIRECT("実行度合表集計!C"&amp;CZ154,FALSE),実行度合表集計!$I:$I,CW144,実行度合表集計!$S:$S,$A$127,実行度合表集計!$D:$D,"&lt;&gt;")</f>
        <v>0</v>
      </c>
      <c r="DA144" s="883" t="str">
        <f t="shared" ca="1" si="200"/>
        <v/>
      </c>
      <c r="DB144" s="884">
        <f ca="1">SUMIFS(INDIRECT("実行度合表集計!C"&amp;DB154,FALSE),実行度合表集計!$I:$I,CW144,実行度合表集計!$S:$S,$A$127,実行度合表集計!$D:$D,"&lt;&gt;")</f>
        <v>0</v>
      </c>
      <c r="DC144" s="882">
        <f ca="1">DB144-SUMIFS(実行度合表集計!$Q:$Q,実行度合表集計!$I:$I,CW144,実行度合表集計!$S:$S,$A$127,実行度合表集計!$D:$D,"&lt;&gt;")*1000</f>
        <v>0</v>
      </c>
      <c r="DD144" s="885">
        <f ca="1">SUMIFS(INDIRECT("実行度合表集計!C"&amp;DD154,FALSE),実行度合表集計!$I:$I,CW144,実行度合表集計!$S:$S,$A$127,実行度合表集計!$D:$D,"&lt;&gt;")*集計フラグ18</f>
        <v>0</v>
      </c>
      <c r="DE144" s="1791">
        <f>集計グループ18</f>
        <v>0</v>
      </c>
      <c r="DF144" s="1792"/>
      <c r="DG144" s="1793"/>
      <c r="DH144" s="882">
        <f ca="1">SUMIFS(INDIRECT("実行度合表集計!C"&amp;DH154,FALSE),実行度合表集計!$I:$I,DE144,実行度合表集計!$S:$S,$A$127,実行度合表集計!$D:$D,"&lt;&gt;")</f>
        <v>0</v>
      </c>
      <c r="DI144" s="883" t="str">
        <f t="shared" ca="1" si="201"/>
        <v/>
      </c>
      <c r="DJ144" s="884">
        <f ca="1">SUMIFS(INDIRECT("実行度合表集計!C"&amp;DJ154,FALSE),実行度合表集計!$I:$I,DE144,実行度合表集計!$S:$S,$A$127,実行度合表集計!$D:$D,"&lt;&gt;")</f>
        <v>0</v>
      </c>
      <c r="DK144" s="882">
        <f ca="1">DJ144-SUMIFS(実行度合表集計!$Q:$Q,実行度合表集計!$I:$I,DE144,実行度合表集計!$S:$S,$A$127,実行度合表集計!$D:$D,"&lt;&gt;")*1000</f>
        <v>0</v>
      </c>
      <c r="DL144" s="885">
        <f ca="1">SUMIFS(INDIRECT("実行度合表集計!C"&amp;DL154,FALSE),実行度合表集計!$I:$I,DE144,実行度合表集計!$S:$S,$A$127,実行度合表集計!$D:$D,"&lt;&gt;")*集計フラグ18</f>
        <v>0</v>
      </c>
      <c r="DM144" s="886">
        <f t="shared" ca="1" si="182"/>
        <v>0</v>
      </c>
      <c r="DN144" s="883" t="str">
        <f t="shared" ca="1" si="202"/>
        <v/>
      </c>
      <c r="DO144" s="882">
        <f t="shared" ca="1" si="203"/>
        <v>0</v>
      </c>
      <c r="DP144" s="887">
        <f t="shared" ca="1" si="183"/>
        <v>0</v>
      </c>
      <c r="DR144" s="851"/>
      <c r="DS144" s="852"/>
      <c r="DT144" s="853"/>
    </row>
    <row r="145" spans="1:124" ht="14.1" customHeight="1" x14ac:dyDescent="0.25">
      <c r="A145" s="1659"/>
      <c r="B145" s="854" t="s">
        <v>304</v>
      </c>
      <c r="C145" s="1791">
        <f>集計グループ19</f>
        <v>0</v>
      </c>
      <c r="D145" s="1792"/>
      <c r="E145" s="1793"/>
      <c r="F145" s="882">
        <f ca="1">SUMIFS(INDIRECT("実行度合表集計!C"&amp;F154,FALSE),実行度合表集計!$I:$I,C145,実行度合表集計!$S:$S,$A$127,実行度合表集計!$D:$D,"&lt;&gt;")</f>
        <v>0</v>
      </c>
      <c r="G145" s="883" t="str">
        <f t="shared" ca="1" si="184"/>
        <v/>
      </c>
      <c r="H145" s="884">
        <f ca="1">SUMIFS(INDIRECT("実行度合表集計!C"&amp;H154,FALSE),実行度合表集計!$I:$I,C145,実行度合表集計!$S:$S,$A$127,実行度合表集計!$D:$D,"&lt;&gt;")</f>
        <v>0</v>
      </c>
      <c r="I145" s="882">
        <f ca="1">H145-SUMIFS(実行度合表集計!$Q:$Q,実行度合表集計!$I:$I,C145,実行度合表集計!$S:$S,$A$127,実行度合表集計!$D:$D,"&lt;&gt;")*1000</f>
        <v>0</v>
      </c>
      <c r="J145" s="885">
        <f ca="1">SUMIFS(INDIRECT("実行度合表集計!C"&amp;J154,FALSE),実行度合表集計!$I:$I,C145,実行度合表集計!$S:$S,$A$127,実行度合表集計!$D:$D,"&lt;&gt;")*集計フラグ19</f>
        <v>0</v>
      </c>
      <c r="K145" s="1791">
        <f>集計グループ19</f>
        <v>0</v>
      </c>
      <c r="L145" s="1792"/>
      <c r="M145" s="1793"/>
      <c r="N145" s="882">
        <f ca="1">SUMIFS(INDIRECT("実行度合表集計!C"&amp;N154,FALSE),実行度合表集計!$I:$I,K145,実行度合表集計!$S:$S,$A$127,実行度合表集計!$D:$D,"&lt;&gt;")</f>
        <v>0</v>
      </c>
      <c r="O145" s="883" t="str">
        <f t="shared" ca="1" si="185"/>
        <v/>
      </c>
      <c r="P145" s="884">
        <f ca="1">SUMIFS(INDIRECT("実行度合表集計!C"&amp;P154,FALSE),実行度合表集計!$I:$I,K145,実行度合表集計!$S:$S,$A$127,実行度合表集計!$D:$D,"&lt;&gt;")</f>
        <v>0</v>
      </c>
      <c r="Q145" s="882">
        <f ca="1">P145-SUMIFS(実行度合表集計!$Q:$Q,実行度合表集計!$I:$I,K145,実行度合表集計!$S:$S,$A$127,実行度合表集計!$D:$D,"&lt;&gt;")*1000</f>
        <v>0</v>
      </c>
      <c r="R145" s="885">
        <f ca="1">SUMIFS(INDIRECT("実行度合表集計!C"&amp;R154,FALSE),実行度合表集計!$I:$I,K145,実行度合表集計!$S:$S,$A$127,実行度合表集計!$D:$D,"&lt;&gt;")*集計フラグ19</f>
        <v>0</v>
      </c>
      <c r="S145" s="1791">
        <f>集計グループ19</f>
        <v>0</v>
      </c>
      <c r="T145" s="1792"/>
      <c r="U145" s="1793"/>
      <c r="V145" s="882">
        <f ca="1">SUMIFS(INDIRECT("実行度合表集計!C"&amp;V154,FALSE),実行度合表集計!$I:$I,S145,実行度合表集計!$S:$S,$A$127,実行度合表集計!$D:$D,"&lt;&gt;")</f>
        <v>0</v>
      </c>
      <c r="W145" s="883" t="str">
        <f t="shared" ca="1" si="186"/>
        <v/>
      </c>
      <c r="X145" s="884">
        <f ca="1">SUMIFS(INDIRECT("実行度合表集計!C"&amp;X154,FALSE),実行度合表集計!$I:$I,S145,実行度合表集計!$S:$S,$A$127,実行度合表集計!$D:$D,"&lt;&gt;")</f>
        <v>0</v>
      </c>
      <c r="Y145" s="882">
        <f ca="1">X145-SUMIFS(実行度合表集計!$Q:$Q,実行度合表集計!$I:$I,S145,実行度合表集計!$S:$S,$A$127,実行度合表集計!$D:$D,"&lt;&gt;")*1000</f>
        <v>0</v>
      </c>
      <c r="Z145" s="885">
        <f ca="1">SUMIFS(INDIRECT("実行度合表集計!C"&amp;Z154,FALSE),実行度合表集計!$I:$I,S145,実行度合表集計!$S:$S,$A$127,実行度合表集計!$D:$D,"&lt;&gt;")*集計フラグ19</f>
        <v>0</v>
      </c>
      <c r="AA145" s="886">
        <f t="shared" ca="1" si="176"/>
        <v>0</v>
      </c>
      <c r="AB145" s="883" t="str">
        <f t="shared" ca="1" si="187"/>
        <v/>
      </c>
      <c r="AC145" s="882">
        <f t="shared" ca="1" si="177"/>
        <v>0</v>
      </c>
      <c r="AD145" s="885">
        <f t="shared" ca="1" si="178"/>
        <v>0</v>
      </c>
      <c r="AE145" s="1659"/>
      <c r="AF145" s="854" t="s">
        <v>304</v>
      </c>
      <c r="AG145" s="1791">
        <f>集計グループ19</f>
        <v>0</v>
      </c>
      <c r="AH145" s="1792"/>
      <c r="AI145" s="1793"/>
      <c r="AJ145" s="882">
        <f ca="1">SUMIFS(INDIRECT("実行度合表集計!C"&amp;AJ154,FALSE),実行度合表集計!$I:$I,AG145,実行度合表集計!$S:$S,$A$127,実行度合表集計!$D:$D,"&lt;&gt;")</f>
        <v>0</v>
      </c>
      <c r="AK145" s="883" t="str">
        <f t="shared" ca="1" si="188"/>
        <v/>
      </c>
      <c r="AL145" s="884">
        <f ca="1">SUMIFS(INDIRECT("実行度合表集計!C"&amp;AL154,FALSE),実行度合表集計!$I:$I,AG145,実行度合表集計!$S:$S,$A$127,実行度合表集計!$D:$D,"&lt;&gt;")</f>
        <v>0</v>
      </c>
      <c r="AM145" s="882">
        <f ca="1">AL145-SUMIFS(実行度合表集計!$Q:$Q,実行度合表集計!$I:$I,AG145,実行度合表集計!$S:$S,$A$127,実行度合表集計!$D:$D,"&lt;&gt;")*1000</f>
        <v>0</v>
      </c>
      <c r="AN145" s="885">
        <f ca="1">SUMIFS(INDIRECT("実行度合表集計!C"&amp;AN154,FALSE),実行度合表集計!$I:$I,AG145,実行度合表集計!$S:$S,$A$127,実行度合表集計!$D:$D,"&lt;&gt;")*集計フラグ19</f>
        <v>0</v>
      </c>
      <c r="AO145" s="1791">
        <f>集計グループ19</f>
        <v>0</v>
      </c>
      <c r="AP145" s="1792"/>
      <c r="AQ145" s="1793"/>
      <c r="AR145" s="882">
        <f ca="1">SUMIFS(INDIRECT("実行度合表集計!C"&amp;AR154,FALSE),実行度合表集計!$I:$I,AO145,実行度合表集計!$S:$S,$A$127,実行度合表集計!$D:$D,"&lt;&gt;")</f>
        <v>0</v>
      </c>
      <c r="AS145" s="883" t="str">
        <f t="shared" ca="1" si="189"/>
        <v/>
      </c>
      <c r="AT145" s="884">
        <f ca="1">SUMIFS(INDIRECT("実行度合表集計!C"&amp;AT154,FALSE),実行度合表集計!$I:$I,AO145,実行度合表集計!$S:$S,$A$127,実行度合表集計!$D:$D,"&lt;&gt;")</f>
        <v>0</v>
      </c>
      <c r="AU145" s="882">
        <f ca="1">AT145-SUMIFS(実行度合表集計!$Q:$Q,実行度合表集計!$I:$I,AO145,実行度合表集計!$S:$S,$A$127,実行度合表集計!$D:$D,"&lt;&gt;")*1000</f>
        <v>0</v>
      </c>
      <c r="AV145" s="885">
        <f ca="1">SUMIFS(INDIRECT("実行度合表集計!C"&amp;AV154,FALSE),実行度合表集計!$I:$I,AO145,実行度合表集計!$S:$S,$A$127,実行度合表集計!$D:$D,"&lt;&gt;")*集計フラグ19</f>
        <v>0</v>
      </c>
      <c r="AW145" s="1791">
        <f>集計グループ19</f>
        <v>0</v>
      </c>
      <c r="AX145" s="1792"/>
      <c r="AY145" s="1793"/>
      <c r="AZ145" s="882">
        <f ca="1">SUMIFS(INDIRECT("実行度合表集計!C"&amp;AZ154,FALSE),実行度合表集計!$I:$I,AW145,実行度合表集計!$S:$S,$A$127,実行度合表集計!$D:$D,"&lt;&gt;")</f>
        <v>0</v>
      </c>
      <c r="BA145" s="883" t="str">
        <f t="shared" ca="1" si="190"/>
        <v/>
      </c>
      <c r="BB145" s="884">
        <f ca="1">SUMIFS(INDIRECT("実行度合表集計!C"&amp;BB154,FALSE),実行度合表集計!$I:$I,AW145,実行度合表集計!$S:$S,$A$127,実行度合表集計!$D:$D,"&lt;&gt;")</f>
        <v>0</v>
      </c>
      <c r="BC145" s="882">
        <f ca="1">BB145-SUMIFS(実行度合表集計!$Q:$Q,実行度合表集計!$I:$I,AW145,実行度合表集計!$S:$S,$A$127,実行度合表集計!$D:$D,"&lt;&gt;")*1000</f>
        <v>0</v>
      </c>
      <c r="BD145" s="885">
        <f ca="1">SUMIFS(INDIRECT("実行度合表集計!C"&amp;BD154,FALSE),実行度合表集計!$I:$I,AW145,実行度合表集計!$S:$S,$A$127,実行度合表集計!$D:$D,"&lt;&gt;")*集計フラグ19</f>
        <v>0</v>
      </c>
      <c r="BE145" s="886">
        <f t="shared" ca="1" si="179"/>
        <v>0</v>
      </c>
      <c r="BF145" s="883" t="str">
        <f t="shared" ca="1" si="204"/>
        <v/>
      </c>
      <c r="BG145" s="882">
        <f t="shared" ca="1" si="180"/>
        <v>0</v>
      </c>
      <c r="BH145" s="887">
        <f t="shared" ca="1" si="181"/>
        <v>0</v>
      </c>
      <c r="BI145" s="1659"/>
      <c r="BJ145" s="854" t="s">
        <v>304</v>
      </c>
      <c r="BK145" s="1791">
        <f>集計グループ19</f>
        <v>0</v>
      </c>
      <c r="BL145" s="1792"/>
      <c r="BM145" s="1793"/>
      <c r="BN145" s="882">
        <f ca="1">SUMIFS(INDIRECT("実行度合表集計!C"&amp;BN154,FALSE),実行度合表集計!$I:$I,BK145,実行度合表集計!$S:$S,$A$127,実行度合表集計!$D:$D,"&lt;&gt;")</f>
        <v>0</v>
      </c>
      <c r="BO145" s="883" t="str">
        <f t="shared" ca="1" si="192"/>
        <v/>
      </c>
      <c r="BP145" s="884">
        <f ca="1">SUMIFS(INDIRECT("実行度合表集計!C"&amp;BP154,FALSE),実行度合表集計!$I:$I,BK145,実行度合表集計!$S:$S,$A$127,実行度合表集計!$D:$D,"&lt;&gt;")</f>
        <v>0</v>
      </c>
      <c r="BQ145" s="882">
        <f ca="1">BP145-SUMIFS(実行度合表集計!$Q:$Q,実行度合表集計!$I:$I,BK145,実行度合表集計!$S:$S,$A$127,実行度合表集計!$D:$D,"&lt;&gt;")*1000</f>
        <v>0</v>
      </c>
      <c r="BR145" s="885">
        <f ca="1">SUMIFS(INDIRECT("実行度合表集計!C"&amp;BR154,FALSE),実行度合表集計!$I:$I,BK145,実行度合表集計!$S:$S,$A$127,実行度合表集計!$D:$D,"&lt;&gt;")*集計フラグ19</f>
        <v>0</v>
      </c>
      <c r="BS145" s="1791">
        <f>集計グループ19</f>
        <v>0</v>
      </c>
      <c r="BT145" s="1792"/>
      <c r="BU145" s="1793"/>
      <c r="BV145" s="882">
        <f ca="1">SUMIFS(INDIRECT("実行度合表集計!C"&amp;BV154,FALSE),実行度合表集計!$I:$I,BS145,実行度合表集計!$S:$S,$A$127,実行度合表集計!$D:$D,"&lt;&gt;")</f>
        <v>0</v>
      </c>
      <c r="BW145" s="883" t="str">
        <f t="shared" ca="1" si="193"/>
        <v/>
      </c>
      <c r="BX145" s="884">
        <f ca="1">SUMIFS(INDIRECT("実行度合表集計!C"&amp;BX154,FALSE),実行度合表集計!$I:$I,BS145,実行度合表集計!$S:$S,$A$127,実行度合表集計!$D:$D,"&lt;&gt;")</f>
        <v>0</v>
      </c>
      <c r="BY145" s="882">
        <f ca="1">BX145-SUMIFS(実行度合表集計!$Q:$Q,実行度合表集計!$I:$I,BS145,実行度合表集計!$S:$S,$A$127,実行度合表集計!$D:$D,"&lt;&gt;")*1000</f>
        <v>0</v>
      </c>
      <c r="BZ145" s="885">
        <f ca="1">SUMIFS(INDIRECT("実行度合表集計!C"&amp;BZ154,FALSE),実行度合表集計!$I:$I,BS145,実行度合表集計!$S:$S,$A$127,実行度合表集計!$D:$D,"&lt;&gt;")*集計フラグ19</f>
        <v>0</v>
      </c>
      <c r="CA145" s="1791">
        <f>集計グループ19</f>
        <v>0</v>
      </c>
      <c r="CB145" s="1792"/>
      <c r="CC145" s="1793"/>
      <c r="CD145" s="882">
        <f ca="1">SUMIFS(INDIRECT("実行度合表集計!C"&amp;CD154,FALSE),実行度合表集計!$I:$I,CA145,実行度合表集計!$S:$S,$A$127,実行度合表集計!$D:$D,"&lt;&gt;")</f>
        <v>0</v>
      </c>
      <c r="CE145" s="883" t="str">
        <f t="shared" ca="1" si="194"/>
        <v/>
      </c>
      <c r="CF145" s="884">
        <f ca="1">SUMIFS(INDIRECT("実行度合表集計!C"&amp;CF154,FALSE),実行度合表集計!$I:$I,CA145,実行度合表集計!$S:$S,$A$127,実行度合表集計!$D:$D,"&lt;&gt;")</f>
        <v>0</v>
      </c>
      <c r="CG145" s="882">
        <f ca="1">CF145-SUMIFS(実行度合表集計!$Q:$Q,実行度合表集計!$I:$I,CA145,実行度合表集計!$S:$S,$A$127,実行度合表集計!$D:$D,"&lt;&gt;")*1000</f>
        <v>0</v>
      </c>
      <c r="CH145" s="885">
        <f ca="1">SUMIFS(INDIRECT("実行度合表集計!C"&amp;CH154,FALSE),実行度合表集計!$I:$I,CA145,実行度合表集計!$S:$S,$A$127,実行度合表集計!$D:$D,"&lt;&gt;")*集計フラグ19</f>
        <v>0</v>
      </c>
      <c r="CI145" s="886">
        <f t="shared" ca="1" si="195"/>
        <v>0</v>
      </c>
      <c r="CJ145" s="883" t="str">
        <f t="shared" ca="1" si="205"/>
        <v/>
      </c>
      <c r="CK145" s="882">
        <f t="shared" ca="1" si="197"/>
        <v>0</v>
      </c>
      <c r="CL145" s="885">
        <f t="shared" ca="1" si="198"/>
        <v>0</v>
      </c>
      <c r="CM145" s="1659"/>
      <c r="CN145" s="854" t="s">
        <v>304</v>
      </c>
      <c r="CO145" s="1791">
        <f>集計グループ19</f>
        <v>0</v>
      </c>
      <c r="CP145" s="1792"/>
      <c r="CQ145" s="1793"/>
      <c r="CR145" s="882">
        <f ca="1">SUMIFS(INDIRECT("実行度合表集計!C"&amp;CR154,FALSE),実行度合表集計!$I:$I,CO145,実行度合表集計!$S:$S,$A$127,実行度合表集計!$D:$D,"&lt;&gt;")</f>
        <v>0</v>
      </c>
      <c r="CS145" s="883" t="str">
        <f t="shared" ca="1" si="199"/>
        <v/>
      </c>
      <c r="CT145" s="884">
        <f ca="1">SUMIFS(INDIRECT("実行度合表集計!C"&amp;CT154,FALSE),実行度合表集計!$I:$I,CO145,実行度合表集計!$S:$S,$A$127,実行度合表集計!$D:$D,"&lt;&gt;")</f>
        <v>0</v>
      </c>
      <c r="CU145" s="882">
        <f ca="1">CT145-SUMIFS(実行度合表集計!$Q:$Q,実行度合表集計!$I:$I,CO145,実行度合表集計!$S:$S,$A$127,実行度合表集計!$D:$D,"&lt;&gt;")*1000</f>
        <v>0</v>
      </c>
      <c r="CV145" s="885">
        <f ca="1">SUMIFS(INDIRECT("実行度合表集計!C"&amp;CV154,FALSE),実行度合表集計!$I:$I,CO145,実行度合表集計!$S:$S,$A$127,実行度合表集計!$D:$D,"&lt;&gt;")*集計フラグ19</f>
        <v>0</v>
      </c>
      <c r="CW145" s="1791">
        <f>集計グループ19</f>
        <v>0</v>
      </c>
      <c r="CX145" s="1792"/>
      <c r="CY145" s="1793"/>
      <c r="CZ145" s="882">
        <f ca="1">SUMIFS(INDIRECT("実行度合表集計!C"&amp;CZ154,FALSE),実行度合表集計!$I:$I,CW145,実行度合表集計!$S:$S,$A$127,実行度合表集計!$D:$D,"&lt;&gt;")</f>
        <v>0</v>
      </c>
      <c r="DA145" s="883" t="str">
        <f t="shared" ca="1" si="200"/>
        <v/>
      </c>
      <c r="DB145" s="884">
        <f ca="1">SUMIFS(INDIRECT("実行度合表集計!C"&amp;DB154,FALSE),実行度合表集計!$I:$I,CW145,実行度合表集計!$S:$S,$A$127,実行度合表集計!$D:$D,"&lt;&gt;")</f>
        <v>0</v>
      </c>
      <c r="DC145" s="882">
        <f ca="1">DB145-SUMIFS(実行度合表集計!$Q:$Q,実行度合表集計!$I:$I,CW145,実行度合表集計!$S:$S,$A$127,実行度合表集計!$D:$D,"&lt;&gt;")*1000</f>
        <v>0</v>
      </c>
      <c r="DD145" s="885">
        <f ca="1">SUMIFS(INDIRECT("実行度合表集計!C"&amp;DD154,FALSE),実行度合表集計!$I:$I,CW145,実行度合表集計!$S:$S,$A$127,実行度合表集計!$D:$D,"&lt;&gt;")*集計フラグ19</f>
        <v>0</v>
      </c>
      <c r="DE145" s="1791">
        <f>集計グループ19</f>
        <v>0</v>
      </c>
      <c r="DF145" s="1792"/>
      <c r="DG145" s="1793"/>
      <c r="DH145" s="882">
        <f ca="1">SUMIFS(INDIRECT("実行度合表集計!C"&amp;DH154,FALSE),実行度合表集計!$I:$I,DE145,実行度合表集計!$S:$S,$A$127,実行度合表集計!$D:$D,"&lt;&gt;")</f>
        <v>0</v>
      </c>
      <c r="DI145" s="883" t="str">
        <f t="shared" ca="1" si="201"/>
        <v/>
      </c>
      <c r="DJ145" s="884">
        <f ca="1">SUMIFS(INDIRECT("実行度合表集計!C"&amp;DJ154,FALSE),実行度合表集計!$I:$I,DE145,実行度合表集計!$S:$S,$A$127,実行度合表集計!$D:$D,"&lt;&gt;")</f>
        <v>0</v>
      </c>
      <c r="DK145" s="882">
        <f ca="1">DJ145-SUMIFS(実行度合表集計!$Q:$Q,実行度合表集計!$I:$I,DE145,実行度合表集計!$S:$S,$A$127,実行度合表集計!$D:$D,"&lt;&gt;")*1000</f>
        <v>0</v>
      </c>
      <c r="DL145" s="885">
        <f ca="1">SUMIFS(INDIRECT("実行度合表集計!C"&amp;DL154,FALSE),実行度合表集計!$I:$I,DE145,実行度合表集計!$S:$S,$A$127,実行度合表集計!$D:$D,"&lt;&gt;")*集計フラグ19</f>
        <v>0</v>
      </c>
      <c r="DM145" s="886">
        <f t="shared" ca="1" si="182"/>
        <v>0</v>
      </c>
      <c r="DN145" s="883" t="str">
        <f t="shared" ca="1" si="202"/>
        <v/>
      </c>
      <c r="DO145" s="882">
        <f t="shared" ca="1" si="203"/>
        <v>0</v>
      </c>
      <c r="DP145" s="887">
        <f t="shared" ca="1" si="183"/>
        <v>0</v>
      </c>
      <c r="DR145" s="851"/>
      <c r="DS145" s="852"/>
      <c r="DT145" s="853"/>
    </row>
    <row r="146" spans="1:124" ht="14.1" customHeight="1" thickBot="1" x14ac:dyDescent="0.3">
      <c r="A146" s="1659"/>
      <c r="B146" s="854" t="s">
        <v>305</v>
      </c>
      <c r="C146" s="1794">
        <f>集計グループ20</f>
        <v>0</v>
      </c>
      <c r="D146" s="1795"/>
      <c r="E146" s="1796"/>
      <c r="F146" s="862">
        <f ca="1">SUMIFS(INDIRECT("実行度合表集計!C"&amp;F154,FALSE),実行度合表集計!$I:$I,C146,実行度合表集計!$S:$S,$A$127,実行度合表集計!$D:$D,"&lt;&gt;")</f>
        <v>0</v>
      </c>
      <c r="G146" s="863" t="str">
        <f t="shared" ca="1" si="184"/>
        <v/>
      </c>
      <c r="H146" s="864">
        <f ca="1">SUMIFS(INDIRECT("実行度合表集計!C"&amp;H154,FALSE),実行度合表集計!$I:$I,C146,実行度合表集計!$S:$S,$A$127,実行度合表集計!$D:$D,"&lt;&gt;")</f>
        <v>0</v>
      </c>
      <c r="I146" s="862">
        <f ca="1">H146-SUMIFS(実行度合表集計!$Q:$Q,実行度合表集計!$I:$I,C146,実行度合表集計!$S:$S,$A$127,実行度合表集計!$D:$D,"&lt;&gt;")*1000</f>
        <v>0</v>
      </c>
      <c r="J146" s="865">
        <f ca="1">SUMIFS(INDIRECT("実行度合表集計!C"&amp;J154,FALSE),実行度合表集計!$I:$I,C146,実行度合表集計!$S:$S,$A$127,実行度合表集計!$D:$D,"&lt;&gt;")*集計フラグ20</f>
        <v>0</v>
      </c>
      <c r="K146" s="1794">
        <f>集計グループ20</f>
        <v>0</v>
      </c>
      <c r="L146" s="1795"/>
      <c r="M146" s="1796"/>
      <c r="N146" s="862">
        <f ca="1">SUMIFS(INDIRECT("実行度合表集計!C"&amp;N154,FALSE),実行度合表集計!$I:$I,K146,実行度合表集計!$S:$S,$A$127,実行度合表集計!$D:$D,"&lt;&gt;")</f>
        <v>0</v>
      </c>
      <c r="O146" s="863" t="str">
        <f t="shared" ca="1" si="185"/>
        <v/>
      </c>
      <c r="P146" s="864">
        <f ca="1">SUMIFS(INDIRECT("実行度合表集計!C"&amp;P154,FALSE),実行度合表集計!$I:$I,K146,実行度合表集計!$S:$S,$A$127,実行度合表集計!$D:$D,"&lt;&gt;")</f>
        <v>0</v>
      </c>
      <c r="Q146" s="862">
        <f ca="1">P146-SUMIFS(実行度合表集計!$Q:$Q,実行度合表集計!$I:$I,K146,実行度合表集計!$S:$S,$A$127,実行度合表集計!$D:$D,"&lt;&gt;")*1000</f>
        <v>0</v>
      </c>
      <c r="R146" s="865">
        <f ca="1">SUMIFS(INDIRECT("実行度合表集計!C"&amp;R154,FALSE),実行度合表集計!$I:$I,K146,実行度合表集計!$S:$S,$A$127,実行度合表集計!$D:$D,"&lt;&gt;")*集計フラグ20</f>
        <v>0</v>
      </c>
      <c r="S146" s="1794">
        <f>集計グループ20</f>
        <v>0</v>
      </c>
      <c r="T146" s="1795"/>
      <c r="U146" s="1796"/>
      <c r="V146" s="862">
        <f ca="1">SUMIFS(INDIRECT("実行度合表集計!C"&amp;V154,FALSE),実行度合表集計!$I:$I,S146,実行度合表集計!$S:$S,$A$127,実行度合表集計!$D:$D,"&lt;&gt;")</f>
        <v>0</v>
      </c>
      <c r="W146" s="863" t="str">
        <f t="shared" ca="1" si="186"/>
        <v/>
      </c>
      <c r="X146" s="864">
        <f ca="1">SUMIFS(INDIRECT("実行度合表集計!C"&amp;X154,FALSE),実行度合表集計!$I:$I,S146,実行度合表集計!$S:$S,$A$127,実行度合表集計!$D:$D,"&lt;&gt;")</f>
        <v>0</v>
      </c>
      <c r="Y146" s="862">
        <f ca="1">X146-SUMIFS(実行度合表集計!$Q:$Q,実行度合表集計!$I:$I,S146,実行度合表集計!$S:$S,$A$127,実行度合表集計!$D:$D,"&lt;&gt;")*1000</f>
        <v>0</v>
      </c>
      <c r="Z146" s="865">
        <f ca="1">SUMIFS(INDIRECT("実行度合表集計!C"&amp;Z154,FALSE),実行度合表集計!$I:$I,S146,実行度合表集計!$S:$S,$A$127,実行度合表集計!$D:$D,"&lt;&gt;")*集計フラグ20</f>
        <v>0</v>
      </c>
      <c r="AA146" s="866">
        <f t="shared" ca="1" si="176"/>
        <v>0</v>
      </c>
      <c r="AB146" s="863" t="str">
        <f t="shared" ca="1" si="187"/>
        <v/>
      </c>
      <c r="AC146" s="862">
        <f t="shared" ca="1" si="177"/>
        <v>0</v>
      </c>
      <c r="AD146" s="865">
        <f t="shared" ca="1" si="178"/>
        <v>0</v>
      </c>
      <c r="AE146" s="1659"/>
      <c r="AF146" s="854" t="s">
        <v>305</v>
      </c>
      <c r="AG146" s="1794">
        <f>集計グループ20</f>
        <v>0</v>
      </c>
      <c r="AH146" s="1795"/>
      <c r="AI146" s="1796"/>
      <c r="AJ146" s="862">
        <f ca="1">SUMIFS(INDIRECT("実行度合表集計!C"&amp;AJ154,FALSE),実行度合表集計!$I:$I,AG146,実行度合表集計!$S:$S,$A$127,実行度合表集計!$D:$D,"&lt;&gt;")</f>
        <v>0</v>
      </c>
      <c r="AK146" s="863" t="str">
        <f t="shared" ca="1" si="188"/>
        <v/>
      </c>
      <c r="AL146" s="864">
        <f ca="1">SUMIFS(INDIRECT("実行度合表集計!C"&amp;AL154,FALSE),実行度合表集計!$I:$I,AG146,実行度合表集計!$S:$S,$A$127,実行度合表集計!$D:$D,"&lt;&gt;")</f>
        <v>0</v>
      </c>
      <c r="AM146" s="862">
        <f ca="1">AL146-SUMIFS(実行度合表集計!$Q:$Q,実行度合表集計!$I:$I,AG146,実行度合表集計!$S:$S,$A$127,実行度合表集計!$D:$D,"&lt;&gt;")*1000</f>
        <v>0</v>
      </c>
      <c r="AN146" s="865">
        <f ca="1">SUMIFS(INDIRECT("実行度合表集計!C"&amp;AN154,FALSE),実行度合表集計!$I:$I,AG146,実行度合表集計!$S:$S,$A$127,実行度合表集計!$D:$D,"&lt;&gt;")*集計フラグ20</f>
        <v>0</v>
      </c>
      <c r="AO146" s="1794">
        <f>集計グループ20</f>
        <v>0</v>
      </c>
      <c r="AP146" s="1795"/>
      <c r="AQ146" s="1796"/>
      <c r="AR146" s="862">
        <f ca="1">SUMIFS(INDIRECT("実行度合表集計!C"&amp;AR154,FALSE),実行度合表集計!$I:$I,AO146,実行度合表集計!$S:$S,$A$127,実行度合表集計!$D:$D,"&lt;&gt;")</f>
        <v>0</v>
      </c>
      <c r="AS146" s="863" t="str">
        <f t="shared" ca="1" si="189"/>
        <v/>
      </c>
      <c r="AT146" s="864">
        <f ca="1">SUMIFS(INDIRECT("実行度合表集計!C"&amp;AT154,FALSE),実行度合表集計!$I:$I,AO146,実行度合表集計!$S:$S,$A$127,実行度合表集計!$D:$D,"&lt;&gt;")</f>
        <v>0</v>
      </c>
      <c r="AU146" s="862">
        <f ca="1">AT146-SUMIFS(実行度合表集計!$Q:$Q,実行度合表集計!$I:$I,AO146,実行度合表集計!$S:$S,$A$127,実行度合表集計!$D:$D,"&lt;&gt;")*1000</f>
        <v>0</v>
      </c>
      <c r="AV146" s="865">
        <f ca="1">SUMIFS(INDIRECT("実行度合表集計!C"&amp;AV154,FALSE),実行度合表集計!$I:$I,AO146,実行度合表集計!$S:$S,$A$127,実行度合表集計!$D:$D,"&lt;&gt;")*集計フラグ20</f>
        <v>0</v>
      </c>
      <c r="AW146" s="1794">
        <f>集計グループ20</f>
        <v>0</v>
      </c>
      <c r="AX146" s="1795"/>
      <c r="AY146" s="1796"/>
      <c r="AZ146" s="862">
        <f ca="1">SUMIFS(INDIRECT("実行度合表集計!C"&amp;AZ154,FALSE),実行度合表集計!$I:$I,AW146,実行度合表集計!$S:$S,$A$127,実行度合表集計!$D:$D,"&lt;&gt;")</f>
        <v>0</v>
      </c>
      <c r="BA146" s="863" t="str">
        <f t="shared" ca="1" si="190"/>
        <v/>
      </c>
      <c r="BB146" s="864">
        <f ca="1">SUMIFS(INDIRECT("実行度合表集計!C"&amp;BB154,FALSE),実行度合表集計!$I:$I,AW146,実行度合表集計!$S:$S,$A$127,実行度合表集計!$D:$D,"&lt;&gt;")</f>
        <v>0</v>
      </c>
      <c r="BC146" s="862">
        <f ca="1">BB146-SUMIFS(実行度合表集計!$Q:$Q,実行度合表集計!$I:$I,AW146,実行度合表集計!$S:$S,$A$127,実行度合表集計!$D:$D,"&lt;&gt;")*1000</f>
        <v>0</v>
      </c>
      <c r="BD146" s="865">
        <f ca="1">SUMIFS(INDIRECT("実行度合表集計!C"&amp;BD154,FALSE),実行度合表集計!$I:$I,AW146,実行度合表集計!$S:$S,$A$127,実行度合表集計!$D:$D,"&lt;&gt;")*集計フラグ20</f>
        <v>0</v>
      </c>
      <c r="BE146" s="866">
        <f t="shared" ca="1" si="179"/>
        <v>0</v>
      </c>
      <c r="BF146" s="863" t="str">
        <f t="shared" ca="1" si="204"/>
        <v/>
      </c>
      <c r="BG146" s="862">
        <f t="shared" ca="1" si="180"/>
        <v>0</v>
      </c>
      <c r="BH146" s="867">
        <f t="shared" ca="1" si="181"/>
        <v>0</v>
      </c>
      <c r="BI146" s="1659"/>
      <c r="BJ146" s="854" t="s">
        <v>305</v>
      </c>
      <c r="BK146" s="1794">
        <f>集計グループ20</f>
        <v>0</v>
      </c>
      <c r="BL146" s="1795"/>
      <c r="BM146" s="1796"/>
      <c r="BN146" s="862">
        <f ca="1">SUMIFS(INDIRECT("実行度合表集計!C"&amp;BN154,FALSE),実行度合表集計!$I:$I,BK146,実行度合表集計!$S:$S,$A$127,実行度合表集計!$D:$D,"&lt;&gt;")</f>
        <v>0</v>
      </c>
      <c r="BO146" s="863" t="str">
        <f t="shared" ca="1" si="192"/>
        <v/>
      </c>
      <c r="BP146" s="864">
        <f ca="1">SUMIFS(INDIRECT("実行度合表集計!C"&amp;BP154,FALSE),実行度合表集計!$I:$I,BK146,実行度合表集計!$S:$S,$A$127,実行度合表集計!$D:$D,"&lt;&gt;")</f>
        <v>0</v>
      </c>
      <c r="BQ146" s="862">
        <f ca="1">BP146-SUMIFS(実行度合表集計!$Q:$Q,実行度合表集計!$I:$I,BK146,実行度合表集計!$S:$S,$A$127,実行度合表集計!$D:$D,"&lt;&gt;")*1000</f>
        <v>0</v>
      </c>
      <c r="BR146" s="865">
        <f ca="1">SUMIFS(INDIRECT("実行度合表集計!C"&amp;BR154,FALSE),実行度合表集計!$I:$I,BK146,実行度合表集計!$S:$S,$A$127,実行度合表集計!$D:$D,"&lt;&gt;")*集計フラグ20</f>
        <v>0</v>
      </c>
      <c r="BS146" s="1794">
        <f>集計グループ20</f>
        <v>0</v>
      </c>
      <c r="BT146" s="1795"/>
      <c r="BU146" s="1796"/>
      <c r="BV146" s="862">
        <f ca="1">SUMIFS(INDIRECT("実行度合表集計!C"&amp;BV154,FALSE),実行度合表集計!$I:$I,BS146,実行度合表集計!$S:$S,$A$127,実行度合表集計!$D:$D,"&lt;&gt;")</f>
        <v>0</v>
      </c>
      <c r="BW146" s="863" t="str">
        <f t="shared" ca="1" si="193"/>
        <v/>
      </c>
      <c r="BX146" s="864">
        <f ca="1">SUMIFS(INDIRECT("実行度合表集計!C"&amp;BX154,FALSE),実行度合表集計!$I:$I,BS146,実行度合表集計!$S:$S,$A$127,実行度合表集計!$D:$D,"&lt;&gt;")</f>
        <v>0</v>
      </c>
      <c r="BY146" s="862">
        <f ca="1">BX146-SUMIFS(実行度合表集計!$Q:$Q,実行度合表集計!$I:$I,BS146,実行度合表集計!$S:$S,$A$127,実行度合表集計!$D:$D,"&lt;&gt;")*1000</f>
        <v>0</v>
      </c>
      <c r="BZ146" s="865">
        <f ca="1">SUMIFS(INDIRECT("実行度合表集計!C"&amp;BZ154,FALSE),実行度合表集計!$I:$I,BS146,実行度合表集計!$S:$S,$A$127,実行度合表集計!$D:$D,"&lt;&gt;")*集計フラグ20</f>
        <v>0</v>
      </c>
      <c r="CA146" s="1794">
        <f>集計グループ20</f>
        <v>0</v>
      </c>
      <c r="CB146" s="1795"/>
      <c r="CC146" s="1796"/>
      <c r="CD146" s="862">
        <f ca="1">SUMIFS(INDIRECT("実行度合表集計!C"&amp;CD154,FALSE),実行度合表集計!$I:$I,CA146,実行度合表集計!$S:$S,$A$127,実行度合表集計!$D:$D,"&lt;&gt;")</f>
        <v>0</v>
      </c>
      <c r="CE146" s="863" t="str">
        <f t="shared" ca="1" si="194"/>
        <v/>
      </c>
      <c r="CF146" s="864">
        <f ca="1">SUMIFS(INDIRECT("実行度合表集計!C"&amp;CF154,FALSE),実行度合表集計!$I:$I,CA146,実行度合表集計!$S:$S,$A$127,実行度合表集計!$D:$D,"&lt;&gt;")</f>
        <v>0</v>
      </c>
      <c r="CG146" s="862">
        <f ca="1">CF146-SUMIFS(実行度合表集計!$Q:$Q,実行度合表集計!$I:$I,CA146,実行度合表集計!$S:$S,$A$127,実行度合表集計!$D:$D,"&lt;&gt;")*1000</f>
        <v>0</v>
      </c>
      <c r="CH146" s="865">
        <f ca="1">SUMIFS(INDIRECT("実行度合表集計!C"&amp;CH154,FALSE),実行度合表集計!$I:$I,CA146,実行度合表集計!$S:$S,$A$127,実行度合表集計!$D:$D,"&lt;&gt;")*集計フラグ20</f>
        <v>0</v>
      </c>
      <c r="CI146" s="866">
        <f t="shared" ca="1" si="195"/>
        <v>0</v>
      </c>
      <c r="CJ146" s="863" t="str">
        <f t="shared" ca="1" si="205"/>
        <v/>
      </c>
      <c r="CK146" s="862">
        <f t="shared" ca="1" si="197"/>
        <v>0</v>
      </c>
      <c r="CL146" s="865">
        <f t="shared" ca="1" si="198"/>
        <v>0</v>
      </c>
      <c r="CM146" s="1659"/>
      <c r="CN146" s="854" t="s">
        <v>305</v>
      </c>
      <c r="CO146" s="1794">
        <f>集計グループ20</f>
        <v>0</v>
      </c>
      <c r="CP146" s="1795"/>
      <c r="CQ146" s="1796"/>
      <c r="CR146" s="862">
        <f ca="1">SUMIFS(INDIRECT("実行度合表集計!C"&amp;CR154,FALSE),実行度合表集計!$I:$I,CO146,実行度合表集計!$S:$S,$A$127,実行度合表集計!$D:$D,"&lt;&gt;")</f>
        <v>0</v>
      </c>
      <c r="CS146" s="863" t="str">
        <f t="shared" ca="1" si="199"/>
        <v/>
      </c>
      <c r="CT146" s="864">
        <f ca="1">SUMIFS(INDIRECT("実行度合表集計!C"&amp;CT154,FALSE),実行度合表集計!$I:$I,CO146,実行度合表集計!$S:$S,$A$127,実行度合表集計!$D:$D,"&lt;&gt;")</f>
        <v>0</v>
      </c>
      <c r="CU146" s="862">
        <f ca="1">CT146-SUMIFS(実行度合表集計!$Q:$Q,実行度合表集計!$I:$I,CO146,実行度合表集計!$S:$S,$A$127,実行度合表集計!$D:$D,"&lt;&gt;")*1000</f>
        <v>0</v>
      </c>
      <c r="CV146" s="865">
        <f ca="1">SUMIFS(INDIRECT("実行度合表集計!C"&amp;CV154,FALSE),実行度合表集計!$I:$I,CO146,実行度合表集計!$S:$S,$A$127,実行度合表集計!$D:$D,"&lt;&gt;")*集計フラグ20</f>
        <v>0</v>
      </c>
      <c r="CW146" s="1794">
        <f>集計グループ20</f>
        <v>0</v>
      </c>
      <c r="CX146" s="1795"/>
      <c r="CY146" s="1796"/>
      <c r="CZ146" s="862">
        <f ca="1">SUMIFS(INDIRECT("実行度合表集計!C"&amp;CZ154,FALSE),実行度合表集計!$I:$I,CW146,実行度合表集計!$S:$S,$A$127,実行度合表集計!$D:$D,"&lt;&gt;")</f>
        <v>0</v>
      </c>
      <c r="DA146" s="863" t="str">
        <f t="shared" ca="1" si="200"/>
        <v/>
      </c>
      <c r="DB146" s="864">
        <f ca="1">SUMIFS(INDIRECT("実行度合表集計!C"&amp;DB154,FALSE),実行度合表集計!$I:$I,CW146,実行度合表集計!$S:$S,$A$127,実行度合表集計!$D:$D,"&lt;&gt;")</f>
        <v>0</v>
      </c>
      <c r="DC146" s="862">
        <f ca="1">DB146-SUMIFS(実行度合表集計!$Q:$Q,実行度合表集計!$I:$I,CW146,実行度合表集計!$S:$S,$A$127,実行度合表集計!$D:$D,"&lt;&gt;")*1000</f>
        <v>0</v>
      </c>
      <c r="DD146" s="865">
        <f ca="1">SUMIFS(INDIRECT("実行度合表集計!C"&amp;DD154,FALSE),実行度合表集計!$I:$I,CW146,実行度合表集計!$S:$S,$A$127,実行度合表集計!$D:$D,"&lt;&gt;")*集計フラグ20</f>
        <v>0</v>
      </c>
      <c r="DE146" s="1794">
        <f>集計グループ20</f>
        <v>0</v>
      </c>
      <c r="DF146" s="1795"/>
      <c r="DG146" s="1796"/>
      <c r="DH146" s="862">
        <f ca="1">SUMIFS(INDIRECT("実行度合表集計!C"&amp;DH154,FALSE),実行度合表集計!$I:$I,DE146,実行度合表集計!$S:$S,$A$127,実行度合表集計!$D:$D,"&lt;&gt;")</f>
        <v>0</v>
      </c>
      <c r="DI146" s="863" t="str">
        <f t="shared" ca="1" si="201"/>
        <v/>
      </c>
      <c r="DJ146" s="864">
        <f ca="1">SUMIFS(INDIRECT("実行度合表集計!C"&amp;DJ154,FALSE),実行度合表集計!$I:$I,DE146,実行度合表集計!$S:$S,$A$127,実行度合表集計!$D:$D,"&lt;&gt;")</f>
        <v>0</v>
      </c>
      <c r="DK146" s="862">
        <f ca="1">DJ146-SUMIFS(実行度合表集計!$Q:$Q,実行度合表集計!$I:$I,DE146,実行度合表集計!$S:$S,$A$127,実行度合表集計!$D:$D,"&lt;&gt;")*1000</f>
        <v>0</v>
      </c>
      <c r="DL146" s="865">
        <f ca="1">SUMIFS(INDIRECT("実行度合表集計!C"&amp;DL154,FALSE),実行度合表集計!$I:$I,DE146,実行度合表集計!$S:$S,$A$127,実行度合表集計!$D:$D,"&lt;&gt;")*集計フラグ20</f>
        <v>0</v>
      </c>
      <c r="DM146" s="866">
        <f t="shared" ca="1" si="182"/>
        <v>0</v>
      </c>
      <c r="DN146" s="863" t="str">
        <f t="shared" ca="1" si="202"/>
        <v/>
      </c>
      <c r="DO146" s="862">
        <f t="shared" ca="1" si="203"/>
        <v>0</v>
      </c>
      <c r="DP146" s="867">
        <f t="shared" ca="1" si="183"/>
        <v>0</v>
      </c>
      <c r="DR146" s="851"/>
      <c r="DS146" s="852"/>
      <c r="DT146" s="853"/>
    </row>
    <row r="147" spans="1:124" ht="14.1" customHeight="1" thickBot="1" x14ac:dyDescent="0.3">
      <c r="A147" s="1693" t="s">
        <v>44</v>
      </c>
      <c r="B147" s="827"/>
      <c r="C147" s="931" t="s">
        <v>45</v>
      </c>
      <c r="D147" s="831" t="s">
        <v>29</v>
      </c>
      <c r="E147" s="932" t="s">
        <v>28</v>
      </c>
      <c r="F147" s="933" t="s">
        <v>306</v>
      </c>
      <c r="G147" s="1686" t="s">
        <v>46</v>
      </c>
      <c r="H147" s="1687"/>
      <c r="I147" s="1688"/>
      <c r="J147" s="1692"/>
      <c r="K147" s="931" t="s">
        <v>45</v>
      </c>
      <c r="L147" s="831" t="s">
        <v>29</v>
      </c>
      <c r="M147" s="932" t="s">
        <v>28</v>
      </c>
      <c r="N147" s="933" t="s">
        <v>306</v>
      </c>
      <c r="O147" s="1686" t="s">
        <v>46</v>
      </c>
      <c r="P147" s="1687"/>
      <c r="Q147" s="1688"/>
      <c r="R147" s="1692"/>
      <c r="S147" s="931" t="s">
        <v>45</v>
      </c>
      <c r="T147" s="831" t="s">
        <v>29</v>
      </c>
      <c r="U147" s="932" t="s">
        <v>28</v>
      </c>
      <c r="V147" s="933" t="s">
        <v>306</v>
      </c>
      <c r="W147" s="1686" t="s">
        <v>46</v>
      </c>
      <c r="X147" s="1687"/>
      <c r="Y147" s="1688"/>
      <c r="Z147" s="1688"/>
      <c r="AA147" s="1790" t="s">
        <v>340</v>
      </c>
      <c r="AB147" s="1788"/>
      <c r="AC147" s="1788" t="s">
        <v>341</v>
      </c>
      <c r="AD147" s="1789"/>
      <c r="AE147" s="1693" t="s">
        <v>44</v>
      </c>
      <c r="AF147" s="827"/>
      <c r="AG147" s="931" t="s">
        <v>45</v>
      </c>
      <c r="AH147" s="831" t="s">
        <v>29</v>
      </c>
      <c r="AI147" s="932" t="s">
        <v>28</v>
      </c>
      <c r="AJ147" s="933" t="s">
        <v>306</v>
      </c>
      <c r="AK147" s="1686" t="s">
        <v>46</v>
      </c>
      <c r="AL147" s="1687"/>
      <c r="AM147" s="1688"/>
      <c r="AN147" s="1692"/>
      <c r="AO147" s="931" t="s">
        <v>45</v>
      </c>
      <c r="AP147" s="831" t="s">
        <v>29</v>
      </c>
      <c r="AQ147" s="932" t="s">
        <v>28</v>
      </c>
      <c r="AR147" s="933" t="s">
        <v>306</v>
      </c>
      <c r="AS147" s="1686" t="s">
        <v>46</v>
      </c>
      <c r="AT147" s="1687"/>
      <c r="AU147" s="1688"/>
      <c r="AV147" s="1692"/>
      <c r="AW147" s="931" t="s">
        <v>45</v>
      </c>
      <c r="AX147" s="831" t="s">
        <v>29</v>
      </c>
      <c r="AY147" s="932" t="s">
        <v>28</v>
      </c>
      <c r="AZ147" s="933" t="s">
        <v>306</v>
      </c>
      <c r="BA147" s="1686" t="s">
        <v>46</v>
      </c>
      <c r="BB147" s="1687"/>
      <c r="BC147" s="1688"/>
      <c r="BD147" s="1688"/>
      <c r="BE147" s="1790" t="s">
        <v>340</v>
      </c>
      <c r="BF147" s="1788"/>
      <c r="BG147" s="1788" t="s">
        <v>341</v>
      </c>
      <c r="BH147" s="1789"/>
      <c r="BI147" s="1693" t="s">
        <v>44</v>
      </c>
      <c r="BJ147" s="827"/>
      <c r="BK147" s="931" t="s">
        <v>45</v>
      </c>
      <c r="BL147" s="831" t="s">
        <v>29</v>
      </c>
      <c r="BM147" s="932" t="s">
        <v>28</v>
      </c>
      <c r="BN147" s="933" t="s">
        <v>306</v>
      </c>
      <c r="BO147" s="1686" t="s">
        <v>46</v>
      </c>
      <c r="BP147" s="1687"/>
      <c r="BQ147" s="1688"/>
      <c r="BR147" s="1692"/>
      <c r="BS147" s="931" t="s">
        <v>45</v>
      </c>
      <c r="BT147" s="831" t="s">
        <v>29</v>
      </c>
      <c r="BU147" s="932" t="s">
        <v>28</v>
      </c>
      <c r="BV147" s="933" t="s">
        <v>306</v>
      </c>
      <c r="BW147" s="1686" t="s">
        <v>46</v>
      </c>
      <c r="BX147" s="1687"/>
      <c r="BY147" s="1688"/>
      <c r="BZ147" s="1692"/>
      <c r="CA147" s="931" t="s">
        <v>45</v>
      </c>
      <c r="CB147" s="831" t="s">
        <v>29</v>
      </c>
      <c r="CC147" s="932" t="s">
        <v>28</v>
      </c>
      <c r="CD147" s="933" t="s">
        <v>306</v>
      </c>
      <c r="CE147" s="1686" t="s">
        <v>46</v>
      </c>
      <c r="CF147" s="1687"/>
      <c r="CG147" s="1688"/>
      <c r="CH147" s="1688"/>
      <c r="CI147" s="1790" t="s">
        <v>340</v>
      </c>
      <c r="CJ147" s="1788"/>
      <c r="CK147" s="1788" t="s">
        <v>341</v>
      </c>
      <c r="CL147" s="1789"/>
      <c r="CM147" s="1693" t="s">
        <v>44</v>
      </c>
      <c r="CN147" s="827"/>
      <c r="CO147" s="931" t="s">
        <v>45</v>
      </c>
      <c r="CP147" s="831" t="s">
        <v>29</v>
      </c>
      <c r="CQ147" s="932" t="s">
        <v>28</v>
      </c>
      <c r="CR147" s="933" t="s">
        <v>306</v>
      </c>
      <c r="CS147" s="1686" t="s">
        <v>46</v>
      </c>
      <c r="CT147" s="1687"/>
      <c r="CU147" s="1688"/>
      <c r="CV147" s="1692"/>
      <c r="CW147" s="931" t="s">
        <v>45</v>
      </c>
      <c r="CX147" s="831" t="s">
        <v>29</v>
      </c>
      <c r="CY147" s="932" t="s">
        <v>28</v>
      </c>
      <c r="CZ147" s="933" t="s">
        <v>306</v>
      </c>
      <c r="DA147" s="1686" t="s">
        <v>46</v>
      </c>
      <c r="DB147" s="1687"/>
      <c r="DC147" s="1688"/>
      <c r="DD147" s="1692"/>
      <c r="DE147" s="931" t="s">
        <v>45</v>
      </c>
      <c r="DF147" s="831" t="s">
        <v>29</v>
      </c>
      <c r="DG147" s="932" t="s">
        <v>28</v>
      </c>
      <c r="DH147" s="933" t="s">
        <v>306</v>
      </c>
      <c r="DI147" s="1686" t="s">
        <v>46</v>
      </c>
      <c r="DJ147" s="1687"/>
      <c r="DK147" s="1688"/>
      <c r="DL147" s="1688"/>
      <c r="DM147" s="1790" t="s">
        <v>340</v>
      </c>
      <c r="DN147" s="1788"/>
      <c r="DO147" s="1788" t="s">
        <v>341</v>
      </c>
      <c r="DP147" s="1789"/>
      <c r="DR147" s="851"/>
      <c r="DS147" s="852"/>
      <c r="DT147" s="853"/>
    </row>
    <row r="148" spans="1:124" ht="14.1" customHeight="1" x14ac:dyDescent="0.25">
      <c r="A148" s="1658"/>
      <c r="B148" s="936" t="s">
        <v>32</v>
      </c>
      <c r="C148" s="937" t="e">
        <f ca="1">SUM(J107:J126)</f>
        <v>#REF!</v>
      </c>
      <c r="D148" s="938" t="e">
        <f ca="1">F148/E148</f>
        <v>#REF!</v>
      </c>
      <c r="E148" s="939" t="e">
        <f ca="1">SUM(F107:F126)</f>
        <v>#REF!</v>
      </c>
      <c r="F148" s="940" t="e">
        <f ca="1">SUM(I107:I126)</f>
        <v>#REF!</v>
      </c>
      <c r="G148" s="1661" t="s">
        <v>47</v>
      </c>
      <c r="H148" s="941" t="e">
        <f ca="1">SUM(H107:H126)</f>
        <v>#REF!</v>
      </c>
      <c r="I148" s="1652" t="e">
        <f ca="1">IF(E151&lt;&gt;0,E152/E151,0)</f>
        <v>#REF!</v>
      </c>
      <c r="J148" s="1678"/>
      <c r="K148" s="937" t="e">
        <f ca="1">SUM(R107:R126)</f>
        <v>#REF!</v>
      </c>
      <c r="L148" s="938" t="e">
        <f ca="1">N148/M148</f>
        <v>#REF!</v>
      </c>
      <c r="M148" s="939" t="e">
        <f ca="1">SUM(N107:N126)</f>
        <v>#REF!</v>
      </c>
      <c r="N148" s="940" t="e">
        <f ca="1">SUM(Q107:Q126)</f>
        <v>#REF!</v>
      </c>
      <c r="O148" s="1661" t="s">
        <v>47</v>
      </c>
      <c r="P148" s="941" t="e">
        <f ca="1">SUM(P107:P126)</f>
        <v>#REF!</v>
      </c>
      <c r="Q148" s="1652" t="e">
        <f ca="1">IF(M151&lt;&gt;0,M152/M151,0)</f>
        <v>#REF!</v>
      </c>
      <c r="R148" s="1678"/>
      <c r="S148" s="937" t="e">
        <f ca="1">SUM(Z107:Z126)</f>
        <v>#REF!</v>
      </c>
      <c r="T148" s="938" t="e">
        <f ca="1">V148/U148</f>
        <v>#REF!</v>
      </c>
      <c r="U148" s="939" t="e">
        <f ca="1">SUM(V107:V126)</f>
        <v>#REF!</v>
      </c>
      <c r="V148" s="940" t="e">
        <f ca="1">SUM(Y107:Y126)</f>
        <v>#REF!</v>
      </c>
      <c r="W148" s="1661" t="s">
        <v>47</v>
      </c>
      <c r="X148" s="941" t="e">
        <f ca="1">SUM(X107:X126)</f>
        <v>#REF!</v>
      </c>
      <c r="Y148" s="1652" t="e">
        <f ca="1">IF(U151&lt;&gt;0,U152/U151,0)</f>
        <v>#REF!</v>
      </c>
      <c r="Z148" s="1682"/>
      <c r="AA148" s="1466" t="e">
        <f ca="1">SUM(AA107:AA126)</f>
        <v>#REF!</v>
      </c>
      <c r="AB148" s="1448" t="e">
        <f ca="1">AC148/AA148</f>
        <v>#REF!</v>
      </c>
      <c r="AC148" s="1470" t="e">
        <f ca="1">SUM(AA127:AA146)</f>
        <v>#REF!</v>
      </c>
      <c r="AD148" s="1474" t="s">
        <v>349</v>
      </c>
      <c r="AE148" s="1658"/>
      <c r="AF148" s="936" t="s">
        <v>32</v>
      </c>
      <c r="AG148" s="937" t="e">
        <f ca="1">SUM(AN107:AN126)</f>
        <v>#REF!</v>
      </c>
      <c r="AH148" s="938" t="e">
        <f ca="1">AJ148/AI148</f>
        <v>#REF!</v>
      </c>
      <c r="AI148" s="939" t="e">
        <f ca="1">SUM(AJ107:AJ126)</f>
        <v>#REF!</v>
      </c>
      <c r="AJ148" s="940" t="e">
        <f ca="1">SUM(AM107:AM126)</f>
        <v>#REF!</v>
      </c>
      <c r="AK148" s="1661" t="s">
        <v>47</v>
      </c>
      <c r="AL148" s="941" t="e">
        <f ca="1">SUM(AL107:AL126)</f>
        <v>#REF!</v>
      </c>
      <c r="AM148" s="1652" t="e">
        <f ca="1">IF(AI151&lt;&gt;0,AI152/AI151,0)</f>
        <v>#REF!</v>
      </c>
      <c r="AN148" s="1678"/>
      <c r="AO148" s="937" t="e">
        <f ca="1">SUM(AV107:AV126)</f>
        <v>#REF!</v>
      </c>
      <c r="AP148" s="938" t="e">
        <f ca="1">AR148/AQ148</f>
        <v>#REF!</v>
      </c>
      <c r="AQ148" s="939" t="e">
        <f ca="1">SUM(AR107:AR126)</f>
        <v>#REF!</v>
      </c>
      <c r="AR148" s="940" t="e">
        <f ca="1">SUM(AU107:AU126)</f>
        <v>#REF!</v>
      </c>
      <c r="AS148" s="1661" t="s">
        <v>47</v>
      </c>
      <c r="AT148" s="941" t="e">
        <f ca="1">SUM(AT107:AT126)</f>
        <v>#REF!</v>
      </c>
      <c r="AU148" s="1652" t="e">
        <f ca="1">IF(AQ151&lt;&gt;0,AQ152/AQ151,0)</f>
        <v>#REF!</v>
      </c>
      <c r="AV148" s="1678"/>
      <c r="AW148" s="937" t="e">
        <f ca="1">SUM(BD107:BD126)</f>
        <v>#REF!</v>
      </c>
      <c r="AX148" s="938" t="e">
        <f ca="1">AZ148/AY148</f>
        <v>#REF!</v>
      </c>
      <c r="AY148" s="939" t="e">
        <f ca="1">SUM(AZ107:AZ126)</f>
        <v>#REF!</v>
      </c>
      <c r="AZ148" s="940" t="e">
        <f ca="1">SUM(BC107:BC126)</f>
        <v>#REF!</v>
      </c>
      <c r="BA148" s="1661" t="s">
        <v>47</v>
      </c>
      <c r="BB148" s="941" t="e">
        <f ca="1">SUM(BB107:BB126)</f>
        <v>#REF!</v>
      </c>
      <c r="BC148" s="1652" t="e">
        <f ca="1">IF(AY151&lt;&gt;0,AY152/AY151,0)</f>
        <v>#REF!</v>
      </c>
      <c r="BD148" s="1682"/>
      <c r="BE148" s="1466" t="e">
        <f ca="1">SUM(BE107:BE126)</f>
        <v>#REF!</v>
      </c>
      <c r="BF148" s="1448" t="e">
        <f ca="1">BG148/BE148</f>
        <v>#REF!</v>
      </c>
      <c r="BG148" s="1470" t="e">
        <f ca="1">SUM(BE127:BE146)</f>
        <v>#REF!</v>
      </c>
      <c r="BH148" s="1474" t="s">
        <v>349</v>
      </c>
      <c r="BI148" s="1658"/>
      <c r="BJ148" s="936" t="s">
        <v>32</v>
      </c>
      <c r="BK148" s="937" t="e">
        <f ca="1">SUM(BR107:BR126)</f>
        <v>#REF!</v>
      </c>
      <c r="BL148" s="938" t="e">
        <f ca="1">BN148/BM148</f>
        <v>#REF!</v>
      </c>
      <c r="BM148" s="939" t="e">
        <f ca="1">SUM(BN107:BN126)</f>
        <v>#REF!</v>
      </c>
      <c r="BN148" s="940" t="e">
        <f ca="1">SUM(BQ107:BQ126)</f>
        <v>#REF!</v>
      </c>
      <c r="BO148" s="1661" t="s">
        <v>47</v>
      </c>
      <c r="BP148" s="941" t="e">
        <f ca="1">SUM(BP107:BP126)</f>
        <v>#REF!</v>
      </c>
      <c r="BQ148" s="1652" t="e">
        <f ca="1">IF(BM151&lt;&gt;0,BM152/BM151,0)</f>
        <v>#REF!</v>
      </c>
      <c r="BR148" s="1678"/>
      <c r="BS148" s="937" t="e">
        <f ca="1">SUM(BZ107:BZ126)</f>
        <v>#REF!</v>
      </c>
      <c r="BT148" s="938" t="e">
        <f ca="1">BV148/BU148</f>
        <v>#REF!</v>
      </c>
      <c r="BU148" s="939" t="e">
        <f ca="1">SUM(BV107:BV126)</f>
        <v>#REF!</v>
      </c>
      <c r="BV148" s="940" t="e">
        <f ca="1">SUM(BY107:BY126)</f>
        <v>#REF!</v>
      </c>
      <c r="BW148" s="1661" t="s">
        <v>47</v>
      </c>
      <c r="BX148" s="941" t="e">
        <f ca="1">SUM(BX107:BX126)</f>
        <v>#REF!</v>
      </c>
      <c r="BY148" s="1652" t="e">
        <f ca="1">IF(BU151&lt;&gt;0,BU152/BU151,0)</f>
        <v>#REF!</v>
      </c>
      <c r="BZ148" s="1678"/>
      <c r="CA148" s="937" t="e">
        <f ca="1">SUM(CH107:CH126)</f>
        <v>#REF!</v>
      </c>
      <c r="CB148" s="938" t="e">
        <f ca="1">CD148/CC148</f>
        <v>#REF!</v>
      </c>
      <c r="CC148" s="939" t="e">
        <f ca="1">SUM(CD107:CD126)</f>
        <v>#REF!</v>
      </c>
      <c r="CD148" s="940" t="e">
        <f ca="1">SUM(CG107:CG126)</f>
        <v>#REF!</v>
      </c>
      <c r="CE148" s="1661" t="s">
        <v>47</v>
      </c>
      <c r="CF148" s="941" t="e">
        <f ca="1">SUM(CF107:CF126)</f>
        <v>#REF!</v>
      </c>
      <c r="CG148" s="1652" t="e">
        <f ca="1">IF(CC151&lt;&gt;0,CC152/CC151,0)</f>
        <v>#REF!</v>
      </c>
      <c r="CH148" s="1682"/>
      <c r="CI148" s="1466" t="e">
        <f ca="1">SUM(CI107:CI126)</f>
        <v>#REF!</v>
      </c>
      <c r="CJ148" s="1448" t="e">
        <f ca="1">CK148/CI148</f>
        <v>#REF!</v>
      </c>
      <c r="CK148" s="1470" t="e">
        <f ca="1">SUM(CI127:CI146)</f>
        <v>#REF!</v>
      </c>
      <c r="CL148" s="1474" t="s">
        <v>349</v>
      </c>
      <c r="CM148" s="1658"/>
      <c r="CN148" s="936" t="s">
        <v>32</v>
      </c>
      <c r="CO148" s="937" t="e">
        <f ca="1">SUM(CV107:CV126)</f>
        <v>#REF!</v>
      </c>
      <c r="CP148" s="938" t="e">
        <f ca="1">CR148/CQ148</f>
        <v>#REF!</v>
      </c>
      <c r="CQ148" s="939" t="e">
        <f ca="1">SUM(CR107:CR126)</f>
        <v>#REF!</v>
      </c>
      <c r="CR148" s="940" t="e">
        <f ca="1">SUM(CU107:CU126)</f>
        <v>#REF!</v>
      </c>
      <c r="CS148" s="1661" t="s">
        <v>47</v>
      </c>
      <c r="CT148" s="941" t="e">
        <f ca="1">SUM(CT107:CT126)</f>
        <v>#REF!</v>
      </c>
      <c r="CU148" s="1652" t="e">
        <f ca="1">IF(CQ151&lt;&gt;0,CQ152/CQ151,0)</f>
        <v>#REF!</v>
      </c>
      <c r="CV148" s="1678"/>
      <c r="CW148" s="937" t="e">
        <f ca="1">SUM(DD107:DD126)</f>
        <v>#REF!</v>
      </c>
      <c r="CX148" s="938" t="e">
        <f ca="1">CZ148/CY148</f>
        <v>#REF!</v>
      </c>
      <c r="CY148" s="939" t="e">
        <f ca="1">SUM(CZ107:CZ126)</f>
        <v>#REF!</v>
      </c>
      <c r="CZ148" s="940" t="e">
        <f ca="1">SUM(DC107:DC126)</f>
        <v>#REF!</v>
      </c>
      <c r="DA148" s="1661" t="s">
        <v>47</v>
      </c>
      <c r="DB148" s="941" t="e">
        <f ca="1">SUM(DB107:DB126)</f>
        <v>#REF!</v>
      </c>
      <c r="DC148" s="1652" t="e">
        <f ca="1">IF(CY151&lt;&gt;0,CY152/CY151,0)</f>
        <v>#REF!</v>
      </c>
      <c r="DD148" s="1678"/>
      <c r="DE148" s="937" t="e">
        <f ca="1">SUM(DL107:DL126)</f>
        <v>#REF!</v>
      </c>
      <c r="DF148" s="938" t="e">
        <f ca="1">DH148/DG148</f>
        <v>#REF!</v>
      </c>
      <c r="DG148" s="939" t="e">
        <f ca="1">SUM(DH107:DH126)</f>
        <v>#REF!</v>
      </c>
      <c r="DH148" s="940" t="e">
        <f ca="1">SUM(DK107:DK126)</f>
        <v>#REF!</v>
      </c>
      <c r="DI148" s="1661" t="s">
        <v>47</v>
      </c>
      <c r="DJ148" s="941" t="e">
        <f ca="1">SUM(DJ107:DJ126)</f>
        <v>#REF!</v>
      </c>
      <c r="DK148" s="1652" t="e">
        <f ca="1">IF(DG151&lt;&gt;0,DG152/DG151,0)</f>
        <v>#REF!</v>
      </c>
      <c r="DL148" s="1682"/>
      <c r="DM148" s="1466" t="e">
        <f ca="1">SUM(DM107:DM126)</f>
        <v>#REF!</v>
      </c>
      <c r="DN148" s="1448" t="e">
        <f ca="1">DO148/DM148</f>
        <v>#REF!</v>
      </c>
      <c r="DO148" s="1470" t="e">
        <f ca="1">SUM(DM127:DM146)</f>
        <v>#REF!</v>
      </c>
      <c r="DP148" s="1474" t="s">
        <v>349</v>
      </c>
      <c r="DR148" s="974"/>
      <c r="DS148" s="922"/>
      <c r="DT148" s="930"/>
    </row>
    <row r="149" spans="1:124" ht="14.1" customHeight="1" x14ac:dyDescent="0.25">
      <c r="A149" s="1659"/>
      <c r="B149" s="946" t="s">
        <v>43</v>
      </c>
      <c r="C149" s="947" t="e">
        <f ca="1">SUM(J127:J146)</f>
        <v>#REF!</v>
      </c>
      <c r="D149" s="938" t="e">
        <f ca="1">IF(F149&lt;&gt;0,F149/E149,0)</f>
        <v>#REF!</v>
      </c>
      <c r="E149" s="948" t="e">
        <f ca="1">SUM(F127:F146)</f>
        <v>#REF!</v>
      </c>
      <c r="F149" s="949" t="e">
        <f ca="1">SUM(I127:I146)</f>
        <v>#REF!</v>
      </c>
      <c r="G149" s="1681"/>
      <c r="H149" s="1447" t="e">
        <f ca="1">SUM(H127:H146)</f>
        <v>#REF!</v>
      </c>
      <c r="I149" s="1679"/>
      <c r="J149" s="1680"/>
      <c r="K149" s="947" t="e">
        <f ca="1">SUM(R127:R146)</f>
        <v>#REF!</v>
      </c>
      <c r="L149" s="938" t="e">
        <f ca="1">IF(N149&lt;&gt;0,N149/M149,0)</f>
        <v>#REF!</v>
      </c>
      <c r="M149" s="948" t="e">
        <f ca="1">SUM(N127:N146)</f>
        <v>#REF!</v>
      </c>
      <c r="N149" s="949" t="e">
        <f ca="1">SUM(Q127:Q146)</f>
        <v>#REF!</v>
      </c>
      <c r="O149" s="1681"/>
      <c r="P149" s="1447" t="e">
        <f ca="1">SUM(P127:P146)</f>
        <v>#REF!</v>
      </c>
      <c r="Q149" s="1679"/>
      <c r="R149" s="1680"/>
      <c r="S149" s="947" t="e">
        <f ca="1">SUM(Z127:Z146)</f>
        <v>#REF!</v>
      </c>
      <c r="T149" s="938" t="e">
        <f ca="1">IF(V149&lt;&gt;0,V149/U149,0)</f>
        <v>#REF!</v>
      </c>
      <c r="U149" s="948" t="e">
        <f ca="1">SUM(V127:V146)</f>
        <v>#REF!</v>
      </c>
      <c r="V149" s="949" t="e">
        <f ca="1">SUM(Y127:Y146)</f>
        <v>#REF!</v>
      </c>
      <c r="W149" s="1681"/>
      <c r="X149" s="1447" t="e">
        <f ca="1">SUM(X127:X146)</f>
        <v>#REF!</v>
      </c>
      <c r="Y149" s="1679"/>
      <c r="Z149" s="1679"/>
      <c r="AA149" s="1467" t="e">
        <f ca="1">SUMIF(C106:Z106,"利益額",C148:Z148)</f>
        <v>#REF!</v>
      </c>
      <c r="AB149" s="1449" t="e">
        <f t="shared" ref="AB149:AB153" ca="1" si="206">AC149/AA149</f>
        <v>#REF!</v>
      </c>
      <c r="AC149" s="1471" t="e">
        <f ca="1">SUMIF(C106:Z106,"利益額",C149:Z149)</f>
        <v>#REF!</v>
      </c>
      <c r="AD149" s="1475" t="s">
        <v>350</v>
      </c>
      <c r="AE149" s="1659"/>
      <c r="AF149" s="946" t="s">
        <v>43</v>
      </c>
      <c r="AG149" s="947" t="e">
        <f ca="1">SUM(AN127:AN146)</f>
        <v>#REF!</v>
      </c>
      <c r="AH149" s="938" t="e">
        <f ca="1">IF(AJ149&lt;&gt;0,AJ149/AI149,0)</f>
        <v>#REF!</v>
      </c>
      <c r="AI149" s="948" t="e">
        <f ca="1">SUM(AJ127:AJ146)</f>
        <v>#REF!</v>
      </c>
      <c r="AJ149" s="949" t="e">
        <f ca="1">SUM(AM127:AM146)</f>
        <v>#REF!</v>
      </c>
      <c r="AK149" s="1681"/>
      <c r="AL149" s="1447" t="e">
        <f ca="1">SUM(AL127:AL146)</f>
        <v>#REF!</v>
      </c>
      <c r="AM149" s="1679"/>
      <c r="AN149" s="1680"/>
      <c r="AO149" s="947" t="e">
        <f ca="1">SUM(AV127:AV146)</f>
        <v>#REF!</v>
      </c>
      <c r="AP149" s="938" t="e">
        <f ca="1">IF(AR149&lt;&gt;0,AR149/AQ149,0)</f>
        <v>#REF!</v>
      </c>
      <c r="AQ149" s="948" t="e">
        <f ca="1">SUM(AR127:AR146)</f>
        <v>#REF!</v>
      </c>
      <c r="AR149" s="949" t="e">
        <f ca="1">SUM(AU127:AU146)</f>
        <v>#REF!</v>
      </c>
      <c r="AS149" s="1681"/>
      <c r="AT149" s="1447" t="e">
        <f ca="1">SUM(AT127:AT146)</f>
        <v>#REF!</v>
      </c>
      <c r="AU149" s="1679"/>
      <c r="AV149" s="1680"/>
      <c r="AW149" s="947" t="e">
        <f ca="1">SUM(BD127:BD146)</f>
        <v>#REF!</v>
      </c>
      <c r="AX149" s="938" t="e">
        <f ca="1">IF(AZ149&lt;&gt;0,AZ149/AY149,0)</f>
        <v>#REF!</v>
      </c>
      <c r="AY149" s="948" t="e">
        <f ca="1">SUM(AZ127:AZ146)</f>
        <v>#REF!</v>
      </c>
      <c r="AZ149" s="949" t="e">
        <f ca="1">SUM(BC127:BC146)</f>
        <v>#REF!</v>
      </c>
      <c r="BA149" s="1681"/>
      <c r="BB149" s="1447" t="e">
        <f ca="1">SUM(BB127:BB146)</f>
        <v>#REF!</v>
      </c>
      <c r="BC149" s="1679"/>
      <c r="BD149" s="1679"/>
      <c r="BE149" s="1467" t="e">
        <f ca="1">SUMIF(AG106:BD106,"利益額",AG148:BD148)+AA149</f>
        <v>#REF!</v>
      </c>
      <c r="BF149" s="1449" t="e">
        <f t="shared" ref="BF149:BF153" ca="1" si="207">BG149/BE149</f>
        <v>#REF!</v>
      </c>
      <c r="BG149" s="1471" t="e">
        <f ca="1">SUMIF(AG106:BD106,"利益額",AG149:BD149)+AC149</f>
        <v>#REF!</v>
      </c>
      <c r="BH149" s="1475" t="s">
        <v>350</v>
      </c>
      <c r="BI149" s="1659"/>
      <c r="BJ149" s="946" t="s">
        <v>43</v>
      </c>
      <c r="BK149" s="947" t="e">
        <f ca="1">SUM(BR127:BR146)</f>
        <v>#REF!</v>
      </c>
      <c r="BL149" s="938" t="e">
        <f ca="1">IF(BN149&lt;&gt;0,BN149/BM149,0)</f>
        <v>#REF!</v>
      </c>
      <c r="BM149" s="948" t="e">
        <f ca="1">SUM(BN127:BN146)</f>
        <v>#REF!</v>
      </c>
      <c r="BN149" s="949" t="e">
        <f ca="1">SUM(BQ127:BQ146)</f>
        <v>#REF!</v>
      </c>
      <c r="BO149" s="1681"/>
      <c r="BP149" s="1447" t="e">
        <f ca="1">SUM(BP127:BP146)</f>
        <v>#REF!</v>
      </c>
      <c r="BQ149" s="1679"/>
      <c r="BR149" s="1680"/>
      <c r="BS149" s="947" t="e">
        <f ca="1">SUM(BZ127:BZ146)</f>
        <v>#REF!</v>
      </c>
      <c r="BT149" s="938" t="e">
        <f ca="1">IF(BV149&lt;&gt;0,BV149/BU149,0)</f>
        <v>#REF!</v>
      </c>
      <c r="BU149" s="948" t="e">
        <f ca="1">SUM(BV127:BV146)</f>
        <v>#REF!</v>
      </c>
      <c r="BV149" s="949" t="e">
        <f ca="1">SUM(BY127:BY146)</f>
        <v>#REF!</v>
      </c>
      <c r="BW149" s="1681"/>
      <c r="BX149" s="1447" t="e">
        <f ca="1">SUM(BX127:BX146)</f>
        <v>#REF!</v>
      </c>
      <c r="BY149" s="1679"/>
      <c r="BZ149" s="1680"/>
      <c r="CA149" s="947" t="e">
        <f ca="1">SUM(CH127:CH146)</f>
        <v>#REF!</v>
      </c>
      <c r="CB149" s="938" t="e">
        <f ca="1">IF(CD149&lt;&gt;0,CD149/CC149,0)</f>
        <v>#REF!</v>
      </c>
      <c r="CC149" s="948" t="e">
        <f ca="1">SUM(CD127:CD146)</f>
        <v>#REF!</v>
      </c>
      <c r="CD149" s="949" t="e">
        <f ca="1">SUM(CG127:CG146)</f>
        <v>#REF!</v>
      </c>
      <c r="CE149" s="1681"/>
      <c r="CF149" s="1447" t="e">
        <f ca="1">SUM(CF127:CF146)</f>
        <v>#REF!</v>
      </c>
      <c r="CG149" s="1679"/>
      <c r="CH149" s="1679"/>
      <c r="CI149" s="1467" t="e">
        <f ca="1">SUMIF(BK106:CH106,"利益額",BK148:CH148)</f>
        <v>#REF!</v>
      </c>
      <c r="CJ149" s="1449" t="e">
        <f t="shared" ref="CJ149:CJ153" ca="1" si="208">CK149/CI149</f>
        <v>#REF!</v>
      </c>
      <c r="CK149" s="1471" t="e">
        <f ca="1">SUMIF(BK106:CH106,"利益額",BK149:CH149)</f>
        <v>#REF!</v>
      </c>
      <c r="CL149" s="1475" t="s">
        <v>350</v>
      </c>
      <c r="CM149" s="1659"/>
      <c r="CN149" s="946" t="s">
        <v>43</v>
      </c>
      <c r="CO149" s="947" t="e">
        <f ca="1">SUM(CV127:CV146)</f>
        <v>#REF!</v>
      </c>
      <c r="CP149" s="938" t="e">
        <f ca="1">IF(CR149&lt;&gt;0,CR149/CQ149,0)</f>
        <v>#REF!</v>
      </c>
      <c r="CQ149" s="948" t="e">
        <f ca="1">SUM(CR127:CR146)</f>
        <v>#REF!</v>
      </c>
      <c r="CR149" s="949" t="e">
        <f ca="1">SUM(CU127:CU146)</f>
        <v>#REF!</v>
      </c>
      <c r="CS149" s="1681"/>
      <c r="CT149" s="1447" t="e">
        <f ca="1">SUM(CT127:CT146)</f>
        <v>#REF!</v>
      </c>
      <c r="CU149" s="1679"/>
      <c r="CV149" s="1680"/>
      <c r="CW149" s="947" t="e">
        <f ca="1">SUM(DD127:DD146)</f>
        <v>#REF!</v>
      </c>
      <c r="CX149" s="938" t="e">
        <f ca="1">IF(CZ149&lt;&gt;0,CZ149/CY149,0)</f>
        <v>#REF!</v>
      </c>
      <c r="CY149" s="948" t="e">
        <f ca="1">SUM(CZ127:CZ146)</f>
        <v>#REF!</v>
      </c>
      <c r="CZ149" s="949" t="e">
        <f ca="1">SUM(DC127:DC146)</f>
        <v>#REF!</v>
      </c>
      <c r="DA149" s="1681"/>
      <c r="DB149" s="1447" t="e">
        <f ca="1">SUM(DB127:DB146)</f>
        <v>#REF!</v>
      </c>
      <c r="DC149" s="1679"/>
      <c r="DD149" s="1680"/>
      <c r="DE149" s="947" t="e">
        <f ca="1">SUM(DL127:DL146)</f>
        <v>#REF!</v>
      </c>
      <c r="DF149" s="938" t="e">
        <f ca="1">IF(DH149&lt;&gt;0,DH149/DG149,0)</f>
        <v>#REF!</v>
      </c>
      <c r="DG149" s="948" t="e">
        <f ca="1">SUM(DH127:DH146)</f>
        <v>#REF!</v>
      </c>
      <c r="DH149" s="949" t="e">
        <f ca="1">SUM(DK127:DK146)</f>
        <v>#REF!</v>
      </c>
      <c r="DI149" s="1681"/>
      <c r="DJ149" s="1447" t="e">
        <f ca="1">SUM(DJ127:DJ146)</f>
        <v>#REF!</v>
      </c>
      <c r="DK149" s="1679"/>
      <c r="DL149" s="1679"/>
      <c r="DM149" s="1467" t="e">
        <f ca="1">SUMIF(CO106:DL106,"利益額",CO148:DL148)+BE149+CI149</f>
        <v>#REF!</v>
      </c>
      <c r="DN149" s="1449" t="e">
        <f t="shared" ref="DN149:DN153" ca="1" si="209">DO149/DM149</f>
        <v>#REF!</v>
      </c>
      <c r="DO149" s="1471" t="e">
        <f ca="1">SUMIF(CO106:DL106,"利益額",CO149:DL149)+BG149+CK149</f>
        <v>#REF!</v>
      </c>
      <c r="DP149" s="1475" t="s">
        <v>350</v>
      </c>
      <c r="DR149" s="934" t="s">
        <v>45</v>
      </c>
      <c r="DS149" s="935" t="s">
        <v>307</v>
      </c>
    </row>
    <row r="150" spans="1:124" ht="14.1" customHeight="1" x14ac:dyDescent="0.25">
      <c r="A150" s="1660"/>
      <c r="B150" s="952" t="s">
        <v>48</v>
      </c>
      <c r="C150" s="953" t="e">
        <f ca="1">C149-C148</f>
        <v>#REF!</v>
      </c>
      <c r="D150" s="954"/>
      <c r="E150" s="955" t="e">
        <f ca="1">E149-E148</f>
        <v>#REF!</v>
      </c>
      <c r="F150" s="956" t="e">
        <f ca="1">F149-F148</f>
        <v>#REF!</v>
      </c>
      <c r="G150" s="1672"/>
      <c r="H150" s="1673"/>
      <c r="I150" s="1674"/>
      <c r="J150" s="1675"/>
      <c r="K150" s="953" t="e">
        <f ca="1">K149-K148</f>
        <v>#REF!</v>
      </c>
      <c r="L150" s="954"/>
      <c r="M150" s="955" t="e">
        <f ca="1">M149-M148</f>
        <v>#REF!</v>
      </c>
      <c r="N150" s="956" t="e">
        <f ca="1">N149-N148</f>
        <v>#REF!</v>
      </c>
      <c r="O150" s="1666" t="e">
        <f ca="1">Q148-I148</f>
        <v>#REF!</v>
      </c>
      <c r="P150" s="1667"/>
      <c r="Q150" s="1668"/>
      <c r="R150" s="1670"/>
      <c r="S150" s="953" t="e">
        <f ca="1">S149-S148</f>
        <v>#REF!</v>
      </c>
      <c r="T150" s="954"/>
      <c r="U150" s="955" t="e">
        <f ca="1">U149-U148</f>
        <v>#REF!</v>
      </c>
      <c r="V150" s="956" t="e">
        <f ca="1">V149-V148</f>
        <v>#REF!</v>
      </c>
      <c r="W150" s="1666" t="e">
        <f ca="1">Y148-Q148</f>
        <v>#REF!</v>
      </c>
      <c r="X150" s="1667"/>
      <c r="Y150" s="1668"/>
      <c r="Z150" s="1668"/>
      <c r="AA150" s="1468" t="e">
        <f ca="1">AA149/AA148</f>
        <v>#REF!</v>
      </c>
      <c r="AB150" s="1449" t="e">
        <f t="shared" ca="1" si="206"/>
        <v>#REF!</v>
      </c>
      <c r="AC150" s="1472" t="e">
        <f ca="1">AC149/AC148</f>
        <v>#REF!</v>
      </c>
      <c r="AD150" s="1476" t="s">
        <v>351</v>
      </c>
      <c r="AE150" s="1660"/>
      <c r="AF150" s="952" t="s">
        <v>48</v>
      </c>
      <c r="AG150" s="953" t="e">
        <f ca="1">AG149-AG148</f>
        <v>#REF!</v>
      </c>
      <c r="AH150" s="954"/>
      <c r="AI150" s="955" t="e">
        <f ca="1">AI149-AI148</f>
        <v>#REF!</v>
      </c>
      <c r="AJ150" s="956" t="e">
        <f ca="1">AJ149-AJ148</f>
        <v>#REF!</v>
      </c>
      <c r="AK150" s="1672"/>
      <c r="AL150" s="1673"/>
      <c r="AM150" s="1674"/>
      <c r="AN150" s="1675"/>
      <c r="AO150" s="953" t="e">
        <f ca="1">AO149-AO148</f>
        <v>#REF!</v>
      </c>
      <c r="AP150" s="954"/>
      <c r="AQ150" s="955" t="e">
        <f ca="1">AQ149-AQ148</f>
        <v>#REF!</v>
      </c>
      <c r="AR150" s="956" t="e">
        <f ca="1">AR149-AR148</f>
        <v>#REF!</v>
      </c>
      <c r="AS150" s="1666" t="e">
        <f ca="1">AU148-AM148</f>
        <v>#REF!</v>
      </c>
      <c r="AT150" s="1667"/>
      <c r="AU150" s="1668"/>
      <c r="AV150" s="1670"/>
      <c r="AW150" s="953" t="e">
        <f ca="1">AW149-AW148</f>
        <v>#REF!</v>
      </c>
      <c r="AX150" s="954"/>
      <c r="AY150" s="955" t="e">
        <f ca="1">AY149-AY148</f>
        <v>#REF!</v>
      </c>
      <c r="AZ150" s="956" t="e">
        <f ca="1">AZ149-AZ148</f>
        <v>#REF!</v>
      </c>
      <c r="BA150" s="1666" t="e">
        <f ca="1">BC148-AU148</f>
        <v>#REF!</v>
      </c>
      <c r="BB150" s="1667"/>
      <c r="BC150" s="1668"/>
      <c r="BD150" s="1668"/>
      <c r="BE150" s="1468" t="e">
        <f ca="1">BE149/BE148</f>
        <v>#REF!</v>
      </c>
      <c r="BF150" s="1449" t="e">
        <f t="shared" ca="1" si="207"/>
        <v>#REF!</v>
      </c>
      <c r="BG150" s="1472" t="e">
        <f ca="1">BG149/BG148</f>
        <v>#REF!</v>
      </c>
      <c r="BH150" s="1476" t="s">
        <v>351</v>
      </c>
      <c r="BI150" s="1660"/>
      <c r="BJ150" s="952" t="s">
        <v>48</v>
      </c>
      <c r="BK150" s="953" t="e">
        <f ca="1">BK149-BK148</f>
        <v>#REF!</v>
      </c>
      <c r="BL150" s="954"/>
      <c r="BM150" s="955" t="e">
        <f ca="1">BM149-BM148</f>
        <v>#REF!</v>
      </c>
      <c r="BN150" s="956" t="e">
        <f ca="1">BN149-BN148</f>
        <v>#REF!</v>
      </c>
      <c r="BO150" s="1672"/>
      <c r="BP150" s="1673"/>
      <c r="BQ150" s="1674"/>
      <c r="BR150" s="1675"/>
      <c r="BS150" s="953" t="e">
        <f ca="1">BS149-BS148</f>
        <v>#REF!</v>
      </c>
      <c r="BT150" s="954"/>
      <c r="BU150" s="955" t="e">
        <f ca="1">BU149-BU148</f>
        <v>#REF!</v>
      </c>
      <c r="BV150" s="956" t="e">
        <f ca="1">BV149-BV148</f>
        <v>#REF!</v>
      </c>
      <c r="BW150" s="1666" t="e">
        <f ca="1">BY148-BQ148</f>
        <v>#REF!</v>
      </c>
      <c r="BX150" s="1667"/>
      <c r="BY150" s="1668"/>
      <c r="BZ150" s="1670"/>
      <c r="CA150" s="953" t="e">
        <f ca="1">CA149-CA148</f>
        <v>#REF!</v>
      </c>
      <c r="CB150" s="954"/>
      <c r="CC150" s="955" t="e">
        <f ca="1">CC149-CC148</f>
        <v>#REF!</v>
      </c>
      <c r="CD150" s="956" t="e">
        <f ca="1">CD149-CD148</f>
        <v>#REF!</v>
      </c>
      <c r="CE150" s="1666" t="e">
        <f ca="1">CG148-BY148</f>
        <v>#REF!</v>
      </c>
      <c r="CF150" s="1667"/>
      <c r="CG150" s="1668"/>
      <c r="CH150" s="1668"/>
      <c r="CI150" s="1468" t="e">
        <f ca="1">CI149/CI148</f>
        <v>#REF!</v>
      </c>
      <c r="CJ150" s="1449" t="e">
        <f t="shared" ca="1" si="208"/>
        <v>#REF!</v>
      </c>
      <c r="CK150" s="1472" t="e">
        <f ca="1">CK149/CK148</f>
        <v>#REF!</v>
      </c>
      <c r="CL150" s="1476" t="s">
        <v>351</v>
      </c>
      <c r="CM150" s="1660"/>
      <c r="CN150" s="952" t="s">
        <v>48</v>
      </c>
      <c r="CO150" s="953" t="e">
        <f ca="1">CO149-CO148</f>
        <v>#REF!</v>
      </c>
      <c r="CP150" s="954"/>
      <c r="CQ150" s="955" t="e">
        <f ca="1">CQ149-CQ148</f>
        <v>#REF!</v>
      </c>
      <c r="CR150" s="956" t="e">
        <f ca="1">CR149-CR148</f>
        <v>#REF!</v>
      </c>
      <c r="CS150" s="1672"/>
      <c r="CT150" s="1673"/>
      <c r="CU150" s="1674"/>
      <c r="CV150" s="1675"/>
      <c r="CW150" s="953" t="e">
        <f ca="1">CW149-CW148</f>
        <v>#REF!</v>
      </c>
      <c r="CX150" s="954"/>
      <c r="CY150" s="955" t="e">
        <f ca="1">CY149-CY148</f>
        <v>#REF!</v>
      </c>
      <c r="CZ150" s="956" t="e">
        <f ca="1">CZ149-CZ148</f>
        <v>#REF!</v>
      </c>
      <c r="DA150" s="1666" t="e">
        <f ca="1">DC148-CU148</f>
        <v>#REF!</v>
      </c>
      <c r="DB150" s="1667"/>
      <c r="DC150" s="1668"/>
      <c r="DD150" s="1670"/>
      <c r="DE150" s="953" t="e">
        <f ca="1">DE149-DE148</f>
        <v>#REF!</v>
      </c>
      <c r="DF150" s="954"/>
      <c r="DG150" s="955" t="e">
        <f ca="1">DG149-DG148</f>
        <v>#REF!</v>
      </c>
      <c r="DH150" s="956" t="e">
        <f ca="1">DH149-DH148</f>
        <v>#REF!</v>
      </c>
      <c r="DI150" s="1666" t="e">
        <f ca="1">DK148-DC148</f>
        <v>#REF!</v>
      </c>
      <c r="DJ150" s="1667"/>
      <c r="DK150" s="1668"/>
      <c r="DL150" s="1668"/>
      <c r="DM150" s="1468" t="e">
        <f ca="1">DM149/DM148</f>
        <v>#REF!</v>
      </c>
      <c r="DN150" s="1449" t="e">
        <f t="shared" ca="1" si="209"/>
        <v>#REF!</v>
      </c>
      <c r="DO150" s="1472" t="e">
        <f ca="1">DO149/DO148</f>
        <v>#REF!</v>
      </c>
      <c r="DP150" s="1476" t="s">
        <v>351</v>
      </c>
      <c r="DR150" s="944">
        <f>COUNTA(DR107:DR146)</f>
        <v>0</v>
      </c>
      <c r="DS150" s="945">
        <f>SUM(DS109:DS148)</f>
        <v>0</v>
      </c>
    </row>
    <row r="151" spans="1:124" ht="14.1" customHeight="1" x14ac:dyDescent="0.25">
      <c r="A151" s="1658" t="s">
        <v>49</v>
      </c>
      <c r="B151" s="936" t="s">
        <v>32</v>
      </c>
      <c r="C151" s="959" t="e">
        <f ca="1">SUM(J107:J126)</f>
        <v>#REF!</v>
      </c>
      <c r="D151" s="938" t="e">
        <f ca="1">F151/E151</f>
        <v>#REF!</v>
      </c>
      <c r="E151" s="960" t="e">
        <f ca="1">SUM(F107:F126)</f>
        <v>#REF!</v>
      </c>
      <c r="F151" s="961" t="e">
        <f ca="1">SUM(I107:I126)</f>
        <v>#REF!</v>
      </c>
      <c r="G151" s="1661" t="s">
        <v>50</v>
      </c>
      <c r="H151" s="962"/>
      <c r="I151" s="1652" t="e">
        <f ca="1">IF(C151&lt;&gt;0,C152/C151,0)</f>
        <v>#REF!</v>
      </c>
      <c r="J151" s="1663"/>
      <c r="K151" s="959" t="e">
        <f ca="1">K148+C151</f>
        <v>#REF!</v>
      </c>
      <c r="L151" s="938" t="e">
        <f ca="1">N151/M151</f>
        <v>#REF!</v>
      </c>
      <c r="M151" s="960" t="e">
        <f ca="1">M148+E151</f>
        <v>#REF!</v>
      </c>
      <c r="N151" s="961" t="e">
        <f ca="1">N148+F151</f>
        <v>#REF!</v>
      </c>
      <c r="O151" s="1661" t="s">
        <v>50</v>
      </c>
      <c r="P151" s="963"/>
      <c r="Q151" s="1652" t="e">
        <f ca="1">IF(K151&lt;&gt;0,K152/K151,0)</f>
        <v>#REF!</v>
      </c>
      <c r="R151" s="1663"/>
      <c r="S151" s="1453" t="e">
        <f ca="1">S148+K151</f>
        <v>#REF!</v>
      </c>
      <c r="T151" s="1454" t="e">
        <f ca="1">V151/U151</f>
        <v>#REF!</v>
      </c>
      <c r="U151" s="1455" t="e">
        <f ca="1">U148+M151</f>
        <v>#REF!</v>
      </c>
      <c r="V151" s="1456" t="e">
        <f ca="1">V148+N151</f>
        <v>#REF!</v>
      </c>
      <c r="W151" s="1839" t="s">
        <v>50</v>
      </c>
      <c r="X151" s="1457"/>
      <c r="Y151" s="1841" t="e">
        <f ca="1">IF(S151&lt;&gt;0,S152/S151,0)</f>
        <v>#REF!</v>
      </c>
      <c r="Z151" s="1842"/>
      <c r="AA151" s="1469" t="e">
        <f ca="1">SUM(AC107:AC126)</f>
        <v>#REF!</v>
      </c>
      <c r="AB151" s="1449" t="e">
        <f ca="1">AC151/AA151</f>
        <v>#REF!</v>
      </c>
      <c r="AC151" s="1473" t="e">
        <f ca="1">SUM(AC127:AC146)</f>
        <v>#REF!</v>
      </c>
      <c r="AD151" s="1477" t="s">
        <v>352</v>
      </c>
      <c r="AE151" s="1658" t="s">
        <v>49</v>
      </c>
      <c r="AF151" s="936" t="s">
        <v>32</v>
      </c>
      <c r="AG151" s="959" t="e">
        <f ca="1">AG148+S151</f>
        <v>#REF!</v>
      </c>
      <c r="AH151" s="938" t="e">
        <f ca="1">AJ151/AI151</f>
        <v>#REF!</v>
      </c>
      <c r="AI151" s="960" t="e">
        <f ca="1">AI148+U151</f>
        <v>#REF!</v>
      </c>
      <c r="AJ151" s="961" t="e">
        <f ca="1">AJ148+V151</f>
        <v>#REF!</v>
      </c>
      <c r="AK151" s="1661" t="s">
        <v>50</v>
      </c>
      <c r="AL151" s="963"/>
      <c r="AM151" s="1652" t="e">
        <f ca="1">IF(AG151&lt;&gt;0,AG152/AG151,0)</f>
        <v>#REF!</v>
      </c>
      <c r="AN151" s="1663"/>
      <c r="AO151" s="959" t="e">
        <f ca="1">AO148+AG151</f>
        <v>#REF!</v>
      </c>
      <c r="AP151" s="938" t="e">
        <f ca="1">AR151/AQ151</f>
        <v>#REF!</v>
      </c>
      <c r="AQ151" s="960" t="e">
        <f ca="1">AQ148+AI151</f>
        <v>#REF!</v>
      </c>
      <c r="AR151" s="961" t="e">
        <f ca="1">AR148+AJ151</f>
        <v>#REF!</v>
      </c>
      <c r="AS151" s="1661" t="s">
        <v>50</v>
      </c>
      <c r="AT151" s="963"/>
      <c r="AU151" s="1652" t="e">
        <f ca="1">IF(AO151&lt;&gt;0,AO152/AO151,0)</f>
        <v>#REF!</v>
      </c>
      <c r="AV151" s="1663"/>
      <c r="AW151" s="1453" t="e">
        <f ca="1">AW148+AO151</f>
        <v>#REF!</v>
      </c>
      <c r="AX151" s="1454" t="e">
        <f ca="1">AZ151/AY151</f>
        <v>#REF!</v>
      </c>
      <c r="AY151" s="1455" t="e">
        <f ca="1">AY148+AQ151</f>
        <v>#REF!</v>
      </c>
      <c r="AZ151" s="1456" t="e">
        <f ca="1">AZ148+AR151</f>
        <v>#REF!</v>
      </c>
      <c r="BA151" s="1839" t="s">
        <v>50</v>
      </c>
      <c r="BB151" s="1457"/>
      <c r="BC151" s="1841" t="e">
        <f ca="1">IF(AW151&lt;&gt;0,AW152/AW151,0)</f>
        <v>#REF!</v>
      </c>
      <c r="BD151" s="1842"/>
      <c r="BE151" s="1469" t="e">
        <f ca="1">SUM(BG107:BG126)</f>
        <v>#REF!</v>
      </c>
      <c r="BF151" s="1449" t="e">
        <f ca="1">BG151/BE151</f>
        <v>#REF!</v>
      </c>
      <c r="BG151" s="1473" t="e">
        <f ca="1">SUM(BG127:BG146)</f>
        <v>#REF!</v>
      </c>
      <c r="BH151" s="1477" t="s">
        <v>352</v>
      </c>
      <c r="BI151" s="1658" t="s">
        <v>49</v>
      </c>
      <c r="BJ151" s="936" t="s">
        <v>32</v>
      </c>
      <c r="BK151" s="959" t="e">
        <f ca="1">BK148+AW151</f>
        <v>#REF!</v>
      </c>
      <c r="BL151" s="938" t="e">
        <f ca="1">BN151/BM151</f>
        <v>#REF!</v>
      </c>
      <c r="BM151" s="960" t="e">
        <f ca="1">BM148+AY151</f>
        <v>#REF!</v>
      </c>
      <c r="BN151" s="961" t="e">
        <f ca="1">BN148+AZ151</f>
        <v>#REF!</v>
      </c>
      <c r="BO151" s="1661" t="s">
        <v>50</v>
      </c>
      <c r="BP151" s="963"/>
      <c r="BQ151" s="1652" t="e">
        <f ca="1">IF(BK151&lt;&gt;0,BK152/BK151,0)</f>
        <v>#REF!</v>
      </c>
      <c r="BR151" s="1663"/>
      <c r="BS151" s="959" t="e">
        <f ca="1">BS148+BK151</f>
        <v>#REF!</v>
      </c>
      <c r="BT151" s="938" t="e">
        <f ca="1">BV151/BU151</f>
        <v>#REF!</v>
      </c>
      <c r="BU151" s="960" t="e">
        <f ca="1">BU148+BM151</f>
        <v>#REF!</v>
      </c>
      <c r="BV151" s="961" t="e">
        <f ca="1">BV148+BN151</f>
        <v>#REF!</v>
      </c>
      <c r="BW151" s="1661" t="s">
        <v>50</v>
      </c>
      <c r="BX151" s="963"/>
      <c r="BY151" s="1652" t="e">
        <f ca="1">IF(BS151&lt;&gt;0,BS152/BS151,0)</f>
        <v>#REF!</v>
      </c>
      <c r="BZ151" s="1663"/>
      <c r="CA151" s="1453" t="e">
        <f ca="1">CA148+BS151</f>
        <v>#REF!</v>
      </c>
      <c r="CB151" s="1454" t="e">
        <f ca="1">CD151/CC151</f>
        <v>#REF!</v>
      </c>
      <c r="CC151" s="1455" t="e">
        <f ca="1">CC148+BU151</f>
        <v>#REF!</v>
      </c>
      <c r="CD151" s="1456" t="e">
        <f ca="1">CD148+BV151</f>
        <v>#REF!</v>
      </c>
      <c r="CE151" s="1839" t="s">
        <v>50</v>
      </c>
      <c r="CF151" s="1457"/>
      <c r="CG151" s="1841" t="e">
        <f ca="1">IF(CA151&lt;&gt;0,CA152/CA151,0)</f>
        <v>#REF!</v>
      </c>
      <c r="CH151" s="1842"/>
      <c r="CI151" s="1469" t="e">
        <f ca="1">SUM(CK107:CK126)</f>
        <v>#REF!</v>
      </c>
      <c r="CJ151" s="1449" t="e">
        <f ca="1">CK151/CI151</f>
        <v>#REF!</v>
      </c>
      <c r="CK151" s="1473" t="e">
        <f ca="1">SUM(CK127:CK146)</f>
        <v>#REF!</v>
      </c>
      <c r="CL151" s="1477" t="s">
        <v>352</v>
      </c>
      <c r="CM151" s="1658" t="s">
        <v>49</v>
      </c>
      <c r="CN151" s="936" t="s">
        <v>32</v>
      </c>
      <c r="CO151" s="959" t="e">
        <f ca="1">CO148+CA151</f>
        <v>#REF!</v>
      </c>
      <c r="CP151" s="938" t="e">
        <f ca="1">CR151/CQ151</f>
        <v>#REF!</v>
      </c>
      <c r="CQ151" s="960" t="e">
        <f ca="1">CQ148+CC151</f>
        <v>#REF!</v>
      </c>
      <c r="CR151" s="961" t="e">
        <f ca="1">CR148+CD151</f>
        <v>#REF!</v>
      </c>
      <c r="CS151" s="1661" t="s">
        <v>50</v>
      </c>
      <c r="CT151" s="963"/>
      <c r="CU151" s="1652" t="e">
        <f ca="1">IF(CO151&lt;&gt;0,CO152/CO151,0)</f>
        <v>#REF!</v>
      </c>
      <c r="CV151" s="1663"/>
      <c r="CW151" s="959" t="e">
        <f ca="1">CW148+CO151</f>
        <v>#REF!</v>
      </c>
      <c r="CX151" s="938" t="e">
        <f ca="1">CZ151/CY151</f>
        <v>#REF!</v>
      </c>
      <c r="CY151" s="960" t="e">
        <f ca="1">CY148+CQ151</f>
        <v>#REF!</v>
      </c>
      <c r="CZ151" s="961" t="e">
        <f ca="1">CZ148+CR151</f>
        <v>#REF!</v>
      </c>
      <c r="DA151" s="1661" t="s">
        <v>50</v>
      </c>
      <c r="DB151" s="963"/>
      <c r="DC151" s="1652" t="e">
        <f ca="1">IF(CW151&lt;&gt;0,CW152/CW151,0)</f>
        <v>#REF!</v>
      </c>
      <c r="DD151" s="1663"/>
      <c r="DE151" s="1453" t="e">
        <f ca="1">DE148+CW151</f>
        <v>#REF!</v>
      </c>
      <c r="DF151" s="1454" t="e">
        <f ca="1">DH151/DG151</f>
        <v>#REF!</v>
      </c>
      <c r="DG151" s="1455" t="e">
        <f ca="1">DG148+CY151</f>
        <v>#REF!</v>
      </c>
      <c r="DH151" s="1456" t="e">
        <f ca="1">DH148+CZ151</f>
        <v>#REF!</v>
      </c>
      <c r="DI151" s="1839" t="s">
        <v>50</v>
      </c>
      <c r="DJ151" s="1457"/>
      <c r="DK151" s="1841" t="e">
        <f ca="1">IF(DE151&lt;&gt;0,DE152/DE151,0)</f>
        <v>#REF!</v>
      </c>
      <c r="DL151" s="1842"/>
      <c r="DM151" s="1469" t="e">
        <f ca="1">SUM(DO107:DO126)</f>
        <v>#REF!</v>
      </c>
      <c r="DN151" s="1449" t="e">
        <f ca="1">DO151/DM151</f>
        <v>#REF!</v>
      </c>
      <c r="DO151" s="1473" t="e">
        <f ca="1">SUM(DO127:DO146)</f>
        <v>#REF!</v>
      </c>
      <c r="DP151" s="1477" t="s">
        <v>352</v>
      </c>
    </row>
    <row r="152" spans="1:124" ht="14.1" customHeight="1" x14ac:dyDescent="0.25">
      <c r="A152" s="1659"/>
      <c r="B152" s="946" t="s">
        <v>43</v>
      </c>
      <c r="C152" s="947" t="e">
        <f ca="1">SUM(J127:J146)</f>
        <v>#REF!</v>
      </c>
      <c r="D152" s="938" t="e">
        <f ca="1">IF(F152&lt;&gt;0,F152/E152,0)</f>
        <v>#REF!</v>
      </c>
      <c r="E152" s="948" t="e">
        <f ca="1">E149</f>
        <v>#REF!</v>
      </c>
      <c r="F152" s="949" t="e">
        <f ca="1">F149</f>
        <v>#REF!</v>
      </c>
      <c r="G152" s="1662"/>
      <c r="H152" s="1299"/>
      <c r="I152" s="1654"/>
      <c r="J152" s="1664"/>
      <c r="K152" s="947" t="e">
        <f ca="1">K149+C152</f>
        <v>#REF!</v>
      </c>
      <c r="L152" s="938" t="e">
        <f ca="1">IF(N152&lt;&gt;0,N152/M152,0)</f>
        <v>#REF!</v>
      </c>
      <c r="M152" s="948" t="e">
        <f ca="1">M149+E152</f>
        <v>#REF!</v>
      </c>
      <c r="N152" s="949" t="e">
        <f ca="1">N149+F152</f>
        <v>#REF!</v>
      </c>
      <c r="O152" s="1662"/>
      <c r="P152" s="817"/>
      <c r="Q152" s="1654"/>
      <c r="R152" s="1664"/>
      <c r="S152" s="1458" t="e">
        <f ca="1">S149+K152</f>
        <v>#REF!</v>
      </c>
      <c r="T152" s="1454" t="e">
        <f ca="1">IF(V152&lt;&gt;0,V152/U152,0)</f>
        <v>#REF!</v>
      </c>
      <c r="U152" s="1459" t="e">
        <f ca="1">U149+M152</f>
        <v>#REF!</v>
      </c>
      <c r="V152" s="1460" t="e">
        <f ca="1">V149+N152</f>
        <v>#REF!</v>
      </c>
      <c r="W152" s="1840"/>
      <c r="X152" s="1461"/>
      <c r="Y152" s="1843"/>
      <c r="Z152" s="1843"/>
      <c r="AA152" s="1469" t="e">
        <f ca="1">AA149-AA151</f>
        <v>#REF!</v>
      </c>
      <c r="AB152" s="1449" t="e">
        <f t="shared" ca="1" si="206"/>
        <v>#REF!</v>
      </c>
      <c r="AC152" s="1471" t="e">
        <f ca="1">AC149-AC151</f>
        <v>#REF!</v>
      </c>
      <c r="AD152" s="1475" t="s">
        <v>353</v>
      </c>
      <c r="AE152" s="1659"/>
      <c r="AF152" s="946" t="s">
        <v>43</v>
      </c>
      <c r="AG152" s="947" t="e">
        <f ca="1">AG149+S152</f>
        <v>#REF!</v>
      </c>
      <c r="AH152" s="938" t="e">
        <f ca="1">IF(AJ152&lt;&gt;0,AJ152/AI152,0)</f>
        <v>#REF!</v>
      </c>
      <c r="AI152" s="948" t="e">
        <f ca="1">AI149+U152</f>
        <v>#REF!</v>
      </c>
      <c r="AJ152" s="949" t="e">
        <f ca="1">AJ149+V152</f>
        <v>#REF!</v>
      </c>
      <c r="AK152" s="1662"/>
      <c r="AL152" s="817"/>
      <c r="AM152" s="1654"/>
      <c r="AN152" s="1664"/>
      <c r="AO152" s="947" t="e">
        <f ca="1">AO149+AG152</f>
        <v>#REF!</v>
      </c>
      <c r="AP152" s="938" t="e">
        <f ca="1">IF(AR152&lt;&gt;0,AR152/AQ152,0)</f>
        <v>#REF!</v>
      </c>
      <c r="AQ152" s="948" t="e">
        <f ca="1">AQ149+AI152</f>
        <v>#REF!</v>
      </c>
      <c r="AR152" s="949" t="e">
        <f ca="1">AR149+AJ152</f>
        <v>#REF!</v>
      </c>
      <c r="AS152" s="1662"/>
      <c r="AT152" s="817"/>
      <c r="AU152" s="1654"/>
      <c r="AV152" s="1664"/>
      <c r="AW152" s="1458" t="e">
        <f ca="1">AW149+AO152</f>
        <v>#REF!</v>
      </c>
      <c r="AX152" s="1454" t="e">
        <f ca="1">IF(AZ152&lt;&gt;0,AZ152/AY152,0)</f>
        <v>#REF!</v>
      </c>
      <c r="AY152" s="1459" t="e">
        <f ca="1">AY149+AQ152</f>
        <v>#REF!</v>
      </c>
      <c r="AZ152" s="1460" t="e">
        <f ca="1">AZ149+AR152</f>
        <v>#REF!</v>
      </c>
      <c r="BA152" s="1840"/>
      <c r="BB152" s="1461"/>
      <c r="BC152" s="1843"/>
      <c r="BD152" s="1843"/>
      <c r="BE152" s="1469" t="e">
        <f ca="1">BE149-BE151</f>
        <v>#REF!</v>
      </c>
      <c r="BF152" s="1449" t="e">
        <f t="shared" ca="1" si="207"/>
        <v>#REF!</v>
      </c>
      <c r="BG152" s="1471" t="e">
        <f ca="1">BG149-BG151</f>
        <v>#REF!</v>
      </c>
      <c r="BH152" s="1475" t="s">
        <v>353</v>
      </c>
      <c r="BI152" s="1659"/>
      <c r="BJ152" s="946" t="s">
        <v>43</v>
      </c>
      <c r="BK152" s="947" t="e">
        <f ca="1">BK149+AW152</f>
        <v>#REF!</v>
      </c>
      <c r="BL152" s="938" t="e">
        <f ca="1">IF(BN152&lt;&gt;0,BN152/BM152,0)</f>
        <v>#REF!</v>
      </c>
      <c r="BM152" s="948" t="e">
        <f ca="1">BM149+AY152</f>
        <v>#REF!</v>
      </c>
      <c r="BN152" s="949" t="e">
        <f ca="1">BN149+AZ152</f>
        <v>#REF!</v>
      </c>
      <c r="BO152" s="1662"/>
      <c r="BP152" s="817"/>
      <c r="BQ152" s="1654"/>
      <c r="BR152" s="1664"/>
      <c r="BS152" s="947" t="e">
        <f ca="1">BS149+BK152</f>
        <v>#REF!</v>
      </c>
      <c r="BT152" s="938" t="e">
        <f ca="1">IF(BV152&lt;&gt;0,BV152/BU152,0)</f>
        <v>#REF!</v>
      </c>
      <c r="BU152" s="948" t="e">
        <f ca="1">BU149+BM152</f>
        <v>#REF!</v>
      </c>
      <c r="BV152" s="949" t="e">
        <f ca="1">BV149+BN152</f>
        <v>#REF!</v>
      </c>
      <c r="BW152" s="1662"/>
      <c r="BX152" s="817"/>
      <c r="BY152" s="1654"/>
      <c r="BZ152" s="1664"/>
      <c r="CA152" s="1458" t="e">
        <f ca="1">CA149+BS152</f>
        <v>#REF!</v>
      </c>
      <c r="CB152" s="1454" t="e">
        <f ca="1">IF(CD152&lt;&gt;0,CD152/CC152,0)</f>
        <v>#REF!</v>
      </c>
      <c r="CC152" s="1459" t="e">
        <f ca="1">CC149+BU152</f>
        <v>#REF!</v>
      </c>
      <c r="CD152" s="1460" t="e">
        <f ca="1">CD149+BV152</f>
        <v>#REF!</v>
      </c>
      <c r="CE152" s="1840"/>
      <c r="CF152" s="1461"/>
      <c r="CG152" s="1843"/>
      <c r="CH152" s="1843"/>
      <c r="CI152" s="1469" t="e">
        <f ca="1">CI149-CI151</f>
        <v>#REF!</v>
      </c>
      <c r="CJ152" s="1449" t="e">
        <f t="shared" ca="1" si="208"/>
        <v>#REF!</v>
      </c>
      <c r="CK152" s="1471" t="e">
        <f ca="1">CK149-CK151</f>
        <v>#REF!</v>
      </c>
      <c r="CL152" s="1475" t="s">
        <v>353</v>
      </c>
      <c r="CM152" s="1659"/>
      <c r="CN152" s="946" t="s">
        <v>43</v>
      </c>
      <c r="CO152" s="947" t="e">
        <f ca="1">CO149+CA152</f>
        <v>#REF!</v>
      </c>
      <c r="CP152" s="938" t="e">
        <f ca="1">IF(CR152&lt;&gt;0,CR152/CQ152,0)</f>
        <v>#REF!</v>
      </c>
      <c r="CQ152" s="948" t="e">
        <f ca="1">CQ149+CC152</f>
        <v>#REF!</v>
      </c>
      <c r="CR152" s="949" t="e">
        <f ca="1">CR149+CD152</f>
        <v>#REF!</v>
      </c>
      <c r="CS152" s="1662"/>
      <c r="CT152" s="817"/>
      <c r="CU152" s="1654"/>
      <c r="CV152" s="1664"/>
      <c r="CW152" s="947" t="e">
        <f ca="1">CW149+CO152</f>
        <v>#REF!</v>
      </c>
      <c r="CX152" s="938" t="e">
        <f ca="1">IF(CZ152&lt;&gt;0,CZ152/CY152,0)</f>
        <v>#REF!</v>
      </c>
      <c r="CY152" s="948" t="e">
        <f ca="1">CY149+CQ152</f>
        <v>#REF!</v>
      </c>
      <c r="CZ152" s="949" t="e">
        <f ca="1">CZ149+CR152</f>
        <v>#REF!</v>
      </c>
      <c r="DA152" s="1662"/>
      <c r="DB152" s="817"/>
      <c r="DC152" s="1654"/>
      <c r="DD152" s="1664"/>
      <c r="DE152" s="1458" t="e">
        <f ca="1">DE149+CW152</f>
        <v>#REF!</v>
      </c>
      <c r="DF152" s="1454" t="e">
        <f ca="1">IF(DH152&lt;&gt;0,DH152/DG152,0)</f>
        <v>#REF!</v>
      </c>
      <c r="DG152" s="1459" t="e">
        <f ca="1">DG149+CY152</f>
        <v>#REF!</v>
      </c>
      <c r="DH152" s="1460" t="e">
        <f ca="1">DH149+CZ152</f>
        <v>#REF!</v>
      </c>
      <c r="DI152" s="1840"/>
      <c r="DJ152" s="1461"/>
      <c r="DK152" s="1843"/>
      <c r="DL152" s="1843"/>
      <c r="DM152" s="1469" t="e">
        <f ca="1">DM149-DM151</f>
        <v>#REF!</v>
      </c>
      <c r="DN152" s="1449" t="e">
        <f t="shared" ca="1" si="209"/>
        <v>#REF!</v>
      </c>
      <c r="DO152" s="1471" t="e">
        <f ca="1">DO149-DO151</f>
        <v>#REF!</v>
      </c>
      <c r="DP152" s="1475" t="s">
        <v>353</v>
      </c>
    </row>
    <row r="153" spans="1:124" ht="14.1" customHeight="1" thickBot="1" x14ac:dyDescent="0.3">
      <c r="A153" s="1660"/>
      <c r="B153" s="952" t="s">
        <v>48</v>
      </c>
      <c r="C153" s="953" t="e">
        <f ca="1">C152-C151</f>
        <v>#REF!</v>
      </c>
      <c r="D153" s="954"/>
      <c r="E153" s="955" t="e">
        <f ca="1">E152-E151</f>
        <v>#REF!</v>
      </c>
      <c r="F153" s="956" t="e">
        <f ca="1">F152-F151</f>
        <v>#REF!</v>
      </c>
      <c r="G153" s="1672"/>
      <c r="H153" s="1673"/>
      <c r="I153" s="1673"/>
      <c r="J153" s="1676"/>
      <c r="K153" s="953" t="e">
        <f ca="1">K152-K151</f>
        <v>#REF!</v>
      </c>
      <c r="L153" s="954"/>
      <c r="M153" s="955" t="e">
        <f ca="1">M152-M151</f>
        <v>#REF!</v>
      </c>
      <c r="N153" s="956" t="e">
        <f ca="1">N152-N151</f>
        <v>#REF!</v>
      </c>
      <c r="O153" s="1666" t="e">
        <f ca="1">Q151-I151</f>
        <v>#REF!</v>
      </c>
      <c r="P153" s="1667"/>
      <c r="Q153" s="1668"/>
      <c r="R153" s="1670"/>
      <c r="S153" s="1462" t="e">
        <f ca="1">S152-S151</f>
        <v>#REF!</v>
      </c>
      <c r="T153" s="1463"/>
      <c r="U153" s="1464" t="e">
        <f ca="1">U152-U151</f>
        <v>#REF!</v>
      </c>
      <c r="V153" s="1465" t="e">
        <f ca="1">V152-V151</f>
        <v>#REF!</v>
      </c>
      <c r="W153" s="1836" t="e">
        <f ca="1">Y151-Q151</f>
        <v>#REF!</v>
      </c>
      <c r="X153" s="1837"/>
      <c r="Y153" s="1838"/>
      <c r="Z153" s="1838"/>
      <c r="AA153" s="1450" t="e">
        <f ca="1">SUM(AD107:AD126)</f>
        <v>#REF!</v>
      </c>
      <c r="AB153" s="1451" t="e">
        <f t="shared" ca="1" si="206"/>
        <v>#REF!</v>
      </c>
      <c r="AC153" s="1452" t="e">
        <f ca="1">SUM(AD127:AD146)</f>
        <v>#REF!</v>
      </c>
      <c r="AD153" s="1478" t="s">
        <v>354</v>
      </c>
      <c r="AE153" s="1660"/>
      <c r="AF153" s="952" t="s">
        <v>48</v>
      </c>
      <c r="AG153" s="953" t="e">
        <f ca="1">AG152-AG151</f>
        <v>#REF!</v>
      </c>
      <c r="AH153" s="954"/>
      <c r="AI153" s="955" t="e">
        <f ca="1">AI152-AI151</f>
        <v>#REF!</v>
      </c>
      <c r="AJ153" s="956" t="e">
        <f ca="1">AJ152-AJ151</f>
        <v>#REF!</v>
      </c>
      <c r="AK153" s="1666" t="e">
        <f ca="1">AM151-Y151</f>
        <v>#REF!</v>
      </c>
      <c r="AL153" s="1667"/>
      <c r="AM153" s="1668"/>
      <c r="AN153" s="1670"/>
      <c r="AO153" s="953" t="e">
        <f ca="1">AO152-AO151</f>
        <v>#REF!</v>
      </c>
      <c r="AP153" s="954"/>
      <c r="AQ153" s="955" t="e">
        <f ca="1">AQ152-AQ151</f>
        <v>#REF!</v>
      </c>
      <c r="AR153" s="956" t="e">
        <f ca="1">AR152-AR151</f>
        <v>#REF!</v>
      </c>
      <c r="AS153" s="1666" t="e">
        <f ca="1">AU151-AM151</f>
        <v>#REF!</v>
      </c>
      <c r="AT153" s="1667"/>
      <c r="AU153" s="1668"/>
      <c r="AV153" s="1670"/>
      <c r="AW153" s="1462" t="e">
        <f ca="1">AW152-AW151</f>
        <v>#REF!</v>
      </c>
      <c r="AX153" s="1463"/>
      <c r="AY153" s="1464" t="e">
        <f ca="1">AY152-AY151</f>
        <v>#REF!</v>
      </c>
      <c r="AZ153" s="1465" t="e">
        <f ca="1">AZ152-AZ151</f>
        <v>#REF!</v>
      </c>
      <c r="BA153" s="1836" t="e">
        <f ca="1">BC151-AU151</f>
        <v>#REF!</v>
      </c>
      <c r="BB153" s="1837"/>
      <c r="BC153" s="1838"/>
      <c r="BD153" s="1838"/>
      <c r="BE153" s="1450" t="e">
        <f ca="1">SUM(BH107:BH126)</f>
        <v>#REF!</v>
      </c>
      <c r="BF153" s="1451" t="e">
        <f t="shared" ca="1" si="207"/>
        <v>#REF!</v>
      </c>
      <c r="BG153" s="1452" t="e">
        <f ca="1">SUM(BH127:BH146)</f>
        <v>#REF!</v>
      </c>
      <c r="BH153" s="1478" t="s">
        <v>354</v>
      </c>
      <c r="BI153" s="1660"/>
      <c r="BJ153" s="952" t="s">
        <v>48</v>
      </c>
      <c r="BK153" s="953" t="e">
        <f ca="1">BK152-BK151</f>
        <v>#REF!</v>
      </c>
      <c r="BL153" s="954"/>
      <c r="BM153" s="955" t="e">
        <f ca="1">BM152-BM151</f>
        <v>#REF!</v>
      </c>
      <c r="BN153" s="956" t="e">
        <f ca="1">BN152-BN151</f>
        <v>#REF!</v>
      </c>
      <c r="BO153" s="1666" t="e">
        <f ca="1">BQ151-BC151</f>
        <v>#REF!</v>
      </c>
      <c r="BP153" s="1667"/>
      <c r="BQ153" s="1668"/>
      <c r="BR153" s="1670"/>
      <c r="BS153" s="953" t="e">
        <f ca="1">BS152-BS151</f>
        <v>#REF!</v>
      </c>
      <c r="BT153" s="954"/>
      <c r="BU153" s="955" t="e">
        <f ca="1">BU152-BU151</f>
        <v>#REF!</v>
      </c>
      <c r="BV153" s="956" t="e">
        <f ca="1">BV152-BV151</f>
        <v>#REF!</v>
      </c>
      <c r="BW153" s="1666" t="e">
        <f ca="1">BY151-BQ151</f>
        <v>#REF!</v>
      </c>
      <c r="BX153" s="1667"/>
      <c r="BY153" s="1668"/>
      <c r="BZ153" s="1670"/>
      <c r="CA153" s="1462" t="e">
        <f ca="1">CA152-CA151</f>
        <v>#REF!</v>
      </c>
      <c r="CB153" s="1463"/>
      <c r="CC153" s="1464" t="e">
        <f ca="1">CC152-CC151</f>
        <v>#REF!</v>
      </c>
      <c r="CD153" s="1465" t="e">
        <f ca="1">CD152-CD151</f>
        <v>#REF!</v>
      </c>
      <c r="CE153" s="1836" t="e">
        <f ca="1">CG151-BY151</f>
        <v>#REF!</v>
      </c>
      <c r="CF153" s="1837"/>
      <c r="CG153" s="1838"/>
      <c r="CH153" s="1838"/>
      <c r="CI153" s="1450" t="e">
        <f ca="1">SUM(CL107:CL126)</f>
        <v>#REF!</v>
      </c>
      <c r="CJ153" s="1451" t="e">
        <f t="shared" ca="1" si="208"/>
        <v>#REF!</v>
      </c>
      <c r="CK153" s="1452" t="e">
        <f ca="1">SUM(CL127:CL146)</f>
        <v>#REF!</v>
      </c>
      <c r="CL153" s="1478" t="s">
        <v>354</v>
      </c>
      <c r="CM153" s="1660"/>
      <c r="CN153" s="952" t="s">
        <v>48</v>
      </c>
      <c r="CO153" s="953" t="e">
        <f ca="1">CO152-CO151</f>
        <v>#REF!</v>
      </c>
      <c r="CP153" s="954"/>
      <c r="CQ153" s="955" t="e">
        <f ca="1">CQ152-CQ151</f>
        <v>#REF!</v>
      </c>
      <c r="CR153" s="956" t="e">
        <f ca="1">CR152-CR151</f>
        <v>#REF!</v>
      </c>
      <c r="CS153" s="1666" t="e">
        <f ca="1">CU151-CG151</f>
        <v>#REF!</v>
      </c>
      <c r="CT153" s="1667"/>
      <c r="CU153" s="1668"/>
      <c r="CV153" s="1670"/>
      <c r="CW153" s="953" t="e">
        <f ca="1">CW152-CW151</f>
        <v>#REF!</v>
      </c>
      <c r="CX153" s="954"/>
      <c r="CY153" s="955" t="e">
        <f ca="1">CY152-CY151</f>
        <v>#REF!</v>
      </c>
      <c r="CZ153" s="956" t="e">
        <f ca="1">CZ152-CZ151</f>
        <v>#REF!</v>
      </c>
      <c r="DA153" s="1666" t="e">
        <f ca="1">DC151-CU151</f>
        <v>#REF!</v>
      </c>
      <c r="DB153" s="1667"/>
      <c r="DC153" s="1668"/>
      <c r="DD153" s="1670"/>
      <c r="DE153" s="1462" t="e">
        <f ca="1">DE152-DE151</f>
        <v>#REF!</v>
      </c>
      <c r="DF153" s="1463"/>
      <c r="DG153" s="1464" t="e">
        <f ca="1">DG152-DG151</f>
        <v>#REF!</v>
      </c>
      <c r="DH153" s="1465" t="e">
        <f ca="1">DH152-DH151</f>
        <v>#REF!</v>
      </c>
      <c r="DI153" s="1836" t="e">
        <f ca="1">DK151-DC151</f>
        <v>#REF!</v>
      </c>
      <c r="DJ153" s="1837"/>
      <c r="DK153" s="1838"/>
      <c r="DL153" s="1838"/>
      <c r="DM153" s="1450" t="e">
        <f ca="1">SUM(DP107:DP126)</f>
        <v>#REF!</v>
      </c>
      <c r="DN153" s="1451" t="e">
        <f t="shared" ca="1" si="209"/>
        <v>#REF!</v>
      </c>
      <c r="DO153" s="1452" t="e">
        <f ca="1">SUM(DP127:DP146)</f>
        <v>#REF!</v>
      </c>
      <c r="DP153" s="1478" t="s">
        <v>354</v>
      </c>
    </row>
    <row r="154" spans="1:124" s="1288" customFormat="1" ht="15" customHeight="1" x14ac:dyDescent="0.25">
      <c r="A154" s="1287"/>
      <c r="F154" s="1288">
        <f>F103+3</f>
        <v>26</v>
      </c>
      <c r="G154" s="1288">
        <f>G103+3</f>
        <v>27</v>
      </c>
      <c r="H154" s="1288">
        <f>H103+3</f>
        <v>27</v>
      </c>
      <c r="I154" s="1288">
        <f>I103+3</f>
        <v>27</v>
      </c>
      <c r="J154" s="1288">
        <f>J103+4</f>
        <v>29</v>
      </c>
      <c r="N154" s="1288">
        <f>N103+3</f>
        <v>36</v>
      </c>
      <c r="O154" s="1288">
        <f>O103+3</f>
        <v>37</v>
      </c>
      <c r="P154" s="1288">
        <f>P103+3</f>
        <v>37</v>
      </c>
      <c r="Q154" s="1288">
        <f>Q103+3</f>
        <v>37</v>
      </c>
      <c r="R154" s="1288">
        <f>R103+4</f>
        <v>39</v>
      </c>
      <c r="V154" s="1288">
        <f>V103+3</f>
        <v>46</v>
      </c>
      <c r="W154" s="1288">
        <f>W103+3</f>
        <v>47</v>
      </c>
      <c r="X154" s="1288">
        <f>X103+3</f>
        <v>47</v>
      </c>
      <c r="Y154" s="1288">
        <f>Y103+3</f>
        <v>47</v>
      </c>
      <c r="Z154" s="1288">
        <f>Z103+4</f>
        <v>49</v>
      </c>
      <c r="AE154" s="1287"/>
      <c r="AJ154" s="1288">
        <f>AJ103+3</f>
        <v>66</v>
      </c>
      <c r="AK154" s="1288">
        <f>AK103+3</f>
        <v>67</v>
      </c>
      <c r="AL154" s="1288">
        <f>AL103+3</f>
        <v>67</v>
      </c>
      <c r="AM154" s="1288">
        <f>AM103+3</f>
        <v>67</v>
      </c>
      <c r="AN154" s="1288">
        <f>AN103+4</f>
        <v>69</v>
      </c>
      <c r="AR154" s="1288">
        <f>AR103+3</f>
        <v>76</v>
      </c>
      <c r="AS154" s="1288">
        <f>AS103+3</f>
        <v>77</v>
      </c>
      <c r="AT154" s="1288">
        <f>AT103+3</f>
        <v>77</v>
      </c>
      <c r="AU154" s="1288">
        <f>AU103+3</f>
        <v>77</v>
      </c>
      <c r="AV154" s="1288">
        <f>AV103+4</f>
        <v>79</v>
      </c>
      <c r="AZ154" s="1288">
        <f>AZ103+3</f>
        <v>86</v>
      </c>
      <c r="BA154" s="1288">
        <f>BA103+3</f>
        <v>87</v>
      </c>
      <c r="BB154" s="1288">
        <f>BB103+3</f>
        <v>87</v>
      </c>
      <c r="BC154" s="1288">
        <f>BC103+3</f>
        <v>87</v>
      </c>
      <c r="BD154" s="1288">
        <f>BD103+4</f>
        <v>89</v>
      </c>
      <c r="BI154" s="1287"/>
      <c r="BN154" s="1288">
        <f>BN103+3</f>
        <v>116</v>
      </c>
      <c r="BO154" s="1288">
        <f>BO103+3</f>
        <v>117</v>
      </c>
      <c r="BP154" s="1288">
        <f>BP103+3</f>
        <v>117</v>
      </c>
      <c r="BQ154" s="1288">
        <f>BQ103+3</f>
        <v>117</v>
      </c>
      <c r="BR154" s="1288">
        <f>BR103+4</f>
        <v>119</v>
      </c>
      <c r="BV154" s="1288">
        <f>BV103+3</f>
        <v>126</v>
      </c>
      <c r="BW154" s="1288">
        <f>BW103+3</f>
        <v>127</v>
      </c>
      <c r="BX154" s="1288">
        <f>BX103+3</f>
        <v>127</v>
      </c>
      <c r="BY154" s="1288">
        <f>BY103+3</f>
        <v>127</v>
      </c>
      <c r="BZ154" s="1288">
        <f>BZ103+4</f>
        <v>129</v>
      </c>
      <c r="CD154" s="1288">
        <f>CD103+3</f>
        <v>136</v>
      </c>
      <c r="CE154" s="1288">
        <f>CE103+3</f>
        <v>137</v>
      </c>
      <c r="CF154" s="1288">
        <f>CF103+3</f>
        <v>137</v>
      </c>
      <c r="CG154" s="1288">
        <f>CG103+3</f>
        <v>137</v>
      </c>
      <c r="CH154" s="1288">
        <f>CH103+4</f>
        <v>139</v>
      </c>
      <c r="CM154" s="1287"/>
      <c r="CR154" s="1288">
        <f>CR103+3</f>
        <v>156</v>
      </c>
      <c r="CS154" s="1288">
        <f>CS103+3</f>
        <v>157</v>
      </c>
      <c r="CT154" s="1288">
        <f>CT103+3</f>
        <v>157</v>
      </c>
      <c r="CU154" s="1288">
        <f>CU103+3</f>
        <v>157</v>
      </c>
      <c r="CV154" s="1288">
        <f>CV103+4</f>
        <v>159</v>
      </c>
      <c r="CZ154" s="1288">
        <f>CZ103+3</f>
        <v>166</v>
      </c>
      <c r="DA154" s="1288">
        <f>DA103+3</f>
        <v>167</v>
      </c>
      <c r="DB154" s="1288">
        <f>DB103+3</f>
        <v>167</v>
      </c>
      <c r="DC154" s="1288">
        <f>DC103+3</f>
        <v>167</v>
      </c>
      <c r="DD154" s="1288">
        <f>DD103+4</f>
        <v>169</v>
      </c>
      <c r="DH154" s="1288">
        <f>DH103+3</f>
        <v>176</v>
      </c>
      <c r="DI154" s="1288">
        <f>DI103+3</f>
        <v>177</v>
      </c>
      <c r="DJ154" s="1288">
        <f>DJ103+3</f>
        <v>177</v>
      </c>
      <c r="DK154" s="1288">
        <f>DK103+3</f>
        <v>177</v>
      </c>
      <c r="DL154" s="1288">
        <f>DL103+4</f>
        <v>179</v>
      </c>
    </row>
    <row r="160" spans="1:124" ht="16.5" x14ac:dyDescent="0.25">
      <c r="A160" s="1425" t="s">
        <v>342</v>
      </c>
    </row>
  </sheetData>
  <mergeCells count="1899">
    <mergeCell ref="BI1:BM1"/>
    <mergeCell ref="BN1:CB1"/>
    <mergeCell ref="CE1:CL1"/>
    <mergeCell ref="CM1:CQ1"/>
    <mergeCell ref="CR1:DF1"/>
    <mergeCell ref="DI1:DP1"/>
    <mergeCell ref="A1:E1"/>
    <mergeCell ref="F1:T1"/>
    <mergeCell ref="W1:AD1"/>
    <mergeCell ref="AE1:AI1"/>
    <mergeCell ref="AJ1:AX1"/>
    <mergeCell ref="BA1:BH1"/>
    <mergeCell ref="CO2:CV2"/>
    <mergeCell ref="DM2:DP3"/>
    <mergeCell ref="A3:A4"/>
    <mergeCell ref="B3:B4"/>
    <mergeCell ref="C3:J3"/>
    <mergeCell ref="K3:R3"/>
    <mergeCell ref="S3:Z3"/>
    <mergeCell ref="AE3:AE4"/>
    <mergeCell ref="C2:J2"/>
    <mergeCell ref="AA2:AD3"/>
    <mergeCell ref="AG2:AN2"/>
    <mergeCell ref="BE2:BH3"/>
    <mergeCell ref="BK2:BR2"/>
    <mergeCell ref="CI2:CL3"/>
    <mergeCell ref="AO3:AV3"/>
    <mergeCell ref="AW3:BD3"/>
    <mergeCell ref="BI3:BI4"/>
    <mergeCell ref="BJ3:BJ4"/>
    <mergeCell ref="CW4:CY4"/>
    <mergeCell ref="DE4:DG4"/>
    <mergeCell ref="A5:A24"/>
    <mergeCell ref="C5:E5"/>
    <mergeCell ref="K5:M5"/>
    <mergeCell ref="S5:U5"/>
    <mergeCell ref="AE5:AE24"/>
    <mergeCell ref="AG5:AI5"/>
    <mergeCell ref="AO5:AQ5"/>
    <mergeCell ref="AW5:AY5"/>
    <mergeCell ref="CW3:DD3"/>
    <mergeCell ref="DE3:DL3"/>
    <mergeCell ref="CW6:CY6"/>
    <mergeCell ref="DE6:DG6"/>
    <mergeCell ref="C7:E7"/>
    <mergeCell ref="K7:M7"/>
    <mergeCell ref="S7:U7"/>
    <mergeCell ref="AG7:AI7"/>
    <mergeCell ref="AO7:AQ7"/>
    <mergeCell ref="AW7:AY7"/>
    <mergeCell ref="BK7:BM7"/>
    <mergeCell ref="BS7:BU7"/>
    <mergeCell ref="CA9:CC9"/>
    <mergeCell ref="CO9:CQ9"/>
    <mergeCell ref="CW9:CY9"/>
    <mergeCell ref="DE9:DG9"/>
    <mergeCell ref="CA8:CC8"/>
    <mergeCell ref="CO8:CQ8"/>
    <mergeCell ref="CW8:CY8"/>
    <mergeCell ref="DE8:DG8"/>
    <mergeCell ref="C9:E9"/>
    <mergeCell ref="K9:M9"/>
    <mergeCell ref="S11:U11"/>
    <mergeCell ref="AG11:AI11"/>
    <mergeCell ref="DR3:DS3"/>
    <mergeCell ref="C4:E4"/>
    <mergeCell ref="K4:M4"/>
    <mergeCell ref="S4:U4"/>
    <mergeCell ref="AG4:AI4"/>
    <mergeCell ref="AO4:AQ4"/>
    <mergeCell ref="AW4:AY4"/>
    <mergeCell ref="BK4:BM4"/>
    <mergeCell ref="BK3:BR3"/>
    <mergeCell ref="BS3:BZ3"/>
    <mergeCell ref="CA3:CH3"/>
    <mergeCell ref="CM3:CM4"/>
    <mergeCell ref="CN3:CN4"/>
    <mergeCell ref="CO3:CV3"/>
    <mergeCell ref="BS4:BU4"/>
    <mergeCell ref="CA4:CC4"/>
    <mergeCell ref="CO4:CQ4"/>
    <mergeCell ref="AF3:AF4"/>
    <mergeCell ref="AG3:AN3"/>
    <mergeCell ref="CW5:CY5"/>
    <mergeCell ref="DE5:DG5"/>
    <mergeCell ref="C6:E6"/>
    <mergeCell ref="K6:M6"/>
    <mergeCell ref="S6:U6"/>
    <mergeCell ref="AG6:AI6"/>
    <mergeCell ref="AO6:AQ6"/>
    <mergeCell ref="AW6:AY6"/>
    <mergeCell ref="BK6:BM6"/>
    <mergeCell ref="BS6:BU6"/>
    <mergeCell ref="BI5:BI24"/>
    <mergeCell ref="BK5:BM5"/>
    <mergeCell ref="BS5:BU5"/>
    <mergeCell ref="CA5:CC5"/>
    <mergeCell ref="CM5:CM24"/>
    <mergeCell ref="CO5:CQ5"/>
    <mergeCell ref="CA6:CC6"/>
    <mergeCell ref="CO6:CQ6"/>
    <mergeCell ref="CA7:CC7"/>
    <mergeCell ref="CO7:CQ7"/>
    <mergeCell ref="BK9:BM9"/>
    <mergeCell ref="BS9:BU9"/>
    <mergeCell ref="CA12:CC12"/>
    <mergeCell ref="CO12:CQ12"/>
    <mergeCell ref="CW12:CY12"/>
    <mergeCell ref="DE12:DG12"/>
    <mergeCell ref="C12:E12"/>
    <mergeCell ref="K12:M12"/>
    <mergeCell ref="S12:U12"/>
    <mergeCell ref="AG12:AI12"/>
    <mergeCell ref="AO12:AQ12"/>
    <mergeCell ref="AW12:AY12"/>
    <mergeCell ref="S9:U9"/>
    <mergeCell ref="AG9:AI9"/>
    <mergeCell ref="AO9:AQ9"/>
    <mergeCell ref="AW9:AY9"/>
    <mergeCell ref="CW7:CY7"/>
    <mergeCell ref="DE7:DG7"/>
    <mergeCell ref="C8:E8"/>
    <mergeCell ref="K8:M8"/>
    <mergeCell ref="S8:U8"/>
    <mergeCell ref="AG8:AI8"/>
    <mergeCell ref="AO8:AQ8"/>
    <mergeCell ref="AW8:AY8"/>
    <mergeCell ref="BK8:BM8"/>
    <mergeCell ref="BS8:BU8"/>
    <mergeCell ref="BK11:BM11"/>
    <mergeCell ref="BS11:BU11"/>
    <mergeCell ref="CA11:CC11"/>
    <mergeCell ref="CO11:CQ11"/>
    <mergeCell ref="CW11:CY11"/>
    <mergeCell ref="DE11:DG11"/>
    <mergeCell ref="C11:E11"/>
    <mergeCell ref="K11:M11"/>
    <mergeCell ref="AO11:AQ11"/>
    <mergeCell ref="AW11:AY11"/>
    <mergeCell ref="BK10:BM10"/>
    <mergeCell ref="BS10:BU10"/>
    <mergeCell ref="CA10:CC10"/>
    <mergeCell ref="CO10:CQ10"/>
    <mergeCell ref="CW10:CY10"/>
    <mergeCell ref="DE10:DG10"/>
    <mergeCell ref="BK14:BM14"/>
    <mergeCell ref="BS14:BU14"/>
    <mergeCell ref="CA14:CC14"/>
    <mergeCell ref="CO14:CQ14"/>
    <mergeCell ref="CW14:CY14"/>
    <mergeCell ref="DE14:DG14"/>
    <mergeCell ref="C14:E14"/>
    <mergeCell ref="K14:M14"/>
    <mergeCell ref="S14:U14"/>
    <mergeCell ref="AG14:AI14"/>
    <mergeCell ref="AO14:AQ14"/>
    <mergeCell ref="AW14:AY14"/>
    <mergeCell ref="C10:E10"/>
    <mergeCell ref="K10:M10"/>
    <mergeCell ref="S10:U10"/>
    <mergeCell ref="AG10:AI10"/>
    <mergeCell ref="AO10:AQ10"/>
    <mergeCell ref="AW10:AY10"/>
    <mergeCell ref="BK13:BM13"/>
    <mergeCell ref="BS13:BU13"/>
    <mergeCell ref="CA13:CC13"/>
    <mergeCell ref="CO13:CQ13"/>
    <mergeCell ref="CW13:CY13"/>
    <mergeCell ref="DE13:DG13"/>
    <mergeCell ref="C13:E13"/>
    <mergeCell ref="K13:M13"/>
    <mergeCell ref="S13:U13"/>
    <mergeCell ref="AG13:AI13"/>
    <mergeCell ref="AO13:AQ13"/>
    <mergeCell ref="AW13:AY13"/>
    <mergeCell ref="BK12:BM12"/>
    <mergeCell ref="BS12:BU12"/>
    <mergeCell ref="BK16:BM16"/>
    <mergeCell ref="BS16:BU16"/>
    <mergeCell ref="CA16:CC16"/>
    <mergeCell ref="CO16:CQ16"/>
    <mergeCell ref="CW16:CY16"/>
    <mergeCell ref="DE16:DG16"/>
    <mergeCell ref="C16:E16"/>
    <mergeCell ref="K16:M16"/>
    <mergeCell ref="S16:U16"/>
    <mergeCell ref="AG16:AI16"/>
    <mergeCell ref="AO16:AQ16"/>
    <mergeCell ref="AW16:AY16"/>
    <mergeCell ref="BK15:BM15"/>
    <mergeCell ref="BS15:BU15"/>
    <mergeCell ref="CA15:CC15"/>
    <mergeCell ref="CO15:CQ15"/>
    <mergeCell ref="CW15:CY15"/>
    <mergeCell ref="DE15:DG15"/>
    <mergeCell ref="C15:E15"/>
    <mergeCell ref="K15:M15"/>
    <mergeCell ref="S15:U15"/>
    <mergeCell ref="AG15:AI15"/>
    <mergeCell ref="AO15:AQ15"/>
    <mergeCell ref="AW15:AY15"/>
    <mergeCell ref="BK18:BM18"/>
    <mergeCell ref="BS18:BU18"/>
    <mergeCell ref="CA18:CC18"/>
    <mergeCell ref="CO18:CQ18"/>
    <mergeCell ref="CW18:CY18"/>
    <mergeCell ref="DE18:DG18"/>
    <mergeCell ref="C18:E18"/>
    <mergeCell ref="K18:M18"/>
    <mergeCell ref="S18:U18"/>
    <mergeCell ref="AG18:AI18"/>
    <mergeCell ref="AO18:AQ18"/>
    <mergeCell ref="AW18:AY18"/>
    <mergeCell ref="BK17:BM17"/>
    <mergeCell ref="BS17:BU17"/>
    <mergeCell ref="CA17:CC17"/>
    <mergeCell ref="CO17:CQ17"/>
    <mergeCell ref="CW17:CY17"/>
    <mergeCell ref="DE17:DG17"/>
    <mergeCell ref="C17:E17"/>
    <mergeCell ref="K17:M17"/>
    <mergeCell ref="S17:U17"/>
    <mergeCell ref="AG17:AI17"/>
    <mergeCell ref="AO17:AQ17"/>
    <mergeCell ref="AW17:AY17"/>
    <mergeCell ref="BK20:BM20"/>
    <mergeCell ref="BS20:BU20"/>
    <mergeCell ref="CA20:CC20"/>
    <mergeCell ref="CO20:CQ20"/>
    <mergeCell ref="CW20:CY20"/>
    <mergeCell ref="DE20:DG20"/>
    <mergeCell ref="C20:E20"/>
    <mergeCell ref="K20:M20"/>
    <mergeCell ref="S20:U20"/>
    <mergeCell ref="AG20:AI20"/>
    <mergeCell ref="AO20:AQ20"/>
    <mergeCell ref="AW20:AY20"/>
    <mergeCell ref="BK19:BM19"/>
    <mergeCell ref="BS19:BU19"/>
    <mergeCell ref="CA19:CC19"/>
    <mergeCell ref="CO19:CQ19"/>
    <mergeCell ref="CW19:CY19"/>
    <mergeCell ref="DE19:DG19"/>
    <mergeCell ref="C19:E19"/>
    <mergeCell ref="K19:M19"/>
    <mergeCell ref="S19:U19"/>
    <mergeCell ref="AG19:AI19"/>
    <mergeCell ref="AO19:AQ19"/>
    <mergeCell ref="AW19:AY19"/>
    <mergeCell ref="BK22:BM22"/>
    <mergeCell ref="BS22:BU22"/>
    <mergeCell ref="CA22:CC22"/>
    <mergeCell ref="CO22:CQ22"/>
    <mergeCell ref="CW22:CY22"/>
    <mergeCell ref="DE22:DG22"/>
    <mergeCell ref="C22:E22"/>
    <mergeCell ref="K22:M22"/>
    <mergeCell ref="S22:U22"/>
    <mergeCell ref="AG22:AI22"/>
    <mergeCell ref="AO22:AQ22"/>
    <mergeCell ref="AW22:AY22"/>
    <mergeCell ref="BK21:BM21"/>
    <mergeCell ref="BS21:BU21"/>
    <mergeCell ref="CA21:CC21"/>
    <mergeCell ref="CO21:CQ21"/>
    <mergeCell ref="CW21:CY21"/>
    <mergeCell ref="DE21:DG21"/>
    <mergeCell ref="C21:E21"/>
    <mergeCell ref="K21:M21"/>
    <mergeCell ref="S21:U21"/>
    <mergeCell ref="AG21:AI21"/>
    <mergeCell ref="AO21:AQ21"/>
    <mergeCell ref="AW21:AY21"/>
    <mergeCell ref="DE24:DG24"/>
    <mergeCell ref="C24:E24"/>
    <mergeCell ref="K24:M24"/>
    <mergeCell ref="S24:U24"/>
    <mergeCell ref="AG24:AI24"/>
    <mergeCell ref="AO24:AQ24"/>
    <mergeCell ref="AW24:AY24"/>
    <mergeCell ref="K34:M34"/>
    <mergeCell ref="K35:M35"/>
    <mergeCell ref="K36:M36"/>
    <mergeCell ref="K37:M37"/>
    <mergeCell ref="K38:M38"/>
    <mergeCell ref="K39:M39"/>
    <mergeCell ref="K40:M40"/>
    <mergeCell ref="K41:M41"/>
    <mergeCell ref="K42:M42"/>
    <mergeCell ref="BK23:BM23"/>
    <mergeCell ref="BS23:BU23"/>
    <mergeCell ref="CA23:CC23"/>
    <mergeCell ref="CO23:CQ23"/>
    <mergeCell ref="CW23:CY23"/>
    <mergeCell ref="DE23:DG23"/>
    <mergeCell ref="C23:E23"/>
    <mergeCell ref="K23:M23"/>
    <mergeCell ref="S23:U23"/>
    <mergeCell ref="AG23:AI23"/>
    <mergeCell ref="AO23:AQ23"/>
    <mergeCell ref="AW23:AY23"/>
    <mergeCell ref="C39:E39"/>
    <mergeCell ref="C40:E40"/>
    <mergeCell ref="C41:E41"/>
    <mergeCell ref="C42:E42"/>
    <mergeCell ref="AS46:AS47"/>
    <mergeCell ref="AU46:AV47"/>
    <mergeCell ref="BA46:BA47"/>
    <mergeCell ref="A25:A44"/>
    <mergeCell ref="AE25:AE44"/>
    <mergeCell ref="BI25:BI44"/>
    <mergeCell ref="CM25:CM44"/>
    <mergeCell ref="A45:A48"/>
    <mergeCell ref="G45:J45"/>
    <mergeCell ref="O45:R45"/>
    <mergeCell ref="W45:Z45"/>
    <mergeCell ref="AE45:AE48"/>
    <mergeCell ref="BK24:BM24"/>
    <mergeCell ref="BS24:BU24"/>
    <mergeCell ref="CA24:CC24"/>
    <mergeCell ref="CO24:CQ24"/>
    <mergeCell ref="CW24:CY24"/>
    <mergeCell ref="CU46:CV47"/>
    <mergeCell ref="C25:E25"/>
    <mergeCell ref="C26:E26"/>
    <mergeCell ref="C27:E27"/>
    <mergeCell ref="C28:E28"/>
    <mergeCell ref="C29:E29"/>
    <mergeCell ref="C30:E30"/>
    <mergeCell ref="C31:E31"/>
    <mergeCell ref="C32:E32"/>
    <mergeCell ref="C33:E33"/>
    <mergeCell ref="C34:E34"/>
    <mergeCell ref="C35:E35"/>
    <mergeCell ref="C36:E36"/>
    <mergeCell ref="C37:E37"/>
    <mergeCell ref="C38:E38"/>
    <mergeCell ref="DA46:DA47"/>
    <mergeCell ref="DC46:DD47"/>
    <mergeCell ref="DI46:DI47"/>
    <mergeCell ref="DK46:DL47"/>
    <mergeCell ref="BC46:BD47"/>
    <mergeCell ref="BO46:BO47"/>
    <mergeCell ref="BQ46:BR47"/>
    <mergeCell ref="BW46:BW47"/>
    <mergeCell ref="BY46:BZ47"/>
    <mergeCell ref="DI45:DL45"/>
    <mergeCell ref="G46:G47"/>
    <mergeCell ref="I46:J47"/>
    <mergeCell ref="O46:O47"/>
    <mergeCell ref="Q46:R47"/>
    <mergeCell ref="W46:W47"/>
    <mergeCell ref="Y46:Z47"/>
    <mergeCell ref="AK46:AK47"/>
    <mergeCell ref="BW45:BZ45"/>
    <mergeCell ref="CE45:CH45"/>
    <mergeCell ref="CM45:CM48"/>
    <mergeCell ref="CS45:CV45"/>
    <mergeCell ref="DA45:DD45"/>
    <mergeCell ref="CE46:CE47"/>
    <mergeCell ref="CG46:CH47"/>
    <mergeCell ref="CS46:CS47"/>
    <mergeCell ref="AK45:AN45"/>
    <mergeCell ref="AS45:AV45"/>
    <mergeCell ref="BA45:BD45"/>
    <mergeCell ref="BI45:BI48"/>
    <mergeCell ref="BO45:BR45"/>
    <mergeCell ref="AM46:AN47"/>
    <mergeCell ref="AA45:AB45"/>
    <mergeCell ref="CS48:CV48"/>
    <mergeCell ref="DA48:DD48"/>
    <mergeCell ref="DI48:DL48"/>
    <mergeCell ref="A49:A51"/>
    <mergeCell ref="G49:G50"/>
    <mergeCell ref="I49:J50"/>
    <mergeCell ref="O49:O50"/>
    <mergeCell ref="Q49:R50"/>
    <mergeCell ref="W49:W50"/>
    <mergeCell ref="BA48:BD48"/>
    <mergeCell ref="BO48:BR48"/>
    <mergeCell ref="BW48:BZ48"/>
    <mergeCell ref="CE48:CH48"/>
    <mergeCell ref="DK49:DL50"/>
    <mergeCell ref="CM49:CM51"/>
    <mergeCell ref="CS49:CS50"/>
    <mergeCell ref="CU49:CV50"/>
    <mergeCell ref="DA49:DA50"/>
    <mergeCell ref="G48:J48"/>
    <mergeCell ref="O48:R48"/>
    <mergeCell ref="W48:Z48"/>
    <mergeCell ref="AK48:AN48"/>
    <mergeCell ref="AS48:AV48"/>
    <mergeCell ref="DC49:DD50"/>
    <mergeCell ref="DI49:DI50"/>
    <mergeCell ref="BQ49:BR50"/>
    <mergeCell ref="BW49:BW50"/>
    <mergeCell ref="BY49:BZ50"/>
    <mergeCell ref="CE49:CE50"/>
    <mergeCell ref="CG49:CH50"/>
    <mergeCell ref="AU49:AV50"/>
    <mergeCell ref="BA49:BA50"/>
    <mergeCell ref="BC49:BD50"/>
    <mergeCell ref="BI49:BI51"/>
    <mergeCell ref="BO49:BO50"/>
    <mergeCell ref="BO51:BR51"/>
    <mergeCell ref="BI54:BI55"/>
    <mergeCell ref="BJ54:BJ55"/>
    <mergeCell ref="BK54:BR54"/>
    <mergeCell ref="CI53:CL54"/>
    <mergeCell ref="CO53:CV53"/>
    <mergeCell ref="A54:A55"/>
    <mergeCell ref="B54:B55"/>
    <mergeCell ref="C54:J54"/>
    <mergeCell ref="K54:R54"/>
    <mergeCell ref="S54:Z54"/>
    <mergeCell ref="AE54:AE55"/>
    <mergeCell ref="AF54:AF55"/>
    <mergeCell ref="BW51:BZ51"/>
    <mergeCell ref="CE51:CH51"/>
    <mergeCell ref="CS51:CV51"/>
    <mergeCell ref="Y49:Z50"/>
    <mergeCell ref="AE49:AE51"/>
    <mergeCell ref="AK49:AK50"/>
    <mergeCell ref="AM49:AN50"/>
    <mergeCell ref="AS49:AS50"/>
    <mergeCell ref="DA51:DD51"/>
    <mergeCell ref="DI51:DL51"/>
    <mergeCell ref="C53:J53"/>
    <mergeCell ref="AA53:AD54"/>
    <mergeCell ref="AG53:AN53"/>
    <mergeCell ref="BE53:BH54"/>
    <mergeCell ref="BK53:BR53"/>
    <mergeCell ref="G51:J51"/>
    <mergeCell ref="O51:R51"/>
    <mergeCell ref="W51:Z51"/>
    <mergeCell ref="AK51:AN51"/>
    <mergeCell ref="AS51:AV51"/>
    <mergeCell ref="BA51:BD51"/>
    <mergeCell ref="DE55:DG55"/>
    <mergeCell ref="DE54:DL54"/>
    <mergeCell ref="DR54:DT54"/>
    <mergeCell ref="C55:E55"/>
    <mergeCell ref="K55:M55"/>
    <mergeCell ref="S55:U55"/>
    <mergeCell ref="AG55:AI55"/>
    <mergeCell ref="AO55:AQ55"/>
    <mergeCell ref="AW55:AY55"/>
    <mergeCell ref="BK55:BM55"/>
    <mergeCell ref="BS55:BU55"/>
    <mergeCell ref="BS54:BZ54"/>
    <mergeCell ref="CA54:CH54"/>
    <mergeCell ref="CM54:CM55"/>
    <mergeCell ref="CN54:CN55"/>
    <mergeCell ref="CO54:CV54"/>
    <mergeCell ref="CW54:DD54"/>
    <mergeCell ref="CA55:CC55"/>
    <mergeCell ref="CO55:CQ55"/>
    <mergeCell ref="CW55:CY55"/>
    <mergeCell ref="AG54:AN54"/>
    <mergeCell ref="AO54:AV54"/>
    <mergeCell ref="AW54:BD54"/>
    <mergeCell ref="DM53:DP54"/>
    <mergeCell ref="BS57:BU57"/>
    <mergeCell ref="CA57:CC57"/>
    <mergeCell ref="BK56:BM56"/>
    <mergeCell ref="BS56:BU56"/>
    <mergeCell ref="CA56:CC56"/>
    <mergeCell ref="CM56:CM75"/>
    <mergeCell ref="CO56:CQ56"/>
    <mergeCell ref="CW56:CY56"/>
    <mergeCell ref="CO57:CQ57"/>
    <mergeCell ref="CW57:CY57"/>
    <mergeCell ref="CO58:CQ58"/>
    <mergeCell ref="CW58:CY58"/>
    <mergeCell ref="BS60:BU60"/>
    <mergeCell ref="CA60:CC60"/>
    <mergeCell ref="CO60:CQ60"/>
    <mergeCell ref="CW60:CY60"/>
    <mergeCell ref="DE58:DG58"/>
    <mergeCell ref="DE57:DG57"/>
    <mergeCell ref="DE60:DG60"/>
    <mergeCell ref="CO59:CQ59"/>
    <mergeCell ref="CW59:CY59"/>
    <mergeCell ref="DE59:DG59"/>
    <mergeCell ref="CO62:CQ62"/>
    <mergeCell ref="CW62:CY62"/>
    <mergeCell ref="DE62:DG62"/>
    <mergeCell ref="DE61:DG61"/>
    <mergeCell ref="CW64:CY64"/>
    <mergeCell ref="C56:E56"/>
    <mergeCell ref="K56:M56"/>
    <mergeCell ref="S56:U56"/>
    <mergeCell ref="AE56:AE75"/>
    <mergeCell ref="AG56:AI56"/>
    <mergeCell ref="AO56:AQ56"/>
    <mergeCell ref="AW56:AY56"/>
    <mergeCell ref="BS62:BU62"/>
    <mergeCell ref="CA62:CC62"/>
    <mergeCell ref="AW61:AY61"/>
    <mergeCell ref="BK61:BM61"/>
    <mergeCell ref="BS61:BU61"/>
    <mergeCell ref="C59:E59"/>
    <mergeCell ref="K59:M59"/>
    <mergeCell ref="S59:U59"/>
    <mergeCell ref="AG59:AI59"/>
    <mergeCell ref="AO59:AQ59"/>
    <mergeCell ref="AW59:AY59"/>
    <mergeCell ref="BK59:BM59"/>
    <mergeCell ref="BS59:BU59"/>
    <mergeCell ref="CA59:CC59"/>
    <mergeCell ref="C58:E58"/>
    <mergeCell ref="K58:M58"/>
    <mergeCell ref="S58:U58"/>
    <mergeCell ref="AG58:AI58"/>
    <mergeCell ref="AO58:AQ58"/>
    <mergeCell ref="AW58:AY58"/>
    <mergeCell ref="BK58:BM58"/>
    <mergeCell ref="BS58:BU58"/>
    <mergeCell ref="CA58:CC58"/>
    <mergeCell ref="C57:E57"/>
    <mergeCell ref="K57:M57"/>
    <mergeCell ref="S57:U57"/>
    <mergeCell ref="AG57:AI57"/>
    <mergeCell ref="AO57:AQ57"/>
    <mergeCell ref="AW57:AY57"/>
    <mergeCell ref="BK57:BM57"/>
    <mergeCell ref="C64:E64"/>
    <mergeCell ref="K64:M64"/>
    <mergeCell ref="S64:U64"/>
    <mergeCell ref="AG64:AI64"/>
    <mergeCell ref="AO64:AQ64"/>
    <mergeCell ref="C61:E61"/>
    <mergeCell ref="K61:M61"/>
    <mergeCell ref="S61:U61"/>
    <mergeCell ref="AG61:AI61"/>
    <mergeCell ref="AO61:AQ61"/>
    <mergeCell ref="C60:E60"/>
    <mergeCell ref="K60:M60"/>
    <mergeCell ref="S60:U60"/>
    <mergeCell ref="AG60:AI60"/>
    <mergeCell ref="AO60:AQ60"/>
    <mergeCell ref="AW60:AY60"/>
    <mergeCell ref="BK60:BM60"/>
    <mergeCell ref="C62:E62"/>
    <mergeCell ref="S66:U66"/>
    <mergeCell ref="AG66:AI66"/>
    <mergeCell ref="AO66:AQ66"/>
    <mergeCell ref="AW66:AY66"/>
    <mergeCell ref="BK66:BM66"/>
    <mergeCell ref="CW61:CY61"/>
    <mergeCell ref="DE64:DG64"/>
    <mergeCell ref="C65:E65"/>
    <mergeCell ref="K65:M65"/>
    <mergeCell ref="S65:U65"/>
    <mergeCell ref="AG65:AI65"/>
    <mergeCell ref="AO65:AQ65"/>
    <mergeCell ref="AW65:AY65"/>
    <mergeCell ref="BK65:BM65"/>
    <mergeCell ref="BS65:BU65"/>
    <mergeCell ref="CA65:CC65"/>
    <mergeCell ref="AW64:AY64"/>
    <mergeCell ref="BK64:BM64"/>
    <mergeCell ref="BS64:BU64"/>
    <mergeCell ref="CA64:CC64"/>
    <mergeCell ref="CO64:CQ64"/>
    <mergeCell ref="C63:E63"/>
    <mergeCell ref="K63:M63"/>
    <mergeCell ref="S63:U63"/>
    <mergeCell ref="AG63:AI63"/>
    <mergeCell ref="AO63:AQ63"/>
    <mergeCell ref="AW63:AY63"/>
    <mergeCell ref="BK63:BM63"/>
    <mergeCell ref="CA61:CC61"/>
    <mergeCell ref="CO61:CQ61"/>
    <mergeCell ref="AW68:AY68"/>
    <mergeCell ref="BK68:BM68"/>
    <mergeCell ref="BS68:BU68"/>
    <mergeCell ref="CA68:CC68"/>
    <mergeCell ref="AW67:AY67"/>
    <mergeCell ref="BK67:BM67"/>
    <mergeCell ref="BS67:BU67"/>
    <mergeCell ref="CA67:CC67"/>
    <mergeCell ref="CO67:CQ67"/>
    <mergeCell ref="CW67:CY67"/>
    <mergeCell ref="BS66:BU66"/>
    <mergeCell ref="CA66:CC66"/>
    <mergeCell ref="CO66:CQ66"/>
    <mergeCell ref="CW66:CY66"/>
    <mergeCell ref="DE66:DG66"/>
    <mergeCell ref="C67:E67"/>
    <mergeCell ref="K67:M67"/>
    <mergeCell ref="S67:U67"/>
    <mergeCell ref="AG67:AI67"/>
    <mergeCell ref="AO67:AQ67"/>
    <mergeCell ref="BI56:BI75"/>
    <mergeCell ref="K62:M62"/>
    <mergeCell ref="S62:U62"/>
    <mergeCell ref="AG62:AI62"/>
    <mergeCell ref="AO62:AQ62"/>
    <mergeCell ref="AW62:AY62"/>
    <mergeCell ref="BK62:BM62"/>
    <mergeCell ref="CO65:CQ65"/>
    <mergeCell ref="CW65:CY65"/>
    <mergeCell ref="DE65:DG65"/>
    <mergeCell ref="C66:E66"/>
    <mergeCell ref="K66:M66"/>
    <mergeCell ref="DE56:DG56"/>
    <mergeCell ref="BS69:BU69"/>
    <mergeCell ref="CA69:CC69"/>
    <mergeCell ref="CO69:CQ69"/>
    <mergeCell ref="CW69:CY69"/>
    <mergeCell ref="DE69:DG69"/>
    <mergeCell ref="C70:E70"/>
    <mergeCell ref="K70:M70"/>
    <mergeCell ref="S70:U70"/>
    <mergeCell ref="AG70:AI70"/>
    <mergeCell ref="AO70:AQ70"/>
    <mergeCell ref="CO68:CQ68"/>
    <mergeCell ref="CW68:CY68"/>
    <mergeCell ref="DE68:DG68"/>
    <mergeCell ref="C69:E69"/>
    <mergeCell ref="K69:M69"/>
    <mergeCell ref="S69:U69"/>
    <mergeCell ref="AG69:AI69"/>
    <mergeCell ref="AO69:AQ69"/>
    <mergeCell ref="AW69:AY69"/>
    <mergeCell ref="BK69:BM69"/>
    <mergeCell ref="BS63:BU63"/>
    <mergeCell ref="CA63:CC63"/>
    <mergeCell ref="CO63:CQ63"/>
    <mergeCell ref="CW63:CY63"/>
    <mergeCell ref="DE63:DG63"/>
    <mergeCell ref="DE67:DG67"/>
    <mergeCell ref="C68:E68"/>
    <mergeCell ref="K68:M68"/>
    <mergeCell ref="S68:U68"/>
    <mergeCell ref="AG68:AI68"/>
    <mergeCell ref="AO68:AQ68"/>
    <mergeCell ref="CO71:CQ71"/>
    <mergeCell ref="CW71:CY71"/>
    <mergeCell ref="DE71:DG71"/>
    <mergeCell ref="DE72:DG72"/>
    <mergeCell ref="C73:E73"/>
    <mergeCell ref="K73:M73"/>
    <mergeCell ref="S73:U73"/>
    <mergeCell ref="AG73:AI73"/>
    <mergeCell ref="AO73:AQ73"/>
    <mergeCell ref="C72:E72"/>
    <mergeCell ref="K72:M72"/>
    <mergeCell ref="S72:U72"/>
    <mergeCell ref="AG72:AI72"/>
    <mergeCell ref="AO72:AQ72"/>
    <mergeCell ref="AW72:AY72"/>
    <mergeCell ref="BK72:BM72"/>
    <mergeCell ref="DE70:DG70"/>
    <mergeCell ref="C71:E71"/>
    <mergeCell ref="K71:M71"/>
    <mergeCell ref="S71:U71"/>
    <mergeCell ref="AG71:AI71"/>
    <mergeCell ref="AO71:AQ71"/>
    <mergeCell ref="AW71:AY71"/>
    <mergeCell ref="BK71:BM71"/>
    <mergeCell ref="BS71:BU71"/>
    <mergeCell ref="CA71:CC71"/>
    <mergeCell ref="AW70:AY70"/>
    <mergeCell ref="BK70:BM70"/>
    <mergeCell ref="BS70:BU70"/>
    <mergeCell ref="CA70:CC70"/>
    <mergeCell ref="CO70:CQ70"/>
    <mergeCell ref="CW70:CY70"/>
    <mergeCell ref="S74:U74"/>
    <mergeCell ref="AG74:AI74"/>
    <mergeCell ref="AO74:AQ74"/>
    <mergeCell ref="AW74:AY74"/>
    <mergeCell ref="BK74:BM74"/>
    <mergeCell ref="BS74:BU74"/>
    <mergeCell ref="CA74:CC74"/>
    <mergeCell ref="AW73:AY73"/>
    <mergeCell ref="BK73:BM73"/>
    <mergeCell ref="BS73:BU73"/>
    <mergeCell ref="CA73:CC73"/>
    <mergeCell ref="CO73:CQ73"/>
    <mergeCell ref="CW73:CY73"/>
    <mergeCell ref="BS72:BU72"/>
    <mergeCell ref="CA72:CC72"/>
    <mergeCell ref="CO72:CQ72"/>
    <mergeCell ref="CW72:CY72"/>
    <mergeCell ref="BS75:BU75"/>
    <mergeCell ref="CA75:CC75"/>
    <mergeCell ref="CO75:CQ75"/>
    <mergeCell ref="CW75:CY75"/>
    <mergeCell ref="DE75:DG75"/>
    <mergeCell ref="A76:A95"/>
    <mergeCell ref="AE76:AE95"/>
    <mergeCell ref="BI76:BI95"/>
    <mergeCell ref="CM76:CM95"/>
    <mergeCell ref="BO97:BO98"/>
    <mergeCell ref="BQ97:BR98"/>
    <mergeCell ref="BW97:BW98"/>
    <mergeCell ref="BY97:BZ98"/>
    <mergeCell ref="CO74:CQ74"/>
    <mergeCell ref="CW74:CY74"/>
    <mergeCell ref="DE74:DG74"/>
    <mergeCell ref="C75:E75"/>
    <mergeCell ref="K75:M75"/>
    <mergeCell ref="S75:U75"/>
    <mergeCell ref="AG75:AI75"/>
    <mergeCell ref="AO75:AQ75"/>
    <mergeCell ref="AW75:AY75"/>
    <mergeCell ref="BK75:BM75"/>
    <mergeCell ref="A56:A75"/>
    <mergeCell ref="C76:E76"/>
    <mergeCell ref="C77:E77"/>
    <mergeCell ref="C78:E78"/>
    <mergeCell ref="C79:E79"/>
    <mergeCell ref="C80:E80"/>
    <mergeCell ref="DE73:DG73"/>
    <mergeCell ref="C74:E74"/>
    <mergeCell ref="K74:M74"/>
    <mergeCell ref="DI97:DI98"/>
    <mergeCell ref="DK97:DL98"/>
    <mergeCell ref="BC97:BD98"/>
    <mergeCell ref="AE96:AE99"/>
    <mergeCell ref="G102:J102"/>
    <mergeCell ref="DI96:DL96"/>
    <mergeCell ref="G97:G98"/>
    <mergeCell ref="I97:J98"/>
    <mergeCell ref="O97:O98"/>
    <mergeCell ref="Q97:R98"/>
    <mergeCell ref="W97:W98"/>
    <mergeCell ref="Y97:Z98"/>
    <mergeCell ref="AK97:AK98"/>
    <mergeCell ref="BW96:BZ96"/>
    <mergeCell ref="CE96:CH96"/>
    <mergeCell ref="CM96:CM99"/>
    <mergeCell ref="CS96:CV96"/>
    <mergeCell ref="DA96:DD96"/>
    <mergeCell ref="CE97:CE98"/>
    <mergeCell ref="CG97:CH98"/>
    <mergeCell ref="CS97:CS98"/>
    <mergeCell ref="AK96:AN96"/>
    <mergeCell ref="AS96:AV96"/>
    <mergeCell ref="BA96:BD96"/>
    <mergeCell ref="BI96:BI99"/>
    <mergeCell ref="BO96:BR96"/>
    <mergeCell ref="AM97:AN98"/>
    <mergeCell ref="AS97:AS98"/>
    <mergeCell ref="AU97:AV98"/>
    <mergeCell ref="BA97:BA98"/>
    <mergeCell ref="G96:J96"/>
    <mergeCell ref="DI99:DL99"/>
    <mergeCell ref="A100:A102"/>
    <mergeCell ref="G100:G101"/>
    <mergeCell ref="I100:J101"/>
    <mergeCell ref="O100:O101"/>
    <mergeCell ref="Q100:R101"/>
    <mergeCell ref="W100:W101"/>
    <mergeCell ref="Y100:Z101"/>
    <mergeCell ref="BO99:BR99"/>
    <mergeCell ref="BW99:BZ99"/>
    <mergeCell ref="CE99:CH99"/>
    <mergeCell ref="CS99:CV99"/>
    <mergeCell ref="DA99:DD99"/>
    <mergeCell ref="BW102:BZ102"/>
    <mergeCell ref="A96:A99"/>
    <mergeCell ref="O96:R96"/>
    <mergeCell ref="W96:Z96"/>
    <mergeCell ref="G99:J99"/>
    <mergeCell ref="O99:R99"/>
    <mergeCell ref="W99:Z99"/>
    <mergeCell ref="AK99:AN99"/>
    <mergeCell ref="AS99:AV99"/>
    <mergeCell ref="BA99:BD99"/>
    <mergeCell ref="CU97:CV98"/>
    <mergeCell ref="DA97:DA98"/>
    <mergeCell ref="DC97:DD98"/>
    <mergeCell ref="O102:R102"/>
    <mergeCell ref="W102:Z102"/>
    <mergeCell ref="AK102:AN102"/>
    <mergeCell ref="AS102:AV102"/>
    <mergeCell ref="BA102:BD102"/>
    <mergeCell ref="CU100:CV101"/>
    <mergeCell ref="DA100:DA101"/>
    <mergeCell ref="DC100:DD101"/>
    <mergeCell ref="DI100:DI101"/>
    <mergeCell ref="DK100:DL101"/>
    <mergeCell ref="BY100:BZ101"/>
    <mergeCell ref="CE100:CE101"/>
    <mergeCell ref="CG100:CH101"/>
    <mergeCell ref="CM100:CM102"/>
    <mergeCell ref="CS100:CS101"/>
    <mergeCell ref="CE102:CH102"/>
    <mergeCell ref="CS102:CV102"/>
    <mergeCell ref="BC100:BD101"/>
    <mergeCell ref="BI100:BI102"/>
    <mergeCell ref="BO100:BO101"/>
    <mergeCell ref="BQ100:BR101"/>
    <mergeCell ref="BW100:BW101"/>
    <mergeCell ref="BO102:BR102"/>
    <mergeCell ref="AE100:AE102"/>
    <mergeCell ref="AK100:AK101"/>
    <mergeCell ref="AM100:AN101"/>
    <mergeCell ref="AS100:AS101"/>
    <mergeCell ref="AU100:AV101"/>
    <mergeCell ref="BA100:BA101"/>
    <mergeCell ref="DA102:DD102"/>
    <mergeCell ref="DI102:DL102"/>
    <mergeCell ref="DR105:DT105"/>
    <mergeCell ref="C106:E106"/>
    <mergeCell ref="K106:M106"/>
    <mergeCell ref="S106:U106"/>
    <mergeCell ref="AG106:AI106"/>
    <mergeCell ref="AO106:AQ106"/>
    <mergeCell ref="BI105:BI106"/>
    <mergeCell ref="BJ105:BJ106"/>
    <mergeCell ref="BK105:BR105"/>
    <mergeCell ref="BS105:BZ105"/>
    <mergeCell ref="CA105:CH105"/>
    <mergeCell ref="CM105:CM106"/>
    <mergeCell ref="DM104:DP105"/>
    <mergeCell ref="A105:A106"/>
    <mergeCell ref="B105:B106"/>
    <mergeCell ref="C105:J105"/>
    <mergeCell ref="K105:R105"/>
    <mergeCell ref="S105:Z105"/>
    <mergeCell ref="AE105:AE106"/>
    <mergeCell ref="AF105:AF106"/>
    <mergeCell ref="AG105:AN105"/>
    <mergeCell ref="AO105:AV105"/>
    <mergeCell ref="DE106:DG106"/>
    <mergeCell ref="DE105:DL105"/>
    <mergeCell ref="C104:J104"/>
    <mergeCell ref="AA104:AD105"/>
    <mergeCell ref="AG104:AN104"/>
    <mergeCell ref="BE104:BH105"/>
    <mergeCell ref="BK104:BR104"/>
    <mergeCell ref="CI104:CL105"/>
    <mergeCell ref="CO104:CV104"/>
    <mergeCell ref="AW105:BD105"/>
    <mergeCell ref="AW106:AY106"/>
    <mergeCell ref="BK106:BM106"/>
    <mergeCell ref="BS106:BU106"/>
    <mergeCell ref="CA106:CC106"/>
    <mergeCell ref="CO106:CQ106"/>
    <mergeCell ref="CW106:CY106"/>
    <mergeCell ref="CN105:CN106"/>
    <mergeCell ref="CO105:CV105"/>
    <mergeCell ref="CW105:DD105"/>
    <mergeCell ref="BS114:BU114"/>
    <mergeCell ref="CA114:CC114"/>
    <mergeCell ref="CO114:CQ114"/>
    <mergeCell ref="CW114:CY114"/>
    <mergeCell ref="C117:E117"/>
    <mergeCell ref="K117:M117"/>
    <mergeCell ref="S117:U117"/>
    <mergeCell ref="AG117:AI117"/>
    <mergeCell ref="AO117:AQ117"/>
    <mergeCell ref="AW117:AY117"/>
    <mergeCell ref="BK117:BM117"/>
    <mergeCell ref="CA115:CC115"/>
    <mergeCell ref="CO115:CQ115"/>
    <mergeCell ref="CW115:CY115"/>
    <mergeCell ref="CA113:CC113"/>
    <mergeCell ref="AW112:AY112"/>
    <mergeCell ref="BK112:BM112"/>
    <mergeCell ref="BS112:BU112"/>
    <mergeCell ref="CA112:CC112"/>
    <mergeCell ref="CO112:CQ112"/>
    <mergeCell ref="CW112:CY112"/>
    <mergeCell ref="BS111:BU111"/>
    <mergeCell ref="CA111:CC111"/>
    <mergeCell ref="DE107:DG107"/>
    <mergeCell ref="C108:E108"/>
    <mergeCell ref="K108:M108"/>
    <mergeCell ref="S108:U108"/>
    <mergeCell ref="AG108:AI108"/>
    <mergeCell ref="AO108:AQ108"/>
    <mergeCell ref="AW108:AY108"/>
    <mergeCell ref="BK108:BM108"/>
    <mergeCell ref="BS108:BU108"/>
    <mergeCell ref="CA108:CC108"/>
    <mergeCell ref="BK107:BM107"/>
    <mergeCell ref="BS107:BU107"/>
    <mergeCell ref="CA107:CC107"/>
    <mergeCell ref="CM107:CM126"/>
    <mergeCell ref="CO107:CQ107"/>
    <mergeCell ref="CW107:CY107"/>
    <mergeCell ref="CO108:CQ108"/>
    <mergeCell ref="CW108:CY108"/>
    <mergeCell ref="CO109:CQ109"/>
    <mergeCell ref="CW109:CY109"/>
    <mergeCell ref="CO110:CQ110"/>
    <mergeCell ref="CW110:CY110"/>
    <mergeCell ref="C113:E113"/>
    <mergeCell ref="K113:M113"/>
    <mergeCell ref="S113:U113"/>
    <mergeCell ref="AG113:AI113"/>
    <mergeCell ref="AO113:AQ113"/>
    <mergeCell ref="AW113:AY113"/>
    <mergeCell ref="BK113:BM113"/>
    <mergeCell ref="BS113:BU113"/>
    <mergeCell ref="DE108:DG108"/>
    <mergeCell ref="C109:E109"/>
    <mergeCell ref="K109:M109"/>
    <mergeCell ref="S109:U109"/>
    <mergeCell ref="AG109:AI109"/>
    <mergeCell ref="AO109:AQ109"/>
    <mergeCell ref="AW109:AY109"/>
    <mergeCell ref="BK109:BM109"/>
    <mergeCell ref="BS109:BU109"/>
    <mergeCell ref="CA109:CC109"/>
    <mergeCell ref="DE113:DG113"/>
    <mergeCell ref="C114:E114"/>
    <mergeCell ref="K114:M114"/>
    <mergeCell ref="S114:U114"/>
    <mergeCell ref="AG114:AI114"/>
    <mergeCell ref="AO114:AQ114"/>
    <mergeCell ref="AW114:AY114"/>
    <mergeCell ref="BK114:BM114"/>
    <mergeCell ref="DE110:DG110"/>
    <mergeCell ref="C111:E111"/>
    <mergeCell ref="K111:M111"/>
    <mergeCell ref="S111:U111"/>
    <mergeCell ref="AG111:AI111"/>
    <mergeCell ref="AO111:AQ111"/>
    <mergeCell ref="AW111:AY111"/>
    <mergeCell ref="BK111:BM111"/>
    <mergeCell ref="DE109:DG109"/>
    <mergeCell ref="C110:E110"/>
    <mergeCell ref="K110:M110"/>
    <mergeCell ref="S110:U110"/>
    <mergeCell ref="AG110:AI110"/>
    <mergeCell ref="AO110:AQ110"/>
    <mergeCell ref="AW110:AY110"/>
    <mergeCell ref="BK110:BM110"/>
    <mergeCell ref="BS110:BU110"/>
    <mergeCell ref="CA110:CC110"/>
    <mergeCell ref="AE107:AE126"/>
    <mergeCell ref="AG107:AI107"/>
    <mergeCell ref="AO107:AQ107"/>
    <mergeCell ref="AW107:AY107"/>
    <mergeCell ref="BI107:BI126"/>
    <mergeCell ref="DE112:DG112"/>
    <mergeCell ref="DE116:DG116"/>
    <mergeCell ref="DE115:DG115"/>
    <mergeCell ref="C116:E116"/>
    <mergeCell ref="K116:M116"/>
    <mergeCell ref="S116:U116"/>
    <mergeCell ref="AG116:AI116"/>
    <mergeCell ref="AO116:AQ116"/>
    <mergeCell ref="AW116:AY116"/>
    <mergeCell ref="BK116:BM116"/>
    <mergeCell ref="BS116:BU116"/>
    <mergeCell ref="CA116:CC116"/>
    <mergeCell ref="AW115:AY115"/>
    <mergeCell ref="BK115:BM115"/>
    <mergeCell ref="BS115:BU115"/>
    <mergeCell ref="DE118:DG118"/>
    <mergeCell ref="DE117:DG117"/>
    <mergeCell ref="CO111:CQ111"/>
    <mergeCell ref="CW111:CY111"/>
    <mergeCell ref="DE111:DG111"/>
    <mergeCell ref="C112:E112"/>
    <mergeCell ref="K112:M112"/>
    <mergeCell ref="S112:U112"/>
    <mergeCell ref="AG112:AI112"/>
    <mergeCell ref="AO112:AQ112"/>
    <mergeCell ref="DE114:DG114"/>
    <mergeCell ref="C115:E115"/>
    <mergeCell ref="K115:M115"/>
    <mergeCell ref="S115:U115"/>
    <mergeCell ref="AG115:AI115"/>
    <mergeCell ref="AO115:AQ115"/>
    <mergeCell ref="CO113:CQ113"/>
    <mergeCell ref="CW113:CY113"/>
    <mergeCell ref="AW118:AY118"/>
    <mergeCell ref="BK118:BM118"/>
    <mergeCell ref="BS118:BU118"/>
    <mergeCell ref="CA118:CC118"/>
    <mergeCell ref="CO118:CQ118"/>
    <mergeCell ref="CW118:CY118"/>
    <mergeCell ref="BS117:BU117"/>
    <mergeCell ref="CA117:CC117"/>
    <mergeCell ref="CO117:CQ117"/>
    <mergeCell ref="CW117:CY117"/>
    <mergeCell ref="C118:E118"/>
    <mergeCell ref="K118:M118"/>
    <mergeCell ref="S118:U118"/>
    <mergeCell ref="AG118:AI118"/>
    <mergeCell ref="AO118:AQ118"/>
    <mergeCell ref="CO116:CQ116"/>
    <mergeCell ref="CW116:CY116"/>
    <mergeCell ref="BS120:BU120"/>
    <mergeCell ref="CA120:CC120"/>
    <mergeCell ref="CO120:CQ120"/>
    <mergeCell ref="CW120:CY120"/>
    <mergeCell ref="DE120:DG120"/>
    <mergeCell ref="C121:E121"/>
    <mergeCell ref="K121:M121"/>
    <mergeCell ref="S121:U121"/>
    <mergeCell ref="AG121:AI121"/>
    <mergeCell ref="AO121:AQ121"/>
    <mergeCell ref="CO119:CQ119"/>
    <mergeCell ref="CW119:CY119"/>
    <mergeCell ref="DE119:DG119"/>
    <mergeCell ref="C120:E120"/>
    <mergeCell ref="K120:M120"/>
    <mergeCell ref="S120:U120"/>
    <mergeCell ref="AG120:AI120"/>
    <mergeCell ref="AO120:AQ120"/>
    <mergeCell ref="AW120:AY120"/>
    <mergeCell ref="BK120:BM120"/>
    <mergeCell ref="C119:E119"/>
    <mergeCell ref="K119:M119"/>
    <mergeCell ref="S119:U119"/>
    <mergeCell ref="AG119:AI119"/>
    <mergeCell ref="AO119:AQ119"/>
    <mergeCell ref="AW119:AY119"/>
    <mergeCell ref="BK119:BM119"/>
    <mergeCell ref="BS119:BU119"/>
    <mergeCell ref="CA119:CC119"/>
    <mergeCell ref="CO122:CQ122"/>
    <mergeCell ref="CW122:CY122"/>
    <mergeCell ref="DE122:DG122"/>
    <mergeCell ref="C123:E123"/>
    <mergeCell ref="K123:M123"/>
    <mergeCell ref="S123:U123"/>
    <mergeCell ref="AG123:AI123"/>
    <mergeCell ref="AO123:AQ123"/>
    <mergeCell ref="AW123:AY123"/>
    <mergeCell ref="BK123:BM123"/>
    <mergeCell ref="DE121:DG121"/>
    <mergeCell ref="C122:E122"/>
    <mergeCell ref="K122:M122"/>
    <mergeCell ref="S122:U122"/>
    <mergeCell ref="AG122:AI122"/>
    <mergeCell ref="AO122:AQ122"/>
    <mergeCell ref="AW122:AY122"/>
    <mergeCell ref="BK122:BM122"/>
    <mergeCell ref="BS122:BU122"/>
    <mergeCell ref="CA122:CC122"/>
    <mergeCell ref="AW121:AY121"/>
    <mergeCell ref="BK121:BM121"/>
    <mergeCell ref="BS121:BU121"/>
    <mergeCell ref="CA121:CC121"/>
    <mergeCell ref="CO121:CQ121"/>
    <mergeCell ref="CW121:CY121"/>
    <mergeCell ref="DE124:DG124"/>
    <mergeCell ref="C125:E125"/>
    <mergeCell ref="K125:M125"/>
    <mergeCell ref="S125:U125"/>
    <mergeCell ref="AG125:AI125"/>
    <mergeCell ref="AO125:AQ125"/>
    <mergeCell ref="AW125:AY125"/>
    <mergeCell ref="BK125:BM125"/>
    <mergeCell ref="BS125:BU125"/>
    <mergeCell ref="CA125:CC125"/>
    <mergeCell ref="AW124:AY124"/>
    <mergeCell ref="BK124:BM124"/>
    <mergeCell ref="BS124:BU124"/>
    <mergeCell ref="CA124:CC124"/>
    <mergeCell ref="CO124:CQ124"/>
    <mergeCell ref="CW124:CY124"/>
    <mergeCell ref="BS123:BU123"/>
    <mergeCell ref="CA123:CC123"/>
    <mergeCell ref="CO123:CQ123"/>
    <mergeCell ref="CW123:CY123"/>
    <mergeCell ref="DE123:DG123"/>
    <mergeCell ref="C124:E124"/>
    <mergeCell ref="K124:M124"/>
    <mergeCell ref="S124:U124"/>
    <mergeCell ref="AG124:AI124"/>
    <mergeCell ref="AO124:AQ124"/>
    <mergeCell ref="BS126:BU126"/>
    <mergeCell ref="CA126:CC126"/>
    <mergeCell ref="CO126:CQ126"/>
    <mergeCell ref="CW126:CY126"/>
    <mergeCell ref="DE126:DG126"/>
    <mergeCell ref="A127:A146"/>
    <mergeCell ref="AE127:AE146"/>
    <mergeCell ref="BI127:BI146"/>
    <mergeCell ref="CM127:CM146"/>
    <mergeCell ref="CO125:CQ125"/>
    <mergeCell ref="CW125:CY125"/>
    <mergeCell ref="DE125:DG125"/>
    <mergeCell ref="C126:E126"/>
    <mergeCell ref="K126:M126"/>
    <mergeCell ref="S126:U126"/>
    <mergeCell ref="AG126:AI126"/>
    <mergeCell ref="AO126:AQ126"/>
    <mergeCell ref="AW126:AY126"/>
    <mergeCell ref="BK126:BM126"/>
    <mergeCell ref="A107:A126"/>
    <mergeCell ref="C107:E107"/>
    <mergeCell ref="K107:M107"/>
    <mergeCell ref="S107:U107"/>
    <mergeCell ref="C132:E132"/>
    <mergeCell ref="K132:M132"/>
    <mergeCell ref="S132:U132"/>
    <mergeCell ref="C133:E133"/>
    <mergeCell ref="K133:M133"/>
    <mergeCell ref="S133:U133"/>
    <mergeCell ref="C134:E134"/>
    <mergeCell ref="K134:M134"/>
    <mergeCell ref="S134:U134"/>
    <mergeCell ref="BY148:BZ149"/>
    <mergeCell ref="AE147:AE150"/>
    <mergeCell ref="G148:G149"/>
    <mergeCell ref="I148:J149"/>
    <mergeCell ref="O148:O149"/>
    <mergeCell ref="Q148:R149"/>
    <mergeCell ref="W148:W149"/>
    <mergeCell ref="Y148:Z149"/>
    <mergeCell ref="AK148:AK149"/>
    <mergeCell ref="BW147:BZ147"/>
    <mergeCell ref="CE147:CH147"/>
    <mergeCell ref="CM147:CM150"/>
    <mergeCell ref="CS147:CV147"/>
    <mergeCell ref="DA147:DD147"/>
    <mergeCell ref="CE148:CE149"/>
    <mergeCell ref="CG148:CH149"/>
    <mergeCell ref="CS148:CS149"/>
    <mergeCell ref="AK147:AN147"/>
    <mergeCell ref="AS147:AV147"/>
    <mergeCell ref="BA147:BD147"/>
    <mergeCell ref="BI147:BI150"/>
    <mergeCell ref="BO147:BR147"/>
    <mergeCell ref="AM148:AN149"/>
    <mergeCell ref="AS148:AS149"/>
    <mergeCell ref="AU148:AV149"/>
    <mergeCell ref="BA148:BA149"/>
    <mergeCell ref="G147:J147"/>
    <mergeCell ref="O147:R147"/>
    <mergeCell ref="AK150:AN150"/>
    <mergeCell ref="G150:J150"/>
    <mergeCell ref="O150:R150"/>
    <mergeCell ref="W150:Z150"/>
    <mergeCell ref="DI147:DL147"/>
    <mergeCell ref="AS151:AS152"/>
    <mergeCell ref="AU151:AV152"/>
    <mergeCell ref="BA151:BA152"/>
    <mergeCell ref="DI150:DL150"/>
    <mergeCell ref="A151:A153"/>
    <mergeCell ref="G151:G152"/>
    <mergeCell ref="I151:J152"/>
    <mergeCell ref="O151:O152"/>
    <mergeCell ref="Q151:R152"/>
    <mergeCell ref="W151:W152"/>
    <mergeCell ref="Y151:Z152"/>
    <mergeCell ref="BO150:BR150"/>
    <mergeCell ref="BW150:BZ150"/>
    <mergeCell ref="CE150:CH150"/>
    <mergeCell ref="CS150:CV150"/>
    <mergeCell ref="DA150:DD150"/>
    <mergeCell ref="A147:A150"/>
    <mergeCell ref="W147:Z147"/>
    <mergeCell ref="DA153:DD153"/>
    <mergeCell ref="DI153:DL153"/>
    <mergeCell ref="AS150:AV150"/>
    <mergeCell ref="BA150:BD150"/>
    <mergeCell ref="CU148:CV149"/>
    <mergeCell ref="DA148:DA149"/>
    <mergeCell ref="DC148:DD149"/>
    <mergeCell ref="DI148:DI149"/>
    <mergeCell ref="DK148:DL149"/>
    <mergeCell ref="BC148:BD149"/>
    <mergeCell ref="BO148:BO149"/>
    <mergeCell ref="BQ148:BR149"/>
    <mergeCell ref="BW148:BW149"/>
    <mergeCell ref="G153:J153"/>
    <mergeCell ref="O153:R153"/>
    <mergeCell ref="W153:Z153"/>
    <mergeCell ref="AK153:AN153"/>
    <mergeCell ref="AS153:AV153"/>
    <mergeCell ref="BA153:BD153"/>
    <mergeCell ref="CU151:CV152"/>
    <mergeCell ref="DA151:DA152"/>
    <mergeCell ref="DC151:DD152"/>
    <mergeCell ref="DI151:DI152"/>
    <mergeCell ref="DK151:DL152"/>
    <mergeCell ref="BY151:BZ152"/>
    <mergeCell ref="CE151:CE152"/>
    <mergeCell ref="CG151:CH152"/>
    <mergeCell ref="CM151:CM153"/>
    <mergeCell ref="CS151:CS152"/>
    <mergeCell ref="BW153:BZ153"/>
    <mergeCell ref="CE153:CH153"/>
    <mergeCell ref="CS153:CV153"/>
    <mergeCell ref="BC151:BD152"/>
    <mergeCell ref="BI151:BI153"/>
    <mergeCell ref="BO151:BO152"/>
    <mergeCell ref="BQ151:BR152"/>
    <mergeCell ref="BW151:BW152"/>
    <mergeCell ref="BO153:BR153"/>
    <mergeCell ref="AE151:AE153"/>
    <mergeCell ref="AK151:AK152"/>
    <mergeCell ref="AM151:AN152"/>
    <mergeCell ref="C43:E43"/>
    <mergeCell ref="C44:E44"/>
    <mergeCell ref="K25:M25"/>
    <mergeCell ref="K26:M26"/>
    <mergeCell ref="K27:M27"/>
    <mergeCell ref="K28:M28"/>
    <mergeCell ref="K29:M29"/>
    <mergeCell ref="K30:M30"/>
    <mergeCell ref="K31:M31"/>
    <mergeCell ref="K32:M32"/>
    <mergeCell ref="K33:M33"/>
    <mergeCell ref="K43:M43"/>
    <mergeCell ref="K44:M44"/>
    <mergeCell ref="S25:U25"/>
    <mergeCell ref="S26:U26"/>
    <mergeCell ref="S27:U27"/>
    <mergeCell ref="S28:U28"/>
    <mergeCell ref="S29:U29"/>
    <mergeCell ref="S30:U30"/>
    <mergeCell ref="S31:U31"/>
    <mergeCell ref="S32:U32"/>
    <mergeCell ref="S33:U33"/>
    <mergeCell ref="S34:U34"/>
    <mergeCell ref="S35:U35"/>
    <mergeCell ref="S36:U36"/>
    <mergeCell ref="S37:U37"/>
    <mergeCell ref="S38:U38"/>
    <mergeCell ref="S39:U39"/>
    <mergeCell ref="S40:U40"/>
    <mergeCell ref="S41:U41"/>
    <mergeCell ref="S42:U42"/>
    <mergeCell ref="S43:U43"/>
    <mergeCell ref="S44:U44"/>
    <mergeCell ref="C81:E81"/>
    <mergeCell ref="C82:E82"/>
    <mergeCell ref="C83:E83"/>
    <mergeCell ref="C84:E84"/>
    <mergeCell ref="C85:E85"/>
    <mergeCell ref="C86:E86"/>
    <mergeCell ref="C87:E87"/>
    <mergeCell ref="C88:E88"/>
    <mergeCell ref="C89:E89"/>
    <mergeCell ref="C90:E90"/>
    <mergeCell ref="C91:E91"/>
    <mergeCell ref="C92:E92"/>
    <mergeCell ref="C93:E93"/>
    <mergeCell ref="C94:E94"/>
    <mergeCell ref="C95:E95"/>
    <mergeCell ref="K76:M76"/>
    <mergeCell ref="K77:M77"/>
    <mergeCell ref="K78:M78"/>
    <mergeCell ref="K79:M79"/>
    <mergeCell ref="K80:M80"/>
    <mergeCell ref="K81:M81"/>
    <mergeCell ref="K82:M82"/>
    <mergeCell ref="K83:M83"/>
    <mergeCell ref="K84:M84"/>
    <mergeCell ref="K85:M85"/>
    <mergeCell ref="K86:M86"/>
    <mergeCell ref="K87:M87"/>
    <mergeCell ref="K88:M88"/>
    <mergeCell ref="K89:M89"/>
    <mergeCell ref="K90:M90"/>
    <mergeCell ref="K91:M91"/>
    <mergeCell ref="K92:M92"/>
    <mergeCell ref="K93:M93"/>
    <mergeCell ref="K94:M94"/>
    <mergeCell ref="K95:M95"/>
    <mergeCell ref="S76:U76"/>
    <mergeCell ref="S77:U77"/>
    <mergeCell ref="S78:U78"/>
    <mergeCell ref="S79:U79"/>
    <mergeCell ref="S80:U80"/>
    <mergeCell ref="S81:U81"/>
    <mergeCell ref="S82:U82"/>
    <mergeCell ref="S83:U83"/>
    <mergeCell ref="S84:U84"/>
    <mergeCell ref="S85:U85"/>
    <mergeCell ref="S86:U86"/>
    <mergeCell ref="S87:U87"/>
    <mergeCell ref="S88:U88"/>
    <mergeCell ref="S89:U89"/>
    <mergeCell ref="S90:U90"/>
    <mergeCell ref="S91:U91"/>
    <mergeCell ref="S92:U92"/>
    <mergeCell ref="S93:U93"/>
    <mergeCell ref="S94:U94"/>
    <mergeCell ref="S95:U95"/>
    <mergeCell ref="AG25:AI25"/>
    <mergeCell ref="AO25:AQ25"/>
    <mergeCell ref="AW25:AY25"/>
    <mergeCell ref="AG26:AI26"/>
    <mergeCell ref="AO26:AQ26"/>
    <mergeCell ref="AW26:AY26"/>
    <mergeCell ref="AG27:AI27"/>
    <mergeCell ref="AO27:AQ27"/>
    <mergeCell ref="AW27:AY27"/>
    <mergeCell ref="AG28:AI28"/>
    <mergeCell ref="AO28:AQ28"/>
    <mergeCell ref="AW28:AY28"/>
    <mergeCell ref="AG29:AI29"/>
    <mergeCell ref="AO29:AQ29"/>
    <mergeCell ref="AW29:AY29"/>
    <mergeCell ref="AG30:AI30"/>
    <mergeCell ref="AO30:AQ30"/>
    <mergeCell ref="AW30:AY30"/>
    <mergeCell ref="AG31:AI31"/>
    <mergeCell ref="AO31:AQ31"/>
    <mergeCell ref="AW31:AY31"/>
    <mergeCell ref="AG32:AI32"/>
    <mergeCell ref="AO32:AQ32"/>
    <mergeCell ref="AW32:AY32"/>
    <mergeCell ref="AG33:AI33"/>
    <mergeCell ref="AO33:AQ33"/>
    <mergeCell ref="AW33:AY33"/>
    <mergeCell ref="AG34:AI34"/>
    <mergeCell ref="AO34:AQ34"/>
    <mergeCell ref="AW34:AY34"/>
    <mergeCell ref="AG35:AI35"/>
    <mergeCell ref="AO35:AQ35"/>
    <mergeCell ref="AW35:AY35"/>
    <mergeCell ref="AG36:AI36"/>
    <mergeCell ref="AO36:AQ36"/>
    <mergeCell ref="AW36:AY36"/>
    <mergeCell ref="AG37:AI37"/>
    <mergeCell ref="AO37:AQ37"/>
    <mergeCell ref="AW37:AY37"/>
    <mergeCell ref="AG38:AI38"/>
    <mergeCell ref="AO38:AQ38"/>
    <mergeCell ref="AW38:AY38"/>
    <mergeCell ref="AG39:AI39"/>
    <mergeCell ref="AO39:AQ39"/>
    <mergeCell ref="AW39:AY39"/>
    <mergeCell ref="AG40:AI40"/>
    <mergeCell ref="AO40:AQ40"/>
    <mergeCell ref="AW40:AY40"/>
    <mergeCell ref="AG41:AI41"/>
    <mergeCell ref="AO41:AQ41"/>
    <mergeCell ref="AW41:AY41"/>
    <mergeCell ref="AG42:AI42"/>
    <mergeCell ref="AO42:AQ42"/>
    <mergeCell ref="AW42:AY42"/>
    <mergeCell ref="AG43:AI43"/>
    <mergeCell ref="AO43:AQ43"/>
    <mergeCell ref="AW43:AY43"/>
    <mergeCell ref="AG44:AI44"/>
    <mergeCell ref="AO44:AQ44"/>
    <mergeCell ref="AW44:AY44"/>
    <mergeCell ref="BK25:BM25"/>
    <mergeCell ref="BS25:BU25"/>
    <mergeCell ref="CA25:CC25"/>
    <mergeCell ref="BK26:BM26"/>
    <mergeCell ref="BS26:BU26"/>
    <mergeCell ref="CA26:CC26"/>
    <mergeCell ref="BK27:BM27"/>
    <mergeCell ref="BS27:BU27"/>
    <mergeCell ref="CA27:CC27"/>
    <mergeCell ref="BK28:BM28"/>
    <mergeCell ref="BS28:BU28"/>
    <mergeCell ref="CA28:CC28"/>
    <mergeCell ref="BK29:BM29"/>
    <mergeCell ref="BS29:BU29"/>
    <mergeCell ref="CA29:CC29"/>
    <mergeCell ref="BK30:BM30"/>
    <mergeCell ref="BS30:BU30"/>
    <mergeCell ref="CA30:CC30"/>
    <mergeCell ref="BK31:BM31"/>
    <mergeCell ref="BS31:BU31"/>
    <mergeCell ref="CA31:CC31"/>
    <mergeCell ref="BK32:BM32"/>
    <mergeCell ref="BS32:BU32"/>
    <mergeCell ref="CA32:CC32"/>
    <mergeCell ref="BK33:BM33"/>
    <mergeCell ref="BS33:BU33"/>
    <mergeCell ref="BS44:BU44"/>
    <mergeCell ref="CA44:CC44"/>
    <mergeCell ref="CO25:CQ25"/>
    <mergeCell ref="CW25:CY25"/>
    <mergeCell ref="CO32:CQ32"/>
    <mergeCell ref="CW32:CY32"/>
    <mergeCell ref="CO39:CQ39"/>
    <mergeCell ref="CW39:CY39"/>
    <mergeCell ref="CA33:CC33"/>
    <mergeCell ref="BK34:BM34"/>
    <mergeCell ref="BS34:BU34"/>
    <mergeCell ref="CA34:CC34"/>
    <mergeCell ref="BK35:BM35"/>
    <mergeCell ref="BS35:BU35"/>
    <mergeCell ref="CA35:CC35"/>
    <mergeCell ref="BK36:BM36"/>
    <mergeCell ref="BS36:BU36"/>
    <mergeCell ref="CA36:CC36"/>
    <mergeCell ref="BK37:BM37"/>
    <mergeCell ref="BS37:BU37"/>
    <mergeCell ref="CA37:CC37"/>
    <mergeCell ref="BK38:BM38"/>
    <mergeCell ref="BS38:BU38"/>
    <mergeCell ref="CA38:CC38"/>
    <mergeCell ref="BK39:BM39"/>
    <mergeCell ref="BS39:BU39"/>
    <mergeCell ref="CA39:CC39"/>
    <mergeCell ref="DE25:DG25"/>
    <mergeCell ref="CO26:CQ26"/>
    <mergeCell ref="CW26:CY26"/>
    <mergeCell ref="DE26:DG26"/>
    <mergeCell ref="CO27:CQ27"/>
    <mergeCell ref="CW27:CY27"/>
    <mergeCell ref="DE27:DG27"/>
    <mergeCell ref="CO28:CQ28"/>
    <mergeCell ref="CW28:CY28"/>
    <mergeCell ref="DE28:DG28"/>
    <mergeCell ref="CO29:CQ29"/>
    <mergeCell ref="CW29:CY29"/>
    <mergeCell ref="DE29:DG29"/>
    <mergeCell ref="CO30:CQ30"/>
    <mergeCell ref="CW30:CY30"/>
    <mergeCell ref="DE30:DG30"/>
    <mergeCell ref="CO31:CQ31"/>
    <mergeCell ref="CW31:CY31"/>
    <mergeCell ref="DE31:DG31"/>
    <mergeCell ref="DE32:DG32"/>
    <mergeCell ref="CO33:CQ33"/>
    <mergeCell ref="CW33:CY33"/>
    <mergeCell ref="DE33:DG33"/>
    <mergeCell ref="CO34:CQ34"/>
    <mergeCell ref="CW34:CY34"/>
    <mergeCell ref="DE34:DG34"/>
    <mergeCell ref="CO35:CQ35"/>
    <mergeCell ref="CW35:CY35"/>
    <mergeCell ref="DE35:DG35"/>
    <mergeCell ref="CO36:CQ36"/>
    <mergeCell ref="CW36:CY36"/>
    <mergeCell ref="DE36:DG36"/>
    <mergeCell ref="CO37:CQ37"/>
    <mergeCell ref="CW37:CY37"/>
    <mergeCell ref="DE37:DG37"/>
    <mergeCell ref="CO38:CQ38"/>
    <mergeCell ref="CW38:CY38"/>
    <mergeCell ref="DE38:DG38"/>
    <mergeCell ref="DE39:DG39"/>
    <mergeCell ref="CO40:CQ40"/>
    <mergeCell ref="CW40:CY40"/>
    <mergeCell ref="DE40:DG40"/>
    <mergeCell ref="CO41:CQ41"/>
    <mergeCell ref="CW41:CY41"/>
    <mergeCell ref="DE41:DG41"/>
    <mergeCell ref="CO42:CQ42"/>
    <mergeCell ref="CW42:CY42"/>
    <mergeCell ref="DE42:DG42"/>
    <mergeCell ref="CO43:CQ43"/>
    <mergeCell ref="CW43:CY43"/>
    <mergeCell ref="DE43:DG43"/>
    <mergeCell ref="CO44:CQ44"/>
    <mergeCell ref="CW44:CY44"/>
    <mergeCell ref="DE44:DG44"/>
    <mergeCell ref="AG76:AI76"/>
    <mergeCell ref="AO76:AQ76"/>
    <mergeCell ref="AW76:AY76"/>
    <mergeCell ref="BK40:BM40"/>
    <mergeCell ref="BS40:BU40"/>
    <mergeCell ref="CA40:CC40"/>
    <mergeCell ref="BK41:BM41"/>
    <mergeCell ref="BS41:BU41"/>
    <mergeCell ref="CA41:CC41"/>
    <mergeCell ref="BK42:BM42"/>
    <mergeCell ref="BS42:BU42"/>
    <mergeCell ref="CA42:CC42"/>
    <mergeCell ref="BK43:BM43"/>
    <mergeCell ref="BS43:BU43"/>
    <mergeCell ref="CA43:CC43"/>
    <mergeCell ref="BK44:BM44"/>
    <mergeCell ref="AG77:AI77"/>
    <mergeCell ref="AO77:AQ77"/>
    <mergeCell ref="AW77:AY77"/>
    <mergeCell ref="AG78:AI78"/>
    <mergeCell ref="AO78:AQ78"/>
    <mergeCell ref="AW78:AY78"/>
    <mergeCell ref="AG79:AI79"/>
    <mergeCell ref="AO79:AQ79"/>
    <mergeCell ref="AW79:AY79"/>
    <mergeCell ref="AG80:AI80"/>
    <mergeCell ref="AO80:AQ80"/>
    <mergeCell ref="AW80:AY80"/>
    <mergeCell ref="AG81:AI81"/>
    <mergeCell ref="AO81:AQ81"/>
    <mergeCell ref="AW81:AY81"/>
    <mergeCell ref="AG82:AI82"/>
    <mergeCell ref="AO82:AQ82"/>
    <mergeCell ref="AW82:AY82"/>
    <mergeCell ref="AG83:AI83"/>
    <mergeCell ref="AO83:AQ83"/>
    <mergeCell ref="AW83:AY83"/>
    <mergeCell ref="AG84:AI84"/>
    <mergeCell ref="AO84:AQ84"/>
    <mergeCell ref="AW84:AY84"/>
    <mergeCell ref="AG85:AI85"/>
    <mergeCell ref="AO85:AQ85"/>
    <mergeCell ref="AW85:AY85"/>
    <mergeCell ref="AG86:AI86"/>
    <mergeCell ref="AO86:AQ86"/>
    <mergeCell ref="AW86:AY86"/>
    <mergeCell ref="AG87:AI87"/>
    <mergeCell ref="AO87:AQ87"/>
    <mergeCell ref="AW87:AY87"/>
    <mergeCell ref="AG88:AI88"/>
    <mergeCell ref="AO88:AQ88"/>
    <mergeCell ref="AW88:AY88"/>
    <mergeCell ref="AG89:AI89"/>
    <mergeCell ref="AO89:AQ89"/>
    <mergeCell ref="AW89:AY89"/>
    <mergeCell ref="AG90:AI90"/>
    <mergeCell ref="AO90:AQ90"/>
    <mergeCell ref="AW90:AY90"/>
    <mergeCell ref="AG91:AI91"/>
    <mergeCell ref="AO91:AQ91"/>
    <mergeCell ref="AW91:AY91"/>
    <mergeCell ref="AG92:AI92"/>
    <mergeCell ref="AO92:AQ92"/>
    <mergeCell ref="AW92:AY92"/>
    <mergeCell ref="AG93:AI93"/>
    <mergeCell ref="AO93:AQ93"/>
    <mergeCell ref="AW93:AY93"/>
    <mergeCell ref="AG94:AI94"/>
    <mergeCell ref="AO94:AQ94"/>
    <mergeCell ref="AW94:AY94"/>
    <mergeCell ref="AG95:AI95"/>
    <mergeCell ref="AO95:AQ95"/>
    <mergeCell ref="AW95:AY95"/>
    <mergeCell ref="BK76:BM76"/>
    <mergeCell ref="BS76:BU76"/>
    <mergeCell ref="CA76:CC76"/>
    <mergeCell ref="BK77:BM77"/>
    <mergeCell ref="BS77:BU77"/>
    <mergeCell ref="CA77:CC77"/>
    <mergeCell ref="BK78:BM78"/>
    <mergeCell ref="BS78:BU78"/>
    <mergeCell ref="CA78:CC78"/>
    <mergeCell ref="BK79:BM79"/>
    <mergeCell ref="BS79:BU79"/>
    <mergeCell ref="CA79:CC79"/>
    <mergeCell ref="BK80:BM80"/>
    <mergeCell ref="BS80:BU80"/>
    <mergeCell ref="CA80:CC80"/>
    <mergeCell ref="BK81:BM81"/>
    <mergeCell ref="BS81:BU81"/>
    <mergeCell ref="CA81:CC81"/>
    <mergeCell ref="BK82:BM82"/>
    <mergeCell ref="BS82:BU82"/>
    <mergeCell ref="CA82:CC82"/>
    <mergeCell ref="BK83:BM83"/>
    <mergeCell ref="BS83:BU83"/>
    <mergeCell ref="CA83:CC83"/>
    <mergeCell ref="BK84:BM84"/>
    <mergeCell ref="BS84:BU84"/>
    <mergeCell ref="CA84:CC84"/>
    <mergeCell ref="BK85:BM85"/>
    <mergeCell ref="BS85:BU85"/>
    <mergeCell ref="CA85:CC85"/>
    <mergeCell ref="BK86:BM86"/>
    <mergeCell ref="BS86:BU86"/>
    <mergeCell ref="CA86:CC86"/>
    <mergeCell ref="BK87:BM87"/>
    <mergeCell ref="BS87:BU87"/>
    <mergeCell ref="CA87:CC87"/>
    <mergeCell ref="BK88:BM88"/>
    <mergeCell ref="BS88:BU88"/>
    <mergeCell ref="CA88:CC88"/>
    <mergeCell ref="BK89:BM89"/>
    <mergeCell ref="BS89:BU89"/>
    <mergeCell ref="CA89:CC89"/>
    <mergeCell ref="BK90:BM90"/>
    <mergeCell ref="BS90:BU90"/>
    <mergeCell ref="CA90:CC90"/>
    <mergeCell ref="BK91:BM91"/>
    <mergeCell ref="BS91:BU91"/>
    <mergeCell ref="CA91:CC91"/>
    <mergeCell ref="BK92:BM92"/>
    <mergeCell ref="BS92:BU92"/>
    <mergeCell ref="CA92:CC92"/>
    <mergeCell ref="BK93:BM93"/>
    <mergeCell ref="BS93:BU93"/>
    <mergeCell ref="CA93:CC93"/>
    <mergeCell ref="BK94:BM94"/>
    <mergeCell ref="BS94:BU94"/>
    <mergeCell ref="CA94:CC94"/>
    <mergeCell ref="BK95:BM95"/>
    <mergeCell ref="BS95:BU95"/>
    <mergeCell ref="CA95:CC95"/>
    <mergeCell ref="CO76:CQ76"/>
    <mergeCell ref="CW76:CY76"/>
    <mergeCell ref="DE76:DG76"/>
    <mergeCell ref="CO77:CQ77"/>
    <mergeCell ref="CW77:CY77"/>
    <mergeCell ref="DE77:DG77"/>
    <mergeCell ref="CO78:CQ78"/>
    <mergeCell ref="CW78:CY78"/>
    <mergeCell ref="DE78:DG78"/>
    <mergeCell ref="CO79:CQ79"/>
    <mergeCell ref="CW79:CY79"/>
    <mergeCell ref="DE79:DG79"/>
    <mergeCell ref="CO80:CQ80"/>
    <mergeCell ref="CW80:CY80"/>
    <mergeCell ref="DE80:DG80"/>
    <mergeCell ref="CO81:CQ81"/>
    <mergeCell ref="CW81:CY81"/>
    <mergeCell ref="DE81:DG81"/>
    <mergeCell ref="CO82:CQ82"/>
    <mergeCell ref="CW82:CY82"/>
    <mergeCell ref="DE82:DG82"/>
    <mergeCell ref="CO83:CQ83"/>
    <mergeCell ref="CW83:CY83"/>
    <mergeCell ref="DE83:DG83"/>
    <mergeCell ref="CO84:CQ84"/>
    <mergeCell ref="CW84:CY84"/>
    <mergeCell ref="DE84:DG84"/>
    <mergeCell ref="CO85:CQ85"/>
    <mergeCell ref="CW85:CY85"/>
    <mergeCell ref="DE85:DG85"/>
    <mergeCell ref="CO86:CQ86"/>
    <mergeCell ref="CW86:CY86"/>
    <mergeCell ref="DE86:DG86"/>
    <mergeCell ref="CO87:CQ87"/>
    <mergeCell ref="CW87:CY87"/>
    <mergeCell ref="DE87:DG87"/>
    <mergeCell ref="CO88:CQ88"/>
    <mergeCell ref="CW88:CY88"/>
    <mergeCell ref="DE88:DG88"/>
    <mergeCell ref="CO89:CQ89"/>
    <mergeCell ref="CW89:CY89"/>
    <mergeCell ref="DE89:DG89"/>
    <mergeCell ref="CO90:CQ90"/>
    <mergeCell ref="CW90:CY90"/>
    <mergeCell ref="DE90:DG90"/>
    <mergeCell ref="CO91:CQ91"/>
    <mergeCell ref="CW91:CY91"/>
    <mergeCell ref="DE91:DG91"/>
    <mergeCell ref="CO92:CQ92"/>
    <mergeCell ref="CW92:CY92"/>
    <mergeCell ref="DE92:DG92"/>
    <mergeCell ref="CO93:CQ93"/>
    <mergeCell ref="CW93:CY93"/>
    <mergeCell ref="DE93:DG93"/>
    <mergeCell ref="CO94:CQ94"/>
    <mergeCell ref="CW94:CY94"/>
    <mergeCell ref="DE94:DG94"/>
    <mergeCell ref="CO95:CQ95"/>
    <mergeCell ref="CW95:CY95"/>
    <mergeCell ref="DE95:DG95"/>
    <mergeCell ref="C127:E127"/>
    <mergeCell ref="K127:M127"/>
    <mergeCell ref="S127:U127"/>
    <mergeCell ref="C128:E128"/>
    <mergeCell ref="K128:M128"/>
    <mergeCell ref="S128:U128"/>
    <mergeCell ref="C129:E129"/>
    <mergeCell ref="K129:M129"/>
    <mergeCell ref="S129:U129"/>
    <mergeCell ref="C130:E130"/>
    <mergeCell ref="K130:M130"/>
    <mergeCell ref="S130:U130"/>
    <mergeCell ref="C131:E131"/>
    <mergeCell ref="K131:M131"/>
    <mergeCell ref="S131:U131"/>
    <mergeCell ref="AG127:AI127"/>
    <mergeCell ref="AO127:AQ127"/>
    <mergeCell ref="AW127:AY127"/>
    <mergeCell ref="AG128:AI128"/>
    <mergeCell ref="AO128:AQ128"/>
    <mergeCell ref="AW128:AY128"/>
    <mergeCell ref="AG129:AI129"/>
    <mergeCell ref="AO129:AQ129"/>
    <mergeCell ref="AW129:AY129"/>
    <mergeCell ref="AG130:AI130"/>
    <mergeCell ref="AO130:AQ130"/>
    <mergeCell ref="AW130:AY130"/>
    <mergeCell ref="AG131:AI131"/>
    <mergeCell ref="AO131:AQ131"/>
    <mergeCell ref="C135:E135"/>
    <mergeCell ref="K135:M135"/>
    <mergeCell ref="S135:U135"/>
    <mergeCell ref="C136:E136"/>
    <mergeCell ref="K136:M136"/>
    <mergeCell ref="S136:U136"/>
    <mergeCell ref="C137:E137"/>
    <mergeCell ref="K137:M137"/>
    <mergeCell ref="S137:U137"/>
    <mergeCell ref="C138:E138"/>
    <mergeCell ref="K138:M138"/>
    <mergeCell ref="S138:U138"/>
    <mergeCell ref="C139:E139"/>
    <mergeCell ref="K139:M139"/>
    <mergeCell ref="S139:U139"/>
    <mergeCell ref="C140:E140"/>
    <mergeCell ref="K140:M140"/>
    <mergeCell ref="S140:U140"/>
    <mergeCell ref="C141:E141"/>
    <mergeCell ref="K141:M141"/>
    <mergeCell ref="S141:U141"/>
    <mergeCell ref="C142:E142"/>
    <mergeCell ref="K142:M142"/>
    <mergeCell ref="S142:U142"/>
    <mergeCell ref="C143:E143"/>
    <mergeCell ref="K143:M143"/>
    <mergeCell ref="S143:U143"/>
    <mergeCell ref="C144:E144"/>
    <mergeCell ref="K144:M144"/>
    <mergeCell ref="S144:U144"/>
    <mergeCell ref="C145:E145"/>
    <mergeCell ref="K145:M145"/>
    <mergeCell ref="S145:U145"/>
    <mergeCell ref="C146:E146"/>
    <mergeCell ref="K146:M146"/>
    <mergeCell ref="S146:U146"/>
    <mergeCell ref="AW131:AY131"/>
    <mergeCell ref="AG132:AI132"/>
    <mergeCell ref="AO132:AQ132"/>
    <mergeCell ref="AW132:AY132"/>
    <mergeCell ref="AG133:AI133"/>
    <mergeCell ref="AO133:AQ133"/>
    <mergeCell ref="AW133:AY133"/>
    <mergeCell ref="AG134:AI134"/>
    <mergeCell ref="AO134:AQ134"/>
    <mergeCell ref="AW134:AY134"/>
    <mergeCell ref="AG135:AI135"/>
    <mergeCell ref="AO135:AQ135"/>
    <mergeCell ref="AW135:AY135"/>
    <mergeCell ref="AG136:AI136"/>
    <mergeCell ref="AO136:AQ136"/>
    <mergeCell ref="AW136:AY136"/>
    <mergeCell ref="AG137:AI137"/>
    <mergeCell ref="AO137:AQ137"/>
    <mergeCell ref="AW137:AY137"/>
    <mergeCell ref="AG138:AI138"/>
    <mergeCell ref="AO138:AQ138"/>
    <mergeCell ref="AW138:AY138"/>
    <mergeCell ref="AG139:AI139"/>
    <mergeCell ref="AO139:AQ139"/>
    <mergeCell ref="AW139:AY139"/>
    <mergeCell ref="AG140:AI140"/>
    <mergeCell ref="AO140:AQ140"/>
    <mergeCell ref="AW140:AY140"/>
    <mergeCell ref="AG141:AI141"/>
    <mergeCell ref="AO141:AQ141"/>
    <mergeCell ref="AW141:AY141"/>
    <mergeCell ref="AG142:AI142"/>
    <mergeCell ref="AO142:AQ142"/>
    <mergeCell ref="AW142:AY142"/>
    <mergeCell ref="AG143:AI143"/>
    <mergeCell ref="AO143:AQ143"/>
    <mergeCell ref="AW143:AY143"/>
    <mergeCell ref="AG144:AI144"/>
    <mergeCell ref="AO144:AQ144"/>
    <mergeCell ref="AW144:AY144"/>
    <mergeCell ref="AG145:AI145"/>
    <mergeCell ref="AO145:AQ145"/>
    <mergeCell ref="AW145:AY145"/>
    <mergeCell ref="AG146:AI146"/>
    <mergeCell ref="AO146:AQ146"/>
    <mergeCell ref="AW146:AY146"/>
    <mergeCell ref="BK127:BM127"/>
    <mergeCell ref="BS127:BU127"/>
    <mergeCell ref="CA127:CC127"/>
    <mergeCell ref="BK128:BM128"/>
    <mergeCell ref="BS128:BU128"/>
    <mergeCell ref="CA128:CC128"/>
    <mergeCell ref="BK129:BM129"/>
    <mergeCell ref="BS129:BU129"/>
    <mergeCell ref="CA129:CC129"/>
    <mergeCell ref="BK130:BM130"/>
    <mergeCell ref="BS130:BU130"/>
    <mergeCell ref="CA130:CC130"/>
    <mergeCell ref="BK131:BM131"/>
    <mergeCell ref="BS131:BU131"/>
    <mergeCell ref="CA131:CC131"/>
    <mergeCell ref="BK132:BM132"/>
    <mergeCell ref="BS132:BU132"/>
    <mergeCell ref="CA132:CC132"/>
    <mergeCell ref="BK133:BM133"/>
    <mergeCell ref="BS133:BU133"/>
    <mergeCell ref="CA133:CC133"/>
    <mergeCell ref="BK134:BM134"/>
    <mergeCell ref="BS134:BU134"/>
    <mergeCell ref="CA134:CC134"/>
    <mergeCell ref="BK135:BM135"/>
    <mergeCell ref="BS135:BU135"/>
    <mergeCell ref="CA135:CC135"/>
    <mergeCell ref="BK136:BM136"/>
    <mergeCell ref="BS136:BU136"/>
    <mergeCell ref="CA136:CC136"/>
    <mergeCell ref="BK137:BM137"/>
    <mergeCell ref="BS137:BU137"/>
    <mergeCell ref="CA137:CC137"/>
    <mergeCell ref="BK138:BM138"/>
    <mergeCell ref="BS138:BU138"/>
    <mergeCell ref="CA138:CC138"/>
    <mergeCell ref="BK139:BM139"/>
    <mergeCell ref="BS139:BU139"/>
    <mergeCell ref="CA139:CC139"/>
    <mergeCell ref="BK140:BM140"/>
    <mergeCell ref="BS140:BU140"/>
    <mergeCell ref="CA140:CC140"/>
    <mergeCell ref="BK141:BM141"/>
    <mergeCell ref="BS141:BU141"/>
    <mergeCell ref="CA141:CC141"/>
    <mergeCell ref="BK142:BM142"/>
    <mergeCell ref="BS142:BU142"/>
    <mergeCell ref="CA142:CC142"/>
    <mergeCell ref="BK143:BM143"/>
    <mergeCell ref="BS143:BU143"/>
    <mergeCell ref="CA143:CC143"/>
    <mergeCell ref="BK144:BM144"/>
    <mergeCell ref="BS144:BU144"/>
    <mergeCell ref="CA144:CC144"/>
    <mergeCell ref="BK145:BM145"/>
    <mergeCell ref="BS145:BU145"/>
    <mergeCell ref="CA145:CC145"/>
    <mergeCell ref="BK146:BM146"/>
    <mergeCell ref="BS146:BU146"/>
    <mergeCell ref="CA146:CC146"/>
    <mergeCell ref="DE138:DG138"/>
    <mergeCell ref="CO127:CQ127"/>
    <mergeCell ref="CW127:CY127"/>
    <mergeCell ref="DE127:DG127"/>
    <mergeCell ref="CO128:CQ128"/>
    <mergeCell ref="CW128:CY128"/>
    <mergeCell ref="DE128:DG128"/>
    <mergeCell ref="CO129:CQ129"/>
    <mergeCell ref="CW129:CY129"/>
    <mergeCell ref="DE129:DG129"/>
    <mergeCell ref="CO130:CQ130"/>
    <mergeCell ref="CW130:CY130"/>
    <mergeCell ref="DE130:DG130"/>
    <mergeCell ref="CO131:CQ131"/>
    <mergeCell ref="CW131:CY131"/>
    <mergeCell ref="DE131:DG131"/>
    <mergeCell ref="CO132:CQ132"/>
    <mergeCell ref="CW132:CY132"/>
    <mergeCell ref="DE132:DG132"/>
    <mergeCell ref="CO140:CQ140"/>
    <mergeCell ref="CW140:CY140"/>
    <mergeCell ref="DE140:DG140"/>
    <mergeCell ref="CO141:CQ141"/>
    <mergeCell ref="CW141:CY141"/>
    <mergeCell ref="DE141:DG141"/>
    <mergeCell ref="CO142:CQ142"/>
    <mergeCell ref="CW142:CY142"/>
    <mergeCell ref="DE142:DG142"/>
    <mergeCell ref="CO143:CQ143"/>
    <mergeCell ref="CW143:CY143"/>
    <mergeCell ref="DE143:DG143"/>
    <mergeCell ref="CO144:CQ144"/>
    <mergeCell ref="CW144:CY144"/>
    <mergeCell ref="DE144:DG144"/>
    <mergeCell ref="CO133:CQ133"/>
    <mergeCell ref="CW133:CY133"/>
    <mergeCell ref="DE133:DG133"/>
    <mergeCell ref="CO134:CQ134"/>
    <mergeCell ref="CW134:CY134"/>
    <mergeCell ref="DE134:DG134"/>
    <mergeCell ref="CO135:CQ135"/>
    <mergeCell ref="CW135:CY135"/>
    <mergeCell ref="DE135:DG135"/>
    <mergeCell ref="CO136:CQ136"/>
    <mergeCell ref="CW136:CY136"/>
    <mergeCell ref="DE136:DG136"/>
    <mergeCell ref="CO137:CQ137"/>
    <mergeCell ref="CW137:CY137"/>
    <mergeCell ref="DE137:DG137"/>
    <mergeCell ref="CO138:CQ138"/>
    <mergeCell ref="CW138:CY138"/>
    <mergeCell ref="AC45:AD45"/>
    <mergeCell ref="BE45:BF45"/>
    <mergeCell ref="BG45:BH45"/>
    <mergeCell ref="CI45:CJ45"/>
    <mergeCell ref="CK45:CL45"/>
    <mergeCell ref="DM45:DN45"/>
    <mergeCell ref="DO45:DP45"/>
    <mergeCell ref="AA96:AB96"/>
    <mergeCell ref="AC96:AD96"/>
    <mergeCell ref="BE96:BF96"/>
    <mergeCell ref="BG96:BH96"/>
    <mergeCell ref="CI96:CJ96"/>
    <mergeCell ref="CK96:CL96"/>
    <mergeCell ref="DM96:DN96"/>
    <mergeCell ref="DO96:DP96"/>
    <mergeCell ref="AA147:AB147"/>
    <mergeCell ref="AC147:AD147"/>
    <mergeCell ref="BE147:BF147"/>
    <mergeCell ref="BG147:BH147"/>
    <mergeCell ref="CI147:CJ147"/>
    <mergeCell ref="CK147:CL147"/>
    <mergeCell ref="DM147:DN147"/>
    <mergeCell ref="DO147:DP147"/>
    <mergeCell ref="CO145:CQ145"/>
    <mergeCell ref="CW145:CY145"/>
    <mergeCell ref="DE145:DG145"/>
    <mergeCell ref="CO146:CQ146"/>
    <mergeCell ref="CW146:CY146"/>
    <mergeCell ref="DE146:DG146"/>
    <mergeCell ref="CO139:CQ139"/>
    <mergeCell ref="CW139:CY139"/>
    <mergeCell ref="DE139:DG139"/>
  </mergeCells>
  <phoneticPr fontId="4"/>
  <printOptions horizontalCentered="1" verticalCentered="1"/>
  <pageMargins left="0.39370078740157483" right="0.39370078740157483" top="0.59055118110236227" bottom="0.59055118110236227" header="0" footer="0"/>
  <pageSetup paperSize="8" fitToWidth="4" fitToHeight="3" orientation="landscape" horizontalDpi="300" verticalDpi="300" r:id="rId1"/>
  <rowBreaks count="2" manualBreakCount="2">
    <brk id="52" max="119" man="1"/>
    <brk id="103" max="119" man="1"/>
  </rowBreaks>
  <colBreaks count="3" manualBreakCount="3">
    <brk id="30" max="153" man="1"/>
    <brk id="60" max="153" man="1"/>
    <brk id="90" max="15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0E9FF-4DC6-45F2-BA5F-E4A2D9668A0B}">
  <sheetPr codeName="Sheet61">
    <tabColor rgb="FFFF0000"/>
    <pageSetUpPr fitToPage="1"/>
  </sheetPr>
  <dimension ref="A1:BL72"/>
  <sheetViews>
    <sheetView view="pageBreakPreview" zoomScale="85" zoomScaleNormal="85" zoomScaleSheetLayoutView="85" workbookViewId="0">
      <selection sqref="A1:XFD1048576"/>
    </sheetView>
  </sheetViews>
  <sheetFormatPr defaultColWidth="9.109375" defaultRowHeight="37.5" x14ac:dyDescent="0.25"/>
  <cols>
    <col min="1" max="1" width="3.33203125" style="985" customWidth="1"/>
    <col min="2" max="2" width="3.33203125" style="986" customWidth="1"/>
    <col min="3" max="3" width="4.5546875" style="1253" customWidth="1"/>
    <col min="4" max="4" width="4.5546875" style="1254" customWidth="1"/>
    <col min="5" max="5" width="10.109375" style="1254" customWidth="1"/>
    <col min="6" max="7" width="9.77734375" style="1255" customWidth="1"/>
    <col min="8" max="8" width="6.44140625" style="1256" customWidth="1"/>
    <col min="9" max="10" width="9.77734375" style="1255" customWidth="1"/>
    <col min="11" max="11" width="6.44140625" style="1256" customWidth="1"/>
    <col min="12" max="13" width="9.77734375" style="1255" customWidth="1"/>
    <col min="14" max="14" width="6.44140625" style="1256" customWidth="1"/>
    <col min="15" max="16" width="9.77734375" style="1255" customWidth="1"/>
    <col min="17" max="17" width="6.44140625" style="1256" customWidth="1"/>
    <col min="18" max="19" width="9.77734375" style="1255" customWidth="1"/>
    <col min="20" max="20" width="6.44140625" style="1256" customWidth="1"/>
    <col min="21" max="22" width="9.77734375" style="1255" customWidth="1"/>
    <col min="23" max="23" width="6.44140625" style="1256" customWidth="1"/>
    <col min="24" max="25" width="9.77734375" style="1257" customWidth="1"/>
    <col min="26" max="27" width="9.77734375" style="1255" customWidth="1"/>
    <col min="28" max="28" width="6.44140625" style="1256" customWidth="1"/>
    <col min="29" max="30" width="9.77734375" style="1255" customWidth="1"/>
    <col min="31" max="31" width="6.44140625" style="1256" customWidth="1"/>
    <col min="32" max="33" width="9.77734375" style="1255" customWidth="1"/>
    <col min="34" max="34" width="6.44140625" style="1256" customWidth="1"/>
    <col min="35" max="36" width="9.77734375" style="1255" customWidth="1"/>
    <col min="37" max="37" width="6.44140625" style="1256" customWidth="1"/>
    <col min="38" max="39" width="9.77734375" style="1255" customWidth="1"/>
    <col min="40" max="40" width="6.44140625" style="1256" customWidth="1"/>
    <col min="41" max="42" width="9.77734375" style="1255" customWidth="1"/>
    <col min="43" max="43" width="6.44140625" style="1256" customWidth="1"/>
    <col min="44" max="45" width="11.5546875" style="1257" customWidth="1"/>
    <col min="46" max="47" width="15.77734375" style="1257" customWidth="1"/>
    <col min="48" max="63" width="9.109375" style="986"/>
    <col min="64" max="64" width="9.109375" style="994"/>
    <col min="65" max="16384" width="9.109375" style="986"/>
  </cols>
  <sheetData>
    <row r="1" spans="1:64" s="978" customFormat="1" x14ac:dyDescent="0.25">
      <c r="A1" s="977"/>
      <c r="C1" s="979"/>
      <c r="D1" s="980"/>
      <c r="E1" s="980"/>
      <c r="F1" s="981">
        <v>3</v>
      </c>
      <c r="G1" s="981"/>
      <c r="H1" s="982"/>
      <c r="I1" s="981">
        <f>F1+8</f>
        <v>11</v>
      </c>
      <c r="J1" s="981"/>
      <c r="K1" s="982"/>
      <c r="L1" s="981">
        <f>I1+8</f>
        <v>19</v>
      </c>
      <c r="M1" s="981"/>
      <c r="N1" s="982"/>
      <c r="O1" s="981">
        <f>F1+30</f>
        <v>33</v>
      </c>
      <c r="P1" s="981"/>
      <c r="Q1" s="982"/>
      <c r="R1" s="981">
        <f>O1+8</f>
        <v>41</v>
      </c>
      <c r="S1" s="981"/>
      <c r="T1" s="982"/>
      <c r="U1" s="981">
        <f>R1+8</f>
        <v>49</v>
      </c>
      <c r="V1" s="981"/>
      <c r="W1" s="982"/>
      <c r="X1" s="983"/>
      <c r="Y1" s="983"/>
      <c r="Z1" s="981">
        <f>O1+30</f>
        <v>63</v>
      </c>
      <c r="AA1" s="981"/>
      <c r="AB1" s="982"/>
      <c r="AC1" s="981">
        <f>Z1+8</f>
        <v>71</v>
      </c>
      <c r="AD1" s="981"/>
      <c r="AE1" s="982"/>
      <c r="AF1" s="981">
        <f>AC1+8</f>
        <v>79</v>
      </c>
      <c r="AG1" s="981"/>
      <c r="AH1" s="982"/>
      <c r="AI1" s="981">
        <f>Z1+30</f>
        <v>93</v>
      </c>
      <c r="AJ1" s="981"/>
      <c r="AK1" s="982"/>
      <c r="AL1" s="981">
        <f>AI1+8</f>
        <v>101</v>
      </c>
      <c r="AM1" s="981"/>
      <c r="AN1" s="982"/>
      <c r="AO1" s="981">
        <f>AL1+8</f>
        <v>109</v>
      </c>
      <c r="AP1" s="981"/>
      <c r="AQ1" s="982"/>
      <c r="AR1" s="983"/>
      <c r="AS1" s="983"/>
      <c r="AT1" s="983"/>
      <c r="AU1" s="983"/>
      <c r="BL1" s="984"/>
    </row>
    <row r="2" spans="1:64" x14ac:dyDescent="0.25">
      <c r="C2" s="987"/>
      <c r="D2" s="988"/>
      <c r="E2" s="988"/>
      <c r="F2" s="988"/>
      <c r="G2" s="988"/>
      <c r="H2" s="989"/>
      <c r="I2" s="988"/>
      <c r="J2" s="988"/>
      <c r="K2" s="989"/>
      <c r="L2" s="988"/>
      <c r="M2" s="990"/>
      <c r="N2" s="991"/>
      <c r="O2" s="987"/>
      <c r="P2" s="992"/>
      <c r="Q2" s="991"/>
      <c r="R2" s="992"/>
      <c r="S2" s="992"/>
      <c r="T2" s="991"/>
      <c r="U2" s="992"/>
      <c r="V2" s="992"/>
      <c r="W2" s="991"/>
      <c r="X2" s="992"/>
      <c r="Y2" s="992"/>
      <c r="Z2" s="992"/>
      <c r="AA2" s="992"/>
      <c r="AB2" s="991"/>
      <c r="AC2" s="992"/>
      <c r="AD2" s="992"/>
      <c r="AE2" s="991"/>
      <c r="AF2" s="990"/>
      <c r="AG2" s="987"/>
      <c r="AH2" s="991"/>
      <c r="AI2" s="992"/>
      <c r="AJ2" s="987"/>
      <c r="AK2" s="993"/>
      <c r="AL2" s="987"/>
      <c r="AM2" s="992"/>
      <c r="AN2" s="991"/>
      <c r="AO2" s="987"/>
      <c r="AP2" s="987"/>
      <c r="AQ2" s="993"/>
      <c r="AR2" s="992"/>
      <c r="AS2" s="1934">
        <v>45759</v>
      </c>
      <c r="AT2" s="1935"/>
      <c r="AU2" s="1935"/>
    </row>
    <row r="3" spans="1:64" ht="65.25" thickBot="1" x14ac:dyDescent="0.3">
      <c r="B3" s="995"/>
      <c r="C3" s="1936" t="str">
        <f>年度&amp;"年度"</f>
        <v>2025年度</v>
      </c>
      <c r="D3" s="1936"/>
      <c r="E3" s="1936"/>
      <c r="F3" s="1936"/>
      <c r="G3" s="1936"/>
      <c r="H3" s="1936"/>
      <c r="I3" s="1936"/>
      <c r="J3" s="996"/>
      <c r="K3" s="997"/>
      <c r="L3" s="996"/>
      <c r="M3" s="998"/>
      <c r="N3" s="999"/>
      <c r="O3" s="1937" t="s">
        <v>53</v>
      </c>
      <c r="P3" s="1937"/>
      <c r="Q3" s="1937"/>
      <c r="R3" s="1937"/>
      <c r="S3" s="1937"/>
      <c r="T3" s="1937"/>
      <c r="U3" s="1937"/>
      <c r="V3" s="1937"/>
      <c r="W3" s="1937"/>
      <c r="X3" s="1937"/>
      <c r="Y3" s="1937"/>
      <c r="Z3" s="1937"/>
      <c r="AA3" s="1937"/>
      <c r="AB3" s="1937"/>
      <c r="AC3" s="1937"/>
      <c r="AD3" s="1937"/>
      <c r="AE3" s="1937"/>
      <c r="AF3" s="1937"/>
      <c r="AG3" s="1937"/>
      <c r="AH3" s="1937"/>
      <c r="AI3" s="1937"/>
      <c r="AJ3" s="1937"/>
      <c r="AK3" s="999"/>
      <c r="AL3" s="1000"/>
      <c r="AM3" s="1938" t="s">
        <v>283</v>
      </c>
      <c r="AN3" s="1938"/>
      <c r="AO3" s="1938"/>
      <c r="AP3" s="1938"/>
      <c r="AQ3" s="1938"/>
      <c r="AR3" s="1938"/>
      <c r="AS3" s="1938"/>
      <c r="AT3" s="1938"/>
      <c r="AU3" s="1938"/>
    </row>
    <row r="4" spans="1:64" s="1002" customFormat="1" ht="39" thickTop="1" thickBot="1" x14ac:dyDescent="0.3">
      <c r="A4" s="1001"/>
      <c r="C4" s="1939"/>
      <c r="D4" s="1940"/>
      <c r="E4" s="1941"/>
      <c r="F4" s="1942" t="s">
        <v>54</v>
      </c>
      <c r="G4" s="1943"/>
      <c r="H4" s="1943"/>
      <c r="I4" s="1943"/>
      <c r="J4" s="1943"/>
      <c r="K4" s="1943"/>
      <c r="L4" s="1943"/>
      <c r="M4" s="1943"/>
      <c r="N4" s="1943"/>
      <c r="O4" s="1943" t="s">
        <v>55</v>
      </c>
      <c r="P4" s="1943"/>
      <c r="Q4" s="1943"/>
      <c r="R4" s="1943"/>
      <c r="S4" s="1943"/>
      <c r="T4" s="1943"/>
      <c r="U4" s="1943"/>
      <c r="V4" s="1943"/>
      <c r="W4" s="1944"/>
      <c r="X4" s="1926" t="s">
        <v>56</v>
      </c>
      <c r="Y4" s="1927"/>
      <c r="Z4" s="1942" t="s">
        <v>57</v>
      </c>
      <c r="AA4" s="1943"/>
      <c r="AB4" s="1943"/>
      <c r="AC4" s="1943"/>
      <c r="AD4" s="1943"/>
      <c r="AE4" s="1943"/>
      <c r="AF4" s="1943"/>
      <c r="AG4" s="1943"/>
      <c r="AH4" s="1943"/>
      <c r="AI4" s="1943" t="s">
        <v>58</v>
      </c>
      <c r="AJ4" s="1943"/>
      <c r="AK4" s="1943"/>
      <c r="AL4" s="1943"/>
      <c r="AM4" s="1943"/>
      <c r="AN4" s="1943"/>
      <c r="AO4" s="1943"/>
      <c r="AP4" s="1943"/>
      <c r="AQ4" s="1944"/>
      <c r="AR4" s="1926" t="s">
        <v>59</v>
      </c>
      <c r="AS4" s="1927"/>
      <c r="AT4" s="1926" t="s">
        <v>60</v>
      </c>
      <c r="AU4" s="1927"/>
      <c r="BL4" s="1003"/>
    </row>
    <row r="5" spans="1:64" s="1002" customFormat="1" x14ac:dyDescent="0.25">
      <c r="A5" s="1001"/>
      <c r="C5" s="1928" t="s">
        <v>61</v>
      </c>
      <c r="D5" s="1929"/>
      <c r="E5" s="1930"/>
      <c r="F5" s="1921" t="s">
        <v>62</v>
      </c>
      <c r="G5" s="1922"/>
      <c r="H5" s="1923"/>
      <c r="I5" s="1924" t="s">
        <v>63</v>
      </c>
      <c r="J5" s="1922"/>
      <c r="K5" s="1923"/>
      <c r="L5" s="1924" t="s">
        <v>64</v>
      </c>
      <c r="M5" s="1922"/>
      <c r="N5" s="1923"/>
      <c r="O5" s="1924" t="s">
        <v>65</v>
      </c>
      <c r="P5" s="1922"/>
      <c r="Q5" s="1923"/>
      <c r="R5" s="1924" t="s">
        <v>66</v>
      </c>
      <c r="S5" s="1922"/>
      <c r="T5" s="1923"/>
      <c r="U5" s="1924" t="s">
        <v>67</v>
      </c>
      <c r="V5" s="1922"/>
      <c r="W5" s="1925"/>
      <c r="X5" s="1905" t="s">
        <v>68</v>
      </c>
      <c r="Y5" s="1906"/>
      <c r="Z5" s="1921" t="s">
        <v>69</v>
      </c>
      <c r="AA5" s="1922"/>
      <c r="AB5" s="1923"/>
      <c r="AC5" s="1924" t="s">
        <v>70</v>
      </c>
      <c r="AD5" s="1922"/>
      <c r="AE5" s="1923"/>
      <c r="AF5" s="1924" t="s">
        <v>71</v>
      </c>
      <c r="AG5" s="1922"/>
      <c r="AH5" s="1923"/>
      <c r="AI5" s="1924" t="s">
        <v>72</v>
      </c>
      <c r="AJ5" s="1922"/>
      <c r="AK5" s="1923"/>
      <c r="AL5" s="1924" t="s">
        <v>73</v>
      </c>
      <c r="AM5" s="1922"/>
      <c r="AN5" s="1923"/>
      <c r="AO5" s="1924" t="s">
        <v>74</v>
      </c>
      <c r="AP5" s="1922"/>
      <c r="AQ5" s="1925"/>
      <c r="AR5" s="1905" t="s">
        <v>68</v>
      </c>
      <c r="AS5" s="1906"/>
      <c r="AT5" s="1905" t="s">
        <v>68</v>
      </c>
      <c r="AU5" s="1906"/>
      <c r="BL5" s="1003"/>
    </row>
    <row r="6" spans="1:64" s="1002" customFormat="1" ht="38.25" thickBot="1" x14ac:dyDescent="0.3">
      <c r="A6" s="1001"/>
      <c r="C6" s="1931"/>
      <c r="D6" s="1932"/>
      <c r="E6" s="1933"/>
      <c r="F6" s="1004" t="s">
        <v>75</v>
      </c>
      <c r="G6" s="1005" t="s">
        <v>76</v>
      </c>
      <c r="H6" s="1006" t="s">
        <v>77</v>
      </c>
      <c r="I6" s="1007" t="s">
        <v>75</v>
      </c>
      <c r="J6" s="1005" t="s">
        <v>76</v>
      </c>
      <c r="K6" s="1006" t="s">
        <v>77</v>
      </c>
      <c r="L6" s="1007" t="s">
        <v>75</v>
      </c>
      <c r="M6" s="1005" t="s">
        <v>76</v>
      </c>
      <c r="N6" s="1006" t="s">
        <v>77</v>
      </c>
      <c r="O6" s="1007" t="s">
        <v>75</v>
      </c>
      <c r="P6" s="1005" t="s">
        <v>76</v>
      </c>
      <c r="Q6" s="1006" t="s">
        <v>77</v>
      </c>
      <c r="R6" s="1007" t="s">
        <v>75</v>
      </c>
      <c r="S6" s="1005" t="s">
        <v>76</v>
      </c>
      <c r="T6" s="1006" t="s">
        <v>77</v>
      </c>
      <c r="U6" s="1007" t="s">
        <v>75</v>
      </c>
      <c r="V6" s="1005" t="s">
        <v>76</v>
      </c>
      <c r="W6" s="1008" t="s">
        <v>77</v>
      </c>
      <c r="X6" s="1009" t="s">
        <v>78</v>
      </c>
      <c r="Y6" s="1010" t="s">
        <v>79</v>
      </c>
      <c r="Z6" s="1004" t="s">
        <v>75</v>
      </c>
      <c r="AA6" s="1005" t="s">
        <v>76</v>
      </c>
      <c r="AB6" s="1006" t="s">
        <v>77</v>
      </c>
      <c r="AC6" s="1007" t="s">
        <v>75</v>
      </c>
      <c r="AD6" s="1005" t="s">
        <v>76</v>
      </c>
      <c r="AE6" s="1006" t="s">
        <v>77</v>
      </c>
      <c r="AF6" s="1007" t="s">
        <v>75</v>
      </c>
      <c r="AG6" s="1005" t="s">
        <v>76</v>
      </c>
      <c r="AH6" s="1006" t="s">
        <v>77</v>
      </c>
      <c r="AI6" s="1007" t="s">
        <v>75</v>
      </c>
      <c r="AJ6" s="1005" t="s">
        <v>76</v>
      </c>
      <c r="AK6" s="1006" t="s">
        <v>77</v>
      </c>
      <c r="AL6" s="1007" t="s">
        <v>75</v>
      </c>
      <c r="AM6" s="1005" t="s">
        <v>76</v>
      </c>
      <c r="AN6" s="1006" t="s">
        <v>77</v>
      </c>
      <c r="AO6" s="1007" t="s">
        <v>75</v>
      </c>
      <c r="AP6" s="1005" t="s">
        <v>76</v>
      </c>
      <c r="AQ6" s="1008" t="s">
        <v>77</v>
      </c>
      <c r="AR6" s="1009" t="s">
        <v>78</v>
      </c>
      <c r="AS6" s="1010" t="s">
        <v>79</v>
      </c>
      <c r="AT6" s="1009" t="s">
        <v>78</v>
      </c>
      <c r="AU6" s="1010" t="s">
        <v>79</v>
      </c>
      <c r="BL6" s="1003"/>
    </row>
    <row r="7" spans="1:64" s="1012" customFormat="1" x14ac:dyDescent="0.25">
      <c r="A7" s="1011"/>
      <c r="C7" s="1907" t="s">
        <v>80</v>
      </c>
      <c r="D7" s="1910" t="s">
        <v>81</v>
      </c>
      <c r="E7" s="1013" t="s">
        <v>82</v>
      </c>
      <c r="F7" s="1014" t="e" cm="1">
        <f t="array" aca="1" ref="F7" ca="1">ROUNDUP(VALUE(INDEX('グループ(受着完)計画-実績'!$C$46:$DJ$48,1,F$1))/1000,0)</f>
        <v>#REF!</v>
      </c>
      <c r="G7" s="1015" t="e" cm="1">
        <f t="array" aca="1" ref="G7" ca="1">ROUNDUP(VALUE(INDEX('グループ(受着完)計画-実績'!$C$46:$DJ$48,2,F$1))/1000,0)</f>
        <v>#REF!</v>
      </c>
      <c r="H7" s="1016" t="e">
        <f ca="1">IF(G7&lt;&gt;0,G7/F7,0)</f>
        <v>#REF!</v>
      </c>
      <c r="I7" s="1017" t="e" cm="1">
        <f t="array" aca="1" ref="I7" ca="1">ROUNDUP(VALUE(INDEX('グループ(受着完)計画-実績'!$C$46:$DJ$48,1,I$1))/1000,0)</f>
        <v>#REF!</v>
      </c>
      <c r="J7" s="1015" t="e" cm="1">
        <f t="array" aca="1" ref="J7" ca="1">ROUNDUP(VALUE(INDEX('グループ(受着完)計画-実績'!$C$46:$DJ$48,2,I$1))/1000,0)</f>
        <v>#REF!</v>
      </c>
      <c r="K7" s="1016" t="e">
        <f ca="1">IF(J7&lt;&gt;0,J7/I7,0)</f>
        <v>#REF!</v>
      </c>
      <c r="L7" s="1017" t="e" cm="1">
        <f t="array" aca="1" ref="L7" ca="1">ROUNDUP(VALUE(INDEX('グループ(受着完)計画-実績'!$C$46:$DJ$48,1,L$1))/1000,0)</f>
        <v>#REF!</v>
      </c>
      <c r="M7" s="1015" t="e" cm="1">
        <f t="array" aca="1" ref="M7" ca="1">ROUNDUP(VALUE(INDEX('グループ(受着完)計画-実績'!$C$46:$DJ$48,2,L$1))/1000,0)</f>
        <v>#REF!</v>
      </c>
      <c r="N7" s="1016" t="e">
        <f ca="1">IF(M7&lt;&gt;0,M7/L7,0)</f>
        <v>#REF!</v>
      </c>
      <c r="O7" s="1017" t="e" cm="1">
        <f t="array" aca="1" ref="O7" ca="1">ROUNDUP(VALUE(INDEX('グループ(受着完)計画-実績'!$C$46:$DJ$48,1,O$1))/1000,0)</f>
        <v>#REF!</v>
      </c>
      <c r="P7" s="1015" t="e" cm="1">
        <f t="array" aca="1" ref="P7" ca="1">ROUNDUP(VALUE(INDEX('グループ(受着完)計画-実績'!$C$46:$DJ$48,2,O$1))/1000,0)</f>
        <v>#REF!</v>
      </c>
      <c r="Q7" s="1016" t="e">
        <f ca="1">IF(P7&lt;&gt;0,P7/O7,0)</f>
        <v>#REF!</v>
      </c>
      <c r="R7" s="1017" t="e" cm="1">
        <f t="array" aca="1" ref="R7" ca="1">ROUNDUP(VALUE(INDEX('グループ(受着完)計画-実績'!$C$46:$DJ$48,1,R$1))/1000,0)</f>
        <v>#REF!</v>
      </c>
      <c r="S7" s="1015" t="e" cm="1">
        <f t="array" aca="1" ref="S7" ca="1">ROUNDUP(VALUE(INDEX('グループ(受着完)計画-実績'!$C$46:$DJ$48,2,R$1))/1000,0)</f>
        <v>#REF!</v>
      </c>
      <c r="T7" s="1016" t="e">
        <f ca="1">IF(S7&lt;&gt;0,S7/R7,0)</f>
        <v>#REF!</v>
      </c>
      <c r="U7" s="1017" t="e" cm="1">
        <f t="array" aca="1" ref="U7" ca="1">ROUNDUP(VALUE(INDEX('グループ(受着完)計画-実績'!$C$46:$DJ$48,1,U$1))/1000,0)</f>
        <v>#REF!</v>
      </c>
      <c r="V7" s="1015" t="e" cm="1">
        <f t="array" aca="1" ref="V7" ca="1">ROUNDUP(VALUE(INDEX('グループ(受着完)計画-実績'!$C$46:$DJ$48,2,U$1))/1000,0)</f>
        <v>#REF!</v>
      </c>
      <c r="W7" s="1018" t="e">
        <f ca="1">IF(V7&lt;&gt;0,V7/U7,0)</f>
        <v>#REF!</v>
      </c>
      <c r="X7" s="17" t="e">
        <f ca="1">SUMIF(F$6:W$6,X$6,F7:W7)</f>
        <v>#REF!</v>
      </c>
      <c r="Y7" s="18" t="e">
        <f ca="1">SUMIF(F$6:W$6,Y$6,F7:W7)</f>
        <v>#REF!</v>
      </c>
      <c r="Z7" s="1014" t="e" cm="1">
        <f t="array" aca="1" ref="Z7" ca="1">ROUNDUP(VALUE(INDEX('グループ(受着完)計画-実績'!$C$46:$DJ$48,1,Z$1))/1000,0)</f>
        <v>#REF!</v>
      </c>
      <c r="AA7" s="1015" t="e" cm="1">
        <f t="array" aca="1" ref="AA7" ca="1">ROUNDUP(VALUE(INDEX('グループ(受着完)計画-実績'!$C$46:$DJ$48,2,Z$1))/1000,0)</f>
        <v>#REF!</v>
      </c>
      <c r="AB7" s="1016" t="e">
        <f ca="1">IF(AA7&lt;&gt;0,AA7/Z7,0)</f>
        <v>#REF!</v>
      </c>
      <c r="AC7" s="1017" t="e" cm="1">
        <f t="array" aca="1" ref="AC7" ca="1">ROUNDUP(VALUE(INDEX('グループ(受着完)計画-実績'!$C$46:$DJ$48,1,AC$1))/1000,0)</f>
        <v>#REF!</v>
      </c>
      <c r="AD7" s="1015" t="e" cm="1">
        <f t="array" aca="1" ref="AD7" ca="1">ROUNDUP(VALUE(INDEX('グループ(受着完)計画-実績'!$C$46:$DJ$48,2,AC$1))/1000,0)</f>
        <v>#REF!</v>
      </c>
      <c r="AE7" s="1016" t="e">
        <f ca="1">IF(AD7&lt;&gt;0,AD7/AC7,0)</f>
        <v>#REF!</v>
      </c>
      <c r="AF7" s="1017" t="e" cm="1">
        <f t="array" aca="1" ref="AF7" ca="1">ROUNDUP(VALUE(INDEX('グループ(受着完)計画-実績'!$C$46:$DJ$48,1,AF$1))/1000,0)</f>
        <v>#REF!</v>
      </c>
      <c r="AG7" s="1015" t="e" cm="1">
        <f t="array" aca="1" ref="AG7" ca="1">ROUNDUP(VALUE(INDEX('グループ(受着完)計画-実績'!$C$46:$DJ$48,2,AF$1))/1000,0)</f>
        <v>#REF!</v>
      </c>
      <c r="AH7" s="1016" t="e">
        <f ca="1">IF(AG7&lt;&gt;0,AG7/AF7,0)</f>
        <v>#REF!</v>
      </c>
      <c r="AI7" s="1017" t="e" cm="1">
        <f t="array" aca="1" ref="AI7" ca="1">ROUNDUP(VALUE(INDEX('グループ(受着完)計画-実績'!$C$46:$DJ$48,1,AI$1))/1000,0)</f>
        <v>#REF!</v>
      </c>
      <c r="AJ7" s="1015" t="e" cm="1">
        <f t="array" aca="1" ref="AJ7" ca="1">ROUNDUP(VALUE(INDEX('グループ(受着完)計画-実績'!$C$46:$DJ$48,2,AI$1))/1000,0)</f>
        <v>#REF!</v>
      </c>
      <c r="AK7" s="1016" t="e">
        <f ca="1">IF(AJ7&lt;&gt;0,AJ7/AI7,0)</f>
        <v>#REF!</v>
      </c>
      <c r="AL7" s="1017" t="e" cm="1">
        <f t="array" aca="1" ref="AL7" ca="1">ROUNDUP(VALUE(INDEX('グループ(受着完)計画-実績'!$C$46:$DJ$48,1,AL$1))/1000,0)</f>
        <v>#REF!</v>
      </c>
      <c r="AM7" s="1015" t="e" cm="1">
        <f t="array" aca="1" ref="AM7" ca="1">ROUNDUP(VALUE(INDEX('グループ(受着完)計画-実績'!$C$46:$DJ$48,2,AL$1))/1000,0)</f>
        <v>#REF!</v>
      </c>
      <c r="AN7" s="1016" t="e">
        <f ca="1">IF(AM7&lt;&gt;0,AM7/AL7,0)</f>
        <v>#REF!</v>
      </c>
      <c r="AO7" s="1017" t="e" cm="1">
        <f t="array" aca="1" ref="AO7" ca="1">ROUNDUP(VALUE(INDEX('グループ(受着完)計画-実績'!$C$46:$DJ$48,1,AO$1))/1000,0)</f>
        <v>#REF!</v>
      </c>
      <c r="AP7" s="1015" t="e" cm="1">
        <f t="array" aca="1" ref="AP7" ca="1">ROUNDUP(VALUE(INDEX('グループ(受着完)計画-実績'!$C$46:$DJ$48,2,AO$1))/1000,0)</f>
        <v>#REF!</v>
      </c>
      <c r="AQ7" s="1018" t="e">
        <f ca="1">IF(AP7&lt;&gt;0,AP7/AO7,0)</f>
        <v>#REF!</v>
      </c>
      <c r="AR7" s="17" t="e">
        <f ca="1">SUMIF(Z$6:AQ$6,AR$6,Z7:AQ7)</f>
        <v>#REF!</v>
      </c>
      <c r="AS7" s="18" t="e">
        <f ca="1">SUMIF(Z$6:AQ$6,AS$6,Z7:AQ7)</f>
        <v>#REF!</v>
      </c>
      <c r="AT7" s="17" t="e">
        <f ca="1">X7+AR7</f>
        <v>#REF!</v>
      </c>
      <c r="AU7" s="18" t="e">
        <f ca="1">Y7+AS7</f>
        <v>#REF!</v>
      </c>
    </row>
    <row r="8" spans="1:64" x14ac:dyDescent="0.25">
      <c r="C8" s="1908"/>
      <c r="D8" s="1911"/>
      <c r="E8" s="1019" t="s">
        <v>83</v>
      </c>
      <c r="F8" s="1020" t="e" cm="1">
        <f t="array" aca="1" ref="F8" ca="1">ROUNDUP(VALUE(INDEX('グループ(受着完)計画-実績'!$C$46:$DJ$48,1,F$1+3))/1000,0)</f>
        <v>#REF!</v>
      </c>
      <c r="G8" s="1021" t="e" cm="1">
        <f t="array" aca="1" ref="G8" ca="1">ROUNDUP(VALUE(INDEX('グループ(受着完)計画-実績'!$C$46:$DJ$48,2,F$1+3))/1000,0)</f>
        <v>#REF!</v>
      </c>
      <c r="H8" s="1022" t="e">
        <f ca="1">IF(G8&lt;&gt;0,G8/F8,0)</f>
        <v>#REF!</v>
      </c>
      <c r="I8" s="1023" t="e" cm="1">
        <f t="array" aca="1" ref="I8" ca="1">ROUNDUP(VALUE(INDEX('グループ(受着完)計画-実績'!$C$46:$DJ$48,1,I$1+3))/1000,0)</f>
        <v>#REF!</v>
      </c>
      <c r="J8" s="1021" t="e" cm="1">
        <f t="array" aca="1" ref="J8" ca="1">ROUNDUP(VALUE(INDEX('グループ(受着完)計画-実績'!$C$46:$DJ$48,2,I$1+3))/1000,0)</f>
        <v>#REF!</v>
      </c>
      <c r="K8" s="1022" t="e">
        <f ca="1">IF(J8&lt;&gt;0,J8/I8,0)</f>
        <v>#REF!</v>
      </c>
      <c r="L8" s="1023" t="e" cm="1">
        <f t="array" aca="1" ref="L8" ca="1">ROUNDUP(VALUE(INDEX('グループ(受着完)計画-実績'!$C$46:$DJ$48,1,L$1+3))/1000,0)</f>
        <v>#REF!</v>
      </c>
      <c r="M8" s="1021" t="e" cm="1">
        <f t="array" aca="1" ref="M8" ca="1">ROUNDUP(VALUE(INDEX('グループ(受着完)計画-実績'!$C$46:$DJ$48,2,L$1+3))/1000,0)</f>
        <v>#REF!</v>
      </c>
      <c r="N8" s="1022" t="e">
        <f ca="1">IF(M8&lt;&gt;0,M8/L8,0)</f>
        <v>#REF!</v>
      </c>
      <c r="O8" s="1023" t="e" cm="1">
        <f t="array" aca="1" ref="O8" ca="1">ROUNDUP(VALUE(INDEX('グループ(受着完)計画-実績'!$C$46:$DJ$48,1,O$1+3))/1000,0)</f>
        <v>#REF!</v>
      </c>
      <c r="P8" s="1021" t="e" cm="1">
        <f t="array" aca="1" ref="P8" ca="1">ROUNDUP(VALUE(INDEX('グループ(受着完)計画-実績'!$C$46:$DJ$48,2,O$1+3))/1000,0)</f>
        <v>#REF!</v>
      </c>
      <c r="Q8" s="1022" t="e">
        <f ca="1">IF(P8&lt;&gt;0,P8/O8,0)</f>
        <v>#REF!</v>
      </c>
      <c r="R8" s="1023" t="e" cm="1">
        <f t="array" aca="1" ref="R8" ca="1">ROUNDUP(VALUE(INDEX('グループ(受着完)計画-実績'!$C$46:$DJ$48,1,R$1+3))/1000,0)</f>
        <v>#REF!</v>
      </c>
      <c r="S8" s="1021" t="e" cm="1">
        <f t="array" aca="1" ref="S8" ca="1">ROUNDUP(VALUE(INDEX('グループ(受着完)計画-実績'!$C$46:$DJ$48,2,R$1+3))/1000,0)</f>
        <v>#REF!</v>
      </c>
      <c r="T8" s="1022" t="e">
        <f ca="1">IF(S8&lt;&gt;0,S8/R8,0)</f>
        <v>#REF!</v>
      </c>
      <c r="U8" s="1023" t="e" cm="1">
        <f t="array" aca="1" ref="U8" ca="1">ROUNDUP(VALUE(INDEX('グループ(受着完)計画-実績'!$C$46:$DJ$48,1,U$1+3))/1000,0)</f>
        <v>#REF!</v>
      </c>
      <c r="V8" s="1021" t="e" cm="1">
        <f t="array" aca="1" ref="V8" ca="1">ROUNDUP(VALUE(INDEX('グループ(受着完)計画-実績'!$C$46:$DJ$48,2,U$1+3))/1000,0)</f>
        <v>#REF!</v>
      </c>
      <c r="W8" s="1024" t="e">
        <f ca="1">IF(V8&lt;&gt;0,V8/U8,0)</f>
        <v>#REF!</v>
      </c>
      <c r="X8" s="1025" t="e">
        <f ca="1">SUMIF(F$6:W$6,X$6,F8:W8)</f>
        <v>#REF!</v>
      </c>
      <c r="Y8" s="1026" t="e">
        <f ca="1">SUMIF(F$6:W$6,Y$6,F8:W8)</f>
        <v>#REF!</v>
      </c>
      <c r="Z8" s="1020" t="e" cm="1">
        <f t="array" aca="1" ref="Z8" ca="1">ROUNDUP(VALUE(INDEX('グループ(受着完)計画-実績'!$C$46:$DJ$48,1,Z$1+3))/1000,0)</f>
        <v>#REF!</v>
      </c>
      <c r="AA8" s="1021" t="e" cm="1">
        <f t="array" aca="1" ref="AA8" ca="1">ROUNDUP(VALUE(INDEX('グループ(受着完)計画-実績'!$C$46:$DJ$48,2,Z$1+3))/1000,0)</f>
        <v>#REF!</v>
      </c>
      <c r="AB8" s="1022" t="e">
        <f ca="1">IF(AA8&lt;&gt;0,AA8/Z8,0)</f>
        <v>#REF!</v>
      </c>
      <c r="AC8" s="1023" t="e" cm="1">
        <f t="array" aca="1" ref="AC8" ca="1">ROUNDUP(VALUE(INDEX('グループ(受着完)計画-実績'!$C$46:$DJ$48,1,AC$1+3))/1000,0)</f>
        <v>#REF!</v>
      </c>
      <c r="AD8" s="1021" t="e" cm="1">
        <f t="array" aca="1" ref="AD8" ca="1">ROUNDUP(VALUE(INDEX('グループ(受着完)計画-実績'!$C$46:$DJ$48,2,AC$1+3))/1000,0)</f>
        <v>#REF!</v>
      </c>
      <c r="AE8" s="1022" t="e">
        <f ca="1">IF(AD8&lt;&gt;0,AD8/AC8,0)</f>
        <v>#REF!</v>
      </c>
      <c r="AF8" s="1023" t="e" cm="1">
        <f t="array" aca="1" ref="AF8" ca="1">ROUNDUP(VALUE(INDEX('グループ(受着完)計画-実績'!$C$46:$DJ$48,1,AF$1+3))/1000,0)</f>
        <v>#REF!</v>
      </c>
      <c r="AG8" s="1021" t="e" cm="1">
        <f t="array" aca="1" ref="AG8" ca="1">ROUNDUP(VALUE(INDEX('グループ(受着完)計画-実績'!$C$46:$DJ$48,2,AF$1+3))/1000,0)</f>
        <v>#REF!</v>
      </c>
      <c r="AH8" s="1022" t="e">
        <f ca="1">IF(AG8&lt;&gt;0,AG8/AF8,0)</f>
        <v>#REF!</v>
      </c>
      <c r="AI8" s="1023" t="e" cm="1">
        <f t="array" aca="1" ref="AI8" ca="1">ROUNDUP(VALUE(INDEX('グループ(受着完)計画-実績'!$C$46:$DJ$48,1,AI$1+3))/1000,0)</f>
        <v>#REF!</v>
      </c>
      <c r="AJ8" s="1021" cm="1">
        <f t="array" ref="AJ8">ROUNDUP(VALUE(INDEX('グループ(受着完)計画-実績'!$C$46:$DJ$48,2,AI$1+3))/1000,0)</f>
        <v>0</v>
      </c>
      <c r="AK8" s="1022">
        <f>IF(AJ8&lt;&gt;0,AJ8/AI8,0)</f>
        <v>0</v>
      </c>
      <c r="AL8" s="1023" t="e" cm="1">
        <f t="array" aca="1" ref="AL8" ca="1">ROUNDUP(VALUE(INDEX('グループ(受着完)計画-実績'!$C$46:$DJ$48,1,AL$1+3))/1000,0)</f>
        <v>#REF!</v>
      </c>
      <c r="AM8" s="1021" cm="1">
        <f t="array" ref="AM8">ROUNDUP(VALUE(INDEX('グループ(受着完)計画-実績'!$C$46:$DJ$48,2,AL$1+3))/1000,0)</f>
        <v>0</v>
      </c>
      <c r="AN8" s="1022">
        <f>IF(AM8&lt;&gt;0,AM8/AL8,0)</f>
        <v>0</v>
      </c>
      <c r="AO8" s="1023" t="e" cm="1">
        <f t="array" aca="1" ref="AO8" ca="1">ROUNDUP(VALUE(INDEX('グループ(受着完)計画-実績'!$C$46:$DJ$48,1,AO$1+3))/1000,0)</f>
        <v>#REF!</v>
      </c>
      <c r="AP8" s="1021" cm="1">
        <f t="array" ref="AP8">ROUNDUP(VALUE(INDEX('グループ(受着完)計画-実績'!$C$46:$DJ$48,2,AO$1+3))/1000,0)</f>
        <v>0</v>
      </c>
      <c r="AQ8" s="1024">
        <f>IF(AP8&lt;&gt;0,AP8/AO8,0)</f>
        <v>0</v>
      </c>
      <c r="AR8" s="1025" t="e">
        <f ca="1">SUMIF(Z$6:AQ$6,AR$6,Z8:AQ8)</f>
        <v>#REF!</v>
      </c>
      <c r="AS8" s="1026" t="e">
        <f ca="1">SUMIF(Z$6:AQ$6,AS$6,Z8:AQ8)</f>
        <v>#REF!</v>
      </c>
      <c r="AT8" s="1025" t="e">
        <f ca="1">X8+AR8</f>
        <v>#REF!</v>
      </c>
      <c r="AU8" s="1026" t="e">
        <f ca="1">Y8+AS8</f>
        <v>#REF!</v>
      </c>
    </row>
    <row r="9" spans="1:64" s="1028" customFormat="1" x14ac:dyDescent="0.25">
      <c r="A9" s="1027"/>
      <c r="C9" s="1908"/>
      <c r="D9" s="1911"/>
      <c r="E9" s="1029" t="s">
        <v>84</v>
      </c>
      <c r="F9" s="1030" t="e">
        <f ca="1">IF(F7&lt;&gt;0,F8/F7,0)</f>
        <v>#REF!</v>
      </c>
      <c r="G9" s="1031" t="e">
        <f ca="1">IF(G7&lt;&gt;0,G8/G7,0)</f>
        <v>#REF!</v>
      </c>
      <c r="H9" s="1032"/>
      <c r="I9" s="1033" t="e">
        <f ca="1">IF(I7&lt;&gt;0,I8/I7,0)</f>
        <v>#REF!</v>
      </c>
      <c r="J9" s="1031" t="e">
        <f ca="1">IF(J7&lt;&gt;0,J8/J7,0)</f>
        <v>#REF!</v>
      </c>
      <c r="K9" s="1032"/>
      <c r="L9" s="1033" t="e">
        <f ca="1">IF(L7&lt;&gt;0,L8/L7,0)</f>
        <v>#REF!</v>
      </c>
      <c r="M9" s="1031" t="e">
        <f ca="1">IF(M7&lt;&gt;0,M8/M7,0)</f>
        <v>#REF!</v>
      </c>
      <c r="N9" s="1032"/>
      <c r="O9" s="1033" t="e">
        <f ca="1">IF(O7&lt;&gt;0,O8/O7,0)</f>
        <v>#REF!</v>
      </c>
      <c r="P9" s="1031" t="e">
        <f ca="1">IF(P7&lt;&gt;0,P8/P7,0)</f>
        <v>#REF!</v>
      </c>
      <c r="Q9" s="1032"/>
      <c r="R9" s="1033" t="e">
        <f ca="1">IF(R7&lt;&gt;0,R8/R7,0)</f>
        <v>#REF!</v>
      </c>
      <c r="S9" s="1031" t="e">
        <f ca="1">IF(S7&lt;&gt;0,S8/S7,0)</f>
        <v>#REF!</v>
      </c>
      <c r="T9" s="1032"/>
      <c r="U9" s="1033" t="e">
        <f ca="1">IF(U7&lt;&gt;0,U8/U7,0)</f>
        <v>#REF!</v>
      </c>
      <c r="V9" s="1031" t="e">
        <f ca="1">IF(V7&lt;&gt;0,V8/V7,0)</f>
        <v>#REF!</v>
      </c>
      <c r="W9" s="1034"/>
      <c r="X9" s="1035" t="e">
        <f ca="1">IF(X7&lt;&gt;0,X8/X7,0)</f>
        <v>#REF!</v>
      </c>
      <c r="Y9" s="1036" t="e">
        <f ca="1">IF(Y7&lt;&gt;0,Y8/Y7,0)</f>
        <v>#REF!</v>
      </c>
      <c r="Z9" s="1030" t="e">
        <f ca="1">IF(Z7&lt;&gt;0,Z8/Z7,0)</f>
        <v>#REF!</v>
      </c>
      <c r="AA9" s="1031" t="e">
        <f ca="1">IF(AA7&lt;&gt;0,AA8/AA7,0)</f>
        <v>#REF!</v>
      </c>
      <c r="AB9" s="1032"/>
      <c r="AC9" s="1033" t="e">
        <f ca="1">IF(AC7&lt;&gt;0,AC8/AC7,0)</f>
        <v>#REF!</v>
      </c>
      <c r="AD9" s="1031" t="e">
        <f ca="1">IF(AD7&lt;&gt;0,AD8/AD7,0)</f>
        <v>#REF!</v>
      </c>
      <c r="AE9" s="1032"/>
      <c r="AF9" s="1033" t="e">
        <f ca="1">IF(AF7&lt;&gt;0,AF8/AF7,0)</f>
        <v>#REF!</v>
      </c>
      <c r="AG9" s="1031" t="e">
        <f ca="1">IF(AG7&lt;&gt;0,AG8/AG7,0)</f>
        <v>#REF!</v>
      </c>
      <c r="AH9" s="1032"/>
      <c r="AI9" s="1033" t="e">
        <f ca="1">IF(AI7&lt;&gt;0,AI8/AI7,0)</f>
        <v>#REF!</v>
      </c>
      <c r="AJ9" s="1031" t="e">
        <f ca="1">IF(AJ7&lt;&gt;0,AJ8/AJ7,0)</f>
        <v>#REF!</v>
      </c>
      <c r="AK9" s="1032"/>
      <c r="AL9" s="1033" t="e">
        <f ca="1">IF(AL7&lt;&gt;0,AL8/AL7,0)</f>
        <v>#REF!</v>
      </c>
      <c r="AM9" s="1031" t="e">
        <f ca="1">IF(AM7&lt;&gt;0,AM8/AM7,0)</f>
        <v>#REF!</v>
      </c>
      <c r="AN9" s="1032"/>
      <c r="AO9" s="1033" t="e">
        <f ca="1">IF(AO7&lt;&gt;0,AO8/AO7,0)</f>
        <v>#REF!</v>
      </c>
      <c r="AP9" s="1031" t="e">
        <f ca="1">IF(AP7&lt;&gt;0,AP8/AP7,0)</f>
        <v>#REF!</v>
      </c>
      <c r="AQ9" s="1034"/>
      <c r="AR9" s="1035" t="e">
        <f ca="1">IF(AR7&lt;&gt;0,AR8/AR7,0)</f>
        <v>#REF!</v>
      </c>
      <c r="AS9" s="1036" t="e">
        <f ca="1">IF(AS7&lt;&gt;0,AS8/AS7,0)</f>
        <v>#REF!</v>
      </c>
      <c r="AT9" s="1035" t="e">
        <f ca="1">IF(AT7&lt;&gt;0,AT8/AT7,0)</f>
        <v>#REF!</v>
      </c>
      <c r="AU9" s="1036" t="e">
        <f ca="1">IF(AU7&lt;&gt;0,AU8/AU7,0)</f>
        <v>#REF!</v>
      </c>
      <c r="BL9" s="1037"/>
    </row>
    <row r="10" spans="1:64" x14ac:dyDescent="0.25">
      <c r="C10" s="1908"/>
      <c r="D10" s="1911"/>
      <c r="E10" s="1038" t="s">
        <v>85</v>
      </c>
      <c r="F10" s="1039" t="e" cm="1">
        <f t="array" aca="1" ref="F10" ca="1">VALUE(INDEX('グループ(受着完)計画-実績'!$C$46:$DJ$48,1,F$1-2))</f>
        <v>#REF!</v>
      </c>
      <c r="G10" s="1040" t="e" cm="1">
        <f t="array" aca="1" ref="G10" ca="1">VALUE(INDEX('グループ(受着完)計画-実績'!$C$46:$DJ$48,2,F$1-2))</f>
        <v>#REF!</v>
      </c>
      <c r="H10" s="1041" t="e">
        <f ca="1">IF(G10&lt;&gt;0,G10/F10,0)</f>
        <v>#REF!</v>
      </c>
      <c r="I10" s="1042" t="e" cm="1">
        <f t="array" aca="1" ref="I10" ca="1">VALUE(INDEX('グループ(受着完)計画-実績'!$C$46:$DJ$48,1,I$1-2))</f>
        <v>#REF!</v>
      </c>
      <c r="J10" s="1040" t="e" cm="1">
        <f t="array" aca="1" ref="J10" ca="1">VALUE(INDEX('グループ(受着完)計画-実績'!$C$46:$DJ$48,2,I$1-2))</f>
        <v>#REF!</v>
      </c>
      <c r="K10" s="1041" t="e">
        <f ca="1">IF(J10&lt;&gt;0,J10/I10,0)</f>
        <v>#REF!</v>
      </c>
      <c r="L10" s="1042" t="e" cm="1">
        <f t="array" aca="1" ref="L10" ca="1">VALUE(INDEX('グループ(受着完)計画-実績'!$C$46:$DJ$48,1,L$1-2))</f>
        <v>#REF!</v>
      </c>
      <c r="M10" s="1040" t="e" cm="1">
        <f t="array" aca="1" ref="M10" ca="1">VALUE(INDEX('グループ(受着完)計画-実績'!$C$46:$DJ$48,2,L$1-2))</f>
        <v>#REF!</v>
      </c>
      <c r="N10" s="1041" t="e">
        <f ca="1">IF(M10&lt;&gt;0,M10/L10,0)</f>
        <v>#REF!</v>
      </c>
      <c r="O10" s="1042" t="e" cm="1">
        <f t="array" aca="1" ref="O10" ca="1">VALUE(INDEX('グループ(受着完)計画-実績'!$C$46:$DJ$48,1,O$1-2))</f>
        <v>#REF!</v>
      </c>
      <c r="P10" s="1040" t="e" cm="1">
        <f t="array" aca="1" ref="P10" ca="1">VALUE(INDEX('グループ(受着完)計画-実績'!$C$46:$DJ$48,2,O$1-2))</f>
        <v>#REF!</v>
      </c>
      <c r="Q10" s="1041" t="e">
        <f ca="1">IF(P10&lt;&gt;0,P10/O10,0)</f>
        <v>#REF!</v>
      </c>
      <c r="R10" s="1042" t="e" cm="1">
        <f t="array" aca="1" ref="R10" ca="1">VALUE(INDEX('グループ(受着完)計画-実績'!$C$46:$DJ$48,1,R$1-2))</f>
        <v>#REF!</v>
      </c>
      <c r="S10" s="1040" t="e" cm="1">
        <f t="array" aca="1" ref="S10" ca="1">VALUE(INDEX('グループ(受着完)計画-実績'!$C$46:$DJ$48,2,R$1-2))</f>
        <v>#REF!</v>
      </c>
      <c r="T10" s="1041" t="e">
        <f ca="1">IF(S10&lt;&gt;0,S10/R10,0)</f>
        <v>#REF!</v>
      </c>
      <c r="U10" s="1042" t="e" cm="1">
        <f t="array" aca="1" ref="U10" ca="1">VALUE(INDEX('グループ(受着完)計画-実績'!$C$46:$DJ$48,1,U$1-2))</f>
        <v>#REF!</v>
      </c>
      <c r="V10" s="1040" t="e" cm="1">
        <f t="array" aca="1" ref="V10" ca="1">VALUE(INDEX('グループ(受着完)計画-実績'!$C$46:$DJ$48,2,U$1-2))</f>
        <v>#REF!</v>
      </c>
      <c r="W10" s="1043" t="e">
        <f ca="1">IF(V10&lt;&gt;0,V10/U10,0)</f>
        <v>#REF!</v>
      </c>
      <c r="X10" s="1044" t="e">
        <f ca="1">SUMIF(F$6:W$6,X$6,F10:W10)</f>
        <v>#REF!</v>
      </c>
      <c r="Y10" s="1045" t="e">
        <f ca="1">SUMIF(F$6:W$6,Y$6,F10:W10)</f>
        <v>#REF!</v>
      </c>
      <c r="Z10" s="1039" t="e" cm="1">
        <f t="array" aca="1" ref="Z10" ca="1">VALUE(INDEX('グループ(受着完)計画-実績'!$C$46:$DJ$48,1,Z$1-2))</f>
        <v>#REF!</v>
      </c>
      <c r="AA10" s="1040" t="e" cm="1">
        <f t="array" aca="1" ref="AA10" ca="1">VALUE(INDEX('グループ(受着完)計画-実績'!$C$46:$DJ$48,2,Z$1-2))</f>
        <v>#REF!</v>
      </c>
      <c r="AB10" s="1041" t="e">
        <f ca="1">IF(AA10&lt;&gt;0,AA10/Z10,0)</f>
        <v>#REF!</v>
      </c>
      <c r="AC10" s="1042" t="e" cm="1">
        <f t="array" aca="1" ref="AC10" ca="1">VALUE(INDEX('グループ(受着完)計画-実績'!$C$46:$DJ$48,1,AC$1-2))</f>
        <v>#REF!</v>
      </c>
      <c r="AD10" s="1040" t="e" cm="1">
        <f t="array" aca="1" ref="AD10" ca="1">VALUE(INDEX('グループ(受着完)計画-実績'!$C$46:$DJ$48,2,AC$1-2))</f>
        <v>#REF!</v>
      </c>
      <c r="AE10" s="1041" t="e">
        <f ca="1">IF(AD10&lt;&gt;0,AD10/AC10,0)</f>
        <v>#REF!</v>
      </c>
      <c r="AF10" s="1042" t="e" cm="1">
        <f t="array" aca="1" ref="AF10" ca="1">VALUE(INDEX('グループ(受着完)計画-実績'!$C$46:$DJ$48,1,AF$1-2))</f>
        <v>#REF!</v>
      </c>
      <c r="AG10" s="1040" t="e" cm="1">
        <f t="array" aca="1" ref="AG10" ca="1">VALUE(INDEX('グループ(受着完)計画-実績'!$C$46:$DJ$48,2,AF$1-2))</f>
        <v>#REF!</v>
      </c>
      <c r="AH10" s="1041" t="e">
        <f ca="1">IF(AG10&lt;&gt;0,AG10/AF10,0)</f>
        <v>#REF!</v>
      </c>
      <c r="AI10" s="1042" t="e" cm="1">
        <f t="array" aca="1" ref="AI10" ca="1">VALUE(INDEX('グループ(受着完)計画-実績'!$C$46:$DJ$48,1,AI$1-2))</f>
        <v>#REF!</v>
      </c>
      <c r="AJ10" s="1040" t="e" cm="1">
        <f t="array" aca="1" ref="AJ10" ca="1">VALUE(INDEX('グループ(受着完)計画-実績'!$C$46:$DJ$48,2,AI$1-2))</f>
        <v>#REF!</v>
      </c>
      <c r="AK10" s="1041" t="e">
        <f ca="1">IF(AJ10&lt;&gt;0,AJ10/AI10,0)</f>
        <v>#REF!</v>
      </c>
      <c r="AL10" s="1042" t="e" cm="1">
        <f t="array" aca="1" ref="AL10" ca="1">VALUE(INDEX('グループ(受着完)計画-実績'!$C$46:$DJ$48,1,AL$1-2))</f>
        <v>#REF!</v>
      </c>
      <c r="AM10" s="1040" t="e" cm="1">
        <f t="array" aca="1" ref="AM10" ca="1">VALUE(INDEX('グループ(受着完)計画-実績'!$C$46:$DJ$48,2,AL$1-2))</f>
        <v>#REF!</v>
      </c>
      <c r="AN10" s="1041" t="e">
        <f ca="1">IF(AM10&lt;&gt;0,AM10/AL10,0)</f>
        <v>#REF!</v>
      </c>
      <c r="AO10" s="1042" t="e" cm="1">
        <f t="array" aca="1" ref="AO10" ca="1">VALUE(INDEX('グループ(受着完)計画-実績'!$C$46:$DJ$48,1,AO$1-2))</f>
        <v>#REF!</v>
      </c>
      <c r="AP10" s="1040" t="e" cm="1">
        <f t="array" aca="1" ref="AP10" ca="1">VALUE(INDEX('グループ(受着完)計画-実績'!$C$46:$DJ$48,2,AO$1-2))</f>
        <v>#REF!</v>
      </c>
      <c r="AQ10" s="1043" t="e">
        <f ca="1">IF(AP10&lt;&gt;0,AP10/AO10,0)</f>
        <v>#REF!</v>
      </c>
      <c r="AR10" s="1044" t="e">
        <f ca="1">SUMIF(Z$6:AQ$6,AR$6,Z10:AQ10)</f>
        <v>#REF!</v>
      </c>
      <c r="AS10" s="1045" t="e">
        <f ca="1">SUMIF(Z$6:AQ$6,AS$6,Z10:AQ10)</f>
        <v>#REF!</v>
      </c>
      <c r="AT10" s="1044" t="e">
        <f ca="1">X10+AR10</f>
        <v>#REF!</v>
      </c>
      <c r="AU10" s="1045" t="e">
        <f ca="1">Y10+AS10</f>
        <v>#REF!</v>
      </c>
    </row>
    <row r="11" spans="1:64" s="1012" customFormat="1" x14ac:dyDescent="0.25">
      <c r="A11" s="1011"/>
      <c r="C11" s="1908"/>
      <c r="D11" s="1911" t="s">
        <v>86</v>
      </c>
      <c r="E11" s="1046" t="s">
        <v>82</v>
      </c>
      <c r="F11" s="1047" t="e">
        <f ca="1">F7</f>
        <v>#REF!</v>
      </c>
      <c r="G11" s="1048" t="e">
        <f ca="1">G7</f>
        <v>#REF!</v>
      </c>
      <c r="H11" s="1049" t="e">
        <f ca="1">IF(G11&lt;&gt;0,G11/F11,0)</f>
        <v>#REF!</v>
      </c>
      <c r="I11" s="1050" t="e">
        <f ca="1">I7+F11</f>
        <v>#REF!</v>
      </c>
      <c r="J11" s="1048" t="e">
        <f ca="1">J7+G11</f>
        <v>#REF!</v>
      </c>
      <c r="K11" s="1049" t="e">
        <f ca="1">IF(J11&lt;&gt;0,J11/I11,0)</f>
        <v>#REF!</v>
      </c>
      <c r="L11" s="1050" t="e">
        <f ca="1">L7+I11</f>
        <v>#REF!</v>
      </c>
      <c r="M11" s="1048" t="e">
        <f ca="1">M7+J11</f>
        <v>#REF!</v>
      </c>
      <c r="N11" s="1049" t="e">
        <f ca="1">IF(M11&lt;&gt;0,M11/L11,0)</f>
        <v>#REF!</v>
      </c>
      <c r="O11" s="1050" t="e">
        <f ca="1">O7+L11</f>
        <v>#REF!</v>
      </c>
      <c r="P11" s="1048" t="e">
        <f ca="1">P7+M11</f>
        <v>#REF!</v>
      </c>
      <c r="Q11" s="1049" t="e">
        <f ca="1">IF(P11&lt;&gt;0,P11/O11,0)</f>
        <v>#REF!</v>
      </c>
      <c r="R11" s="1050" t="e">
        <f ca="1">R7+O11</f>
        <v>#REF!</v>
      </c>
      <c r="S11" s="1048" t="e">
        <f ca="1">S7+P11</f>
        <v>#REF!</v>
      </c>
      <c r="T11" s="1049" t="e">
        <f ca="1">IF(S11&lt;&gt;0,S11/R11,0)</f>
        <v>#REF!</v>
      </c>
      <c r="U11" s="1050" t="e">
        <f ca="1">U7+R11</f>
        <v>#REF!</v>
      </c>
      <c r="V11" s="1048" t="e">
        <f ca="1">V7+S11</f>
        <v>#REF!</v>
      </c>
      <c r="W11" s="1051" t="e">
        <f ca="1">IF(V11&lt;&gt;0,V11/U11,0)</f>
        <v>#REF!</v>
      </c>
      <c r="X11" s="1052"/>
      <c r="Y11" s="1053"/>
      <c r="Z11" s="1047" t="e">
        <f ca="1">Z7+U11</f>
        <v>#REF!</v>
      </c>
      <c r="AA11" s="1048" t="e">
        <f ca="1">AA7+V11</f>
        <v>#REF!</v>
      </c>
      <c r="AB11" s="1049" t="e">
        <f ca="1">IF(AA11&lt;&gt;0,AA11/Z11,0)</f>
        <v>#REF!</v>
      </c>
      <c r="AC11" s="1050" t="e">
        <f ca="1">AC7+Z11</f>
        <v>#REF!</v>
      </c>
      <c r="AD11" s="1048" t="e">
        <f ca="1">AD7+AA11</f>
        <v>#REF!</v>
      </c>
      <c r="AE11" s="1049" t="e">
        <f ca="1">IF(AD11&lt;&gt;0,AD11/AC11,0)</f>
        <v>#REF!</v>
      </c>
      <c r="AF11" s="1050" t="e">
        <f ca="1">AF7+AC11</f>
        <v>#REF!</v>
      </c>
      <c r="AG11" s="1048" t="e">
        <f ca="1">AG7+AD11</f>
        <v>#REF!</v>
      </c>
      <c r="AH11" s="1049" t="e">
        <f ca="1">IF(AG11&lt;&gt;0,AG11/AF11,0)</f>
        <v>#REF!</v>
      </c>
      <c r="AI11" s="1050" t="e">
        <f ca="1">AI7+AF11</f>
        <v>#REF!</v>
      </c>
      <c r="AJ11" s="1048" t="e">
        <f ca="1">AJ7+AG11</f>
        <v>#REF!</v>
      </c>
      <c r="AK11" s="1049" t="e">
        <f ca="1">IF(AJ11&lt;&gt;0,AJ11/AI11,0)</f>
        <v>#REF!</v>
      </c>
      <c r="AL11" s="1050" t="e">
        <f ca="1">AL7+AI11</f>
        <v>#REF!</v>
      </c>
      <c r="AM11" s="1048" t="e">
        <f ca="1">AM7+AJ11</f>
        <v>#REF!</v>
      </c>
      <c r="AN11" s="1049" t="e">
        <f ca="1">IF(AM11&lt;&gt;0,AM11/AL11,0)</f>
        <v>#REF!</v>
      </c>
      <c r="AO11" s="1054" t="e">
        <f ca="1">AO7+AL11</f>
        <v>#REF!</v>
      </c>
      <c r="AP11" s="1055" t="e">
        <f ca="1">AP7+AM11</f>
        <v>#REF!</v>
      </c>
      <c r="AQ11" s="1056" t="e">
        <f ca="1">IF(AP11&lt;&gt;0,AP11/AO11,0)</f>
        <v>#REF!</v>
      </c>
      <c r="AR11" s="1052"/>
      <c r="AS11" s="1053"/>
      <c r="AT11" s="1052"/>
      <c r="AU11" s="1053"/>
    </row>
    <row r="12" spans="1:64" s="1012" customFormat="1" x14ac:dyDescent="0.25">
      <c r="A12" s="1011"/>
      <c r="C12" s="1908"/>
      <c r="D12" s="1911"/>
      <c r="E12" s="1019" t="s">
        <v>83</v>
      </c>
      <c r="F12" s="1057" t="e">
        <f ca="1">F8</f>
        <v>#REF!</v>
      </c>
      <c r="G12" s="1058" t="e">
        <f ca="1">G8</f>
        <v>#REF!</v>
      </c>
      <c r="H12" s="1059" t="e">
        <f ca="1">IF(G12&lt;&gt;0,G12/F12,0)</f>
        <v>#REF!</v>
      </c>
      <c r="I12" s="1060" t="e">
        <f ca="1">I8+F12</f>
        <v>#REF!</v>
      </c>
      <c r="J12" s="1058" t="e">
        <f ca="1">J8+G12</f>
        <v>#REF!</v>
      </c>
      <c r="K12" s="1059" t="e">
        <f ca="1">IF(J12&lt;&gt;0,J12/I12,0)</f>
        <v>#REF!</v>
      </c>
      <c r="L12" s="1060" t="e">
        <f ca="1">L8+I12</f>
        <v>#REF!</v>
      </c>
      <c r="M12" s="1058" t="e">
        <f ca="1">M8+J12</f>
        <v>#REF!</v>
      </c>
      <c r="N12" s="1059" t="e">
        <f ca="1">IF(M12&lt;&gt;0,M12/L12,0)</f>
        <v>#REF!</v>
      </c>
      <c r="O12" s="1060" t="e">
        <f ca="1">O8+L12</f>
        <v>#REF!</v>
      </c>
      <c r="P12" s="1058" t="e">
        <f ca="1">P8+M12</f>
        <v>#REF!</v>
      </c>
      <c r="Q12" s="1059" t="e">
        <f ca="1">IF(P12&lt;&gt;0,P12/O12,0)</f>
        <v>#REF!</v>
      </c>
      <c r="R12" s="1060" t="e">
        <f ca="1">R8+O12</f>
        <v>#REF!</v>
      </c>
      <c r="S12" s="1058" t="e">
        <f ca="1">S8+P12</f>
        <v>#REF!</v>
      </c>
      <c r="T12" s="1059" t="e">
        <f ca="1">IF(S12&lt;&gt;0,S12/R12,0)</f>
        <v>#REF!</v>
      </c>
      <c r="U12" s="1060" t="e">
        <f ca="1">U8+R12</f>
        <v>#REF!</v>
      </c>
      <c r="V12" s="1058" t="e">
        <f ca="1">V8+S12</f>
        <v>#REF!</v>
      </c>
      <c r="W12" s="1061" t="e">
        <f ca="1">IF(V12&lt;&gt;0,V12/U12,0)</f>
        <v>#REF!</v>
      </c>
      <c r="X12" s="1062"/>
      <c r="Y12" s="1063"/>
      <c r="Z12" s="1057" t="e">
        <f ca="1">Z8+U12</f>
        <v>#REF!</v>
      </c>
      <c r="AA12" s="1058" t="e">
        <f ca="1">AA8+V12</f>
        <v>#REF!</v>
      </c>
      <c r="AB12" s="1059" t="e">
        <f ca="1">IF(AA12&lt;&gt;0,AA12/Z12,0)</f>
        <v>#REF!</v>
      </c>
      <c r="AC12" s="1060" t="e">
        <f ca="1">AC8+Z12</f>
        <v>#REF!</v>
      </c>
      <c r="AD12" s="1058" t="e">
        <f ca="1">AD8+AA12</f>
        <v>#REF!</v>
      </c>
      <c r="AE12" s="1059" t="e">
        <f ca="1">IF(AD12&lt;&gt;0,AD12/AC12,0)</f>
        <v>#REF!</v>
      </c>
      <c r="AF12" s="1060" t="e">
        <f ca="1">AF8+AC12</f>
        <v>#REF!</v>
      </c>
      <c r="AG12" s="1058" t="e">
        <f ca="1">AG8+AD12</f>
        <v>#REF!</v>
      </c>
      <c r="AH12" s="1059" t="e">
        <f ca="1">IF(AG12&lt;&gt;0,AG12/AF12,0)</f>
        <v>#REF!</v>
      </c>
      <c r="AI12" s="1060" t="e">
        <f ca="1">AI8+AF12</f>
        <v>#REF!</v>
      </c>
      <c r="AJ12" s="1058" t="e">
        <f ca="1">AJ8+AG12</f>
        <v>#REF!</v>
      </c>
      <c r="AK12" s="1059" t="e">
        <f ca="1">IF(AJ12&lt;&gt;0,AJ12/AI12,0)</f>
        <v>#REF!</v>
      </c>
      <c r="AL12" s="1060" t="e">
        <f ca="1">AL8+AI12</f>
        <v>#REF!</v>
      </c>
      <c r="AM12" s="1058" t="e">
        <f ca="1">AM8+AJ12</f>
        <v>#REF!</v>
      </c>
      <c r="AN12" s="1059" t="e">
        <f ca="1">IF(AM12&lt;&gt;0,AM12/AL12,0)</f>
        <v>#REF!</v>
      </c>
      <c r="AO12" s="1064" t="e">
        <f ca="1">AO8+AL12</f>
        <v>#REF!</v>
      </c>
      <c r="AP12" s="1065" t="e">
        <f ca="1">AP8+AM12</f>
        <v>#REF!</v>
      </c>
      <c r="AQ12" s="1066" t="e">
        <f ca="1">IF(AP12&lt;&gt;0,AP12/AO12,0)</f>
        <v>#REF!</v>
      </c>
      <c r="AR12" s="1062"/>
      <c r="AS12" s="1063"/>
      <c r="AT12" s="1062"/>
      <c r="AU12" s="1063"/>
    </row>
    <row r="13" spans="1:64" s="1068" customFormat="1" x14ac:dyDescent="0.25">
      <c r="A13" s="1067"/>
      <c r="C13" s="1908"/>
      <c r="D13" s="1911"/>
      <c r="E13" s="1029" t="s">
        <v>87</v>
      </c>
      <c r="F13" s="54" t="e">
        <f ca="1">IF(F11&lt;&gt;0,F12/F11,0)</f>
        <v>#REF!</v>
      </c>
      <c r="G13" s="55" t="e">
        <f ca="1">IF(G11&lt;&gt;0,G12/G11,0)</f>
        <v>#REF!</v>
      </c>
      <c r="H13" s="1069"/>
      <c r="I13" s="56" t="e">
        <f ca="1">IF(I11&lt;&gt;0,I12/I11,0)</f>
        <v>#REF!</v>
      </c>
      <c r="J13" s="55" t="e">
        <f ca="1">IF(J11&lt;&gt;0,J12/J11,0)</f>
        <v>#REF!</v>
      </c>
      <c r="K13" s="1069"/>
      <c r="L13" s="56" t="e">
        <f ca="1">IF(L11&lt;&gt;0,L12/L11,0)</f>
        <v>#REF!</v>
      </c>
      <c r="M13" s="55" t="e">
        <f ca="1">IF(M11&lt;&gt;0,M12/M11,0)</f>
        <v>#REF!</v>
      </c>
      <c r="N13" s="1069"/>
      <c r="O13" s="56" t="e">
        <f ca="1">IF(O11&lt;&gt;0,O12/O11,0)</f>
        <v>#REF!</v>
      </c>
      <c r="P13" s="55" t="e">
        <f ca="1">IF(P11&lt;&gt;0,P12/P11,0)</f>
        <v>#REF!</v>
      </c>
      <c r="Q13" s="1069"/>
      <c r="R13" s="56" t="e">
        <f ca="1">IF(R11&lt;&gt;0,R12/R11,0)</f>
        <v>#REF!</v>
      </c>
      <c r="S13" s="55" t="e">
        <f ca="1">IF(S11&lt;&gt;0,S12/S11,0)</f>
        <v>#REF!</v>
      </c>
      <c r="T13" s="1069"/>
      <c r="U13" s="56" t="e">
        <f ca="1">IF(U11&lt;&gt;0,U12/U11,0)</f>
        <v>#REF!</v>
      </c>
      <c r="V13" s="55" t="e">
        <f ca="1">IF(V11&lt;&gt;0,V12/V11,0)</f>
        <v>#REF!</v>
      </c>
      <c r="W13" s="1070"/>
      <c r="X13" s="1062"/>
      <c r="Y13" s="1063"/>
      <c r="Z13" s="54" t="e">
        <f ca="1">IF(Z11&lt;&gt;0,Z12/Z11,0)</f>
        <v>#REF!</v>
      </c>
      <c r="AA13" s="55" t="e">
        <f ca="1">IF(AA11&lt;&gt;0,AA12/AA11,0)</f>
        <v>#REF!</v>
      </c>
      <c r="AB13" s="1069"/>
      <c r="AC13" s="56" t="e">
        <f ca="1">IF(AC11&lt;&gt;0,AC12/AC11,0)</f>
        <v>#REF!</v>
      </c>
      <c r="AD13" s="55" t="e">
        <f ca="1">IF(AD11&lt;&gt;0,AD12/AD11,0)</f>
        <v>#REF!</v>
      </c>
      <c r="AE13" s="1069"/>
      <c r="AF13" s="56" t="e">
        <f ca="1">IF(AF11&lt;&gt;0,AF12/AF11,0)</f>
        <v>#REF!</v>
      </c>
      <c r="AG13" s="55" t="e">
        <f ca="1">IF(AG11&lt;&gt;0,AG12/AG11,0)</f>
        <v>#REF!</v>
      </c>
      <c r="AH13" s="1069"/>
      <c r="AI13" s="56" t="e">
        <f ca="1">IF(AI11&lt;&gt;0,AI12/AI11,0)</f>
        <v>#REF!</v>
      </c>
      <c r="AJ13" s="55" t="e">
        <f ca="1">IF(AJ11&lt;&gt;0,AJ12/AJ11,0)</f>
        <v>#REF!</v>
      </c>
      <c r="AK13" s="1069"/>
      <c r="AL13" s="56" t="e">
        <f ca="1">IF(AL11&lt;&gt;0,AL12/AL11,0)</f>
        <v>#REF!</v>
      </c>
      <c r="AM13" s="55" t="e">
        <f ca="1">IF(AM11&lt;&gt;0,AM12/AM11,0)</f>
        <v>#REF!</v>
      </c>
      <c r="AN13" s="1069"/>
      <c r="AO13" s="57" t="e">
        <f ca="1">IF(AO11&lt;&gt;0,AO12/AO11,0)</f>
        <v>#REF!</v>
      </c>
      <c r="AP13" s="58" t="e">
        <f ca="1">IF(AP11&lt;&gt;0,AP12/AP11,0)</f>
        <v>#REF!</v>
      </c>
      <c r="AQ13" s="1071"/>
      <c r="AR13" s="1062"/>
      <c r="AS13" s="1063"/>
      <c r="AT13" s="1062"/>
      <c r="AU13" s="1063"/>
    </row>
    <row r="14" spans="1:64" s="1012" customFormat="1" ht="38.25" thickBot="1" x14ac:dyDescent="0.3">
      <c r="A14" s="1011"/>
      <c r="C14" s="1909"/>
      <c r="D14" s="1912"/>
      <c r="E14" s="1072" t="s">
        <v>85</v>
      </c>
      <c r="F14" s="1073" t="e">
        <f ca="1">F10</f>
        <v>#REF!</v>
      </c>
      <c r="G14" s="1074" t="e">
        <f ca="1">G10</f>
        <v>#REF!</v>
      </c>
      <c r="H14" s="1075" t="e">
        <f ca="1">IF(G14&lt;&gt;0,G14/F14,0)</f>
        <v>#REF!</v>
      </c>
      <c r="I14" s="1076" t="e">
        <f ca="1">I10+F14</f>
        <v>#REF!</v>
      </c>
      <c r="J14" s="1074" t="e">
        <f ca="1">J10+G14</f>
        <v>#REF!</v>
      </c>
      <c r="K14" s="1075" t="e">
        <f ca="1">IF(J14&lt;&gt;0,J14/I14,0)</f>
        <v>#REF!</v>
      </c>
      <c r="L14" s="1076" t="e">
        <f ca="1">L10+I14</f>
        <v>#REF!</v>
      </c>
      <c r="M14" s="1074" t="e">
        <f ca="1">M10+J14</f>
        <v>#REF!</v>
      </c>
      <c r="N14" s="1075" t="e">
        <f ca="1">IF(M14&lt;&gt;0,M14/L14,0)</f>
        <v>#REF!</v>
      </c>
      <c r="O14" s="1076" t="e">
        <f ca="1">O10+L14</f>
        <v>#REF!</v>
      </c>
      <c r="P14" s="1074" t="e">
        <f ca="1">P10+M14</f>
        <v>#REF!</v>
      </c>
      <c r="Q14" s="1075" t="e">
        <f ca="1">IF(P14&lt;&gt;0,P14/O14,0)</f>
        <v>#REF!</v>
      </c>
      <c r="R14" s="1076" t="e">
        <f ca="1">R10+O14</f>
        <v>#REF!</v>
      </c>
      <c r="S14" s="1074" t="e">
        <f ca="1">S10+P14</f>
        <v>#REF!</v>
      </c>
      <c r="T14" s="1075" t="e">
        <f ca="1">IF(S14&lt;&gt;0,S14/R14,0)</f>
        <v>#REF!</v>
      </c>
      <c r="U14" s="1076" t="e">
        <f ca="1">U10+R14</f>
        <v>#REF!</v>
      </c>
      <c r="V14" s="1074" t="e">
        <f ca="1">V10+S14</f>
        <v>#REF!</v>
      </c>
      <c r="W14" s="1077" t="e">
        <f ca="1">IF(V14&lt;&gt;0,V14/U14,0)</f>
        <v>#REF!</v>
      </c>
      <c r="X14" s="1078"/>
      <c r="Y14" s="1079"/>
      <c r="Z14" s="1073" t="e">
        <f ca="1">Z10+U14</f>
        <v>#REF!</v>
      </c>
      <c r="AA14" s="1074" t="e">
        <f ca="1">AA10+V14</f>
        <v>#REF!</v>
      </c>
      <c r="AB14" s="1075" t="e">
        <f ca="1">IF(AA14&lt;&gt;0,AA14/Z14,0)</f>
        <v>#REF!</v>
      </c>
      <c r="AC14" s="1076" t="e">
        <f ca="1">AC10+Z14</f>
        <v>#REF!</v>
      </c>
      <c r="AD14" s="1074" t="e">
        <f ca="1">AD10+AA14</f>
        <v>#REF!</v>
      </c>
      <c r="AE14" s="1075" t="e">
        <f ca="1">IF(AD14&lt;&gt;0,AD14/AC14,0)</f>
        <v>#REF!</v>
      </c>
      <c r="AF14" s="1076" t="e">
        <f ca="1">AF10+AC14</f>
        <v>#REF!</v>
      </c>
      <c r="AG14" s="1074" t="e">
        <f ca="1">AG10+AD14</f>
        <v>#REF!</v>
      </c>
      <c r="AH14" s="1075" t="e">
        <f ca="1">IF(AG14&lt;&gt;0,AG14/AF14,0)</f>
        <v>#REF!</v>
      </c>
      <c r="AI14" s="1076" t="e">
        <f ca="1">AI10+AF14</f>
        <v>#REF!</v>
      </c>
      <c r="AJ14" s="1074" t="e">
        <f ca="1">AJ10+AG14</f>
        <v>#REF!</v>
      </c>
      <c r="AK14" s="1075" t="e">
        <f ca="1">IF(AJ14&lt;&gt;0,AJ14/AI14,0)</f>
        <v>#REF!</v>
      </c>
      <c r="AL14" s="1076" t="e">
        <f ca="1">AL10+AI14</f>
        <v>#REF!</v>
      </c>
      <c r="AM14" s="1074" t="e">
        <f ca="1">AM10+AJ14</f>
        <v>#REF!</v>
      </c>
      <c r="AN14" s="1075" t="e">
        <f ca="1">IF(AM14&lt;&gt;0,AM14/AL14,0)</f>
        <v>#REF!</v>
      </c>
      <c r="AO14" s="1080" t="e">
        <f ca="1">AO10+AL14</f>
        <v>#REF!</v>
      </c>
      <c r="AP14" s="1081" t="e">
        <f ca="1">AP10+AM14</f>
        <v>#REF!</v>
      </c>
      <c r="AQ14" s="1082" t="e">
        <f ca="1">IF(AP14&lt;&gt;0,AP14/AO14,0)</f>
        <v>#REF!</v>
      </c>
      <c r="AR14" s="1078"/>
      <c r="AS14" s="1079"/>
      <c r="AT14" s="1078"/>
      <c r="AU14" s="1079"/>
    </row>
    <row r="15" spans="1:64" s="1084" customFormat="1" ht="38.25" thickTop="1" x14ac:dyDescent="0.25">
      <c r="A15" s="1083"/>
      <c r="C15" s="1913" t="s">
        <v>88</v>
      </c>
      <c r="D15" s="1916" t="s">
        <v>81</v>
      </c>
      <c r="E15" s="1085" t="s">
        <v>82</v>
      </c>
      <c r="F15" s="1086" t="e" cm="1">
        <f t="array" aca="1" ref="F15" ca="1">ROUNDUP(VALUE(INDEX('グループ(受着完)計画-実績'!$C$97:$DJ$99,1,F$1))/1000,0)</f>
        <v>#REF!</v>
      </c>
      <c r="G15" s="1087" t="e" cm="1">
        <f t="array" aca="1" ref="G15" ca="1">ROUNDUP(VALUE(INDEX('グループ(受着完)計画-実績'!$C$97:$DJ$99,2,F$1))/1000,0)</f>
        <v>#REF!</v>
      </c>
      <c r="H15" s="1088" t="e">
        <f ca="1">IF(G15&lt;&gt;0,G15/F15,0)</f>
        <v>#REF!</v>
      </c>
      <c r="I15" s="1089" t="e" cm="1">
        <f t="array" aca="1" ref="I15" ca="1">ROUNDUP(VALUE(INDEX('グループ(受着完)計画-実績'!$C$97:$DJ$99,1,I$1))/1000,0)</f>
        <v>#REF!</v>
      </c>
      <c r="J15" s="1087" t="e" cm="1">
        <f t="array" aca="1" ref="J15" ca="1">ROUNDUP(VALUE(INDEX('グループ(受着完)計画-実績'!$C$97:$DJ$99,2,I$1))/1000,0)</f>
        <v>#REF!</v>
      </c>
      <c r="K15" s="1088" t="e">
        <f ca="1">IF(J15&lt;&gt;0,J15/I15,0)</f>
        <v>#REF!</v>
      </c>
      <c r="L15" s="1089" t="e" cm="1">
        <f t="array" aca="1" ref="L15" ca="1">ROUNDUP(VALUE(INDEX('グループ(受着完)計画-実績'!$C$97:$DJ$99,1,L$1))/1000,0)</f>
        <v>#REF!</v>
      </c>
      <c r="M15" s="1087" t="e" cm="1">
        <f t="array" aca="1" ref="M15" ca="1">ROUNDUP(VALUE(INDEX('グループ(受着完)計画-実績'!$C$97:$DJ$99,2,L$1))/1000,0)</f>
        <v>#REF!</v>
      </c>
      <c r="N15" s="1088" t="e">
        <f ca="1">IF(M15&lt;&gt;0,M15/L15,0)</f>
        <v>#REF!</v>
      </c>
      <c r="O15" s="1089" t="e" cm="1">
        <f t="array" aca="1" ref="O15" ca="1">ROUNDUP(VALUE(INDEX('グループ(受着完)計画-実績'!$C$97:$DJ$99,1,O$1))/1000,0)</f>
        <v>#REF!</v>
      </c>
      <c r="P15" s="1087" t="e" cm="1">
        <f t="array" aca="1" ref="P15" ca="1">ROUNDUP(VALUE(INDEX('グループ(受着完)計画-実績'!$C$97:$DJ$99,2,O$1))/1000,0)</f>
        <v>#REF!</v>
      </c>
      <c r="Q15" s="1088" t="e">
        <f ca="1">IF(P15&lt;&gt;0,P15/O15,0)</f>
        <v>#REF!</v>
      </c>
      <c r="R15" s="1089" t="e" cm="1">
        <f t="array" aca="1" ref="R15" ca="1">ROUNDUP(VALUE(INDEX('グループ(受着完)計画-実績'!$C$97:$DJ$99,1,R$1))/1000,0)</f>
        <v>#REF!</v>
      </c>
      <c r="S15" s="1087" t="e" cm="1">
        <f t="array" aca="1" ref="S15" ca="1">ROUNDUP(VALUE(INDEX('グループ(受着完)計画-実績'!$C$97:$DJ$99,2,R$1))/1000,0)</f>
        <v>#REF!</v>
      </c>
      <c r="T15" s="1088" t="e">
        <f ca="1">IF(S15&lt;&gt;0,S15/R15,0)</f>
        <v>#REF!</v>
      </c>
      <c r="U15" s="1089" t="e" cm="1">
        <f t="array" aca="1" ref="U15" ca="1">ROUNDUP(VALUE(INDEX('グループ(受着完)計画-実績'!$C$97:$DJ$99,1,U$1))/1000,0)</f>
        <v>#REF!</v>
      </c>
      <c r="V15" s="1087" t="e" cm="1">
        <f t="array" aca="1" ref="V15" ca="1">ROUNDUP(VALUE(INDEX('グループ(受着完)計画-実績'!$C$97:$DJ$99,2,U$1))/1000,0)</f>
        <v>#REF!</v>
      </c>
      <c r="W15" s="1090" t="e">
        <f ca="1">IF(V15&lt;&gt;0,V15/U15,0)</f>
        <v>#REF!</v>
      </c>
      <c r="X15" s="73" t="e">
        <f ca="1">SUMIF(F$6:W$6,X$6,F15:W15)</f>
        <v>#REF!</v>
      </c>
      <c r="Y15" s="74" t="e">
        <f ca="1">SUMIF(F$6:W$6,Y$6,F15:W15)</f>
        <v>#REF!</v>
      </c>
      <c r="Z15" s="1086" t="e" cm="1">
        <f t="array" aca="1" ref="Z15" ca="1">ROUNDUP(VALUE(INDEX('グループ(受着完)計画-実績'!$C$97:$DJ$99,1,Z$1))/1000,0)</f>
        <v>#REF!</v>
      </c>
      <c r="AA15" s="1087" t="e" cm="1">
        <f t="array" aca="1" ref="AA15" ca="1">ROUNDUP(VALUE(INDEX('グループ(受着完)計画-実績'!$C$97:$DJ$99,2,Z$1))/1000,0)</f>
        <v>#REF!</v>
      </c>
      <c r="AB15" s="1088" t="e">
        <f ca="1">IF(AA15&lt;&gt;0,AA15/Z15,0)</f>
        <v>#REF!</v>
      </c>
      <c r="AC15" s="1089" t="e" cm="1">
        <f t="array" aca="1" ref="AC15" ca="1">ROUNDUP(VALUE(INDEX('グループ(受着完)計画-実績'!$C$97:$DJ$99,1,AC$1))/1000,0)</f>
        <v>#REF!</v>
      </c>
      <c r="AD15" s="1087" t="e" cm="1">
        <f t="array" aca="1" ref="AD15" ca="1">ROUNDUP(VALUE(INDEX('グループ(受着完)計画-実績'!$C$97:$DJ$99,2,AC$1))/1000,0)</f>
        <v>#REF!</v>
      </c>
      <c r="AE15" s="1088" t="e">
        <f ca="1">IF(AD15&lt;&gt;0,AD15/AC15,0)</f>
        <v>#REF!</v>
      </c>
      <c r="AF15" s="1089" t="e" cm="1">
        <f t="array" aca="1" ref="AF15" ca="1">ROUNDUP(VALUE(INDEX('グループ(受着完)計画-実績'!$C$97:$DJ$99,1,AF$1))/1000,0)</f>
        <v>#REF!</v>
      </c>
      <c r="AG15" s="1087" t="e" cm="1">
        <f t="array" aca="1" ref="AG15" ca="1">ROUNDUP(VALUE(INDEX('グループ(受着完)計画-実績'!$C$97:$DJ$99,2,AF$1))/1000,0)</f>
        <v>#REF!</v>
      </c>
      <c r="AH15" s="1088" t="e">
        <f ca="1">IF(AG15&lt;&gt;0,AG15/AF15,0)</f>
        <v>#REF!</v>
      </c>
      <c r="AI15" s="1089" t="e" cm="1">
        <f t="array" aca="1" ref="AI15" ca="1">ROUNDUP(VALUE(INDEX('グループ(受着完)計画-実績'!$C$97:$DJ$99,1,AI$1))/1000,0)</f>
        <v>#REF!</v>
      </c>
      <c r="AJ15" s="1087" t="e" cm="1">
        <f t="array" aca="1" ref="AJ15" ca="1">ROUNDUP(VALUE(INDEX('グループ(受着完)計画-実績'!$C$97:$DJ$99,2,AI$1))/1000,0)</f>
        <v>#REF!</v>
      </c>
      <c r="AK15" s="1088" t="e">
        <f ca="1">IF(AJ15&lt;&gt;0,AJ15/AI15,0)</f>
        <v>#REF!</v>
      </c>
      <c r="AL15" s="1089" t="e" cm="1">
        <f t="array" aca="1" ref="AL15" ca="1">ROUNDUP(VALUE(INDEX('グループ(受着完)計画-実績'!$C$97:$DJ$99,1,AL$1))/1000,0)</f>
        <v>#REF!</v>
      </c>
      <c r="AM15" s="1087" t="e" cm="1">
        <f t="array" aca="1" ref="AM15" ca="1">ROUNDUP(VALUE(INDEX('グループ(受着完)計画-実績'!$C$97:$DJ$99,2,AL$1))/1000,0)</f>
        <v>#REF!</v>
      </c>
      <c r="AN15" s="1088" t="e">
        <f ca="1">IF(AM15&lt;&gt;0,AM15/AL15,0)</f>
        <v>#REF!</v>
      </c>
      <c r="AO15" s="1089" t="e" cm="1">
        <f t="array" aca="1" ref="AO15" ca="1">ROUNDUP(VALUE(INDEX('グループ(受着完)計画-実績'!$C$97:$DJ$99,1,AO$1))/1000,0)</f>
        <v>#REF!</v>
      </c>
      <c r="AP15" s="1087" t="e" cm="1">
        <f t="array" aca="1" ref="AP15" ca="1">ROUNDUP(VALUE(INDEX('グループ(受着完)計画-実績'!$C$97:$DJ$99,2,AO$1))/1000,0)</f>
        <v>#REF!</v>
      </c>
      <c r="AQ15" s="1090" t="e">
        <f ca="1">IF(AP15&lt;&gt;0,AP15/AO15,0)</f>
        <v>#REF!</v>
      </c>
      <c r="AR15" s="73" t="e">
        <f ca="1">SUMIF(Z$6:AQ$6,AR$6,Z15:AQ15)</f>
        <v>#REF!</v>
      </c>
      <c r="AS15" s="74" t="e">
        <f ca="1">SUMIF(Z$6:AQ$6,AS$6,Z15:AQ15)</f>
        <v>#REF!</v>
      </c>
      <c r="AT15" s="73" t="e">
        <f ca="1">X15+AR15</f>
        <v>#REF!</v>
      </c>
      <c r="AU15" s="74" t="e">
        <f ca="1">Y15+AS15</f>
        <v>#REF!</v>
      </c>
    </row>
    <row r="16" spans="1:64" x14ac:dyDescent="0.25">
      <c r="C16" s="1914"/>
      <c r="D16" s="1917"/>
      <c r="E16" s="1091" t="s">
        <v>83</v>
      </c>
      <c r="F16" s="1020" t="e" cm="1">
        <f t="array" aca="1" ref="F16" ca="1">ROUNDUP(VALUE(INDEX('グループ(受着完)計画-実績'!$C$97:$DJ$99,1,F$1+3))/1000,0)</f>
        <v>#REF!</v>
      </c>
      <c r="G16" s="1021" t="e" cm="1">
        <f t="array" aca="1" ref="G16" ca="1">ROUNDUP(VALUE(INDEX('グループ(受着完)計画-実績'!$C$97:$DJ$99,2,F$1+3))/1000,0)</f>
        <v>#REF!</v>
      </c>
      <c r="H16" s="1022" t="e">
        <f ca="1">IF(G16&lt;&gt;0,G16/F16,0)</f>
        <v>#REF!</v>
      </c>
      <c r="I16" s="1023" t="e" cm="1">
        <f t="array" aca="1" ref="I16" ca="1">ROUNDUP(VALUE(INDEX('グループ(受着完)計画-実績'!$C$97:$DJ$99,1,I$1+3))/1000,0)</f>
        <v>#REF!</v>
      </c>
      <c r="J16" s="1021" t="e" cm="1">
        <f t="array" aca="1" ref="J16" ca="1">ROUNDUP(VALUE(INDEX('グループ(受着完)計画-実績'!$C$97:$DJ$99,2,I$1+3))/1000,0)</f>
        <v>#REF!</v>
      </c>
      <c r="K16" s="1022" t="e">
        <f ca="1">IF(J16&lt;&gt;0,J16/I16,0)</f>
        <v>#REF!</v>
      </c>
      <c r="L16" s="1023" t="e" cm="1">
        <f t="array" aca="1" ref="L16" ca="1">ROUNDUP(VALUE(INDEX('グループ(受着完)計画-実績'!$C$97:$DJ$99,1,L$1+3))/1000,0)</f>
        <v>#REF!</v>
      </c>
      <c r="M16" s="1021" t="e" cm="1">
        <f t="array" aca="1" ref="M16" ca="1">ROUNDUP(VALUE(INDEX('グループ(受着完)計画-実績'!$C$97:$DJ$99,2,L$1+3))/1000,0)</f>
        <v>#REF!</v>
      </c>
      <c r="N16" s="1022" t="e">
        <f ca="1">IF(M16&lt;&gt;0,M16/L16,0)</f>
        <v>#REF!</v>
      </c>
      <c r="O16" s="1023" t="e" cm="1">
        <f t="array" aca="1" ref="O16" ca="1">ROUNDUP(VALUE(INDEX('グループ(受着完)計画-実績'!$C$97:$DJ$99,1,O$1+3))/1000,0)</f>
        <v>#REF!</v>
      </c>
      <c r="P16" s="1021" t="e" cm="1">
        <f t="array" aca="1" ref="P16" ca="1">ROUNDUP(VALUE(INDEX('グループ(受着完)計画-実績'!$C$97:$DJ$99,2,O$1+3))/1000,0)</f>
        <v>#REF!</v>
      </c>
      <c r="Q16" s="1022" t="e">
        <f ca="1">IF(P16&lt;&gt;0,P16/O16,0)</f>
        <v>#REF!</v>
      </c>
      <c r="R16" s="1023" t="e" cm="1">
        <f t="array" aca="1" ref="R16" ca="1">ROUNDUP(VALUE(INDEX('グループ(受着完)計画-実績'!$C$97:$DJ$99,1,R$1+3))/1000,0)</f>
        <v>#REF!</v>
      </c>
      <c r="S16" s="1021" t="e" cm="1">
        <f t="array" aca="1" ref="S16" ca="1">ROUNDUP(VALUE(INDEX('グループ(受着完)計画-実績'!$C$97:$DJ$99,2,R$1+3))/1000,0)</f>
        <v>#REF!</v>
      </c>
      <c r="T16" s="1022" t="e">
        <f ca="1">IF(S16&lt;&gt;0,S16/R16,0)</f>
        <v>#REF!</v>
      </c>
      <c r="U16" s="1023" t="e" cm="1">
        <f t="array" aca="1" ref="U16" ca="1">ROUNDUP(VALUE(INDEX('グループ(受着完)計画-実績'!$C$97:$DJ$99,1,U$1+3))/1000,0)</f>
        <v>#REF!</v>
      </c>
      <c r="V16" s="1021" t="e" cm="1">
        <f t="array" aca="1" ref="V16" ca="1">ROUNDUP(VALUE(INDEX('グループ(受着完)計画-実績'!$C$97:$DJ$99,2,U$1+3))/1000,0)</f>
        <v>#REF!</v>
      </c>
      <c r="W16" s="1024" t="e">
        <f ca="1">IF(V16&lt;&gt;0,V16/U16,0)</f>
        <v>#REF!</v>
      </c>
      <c r="X16" s="1025" t="e">
        <f ca="1">SUMIF(F$6:W$6,X$6,F16:W16)</f>
        <v>#REF!</v>
      </c>
      <c r="Y16" s="1026" t="e">
        <f ca="1">SUMIF(F$6:W$6,Y$6,F16:W16)</f>
        <v>#REF!</v>
      </c>
      <c r="Z16" s="1020" t="e" cm="1">
        <f t="array" aca="1" ref="Z16" ca="1">ROUNDUP(VALUE(INDEX('グループ(受着完)計画-実績'!$C$97:$DJ$99,1,Z$1+3))/1000,0)</f>
        <v>#REF!</v>
      </c>
      <c r="AA16" s="1021" t="e" cm="1">
        <f t="array" aca="1" ref="AA16" ca="1">ROUNDUP(VALUE(INDEX('グループ(受着完)計画-実績'!$C$97:$DJ$99,2,Z$1+3))/1000,0)</f>
        <v>#REF!</v>
      </c>
      <c r="AB16" s="1022" t="e">
        <f ca="1">IF(AA16&lt;&gt;0,AA16/Z16,0)</f>
        <v>#REF!</v>
      </c>
      <c r="AC16" s="1023" t="e" cm="1">
        <f t="array" aca="1" ref="AC16" ca="1">ROUNDUP(VALUE(INDEX('グループ(受着完)計画-実績'!$C$97:$DJ$99,1,AC$1+3))/1000,0)</f>
        <v>#REF!</v>
      </c>
      <c r="AD16" s="1021" t="e" cm="1">
        <f t="array" aca="1" ref="AD16" ca="1">ROUNDUP(VALUE(INDEX('グループ(受着完)計画-実績'!$C$97:$DJ$99,2,AC$1+3))/1000,0)</f>
        <v>#REF!</v>
      </c>
      <c r="AE16" s="1022" t="e">
        <f ca="1">IF(AD16&lt;&gt;0,AD16/AC16,0)</f>
        <v>#REF!</v>
      </c>
      <c r="AF16" s="1023" t="e" cm="1">
        <f t="array" aca="1" ref="AF16" ca="1">ROUNDUP(VALUE(INDEX('グループ(受着完)計画-実績'!$C$97:$DJ$99,1,AF$1+3))/1000,0)</f>
        <v>#REF!</v>
      </c>
      <c r="AG16" s="1021" t="e" cm="1">
        <f t="array" aca="1" ref="AG16" ca="1">ROUNDUP(VALUE(INDEX('グループ(受着完)計画-実績'!$C$97:$DJ$99,2,AF$1+3))/1000,0)</f>
        <v>#REF!</v>
      </c>
      <c r="AH16" s="1022" t="e">
        <f ca="1">IF(AG16&lt;&gt;0,AG16/AF16,0)</f>
        <v>#REF!</v>
      </c>
      <c r="AI16" s="1023" t="e" cm="1">
        <f t="array" aca="1" ref="AI16" ca="1">ROUNDUP(VALUE(INDEX('グループ(受着完)計画-実績'!$C$97:$DJ$99,1,AI$1+3))/1000,0)</f>
        <v>#REF!</v>
      </c>
      <c r="AJ16" s="1021" t="e" cm="1">
        <f t="array" aca="1" ref="AJ16" ca="1">ROUNDUP(VALUE(INDEX('グループ(受着完)計画-実績'!$C$97:$DJ$99,2,AI$1+3))/1000,0)</f>
        <v>#REF!</v>
      </c>
      <c r="AK16" s="1022" t="e">
        <f ca="1">IF(AJ16&lt;&gt;0,AJ16/AI16,0)</f>
        <v>#REF!</v>
      </c>
      <c r="AL16" s="1023" t="e" cm="1">
        <f t="array" aca="1" ref="AL16" ca="1">ROUNDUP(VALUE(INDEX('グループ(受着完)計画-実績'!$C$97:$DJ$99,1,AL$1+3))/1000,0)</f>
        <v>#REF!</v>
      </c>
      <c r="AM16" s="1021" t="e" cm="1">
        <f t="array" aca="1" ref="AM16" ca="1">ROUNDUP(VALUE(INDEX('グループ(受着完)計画-実績'!$C$97:$DJ$99,2,AL$1+3))/1000,0)</f>
        <v>#REF!</v>
      </c>
      <c r="AN16" s="1022" t="e">
        <f ca="1">IF(AM16&lt;&gt;0,AM16/AL16,0)</f>
        <v>#REF!</v>
      </c>
      <c r="AO16" s="1023" t="e" cm="1">
        <f t="array" aca="1" ref="AO16" ca="1">ROUNDUP(VALUE(INDEX('グループ(受着完)計画-実績'!$C$97:$DJ$99,1,AO$1+3))/1000,0)</f>
        <v>#REF!</v>
      </c>
      <c r="AP16" s="1021" t="e" cm="1">
        <f t="array" aca="1" ref="AP16" ca="1">ROUNDUP(VALUE(INDEX('グループ(受着完)計画-実績'!$C$97:$DJ$99,2,AO$1+3))/1000,0)</f>
        <v>#REF!</v>
      </c>
      <c r="AQ16" s="1024" t="e">
        <f ca="1">IF(AP16&lt;&gt;0,AP16/AO16,0)</f>
        <v>#REF!</v>
      </c>
      <c r="AR16" s="1025" t="e">
        <f ca="1">SUMIF(Z$6:AQ$6,AR$6,Z16:AQ16)</f>
        <v>#REF!</v>
      </c>
      <c r="AS16" s="1026" t="e">
        <f ca="1">SUMIF(Z$6:AQ$6,AS$6,Z16:AQ16)</f>
        <v>#REF!</v>
      </c>
      <c r="AT16" s="1025" t="e">
        <f ca="1">X16+AR16</f>
        <v>#REF!</v>
      </c>
      <c r="AU16" s="1026" t="e">
        <f ca="1">Y16+AS16</f>
        <v>#REF!</v>
      </c>
    </row>
    <row r="17" spans="1:64" s="1028" customFormat="1" x14ac:dyDescent="0.25">
      <c r="A17" s="1027"/>
      <c r="C17" s="1914"/>
      <c r="D17" s="1917"/>
      <c r="E17" s="1092" t="s">
        <v>84</v>
      </c>
      <c r="F17" s="1030" t="e">
        <f ca="1">IF(F15&lt;&gt;0,F16/F15,0)</f>
        <v>#REF!</v>
      </c>
      <c r="G17" s="1031" t="e">
        <f ca="1">IF(G15&lt;&gt;0,G16/G15,0)</f>
        <v>#REF!</v>
      </c>
      <c r="H17" s="1032"/>
      <c r="I17" s="1033" t="e">
        <f ca="1">IF(I15&lt;&gt;0,I16/I15,0)</f>
        <v>#REF!</v>
      </c>
      <c r="J17" s="1031" t="e">
        <f ca="1">IF(J15&lt;&gt;0,J16/J15,0)</f>
        <v>#REF!</v>
      </c>
      <c r="K17" s="1032"/>
      <c r="L17" s="1033" t="e">
        <f ca="1">IF(L15&lt;&gt;0,L16/L15,0)</f>
        <v>#REF!</v>
      </c>
      <c r="M17" s="1031" t="e">
        <f ca="1">IF(M15&lt;&gt;0,M16/M15,0)</f>
        <v>#REF!</v>
      </c>
      <c r="N17" s="1032"/>
      <c r="O17" s="1033" t="e">
        <f ca="1">IF(O15&lt;&gt;0,O16/O15,0)</f>
        <v>#REF!</v>
      </c>
      <c r="P17" s="1031" t="e">
        <f ca="1">IF(P15&lt;&gt;0,P16/P15,0)</f>
        <v>#REF!</v>
      </c>
      <c r="Q17" s="1032"/>
      <c r="R17" s="1033" t="e">
        <f ca="1">IF(R15&lt;&gt;0,R16/R15,0)</f>
        <v>#REF!</v>
      </c>
      <c r="S17" s="1031" t="e">
        <f ca="1">IF(S15&lt;&gt;0,S16/S15,0)</f>
        <v>#REF!</v>
      </c>
      <c r="T17" s="1032"/>
      <c r="U17" s="1033" t="e">
        <f ca="1">IF(U15&lt;&gt;0,U16/U15,0)</f>
        <v>#REF!</v>
      </c>
      <c r="V17" s="1031" t="e">
        <f ca="1">IF(V15&lt;&gt;0,V16/V15,0)</f>
        <v>#REF!</v>
      </c>
      <c r="W17" s="1034"/>
      <c r="X17" s="1035" t="e">
        <f ca="1">IF(X15&lt;&gt;0,X16/X15,0)</f>
        <v>#REF!</v>
      </c>
      <c r="Y17" s="1036" t="e">
        <f ca="1">IF(Y15&lt;&gt;0,Y16/Y15,0)</f>
        <v>#REF!</v>
      </c>
      <c r="Z17" s="1030" t="e">
        <f ca="1">IF(Z15&lt;&gt;0,Z16/Z15,0)</f>
        <v>#REF!</v>
      </c>
      <c r="AA17" s="1031" t="e">
        <f ca="1">IF(AA15&lt;&gt;0,AA16/AA15,0)</f>
        <v>#REF!</v>
      </c>
      <c r="AB17" s="1032"/>
      <c r="AC17" s="1033" t="e">
        <f ca="1">IF(AC15&lt;&gt;0,AC16/AC15,0)</f>
        <v>#REF!</v>
      </c>
      <c r="AD17" s="1031" t="e">
        <f ca="1">IF(AD15&lt;&gt;0,AD16/AD15,0)</f>
        <v>#REF!</v>
      </c>
      <c r="AE17" s="1032"/>
      <c r="AF17" s="1033" t="e">
        <f ca="1">IF(AF15&lt;&gt;0,AF16/AF15,0)</f>
        <v>#REF!</v>
      </c>
      <c r="AG17" s="1031" t="e">
        <f ca="1">IF(AG15&lt;&gt;0,AG16/AG15,0)</f>
        <v>#REF!</v>
      </c>
      <c r="AH17" s="1032"/>
      <c r="AI17" s="1033" t="e">
        <f ca="1">IF(AI15&lt;&gt;0,AI16/AI15,0)</f>
        <v>#REF!</v>
      </c>
      <c r="AJ17" s="1031" t="e">
        <f ca="1">IF(AJ15&lt;&gt;0,AJ16/AJ15,0)</f>
        <v>#REF!</v>
      </c>
      <c r="AK17" s="1032"/>
      <c r="AL17" s="1033" t="e">
        <f ca="1">IF(AL15&lt;&gt;0,AL16/AL15,0)</f>
        <v>#REF!</v>
      </c>
      <c r="AM17" s="1031" t="e">
        <f ca="1">IF(AM15&lt;&gt;0,AM16/AM15,0)</f>
        <v>#REF!</v>
      </c>
      <c r="AN17" s="1032"/>
      <c r="AO17" s="1033" t="e">
        <f ca="1">IF(AO15&lt;&gt;0,AO16/AO15,0)</f>
        <v>#REF!</v>
      </c>
      <c r="AP17" s="1031" t="e">
        <f ca="1">IF(AP15&lt;&gt;0,AP16/AP15,0)</f>
        <v>#REF!</v>
      </c>
      <c r="AQ17" s="1034"/>
      <c r="AR17" s="1035" t="e">
        <f ca="1">IF(AR15&lt;&gt;0,AR16/AR15,0)</f>
        <v>#REF!</v>
      </c>
      <c r="AS17" s="1036" t="e">
        <f ca="1">IF(AS15&lt;&gt;0,AS16/AS15,0)</f>
        <v>#REF!</v>
      </c>
      <c r="AT17" s="1035" t="e">
        <f ca="1">IF(AT15&lt;&gt;0,AT16/AT15,0)</f>
        <v>#REF!</v>
      </c>
      <c r="AU17" s="1036" t="e">
        <f ca="1">IF(AU15&lt;&gt;0,AU16/AU15,0)</f>
        <v>#REF!</v>
      </c>
      <c r="BL17" s="1037"/>
    </row>
    <row r="18" spans="1:64" x14ac:dyDescent="0.25">
      <c r="C18" s="1914"/>
      <c r="D18" s="1918"/>
      <c r="E18" s="1093" t="s">
        <v>85</v>
      </c>
      <c r="F18" s="1039" t="e" cm="1">
        <f t="array" aca="1" ref="F18" ca="1">VALUE(INDEX('グループ(受着完)計画-実績'!$C$97:$DJ$99,1,F$1-2))</f>
        <v>#REF!</v>
      </c>
      <c r="G18" s="1040" t="e" cm="1">
        <f t="array" aca="1" ref="G18" ca="1">VALUE(INDEX('グループ(受着完)計画-実績'!$C$97:$DJ$99,2,F$1-2))</f>
        <v>#REF!</v>
      </c>
      <c r="H18" s="1041" t="e">
        <f ca="1">IF(G18&lt;&gt;0,G18/F18,0)</f>
        <v>#REF!</v>
      </c>
      <c r="I18" s="1042" t="e" cm="1">
        <f t="array" aca="1" ref="I18" ca="1">VALUE(INDEX('グループ(受着完)計画-実績'!$C$97:$DJ$99,1,I$1-2))</f>
        <v>#REF!</v>
      </c>
      <c r="J18" s="1040" t="e" cm="1">
        <f t="array" aca="1" ref="J18" ca="1">VALUE(INDEX('グループ(受着完)計画-実績'!$C$97:$DJ$99,2,I$1-2))</f>
        <v>#REF!</v>
      </c>
      <c r="K18" s="1041" t="e">
        <f ca="1">IF(J18&lt;&gt;0,J18/I18,0)</f>
        <v>#REF!</v>
      </c>
      <c r="L18" s="1042" t="e" cm="1">
        <f t="array" aca="1" ref="L18" ca="1">VALUE(INDEX('グループ(受着完)計画-実績'!$C$97:$DJ$99,1,L$1-2))</f>
        <v>#REF!</v>
      </c>
      <c r="M18" s="1040" t="e" cm="1">
        <f t="array" aca="1" ref="M18" ca="1">VALUE(INDEX('グループ(受着完)計画-実績'!$C$97:$DJ$99,2,L$1-2))</f>
        <v>#REF!</v>
      </c>
      <c r="N18" s="1041" t="e">
        <f ca="1">IF(M18&lt;&gt;0,M18/L18,0)</f>
        <v>#REF!</v>
      </c>
      <c r="O18" s="1042" t="e" cm="1">
        <f t="array" aca="1" ref="O18" ca="1">VALUE(INDEX('グループ(受着完)計画-実績'!$C$97:$DJ$99,1,O$1-2))</f>
        <v>#REF!</v>
      </c>
      <c r="P18" s="1040" t="e" cm="1">
        <f t="array" aca="1" ref="P18" ca="1">VALUE(INDEX('グループ(受着完)計画-実績'!$C$97:$DJ$99,2,O$1-2))</f>
        <v>#REF!</v>
      </c>
      <c r="Q18" s="1041" t="e">
        <f ca="1">IF(P18&lt;&gt;0,P18/O18,0)</f>
        <v>#REF!</v>
      </c>
      <c r="R18" s="1042" t="e" cm="1">
        <f t="array" aca="1" ref="R18" ca="1">VALUE(INDEX('グループ(受着完)計画-実績'!$C$97:$DJ$99,1,R$1-2))</f>
        <v>#REF!</v>
      </c>
      <c r="S18" s="1040" t="e" cm="1">
        <f t="array" aca="1" ref="S18" ca="1">VALUE(INDEX('グループ(受着完)計画-実績'!$C$97:$DJ$99,2,R$1-2))</f>
        <v>#REF!</v>
      </c>
      <c r="T18" s="1041" t="e">
        <f ca="1">IF(S18&lt;&gt;0,S18/R18,0)</f>
        <v>#REF!</v>
      </c>
      <c r="U18" s="1042" t="e" cm="1">
        <f t="array" aca="1" ref="U18" ca="1">VALUE(INDEX('グループ(受着完)計画-実績'!$C$97:$DJ$99,1,U$1-2))</f>
        <v>#REF!</v>
      </c>
      <c r="V18" s="1040" t="e" cm="1">
        <f t="array" aca="1" ref="V18" ca="1">VALUE(INDEX('グループ(受着完)計画-実績'!$C$97:$DJ$99,2,U$1-2))</f>
        <v>#REF!</v>
      </c>
      <c r="W18" s="1043" t="e">
        <f ca="1">IF(V18&lt;&gt;0,V18/U18,0)</f>
        <v>#REF!</v>
      </c>
      <c r="X18" s="1044" t="e">
        <f ca="1">SUMIF(F$6:W$6,X$6,F18:W18)</f>
        <v>#REF!</v>
      </c>
      <c r="Y18" s="1045" t="e">
        <f ca="1">SUMIF(F$6:W$6,Y$6,F18:W18)</f>
        <v>#REF!</v>
      </c>
      <c r="Z18" s="1039" t="e" cm="1">
        <f t="array" aca="1" ref="Z18" ca="1">VALUE(INDEX('グループ(受着完)計画-実績'!$C$97:$DJ$99,1,Z$1-2))</f>
        <v>#REF!</v>
      </c>
      <c r="AA18" s="1040" t="e" cm="1">
        <f t="array" aca="1" ref="AA18" ca="1">VALUE(INDEX('グループ(受着完)計画-実績'!$C$97:$DJ$99,2,Z$1-2))</f>
        <v>#REF!</v>
      </c>
      <c r="AB18" s="1041" t="e">
        <f ca="1">IF(AA18&lt;&gt;0,AA18/Z18,0)</f>
        <v>#REF!</v>
      </c>
      <c r="AC18" s="1042" t="e" cm="1">
        <f t="array" aca="1" ref="AC18" ca="1">VALUE(INDEX('グループ(受着完)計画-実績'!$C$97:$DJ$99,1,AC$1-2))</f>
        <v>#REF!</v>
      </c>
      <c r="AD18" s="1040" t="e" cm="1">
        <f t="array" aca="1" ref="AD18" ca="1">VALUE(INDEX('グループ(受着完)計画-実績'!$C$97:$DJ$99,2,AC$1-2))</f>
        <v>#REF!</v>
      </c>
      <c r="AE18" s="1041" t="e">
        <f ca="1">IF(AD18&lt;&gt;0,AD18/AC18,0)</f>
        <v>#REF!</v>
      </c>
      <c r="AF18" s="1042" t="e" cm="1">
        <f t="array" aca="1" ref="AF18" ca="1">VALUE(INDEX('グループ(受着完)計画-実績'!$C$97:$DJ$99,1,AF$1-2))</f>
        <v>#REF!</v>
      </c>
      <c r="AG18" s="1040" t="e" cm="1">
        <f t="array" aca="1" ref="AG18" ca="1">VALUE(INDEX('グループ(受着完)計画-実績'!$C$97:$DJ$99,2,AF$1-2))</f>
        <v>#REF!</v>
      </c>
      <c r="AH18" s="1041" t="e">
        <f ca="1">IF(AG18&lt;&gt;0,AG18/AF18,0)</f>
        <v>#REF!</v>
      </c>
      <c r="AI18" s="1042" t="e" cm="1">
        <f t="array" aca="1" ref="AI18" ca="1">VALUE(INDEX('グループ(受着完)計画-実績'!$C$97:$DJ$99,1,AI$1-2))</f>
        <v>#REF!</v>
      </c>
      <c r="AJ18" s="1040" t="e" cm="1">
        <f t="array" aca="1" ref="AJ18" ca="1">VALUE(INDEX('グループ(受着完)計画-実績'!$C$97:$DJ$99,2,AI$1-2))</f>
        <v>#REF!</v>
      </c>
      <c r="AK18" s="1041" t="e">
        <f ca="1">IF(AJ18&lt;&gt;0,AJ18/AI18,0)</f>
        <v>#REF!</v>
      </c>
      <c r="AL18" s="1042" t="e" cm="1">
        <f t="array" aca="1" ref="AL18" ca="1">VALUE(INDEX('グループ(受着完)計画-実績'!$C$97:$DJ$99,1,AL$1-2))</f>
        <v>#REF!</v>
      </c>
      <c r="AM18" s="1040" t="e" cm="1">
        <f t="array" aca="1" ref="AM18" ca="1">VALUE(INDEX('グループ(受着完)計画-実績'!$C$97:$DJ$99,2,AL$1-2))</f>
        <v>#REF!</v>
      </c>
      <c r="AN18" s="1041" t="e">
        <f ca="1">IF(AM18&lt;&gt;0,AM18/AL18,0)</f>
        <v>#REF!</v>
      </c>
      <c r="AO18" s="1042" t="e" cm="1">
        <f t="array" aca="1" ref="AO18" ca="1">VALUE(INDEX('グループ(受着完)計画-実績'!$C$97:$DJ$99,1,AO$1-2))</f>
        <v>#REF!</v>
      </c>
      <c r="AP18" s="1040" t="e" cm="1">
        <f t="array" aca="1" ref="AP18" ca="1">VALUE(INDEX('グループ(受着完)計画-実績'!$C$97:$DJ$99,2,AO$1-2))</f>
        <v>#REF!</v>
      </c>
      <c r="AQ18" s="1043" t="e">
        <f ca="1">IF(AP18&lt;&gt;0,AP18/AO18,0)</f>
        <v>#REF!</v>
      </c>
      <c r="AR18" s="1044" t="e">
        <f ca="1">SUMIF(Z$6:AQ$6,AR$6,Z18:AQ18)</f>
        <v>#REF!</v>
      </c>
      <c r="AS18" s="1045" t="e">
        <f ca="1">SUMIF(Z$6:AQ$6,AS$6,Z18:AQ18)</f>
        <v>#REF!</v>
      </c>
      <c r="AT18" s="1044" t="e">
        <f ca="1">X18+AR18</f>
        <v>#REF!</v>
      </c>
      <c r="AU18" s="1045" t="e">
        <f ca="1">Y18+AS18</f>
        <v>#REF!</v>
      </c>
    </row>
    <row r="19" spans="1:64" s="1084" customFormat="1" x14ac:dyDescent="0.25">
      <c r="A19" s="1083"/>
      <c r="C19" s="1914"/>
      <c r="D19" s="1919" t="s">
        <v>86</v>
      </c>
      <c r="E19" s="1094" t="s">
        <v>82</v>
      </c>
      <c r="F19" s="1095" t="e">
        <f ca="1">F15</f>
        <v>#REF!</v>
      </c>
      <c r="G19" s="1096" t="e">
        <f ca="1">G15</f>
        <v>#REF!</v>
      </c>
      <c r="H19" s="1097" t="e">
        <f ca="1">IF(G19&lt;&gt;0,G19/F19,0)</f>
        <v>#REF!</v>
      </c>
      <c r="I19" s="1098" t="e">
        <f ca="1">I15+F19</f>
        <v>#REF!</v>
      </c>
      <c r="J19" s="1096" t="e">
        <f ca="1">J15+G19</f>
        <v>#REF!</v>
      </c>
      <c r="K19" s="1097" t="e">
        <f ca="1">IF(J19&lt;&gt;0,J19/I19,0)</f>
        <v>#REF!</v>
      </c>
      <c r="L19" s="1098" t="e">
        <f ca="1">L15+I19</f>
        <v>#REF!</v>
      </c>
      <c r="M19" s="1096" t="e">
        <f ca="1">M15+J19</f>
        <v>#REF!</v>
      </c>
      <c r="N19" s="1097" t="e">
        <f ca="1">IF(M19&lt;&gt;0,M19/L19,0)</f>
        <v>#REF!</v>
      </c>
      <c r="O19" s="1098" t="e">
        <f ca="1">O15+L19</f>
        <v>#REF!</v>
      </c>
      <c r="P19" s="1096" t="e">
        <f ca="1">P15+M19</f>
        <v>#REF!</v>
      </c>
      <c r="Q19" s="1097" t="e">
        <f ca="1">IF(P19&lt;&gt;0,P19/O19,0)</f>
        <v>#REF!</v>
      </c>
      <c r="R19" s="1098" t="e">
        <f ca="1">R15+O19</f>
        <v>#REF!</v>
      </c>
      <c r="S19" s="1096" t="e">
        <f ca="1">S15+P19</f>
        <v>#REF!</v>
      </c>
      <c r="T19" s="1097" t="e">
        <f ca="1">IF(S19&lt;&gt;0,S19/R19,0)</f>
        <v>#REF!</v>
      </c>
      <c r="U19" s="1098" t="e">
        <f ca="1">U15+R19</f>
        <v>#REF!</v>
      </c>
      <c r="V19" s="1096" t="e">
        <f ca="1">V15+S19</f>
        <v>#REF!</v>
      </c>
      <c r="W19" s="1099" t="e">
        <f ca="1">IF(V19&lt;&gt;0,V19/U19,0)</f>
        <v>#REF!</v>
      </c>
      <c r="X19" s="1100"/>
      <c r="Y19" s="1101"/>
      <c r="Z19" s="1095" t="e">
        <f ca="1">Z15+U19</f>
        <v>#REF!</v>
      </c>
      <c r="AA19" s="1096" t="e">
        <f ca="1">AA15+V19</f>
        <v>#REF!</v>
      </c>
      <c r="AB19" s="1097" t="e">
        <f ca="1">IF(AA19&lt;&gt;0,AA19/Z19,0)</f>
        <v>#REF!</v>
      </c>
      <c r="AC19" s="1098" t="e">
        <f ca="1">AC15+Z19</f>
        <v>#REF!</v>
      </c>
      <c r="AD19" s="1096" t="e">
        <f ca="1">AD15+AA19</f>
        <v>#REF!</v>
      </c>
      <c r="AE19" s="1097" t="e">
        <f ca="1">IF(AD19&lt;&gt;0,AD19/AC19,0)</f>
        <v>#REF!</v>
      </c>
      <c r="AF19" s="1098" t="e">
        <f ca="1">AF15+AC19</f>
        <v>#REF!</v>
      </c>
      <c r="AG19" s="1096" t="e">
        <f ca="1">AG15+AD19</f>
        <v>#REF!</v>
      </c>
      <c r="AH19" s="1097" t="e">
        <f ca="1">IF(AG19&lt;&gt;0,AG19/AF19,0)</f>
        <v>#REF!</v>
      </c>
      <c r="AI19" s="1098" t="e">
        <f ca="1">AI15+AF19</f>
        <v>#REF!</v>
      </c>
      <c r="AJ19" s="1096" t="e">
        <f ca="1">AJ15+AG19</f>
        <v>#REF!</v>
      </c>
      <c r="AK19" s="1097" t="e">
        <f ca="1">IF(AJ19&lt;&gt;0,AJ19/AI19,0)</f>
        <v>#REF!</v>
      </c>
      <c r="AL19" s="1098" t="e">
        <f ca="1">AL15+AI19</f>
        <v>#REF!</v>
      </c>
      <c r="AM19" s="1096" t="e">
        <f ca="1">AM15+AJ19</f>
        <v>#REF!</v>
      </c>
      <c r="AN19" s="1097" t="e">
        <f ca="1">IF(AM19&lt;&gt;0,AM19/AL19,0)</f>
        <v>#REF!</v>
      </c>
      <c r="AO19" s="1102" t="e">
        <f ca="1">AO15+AL19</f>
        <v>#REF!</v>
      </c>
      <c r="AP19" s="1103" t="e">
        <f ca="1">AP15+AM19</f>
        <v>#REF!</v>
      </c>
      <c r="AQ19" s="1104" t="e">
        <f ca="1">IF(AP19&lt;&gt;0,AP19/AO19,0)</f>
        <v>#REF!</v>
      </c>
      <c r="AR19" s="1100"/>
      <c r="AS19" s="1101"/>
      <c r="AT19" s="1100"/>
      <c r="AU19" s="1101"/>
    </row>
    <row r="20" spans="1:64" s="1084" customFormat="1" x14ac:dyDescent="0.25">
      <c r="A20" s="1083"/>
      <c r="C20" s="1914"/>
      <c r="D20" s="1917"/>
      <c r="E20" s="1091" t="s">
        <v>83</v>
      </c>
      <c r="F20" s="1105" t="e">
        <f ca="1">F16</f>
        <v>#REF!</v>
      </c>
      <c r="G20" s="1106" t="e">
        <f ca="1">G16</f>
        <v>#REF!</v>
      </c>
      <c r="H20" s="1107" t="e">
        <f ca="1">IF(G20&lt;&gt;0,G20/F20,0)</f>
        <v>#REF!</v>
      </c>
      <c r="I20" s="1108" t="e">
        <f ca="1">I16+F20</f>
        <v>#REF!</v>
      </c>
      <c r="J20" s="1106" t="e">
        <f ca="1">J16+G20</f>
        <v>#REF!</v>
      </c>
      <c r="K20" s="1107" t="e">
        <f ca="1">IF(J20&lt;&gt;0,J20/I20,0)</f>
        <v>#REF!</v>
      </c>
      <c r="L20" s="1108" t="e">
        <f ca="1">L16+I20</f>
        <v>#REF!</v>
      </c>
      <c r="M20" s="1106" t="e">
        <f ca="1">M16+J20</f>
        <v>#REF!</v>
      </c>
      <c r="N20" s="1107" t="e">
        <f ca="1">IF(M20&lt;&gt;0,M20/L20,0)</f>
        <v>#REF!</v>
      </c>
      <c r="O20" s="1108" t="e">
        <f ca="1">O16+L20</f>
        <v>#REF!</v>
      </c>
      <c r="P20" s="1106" t="e">
        <f ca="1">P16+M20</f>
        <v>#REF!</v>
      </c>
      <c r="Q20" s="1107" t="e">
        <f ca="1">IF(P20&lt;&gt;0,P20/O20,0)</f>
        <v>#REF!</v>
      </c>
      <c r="R20" s="1108" t="e">
        <f ca="1">R16+O20</f>
        <v>#REF!</v>
      </c>
      <c r="S20" s="1106" t="e">
        <f ca="1">S16+P20</f>
        <v>#REF!</v>
      </c>
      <c r="T20" s="1107" t="e">
        <f ca="1">IF(S20&lt;&gt;0,S20/R20,0)</f>
        <v>#REF!</v>
      </c>
      <c r="U20" s="1108" t="e">
        <f ca="1">U16+R20</f>
        <v>#REF!</v>
      </c>
      <c r="V20" s="1106" t="e">
        <f ca="1">V16+S20</f>
        <v>#REF!</v>
      </c>
      <c r="W20" s="1109" t="e">
        <f ca="1">IF(V20&lt;&gt;0,V20/U20,0)</f>
        <v>#REF!</v>
      </c>
      <c r="X20" s="1110"/>
      <c r="Y20" s="1111"/>
      <c r="Z20" s="1105" t="e">
        <f ca="1">Z16+U20</f>
        <v>#REF!</v>
      </c>
      <c r="AA20" s="1106" t="e">
        <f ca="1">AA16+V20</f>
        <v>#REF!</v>
      </c>
      <c r="AB20" s="1107" t="e">
        <f ca="1">IF(AA20&lt;&gt;0,AA20/Z20,0)</f>
        <v>#REF!</v>
      </c>
      <c r="AC20" s="1108" t="e">
        <f ca="1">AC16+Z20</f>
        <v>#REF!</v>
      </c>
      <c r="AD20" s="1106" t="e">
        <f ca="1">AD16+AA20</f>
        <v>#REF!</v>
      </c>
      <c r="AE20" s="1107" t="e">
        <f ca="1">IF(AD20&lt;&gt;0,AD20/AC20,0)</f>
        <v>#REF!</v>
      </c>
      <c r="AF20" s="1108" t="e">
        <f ca="1">AF16+AC20</f>
        <v>#REF!</v>
      </c>
      <c r="AG20" s="1106" t="e">
        <f ca="1">AG16+AD20</f>
        <v>#REF!</v>
      </c>
      <c r="AH20" s="1107" t="e">
        <f ca="1">IF(AG20&lt;&gt;0,AG20/AF20,0)</f>
        <v>#REF!</v>
      </c>
      <c r="AI20" s="1108" t="e">
        <f ca="1">AI16+AF20</f>
        <v>#REF!</v>
      </c>
      <c r="AJ20" s="1106" t="e">
        <f ca="1">AJ16+AG20</f>
        <v>#REF!</v>
      </c>
      <c r="AK20" s="1107" t="e">
        <f ca="1">IF(AJ20&lt;&gt;0,AJ20/AI20,0)</f>
        <v>#REF!</v>
      </c>
      <c r="AL20" s="1108" t="e">
        <f ca="1">AL16+AI20</f>
        <v>#REF!</v>
      </c>
      <c r="AM20" s="1106" t="e">
        <f ca="1">AM16+AJ20</f>
        <v>#REF!</v>
      </c>
      <c r="AN20" s="1107" t="e">
        <f ca="1">IF(AM20&lt;&gt;0,AM20/AL20,0)</f>
        <v>#REF!</v>
      </c>
      <c r="AO20" s="1112" t="e">
        <f ca="1">AO16+AL20</f>
        <v>#REF!</v>
      </c>
      <c r="AP20" s="1113" t="e">
        <f ca="1">AP16+AM20</f>
        <v>#REF!</v>
      </c>
      <c r="AQ20" s="1114" t="e">
        <f ca="1">IF(AP20&lt;&gt;0,AP20/AO20,0)</f>
        <v>#REF!</v>
      </c>
      <c r="AR20" s="1110"/>
      <c r="AS20" s="1111"/>
      <c r="AT20" s="1110"/>
      <c r="AU20" s="1111"/>
    </row>
    <row r="21" spans="1:64" s="1116" customFormat="1" x14ac:dyDescent="0.25">
      <c r="A21" s="1115"/>
      <c r="C21" s="1914"/>
      <c r="D21" s="1917"/>
      <c r="E21" s="1092" t="s">
        <v>84</v>
      </c>
      <c r="F21" s="95" t="e">
        <f ca="1">IF(F19&lt;&gt;0,F20/F19,0)</f>
        <v>#REF!</v>
      </c>
      <c r="G21" s="96" t="e">
        <f ca="1">IF(G19&lt;&gt;0,G20/G19,0)</f>
        <v>#REF!</v>
      </c>
      <c r="H21" s="1117"/>
      <c r="I21" s="97" t="e">
        <f ca="1">IF(I19&lt;&gt;0,I20/I19,0)</f>
        <v>#REF!</v>
      </c>
      <c r="J21" s="96" t="e">
        <f ca="1">IF(J19&lt;&gt;0,J20/J19,0)</f>
        <v>#REF!</v>
      </c>
      <c r="K21" s="1117"/>
      <c r="L21" s="97" t="e">
        <f ca="1">IF(L19&lt;&gt;0,L20/L19,0)</f>
        <v>#REF!</v>
      </c>
      <c r="M21" s="96" t="e">
        <f ca="1">IF(M19&lt;&gt;0,M20/M19,0)</f>
        <v>#REF!</v>
      </c>
      <c r="N21" s="1117"/>
      <c r="O21" s="97" t="e">
        <f ca="1">IF(O19&lt;&gt;0,O20/O19,0)</f>
        <v>#REF!</v>
      </c>
      <c r="P21" s="96" t="e">
        <f ca="1">IF(P19&lt;&gt;0,P20/P19,0)</f>
        <v>#REF!</v>
      </c>
      <c r="Q21" s="1117"/>
      <c r="R21" s="97" t="e">
        <f ca="1">IF(R19&lt;&gt;0,R20/R19,0)</f>
        <v>#REF!</v>
      </c>
      <c r="S21" s="96" t="e">
        <f ca="1">IF(S19&lt;&gt;0,S20/S19,0)</f>
        <v>#REF!</v>
      </c>
      <c r="T21" s="1117"/>
      <c r="U21" s="97" t="e">
        <f ca="1">IF(U19&lt;&gt;0,U20/U19,0)</f>
        <v>#REF!</v>
      </c>
      <c r="V21" s="96" t="e">
        <f ca="1">IF(V19&lt;&gt;0,V20/V19,0)</f>
        <v>#REF!</v>
      </c>
      <c r="W21" s="1118"/>
      <c r="X21" s="1110"/>
      <c r="Y21" s="1111"/>
      <c r="Z21" s="95" t="e">
        <f ca="1">IF(Z19&lt;&gt;0,Z20/Z19,0)</f>
        <v>#REF!</v>
      </c>
      <c r="AA21" s="96" t="e">
        <f ca="1">IF(AA19&lt;&gt;0,AA20/AA19,0)</f>
        <v>#REF!</v>
      </c>
      <c r="AB21" s="1117"/>
      <c r="AC21" s="97" t="e">
        <f ca="1">IF(AC19&lt;&gt;0,AC20/AC19,0)</f>
        <v>#REF!</v>
      </c>
      <c r="AD21" s="96" t="e">
        <f ca="1">IF(AD19&lt;&gt;0,AD20/AD19,0)</f>
        <v>#REF!</v>
      </c>
      <c r="AE21" s="1117"/>
      <c r="AF21" s="97" t="e">
        <f ca="1">IF(AF19&lt;&gt;0,AF20/AF19,0)</f>
        <v>#REF!</v>
      </c>
      <c r="AG21" s="96" t="e">
        <f ca="1">IF(AG19&lt;&gt;0,AG20/AG19,0)</f>
        <v>#REF!</v>
      </c>
      <c r="AH21" s="1117"/>
      <c r="AI21" s="97" t="e">
        <f ca="1">IF(AI19&lt;&gt;0,AI20/AI19,0)</f>
        <v>#REF!</v>
      </c>
      <c r="AJ21" s="96" t="e">
        <f ca="1">IF(AJ19&lt;&gt;0,AJ20/AJ19,0)</f>
        <v>#REF!</v>
      </c>
      <c r="AK21" s="1117"/>
      <c r="AL21" s="97" t="e">
        <f ca="1">IF(AL19&lt;&gt;0,AL20/AL19,0)</f>
        <v>#REF!</v>
      </c>
      <c r="AM21" s="96" t="e">
        <f ca="1">IF(AM19&lt;&gt;0,AM20/AM19,0)</f>
        <v>#REF!</v>
      </c>
      <c r="AN21" s="1117"/>
      <c r="AO21" s="98" t="e">
        <f ca="1">IF(AO19&lt;&gt;0,AO20/AO19,0)</f>
        <v>#REF!</v>
      </c>
      <c r="AP21" s="99" t="e">
        <f ca="1">IF(AP19&lt;&gt;0,AP20/AP19,0)</f>
        <v>#REF!</v>
      </c>
      <c r="AQ21" s="1119"/>
      <c r="AR21" s="1110"/>
      <c r="AS21" s="1111"/>
      <c r="AT21" s="1110"/>
      <c r="AU21" s="1111"/>
    </row>
    <row r="22" spans="1:64" s="1084" customFormat="1" ht="38.25" thickBot="1" x14ac:dyDescent="0.3">
      <c r="A22" s="1083"/>
      <c r="C22" s="1915"/>
      <c r="D22" s="1920"/>
      <c r="E22" s="1120" t="s">
        <v>85</v>
      </c>
      <c r="F22" s="1121" t="e">
        <f ca="1">F18</f>
        <v>#REF!</v>
      </c>
      <c r="G22" s="1122" t="e">
        <f ca="1">G18</f>
        <v>#REF!</v>
      </c>
      <c r="H22" s="1123" t="e">
        <f ca="1">IF(G22&lt;&gt;0,G22/F22,0)</f>
        <v>#REF!</v>
      </c>
      <c r="I22" s="1124" t="e">
        <f ca="1">I18+F22</f>
        <v>#REF!</v>
      </c>
      <c r="J22" s="1122" t="e">
        <f ca="1">J18+G22</f>
        <v>#REF!</v>
      </c>
      <c r="K22" s="1123" t="e">
        <f ca="1">IF(J22&lt;&gt;0,J22/I22,0)</f>
        <v>#REF!</v>
      </c>
      <c r="L22" s="1124" t="e">
        <f ca="1">L18+I22</f>
        <v>#REF!</v>
      </c>
      <c r="M22" s="1122" t="e">
        <f ca="1">M18+J22</f>
        <v>#REF!</v>
      </c>
      <c r="N22" s="1123" t="e">
        <f ca="1">IF(M22&lt;&gt;0,M22/L22,0)</f>
        <v>#REF!</v>
      </c>
      <c r="O22" s="1124" t="e">
        <f ca="1">O18+L22</f>
        <v>#REF!</v>
      </c>
      <c r="P22" s="1122" t="e">
        <f ca="1">P18+M22</f>
        <v>#REF!</v>
      </c>
      <c r="Q22" s="1123" t="e">
        <f ca="1">IF(P22&lt;&gt;0,P22/O22,0)</f>
        <v>#REF!</v>
      </c>
      <c r="R22" s="1124" t="e">
        <f ca="1">R18+O22</f>
        <v>#REF!</v>
      </c>
      <c r="S22" s="1122" t="e">
        <f ca="1">S18+P22</f>
        <v>#REF!</v>
      </c>
      <c r="T22" s="1123" t="e">
        <f ca="1">IF(S22&lt;&gt;0,S22/R22,0)</f>
        <v>#REF!</v>
      </c>
      <c r="U22" s="1124" t="e">
        <f ca="1">U18+R22</f>
        <v>#REF!</v>
      </c>
      <c r="V22" s="1122" t="e">
        <f ca="1">V18+S22</f>
        <v>#REF!</v>
      </c>
      <c r="W22" s="1125" t="e">
        <f ca="1">IF(V22&lt;&gt;0,V22/U22,0)</f>
        <v>#REF!</v>
      </c>
      <c r="X22" s="1126"/>
      <c r="Y22" s="1127"/>
      <c r="Z22" s="1121" t="e">
        <f ca="1">Z18+U22</f>
        <v>#REF!</v>
      </c>
      <c r="AA22" s="1122" t="e">
        <f ca="1">AA18+V22</f>
        <v>#REF!</v>
      </c>
      <c r="AB22" s="1123" t="e">
        <f ca="1">IF(AA22&lt;&gt;0,AA22/Z22,0)</f>
        <v>#REF!</v>
      </c>
      <c r="AC22" s="1124" t="e">
        <f ca="1">AC18+Z22</f>
        <v>#REF!</v>
      </c>
      <c r="AD22" s="1122" t="e">
        <f ca="1">AD18+AA22</f>
        <v>#REF!</v>
      </c>
      <c r="AE22" s="1123" t="e">
        <f ca="1">IF(AD22&lt;&gt;0,AD22/AC22,0)</f>
        <v>#REF!</v>
      </c>
      <c r="AF22" s="1124" t="e">
        <f ca="1">AF18+AC22</f>
        <v>#REF!</v>
      </c>
      <c r="AG22" s="1122" t="e">
        <f ca="1">AG18+AD22</f>
        <v>#REF!</v>
      </c>
      <c r="AH22" s="1123" t="e">
        <f ca="1">IF(AG22&lt;&gt;0,AG22/AF22,0)</f>
        <v>#REF!</v>
      </c>
      <c r="AI22" s="1124" t="e">
        <f ca="1">AI18+AF22</f>
        <v>#REF!</v>
      </c>
      <c r="AJ22" s="1122" t="e">
        <f ca="1">AJ18+AG22</f>
        <v>#REF!</v>
      </c>
      <c r="AK22" s="1123" t="e">
        <f ca="1">IF(AJ22&lt;&gt;0,AJ22/AI22,0)</f>
        <v>#REF!</v>
      </c>
      <c r="AL22" s="1124" t="e">
        <f ca="1">AL18+AI22</f>
        <v>#REF!</v>
      </c>
      <c r="AM22" s="1122" t="e">
        <f ca="1">AM18+AJ22</f>
        <v>#REF!</v>
      </c>
      <c r="AN22" s="1123" t="e">
        <f ca="1">IF(AM22&lt;&gt;0,AM22/AL22,0)</f>
        <v>#REF!</v>
      </c>
      <c r="AO22" s="1128" t="e">
        <f ca="1">AO18+AL22</f>
        <v>#REF!</v>
      </c>
      <c r="AP22" s="1129" t="e">
        <f ca="1">AP18+AM22</f>
        <v>#REF!</v>
      </c>
      <c r="AQ22" s="1130" t="e">
        <f ca="1">IF(AP22&lt;&gt;0,AP22/AO22,0)</f>
        <v>#REF!</v>
      </c>
      <c r="AR22" s="1126"/>
      <c r="AS22" s="1127"/>
      <c r="AT22" s="1126"/>
      <c r="AU22" s="1127"/>
    </row>
    <row r="23" spans="1:64" s="1132" customFormat="1" ht="38.25" thickTop="1" x14ac:dyDescent="0.25">
      <c r="A23" s="1131"/>
      <c r="C23" s="1888" t="s">
        <v>89</v>
      </c>
      <c r="D23" s="1891" t="s">
        <v>81</v>
      </c>
      <c r="E23" s="1133" t="s">
        <v>82</v>
      </c>
      <c r="F23" s="1134" t="e" cm="1">
        <f t="array" aca="1" ref="F23" ca="1">ROUNDUP(VALUE(INDEX('グループ(受着完)計画-実績'!$C$148:$DJ$150,1,F$1))/1000,0)</f>
        <v>#REF!</v>
      </c>
      <c r="G23" s="1135" t="e" cm="1">
        <f t="array" aca="1" ref="G23" ca="1">ROUNDUP(VALUE(INDEX('グループ(受着完)計画-実績'!$C$148:$DJ$150,2,F$1))/1000,0)</f>
        <v>#REF!</v>
      </c>
      <c r="H23" s="1136" t="e">
        <f ca="1">IF(G23&lt;&gt;0,G23/F23,0)</f>
        <v>#REF!</v>
      </c>
      <c r="I23" s="1137" t="e" cm="1">
        <f t="array" aca="1" ref="I23" ca="1">ROUNDUP(VALUE(INDEX('グループ(受着完)計画-実績'!$C$148:$DJ$150,1,I$1))/1000,0)</f>
        <v>#REF!</v>
      </c>
      <c r="J23" s="1135" t="e" cm="1">
        <f t="array" aca="1" ref="J23" ca="1">ROUNDUP(VALUE(INDEX('グループ(受着完)計画-実績'!$C$148:$DJ$150,2,I$1))/1000,0)</f>
        <v>#REF!</v>
      </c>
      <c r="K23" s="1136" t="e">
        <f ca="1">IF(J23&lt;&gt;0,J23/I23,0)</f>
        <v>#REF!</v>
      </c>
      <c r="L23" s="1137" t="e" cm="1">
        <f t="array" aca="1" ref="L23" ca="1">ROUNDUP(VALUE(INDEX('グループ(受着完)計画-実績'!$C$148:$DJ$150,1,L$1))/1000,0)</f>
        <v>#REF!</v>
      </c>
      <c r="M23" s="1135" t="e" cm="1">
        <f t="array" aca="1" ref="M23" ca="1">ROUNDUP(VALUE(INDEX('グループ(受着完)計画-実績'!$C$148:$DJ$150,2,L$1))/1000,0)</f>
        <v>#REF!</v>
      </c>
      <c r="N23" s="1136" t="e">
        <f ca="1">IF(M23&lt;&gt;0,M23/L23,0)</f>
        <v>#REF!</v>
      </c>
      <c r="O23" s="1137" t="e" cm="1">
        <f t="array" aca="1" ref="O23" ca="1">ROUNDUP(VALUE(INDEX('グループ(受着完)計画-実績'!$C$148:$DJ$150,1,O$1))/1000,0)</f>
        <v>#REF!</v>
      </c>
      <c r="P23" s="1135" t="e" cm="1">
        <f t="array" aca="1" ref="P23" ca="1">ROUNDUP(VALUE(INDEX('グループ(受着完)計画-実績'!$C$148:$DJ$150,2,O$1))/1000,0)</f>
        <v>#REF!</v>
      </c>
      <c r="Q23" s="1136" t="e">
        <f ca="1">IF(P23&lt;&gt;0,P23/O23,0)</f>
        <v>#REF!</v>
      </c>
      <c r="R23" s="1137" t="e" cm="1">
        <f t="array" aca="1" ref="R23" ca="1">ROUNDUP(VALUE(INDEX('グループ(受着完)計画-実績'!$C$148:$DJ$150,1,R$1))/1000,0)</f>
        <v>#REF!</v>
      </c>
      <c r="S23" s="1135" t="e" cm="1">
        <f t="array" aca="1" ref="S23" ca="1">ROUNDUP(VALUE(INDEX('グループ(受着完)計画-実績'!$C$148:$DJ$150,2,R$1))/1000,0)</f>
        <v>#REF!</v>
      </c>
      <c r="T23" s="1136" t="e">
        <f ca="1">IF(S23&lt;&gt;0,S23/R23,0)</f>
        <v>#REF!</v>
      </c>
      <c r="U23" s="1137" t="e" cm="1">
        <f t="array" aca="1" ref="U23" ca="1">ROUNDUP(VALUE(INDEX('グループ(受着完)計画-実績'!$C$148:$DJ$150,1,U$1))/1000,0)</f>
        <v>#REF!</v>
      </c>
      <c r="V23" s="1135" t="e" cm="1">
        <f t="array" aca="1" ref="V23" ca="1">ROUNDUP(VALUE(INDEX('グループ(受着完)計画-実績'!$C$148:$DJ$150,2,U$1))/1000,0)</f>
        <v>#REF!</v>
      </c>
      <c r="W23" s="1138" t="e">
        <f ca="1">IF(V23&lt;&gt;0,V23/U23,0)</f>
        <v>#REF!</v>
      </c>
      <c r="X23" s="114" t="e">
        <f ca="1">SUMIF(F$6:W$6,X$6,F23:W23)</f>
        <v>#REF!</v>
      </c>
      <c r="Y23" s="115" t="e">
        <f ca="1">SUMIF(F$6:W$6,Y$6,F23:W23)</f>
        <v>#REF!</v>
      </c>
      <c r="Z23" s="1134" t="e" cm="1">
        <f t="array" aca="1" ref="Z23" ca="1">ROUNDUP(VALUE(INDEX('グループ(受着完)計画-実績'!$C$148:$DJ$150,1,Z$1))/1000,0)</f>
        <v>#REF!</v>
      </c>
      <c r="AA23" s="1135" t="e" cm="1">
        <f t="array" aca="1" ref="AA23" ca="1">ROUNDUP(VALUE(INDEX('グループ(受着完)計画-実績'!$C$148:$DJ$150,2,Z$1))/1000,0)</f>
        <v>#REF!</v>
      </c>
      <c r="AB23" s="1136" t="e">
        <f ca="1">IF(AA23&lt;&gt;0,AA23/Z23,0)</f>
        <v>#REF!</v>
      </c>
      <c r="AC23" s="1137" t="e" cm="1">
        <f t="array" aca="1" ref="AC23" ca="1">ROUNDUP(VALUE(INDEX('グループ(受着完)計画-実績'!$C$148:$DJ$150,1,AC$1))/1000,0)</f>
        <v>#REF!</v>
      </c>
      <c r="AD23" s="1135" t="e" cm="1">
        <f t="array" aca="1" ref="AD23" ca="1">ROUNDUP(VALUE(INDEX('グループ(受着完)計画-実績'!$C$148:$DJ$150,2,AC$1))/1000,0)</f>
        <v>#REF!</v>
      </c>
      <c r="AE23" s="1136" t="e">
        <f ca="1">IF(AD23&lt;&gt;0,AD23/AC23,0)</f>
        <v>#REF!</v>
      </c>
      <c r="AF23" s="1137" t="e" cm="1">
        <f t="array" aca="1" ref="AF23" ca="1">ROUNDUP(VALUE(INDEX('グループ(受着完)計画-実績'!$C$148:$DJ$150,1,AF$1))/1000,0)</f>
        <v>#REF!</v>
      </c>
      <c r="AG23" s="1135" t="e" cm="1">
        <f t="array" aca="1" ref="AG23" ca="1">ROUNDUP(VALUE(INDEX('グループ(受着完)計画-実績'!$C$148:$DJ$150,2,AF$1))/1000,0)</f>
        <v>#REF!</v>
      </c>
      <c r="AH23" s="1136" t="e">
        <f ca="1">IF(AG23&lt;&gt;0,AG23/AF23,0)</f>
        <v>#REF!</v>
      </c>
      <c r="AI23" s="1137" t="e" cm="1">
        <f t="array" aca="1" ref="AI23" ca="1">ROUNDUP(VALUE(INDEX('グループ(受着完)計画-実績'!$C$148:$DJ$150,1,AI$1))/1000,0)</f>
        <v>#REF!</v>
      </c>
      <c r="AJ23" s="1135" t="e" cm="1">
        <f t="array" aca="1" ref="AJ23" ca="1">ROUNDUP(VALUE(INDEX('グループ(受着完)計画-実績'!$C$148:$DJ$150,2,AI$1))/1000,0)</f>
        <v>#REF!</v>
      </c>
      <c r="AK23" s="1136" t="e">
        <f ca="1">IF(AJ23&lt;&gt;0,AJ23/AI23,0)</f>
        <v>#REF!</v>
      </c>
      <c r="AL23" s="1137" t="e" cm="1">
        <f t="array" aca="1" ref="AL23" ca="1">ROUNDUP(VALUE(INDEX('グループ(受着完)計画-実績'!$C$148:$DJ$150,1,AL$1))/1000,0)</f>
        <v>#REF!</v>
      </c>
      <c r="AM23" s="1135" t="e" cm="1">
        <f t="array" aca="1" ref="AM23" ca="1">ROUNDUP(VALUE(INDEX('グループ(受着完)計画-実績'!$C$148:$DJ$150,2,AL$1))/1000,0)</f>
        <v>#REF!</v>
      </c>
      <c r="AN23" s="1136" t="e">
        <f ca="1">IF(AM23&lt;&gt;0,AM23/AL23,0)</f>
        <v>#REF!</v>
      </c>
      <c r="AO23" s="1137" t="e" cm="1">
        <f t="array" aca="1" ref="AO23" ca="1">ROUNDUP(VALUE(INDEX('グループ(受着完)計画-実績'!$C$148:$DJ$150,1,AO$1))/1000,0)</f>
        <v>#REF!</v>
      </c>
      <c r="AP23" s="1135" t="e" cm="1">
        <f t="array" aca="1" ref="AP23" ca="1">ROUNDUP(VALUE(INDEX('グループ(受着完)計画-実績'!$C$148:$DJ$150,2,AO$1))/1000,0)</f>
        <v>#REF!</v>
      </c>
      <c r="AQ23" s="1138" t="e">
        <f ca="1">IF(AP23&lt;&gt;0,AP23/AO23,0)</f>
        <v>#REF!</v>
      </c>
      <c r="AR23" s="114" t="e">
        <f ca="1">SUMIF(Z$6:AQ$6,AR$6,Z23:AQ23)</f>
        <v>#REF!</v>
      </c>
      <c r="AS23" s="115" t="e">
        <f ca="1">SUMIF(Z$6:AQ$6,AS$6,Z23:AQ23)</f>
        <v>#REF!</v>
      </c>
      <c r="AT23" s="114" t="e">
        <f ca="1">X23+AR23</f>
        <v>#REF!</v>
      </c>
      <c r="AU23" s="115" t="e">
        <f ca="1">Y23+AS23</f>
        <v>#REF!</v>
      </c>
    </row>
    <row r="24" spans="1:64" x14ac:dyDescent="0.25">
      <c r="C24" s="1889"/>
      <c r="D24" s="1892"/>
      <c r="E24" s="1139" t="s">
        <v>83</v>
      </c>
      <c r="F24" s="1020" t="e" cm="1">
        <f t="array" aca="1" ref="F24" ca="1">ROUNDUP(VALUE(INDEX('グループ(受着完)計画-実績'!$C$148:$DJ$150,1,F$1+3))/1000,0)</f>
        <v>#REF!</v>
      </c>
      <c r="G24" s="1021" t="e" cm="1">
        <f t="array" aca="1" ref="G24" ca="1">ROUNDUP(VALUE(INDEX('グループ(受着完)計画-実績'!$C$148:$DJ$150,2,F$1+3))/1000,0)</f>
        <v>#REF!</v>
      </c>
      <c r="H24" s="1022" t="e">
        <f ca="1">IF(G24&lt;&gt;0,G24/F24,0)</f>
        <v>#REF!</v>
      </c>
      <c r="I24" s="1023" t="e" cm="1">
        <f t="array" aca="1" ref="I24" ca="1">ROUNDUP(VALUE(INDEX('グループ(受着完)計画-実績'!$C$148:$DJ$150,1,I$1+3))/1000,0)</f>
        <v>#REF!</v>
      </c>
      <c r="J24" s="1021" t="e" cm="1">
        <f t="array" aca="1" ref="J24" ca="1">ROUNDUP(VALUE(INDEX('グループ(受着完)計画-実績'!$C$148:$DJ$150,2,I$1+3))/1000,0)</f>
        <v>#REF!</v>
      </c>
      <c r="K24" s="1022" t="e">
        <f ca="1">IF(J24&lt;&gt;0,J24/I24,0)</f>
        <v>#REF!</v>
      </c>
      <c r="L24" s="1023" t="e" cm="1">
        <f t="array" aca="1" ref="L24" ca="1">ROUNDUP(VALUE(INDEX('グループ(受着完)計画-実績'!$C$148:$DJ$150,1,L$1+3))/1000,0)</f>
        <v>#REF!</v>
      </c>
      <c r="M24" s="1021" t="e" cm="1">
        <f t="array" aca="1" ref="M24" ca="1">ROUNDUP(VALUE(INDEX('グループ(受着完)計画-実績'!$C$148:$DJ$150,2,L$1+3))/1000,0)</f>
        <v>#REF!</v>
      </c>
      <c r="N24" s="1022" t="e">
        <f ca="1">IF(M24&lt;&gt;0,M24/L24,0)</f>
        <v>#REF!</v>
      </c>
      <c r="O24" s="1023" t="e" cm="1">
        <f t="array" aca="1" ref="O24" ca="1">ROUNDUP(VALUE(INDEX('グループ(受着完)計画-実績'!$C$148:$DJ$150,1,O$1+3))/1000,0)</f>
        <v>#REF!</v>
      </c>
      <c r="P24" s="1021" t="e" cm="1">
        <f t="array" aca="1" ref="P24" ca="1">ROUNDUP(VALUE(INDEX('グループ(受着完)計画-実績'!$C$148:$DJ$150,2,O$1+3))/1000,0)</f>
        <v>#REF!</v>
      </c>
      <c r="Q24" s="1022" t="e">
        <f ca="1">IF(P24&lt;&gt;0,P24/O24,0)</f>
        <v>#REF!</v>
      </c>
      <c r="R24" s="1023" t="e" cm="1">
        <f t="array" aca="1" ref="R24" ca="1">ROUNDUP(VALUE(INDEX('グループ(受着完)計画-実績'!$C$148:$DJ$150,1,R$1+3))/1000,0)</f>
        <v>#REF!</v>
      </c>
      <c r="S24" s="1021" t="e" cm="1">
        <f t="array" aca="1" ref="S24" ca="1">ROUNDUP(VALUE(INDEX('グループ(受着完)計画-実績'!$C$148:$DJ$150,2,R$1+3))/1000,0)</f>
        <v>#REF!</v>
      </c>
      <c r="T24" s="1022" t="e">
        <f ca="1">IF(S24&lt;&gt;0,S24/R24,0)</f>
        <v>#REF!</v>
      </c>
      <c r="U24" s="1023" t="e" cm="1">
        <f t="array" aca="1" ref="U24" ca="1">ROUNDUP(VALUE(INDEX('グループ(受着完)計画-実績'!$C$148:$DJ$150,1,U$1+3))/1000,0)</f>
        <v>#REF!</v>
      </c>
      <c r="V24" s="1021" t="e" cm="1">
        <f t="array" aca="1" ref="V24" ca="1">ROUNDUP(VALUE(INDEX('グループ(受着完)計画-実績'!$C$148:$DJ$150,2,U$1+3))/1000,0)</f>
        <v>#REF!</v>
      </c>
      <c r="W24" s="1024" t="e">
        <f ca="1">IF(V24&lt;&gt;0,V24/U24,0)</f>
        <v>#REF!</v>
      </c>
      <c r="X24" s="1025" t="e">
        <f ca="1">SUMIF(F$6:W$6,X$6,F24:W24)</f>
        <v>#REF!</v>
      </c>
      <c r="Y24" s="1026" t="e">
        <f ca="1">SUMIF(F$6:W$6,Y$6,F24:W24)</f>
        <v>#REF!</v>
      </c>
      <c r="Z24" s="1020" t="e" cm="1">
        <f t="array" aca="1" ref="Z24" ca="1">ROUNDUP(VALUE(INDEX('グループ(受着完)計画-実績'!$C$148:$DJ$150,1,Z$1+3))/1000,0)</f>
        <v>#REF!</v>
      </c>
      <c r="AA24" s="1021" t="e" cm="1">
        <f t="array" aca="1" ref="AA24" ca="1">ROUNDUP(VALUE(INDEX('グループ(受着完)計画-実績'!$C$148:$DJ$150,2,Z$1+3))/1000,0)</f>
        <v>#REF!</v>
      </c>
      <c r="AB24" s="1022" t="e">
        <f ca="1">IF(AA24&lt;&gt;0,AA24/Z24,0)</f>
        <v>#REF!</v>
      </c>
      <c r="AC24" s="1023" t="e" cm="1">
        <f t="array" aca="1" ref="AC24" ca="1">ROUNDUP(VALUE(INDEX('グループ(受着完)計画-実績'!$C$148:$DJ$150,1,AC$1+3))/1000,0)</f>
        <v>#REF!</v>
      </c>
      <c r="AD24" s="1021" t="e" cm="1">
        <f t="array" aca="1" ref="AD24" ca="1">ROUNDUP(VALUE(INDEX('グループ(受着完)計画-実績'!$C$148:$DJ$150,2,AC$1+3))/1000,0)</f>
        <v>#REF!</v>
      </c>
      <c r="AE24" s="1022" t="e">
        <f ca="1">IF(AD24&lt;&gt;0,AD24/AC24,0)</f>
        <v>#REF!</v>
      </c>
      <c r="AF24" s="1023" t="e" cm="1">
        <f t="array" aca="1" ref="AF24" ca="1">ROUNDUP(VALUE(INDEX('グループ(受着完)計画-実績'!$C$148:$DJ$150,1,AF$1+3))/1000,0)</f>
        <v>#REF!</v>
      </c>
      <c r="AG24" s="1021" t="e" cm="1">
        <f t="array" aca="1" ref="AG24" ca="1">ROUNDUP(VALUE(INDEX('グループ(受着完)計画-実績'!$C$148:$DJ$150,2,AF$1+3))/1000,0)</f>
        <v>#REF!</v>
      </c>
      <c r="AH24" s="1022" t="e">
        <f ca="1">IF(AG24&lt;&gt;0,AG24/AF24,0)</f>
        <v>#REF!</v>
      </c>
      <c r="AI24" s="1023" t="e" cm="1">
        <f t="array" aca="1" ref="AI24" ca="1">ROUNDUP(VALUE(INDEX('グループ(受着完)計画-実績'!$C$148:$DJ$150,1,AI$1+3))/1000,0)</f>
        <v>#REF!</v>
      </c>
      <c r="AJ24" s="1021" t="e" cm="1">
        <f t="array" aca="1" ref="AJ24" ca="1">ROUNDUP(VALUE(INDEX('グループ(受着完)計画-実績'!$C$148:$DJ$150,2,AI$1+3))/1000,0)</f>
        <v>#REF!</v>
      </c>
      <c r="AK24" s="1022" t="e">
        <f ca="1">IF(AJ24&lt;&gt;0,AJ24/AI24,0)</f>
        <v>#REF!</v>
      </c>
      <c r="AL24" s="1023" t="e" cm="1">
        <f t="array" aca="1" ref="AL24" ca="1">ROUNDUP(VALUE(INDEX('グループ(受着完)計画-実績'!$C$148:$DJ$150,1,AL$1+3))/1000,0)</f>
        <v>#REF!</v>
      </c>
      <c r="AM24" s="1021" t="e" cm="1">
        <f t="array" aca="1" ref="AM24" ca="1">ROUNDUP(VALUE(INDEX('グループ(受着完)計画-実績'!$C$148:$DJ$150,2,AL$1+3))/1000,0)</f>
        <v>#REF!</v>
      </c>
      <c r="AN24" s="1022" t="e">
        <f ca="1">IF(AM24&lt;&gt;0,AM24/AL24,0)</f>
        <v>#REF!</v>
      </c>
      <c r="AO24" s="1023" t="e" cm="1">
        <f t="array" aca="1" ref="AO24" ca="1">ROUNDUP(VALUE(INDEX('グループ(受着完)計画-実績'!$C$148:$DJ$150,1,AO$1+3))/1000,0)</f>
        <v>#REF!</v>
      </c>
      <c r="AP24" s="1021" t="e" cm="1">
        <f t="array" aca="1" ref="AP24" ca="1">ROUNDUP(VALUE(INDEX('グループ(受着完)計画-実績'!$C$148:$DJ$150,2,AO$1+3))/1000,0)</f>
        <v>#REF!</v>
      </c>
      <c r="AQ24" s="1024" t="e">
        <f ca="1">IF(AP24&lt;&gt;0,AP24/AO24,0)</f>
        <v>#REF!</v>
      </c>
      <c r="AR24" s="1025" t="e">
        <f ca="1">SUMIF(Z$6:AQ$6,AR$6,Z24:AQ24)</f>
        <v>#REF!</v>
      </c>
      <c r="AS24" s="1026" t="e">
        <f ca="1">SUMIF(Z$6:AQ$6,AS$6,Z24:AQ24)</f>
        <v>#REF!</v>
      </c>
      <c r="AT24" s="1025" t="e">
        <f ca="1">X24+AR24</f>
        <v>#REF!</v>
      </c>
      <c r="AU24" s="1026" t="e">
        <f ca="1">Y24+AS24</f>
        <v>#REF!</v>
      </c>
    </row>
    <row r="25" spans="1:64" s="1028" customFormat="1" x14ac:dyDescent="0.25">
      <c r="A25" s="1027"/>
      <c r="C25" s="1889"/>
      <c r="D25" s="1892"/>
      <c r="E25" s="1140" t="s">
        <v>84</v>
      </c>
      <c r="F25" s="1030" t="e">
        <f ca="1">IF(F23&lt;&gt;0,F24/F23,0)</f>
        <v>#REF!</v>
      </c>
      <c r="G25" s="1031" t="e">
        <f ca="1">IF(G23&lt;&gt;0,G24/G23,0)</f>
        <v>#REF!</v>
      </c>
      <c r="H25" s="1032"/>
      <c r="I25" s="1033" t="e">
        <f ca="1">IF(I23&lt;&gt;0,I24/I23,0)</f>
        <v>#REF!</v>
      </c>
      <c r="J25" s="1031" t="e">
        <f ca="1">IF(J23&lt;&gt;0,J24/J23,0)</f>
        <v>#REF!</v>
      </c>
      <c r="K25" s="1032"/>
      <c r="L25" s="1033" t="e">
        <f ca="1">IF(L23&lt;&gt;0,L24/L23,0)</f>
        <v>#REF!</v>
      </c>
      <c r="M25" s="1031" t="e">
        <f ca="1">IF(M23&lt;&gt;0,M24/M23,0)</f>
        <v>#REF!</v>
      </c>
      <c r="N25" s="1032"/>
      <c r="O25" s="1033" t="e">
        <f ca="1">IF(O23&lt;&gt;0,O24/O23,0)</f>
        <v>#REF!</v>
      </c>
      <c r="P25" s="1031" t="e">
        <f ca="1">IF(P23&lt;&gt;0,P24/P23,0)</f>
        <v>#REF!</v>
      </c>
      <c r="Q25" s="1032"/>
      <c r="R25" s="1033" t="e">
        <f ca="1">IF(R23&lt;&gt;0,R24/R23,0)</f>
        <v>#REF!</v>
      </c>
      <c r="S25" s="1031" t="e">
        <f ca="1">IF(S23&lt;&gt;0,S24/S23,0)</f>
        <v>#REF!</v>
      </c>
      <c r="T25" s="1032"/>
      <c r="U25" s="1033" t="e">
        <f ca="1">IF(U23&lt;&gt;0,U24/U23,0)</f>
        <v>#REF!</v>
      </c>
      <c r="V25" s="1031" t="e">
        <f ca="1">IF(V23&lt;&gt;0,V24/V23,0)</f>
        <v>#REF!</v>
      </c>
      <c r="W25" s="1034"/>
      <c r="X25" s="1035" t="e">
        <f ca="1">IF(X23&lt;&gt;0,X24/X23,0)</f>
        <v>#REF!</v>
      </c>
      <c r="Y25" s="1036" t="e">
        <f ca="1">IF(Y23&lt;&gt;0,Y24/Y23,0)</f>
        <v>#REF!</v>
      </c>
      <c r="Z25" s="1030" t="e">
        <f ca="1">IF(Z23&lt;&gt;0,Z24/Z23,0)</f>
        <v>#REF!</v>
      </c>
      <c r="AA25" s="1031" t="e">
        <f ca="1">IF(AA23&lt;&gt;0,AA24/AA23,0)</f>
        <v>#REF!</v>
      </c>
      <c r="AB25" s="1032"/>
      <c r="AC25" s="1033" t="e">
        <f ca="1">IF(AC23&lt;&gt;0,AC24/AC23,0)</f>
        <v>#REF!</v>
      </c>
      <c r="AD25" s="1031" t="e">
        <f ca="1">IF(AD23&lt;&gt;0,AD24/AD23,0)</f>
        <v>#REF!</v>
      </c>
      <c r="AE25" s="1032"/>
      <c r="AF25" s="1033" t="e">
        <f ca="1">IF(AF23&lt;&gt;0,AF24/AF23,0)</f>
        <v>#REF!</v>
      </c>
      <c r="AG25" s="1031" t="e">
        <f ca="1">IF(AG23&lt;&gt;0,AG24/AG23,0)</f>
        <v>#REF!</v>
      </c>
      <c r="AH25" s="1032"/>
      <c r="AI25" s="1033" t="e">
        <f ca="1">IF(AI23&lt;&gt;0,AI24/AI23,0)</f>
        <v>#REF!</v>
      </c>
      <c r="AJ25" s="1031" t="e">
        <f ca="1">IF(AJ23&lt;&gt;0,AJ24/AJ23,0)</f>
        <v>#REF!</v>
      </c>
      <c r="AK25" s="1032"/>
      <c r="AL25" s="1033" t="e">
        <f ca="1">IF(AL23&lt;&gt;0,AL24/AL23,0)</f>
        <v>#REF!</v>
      </c>
      <c r="AM25" s="1031" t="e">
        <f ca="1">IF(AM23&lt;&gt;0,AM24/AM23,0)</f>
        <v>#REF!</v>
      </c>
      <c r="AN25" s="1032"/>
      <c r="AO25" s="1033" t="e">
        <f ca="1">IF(AO23&lt;&gt;0,AO24/AO23,0)</f>
        <v>#REF!</v>
      </c>
      <c r="AP25" s="1031" t="e">
        <f ca="1">IF(AP23&lt;&gt;0,AP24/AP23,0)</f>
        <v>#REF!</v>
      </c>
      <c r="AQ25" s="1034"/>
      <c r="AR25" s="1035" t="e">
        <f ca="1">IF(AR23&lt;&gt;0,AR24/AR23,0)</f>
        <v>#REF!</v>
      </c>
      <c r="AS25" s="1036" t="e">
        <f ca="1">IF(AS23&lt;&gt;0,AS24/AS23,0)</f>
        <v>#REF!</v>
      </c>
      <c r="AT25" s="1035" t="e">
        <f ca="1">IF(AT23&lt;&gt;0,AT24/AT23,0)</f>
        <v>#REF!</v>
      </c>
      <c r="AU25" s="1036" t="e">
        <f ca="1">IF(AU23&lt;&gt;0,AU24/AU23,0)</f>
        <v>#REF!</v>
      </c>
      <c r="BL25" s="1037"/>
    </row>
    <row r="26" spans="1:64" x14ac:dyDescent="0.25">
      <c r="C26" s="1889"/>
      <c r="D26" s="1893"/>
      <c r="E26" s="1141" t="s">
        <v>90</v>
      </c>
      <c r="F26" s="1039" t="e" cm="1">
        <f t="array" aca="1" ref="F26" ca="1">VALUE(INDEX('グループ(受着完)計画-実績'!$C$148:$DJ$150,1,F$1-2))</f>
        <v>#REF!</v>
      </c>
      <c r="G26" s="1040" t="e" cm="1">
        <f t="array" aca="1" ref="G26" ca="1">VALUE(INDEX('グループ(受着完)計画-実績'!$C$148:$DJ$150,2,F$1-2))</f>
        <v>#REF!</v>
      </c>
      <c r="H26" s="1041" t="e">
        <f ca="1">IF(G26&lt;&gt;0,G26/F26,0)</f>
        <v>#REF!</v>
      </c>
      <c r="I26" s="1042" t="e" cm="1">
        <f t="array" aca="1" ref="I26" ca="1">VALUE(INDEX('グループ(受着完)計画-実績'!$C$148:$DJ$150,1,I$1-2))</f>
        <v>#REF!</v>
      </c>
      <c r="J26" s="1040" t="e" cm="1">
        <f t="array" aca="1" ref="J26" ca="1">VALUE(INDEX('グループ(受着完)計画-実績'!$C$148:$DJ$150,2,I$1-2))</f>
        <v>#REF!</v>
      </c>
      <c r="K26" s="1041" t="e">
        <f ca="1">IF(J26&lt;&gt;0,J26/I26,0)</f>
        <v>#REF!</v>
      </c>
      <c r="L26" s="1042" t="e" cm="1">
        <f t="array" aca="1" ref="L26" ca="1">VALUE(INDEX('グループ(受着完)計画-実績'!$C$148:$DJ$150,1,L$1-2))</f>
        <v>#REF!</v>
      </c>
      <c r="M26" s="1040" t="e" cm="1">
        <f t="array" aca="1" ref="M26" ca="1">VALUE(INDEX('グループ(受着完)計画-実績'!$C$148:$DJ$150,2,L$1-2))</f>
        <v>#REF!</v>
      </c>
      <c r="N26" s="1041" t="e">
        <f ca="1">IF(M26&lt;&gt;0,M26/L26,0)</f>
        <v>#REF!</v>
      </c>
      <c r="O26" s="1042" t="e" cm="1">
        <f t="array" aca="1" ref="O26" ca="1">VALUE(INDEX('グループ(受着完)計画-実績'!$C$148:$DJ$150,1,O$1-2))</f>
        <v>#REF!</v>
      </c>
      <c r="P26" s="1040" t="e" cm="1">
        <f t="array" aca="1" ref="P26" ca="1">VALUE(INDEX('グループ(受着完)計画-実績'!$C$148:$DJ$150,2,O$1-2))</f>
        <v>#REF!</v>
      </c>
      <c r="Q26" s="1041" t="e">
        <f ca="1">IF(P26&lt;&gt;0,P26/O26,0)</f>
        <v>#REF!</v>
      </c>
      <c r="R26" s="1042" t="e" cm="1">
        <f t="array" aca="1" ref="R26" ca="1">VALUE(INDEX('グループ(受着完)計画-実績'!$C$148:$DJ$150,1,R$1-2))</f>
        <v>#REF!</v>
      </c>
      <c r="S26" s="1040" t="e" cm="1">
        <f t="array" aca="1" ref="S26" ca="1">VALUE(INDEX('グループ(受着完)計画-実績'!$C$148:$DJ$150,2,R$1-2))</f>
        <v>#REF!</v>
      </c>
      <c r="T26" s="1041" t="e">
        <f ca="1">IF(S26&lt;&gt;0,S26/R26,0)</f>
        <v>#REF!</v>
      </c>
      <c r="U26" s="1042" t="e" cm="1">
        <f t="array" aca="1" ref="U26" ca="1">VALUE(INDEX('グループ(受着完)計画-実績'!$C$148:$DJ$150,1,U$1-2))</f>
        <v>#REF!</v>
      </c>
      <c r="V26" s="1040" t="e" cm="1">
        <f t="array" aca="1" ref="V26" ca="1">VALUE(INDEX('グループ(受着完)計画-実績'!$C$148:$DJ$150,2,U$1-2))</f>
        <v>#REF!</v>
      </c>
      <c r="W26" s="1043" t="e">
        <f ca="1">IF(V26&lt;&gt;0,V26/U26,0)</f>
        <v>#REF!</v>
      </c>
      <c r="X26" s="1044" t="e">
        <f ca="1">SUMIF(F$6:W$6,X$6,F26:W26)</f>
        <v>#REF!</v>
      </c>
      <c r="Y26" s="1045" t="e">
        <f ca="1">SUMIF(F$6:W$6,Y$6,F26:W26)</f>
        <v>#REF!</v>
      </c>
      <c r="Z26" s="1039" t="e" cm="1">
        <f t="array" aca="1" ref="Z26" ca="1">VALUE(INDEX('グループ(受着完)計画-実績'!$C$148:$DJ$150,1,Z$1-2))</f>
        <v>#REF!</v>
      </c>
      <c r="AA26" s="1040" t="e" cm="1">
        <f t="array" aca="1" ref="AA26" ca="1">VALUE(INDEX('グループ(受着完)計画-実績'!$C$148:$DJ$150,2,Z$1-2))</f>
        <v>#REF!</v>
      </c>
      <c r="AB26" s="1041" t="e">
        <f ca="1">IF(AA26&lt;&gt;0,AA26/Z26,0)</f>
        <v>#REF!</v>
      </c>
      <c r="AC26" s="1042" t="e" cm="1">
        <f t="array" aca="1" ref="AC26" ca="1">VALUE(INDEX('グループ(受着完)計画-実績'!$C$148:$DJ$150,1,AC$1-2))</f>
        <v>#REF!</v>
      </c>
      <c r="AD26" s="1040" t="e" cm="1">
        <f t="array" aca="1" ref="AD26" ca="1">VALUE(INDEX('グループ(受着完)計画-実績'!$C$148:$DJ$150,2,AC$1-2))</f>
        <v>#REF!</v>
      </c>
      <c r="AE26" s="1041" t="e">
        <f ca="1">IF(AD26&lt;&gt;0,AD26/AC26,0)</f>
        <v>#REF!</v>
      </c>
      <c r="AF26" s="1042" t="e" cm="1">
        <f t="array" aca="1" ref="AF26" ca="1">VALUE(INDEX('グループ(受着完)計画-実績'!$C$148:$DJ$150,1,AF$1-2))</f>
        <v>#REF!</v>
      </c>
      <c r="AG26" s="1040" t="e" cm="1">
        <f t="array" aca="1" ref="AG26" ca="1">VALUE(INDEX('グループ(受着完)計画-実績'!$C$148:$DJ$150,2,AF$1-2))</f>
        <v>#REF!</v>
      </c>
      <c r="AH26" s="1041" t="e">
        <f ca="1">IF(AG26&lt;&gt;0,AG26/AF26,0)</f>
        <v>#REF!</v>
      </c>
      <c r="AI26" s="1042" t="e" cm="1">
        <f t="array" aca="1" ref="AI26" ca="1">VALUE(INDEX('グループ(受着完)計画-実績'!$C$148:$DJ$150,1,AI$1-2))</f>
        <v>#REF!</v>
      </c>
      <c r="AJ26" s="1040" t="e" cm="1">
        <f t="array" aca="1" ref="AJ26" ca="1">VALUE(INDEX('グループ(受着完)計画-実績'!$C$148:$DJ$150,2,AI$1-2))</f>
        <v>#REF!</v>
      </c>
      <c r="AK26" s="1041" t="e">
        <f ca="1">IF(AJ26&lt;&gt;0,AJ26/AI26,0)</f>
        <v>#REF!</v>
      </c>
      <c r="AL26" s="1042" t="e" cm="1">
        <f t="array" aca="1" ref="AL26" ca="1">VALUE(INDEX('グループ(受着完)計画-実績'!$C$148:$DJ$150,1,AL$1-2))</f>
        <v>#REF!</v>
      </c>
      <c r="AM26" s="1040" t="e" cm="1">
        <f t="array" aca="1" ref="AM26" ca="1">VALUE(INDEX('グループ(受着完)計画-実績'!$C$148:$DJ$150,2,AL$1-2))</f>
        <v>#REF!</v>
      </c>
      <c r="AN26" s="1041" t="e">
        <f ca="1">IF(AM26&lt;&gt;0,AM26/AL26,0)</f>
        <v>#REF!</v>
      </c>
      <c r="AO26" s="1042" t="e" cm="1">
        <f t="array" aca="1" ref="AO26" ca="1">VALUE(INDEX('グループ(受着完)計画-実績'!$C$148:$DJ$150,1,AO$1-2))</f>
        <v>#REF!</v>
      </c>
      <c r="AP26" s="1040" t="e" cm="1">
        <f t="array" aca="1" ref="AP26" ca="1">VALUE(INDEX('グループ(受着完)計画-実績'!$C$148:$DJ$150,2,AO$1-2))</f>
        <v>#REF!</v>
      </c>
      <c r="AQ26" s="1043" t="e">
        <f ca="1">IF(AP26&lt;&gt;0,AP26/AO26,0)</f>
        <v>#REF!</v>
      </c>
      <c r="AR26" s="1044" t="e">
        <f ca="1">SUMIF(Z$6:AQ$6,AR$6,Z26:AQ26)</f>
        <v>#REF!</v>
      </c>
      <c r="AS26" s="1045" t="e">
        <f ca="1">SUMIF(Z$6:AQ$6,AS$6,Z26:AQ26)</f>
        <v>#REF!</v>
      </c>
      <c r="AT26" s="1044" t="e">
        <f ca="1">X26+AR26</f>
        <v>#REF!</v>
      </c>
      <c r="AU26" s="1045" t="e">
        <f ca="1">Y26+AS26</f>
        <v>#REF!</v>
      </c>
    </row>
    <row r="27" spans="1:64" s="1132" customFormat="1" x14ac:dyDescent="0.25">
      <c r="A27" s="1131"/>
      <c r="C27" s="1889"/>
      <c r="D27" s="1894" t="s">
        <v>86</v>
      </c>
      <c r="E27" s="1142" t="s">
        <v>82</v>
      </c>
      <c r="F27" s="1143" t="e">
        <f ca="1">F23</f>
        <v>#REF!</v>
      </c>
      <c r="G27" s="1144" t="e">
        <f ca="1">G23</f>
        <v>#REF!</v>
      </c>
      <c r="H27" s="1145" t="e">
        <f ca="1">IF(G27&lt;&gt;0,G27/F27,0)</f>
        <v>#REF!</v>
      </c>
      <c r="I27" s="1146" t="e">
        <f ca="1">I23+F27</f>
        <v>#REF!</v>
      </c>
      <c r="J27" s="1144" t="e">
        <f ca="1">J23+G27</f>
        <v>#REF!</v>
      </c>
      <c r="K27" s="1145" t="e">
        <f ca="1">IF(J27&lt;&gt;0,J27/I27,0)</f>
        <v>#REF!</v>
      </c>
      <c r="L27" s="1146" t="e">
        <f ca="1">L23+I27</f>
        <v>#REF!</v>
      </c>
      <c r="M27" s="1144" t="e">
        <f ca="1">M23+J27</f>
        <v>#REF!</v>
      </c>
      <c r="N27" s="1145" t="e">
        <f ca="1">IF(M27&lt;&gt;0,M27/L27,0)</f>
        <v>#REF!</v>
      </c>
      <c r="O27" s="1146" t="e">
        <f ca="1">O23+L27</f>
        <v>#REF!</v>
      </c>
      <c r="P27" s="1144" t="e">
        <f ca="1">P23+M27</f>
        <v>#REF!</v>
      </c>
      <c r="Q27" s="1145" t="e">
        <f ca="1">IF(P27&lt;&gt;0,P27/O27,0)</f>
        <v>#REF!</v>
      </c>
      <c r="R27" s="1146" t="e">
        <f ca="1">R23+O27</f>
        <v>#REF!</v>
      </c>
      <c r="S27" s="1144" t="e">
        <f ca="1">S23+P27</f>
        <v>#REF!</v>
      </c>
      <c r="T27" s="1145" t="e">
        <f ca="1">IF(S27&lt;&gt;0,S27/R27,0)</f>
        <v>#REF!</v>
      </c>
      <c r="U27" s="1146" t="e">
        <f ca="1">U23+R27</f>
        <v>#REF!</v>
      </c>
      <c r="V27" s="1144" t="e">
        <f ca="1">V23+S27</f>
        <v>#REF!</v>
      </c>
      <c r="W27" s="1147" t="e">
        <f ca="1">IF(V27&lt;&gt;0,V27/U27,0)</f>
        <v>#REF!</v>
      </c>
      <c r="X27" s="1148"/>
      <c r="Y27" s="1149"/>
      <c r="Z27" s="1143" t="e">
        <f ca="1">Z23+U27</f>
        <v>#REF!</v>
      </c>
      <c r="AA27" s="1144" t="e">
        <f ca="1">AA23+V27</f>
        <v>#REF!</v>
      </c>
      <c r="AB27" s="1145" t="e">
        <f ca="1">IF(AA27&lt;&gt;0,AA27/Z27,0)</f>
        <v>#REF!</v>
      </c>
      <c r="AC27" s="1146" t="e">
        <f ca="1">AC23+Z27</f>
        <v>#REF!</v>
      </c>
      <c r="AD27" s="1144" t="e">
        <f ca="1">AD23+AA27</f>
        <v>#REF!</v>
      </c>
      <c r="AE27" s="1145" t="e">
        <f ca="1">IF(AD27&lt;&gt;0,AD27/AC27,0)</f>
        <v>#REF!</v>
      </c>
      <c r="AF27" s="1146" t="e">
        <f ca="1">AF23+AC27</f>
        <v>#REF!</v>
      </c>
      <c r="AG27" s="1144" t="e">
        <f ca="1">AG23+AD27</f>
        <v>#REF!</v>
      </c>
      <c r="AH27" s="1145" t="e">
        <f ca="1">IF(AG27&lt;&gt;0,AG27/AF27,0)</f>
        <v>#REF!</v>
      </c>
      <c r="AI27" s="1146" t="e">
        <f ca="1">AI23+AF27</f>
        <v>#REF!</v>
      </c>
      <c r="AJ27" s="1144" t="e">
        <f ca="1">AJ23+AG27</f>
        <v>#REF!</v>
      </c>
      <c r="AK27" s="1145" t="e">
        <f ca="1">IF(AJ27&lt;&gt;0,AJ27/AI27,0)</f>
        <v>#REF!</v>
      </c>
      <c r="AL27" s="1146" t="e">
        <f ca="1">AL23+AI27</f>
        <v>#REF!</v>
      </c>
      <c r="AM27" s="1144" t="e">
        <f ca="1">AM23+AJ27</f>
        <v>#REF!</v>
      </c>
      <c r="AN27" s="1145" t="e">
        <f ca="1">IF(AM27&lt;&gt;0,AM27/AL27,0)</f>
        <v>#REF!</v>
      </c>
      <c r="AO27" s="1150" t="e">
        <f ca="1">AO23+AL27</f>
        <v>#REF!</v>
      </c>
      <c r="AP27" s="1151" t="e">
        <f ca="1">AP23+AM27</f>
        <v>#REF!</v>
      </c>
      <c r="AQ27" s="1152" t="e">
        <f ca="1">IF(AP27&lt;&gt;0,AP27/AO27,0)</f>
        <v>#REF!</v>
      </c>
      <c r="AR27" s="1148"/>
      <c r="AS27" s="1149"/>
      <c r="AT27" s="1148"/>
      <c r="AU27" s="1149"/>
    </row>
    <row r="28" spans="1:64" s="1132" customFormat="1" x14ac:dyDescent="0.25">
      <c r="A28" s="1131"/>
      <c r="C28" s="1889"/>
      <c r="D28" s="1892"/>
      <c r="E28" s="1139" t="s">
        <v>83</v>
      </c>
      <c r="F28" s="1153" t="e">
        <f ca="1">F24</f>
        <v>#REF!</v>
      </c>
      <c r="G28" s="1154" t="e">
        <f ca="1">G24</f>
        <v>#REF!</v>
      </c>
      <c r="H28" s="1155" t="e">
        <f ca="1">IF(G28&lt;&gt;0,G28/F28,0)</f>
        <v>#REF!</v>
      </c>
      <c r="I28" s="1156" t="e">
        <f ca="1">I24+F28</f>
        <v>#REF!</v>
      </c>
      <c r="J28" s="1154" t="e">
        <f ca="1">J24+G28</f>
        <v>#REF!</v>
      </c>
      <c r="K28" s="1155" t="e">
        <f ca="1">IF(J28&lt;&gt;0,J28/I28,0)</f>
        <v>#REF!</v>
      </c>
      <c r="L28" s="1156" t="e">
        <f ca="1">L24+I28</f>
        <v>#REF!</v>
      </c>
      <c r="M28" s="1154" t="e">
        <f ca="1">M24+J28</f>
        <v>#REF!</v>
      </c>
      <c r="N28" s="1155" t="e">
        <f ca="1">IF(M28&lt;&gt;0,M28/L28,0)</f>
        <v>#REF!</v>
      </c>
      <c r="O28" s="1156" t="e">
        <f ca="1">O24+L28</f>
        <v>#REF!</v>
      </c>
      <c r="P28" s="1154" t="e">
        <f ca="1">P24+M28</f>
        <v>#REF!</v>
      </c>
      <c r="Q28" s="1155" t="e">
        <f ca="1">IF(P28&lt;&gt;0,P28/O28,0)</f>
        <v>#REF!</v>
      </c>
      <c r="R28" s="1156" t="e">
        <f ca="1">R24+O28</f>
        <v>#REF!</v>
      </c>
      <c r="S28" s="1154" t="e">
        <f ca="1">S24+P28</f>
        <v>#REF!</v>
      </c>
      <c r="T28" s="1155" t="e">
        <f ca="1">IF(S28&lt;&gt;0,S28/R28,0)</f>
        <v>#REF!</v>
      </c>
      <c r="U28" s="1156" t="e">
        <f ca="1">U24+R28</f>
        <v>#REF!</v>
      </c>
      <c r="V28" s="1154" t="e">
        <f ca="1">V24+S28</f>
        <v>#REF!</v>
      </c>
      <c r="W28" s="1157" t="e">
        <f ca="1">IF(V28&lt;&gt;0,V28/U28,0)</f>
        <v>#REF!</v>
      </c>
      <c r="X28" s="1158"/>
      <c r="Y28" s="1159"/>
      <c r="Z28" s="1153" t="e">
        <f ca="1">Z24+U28</f>
        <v>#REF!</v>
      </c>
      <c r="AA28" s="1154" t="e">
        <f ca="1">AA24+V28</f>
        <v>#REF!</v>
      </c>
      <c r="AB28" s="1155" t="e">
        <f ca="1">IF(AA28&lt;&gt;0,AA28/Z28,0)</f>
        <v>#REF!</v>
      </c>
      <c r="AC28" s="1156" t="e">
        <f ca="1">AC24+Z28</f>
        <v>#REF!</v>
      </c>
      <c r="AD28" s="1154" t="e">
        <f ca="1">AD24+AA28</f>
        <v>#REF!</v>
      </c>
      <c r="AE28" s="1155" t="e">
        <f ca="1">IF(AD28&lt;&gt;0,AD28/AC28,0)</f>
        <v>#REF!</v>
      </c>
      <c r="AF28" s="1156" t="e">
        <f ca="1">AF24+AC28</f>
        <v>#REF!</v>
      </c>
      <c r="AG28" s="1154" t="e">
        <f ca="1">AG24+AD28</f>
        <v>#REF!</v>
      </c>
      <c r="AH28" s="1155" t="e">
        <f ca="1">IF(AG28&lt;&gt;0,AG28/AF28,0)</f>
        <v>#REF!</v>
      </c>
      <c r="AI28" s="1156" t="e">
        <f ca="1">AI24+AF28</f>
        <v>#REF!</v>
      </c>
      <c r="AJ28" s="1154" t="e">
        <f ca="1">AJ24+AG28</f>
        <v>#REF!</v>
      </c>
      <c r="AK28" s="1155" t="e">
        <f ca="1">IF(AJ28&lt;&gt;0,AJ28/AI28,0)</f>
        <v>#REF!</v>
      </c>
      <c r="AL28" s="1156" t="e">
        <f ca="1">AL24+AI28</f>
        <v>#REF!</v>
      </c>
      <c r="AM28" s="1154" t="e">
        <f ca="1">AM24+AJ28</f>
        <v>#REF!</v>
      </c>
      <c r="AN28" s="1155" t="e">
        <f ca="1">IF(AM28&lt;&gt;0,AM28/AL28,0)</f>
        <v>#REF!</v>
      </c>
      <c r="AO28" s="1160" t="e">
        <f ca="1">AO24+AL28</f>
        <v>#REF!</v>
      </c>
      <c r="AP28" s="1161" t="e">
        <f ca="1">AP24+AM28</f>
        <v>#REF!</v>
      </c>
      <c r="AQ28" s="1162" t="e">
        <f ca="1">IF(AP28&lt;&gt;0,AP28/AO28,0)</f>
        <v>#REF!</v>
      </c>
      <c r="AR28" s="1158"/>
      <c r="AS28" s="1159"/>
      <c r="AT28" s="1158"/>
      <c r="AU28" s="1159"/>
    </row>
    <row r="29" spans="1:64" s="1164" customFormat="1" x14ac:dyDescent="0.25">
      <c r="A29" s="1163"/>
      <c r="C29" s="1889"/>
      <c r="D29" s="1892"/>
      <c r="E29" s="1140" t="s">
        <v>87</v>
      </c>
      <c r="F29" s="136" t="e">
        <f ca="1">IF(F27&lt;&gt;0,F28/F27,0)</f>
        <v>#REF!</v>
      </c>
      <c r="G29" s="137" t="e">
        <f ca="1">IF(G27&lt;&gt;0,G28/G27,0)</f>
        <v>#REF!</v>
      </c>
      <c r="H29" s="1165"/>
      <c r="I29" s="138" t="e">
        <f ca="1">IF(I27&lt;&gt;0,I28/I27,0)</f>
        <v>#REF!</v>
      </c>
      <c r="J29" s="137" t="e">
        <f ca="1">IF(J27&lt;&gt;0,J28/J27,0)</f>
        <v>#REF!</v>
      </c>
      <c r="K29" s="1165"/>
      <c r="L29" s="138" t="e">
        <f ca="1">IF(L27&lt;&gt;0,L28/L27,0)</f>
        <v>#REF!</v>
      </c>
      <c r="M29" s="137" t="e">
        <f ca="1">IF(M27&lt;&gt;0,M28/M27,0)</f>
        <v>#REF!</v>
      </c>
      <c r="N29" s="1165"/>
      <c r="O29" s="138" t="e">
        <f ca="1">IF(O27&lt;&gt;0,O28/O27,0)</f>
        <v>#REF!</v>
      </c>
      <c r="P29" s="137" t="e">
        <f ca="1">IF(P27&lt;&gt;0,P28/P27,0)</f>
        <v>#REF!</v>
      </c>
      <c r="Q29" s="1165"/>
      <c r="R29" s="138" t="e">
        <f ca="1">IF(R27&lt;&gt;0,R28/R27,0)</f>
        <v>#REF!</v>
      </c>
      <c r="S29" s="137" t="e">
        <f ca="1">IF(S27&lt;&gt;0,S28/S27,0)</f>
        <v>#REF!</v>
      </c>
      <c r="T29" s="1165"/>
      <c r="U29" s="138" t="e">
        <f ca="1">IF(U27&lt;&gt;0,U28/U27,0)</f>
        <v>#REF!</v>
      </c>
      <c r="V29" s="137" t="e">
        <f ca="1">IF(V27&lt;&gt;0,V28/V27,0)</f>
        <v>#REF!</v>
      </c>
      <c r="W29" s="1166"/>
      <c r="X29" s="1158"/>
      <c r="Y29" s="1159"/>
      <c r="Z29" s="136" t="e">
        <f ca="1">IF(Z27&lt;&gt;0,Z28/Z27,0)</f>
        <v>#REF!</v>
      </c>
      <c r="AA29" s="137" t="e">
        <f ca="1">IF(AA27&lt;&gt;0,AA28/AA27,0)</f>
        <v>#REF!</v>
      </c>
      <c r="AB29" s="1165"/>
      <c r="AC29" s="138" t="e">
        <f ca="1">IF(AC27&lt;&gt;0,AC28/AC27,0)</f>
        <v>#REF!</v>
      </c>
      <c r="AD29" s="137" t="e">
        <f ca="1">IF(AD27&lt;&gt;0,AD28/AD27,0)</f>
        <v>#REF!</v>
      </c>
      <c r="AE29" s="1165"/>
      <c r="AF29" s="138" t="e">
        <f ca="1">IF(AF27&lt;&gt;0,AF28/AF27,0)</f>
        <v>#REF!</v>
      </c>
      <c r="AG29" s="137" t="e">
        <f ca="1">IF(AG27&lt;&gt;0,AG28/AG27,0)</f>
        <v>#REF!</v>
      </c>
      <c r="AH29" s="1165"/>
      <c r="AI29" s="138" t="e">
        <f ca="1">IF(AI27&lt;&gt;0,AI28/AI27,0)</f>
        <v>#REF!</v>
      </c>
      <c r="AJ29" s="137" t="e">
        <f ca="1">IF(AJ27&lt;&gt;0,AJ28/AJ27,0)</f>
        <v>#REF!</v>
      </c>
      <c r="AK29" s="1165"/>
      <c r="AL29" s="138" t="e">
        <f ca="1">IF(AL27&lt;&gt;0,AL28/AL27,0)</f>
        <v>#REF!</v>
      </c>
      <c r="AM29" s="137" t="e">
        <f ca="1">IF(AM27&lt;&gt;0,AM28/AM27,0)</f>
        <v>#REF!</v>
      </c>
      <c r="AN29" s="1165"/>
      <c r="AO29" s="139" t="e">
        <f ca="1">IF(AO27&lt;&gt;0,AO28/AO27,0)</f>
        <v>#REF!</v>
      </c>
      <c r="AP29" s="140" t="e">
        <f ca="1">IF(AP27&lt;&gt;0,AP28/AP27,0)</f>
        <v>#REF!</v>
      </c>
      <c r="AQ29" s="1167"/>
      <c r="AR29" s="1158"/>
      <c r="AS29" s="1159"/>
      <c r="AT29" s="1158"/>
      <c r="AU29" s="1159"/>
    </row>
    <row r="30" spans="1:64" s="1132" customFormat="1" x14ac:dyDescent="0.25">
      <c r="A30" s="1131"/>
      <c r="C30" s="1889"/>
      <c r="D30" s="1893"/>
      <c r="E30" s="1141" t="s">
        <v>85</v>
      </c>
      <c r="F30" s="1168" t="e">
        <f ca="1">F26</f>
        <v>#REF!</v>
      </c>
      <c r="G30" s="1169" t="e">
        <f ca="1">G26</f>
        <v>#REF!</v>
      </c>
      <c r="H30" s="1170" t="e">
        <f ca="1">IF(G30&lt;&gt;0,G30/F30,0)</f>
        <v>#REF!</v>
      </c>
      <c r="I30" s="1171" t="e">
        <f ca="1">I26+F30</f>
        <v>#REF!</v>
      </c>
      <c r="J30" s="1169" t="e">
        <f ca="1">J26+G30</f>
        <v>#REF!</v>
      </c>
      <c r="K30" s="1170" t="e">
        <f ca="1">IF(J30&lt;&gt;0,J30/I30,0)</f>
        <v>#REF!</v>
      </c>
      <c r="L30" s="1171" t="e">
        <f ca="1">L26+I30</f>
        <v>#REF!</v>
      </c>
      <c r="M30" s="1169" t="e">
        <f ca="1">M26+J30</f>
        <v>#REF!</v>
      </c>
      <c r="N30" s="1170" t="e">
        <f ca="1">IF(M30&lt;&gt;0,M30/L30,0)</f>
        <v>#REF!</v>
      </c>
      <c r="O30" s="1171" t="e">
        <f ca="1">O26+L30</f>
        <v>#REF!</v>
      </c>
      <c r="P30" s="1169" t="e">
        <f ca="1">P26+M30</f>
        <v>#REF!</v>
      </c>
      <c r="Q30" s="1170" t="e">
        <f ca="1">IF(P30&lt;&gt;0,P30/O30,0)</f>
        <v>#REF!</v>
      </c>
      <c r="R30" s="1171" t="e">
        <f ca="1">R26+O30</f>
        <v>#REF!</v>
      </c>
      <c r="S30" s="1169" t="e">
        <f ca="1">S26+P30</f>
        <v>#REF!</v>
      </c>
      <c r="T30" s="1170" t="e">
        <f ca="1">IF(S30&lt;&gt;0,S30/R30,0)</f>
        <v>#REF!</v>
      </c>
      <c r="U30" s="1171" t="e">
        <f ca="1">U26+R30</f>
        <v>#REF!</v>
      </c>
      <c r="V30" s="1169" t="e">
        <f ca="1">V26+S30</f>
        <v>#REF!</v>
      </c>
      <c r="W30" s="1172" t="e">
        <f ca="1">IF(V30&lt;&gt;0,V30/U30,0)</f>
        <v>#REF!</v>
      </c>
      <c r="X30" s="1173"/>
      <c r="Y30" s="1174"/>
      <c r="Z30" s="1168" t="e">
        <f ca="1">Z26+U30</f>
        <v>#REF!</v>
      </c>
      <c r="AA30" s="1169" t="e">
        <f ca="1">AA26+V30</f>
        <v>#REF!</v>
      </c>
      <c r="AB30" s="1170" t="e">
        <f ca="1">IF(AA30&lt;&gt;0,AA30/Z30,0)</f>
        <v>#REF!</v>
      </c>
      <c r="AC30" s="1171" t="e">
        <f ca="1">AC26+Z30</f>
        <v>#REF!</v>
      </c>
      <c r="AD30" s="1169" t="e">
        <f ca="1">AD26+AA30</f>
        <v>#REF!</v>
      </c>
      <c r="AE30" s="1170" t="e">
        <f ca="1">IF(AD30&lt;&gt;0,AD30/AC30,0)</f>
        <v>#REF!</v>
      </c>
      <c r="AF30" s="1171" t="e">
        <f ca="1">AF26+AC30</f>
        <v>#REF!</v>
      </c>
      <c r="AG30" s="1169" t="e">
        <f ca="1">AG26+AD30</f>
        <v>#REF!</v>
      </c>
      <c r="AH30" s="1170" t="e">
        <f ca="1">IF(AG30&lt;&gt;0,AG30/AF30,0)</f>
        <v>#REF!</v>
      </c>
      <c r="AI30" s="1171" t="e">
        <f ca="1">AI26+AF30</f>
        <v>#REF!</v>
      </c>
      <c r="AJ30" s="1169" t="e">
        <f ca="1">AJ26+AG30</f>
        <v>#REF!</v>
      </c>
      <c r="AK30" s="1170" t="e">
        <f ca="1">IF(AJ30&lt;&gt;0,AJ30/AI30,0)</f>
        <v>#REF!</v>
      </c>
      <c r="AL30" s="1171" t="e">
        <f ca="1">AL26+AI30</f>
        <v>#REF!</v>
      </c>
      <c r="AM30" s="1169" t="e">
        <f ca="1">AM26+AJ30</f>
        <v>#REF!</v>
      </c>
      <c r="AN30" s="1170" t="e">
        <f ca="1">IF(AM30&lt;&gt;0,AM30/AL30,0)</f>
        <v>#REF!</v>
      </c>
      <c r="AO30" s="1175" t="e">
        <f ca="1">AO26+AL30</f>
        <v>#REF!</v>
      </c>
      <c r="AP30" s="1176" t="e">
        <f ca="1">AP26+AM30</f>
        <v>#REF!</v>
      </c>
      <c r="AQ30" s="1177" t="e">
        <f ca="1">IF(AP30&lt;&gt;0,AP30/AO30,0)</f>
        <v>#REF!</v>
      </c>
      <c r="AR30" s="1173"/>
      <c r="AS30" s="1174"/>
      <c r="AT30" s="1173"/>
      <c r="AU30" s="1174"/>
    </row>
    <row r="31" spans="1:64" s="1179" customFormat="1" x14ac:dyDescent="0.25">
      <c r="A31" s="1178"/>
      <c r="C31" s="1889"/>
      <c r="D31" s="1895" t="s">
        <v>91</v>
      </c>
      <c r="E31" s="1896"/>
      <c r="F31" s="1180" t="e">
        <f ca="1">F23-F24</f>
        <v>#REF!</v>
      </c>
      <c r="G31" s="1181" t="e">
        <f ca="1">G23-G24</f>
        <v>#REF!</v>
      </c>
      <c r="H31" s="1182"/>
      <c r="I31" s="1183" t="e">
        <f ca="1">I23-I24</f>
        <v>#REF!</v>
      </c>
      <c r="J31" s="1181" t="e">
        <f ca="1">J23-J24</f>
        <v>#REF!</v>
      </c>
      <c r="K31" s="1182"/>
      <c r="L31" s="1183" t="e">
        <f ca="1">L23-L24</f>
        <v>#REF!</v>
      </c>
      <c r="M31" s="1181" t="e">
        <f ca="1">M23-M24</f>
        <v>#REF!</v>
      </c>
      <c r="N31" s="1182"/>
      <c r="O31" s="1183" t="e">
        <f ca="1">O23-O24</f>
        <v>#REF!</v>
      </c>
      <c r="P31" s="1181" t="e">
        <f ca="1">P23-P24</f>
        <v>#REF!</v>
      </c>
      <c r="Q31" s="1182"/>
      <c r="R31" s="1183" t="e">
        <f ca="1">R23-R24</f>
        <v>#REF!</v>
      </c>
      <c r="S31" s="1181" t="e">
        <f ca="1">S23-S24</f>
        <v>#REF!</v>
      </c>
      <c r="T31" s="1182"/>
      <c r="U31" s="1183" t="e">
        <f ca="1">U23-U24</f>
        <v>#REF!</v>
      </c>
      <c r="V31" s="1181" t="e">
        <f ca="1">V23-V24</f>
        <v>#REF!</v>
      </c>
      <c r="W31" s="1184"/>
      <c r="X31" s="153" t="e">
        <f ca="1">SUMIF(F$6:W$6,X$6,F31:W31)</f>
        <v>#REF!</v>
      </c>
      <c r="Y31" s="154" t="e">
        <f ca="1">SUMIF(F$6:W$6,Y$6,F31:W31)</f>
        <v>#REF!</v>
      </c>
      <c r="Z31" s="1180" t="e">
        <f ca="1">Z23-Z24</f>
        <v>#REF!</v>
      </c>
      <c r="AA31" s="1181" t="e">
        <f ca="1">AA23-AA24</f>
        <v>#REF!</v>
      </c>
      <c r="AB31" s="1182"/>
      <c r="AC31" s="1183" t="e">
        <f ca="1">AC23-AC24</f>
        <v>#REF!</v>
      </c>
      <c r="AD31" s="1181" t="e">
        <f ca="1">AD23-AD24</f>
        <v>#REF!</v>
      </c>
      <c r="AE31" s="1182"/>
      <c r="AF31" s="1183" t="e">
        <f ca="1">AF23-AF24</f>
        <v>#REF!</v>
      </c>
      <c r="AG31" s="1181" t="e">
        <f ca="1">AG23-AG24</f>
        <v>#REF!</v>
      </c>
      <c r="AH31" s="1182"/>
      <c r="AI31" s="1183" t="e">
        <f ca="1">AI23-AI24</f>
        <v>#REF!</v>
      </c>
      <c r="AJ31" s="1181" t="e">
        <f ca="1">AJ23-AJ24</f>
        <v>#REF!</v>
      </c>
      <c r="AK31" s="1182"/>
      <c r="AL31" s="1183" t="e">
        <f ca="1">AL23-AL24</f>
        <v>#REF!</v>
      </c>
      <c r="AM31" s="1181" t="e">
        <f ca="1">AM23-AM24</f>
        <v>#REF!</v>
      </c>
      <c r="AN31" s="1182"/>
      <c r="AO31" s="1185" t="e">
        <f ca="1">AO23-AO24</f>
        <v>#REF!</v>
      </c>
      <c r="AP31" s="1186" t="e">
        <f ca="1">AP23-AP24</f>
        <v>#REF!</v>
      </c>
      <c r="AQ31" s="1187"/>
      <c r="AR31" s="153" t="e">
        <f ca="1">SUMIF(Z$6:AQ$6,AR$6,Z31:AQ31)</f>
        <v>#REF!</v>
      </c>
      <c r="AS31" s="154" t="e">
        <f ca="1">SUMIF(Z$6:AQ$6,AS$6,Z31:AQ31)</f>
        <v>#REF!</v>
      </c>
      <c r="AT31" s="153" t="e">
        <f t="shared" ref="AT31:AU31" ca="1" si="0">X31+AR31</f>
        <v>#REF!</v>
      </c>
      <c r="AU31" s="154" t="e">
        <f t="shared" ca="1" si="0"/>
        <v>#REF!</v>
      </c>
    </row>
    <row r="32" spans="1:64" s="1189" customFormat="1" ht="38.25" thickBot="1" x14ac:dyDescent="0.3">
      <c r="A32" s="1188"/>
      <c r="C32" s="1890"/>
      <c r="D32" s="1897" t="s">
        <v>92</v>
      </c>
      <c r="E32" s="1898"/>
      <c r="F32" s="1190" t="e">
        <f ca="1">IF(F23&lt;&gt;0,F31/F23,0)</f>
        <v>#REF!</v>
      </c>
      <c r="G32" s="1191" t="e">
        <f ca="1">IF(G23&lt;&gt;0,G31/G23,0)</f>
        <v>#REF!</v>
      </c>
      <c r="H32" s="1192"/>
      <c r="I32" s="1193" t="e">
        <f ca="1">IF(I23&lt;&gt;0,I31/I23,0)</f>
        <v>#REF!</v>
      </c>
      <c r="J32" s="1191" t="e">
        <f ca="1">IF(J23&lt;&gt;0,J31/J23,0)</f>
        <v>#REF!</v>
      </c>
      <c r="K32" s="1192"/>
      <c r="L32" s="1193" t="e">
        <f ca="1">IF(L23&lt;&gt;0,L31/L23,0)</f>
        <v>#REF!</v>
      </c>
      <c r="M32" s="1191" t="e">
        <f ca="1">IF(M23&lt;&gt;0,M31/M23,0)</f>
        <v>#REF!</v>
      </c>
      <c r="N32" s="1192"/>
      <c r="O32" s="1193" t="e">
        <f ca="1">IF(O23&lt;&gt;0,O31/O23,0)</f>
        <v>#REF!</v>
      </c>
      <c r="P32" s="1191" t="e">
        <f ca="1">IF(P23&lt;&gt;0,P31/P23,0)</f>
        <v>#REF!</v>
      </c>
      <c r="Q32" s="1192"/>
      <c r="R32" s="1193" t="e">
        <f ca="1">IF(R23&lt;&gt;0,R31/R23,0)</f>
        <v>#REF!</v>
      </c>
      <c r="S32" s="1191" t="e">
        <f ca="1">IF(S23&lt;&gt;0,S31/S23,0)</f>
        <v>#REF!</v>
      </c>
      <c r="T32" s="1192"/>
      <c r="U32" s="1193" t="e">
        <f ca="1">IF(U23&lt;&gt;0,U31/U23,0)</f>
        <v>#REF!</v>
      </c>
      <c r="V32" s="1191" t="e">
        <f ca="1">IF(V23&lt;&gt;0,V31/V23,0)</f>
        <v>#REF!</v>
      </c>
      <c r="W32" s="1194"/>
      <c r="X32" s="161" t="e">
        <f ca="1">IF(X23&lt;&gt;0,X31/X23,0)</f>
        <v>#REF!</v>
      </c>
      <c r="Y32" s="162" t="e">
        <f ca="1">IF(Y23&lt;&gt;0,Y31/Y23,0)</f>
        <v>#REF!</v>
      </c>
      <c r="Z32" s="1190" t="e">
        <f ca="1">IF(Z23&lt;&gt;0,Z31/Z23,0)</f>
        <v>#REF!</v>
      </c>
      <c r="AA32" s="1191" t="e">
        <f ca="1">IF(AA23&lt;&gt;0,AA31/AA23,0)</f>
        <v>#REF!</v>
      </c>
      <c r="AB32" s="1192"/>
      <c r="AC32" s="1193" t="e">
        <f ca="1">IF(AC23&lt;&gt;0,AC31/AC23,0)</f>
        <v>#REF!</v>
      </c>
      <c r="AD32" s="1191" t="e">
        <f ca="1">IF(AD23&lt;&gt;0,AD31/AD23,0)</f>
        <v>#REF!</v>
      </c>
      <c r="AE32" s="1192"/>
      <c r="AF32" s="1193" t="e">
        <f ca="1">IF(AF23&lt;&gt;0,AF31/AF23,0)</f>
        <v>#REF!</v>
      </c>
      <c r="AG32" s="1191" t="e">
        <f ca="1">IF(AG23&lt;&gt;0,AG31/AG23,0)</f>
        <v>#REF!</v>
      </c>
      <c r="AH32" s="1192"/>
      <c r="AI32" s="1193" t="e">
        <f ca="1">IF(AI23&lt;&gt;0,AI31/AI23,0)</f>
        <v>#REF!</v>
      </c>
      <c r="AJ32" s="1191" t="e">
        <f ca="1">IF(AJ23&lt;&gt;0,AJ31/AJ23,0)</f>
        <v>#REF!</v>
      </c>
      <c r="AK32" s="1192"/>
      <c r="AL32" s="1193" t="e">
        <f ca="1">IF(AL23&lt;&gt;0,AL31/AL23,0)</f>
        <v>#REF!</v>
      </c>
      <c r="AM32" s="1191" t="e">
        <f ca="1">IF(AM23&lt;&gt;0,AM31/AM23,0)</f>
        <v>#REF!</v>
      </c>
      <c r="AN32" s="1192"/>
      <c r="AO32" s="1195" t="e">
        <f ca="1">IF(AO23&lt;&gt;0,AO31/AO23,0)</f>
        <v>#REF!</v>
      </c>
      <c r="AP32" s="1196" t="e">
        <f ca="1">IF(AP23&lt;&gt;0,AP31/AP23,0)</f>
        <v>#REF!</v>
      </c>
      <c r="AQ32" s="1197"/>
      <c r="AR32" s="161" t="e">
        <f ca="1">IF(AR23&lt;&gt;0,AR31/AR23,0)</f>
        <v>#REF!</v>
      </c>
      <c r="AS32" s="162" t="e">
        <f ca="1">IF(AS23&lt;&gt;0,AS31/AS23,0)</f>
        <v>#REF!</v>
      </c>
      <c r="AT32" s="161" t="e">
        <f ca="1">IF(AT23&lt;&gt;0,AT31/AT23,0)</f>
        <v>#REF!</v>
      </c>
      <c r="AU32" s="162" t="e">
        <f ca="1">IF(AU23&lt;&gt;0,AU31/AU23,0)</f>
        <v>#REF!</v>
      </c>
    </row>
    <row r="33" spans="1:47" ht="38.25" thickTop="1" x14ac:dyDescent="0.25">
      <c r="C33" s="1899"/>
      <c r="D33" s="1900"/>
      <c r="E33" s="1198" t="s">
        <v>93</v>
      </c>
      <c r="F33" s="1199">
        <f>人件費_合計</f>
        <v>161644</v>
      </c>
      <c r="G33" s="1200">
        <f>人件費_合計</f>
        <v>161644</v>
      </c>
      <c r="H33" s="1201"/>
      <c r="I33" s="1202">
        <f>人件費_合計</f>
        <v>161644</v>
      </c>
      <c r="J33" s="1200">
        <f>人件費_合計</f>
        <v>161644</v>
      </c>
      <c r="K33" s="1201"/>
      <c r="L33" s="1202">
        <f>人件費_合計</f>
        <v>161644</v>
      </c>
      <c r="M33" s="1200">
        <f>人件費_合計</f>
        <v>161644</v>
      </c>
      <c r="N33" s="1201"/>
      <c r="O33" s="1202">
        <f>人件費_合計</f>
        <v>161644</v>
      </c>
      <c r="P33" s="1200">
        <f>人件費_合計</f>
        <v>161644</v>
      </c>
      <c r="Q33" s="1201"/>
      <c r="R33" s="1202">
        <f>人件費_合計</f>
        <v>161644</v>
      </c>
      <c r="S33" s="1200">
        <f>人件費_合計</f>
        <v>161644</v>
      </c>
      <c r="T33" s="1201"/>
      <c r="U33" s="1202">
        <f>人件費_合計</f>
        <v>161644</v>
      </c>
      <c r="V33" s="1200">
        <f>人件費_合計</f>
        <v>161644</v>
      </c>
      <c r="W33" s="1203"/>
      <c r="X33" s="169">
        <f t="shared" ref="X33:X40" si="1">SUMIF(F$6:W$6,X$6,F33:W33)</f>
        <v>969864</v>
      </c>
      <c r="Y33" s="170">
        <f t="shared" ref="Y33:Y40" si="2">SUMIF(F$6:W$6,Y$6,F33:W33)</f>
        <v>969864</v>
      </c>
      <c r="Z33" s="1199">
        <f>人件費_合計</f>
        <v>161644</v>
      </c>
      <c r="AA33" s="1200">
        <f>人件費_合計</f>
        <v>161644</v>
      </c>
      <c r="AB33" s="1201"/>
      <c r="AC33" s="1202">
        <f>人件費_合計</f>
        <v>161644</v>
      </c>
      <c r="AD33" s="1200">
        <f>人件費_合計</f>
        <v>161644</v>
      </c>
      <c r="AE33" s="1201"/>
      <c r="AF33" s="1202">
        <f>人件費_合計</f>
        <v>161644</v>
      </c>
      <c r="AG33" s="1200">
        <f>人件費_合計</f>
        <v>161644</v>
      </c>
      <c r="AH33" s="1201"/>
      <c r="AI33" s="1202">
        <f>人件費_合計</f>
        <v>161644</v>
      </c>
      <c r="AJ33" s="1200">
        <f>人件費_合計</f>
        <v>161644</v>
      </c>
      <c r="AK33" s="1201"/>
      <c r="AL33" s="1202">
        <f>人件費_合計</f>
        <v>161644</v>
      </c>
      <c r="AM33" s="1200">
        <f>人件費_合計</f>
        <v>161644</v>
      </c>
      <c r="AN33" s="1201"/>
      <c r="AO33" s="1202">
        <f>人件費_合計</f>
        <v>161644</v>
      </c>
      <c r="AP33" s="1200">
        <f>人件費_合計</f>
        <v>161644</v>
      </c>
      <c r="AQ33" s="1203"/>
      <c r="AR33" s="169">
        <f t="shared" ref="AR33:AR40" si="3">SUMIF(Z$6:AQ$6,AR$6,Z33:AQ33)</f>
        <v>969864</v>
      </c>
      <c r="AS33" s="170">
        <f t="shared" ref="AS33:AS40" si="4">SUMIF(Z$6:AQ$6,AS$6,Z33:AQ33)</f>
        <v>969864</v>
      </c>
      <c r="AT33" s="169">
        <f t="shared" ref="AT33:AU43" si="5">X33+AR33</f>
        <v>1939728</v>
      </c>
      <c r="AU33" s="170">
        <f t="shared" si="5"/>
        <v>1939728</v>
      </c>
    </row>
    <row r="34" spans="1:47" x14ac:dyDescent="0.25">
      <c r="C34" s="1881"/>
      <c r="D34" s="1901"/>
      <c r="E34" s="1204" t="s">
        <v>94</v>
      </c>
      <c r="F34" s="1020">
        <f>販売費_合計</f>
        <v>23750</v>
      </c>
      <c r="G34" s="1021">
        <f>販売費_合計</f>
        <v>23750</v>
      </c>
      <c r="H34" s="1032"/>
      <c r="I34" s="1023">
        <f>販売費_合計</f>
        <v>23750</v>
      </c>
      <c r="J34" s="1021">
        <f>販売費_合計</f>
        <v>23750</v>
      </c>
      <c r="K34" s="1032"/>
      <c r="L34" s="1023">
        <f>販売費_合計</f>
        <v>23750</v>
      </c>
      <c r="M34" s="1021">
        <f>販売費_合計</f>
        <v>23750</v>
      </c>
      <c r="N34" s="1032"/>
      <c r="O34" s="1023">
        <f>販売費_合計</f>
        <v>23750</v>
      </c>
      <c r="P34" s="1021">
        <f>販売費_合計</f>
        <v>23750</v>
      </c>
      <c r="Q34" s="1032"/>
      <c r="R34" s="1023">
        <f>販売費_合計</f>
        <v>23750</v>
      </c>
      <c r="S34" s="1021">
        <f>販売費_合計</f>
        <v>23750</v>
      </c>
      <c r="T34" s="1032"/>
      <c r="U34" s="1023">
        <f>販売費_合計</f>
        <v>23750</v>
      </c>
      <c r="V34" s="1021">
        <f>販売費_合計</f>
        <v>23750</v>
      </c>
      <c r="W34" s="1034"/>
      <c r="X34" s="172">
        <f t="shared" si="1"/>
        <v>142500</v>
      </c>
      <c r="Y34" s="173">
        <f t="shared" si="2"/>
        <v>142500</v>
      </c>
      <c r="Z34" s="1020">
        <f>販売費_合計</f>
        <v>23750</v>
      </c>
      <c r="AA34" s="1021">
        <f>販売費_合計</f>
        <v>23750</v>
      </c>
      <c r="AB34" s="1032"/>
      <c r="AC34" s="1023">
        <f>販売費_合計</f>
        <v>23750</v>
      </c>
      <c r="AD34" s="1021">
        <f>販売費_合計</f>
        <v>23750</v>
      </c>
      <c r="AE34" s="1032"/>
      <c r="AF34" s="1023">
        <f>販売費_合計</f>
        <v>23750</v>
      </c>
      <c r="AG34" s="1021">
        <f>販売費_合計</f>
        <v>23750</v>
      </c>
      <c r="AH34" s="1032"/>
      <c r="AI34" s="1023">
        <f>販売費_合計</f>
        <v>23750</v>
      </c>
      <c r="AJ34" s="1021">
        <f>販売費_合計</f>
        <v>23750</v>
      </c>
      <c r="AK34" s="1032"/>
      <c r="AL34" s="1023">
        <f>販売費_合計</f>
        <v>23750</v>
      </c>
      <c r="AM34" s="1021">
        <f>販売費_合計</f>
        <v>23750</v>
      </c>
      <c r="AN34" s="1032"/>
      <c r="AO34" s="1023">
        <f>販売費_合計</f>
        <v>23750</v>
      </c>
      <c r="AP34" s="1021">
        <f>販売費_合計</f>
        <v>23750</v>
      </c>
      <c r="AQ34" s="1034"/>
      <c r="AR34" s="172">
        <f t="shared" si="3"/>
        <v>142500</v>
      </c>
      <c r="AS34" s="173">
        <f t="shared" si="4"/>
        <v>142500</v>
      </c>
      <c r="AT34" s="172">
        <f t="shared" si="5"/>
        <v>285000</v>
      </c>
      <c r="AU34" s="173">
        <f t="shared" si="5"/>
        <v>285000</v>
      </c>
    </row>
    <row r="35" spans="1:47" x14ac:dyDescent="0.25">
      <c r="C35" s="1881"/>
      <c r="D35" s="1901"/>
      <c r="E35" s="1204" t="s">
        <v>95</v>
      </c>
      <c r="F35" s="1020">
        <f>減価償却費_合計</f>
        <v>12586</v>
      </c>
      <c r="G35" s="1021">
        <f>減価償却費_合計</f>
        <v>12586</v>
      </c>
      <c r="H35" s="1032"/>
      <c r="I35" s="1023">
        <f>減価償却費_合計</f>
        <v>12586</v>
      </c>
      <c r="J35" s="1021">
        <f>減価償却費_合計</f>
        <v>12586</v>
      </c>
      <c r="K35" s="1032"/>
      <c r="L35" s="1023">
        <f>減価償却費_合計</f>
        <v>12586</v>
      </c>
      <c r="M35" s="1021">
        <f>減価償却費_合計</f>
        <v>12586</v>
      </c>
      <c r="N35" s="1032"/>
      <c r="O35" s="1023">
        <f>減価償却費_合計</f>
        <v>12586</v>
      </c>
      <c r="P35" s="1021">
        <f>減価償却費_合計</f>
        <v>12586</v>
      </c>
      <c r="Q35" s="1032"/>
      <c r="R35" s="1023">
        <f>減価償却費_合計</f>
        <v>12586</v>
      </c>
      <c r="S35" s="1021">
        <f>減価償却費_合計</f>
        <v>12586</v>
      </c>
      <c r="T35" s="1032"/>
      <c r="U35" s="1023">
        <f>減価償却費_合計</f>
        <v>12586</v>
      </c>
      <c r="V35" s="1021">
        <f>減価償却費_合計</f>
        <v>12586</v>
      </c>
      <c r="W35" s="1034"/>
      <c r="X35" s="172">
        <f t="shared" si="1"/>
        <v>75516</v>
      </c>
      <c r="Y35" s="173">
        <f t="shared" si="2"/>
        <v>75516</v>
      </c>
      <c r="Z35" s="1020">
        <f>減価償却費_合計</f>
        <v>12586</v>
      </c>
      <c r="AA35" s="1021">
        <f>減価償却費_合計</f>
        <v>12586</v>
      </c>
      <c r="AB35" s="1032"/>
      <c r="AC35" s="1023">
        <f>減価償却費_合計</f>
        <v>12586</v>
      </c>
      <c r="AD35" s="1021">
        <f>減価償却費_合計</f>
        <v>12586</v>
      </c>
      <c r="AE35" s="1032"/>
      <c r="AF35" s="1023">
        <f>減価償却費_合計</f>
        <v>12586</v>
      </c>
      <c r="AG35" s="1021">
        <f>減価償却費_合計</f>
        <v>12586</v>
      </c>
      <c r="AH35" s="1032"/>
      <c r="AI35" s="1023">
        <f>減価償却費_合計</f>
        <v>12586</v>
      </c>
      <c r="AJ35" s="1021">
        <f>減価償却費_合計</f>
        <v>12586</v>
      </c>
      <c r="AK35" s="1032"/>
      <c r="AL35" s="1023">
        <f>減価償却費_合計</f>
        <v>12586</v>
      </c>
      <c r="AM35" s="1021">
        <f>減価償却費_合計</f>
        <v>12586</v>
      </c>
      <c r="AN35" s="1032"/>
      <c r="AO35" s="1023">
        <f>減価償却費_合計</f>
        <v>12586</v>
      </c>
      <c r="AP35" s="1021">
        <f>減価償却費_合計</f>
        <v>12586</v>
      </c>
      <c r="AQ35" s="1034"/>
      <c r="AR35" s="172">
        <f t="shared" si="3"/>
        <v>75516</v>
      </c>
      <c r="AS35" s="173">
        <f t="shared" si="4"/>
        <v>75516</v>
      </c>
      <c r="AT35" s="172">
        <f t="shared" si="5"/>
        <v>151032</v>
      </c>
      <c r="AU35" s="173">
        <f t="shared" si="5"/>
        <v>151032</v>
      </c>
    </row>
    <row r="36" spans="1:47" x14ac:dyDescent="0.25">
      <c r="C36" s="1881"/>
      <c r="D36" s="1901"/>
      <c r="E36" s="1204" t="s">
        <v>96</v>
      </c>
      <c r="F36" s="1020">
        <f>地代・家賃_合計</f>
        <v>41206</v>
      </c>
      <c r="G36" s="1021">
        <f>地代・家賃_合計</f>
        <v>41206</v>
      </c>
      <c r="H36" s="1032"/>
      <c r="I36" s="1023">
        <f>地代・家賃_合計</f>
        <v>41206</v>
      </c>
      <c r="J36" s="1021">
        <f>地代・家賃_合計</f>
        <v>41206</v>
      </c>
      <c r="K36" s="1032"/>
      <c r="L36" s="1023">
        <f>地代・家賃_合計</f>
        <v>41206</v>
      </c>
      <c r="M36" s="1021">
        <f>地代・家賃_合計</f>
        <v>41206</v>
      </c>
      <c r="N36" s="1032"/>
      <c r="O36" s="1023">
        <f>地代・家賃_合計</f>
        <v>41206</v>
      </c>
      <c r="P36" s="1021">
        <f>地代・家賃_合計</f>
        <v>41206</v>
      </c>
      <c r="Q36" s="1032"/>
      <c r="R36" s="1023">
        <f>地代・家賃_合計</f>
        <v>41206</v>
      </c>
      <c r="S36" s="1021">
        <f>地代・家賃_合計</f>
        <v>41206</v>
      </c>
      <c r="T36" s="1032"/>
      <c r="U36" s="1023">
        <f>地代・家賃_合計</f>
        <v>41206</v>
      </c>
      <c r="V36" s="1021">
        <f>地代・家賃_合計</f>
        <v>41206</v>
      </c>
      <c r="W36" s="1034"/>
      <c r="X36" s="172">
        <f t="shared" si="1"/>
        <v>247236</v>
      </c>
      <c r="Y36" s="173">
        <f t="shared" si="2"/>
        <v>247236</v>
      </c>
      <c r="Z36" s="1020">
        <f>地代・家賃_合計</f>
        <v>41206</v>
      </c>
      <c r="AA36" s="1021">
        <f>地代・家賃_合計</f>
        <v>41206</v>
      </c>
      <c r="AB36" s="1032"/>
      <c r="AC36" s="1023">
        <f>地代・家賃_合計</f>
        <v>41206</v>
      </c>
      <c r="AD36" s="1021">
        <f>地代・家賃_合計</f>
        <v>41206</v>
      </c>
      <c r="AE36" s="1032"/>
      <c r="AF36" s="1023">
        <f>地代・家賃_合計</f>
        <v>41206</v>
      </c>
      <c r="AG36" s="1021">
        <f>地代・家賃_合計</f>
        <v>41206</v>
      </c>
      <c r="AH36" s="1032"/>
      <c r="AI36" s="1023">
        <f>地代・家賃_合計</f>
        <v>41206</v>
      </c>
      <c r="AJ36" s="1021">
        <f>地代・家賃_合計</f>
        <v>41206</v>
      </c>
      <c r="AK36" s="1032"/>
      <c r="AL36" s="1023">
        <f>地代・家賃_合計</f>
        <v>41206</v>
      </c>
      <c r="AM36" s="1021">
        <f>地代・家賃_合計</f>
        <v>41206</v>
      </c>
      <c r="AN36" s="1032"/>
      <c r="AO36" s="1023">
        <f>地代・家賃_合計</f>
        <v>41206</v>
      </c>
      <c r="AP36" s="1021">
        <f>地代・家賃_合計</f>
        <v>41206</v>
      </c>
      <c r="AQ36" s="1034"/>
      <c r="AR36" s="172">
        <f t="shared" si="3"/>
        <v>247236</v>
      </c>
      <c r="AS36" s="173">
        <f t="shared" si="4"/>
        <v>247236</v>
      </c>
      <c r="AT36" s="172">
        <f t="shared" si="5"/>
        <v>494472</v>
      </c>
      <c r="AU36" s="173">
        <f t="shared" si="5"/>
        <v>494472</v>
      </c>
    </row>
    <row r="37" spans="1:47" x14ac:dyDescent="0.25">
      <c r="C37" s="1881"/>
      <c r="D37" s="1901"/>
      <c r="E37" s="1204" t="s">
        <v>314</v>
      </c>
      <c r="F37" s="1020">
        <f>その他経費_合計</f>
        <v>58858</v>
      </c>
      <c r="G37" s="1021">
        <f>その他経費_合計</f>
        <v>58858</v>
      </c>
      <c r="H37" s="1032"/>
      <c r="I37" s="1023">
        <f>その他経費_合計</f>
        <v>58858</v>
      </c>
      <c r="J37" s="1021">
        <f>その他経費_合計</f>
        <v>58858</v>
      </c>
      <c r="K37" s="1032"/>
      <c r="L37" s="1023">
        <f>その他経費_合計</f>
        <v>58858</v>
      </c>
      <c r="M37" s="1021">
        <f>その他経費_合計</f>
        <v>58858</v>
      </c>
      <c r="N37" s="1032"/>
      <c r="O37" s="1023">
        <f>その他経費_合計</f>
        <v>58858</v>
      </c>
      <c r="P37" s="1021">
        <f>その他経費_合計</f>
        <v>58858</v>
      </c>
      <c r="Q37" s="1032"/>
      <c r="R37" s="1023">
        <f>その他経費_合計</f>
        <v>58858</v>
      </c>
      <c r="S37" s="1021">
        <f>その他経費_合計</f>
        <v>58858</v>
      </c>
      <c r="T37" s="1032"/>
      <c r="U37" s="1023">
        <f>その他経費_合計</f>
        <v>58858</v>
      </c>
      <c r="V37" s="1021">
        <f>その他経費_合計</f>
        <v>58858</v>
      </c>
      <c r="W37" s="1034"/>
      <c r="X37" s="172">
        <f t="shared" si="1"/>
        <v>353148</v>
      </c>
      <c r="Y37" s="173">
        <f t="shared" si="2"/>
        <v>353148</v>
      </c>
      <c r="Z37" s="1020">
        <f>その他経費_合計</f>
        <v>58858</v>
      </c>
      <c r="AA37" s="1021">
        <f>その他経費_合計</f>
        <v>58858</v>
      </c>
      <c r="AB37" s="1032"/>
      <c r="AC37" s="1023">
        <f>その他経費_合計</f>
        <v>58858</v>
      </c>
      <c r="AD37" s="1021">
        <f>その他経費_合計</f>
        <v>58858</v>
      </c>
      <c r="AE37" s="1032"/>
      <c r="AF37" s="1023">
        <f>その他経費_合計</f>
        <v>58858</v>
      </c>
      <c r="AG37" s="1021">
        <f>その他経費_合計</f>
        <v>58858</v>
      </c>
      <c r="AH37" s="1032"/>
      <c r="AI37" s="1023">
        <f>その他経費_合計</f>
        <v>58858</v>
      </c>
      <c r="AJ37" s="1021">
        <f>その他経費_合計</f>
        <v>58858</v>
      </c>
      <c r="AK37" s="1032"/>
      <c r="AL37" s="1023">
        <f>その他経費_合計</f>
        <v>58858</v>
      </c>
      <c r="AM37" s="1021">
        <f>その他経費_合計</f>
        <v>58858</v>
      </c>
      <c r="AN37" s="1032"/>
      <c r="AO37" s="1023">
        <f>その他経費_合計</f>
        <v>58858</v>
      </c>
      <c r="AP37" s="1021">
        <f>その他経費_合計</f>
        <v>58858</v>
      </c>
      <c r="AQ37" s="1034"/>
      <c r="AR37" s="172">
        <f t="shared" si="3"/>
        <v>353148</v>
      </c>
      <c r="AS37" s="173">
        <f t="shared" si="4"/>
        <v>353148</v>
      </c>
      <c r="AT37" s="172">
        <f t="shared" si="5"/>
        <v>706296</v>
      </c>
      <c r="AU37" s="173">
        <f t="shared" si="5"/>
        <v>706296</v>
      </c>
    </row>
    <row r="38" spans="1:47" x14ac:dyDescent="0.25">
      <c r="C38" s="1881"/>
      <c r="D38" s="1902"/>
      <c r="E38" s="1205" t="s">
        <v>315</v>
      </c>
      <c r="F38" s="1206">
        <f>本社経費_合計</f>
        <v>134460</v>
      </c>
      <c r="G38" s="1207">
        <f>本社経費_合計</f>
        <v>134460</v>
      </c>
      <c r="H38" s="1208"/>
      <c r="I38" s="1209">
        <f>本社経費_合計</f>
        <v>134460</v>
      </c>
      <c r="J38" s="1207">
        <f>本社経費_合計</f>
        <v>134460</v>
      </c>
      <c r="K38" s="1208"/>
      <c r="L38" s="1209">
        <f>本社経費_合計</f>
        <v>134460</v>
      </c>
      <c r="M38" s="1207">
        <f>本社経費_合計</f>
        <v>134460</v>
      </c>
      <c r="N38" s="1208"/>
      <c r="O38" s="1209">
        <f>本社経費_合計</f>
        <v>134460</v>
      </c>
      <c r="P38" s="1207">
        <f>本社経費_合計</f>
        <v>134460</v>
      </c>
      <c r="Q38" s="1208"/>
      <c r="R38" s="1209">
        <f>本社経費_合計</f>
        <v>134460</v>
      </c>
      <c r="S38" s="1207">
        <f>本社経費_合計</f>
        <v>134460</v>
      </c>
      <c r="T38" s="1208"/>
      <c r="U38" s="1209">
        <f>本社経費_合計</f>
        <v>134460</v>
      </c>
      <c r="V38" s="1207">
        <f>本社経費_合計</f>
        <v>134460</v>
      </c>
      <c r="W38" s="1210"/>
      <c r="X38" s="177">
        <f t="shared" si="1"/>
        <v>806760</v>
      </c>
      <c r="Y38" s="178">
        <f t="shared" si="2"/>
        <v>806760</v>
      </c>
      <c r="Z38" s="1206">
        <f>本社経費_合計</f>
        <v>134460</v>
      </c>
      <c r="AA38" s="1207">
        <f>本社経費_合計</f>
        <v>134460</v>
      </c>
      <c r="AB38" s="1208"/>
      <c r="AC38" s="1209">
        <f>本社経費_合計</f>
        <v>134460</v>
      </c>
      <c r="AD38" s="1207">
        <f>本社経費_合計</f>
        <v>134460</v>
      </c>
      <c r="AE38" s="1208"/>
      <c r="AF38" s="1209">
        <f>本社経費_合計</f>
        <v>134460</v>
      </c>
      <c r="AG38" s="1207">
        <f>本社経費_合計</f>
        <v>134460</v>
      </c>
      <c r="AH38" s="1208"/>
      <c r="AI38" s="1209">
        <f>本社経費_合計</f>
        <v>134460</v>
      </c>
      <c r="AJ38" s="1207">
        <f>本社経費_合計</f>
        <v>134460</v>
      </c>
      <c r="AK38" s="1208"/>
      <c r="AL38" s="1209">
        <f>本社経費_合計</f>
        <v>134460</v>
      </c>
      <c r="AM38" s="1207">
        <f>本社経費_合計</f>
        <v>134460</v>
      </c>
      <c r="AN38" s="1208"/>
      <c r="AO38" s="1209">
        <f>本社経費_合計</f>
        <v>134460</v>
      </c>
      <c r="AP38" s="1207">
        <f>本社経費_合計</f>
        <v>134460</v>
      </c>
      <c r="AQ38" s="1210"/>
      <c r="AR38" s="177">
        <f t="shared" si="3"/>
        <v>806760</v>
      </c>
      <c r="AS38" s="178">
        <f t="shared" si="4"/>
        <v>806760</v>
      </c>
      <c r="AT38" s="177">
        <f t="shared" si="5"/>
        <v>1613520</v>
      </c>
      <c r="AU38" s="178">
        <f t="shared" si="5"/>
        <v>1613520</v>
      </c>
    </row>
    <row r="39" spans="1:47" s="1212" customFormat="1" x14ac:dyDescent="0.25">
      <c r="A39" s="1211"/>
      <c r="C39" s="1882"/>
      <c r="D39" s="1903" t="s">
        <v>99</v>
      </c>
      <c r="E39" s="1904"/>
      <c r="F39" s="1213">
        <f>SUM(F33:F38)</f>
        <v>432504</v>
      </c>
      <c r="G39" s="1214">
        <f>SUM(G33:G38)</f>
        <v>432504</v>
      </c>
      <c r="H39" s="1215"/>
      <c r="I39" s="1216">
        <f>SUM(I33:I38)</f>
        <v>432504</v>
      </c>
      <c r="J39" s="1214">
        <f>SUM(J33:J38)</f>
        <v>432504</v>
      </c>
      <c r="K39" s="1215"/>
      <c r="L39" s="1216">
        <f>SUM(L33:L38)</f>
        <v>432504</v>
      </c>
      <c r="M39" s="1214">
        <f>SUM(M33:M38)</f>
        <v>432504</v>
      </c>
      <c r="N39" s="1215"/>
      <c r="O39" s="1216">
        <f>SUM(O33:O38)</f>
        <v>432504</v>
      </c>
      <c r="P39" s="1214">
        <f>SUM(P33:P38)</f>
        <v>432504</v>
      </c>
      <c r="Q39" s="1215"/>
      <c r="R39" s="1216">
        <f>SUM(R33:R38)</f>
        <v>432504</v>
      </c>
      <c r="S39" s="1214">
        <f>SUM(S33:S38)</f>
        <v>432504</v>
      </c>
      <c r="T39" s="1215"/>
      <c r="U39" s="1216">
        <f>SUM(U33:U38)</f>
        <v>432504</v>
      </c>
      <c r="V39" s="1214">
        <f>SUM(V33:V38)</f>
        <v>432504</v>
      </c>
      <c r="W39" s="1217"/>
      <c r="X39" s="182">
        <f t="shared" si="1"/>
        <v>2595024</v>
      </c>
      <c r="Y39" s="183">
        <f t="shared" si="2"/>
        <v>2595024</v>
      </c>
      <c r="Z39" s="1213">
        <f>SUM(Z33:Z38)</f>
        <v>432504</v>
      </c>
      <c r="AA39" s="1214">
        <f>SUM(AA33:AA38)</f>
        <v>432504</v>
      </c>
      <c r="AB39" s="1215"/>
      <c r="AC39" s="1216">
        <f>SUM(AC33:AC38)</f>
        <v>432504</v>
      </c>
      <c r="AD39" s="1214">
        <f>SUM(AD33:AD38)</f>
        <v>432504</v>
      </c>
      <c r="AE39" s="1215"/>
      <c r="AF39" s="1216">
        <f>SUM(AF33:AF38)</f>
        <v>432504</v>
      </c>
      <c r="AG39" s="1214">
        <f>SUM(AG33:AG38)</f>
        <v>432504</v>
      </c>
      <c r="AH39" s="1215"/>
      <c r="AI39" s="1216">
        <f>SUM(AI33:AI38)</f>
        <v>432504</v>
      </c>
      <c r="AJ39" s="1214">
        <f>SUM(AJ33:AJ38)</f>
        <v>432504</v>
      </c>
      <c r="AK39" s="1215"/>
      <c r="AL39" s="1216">
        <f>SUM(AL33:AL38)</f>
        <v>432504</v>
      </c>
      <c r="AM39" s="1214">
        <f>SUM(AM33:AM38)</f>
        <v>432504</v>
      </c>
      <c r="AN39" s="1215"/>
      <c r="AO39" s="1216">
        <f>SUM(AO33:AO38)</f>
        <v>432504</v>
      </c>
      <c r="AP39" s="1214">
        <f>SUM(AP33:AP38)</f>
        <v>432504</v>
      </c>
      <c r="AQ39" s="1217"/>
      <c r="AR39" s="182">
        <f t="shared" si="3"/>
        <v>2595024</v>
      </c>
      <c r="AS39" s="183">
        <f t="shared" si="4"/>
        <v>2595024</v>
      </c>
      <c r="AT39" s="182">
        <f t="shared" si="5"/>
        <v>5190048</v>
      </c>
      <c r="AU39" s="183">
        <f t="shared" si="5"/>
        <v>5190048</v>
      </c>
    </row>
    <row r="40" spans="1:47" s="1212" customFormat="1" ht="33.75" customHeight="1" x14ac:dyDescent="0.25">
      <c r="A40" s="1211"/>
      <c r="C40" s="1878" t="s">
        <v>100</v>
      </c>
      <c r="D40" s="1879"/>
      <c r="E40" s="1880"/>
      <c r="F40" s="1213" t="e">
        <f ca="1">F24-F39</f>
        <v>#REF!</v>
      </c>
      <c r="G40" s="1214" t="e">
        <f ca="1">G24-G39</f>
        <v>#REF!</v>
      </c>
      <c r="H40" s="1218" t="e">
        <f ca="1">IF(G40&lt;&gt;0,G40/F40,0)</f>
        <v>#REF!</v>
      </c>
      <c r="I40" s="1216" t="e">
        <f ca="1">I24-I39</f>
        <v>#REF!</v>
      </c>
      <c r="J40" s="1214" t="e">
        <f ca="1">J24-J39</f>
        <v>#REF!</v>
      </c>
      <c r="K40" s="1218" t="e">
        <f ca="1">IF(J40&lt;&gt;0,J40/I40,0)</f>
        <v>#REF!</v>
      </c>
      <c r="L40" s="1216" t="e">
        <f ca="1">L24-L39</f>
        <v>#REF!</v>
      </c>
      <c r="M40" s="1214" t="e">
        <f ca="1">M24-M39</f>
        <v>#REF!</v>
      </c>
      <c r="N40" s="1218" t="e">
        <f ca="1">IF(M40&lt;&gt;0,M40/L40,0)</f>
        <v>#REF!</v>
      </c>
      <c r="O40" s="1216" t="e">
        <f ca="1">O24-O39</f>
        <v>#REF!</v>
      </c>
      <c r="P40" s="1214" t="e">
        <f ca="1">P24-P39</f>
        <v>#REF!</v>
      </c>
      <c r="Q40" s="1218" t="e">
        <f ca="1">IF(P40&lt;&gt;0,P40/O40,0)</f>
        <v>#REF!</v>
      </c>
      <c r="R40" s="1216" t="e">
        <f ca="1">R24-R39</f>
        <v>#REF!</v>
      </c>
      <c r="S40" s="1214" t="e">
        <f ca="1">S24-S39</f>
        <v>#REF!</v>
      </c>
      <c r="T40" s="1218" t="e">
        <f ca="1">IF(S40&lt;&gt;0,S40/R40,0)</f>
        <v>#REF!</v>
      </c>
      <c r="U40" s="1216" t="e">
        <f ca="1">U24-U39</f>
        <v>#REF!</v>
      </c>
      <c r="V40" s="1214" t="e">
        <f ca="1">V24-V39</f>
        <v>#REF!</v>
      </c>
      <c r="W40" s="1219" t="e">
        <f ca="1">IF(V40&lt;&gt;0,V40/U40,0)</f>
        <v>#REF!</v>
      </c>
      <c r="X40" s="182" t="e">
        <f t="shared" ca="1" si="1"/>
        <v>#REF!</v>
      </c>
      <c r="Y40" s="183" t="e">
        <f t="shared" ca="1" si="2"/>
        <v>#REF!</v>
      </c>
      <c r="Z40" s="1213" t="e">
        <f ca="1">Z24-Z39</f>
        <v>#REF!</v>
      </c>
      <c r="AA40" s="1214" t="e">
        <f ca="1">AA24-AA39</f>
        <v>#REF!</v>
      </c>
      <c r="AB40" s="1218" t="e">
        <f ca="1">IF(AA40&lt;&gt;0,AA40/Z40,0)</f>
        <v>#REF!</v>
      </c>
      <c r="AC40" s="1216" t="e">
        <f ca="1">AC24-AC39</f>
        <v>#REF!</v>
      </c>
      <c r="AD40" s="1214" t="e">
        <f ca="1">AD24-AD39</f>
        <v>#REF!</v>
      </c>
      <c r="AE40" s="1218" t="e">
        <f ca="1">IF(AD40&lt;&gt;0,AD40/AC40,0)</f>
        <v>#REF!</v>
      </c>
      <c r="AF40" s="1216" t="e">
        <f ca="1">AF24-AF39</f>
        <v>#REF!</v>
      </c>
      <c r="AG40" s="1214" t="e">
        <f ca="1">AG24-AG39</f>
        <v>#REF!</v>
      </c>
      <c r="AH40" s="1218" t="e">
        <f ca="1">IF(AG40&lt;&gt;0,AG40/AF40,0)</f>
        <v>#REF!</v>
      </c>
      <c r="AI40" s="1216" t="e">
        <f ca="1">AI24-AI39</f>
        <v>#REF!</v>
      </c>
      <c r="AJ40" s="1214" t="e">
        <f ca="1">AJ24-AJ39</f>
        <v>#REF!</v>
      </c>
      <c r="AK40" s="1218" t="e">
        <f ca="1">IF(AJ40&lt;&gt;0,AJ40/AI40,0)</f>
        <v>#REF!</v>
      </c>
      <c r="AL40" s="1216" t="e">
        <f ca="1">AL24-AL39</f>
        <v>#REF!</v>
      </c>
      <c r="AM40" s="1214" t="e">
        <f ca="1">AM24-AM39</f>
        <v>#REF!</v>
      </c>
      <c r="AN40" s="1218" t="e">
        <f ca="1">IF(AM40&lt;&gt;0,AM40/AL40,0)</f>
        <v>#REF!</v>
      </c>
      <c r="AO40" s="1216" t="e">
        <f ca="1">AO24-AO39</f>
        <v>#REF!</v>
      </c>
      <c r="AP40" s="1214" t="e">
        <f ca="1">AP24-AP39</f>
        <v>#REF!</v>
      </c>
      <c r="AQ40" s="1219" t="e">
        <f ca="1">IF(AP40&lt;&gt;0,AP40/AO40,0)</f>
        <v>#REF!</v>
      </c>
      <c r="AR40" s="182" t="e">
        <f t="shared" ca="1" si="3"/>
        <v>#REF!</v>
      </c>
      <c r="AS40" s="183" t="e">
        <f t="shared" ca="1" si="4"/>
        <v>#REF!</v>
      </c>
      <c r="AT40" s="1220" t="e">
        <f ca="1">X40+AR40</f>
        <v>#REF!</v>
      </c>
      <c r="AU40" s="1221" t="e">
        <f t="shared" ca="1" si="5"/>
        <v>#REF!</v>
      </c>
    </row>
    <row r="41" spans="1:47" ht="33" customHeight="1" x14ac:dyDescent="0.25">
      <c r="C41" s="1881"/>
      <c r="D41" s="1863" t="s">
        <v>101</v>
      </c>
      <c r="E41" s="1864"/>
      <c r="F41" s="1224"/>
      <c r="G41" s="1225"/>
      <c r="H41" s="1226">
        <f>IF(G41&lt;&gt;0,G41/F41,0)</f>
        <v>0</v>
      </c>
      <c r="I41" s="1227"/>
      <c r="J41" s="1225"/>
      <c r="K41" s="1226">
        <f>IF(J41&lt;&gt;0,J41/I41,0)</f>
        <v>0</v>
      </c>
      <c r="L41" s="1227"/>
      <c r="M41" s="1225"/>
      <c r="N41" s="1226">
        <f>IF(M41&lt;&gt;0,M41/L41,0)</f>
        <v>0</v>
      </c>
      <c r="O41" s="1227"/>
      <c r="P41" s="1225"/>
      <c r="Q41" s="1226">
        <f>IF(P41&lt;&gt;0,P41/O41,0)</f>
        <v>0</v>
      </c>
      <c r="R41" s="1227"/>
      <c r="S41" s="1225"/>
      <c r="T41" s="1226">
        <f>IF(S41&lt;&gt;0,S41/R41,0)</f>
        <v>0</v>
      </c>
      <c r="U41" s="1227"/>
      <c r="V41" s="1225"/>
      <c r="W41" s="1228">
        <f>IF(V41&lt;&gt;0,V41/U41,0)</f>
        <v>0</v>
      </c>
      <c r="X41" s="1229"/>
      <c r="Y41" s="1230"/>
      <c r="Z41" s="1224"/>
      <c r="AA41" s="1225"/>
      <c r="AB41" s="1226">
        <f>IF(AA41&lt;&gt;0,AA41/Z41,0)</f>
        <v>0</v>
      </c>
      <c r="AC41" s="1227"/>
      <c r="AD41" s="1225"/>
      <c r="AE41" s="1226">
        <f>IF(AD41&lt;&gt;0,AD41/AC41,0)</f>
        <v>0</v>
      </c>
      <c r="AF41" s="1227"/>
      <c r="AG41" s="1225"/>
      <c r="AH41" s="1226">
        <f>IF(AG41&lt;&gt;0,AG41/AF41,0)</f>
        <v>0</v>
      </c>
      <c r="AI41" s="1227"/>
      <c r="AJ41" s="1225"/>
      <c r="AK41" s="1226">
        <f>IF(AJ41&lt;&gt;0,AJ41/AI41,0)</f>
        <v>0</v>
      </c>
      <c r="AL41" s="1227"/>
      <c r="AM41" s="1225"/>
      <c r="AN41" s="1226">
        <f>IF(AM41&lt;&gt;0,AM41/AL41,0)</f>
        <v>0</v>
      </c>
      <c r="AO41" s="1227"/>
      <c r="AP41" s="1225"/>
      <c r="AQ41" s="1228">
        <f>IF(AP41&lt;&gt;0,AP41/AO41,0)</f>
        <v>0</v>
      </c>
      <c r="AR41" s="1229"/>
      <c r="AS41" s="1230"/>
      <c r="AT41" s="1229">
        <f t="shared" si="5"/>
        <v>0</v>
      </c>
      <c r="AU41" s="1230">
        <f t="shared" si="5"/>
        <v>0</v>
      </c>
    </row>
    <row r="42" spans="1:47" ht="33" customHeight="1" x14ac:dyDescent="0.25">
      <c r="C42" s="1882"/>
      <c r="D42" s="1883" t="s">
        <v>102</v>
      </c>
      <c r="E42" s="1884"/>
      <c r="F42" s="1224"/>
      <c r="G42" s="1225"/>
      <c r="H42" s="1226">
        <f>IF(G42&lt;&gt;0,G42/F42,0)</f>
        <v>0</v>
      </c>
      <c r="I42" s="1227"/>
      <c r="J42" s="1225"/>
      <c r="K42" s="1226">
        <f>IF(J42&lt;&gt;0,J42/I42,0)</f>
        <v>0</v>
      </c>
      <c r="L42" s="1227"/>
      <c r="M42" s="1225"/>
      <c r="N42" s="1226">
        <f>IF(M42&lt;&gt;0,M42/L42,0)</f>
        <v>0</v>
      </c>
      <c r="O42" s="1227"/>
      <c r="P42" s="1225"/>
      <c r="Q42" s="1226">
        <f>IF(P42&lt;&gt;0,P42/O42,0)</f>
        <v>0</v>
      </c>
      <c r="R42" s="1227"/>
      <c r="S42" s="1225"/>
      <c r="T42" s="1226">
        <f>IF(S42&lt;&gt;0,S42/R42,0)</f>
        <v>0</v>
      </c>
      <c r="U42" s="1227"/>
      <c r="V42" s="1225"/>
      <c r="W42" s="1228">
        <f>IF(V42&lt;&gt;0,V42/U42,0)</f>
        <v>0</v>
      </c>
      <c r="X42" s="1229"/>
      <c r="Y42" s="1230"/>
      <c r="Z42" s="1224"/>
      <c r="AA42" s="1225"/>
      <c r="AB42" s="1226">
        <f>IF(AA42&lt;&gt;0,AA42/Z42,0)</f>
        <v>0</v>
      </c>
      <c r="AC42" s="1227"/>
      <c r="AD42" s="1225"/>
      <c r="AE42" s="1226">
        <f>IF(AD42&lt;&gt;0,AD42/AC42,0)</f>
        <v>0</v>
      </c>
      <c r="AF42" s="1227"/>
      <c r="AG42" s="1225"/>
      <c r="AH42" s="1226">
        <f>IF(AG42&lt;&gt;0,AG42/AF42,0)</f>
        <v>0</v>
      </c>
      <c r="AI42" s="1227"/>
      <c r="AJ42" s="1225"/>
      <c r="AK42" s="1226">
        <f>IF(AJ42&lt;&gt;0,AJ42/AI42,0)</f>
        <v>0</v>
      </c>
      <c r="AL42" s="1227"/>
      <c r="AM42" s="1225"/>
      <c r="AN42" s="1226">
        <f>IF(AM42&lt;&gt;0,AM42/AL42,0)</f>
        <v>0</v>
      </c>
      <c r="AO42" s="1227"/>
      <c r="AP42" s="1225"/>
      <c r="AQ42" s="1228">
        <f>IF(AP42&lt;&gt;0,AP42/AO42,0)</f>
        <v>0</v>
      </c>
      <c r="AR42" s="1229"/>
      <c r="AS42" s="1230"/>
      <c r="AT42" s="1229">
        <f t="shared" si="5"/>
        <v>0</v>
      </c>
      <c r="AU42" s="1230">
        <f t="shared" si="5"/>
        <v>0</v>
      </c>
    </row>
    <row r="43" spans="1:47" s="1212" customFormat="1" ht="38.25" thickBot="1" x14ac:dyDescent="0.3">
      <c r="A43" s="1211"/>
      <c r="C43" s="1885" t="s">
        <v>103</v>
      </c>
      <c r="D43" s="1886"/>
      <c r="E43" s="1887"/>
      <c r="F43" s="1231" t="e">
        <f ca="1">F40+F41-F42</f>
        <v>#REF!</v>
      </c>
      <c r="G43" s="1232" t="e">
        <f ca="1">G40+G41-G42</f>
        <v>#REF!</v>
      </c>
      <c r="H43" s="1233" t="e">
        <f ca="1">IF(G43&lt;&gt;0,G43/F43,0)</f>
        <v>#REF!</v>
      </c>
      <c r="I43" s="1234" t="e">
        <f ca="1">I40+I41-I42</f>
        <v>#REF!</v>
      </c>
      <c r="J43" s="1232" t="e">
        <f ca="1">J40+J41-J42</f>
        <v>#REF!</v>
      </c>
      <c r="K43" s="1233" t="e">
        <f ca="1">IF(J43&lt;&gt;0,J43/I43,0)</f>
        <v>#REF!</v>
      </c>
      <c r="L43" s="1234" t="e">
        <f ca="1">L40+L41-L42</f>
        <v>#REF!</v>
      </c>
      <c r="M43" s="1232" t="e">
        <f ca="1">M40+M41-M42</f>
        <v>#REF!</v>
      </c>
      <c r="N43" s="1233" t="e">
        <f ca="1">IF(M43&lt;&gt;0,M43/L43,0)</f>
        <v>#REF!</v>
      </c>
      <c r="O43" s="1234" t="e">
        <f ca="1">O40+O41-O42</f>
        <v>#REF!</v>
      </c>
      <c r="P43" s="1232" t="e">
        <f ca="1">P40+P41-P42</f>
        <v>#REF!</v>
      </c>
      <c r="Q43" s="1233" t="e">
        <f ca="1">IF(P43&lt;&gt;0,P43/O43,0)</f>
        <v>#REF!</v>
      </c>
      <c r="R43" s="1234" t="e">
        <f ca="1">R40+R41-R42</f>
        <v>#REF!</v>
      </c>
      <c r="S43" s="1232" t="e">
        <f ca="1">S40+S41-S42</f>
        <v>#REF!</v>
      </c>
      <c r="T43" s="1233" t="e">
        <f ca="1">IF(S43&lt;&gt;0,S43/R43,0)</f>
        <v>#REF!</v>
      </c>
      <c r="U43" s="1234" t="e">
        <f ca="1">U40+U41-U42</f>
        <v>#REF!</v>
      </c>
      <c r="V43" s="1232" t="e">
        <f ca="1">V40+V41-V42</f>
        <v>#REF!</v>
      </c>
      <c r="W43" s="1235" t="e">
        <f ca="1">IF(V43&lt;&gt;0,V43/U43,0)</f>
        <v>#REF!</v>
      </c>
      <c r="X43" s="196" t="e">
        <f ca="1">SUMIF(F$6:W$6,X$6,F43:W43)</f>
        <v>#REF!</v>
      </c>
      <c r="Y43" s="197" t="e">
        <f ca="1">SUMIF(F$6:W$6,Y$6,F43:W43)</f>
        <v>#REF!</v>
      </c>
      <c r="Z43" s="1231" t="e">
        <f ca="1">Z40+Z41-Z42</f>
        <v>#REF!</v>
      </c>
      <c r="AA43" s="1232" t="e">
        <f ca="1">AA40+AA41-AA42</f>
        <v>#REF!</v>
      </c>
      <c r="AB43" s="1233" t="e">
        <f ca="1">IF(AA43&lt;&gt;0,AA43/Z43,0)</f>
        <v>#REF!</v>
      </c>
      <c r="AC43" s="1234" t="e">
        <f ca="1">AC40+AC41-AC42</f>
        <v>#REF!</v>
      </c>
      <c r="AD43" s="1232" t="e">
        <f ca="1">AD40+AD41-AD42</f>
        <v>#REF!</v>
      </c>
      <c r="AE43" s="1233" t="e">
        <f ca="1">IF(AD43&lt;&gt;0,AD43/AC43,0)</f>
        <v>#REF!</v>
      </c>
      <c r="AF43" s="1234" t="e">
        <f ca="1">AF40+AF41-AF42</f>
        <v>#REF!</v>
      </c>
      <c r="AG43" s="1232" t="e">
        <f ca="1">AG40+AG41-AG42</f>
        <v>#REF!</v>
      </c>
      <c r="AH43" s="1233" t="e">
        <f ca="1">IF(AG43&lt;&gt;0,AG43/AF43,0)</f>
        <v>#REF!</v>
      </c>
      <c r="AI43" s="1234" t="e">
        <f ca="1">AI40+AI41-AI42</f>
        <v>#REF!</v>
      </c>
      <c r="AJ43" s="1232" t="e">
        <f ca="1">AJ40+AJ41-AJ42</f>
        <v>#REF!</v>
      </c>
      <c r="AK43" s="1233" t="e">
        <f ca="1">IF(AJ43&lt;&gt;0,AJ43/AI43,0)</f>
        <v>#REF!</v>
      </c>
      <c r="AL43" s="1234" t="e">
        <f ca="1">AL40+AL41-AL42</f>
        <v>#REF!</v>
      </c>
      <c r="AM43" s="1232" t="e">
        <f ca="1">AM40+AM41-AM42</f>
        <v>#REF!</v>
      </c>
      <c r="AN43" s="1233" t="e">
        <f ca="1">IF(AM43&lt;&gt;0,AM43/AL43,0)</f>
        <v>#REF!</v>
      </c>
      <c r="AO43" s="1234" t="e">
        <f ca="1">AO40+AO41-AO42</f>
        <v>#REF!</v>
      </c>
      <c r="AP43" s="1232" t="e">
        <f ca="1">AP40+AP41-AP42</f>
        <v>#REF!</v>
      </c>
      <c r="AQ43" s="1235" t="e">
        <f ca="1">IF(AP43&lt;&gt;0,AP43/AO43,0)</f>
        <v>#REF!</v>
      </c>
      <c r="AR43" s="196" t="e">
        <f ca="1">SUMIF(Z$6:AQ$6,AR$6,Z43:AQ43)</f>
        <v>#REF!</v>
      </c>
      <c r="AS43" s="197" t="e">
        <f ca="1">SUMIF(Z$6:AQ$6,AS$6,Z43:AQ43)</f>
        <v>#REF!</v>
      </c>
      <c r="AT43" s="196" t="e">
        <f ca="1">X43+AR43</f>
        <v>#REF!</v>
      </c>
      <c r="AU43" s="197" t="e">
        <f t="shared" ca="1" si="5"/>
        <v>#REF!</v>
      </c>
    </row>
    <row r="44" spans="1:47" ht="33.75" hidden="1" customHeight="1" thickTop="1" x14ac:dyDescent="0.25">
      <c r="C44" s="1867" t="s">
        <v>104</v>
      </c>
      <c r="D44" s="1874" t="s">
        <v>105</v>
      </c>
      <c r="E44" s="1494" t="s">
        <v>106</v>
      </c>
      <c r="F44" s="1495">
        <v>1</v>
      </c>
      <c r="G44" s="1496">
        <v>1</v>
      </c>
      <c r="H44" s="1497"/>
      <c r="I44" s="1498">
        <v>1</v>
      </c>
      <c r="J44" s="1496">
        <v>1</v>
      </c>
      <c r="K44" s="1497"/>
      <c r="L44" s="1498">
        <v>1</v>
      </c>
      <c r="M44" s="1496">
        <v>1</v>
      </c>
      <c r="N44" s="1497"/>
      <c r="O44" s="1498">
        <v>1</v>
      </c>
      <c r="P44" s="1496">
        <v>1</v>
      </c>
      <c r="Q44" s="1497"/>
      <c r="R44" s="1498">
        <v>1</v>
      </c>
      <c r="S44" s="1496">
        <v>1</v>
      </c>
      <c r="T44" s="1497"/>
      <c r="U44" s="1498">
        <v>1</v>
      </c>
      <c r="V44" s="1496">
        <v>1</v>
      </c>
      <c r="W44" s="1499"/>
      <c r="X44" s="1500"/>
      <c r="Y44" s="1501"/>
      <c r="Z44" s="1495">
        <v>1</v>
      </c>
      <c r="AA44" s="1496">
        <v>1</v>
      </c>
      <c r="AB44" s="1497"/>
      <c r="AC44" s="1498">
        <v>1</v>
      </c>
      <c r="AD44" s="1496">
        <v>1</v>
      </c>
      <c r="AE44" s="1497"/>
      <c r="AF44" s="1498">
        <v>1</v>
      </c>
      <c r="AG44" s="1496">
        <v>1</v>
      </c>
      <c r="AH44" s="1497"/>
      <c r="AI44" s="1498">
        <v>1</v>
      </c>
      <c r="AJ44" s="1496">
        <v>1</v>
      </c>
      <c r="AK44" s="1497"/>
      <c r="AL44" s="1498">
        <v>1</v>
      </c>
      <c r="AM44" s="1496">
        <v>1</v>
      </c>
      <c r="AN44" s="1497"/>
      <c r="AO44" s="1498">
        <v>1</v>
      </c>
      <c r="AP44" s="1496">
        <v>1</v>
      </c>
      <c r="AQ44" s="1499"/>
      <c r="AR44" s="1500"/>
      <c r="AS44" s="1501"/>
      <c r="AT44" s="1500"/>
      <c r="AU44" s="1501"/>
    </row>
    <row r="45" spans="1:47" ht="33.75" hidden="1" customHeight="1" x14ac:dyDescent="0.25">
      <c r="C45" s="1873"/>
      <c r="D45" s="1875"/>
      <c r="E45" s="1223" t="s">
        <v>107</v>
      </c>
      <c r="F45" s="1236">
        <v>3</v>
      </c>
      <c r="G45" s="1237">
        <f t="shared" ref="G45:G52" si="6">F45+G63</f>
        <v>3</v>
      </c>
      <c r="H45" s="1238"/>
      <c r="I45" s="1239">
        <v>3</v>
      </c>
      <c r="J45" s="1237">
        <f t="shared" ref="J45:J52" si="7">G45+J63</f>
        <v>3</v>
      </c>
      <c r="K45" s="1238"/>
      <c r="L45" s="1239">
        <v>3</v>
      </c>
      <c r="M45" s="1237">
        <f t="shared" ref="M45:M52" si="8">J45+M63</f>
        <v>3</v>
      </c>
      <c r="N45" s="1238"/>
      <c r="O45" s="1239">
        <v>3</v>
      </c>
      <c r="P45" s="1237">
        <f t="shared" ref="P45:P52" si="9">M45+P63</f>
        <v>3</v>
      </c>
      <c r="Q45" s="1238"/>
      <c r="R45" s="1239">
        <v>3</v>
      </c>
      <c r="S45" s="1237">
        <f t="shared" ref="S45:S52" si="10">P45+S63</f>
        <v>3</v>
      </c>
      <c r="T45" s="1238"/>
      <c r="U45" s="1239">
        <v>3</v>
      </c>
      <c r="V45" s="1237">
        <f t="shared" ref="V45:V52" si="11">S45+V63</f>
        <v>3</v>
      </c>
      <c r="W45" s="1240"/>
      <c r="X45" s="1229"/>
      <c r="Y45" s="1230"/>
      <c r="Z45" s="1236">
        <v>3</v>
      </c>
      <c r="AA45" s="1237">
        <f t="shared" ref="AA45:AA52" si="12">V45+AA63</f>
        <v>3</v>
      </c>
      <c r="AB45" s="1238"/>
      <c r="AC45" s="1239">
        <v>3</v>
      </c>
      <c r="AD45" s="1237">
        <f t="shared" ref="AD45:AD52" si="13">AA45+AD63</f>
        <v>3</v>
      </c>
      <c r="AE45" s="1238"/>
      <c r="AF45" s="1239">
        <v>3</v>
      </c>
      <c r="AG45" s="1237">
        <f t="shared" ref="AG45:AG52" si="14">AD45+AG63</f>
        <v>3</v>
      </c>
      <c r="AH45" s="1238"/>
      <c r="AI45" s="1239">
        <v>3</v>
      </c>
      <c r="AJ45" s="1237">
        <f t="shared" ref="AJ45:AJ52" si="15">AG45+AJ63</f>
        <v>3</v>
      </c>
      <c r="AK45" s="1238"/>
      <c r="AL45" s="1239">
        <v>3</v>
      </c>
      <c r="AM45" s="1237">
        <f t="shared" ref="AM45:AM52" si="16">AJ45+AM63</f>
        <v>3</v>
      </c>
      <c r="AN45" s="1238"/>
      <c r="AO45" s="1239">
        <v>3</v>
      </c>
      <c r="AP45" s="1237">
        <f t="shared" ref="AP45:AP52" si="17">AM45+AP63</f>
        <v>3</v>
      </c>
      <c r="AQ45" s="1240"/>
      <c r="AR45" s="1229"/>
      <c r="AS45" s="1230"/>
      <c r="AT45" s="1229"/>
      <c r="AU45" s="1230"/>
    </row>
    <row r="46" spans="1:47" ht="33.75" hidden="1" customHeight="1" x14ac:dyDescent="0.25">
      <c r="C46" s="1873"/>
      <c r="D46" s="1875"/>
      <c r="E46" s="1223" t="s">
        <v>108</v>
      </c>
      <c r="F46" s="1236">
        <v>2</v>
      </c>
      <c r="G46" s="1237">
        <f t="shared" si="6"/>
        <v>2</v>
      </c>
      <c r="H46" s="1238"/>
      <c r="I46" s="1239">
        <v>2</v>
      </c>
      <c r="J46" s="1237">
        <f t="shared" si="7"/>
        <v>2</v>
      </c>
      <c r="K46" s="1238"/>
      <c r="L46" s="1239">
        <v>2</v>
      </c>
      <c r="M46" s="1237">
        <f t="shared" si="8"/>
        <v>2</v>
      </c>
      <c r="N46" s="1238"/>
      <c r="O46" s="1239">
        <v>2</v>
      </c>
      <c r="P46" s="1237">
        <f t="shared" si="9"/>
        <v>2</v>
      </c>
      <c r="Q46" s="1238"/>
      <c r="R46" s="1239">
        <v>2</v>
      </c>
      <c r="S46" s="1237">
        <f t="shared" si="10"/>
        <v>2</v>
      </c>
      <c r="T46" s="1238"/>
      <c r="U46" s="1239">
        <v>2</v>
      </c>
      <c r="V46" s="1237">
        <f t="shared" si="11"/>
        <v>2</v>
      </c>
      <c r="W46" s="1240"/>
      <c r="X46" s="1229"/>
      <c r="Y46" s="1230"/>
      <c r="Z46" s="1236">
        <v>2</v>
      </c>
      <c r="AA46" s="1237">
        <f t="shared" si="12"/>
        <v>2</v>
      </c>
      <c r="AB46" s="1238"/>
      <c r="AC46" s="1239">
        <v>2</v>
      </c>
      <c r="AD46" s="1237">
        <f t="shared" si="13"/>
        <v>2</v>
      </c>
      <c r="AE46" s="1238"/>
      <c r="AF46" s="1239">
        <v>2</v>
      </c>
      <c r="AG46" s="1237">
        <f t="shared" si="14"/>
        <v>2</v>
      </c>
      <c r="AH46" s="1238"/>
      <c r="AI46" s="1239">
        <v>2</v>
      </c>
      <c r="AJ46" s="1237">
        <f t="shared" si="15"/>
        <v>2</v>
      </c>
      <c r="AK46" s="1238"/>
      <c r="AL46" s="1239">
        <v>2</v>
      </c>
      <c r="AM46" s="1237">
        <f t="shared" si="16"/>
        <v>2</v>
      </c>
      <c r="AN46" s="1238"/>
      <c r="AO46" s="1239">
        <v>2</v>
      </c>
      <c r="AP46" s="1237">
        <f t="shared" si="17"/>
        <v>2</v>
      </c>
      <c r="AQ46" s="1240"/>
      <c r="AR46" s="1229"/>
      <c r="AS46" s="1230"/>
      <c r="AT46" s="1229"/>
      <c r="AU46" s="1230"/>
    </row>
    <row r="47" spans="1:47" ht="33.75" hidden="1" customHeight="1" x14ac:dyDescent="0.25">
      <c r="C47" s="1873"/>
      <c r="D47" s="1875"/>
      <c r="E47" s="1223" t="s">
        <v>109</v>
      </c>
      <c r="F47" s="1236">
        <v>1</v>
      </c>
      <c r="G47" s="1237">
        <f t="shared" si="6"/>
        <v>1</v>
      </c>
      <c r="H47" s="1238"/>
      <c r="I47" s="1239">
        <v>1</v>
      </c>
      <c r="J47" s="1237">
        <f t="shared" si="7"/>
        <v>1</v>
      </c>
      <c r="K47" s="1238"/>
      <c r="L47" s="1239">
        <v>1</v>
      </c>
      <c r="M47" s="1237">
        <f t="shared" si="8"/>
        <v>1</v>
      </c>
      <c r="N47" s="1238"/>
      <c r="O47" s="1239">
        <v>1</v>
      </c>
      <c r="P47" s="1237">
        <f t="shared" si="9"/>
        <v>1</v>
      </c>
      <c r="Q47" s="1238"/>
      <c r="R47" s="1239">
        <v>1</v>
      </c>
      <c r="S47" s="1237">
        <f t="shared" si="10"/>
        <v>1</v>
      </c>
      <c r="T47" s="1238"/>
      <c r="U47" s="1239">
        <v>1</v>
      </c>
      <c r="V47" s="1237">
        <f t="shared" si="11"/>
        <v>1</v>
      </c>
      <c r="W47" s="1240"/>
      <c r="X47" s="1229"/>
      <c r="Y47" s="1230"/>
      <c r="Z47" s="1236">
        <v>1</v>
      </c>
      <c r="AA47" s="1237">
        <f t="shared" si="12"/>
        <v>1</v>
      </c>
      <c r="AB47" s="1238"/>
      <c r="AC47" s="1239">
        <v>1</v>
      </c>
      <c r="AD47" s="1237">
        <f t="shared" si="13"/>
        <v>1</v>
      </c>
      <c r="AE47" s="1238"/>
      <c r="AF47" s="1239">
        <v>1</v>
      </c>
      <c r="AG47" s="1237">
        <f t="shared" si="14"/>
        <v>1</v>
      </c>
      <c r="AH47" s="1238"/>
      <c r="AI47" s="1239">
        <v>1</v>
      </c>
      <c r="AJ47" s="1237">
        <f t="shared" si="15"/>
        <v>1</v>
      </c>
      <c r="AK47" s="1238"/>
      <c r="AL47" s="1239">
        <v>1</v>
      </c>
      <c r="AM47" s="1237">
        <f t="shared" si="16"/>
        <v>1</v>
      </c>
      <c r="AN47" s="1238"/>
      <c r="AO47" s="1239">
        <v>1</v>
      </c>
      <c r="AP47" s="1237">
        <f t="shared" si="17"/>
        <v>1</v>
      </c>
      <c r="AQ47" s="1240"/>
      <c r="AR47" s="1229"/>
      <c r="AS47" s="1230"/>
      <c r="AT47" s="1229"/>
      <c r="AU47" s="1230"/>
    </row>
    <row r="48" spans="1:47" ht="33.75" hidden="1" customHeight="1" x14ac:dyDescent="0.25">
      <c r="C48" s="1873"/>
      <c r="D48" s="1875"/>
      <c r="E48" s="1223" t="s">
        <v>110</v>
      </c>
      <c r="F48" s="1236">
        <v>0</v>
      </c>
      <c r="G48" s="1237">
        <f t="shared" si="6"/>
        <v>0</v>
      </c>
      <c r="H48" s="1238"/>
      <c r="I48" s="1239">
        <v>0</v>
      </c>
      <c r="J48" s="1237">
        <f t="shared" si="7"/>
        <v>0</v>
      </c>
      <c r="K48" s="1238"/>
      <c r="L48" s="1239">
        <v>0</v>
      </c>
      <c r="M48" s="1237">
        <f t="shared" si="8"/>
        <v>0</v>
      </c>
      <c r="N48" s="1238"/>
      <c r="O48" s="1239">
        <v>0</v>
      </c>
      <c r="P48" s="1237">
        <f t="shared" si="9"/>
        <v>0</v>
      </c>
      <c r="Q48" s="1238"/>
      <c r="R48" s="1239">
        <v>0</v>
      </c>
      <c r="S48" s="1237">
        <f t="shared" si="10"/>
        <v>0</v>
      </c>
      <c r="T48" s="1238"/>
      <c r="U48" s="1239">
        <v>0</v>
      </c>
      <c r="V48" s="1237">
        <f t="shared" si="11"/>
        <v>0</v>
      </c>
      <c r="W48" s="1240"/>
      <c r="X48" s="1229"/>
      <c r="Y48" s="1230"/>
      <c r="Z48" s="1236">
        <v>0</v>
      </c>
      <c r="AA48" s="1237">
        <f t="shared" si="12"/>
        <v>0</v>
      </c>
      <c r="AB48" s="1238"/>
      <c r="AC48" s="1239">
        <v>0</v>
      </c>
      <c r="AD48" s="1237">
        <f t="shared" si="13"/>
        <v>0</v>
      </c>
      <c r="AE48" s="1238"/>
      <c r="AF48" s="1239">
        <v>0</v>
      </c>
      <c r="AG48" s="1237">
        <f t="shared" si="14"/>
        <v>0</v>
      </c>
      <c r="AH48" s="1238"/>
      <c r="AI48" s="1239">
        <v>0</v>
      </c>
      <c r="AJ48" s="1237">
        <f t="shared" si="15"/>
        <v>0</v>
      </c>
      <c r="AK48" s="1238"/>
      <c r="AL48" s="1239">
        <v>0</v>
      </c>
      <c r="AM48" s="1237">
        <f t="shared" si="16"/>
        <v>0</v>
      </c>
      <c r="AN48" s="1238"/>
      <c r="AO48" s="1239">
        <v>0</v>
      </c>
      <c r="AP48" s="1237">
        <f t="shared" si="17"/>
        <v>0</v>
      </c>
      <c r="AQ48" s="1240"/>
      <c r="AR48" s="1229"/>
      <c r="AS48" s="1230"/>
      <c r="AT48" s="1229"/>
      <c r="AU48" s="1230"/>
    </row>
    <row r="49" spans="1:64" ht="33.75" hidden="1" customHeight="1" x14ac:dyDescent="0.25">
      <c r="C49" s="1873"/>
      <c r="D49" s="1875"/>
      <c r="E49" s="1223" t="s">
        <v>111</v>
      </c>
      <c r="F49" s="1236">
        <v>0</v>
      </c>
      <c r="G49" s="1237">
        <f t="shared" si="6"/>
        <v>0</v>
      </c>
      <c r="H49" s="1238"/>
      <c r="I49" s="1239">
        <v>0</v>
      </c>
      <c r="J49" s="1237">
        <f t="shared" si="7"/>
        <v>0</v>
      </c>
      <c r="K49" s="1238"/>
      <c r="L49" s="1239">
        <v>0</v>
      </c>
      <c r="M49" s="1237">
        <f t="shared" si="8"/>
        <v>0</v>
      </c>
      <c r="N49" s="1238"/>
      <c r="O49" s="1239">
        <v>0</v>
      </c>
      <c r="P49" s="1237">
        <f t="shared" si="9"/>
        <v>0</v>
      </c>
      <c r="Q49" s="1238"/>
      <c r="R49" s="1239">
        <v>0</v>
      </c>
      <c r="S49" s="1237">
        <f t="shared" si="10"/>
        <v>0</v>
      </c>
      <c r="T49" s="1238"/>
      <c r="U49" s="1239">
        <v>0</v>
      </c>
      <c r="V49" s="1237">
        <f t="shared" si="11"/>
        <v>0</v>
      </c>
      <c r="W49" s="1240"/>
      <c r="X49" s="1229"/>
      <c r="Y49" s="1230"/>
      <c r="Z49" s="1236">
        <v>0</v>
      </c>
      <c r="AA49" s="1237">
        <f t="shared" si="12"/>
        <v>0</v>
      </c>
      <c r="AB49" s="1238"/>
      <c r="AC49" s="1239">
        <v>0</v>
      </c>
      <c r="AD49" s="1237">
        <f t="shared" si="13"/>
        <v>0</v>
      </c>
      <c r="AE49" s="1238"/>
      <c r="AF49" s="1239">
        <v>0</v>
      </c>
      <c r="AG49" s="1237">
        <f t="shared" si="14"/>
        <v>0</v>
      </c>
      <c r="AH49" s="1238"/>
      <c r="AI49" s="1239">
        <v>0</v>
      </c>
      <c r="AJ49" s="1237">
        <f t="shared" si="15"/>
        <v>0</v>
      </c>
      <c r="AK49" s="1238"/>
      <c r="AL49" s="1239">
        <v>0</v>
      </c>
      <c r="AM49" s="1237">
        <f t="shared" si="16"/>
        <v>0</v>
      </c>
      <c r="AN49" s="1238"/>
      <c r="AO49" s="1239">
        <v>0</v>
      </c>
      <c r="AP49" s="1237">
        <f t="shared" si="17"/>
        <v>0</v>
      </c>
      <c r="AQ49" s="1240"/>
      <c r="AR49" s="1229"/>
      <c r="AS49" s="1230"/>
      <c r="AT49" s="1229"/>
      <c r="AU49" s="1230"/>
    </row>
    <row r="50" spans="1:64" ht="33.75" hidden="1" customHeight="1" x14ac:dyDescent="0.25">
      <c r="C50" s="1873"/>
      <c r="D50" s="1875"/>
      <c r="E50" s="1223" t="s">
        <v>112</v>
      </c>
      <c r="F50" s="1236">
        <v>0</v>
      </c>
      <c r="G50" s="1237">
        <f t="shared" si="6"/>
        <v>0</v>
      </c>
      <c r="H50" s="1238"/>
      <c r="I50" s="1239">
        <v>0</v>
      </c>
      <c r="J50" s="1237">
        <f t="shared" si="7"/>
        <v>0</v>
      </c>
      <c r="K50" s="1238"/>
      <c r="L50" s="1239">
        <v>0</v>
      </c>
      <c r="M50" s="1237">
        <f t="shared" si="8"/>
        <v>0</v>
      </c>
      <c r="N50" s="1238"/>
      <c r="O50" s="1239">
        <v>0</v>
      </c>
      <c r="P50" s="1237">
        <f t="shared" si="9"/>
        <v>0</v>
      </c>
      <c r="Q50" s="1238"/>
      <c r="R50" s="1239">
        <v>0</v>
      </c>
      <c r="S50" s="1237">
        <f t="shared" si="10"/>
        <v>0</v>
      </c>
      <c r="T50" s="1238"/>
      <c r="U50" s="1239">
        <v>0</v>
      </c>
      <c r="V50" s="1237">
        <f t="shared" si="11"/>
        <v>0</v>
      </c>
      <c r="W50" s="1240"/>
      <c r="X50" s="1229"/>
      <c r="Y50" s="1230"/>
      <c r="Z50" s="1236">
        <v>0</v>
      </c>
      <c r="AA50" s="1237">
        <f t="shared" si="12"/>
        <v>0</v>
      </c>
      <c r="AB50" s="1238"/>
      <c r="AC50" s="1239">
        <v>0</v>
      </c>
      <c r="AD50" s="1237">
        <f t="shared" si="13"/>
        <v>0</v>
      </c>
      <c r="AE50" s="1238"/>
      <c r="AF50" s="1239">
        <v>0</v>
      </c>
      <c r="AG50" s="1237">
        <f t="shared" si="14"/>
        <v>0</v>
      </c>
      <c r="AH50" s="1238"/>
      <c r="AI50" s="1239">
        <v>0</v>
      </c>
      <c r="AJ50" s="1237">
        <f t="shared" si="15"/>
        <v>0</v>
      </c>
      <c r="AK50" s="1238"/>
      <c r="AL50" s="1239">
        <v>0</v>
      </c>
      <c r="AM50" s="1237">
        <f t="shared" si="16"/>
        <v>0</v>
      </c>
      <c r="AN50" s="1238"/>
      <c r="AO50" s="1239">
        <v>0</v>
      </c>
      <c r="AP50" s="1237">
        <f t="shared" si="17"/>
        <v>0</v>
      </c>
      <c r="AQ50" s="1240"/>
      <c r="AR50" s="1229"/>
      <c r="AS50" s="1230"/>
      <c r="AT50" s="1229"/>
      <c r="AU50" s="1230"/>
    </row>
    <row r="51" spans="1:64" ht="33.75" hidden="1" customHeight="1" x14ac:dyDescent="0.25">
      <c r="C51" s="1873"/>
      <c r="D51" s="1875"/>
      <c r="E51" s="1223" t="s">
        <v>113</v>
      </c>
      <c r="F51" s="1236">
        <v>1</v>
      </c>
      <c r="G51" s="1237">
        <f t="shared" si="6"/>
        <v>1</v>
      </c>
      <c r="H51" s="1238"/>
      <c r="I51" s="1239">
        <v>1</v>
      </c>
      <c r="J51" s="1237">
        <f t="shared" si="7"/>
        <v>1</v>
      </c>
      <c r="K51" s="1238"/>
      <c r="L51" s="1239">
        <v>1</v>
      </c>
      <c r="M51" s="1237">
        <f t="shared" si="8"/>
        <v>1</v>
      </c>
      <c r="N51" s="1238"/>
      <c r="O51" s="1239">
        <v>1</v>
      </c>
      <c r="P51" s="1237">
        <f t="shared" si="9"/>
        <v>1</v>
      </c>
      <c r="Q51" s="1238"/>
      <c r="R51" s="1239">
        <v>1</v>
      </c>
      <c r="S51" s="1237">
        <f t="shared" si="10"/>
        <v>1</v>
      </c>
      <c r="T51" s="1238"/>
      <c r="U51" s="1239">
        <v>1</v>
      </c>
      <c r="V51" s="1237">
        <f t="shared" si="11"/>
        <v>1</v>
      </c>
      <c r="W51" s="1240"/>
      <c r="X51" s="1229"/>
      <c r="Y51" s="1230"/>
      <c r="Z51" s="1236">
        <v>1</v>
      </c>
      <c r="AA51" s="1237">
        <f t="shared" si="12"/>
        <v>1</v>
      </c>
      <c r="AB51" s="1238"/>
      <c r="AC51" s="1239">
        <v>1</v>
      </c>
      <c r="AD51" s="1237">
        <f t="shared" si="13"/>
        <v>1</v>
      </c>
      <c r="AE51" s="1238"/>
      <c r="AF51" s="1239">
        <v>1</v>
      </c>
      <c r="AG51" s="1237">
        <f t="shared" si="14"/>
        <v>1</v>
      </c>
      <c r="AH51" s="1238"/>
      <c r="AI51" s="1239">
        <v>1</v>
      </c>
      <c r="AJ51" s="1237">
        <f t="shared" si="15"/>
        <v>1</v>
      </c>
      <c r="AK51" s="1238"/>
      <c r="AL51" s="1239">
        <v>1</v>
      </c>
      <c r="AM51" s="1237">
        <f t="shared" si="16"/>
        <v>1</v>
      </c>
      <c r="AN51" s="1238"/>
      <c r="AO51" s="1239">
        <v>1</v>
      </c>
      <c r="AP51" s="1237">
        <f t="shared" si="17"/>
        <v>1</v>
      </c>
      <c r="AQ51" s="1240"/>
      <c r="AR51" s="1229"/>
      <c r="AS51" s="1230"/>
      <c r="AT51" s="1229"/>
      <c r="AU51" s="1230"/>
    </row>
    <row r="52" spans="1:64" ht="33.75" hidden="1" customHeight="1" x14ac:dyDescent="0.25">
      <c r="C52" s="1873"/>
      <c r="D52" s="1875"/>
      <c r="E52" s="1223" t="s">
        <v>114</v>
      </c>
      <c r="F52" s="1236">
        <v>0</v>
      </c>
      <c r="G52" s="1237">
        <f t="shared" si="6"/>
        <v>0</v>
      </c>
      <c r="H52" s="1238"/>
      <c r="I52" s="1239">
        <v>0</v>
      </c>
      <c r="J52" s="1237">
        <f t="shared" si="7"/>
        <v>0</v>
      </c>
      <c r="K52" s="1238"/>
      <c r="L52" s="1239">
        <v>0</v>
      </c>
      <c r="M52" s="1237">
        <f t="shared" si="8"/>
        <v>0</v>
      </c>
      <c r="N52" s="1238"/>
      <c r="O52" s="1239">
        <v>0</v>
      </c>
      <c r="P52" s="1237">
        <f t="shared" si="9"/>
        <v>0</v>
      </c>
      <c r="Q52" s="1238"/>
      <c r="R52" s="1239">
        <v>0</v>
      </c>
      <c r="S52" s="1237">
        <f t="shared" si="10"/>
        <v>0</v>
      </c>
      <c r="T52" s="1238"/>
      <c r="U52" s="1239">
        <v>0</v>
      </c>
      <c r="V52" s="1237">
        <f t="shared" si="11"/>
        <v>0</v>
      </c>
      <c r="W52" s="1240"/>
      <c r="X52" s="1229"/>
      <c r="Y52" s="1230"/>
      <c r="Z52" s="1236">
        <v>0</v>
      </c>
      <c r="AA52" s="1237">
        <f t="shared" si="12"/>
        <v>0</v>
      </c>
      <c r="AB52" s="1238"/>
      <c r="AC52" s="1239">
        <v>0</v>
      </c>
      <c r="AD52" s="1237">
        <f t="shared" si="13"/>
        <v>0</v>
      </c>
      <c r="AE52" s="1238"/>
      <c r="AF52" s="1239">
        <v>0</v>
      </c>
      <c r="AG52" s="1237">
        <f t="shared" si="14"/>
        <v>0</v>
      </c>
      <c r="AH52" s="1238"/>
      <c r="AI52" s="1239">
        <v>0</v>
      </c>
      <c r="AJ52" s="1237">
        <f t="shared" si="15"/>
        <v>0</v>
      </c>
      <c r="AK52" s="1238"/>
      <c r="AL52" s="1239">
        <v>0</v>
      </c>
      <c r="AM52" s="1237">
        <f t="shared" si="16"/>
        <v>0</v>
      </c>
      <c r="AN52" s="1238"/>
      <c r="AO52" s="1239">
        <v>0</v>
      </c>
      <c r="AP52" s="1237">
        <f t="shared" si="17"/>
        <v>0</v>
      </c>
      <c r="AQ52" s="1240"/>
      <c r="AR52" s="1229"/>
      <c r="AS52" s="1230"/>
      <c r="AT52" s="1229"/>
      <c r="AU52" s="1230"/>
    </row>
    <row r="53" spans="1:64" ht="33.75" hidden="1" customHeight="1" x14ac:dyDescent="0.25">
      <c r="C53" s="1873"/>
      <c r="D53" s="1876" t="s">
        <v>115</v>
      </c>
      <c r="E53" s="1877"/>
      <c r="F53" s="1236">
        <f>SUM(F44:F52)</f>
        <v>8</v>
      </c>
      <c r="G53" s="1237">
        <f>SUM(G44:G52)</f>
        <v>8</v>
      </c>
      <c r="H53" s="1238"/>
      <c r="I53" s="1239">
        <f>SUM(I44:I52)</f>
        <v>8</v>
      </c>
      <c r="J53" s="1237">
        <f>SUM(J44:J52)</f>
        <v>8</v>
      </c>
      <c r="K53" s="1238"/>
      <c r="L53" s="1239">
        <f>SUM(L44:L52)</f>
        <v>8</v>
      </c>
      <c r="M53" s="1237">
        <f>SUM(M44:M52)</f>
        <v>8</v>
      </c>
      <c r="N53" s="1238"/>
      <c r="O53" s="1239">
        <f>SUM(O44:O52)</f>
        <v>8</v>
      </c>
      <c r="P53" s="1237">
        <f>SUM(P44:P52)</f>
        <v>8</v>
      </c>
      <c r="Q53" s="1238"/>
      <c r="R53" s="1239">
        <f>SUM(R44:R52)</f>
        <v>8</v>
      </c>
      <c r="S53" s="1237">
        <f>SUM(S44:S52)</f>
        <v>8</v>
      </c>
      <c r="T53" s="1238"/>
      <c r="U53" s="1239">
        <f>SUM(U44:U52)</f>
        <v>8</v>
      </c>
      <c r="V53" s="1237">
        <f>SUM(V44:V52)</f>
        <v>8</v>
      </c>
      <c r="W53" s="1240"/>
      <c r="X53" s="1491">
        <f>SUMIF(F$6:W$6,X$6,F53:W53)</f>
        <v>48</v>
      </c>
      <c r="Y53" s="1492">
        <f>SUMIF(F$6:W$6,Y$6,F53:W53)</f>
        <v>48</v>
      </c>
      <c r="Z53" s="1236">
        <f>SUM(Z44:Z52)</f>
        <v>8</v>
      </c>
      <c r="AA53" s="1237">
        <f>SUM(AA44:AA52)</f>
        <v>8</v>
      </c>
      <c r="AB53" s="1238"/>
      <c r="AC53" s="1239">
        <f>SUM(AC44:AC52)</f>
        <v>8</v>
      </c>
      <c r="AD53" s="1237">
        <f>SUM(AD44:AD52)</f>
        <v>8</v>
      </c>
      <c r="AE53" s="1238"/>
      <c r="AF53" s="1239">
        <f>SUM(AF44:AF52)</f>
        <v>8</v>
      </c>
      <c r="AG53" s="1237">
        <f>SUM(AG44:AG52)</f>
        <v>8</v>
      </c>
      <c r="AH53" s="1238"/>
      <c r="AI53" s="1239">
        <f>SUM(AI44:AI52)</f>
        <v>8</v>
      </c>
      <c r="AJ53" s="1237">
        <f>SUM(AJ44:AJ52)</f>
        <v>8</v>
      </c>
      <c r="AK53" s="1238"/>
      <c r="AL53" s="1239">
        <f>SUM(AL44:AL52)</f>
        <v>8</v>
      </c>
      <c r="AM53" s="1237">
        <f>SUM(AM44:AM52)</f>
        <v>8</v>
      </c>
      <c r="AN53" s="1238"/>
      <c r="AO53" s="1239">
        <f>SUM(AO44:AO52)</f>
        <v>8</v>
      </c>
      <c r="AP53" s="1237">
        <f>SUM(AP44:AP52)</f>
        <v>8</v>
      </c>
      <c r="AQ53" s="1240"/>
      <c r="AR53" s="1229"/>
      <c r="AS53" s="1230"/>
      <c r="AT53" s="1229"/>
      <c r="AU53" s="1230"/>
    </row>
    <row r="54" spans="1:64" ht="33.75" hidden="1" customHeight="1" x14ac:dyDescent="0.25">
      <c r="C54" s="1873"/>
      <c r="D54" s="1863" t="s">
        <v>116</v>
      </c>
      <c r="E54" s="1864"/>
      <c r="F54" s="1224" t="e">
        <f ca="1">F23/F53</f>
        <v>#REF!</v>
      </c>
      <c r="G54" s="1225" t="e">
        <f ca="1">G23/G53</f>
        <v>#REF!</v>
      </c>
      <c r="H54" s="1238"/>
      <c r="I54" s="1227" t="e">
        <f ca="1">I23/I53</f>
        <v>#REF!</v>
      </c>
      <c r="J54" s="1225" t="e">
        <f ca="1">J23/J53</f>
        <v>#REF!</v>
      </c>
      <c r="K54" s="1238"/>
      <c r="L54" s="1227" t="e">
        <f ca="1">L23/L53</f>
        <v>#REF!</v>
      </c>
      <c r="M54" s="1225" t="e">
        <f ca="1">M23/M53</f>
        <v>#REF!</v>
      </c>
      <c r="N54" s="1238"/>
      <c r="O54" s="1227" t="e">
        <f ca="1">O23/O53</f>
        <v>#REF!</v>
      </c>
      <c r="P54" s="1225" t="e">
        <f ca="1">P23/P53</f>
        <v>#REF!</v>
      </c>
      <c r="Q54" s="1238"/>
      <c r="R54" s="1227" t="e">
        <f ca="1">R23/R53</f>
        <v>#REF!</v>
      </c>
      <c r="S54" s="1225" t="e">
        <f ca="1">S23/S53</f>
        <v>#REF!</v>
      </c>
      <c r="T54" s="1238"/>
      <c r="U54" s="1227" t="e">
        <f ca="1">U23/U53</f>
        <v>#REF!</v>
      </c>
      <c r="V54" s="1225" t="e">
        <f ca="1">V23/V53</f>
        <v>#REF!</v>
      </c>
      <c r="W54" s="1240"/>
      <c r="X54" s="1229"/>
      <c r="Y54" s="1230"/>
      <c r="Z54" s="1224" t="e">
        <f ca="1">Z23/Z53</f>
        <v>#REF!</v>
      </c>
      <c r="AA54" s="1225" t="e">
        <f ca="1">AA23/AA53</f>
        <v>#REF!</v>
      </c>
      <c r="AB54" s="1238"/>
      <c r="AC54" s="1227" t="e">
        <f ca="1">AC23/AC53</f>
        <v>#REF!</v>
      </c>
      <c r="AD54" s="1225" t="e">
        <f ca="1">AD23/AD53</f>
        <v>#REF!</v>
      </c>
      <c r="AE54" s="1238"/>
      <c r="AF54" s="1227" t="e">
        <f ca="1">AF23/AF53</f>
        <v>#REF!</v>
      </c>
      <c r="AG54" s="1225" t="e">
        <f ca="1">AG23/AG53</f>
        <v>#REF!</v>
      </c>
      <c r="AH54" s="1238"/>
      <c r="AI54" s="1227" t="e">
        <f ca="1">AI23/AI53</f>
        <v>#REF!</v>
      </c>
      <c r="AJ54" s="1225" t="e">
        <f ca="1">AJ23/AJ53</f>
        <v>#REF!</v>
      </c>
      <c r="AK54" s="1238"/>
      <c r="AL54" s="1227" t="e">
        <f ca="1">AL23/AL53</f>
        <v>#REF!</v>
      </c>
      <c r="AM54" s="1225" t="e">
        <f ca="1">AM23/AM53</f>
        <v>#REF!</v>
      </c>
      <c r="AN54" s="1238"/>
      <c r="AO54" s="1227" t="e">
        <f ca="1">AO23/AO53</f>
        <v>#REF!</v>
      </c>
      <c r="AP54" s="1225" t="e">
        <f ca="1">AP23/AP53</f>
        <v>#REF!</v>
      </c>
      <c r="AQ54" s="1240"/>
      <c r="AR54" s="1229"/>
      <c r="AS54" s="1230"/>
      <c r="AT54" s="1229"/>
      <c r="AU54" s="1230"/>
    </row>
    <row r="55" spans="1:64" ht="33.75" hidden="1" customHeight="1" x14ac:dyDescent="0.25">
      <c r="C55" s="1873"/>
      <c r="D55" s="1863" t="s">
        <v>117</v>
      </c>
      <c r="E55" s="1864"/>
      <c r="F55" s="1224">
        <f>F39/F53</f>
        <v>54063</v>
      </c>
      <c r="G55" s="1225">
        <f>G39/G53</f>
        <v>54063</v>
      </c>
      <c r="H55" s="1238"/>
      <c r="I55" s="1227">
        <f>I39/I53</f>
        <v>54063</v>
      </c>
      <c r="J55" s="1225">
        <f>J39/J53</f>
        <v>54063</v>
      </c>
      <c r="K55" s="1238"/>
      <c r="L55" s="1227">
        <f>L39/L53</f>
        <v>54063</v>
      </c>
      <c r="M55" s="1225">
        <f>M39/M53</f>
        <v>54063</v>
      </c>
      <c r="N55" s="1238"/>
      <c r="O55" s="1227">
        <f>O39/O53</f>
        <v>54063</v>
      </c>
      <c r="P55" s="1225">
        <f>P39/P53</f>
        <v>54063</v>
      </c>
      <c r="Q55" s="1238"/>
      <c r="R55" s="1227">
        <f>R39/R53</f>
        <v>54063</v>
      </c>
      <c r="S55" s="1225">
        <f>S39/S53</f>
        <v>54063</v>
      </c>
      <c r="T55" s="1238"/>
      <c r="U55" s="1227">
        <f>U39/U53</f>
        <v>54063</v>
      </c>
      <c r="V55" s="1225">
        <f>V39/V53</f>
        <v>54063</v>
      </c>
      <c r="W55" s="1240"/>
      <c r="X55" s="1229"/>
      <c r="Y55" s="1230"/>
      <c r="Z55" s="1224">
        <f>Z39/Z53</f>
        <v>54063</v>
      </c>
      <c r="AA55" s="1225">
        <f>AA39/AA53</f>
        <v>54063</v>
      </c>
      <c r="AB55" s="1238"/>
      <c r="AC55" s="1227">
        <f>AC39/AC53</f>
        <v>54063</v>
      </c>
      <c r="AD55" s="1225">
        <f>AD39/AD53</f>
        <v>54063</v>
      </c>
      <c r="AE55" s="1238"/>
      <c r="AF55" s="1227">
        <f>AF39/AF53</f>
        <v>54063</v>
      </c>
      <c r="AG55" s="1225">
        <f>AG39/AG53</f>
        <v>54063</v>
      </c>
      <c r="AH55" s="1238"/>
      <c r="AI55" s="1227">
        <f>AI39/AI53</f>
        <v>54063</v>
      </c>
      <c r="AJ55" s="1225">
        <f>AJ39/AJ53</f>
        <v>54063</v>
      </c>
      <c r="AK55" s="1238"/>
      <c r="AL55" s="1227">
        <f>AL39/AL53</f>
        <v>54063</v>
      </c>
      <c r="AM55" s="1225">
        <f>AM39/AM53</f>
        <v>54063</v>
      </c>
      <c r="AN55" s="1238"/>
      <c r="AO55" s="1227">
        <f>AO39/AO53</f>
        <v>54063</v>
      </c>
      <c r="AP55" s="1225">
        <f>AP39/AP53</f>
        <v>54063</v>
      </c>
      <c r="AQ55" s="1240"/>
      <c r="AR55" s="1229"/>
      <c r="AS55" s="1230"/>
      <c r="AT55" s="1229"/>
      <c r="AU55" s="1230"/>
    </row>
    <row r="56" spans="1:64" ht="33.75" hidden="1" customHeight="1" x14ac:dyDescent="0.25">
      <c r="C56" s="1873"/>
      <c r="D56" s="1863" t="s">
        <v>118</v>
      </c>
      <c r="E56" s="1864"/>
      <c r="F56" s="1224" t="e">
        <f ca="1">F43/F53</f>
        <v>#REF!</v>
      </c>
      <c r="G56" s="1225" t="e">
        <f ca="1">G43/G53</f>
        <v>#REF!</v>
      </c>
      <c r="H56" s="1238"/>
      <c r="I56" s="1227" t="e">
        <f ca="1">I43/I53</f>
        <v>#REF!</v>
      </c>
      <c r="J56" s="1225" t="e">
        <f ca="1">J43/J53</f>
        <v>#REF!</v>
      </c>
      <c r="K56" s="1238"/>
      <c r="L56" s="1227" t="e">
        <f ca="1">L43/L53</f>
        <v>#REF!</v>
      </c>
      <c r="M56" s="1225" t="e">
        <f ca="1">M43/M53</f>
        <v>#REF!</v>
      </c>
      <c r="N56" s="1238"/>
      <c r="O56" s="1227" t="e">
        <f ca="1">O43/O53</f>
        <v>#REF!</v>
      </c>
      <c r="P56" s="1225" t="e">
        <f ca="1">P43/P53</f>
        <v>#REF!</v>
      </c>
      <c r="Q56" s="1238"/>
      <c r="R56" s="1227" t="e">
        <f ca="1">R43/R53</f>
        <v>#REF!</v>
      </c>
      <c r="S56" s="1225" t="e">
        <f ca="1">S43/S53</f>
        <v>#REF!</v>
      </c>
      <c r="T56" s="1238"/>
      <c r="U56" s="1227" t="e">
        <f ca="1">U43/U53</f>
        <v>#REF!</v>
      </c>
      <c r="V56" s="1225" t="e">
        <f ca="1">V43/V53</f>
        <v>#REF!</v>
      </c>
      <c r="W56" s="1240"/>
      <c r="X56" s="1229"/>
      <c r="Y56" s="1230"/>
      <c r="Z56" s="1224" t="e">
        <f ca="1">Z43/Z53</f>
        <v>#REF!</v>
      </c>
      <c r="AA56" s="1225" t="e">
        <f ca="1">AA43/AA53</f>
        <v>#REF!</v>
      </c>
      <c r="AB56" s="1238"/>
      <c r="AC56" s="1227" t="e">
        <f ca="1">AC43/AC53</f>
        <v>#REF!</v>
      </c>
      <c r="AD56" s="1225" t="e">
        <f ca="1">AD43/AD53</f>
        <v>#REF!</v>
      </c>
      <c r="AE56" s="1238"/>
      <c r="AF56" s="1227" t="e">
        <f ca="1">AF43/AF53</f>
        <v>#REF!</v>
      </c>
      <c r="AG56" s="1225" t="e">
        <f ca="1">AG43/AG53</f>
        <v>#REF!</v>
      </c>
      <c r="AH56" s="1238"/>
      <c r="AI56" s="1227" t="e">
        <f ca="1">AI43/AI53</f>
        <v>#REF!</v>
      </c>
      <c r="AJ56" s="1225" t="e">
        <f ca="1">AJ43/AJ53</f>
        <v>#REF!</v>
      </c>
      <c r="AK56" s="1238"/>
      <c r="AL56" s="1227" t="e">
        <f ca="1">AL43/AL53</f>
        <v>#REF!</v>
      </c>
      <c r="AM56" s="1225" t="e">
        <f ca="1">AM43/AM53</f>
        <v>#REF!</v>
      </c>
      <c r="AN56" s="1238"/>
      <c r="AO56" s="1227" t="e">
        <f ca="1">AO43/AO53</f>
        <v>#REF!</v>
      </c>
      <c r="AP56" s="1225" t="e">
        <f ca="1">AP43/AP53</f>
        <v>#REF!</v>
      </c>
      <c r="AQ56" s="1240"/>
      <c r="AR56" s="1229"/>
      <c r="AS56" s="1230"/>
      <c r="AT56" s="1229"/>
      <c r="AU56" s="1230"/>
    </row>
    <row r="57" spans="1:64" ht="33.75" customHeight="1" thickTop="1" x14ac:dyDescent="0.25">
      <c r="C57" s="1873"/>
      <c r="D57" s="1863" t="s">
        <v>119</v>
      </c>
      <c r="E57" s="1864"/>
      <c r="F57" s="1224" t="e">
        <f ca="1">IF(F26&lt;&gt;0,F23/F26,"")</f>
        <v>#REF!</v>
      </c>
      <c r="G57" s="1225" t="e">
        <f ca="1">IF(G26&lt;&gt;0,G23/G26,"")</f>
        <v>#REF!</v>
      </c>
      <c r="H57" s="1238"/>
      <c r="I57" s="1227" t="e">
        <f ca="1">IF(I26&lt;&gt;0,I23/I26,"")</f>
        <v>#REF!</v>
      </c>
      <c r="J57" s="1225" t="e">
        <f ca="1">IF(J26&lt;&gt;0,J23/J26,"")</f>
        <v>#REF!</v>
      </c>
      <c r="K57" s="1238"/>
      <c r="L57" s="1227" t="e">
        <f ca="1">IF(L26&lt;&gt;0,L23/L26,"")</f>
        <v>#REF!</v>
      </c>
      <c r="M57" s="1225" t="e">
        <f ca="1">IF(M26&lt;&gt;0,M23/M26,"")</f>
        <v>#REF!</v>
      </c>
      <c r="N57" s="1238"/>
      <c r="O57" s="1227" t="e">
        <f ca="1">IF(O26&lt;&gt;0,O23/O26,"")</f>
        <v>#REF!</v>
      </c>
      <c r="P57" s="1225" t="e">
        <f ca="1">IF(P26&lt;&gt;0,P23/P26,"")</f>
        <v>#REF!</v>
      </c>
      <c r="Q57" s="1238"/>
      <c r="R57" s="1227" t="e">
        <f ca="1">IF(R26&lt;&gt;0,R23/R26,"")</f>
        <v>#REF!</v>
      </c>
      <c r="S57" s="1225" t="e">
        <f ca="1">IF(S26&lt;&gt;0,S23/S26,"")</f>
        <v>#REF!</v>
      </c>
      <c r="T57" s="1238"/>
      <c r="U57" s="1227" t="e">
        <f ca="1">IF(U26&lt;&gt;0,U23/U26,"")</f>
        <v>#REF!</v>
      </c>
      <c r="V57" s="1225" t="e">
        <f ca="1">IF(V26&lt;&gt;0,V23/V26,"")</f>
        <v>#REF!</v>
      </c>
      <c r="W57" s="1240"/>
      <c r="X57" s="1229"/>
      <c r="Y57" s="1230"/>
      <c r="Z57" s="1224" t="e">
        <f ca="1">IF(Z26&lt;&gt;0,Z23/Z26,"")</f>
        <v>#REF!</v>
      </c>
      <c r="AA57" s="1225" t="e">
        <f ca="1">IF(AA26&lt;&gt;0,AA23/AA26,"")</f>
        <v>#REF!</v>
      </c>
      <c r="AB57" s="1238"/>
      <c r="AC57" s="1227" t="e">
        <f ca="1">IF(AC26&lt;&gt;0,AC23/AC26,"")</f>
        <v>#REF!</v>
      </c>
      <c r="AD57" s="1225" t="e">
        <f ca="1">IF(AD26&lt;&gt;0,AD23/AD26,"")</f>
        <v>#REF!</v>
      </c>
      <c r="AE57" s="1238"/>
      <c r="AF57" s="1227" t="e">
        <f ca="1">IF(AF26&lt;&gt;0,AF23/AF26,"")</f>
        <v>#REF!</v>
      </c>
      <c r="AG57" s="1225" t="e">
        <f ca="1">IF(AG26&lt;&gt;0,AG23/AG26,"")</f>
        <v>#REF!</v>
      </c>
      <c r="AH57" s="1238"/>
      <c r="AI57" s="1227" t="e">
        <f ca="1">IF(AI26&lt;&gt;0,AI23/AI26,"")</f>
        <v>#REF!</v>
      </c>
      <c r="AJ57" s="1225" t="e">
        <f ca="1">IF(AJ26&lt;&gt;0,AJ23/AJ26,"")</f>
        <v>#REF!</v>
      </c>
      <c r="AK57" s="1238"/>
      <c r="AL57" s="1227" t="e">
        <f ca="1">IF(AL26&lt;&gt;0,AL23/AL26,"")</f>
        <v>#REF!</v>
      </c>
      <c r="AM57" s="1225" t="e">
        <f ca="1">IF(AM26&lt;&gt;0,AM23/AM26,"")</f>
        <v>#REF!</v>
      </c>
      <c r="AN57" s="1238"/>
      <c r="AO57" s="1227" t="e">
        <f ca="1">IF(AO26&lt;&gt;0,AO23/AO26,"")</f>
        <v>#REF!</v>
      </c>
      <c r="AP57" s="1225" t="e">
        <f ca="1">IF(AP26&lt;&gt;0,AP23/AP26,"")</f>
        <v>#REF!</v>
      </c>
      <c r="AQ57" s="1240"/>
      <c r="AR57" s="1229"/>
      <c r="AS57" s="1230"/>
      <c r="AT57" s="1229"/>
      <c r="AU57" s="1230"/>
    </row>
    <row r="58" spans="1:64" ht="33.75" customHeight="1" thickBot="1" x14ac:dyDescent="0.3">
      <c r="C58" s="1868"/>
      <c r="D58" s="1865" t="s">
        <v>120</v>
      </c>
      <c r="E58" s="1866"/>
      <c r="F58" s="1502" t="e">
        <f ca="1">IF(F26&lt;&gt;0,F24/F26,"")</f>
        <v>#REF!</v>
      </c>
      <c r="G58" s="1503" t="e">
        <f ca="1">IF(G26&lt;&gt;0,G24/G26,"")</f>
        <v>#REF!</v>
      </c>
      <c r="H58" s="1504"/>
      <c r="I58" s="1505" t="e">
        <f ca="1">IF(I26&lt;&gt;0,I24/I26,"")</f>
        <v>#REF!</v>
      </c>
      <c r="J58" s="1503" t="e">
        <f ca="1">IF(J26&lt;&gt;0,J24/J26,"")</f>
        <v>#REF!</v>
      </c>
      <c r="K58" s="1504"/>
      <c r="L58" s="1505" t="e">
        <f ca="1">IF(L26&lt;&gt;0,L24/L26,"")</f>
        <v>#REF!</v>
      </c>
      <c r="M58" s="1503" t="e">
        <f ca="1">IF(M26&lt;&gt;0,M24/M26,"")</f>
        <v>#REF!</v>
      </c>
      <c r="N58" s="1504"/>
      <c r="O58" s="1505" t="e">
        <f ca="1">IF(O26&lt;&gt;0,O24/O26,"")</f>
        <v>#REF!</v>
      </c>
      <c r="P58" s="1503" t="e">
        <f ca="1">IF(P26&lt;&gt;0,P24/P26,"")</f>
        <v>#REF!</v>
      </c>
      <c r="Q58" s="1504"/>
      <c r="R58" s="1505" t="e">
        <f ca="1">IF(R26&lt;&gt;0,R24/R26,"")</f>
        <v>#REF!</v>
      </c>
      <c r="S58" s="1503" t="e">
        <f ca="1">IF(S26&lt;&gt;0,S24/S26,"")</f>
        <v>#REF!</v>
      </c>
      <c r="T58" s="1504"/>
      <c r="U58" s="1505" t="e">
        <f ca="1">IF(U26&lt;&gt;0,U24/U26,"")</f>
        <v>#REF!</v>
      </c>
      <c r="V58" s="1503" t="e">
        <f ca="1">IF(V26&lt;&gt;0,V24/V26,"")</f>
        <v>#REF!</v>
      </c>
      <c r="W58" s="1506"/>
      <c r="X58" s="1507"/>
      <c r="Y58" s="1508"/>
      <c r="Z58" s="1502" t="e">
        <f ca="1">IF(Z26&lt;&gt;0,Z24/Z26,"")</f>
        <v>#REF!</v>
      </c>
      <c r="AA58" s="1503" t="e">
        <f ca="1">IF(AA26&lt;&gt;0,AA24/AA26,"")</f>
        <v>#REF!</v>
      </c>
      <c r="AB58" s="1504"/>
      <c r="AC58" s="1505" t="e">
        <f ca="1">IF(AC26&lt;&gt;0,AC24/AC26,"")</f>
        <v>#REF!</v>
      </c>
      <c r="AD58" s="1503" t="e">
        <f ca="1">IF(AD26&lt;&gt;0,AD24/AD26,"")</f>
        <v>#REF!</v>
      </c>
      <c r="AE58" s="1504"/>
      <c r="AF58" s="1505" t="e">
        <f ca="1">IF(AF26&lt;&gt;0,AF24/AF26,"")</f>
        <v>#REF!</v>
      </c>
      <c r="AG58" s="1503" t="e">
        <f ca="1">IF(AG26&lt;&gt;0,AG24/AG26,"")</f>
        <v>#REF!</v>
      </c>
      <c r="AH58" s="1504"/>
      <c r="AI58" s="1505" t="e">
        <f ca="1">IF(AI26&lt;&gt;0,AI24/AI26,"")</f>
        <v>#REF!</v>
      </c>
      <c r="AJ58" s="1503" t="e">
        <f ca="1">IF(AJ26&lt;&gt;0,AJ24/AJ26,"")</f>
        <v>#REF!</v>
      </c>
      <c r="AK58" s="1504"/>
      <c r="AL58" s="1505" t="e">
        <f ca="1">IF(AL26&lt;&gt;0,AL24/AL26,"")</f>
        <v>#REF!</v>
      </c>
      <c r="AM58" s="1503" t="e">
        <f ca="1">IF(AM26&lt;&gt;0,AM24/AM26,"")</f>
        <v>#REF!</v>
      </c>
      <c r="AN58" s="1504"/>
      <c r="AO58" s="1505" t="e">
        <f ca="1">IF(AO26&lt;&gt;0,AO24/AO26,"")</f>
        <v>#REF!</v>
      </c>
      <c r="AP58" s="1503" t="e">
        <f ca="1">IF(AP26&lt;&gt;0,AP24/AP26,"")</f>
        <v>#REF!</v>
      </c>
      <c r="AQ58" s="1506"/>
      <c r="AR58" s="1507"/>
      <c r="AS58" s="1508"/>
      <c r="AT58" s="1507"/>
      <c r="AU58" s="1508"/>
    </row>
    <row r="59" spans="1:64" ht="38.25" hidden="1" thickTop="1" x14ac:dyDescent="0.25">
      <c r="C59" s="1867" t="s">
        <v>121</v>
      </c>
      <c r="D59" s="1869" t="s">
        <v>122</v>
      </c>
      <c r="E59" s="1870"/>
      <c r="F59" s="1241" t="e">
        <f ca="1">IF(F26=0,0,F39/F26)</f>
        <v>#REF!</v>
      </c>
      <c r="G59" s="1242" t="e">
        <f ca="1">IF(G25=0,0,G39/G25)</f>
        <v>#REF!</v>
      </c>
      <c r="H59" s="1201"/>
      <c r="I59" s="1243" t="e">
        <f ca="1">IF(I25=0,0,I39/I25)</f>
        <v>#REF!</v>
      </c>
      <c r="J59" s="1242" t="e">
        <f ca="1">IF(J25=0,0,J39/J25)</f>
        <v>#REF!</v>
      </c>
      <c r="K59" s="1201"/>
      <c r="L59" s="1243" t="e">
        <f ca="1">IF(L25=0,0,L39/L25)</f>
        <v>#REF!</v>
      </c>
      <c r="M59" s="1242" t="e">
        <f ca="1">IF(M25=0,0,M39/M25)</f>
        <v>#REF!</v>
      </c>
      <c r="N59" s="1201"/>
      <c r="O59" s="1243" t="e">
        <f ca="1">IF(O25=0,0,O39/O25)</f>
        <v>#REF!</v>
      </c>
      <c r="P59" s="1242" t="e">
        <f ca="1">IF(P25=0,0,P39/P25)</f>
        <v>#REF!</v>
      </c>
      <c r="Q59" s="1201"/>
      <c r="R59" s="1243" t="e">
        <f ca="1">IF(R25=0,0,R39/R25)</f>
        <v>#REF!</v>
      </c>
      <c r="S59" s="1242" t="e">
        <f ca="1">IF(S25=0,0,S39/S25)</f>
        <v>#REF!</v>
      </c>
      <c r="T59" s="1201"/>
      <c r="U59" s="1243" t="e">
        <f ca="1">IF(U25=0,0,U39/U25)</f>
        <v>#REF!</v>
      </c>
      <c r="V59" s="1242" t="e">
        <f ca="1">IF(V25=0,0,V39/V25)</f>
        <v>#REF!</v>
      </c>
      <c r="W59" s="1203"/>
      <c r="X59" s="169" t="e">
        <f ca="1">SUMIF(F$6:W$6,X$6,F59:W59)</f>
        <v>#REF!</v>
      </c>
      <c r="Y59" s="170" t="e">
        <f ca="1">SUMIF(F$6:W$6,Y$6,F59:W59)</f>
        <v>#REF!</v>
      </c>
      <c r="Z59" s="1241" t="e">
        <f ca="1">IF(Z25=0,0,Z39/Z25)</f>
        <v>#REF!</v>
      </c>
      <c r="AA59" s="1242" t="e">
        <f ca="1">IF(AA25=0,0,AA39/AA25)</f>
        <v>#REF!</v>
      </c>
      <c r="AB59" s="1201"/>
      <c r="AC59" s="1243" t="e">
        <f ca="1">IF(AC25=0,0,AC39/AC25)</f>
        <v>#REF!</v>
      </c>
      <c r="AD59" s="1242" t="e">
        <f ca="1">IF(AD25=0,0,AD39/AD25)</f>
        <v>#REF!</v>
      </c>
      <c r="AE59" s="1201"/>
      <c r="AF59" s="1243" t="e">
        <f ca="1">IF(AF25=0,0,AF39/AF25)</f>
        <v>#REF!</v>
      </c>
      <c r="AG59" s="1242" t="e">
        <f ca="1">IF(AG25=0,0,AG39/AG25)</f>
        <v>#REF!</v>
      </c>
      <c r="AH59" s="1201"/>
      <c r="AI59" s="1243" t="e">
        <f ca="1">IF(AI25=0,0,AI39/AI25)</f>
        <v>#REF!</v>
      </c>
      <c r="AJ59" s="1242" t="e">
        <f ca="1">IF(AJ25=0,0,AJ39/AJ25)</f>
        <v>#REF!</v>
      </c>
      <c r="AK59" s="1201"/>
      <c r="AL59" s="1243" t="e">
        <f ca="1">IF(AL25=0,0,AL39/AL25)</f>
        <v>#REF!</v>
      </c>
      <c r="AM59" s="1242" t="e">
        <f ca="1">IF(AM25=0,0,AM39/AM25)</f>
        <v>#REF!</v>
      </c>
      <c r="AN59" s="1201"/>
      <c r="AO59" s="1243" t="e">
        <f ca="1">IF(AO25=0,0,AO39/AO25)</f>
        <v>#REF!</v>
      </c>
      <c r="AP59" s="1242" t="e">
        <f ca="1">IF(AP25=0,0,AP39/AP25)</f>
        <v>#REF!</v>
      </c>
      <c r="AQ59" s="1203"/>
      <c r="AR59" s="169" t="e">
        <f ca="1">SUMIF(Z$6:AQ$6,AR$6,Z59:AQ59)</f>
        <v>#REF!</v>
      </c>
      <c r="AS59" s="170" t="e">
        <f ca="1">SUMIF(Z$6:AQ$6,AS$6,Z59:AQ59)</f>
        <v>#REF!</v>
      </c>
      <c r="AT59" s="169" t="e">
        <f ca="1">X59+AR59</f>
        <v>#REF!</v>
      </c>
      <c r="AU59" s="170" t="e">
        <f t="shared" ref="AU59" ca="1" si="18">Y59+AS59</f>
        <v>#REF!</v>
      </c>
    </row>
    <row r="60" spans="1:64" s="1245" customFormat="1" ht="38.25" hidden="1" thickBot="1" x14ac:dyDescent="0.3">
      <c r="A60" s="1244"/>
      <c r="C60" s="1868"/>
      <c r="D60" s="1871" t="s">
        <v>123</v>
      </c>
      <c r="E60" s="1872"/>
      <c r="F60" s="1493" t="e">
        <f ca="1">F59/$F$53</f>
        <v>#REF!</v>
      </c>
      <c r="G60" s="1247" t="e">
        <f ca="1">G59/$G$53</f>
        <v>#REF!</v>
      </c>
      <c r="H60" s="1248"/>
      <c r="I60" s="1246" t="e">
        <f ca="1">I59/$F$53</f>
        <v>#REF!</v>
      </c>
      <c r="J60" s="1247" t="e">
        <f ca="1">J59/$G$53</f>
        <v>#REF!</v>
      </c>
      <c r="K60" s="1248"/>
      <c r="L60" s="1246" t="e">
        <f ca="1">L59/$F$53</f>
        <v>#REF!</v>
      </c>
      <c r="M60" s="1247" t="e">
        <f ca="1">M59/$G$53</f>
        <v>#REF!</v>
      </c>
      <c r="N60" s="1248"/>
      <c r="O60" s="1246" t="e">
        <f ca="1">O59/$F$53</f>
        <v>#REF!</v>
      </c>
      <c r="P60" s="1247" t="e">
        <f ca="1">P59/$G$53</f>
        <v>#REF!</v>
      </c>
      <c r="Q60" s="1248"/>
      <c r="R60" s="1246" t="e">
        <f ca="1">R59/$F$53</f>
        <v>#REF!</v>
      </c>
      <c r="S60" s="1247" t="e">
        <f ca="1">S59/$G$53</f>
        <v>#REF!</v>
      </c>
      <c r="T60" s="1248"/>
      <c r="U60" s="1246" t="e">
        <f ca="1">U59/$F$53</f>
        <v>#REF!</v>
      </c>
      <c r="V60" s="1247" t="e">
        <f ca="1">V59/$G$53</f>
        <v>#REF!</v>
      </c>
      <c r="W60" s="1250"/>
      <c r="X60" s="1251" t="e">
        <f ca="1">X59/$X$53</f>
        <v>#REF!</v>
      </c>
      <c r="Y60" s="219" t="e">
        <f ca="1">Y59/$Y$53</f>
        <v>#REF!</v>
      </c>
      <c r="Z60" s="1246" t="e">
        <f ca="1">Z59/$F$52</f>
        <v>#REF!</v>
      </c>
      <c r="AA60" s="1247" t="e">
        <f ca="1">AA59/$F$52</f>
        <v>#REF!</v>
      </c>
      <c r="AB60" s="1248"/>
      <c r="AC60" s="1249" t="e">
        <f ca="1">AC59/$F$52</f>
        <v>#REF!</v>
      </c>
      <c r="AD60" s="1247" t="e">
        <f ca="1">AD59/$F$52</f>
        <v>#REF!</v>
      </c>
      <c r="AE60" s="1248"/>
      <c r="AF60" s="1249" t="e">
        <f ca="1">AF59/$F$52</f>
        <v>#REF!</v>
      </c>
      <c r="AG60" s="1247" t="e">
        <f ca="1">AG59/$F$52</f>
        <v>#REF!</v>
      </c>
      <c r="AH60" s="1248"/>
      <c r="AI60" s="1249" t="e">
        <f ca="1">AI59/$F$52</f>
        <v>#REF!</v>
      </c>
      <c r="AJ60" s="1247" t="e">
        <f ca="1">AJ59/$F$52</f>
        <v>#REF!</v>
      </c>
      <c r="AK60" s="1248"/>
      <c r="AL60" s="1249" t="e">
        <f ca="1">AL59/$F$52</f>
        <v>#REF!</v>
      </c>
      <c r="AM60" s="1247" t="e">
        <f ca="1">AM59/$F$52</f>
        <v>#REF!</v>
      </c>
      <c r="AN60" s="1248"/>
      <c r="AO60" s="220" t="e">
        <f ca="1">AO59/$F$52</f>
        <v>#REF!</v>
      </c>
      <c r="AP60" s="1247" t="e">
        <f ca="1">AP59/$F$52</f>
        <v>#REF!</v>
      </c>
      <c r="AQ60" s="1250"/>
      <c r="AR60" s="1251" t="e">
        <f ca="1">AR59/$F$52</f>
        <v>#REF!</v>
      </c>
      <c r="AS60" s="219" t="e">
        <f ca="1">SUMIF(Z$6:AQ$6,AS$6,Z60:AQ60)</f>
        <v>#REF!</v>
      </c>
      <c r="AT60" s="1251" t="e">
        <f ca="1">AT59/$F$52</f>
        <v>#REF!</v>
      </c>
      <c r="AU60" s="219" t="e">
        <f ca="1">SUMIF(AB$6:AS$6,AU$6,AB60:AS60)</f>
        <v>#REF!</v>
      </c>
      <c r="BL60" s="1252"/>
    </row>
    <row r="61" spans="1:64" ht="33" customHeight="1" thickTop="1" x14ac:dyDescent="0.25">
      <c r="AP61" s="1862" t="s">
        <v>124</v>
      </c>
      <c r="AQ61" s="1862"/>
      <c r="AR61" s="1862"/>
      <c r="AS61" s="1862"/>
      <c r="AT61" s="1862"/>
      <c r="AU61" s="1862"/>
    </row>
    <row r="62" spans="1:64" s="1259" customFormat="1" ht="33" customHeight="1" x14ac:dyDescent="0.25">
      <c r="A62" s="1258"/>
      <c r="C62" s="1260"/>
      <c r="D62" s="1261"/>
      <c r="E62" s="1222" t="s">
        <v>125</v>
      </c>
      <c r="F62" s="1262"/>
      <c r="G62" s="1263" t="s">
        <v>126</v>
      </c>
      <c r="H62" s="1264"/>
      <c r="I62" s="1262"/>
      <c r="J62" s="1263" t="s">
        <v>126</v>
      </c>
      <c r="K62" s="1264"/>
      <c r="L62" s="1262"/>
      <c r="M62" s="1263" t="s">
        <v>126</v>
      </c>
      <c r="N62" s="1264"/>
      <c r="O62" s="1262"/>
      <c r="P62" s="1263" t="s">
        <v>126</v>
      </c>
      <c r="Q62" s="1264"/>
      <c r="R62" s="1262"/>
      <c r="S62" s="1263" t="s">
        <v>126</v>
      </c>
      <c r="T62" s="1264"/>
      <c r="U62" s="1262"/>
      <c r="V62" s="1263" t="s">
        <v>126</v>
      </c>
      <c r="W62" s="1264"/>
      <c r="X62" s="1265"/>
      <c r="Y62" s="1265"/>
      <c r="Z62" s="1262"/>
      <c r="AA62" s="1263" t="s">
        <v>126</v>
      </c>
      <c r="AB62" s="1264"/>
      <c r="AC62" s="1262"/>
      <c r="AD62" s="1263" t="s">
        <v>126</v>
      </c>
      <c r="AE62" s="1264"/>
      <c r="AF62" s="1262"/>
      <c r="AG62" s="1263" t="s">
        <v>126</v>
      </c>
      <c r="AH62" s="1264"/>
      <c r="AI62" s="1262"/>
      <c r="AJ62" s="1263" t="s">
        <v>126</v>
      </c>
      <c r="AK62" s="1264"/>
      <c r="AL62" s="1262"/>
      <c r="AM62" s="1263" t="s">
        <v>126</v>
      </c>
      <c r="AN62" s="1264"/>
      <c r="AO62" s="1266"/>
      <c r="AP62" s="1266"/>
      <c r="AQ62" s="1267"/>
      <c r="AR62" s="1265"/>
      <c r="AS62" s="1265"/>
      <c r="AT62" s="1265"/>
      <c r="AU62" s="1265"/>
      <c r="BL62" s="1268"/>
    </row>
    <row r="63" spans="1:64" ht="33" customHeight="1" x14ac:dyDescent="0.25">
      <c r="E63" s="1269" t="s">
        <v>107</v>
      </c>
      <c r="G63" s="1270">
        <v>0</v>
      </c>
      <c r="J63" s="1270">
        <v>0</v>
      </c>
      <c r="M63" s="1270">
        <v>0</v>
      </c>
      <c r="P63" s="1270">
        <v>0</v>
      </c>
      <c r="S63" s="1270">
        <v>0</v>
      </c>
      <c r="V63" s="1270">
        <v>0</v>
      </c>
      <c r="AA63" s="1270">
        <v>0</v>
      </c>
      <c r="AD63" s="1270">
        <v>0</v>
      </c>
      <c r="AG63" s="1270">
        <v>0</v>
      </c>
      <c r="AJ63" s="1270">
        <v>0</v>
      </c>
      <c r="AM63" s="1270">
        <v>0</v>
      </c>
      <c r="AO63" s="1266"/>
      <c r="AP63" s="1266"/>
      <c r="AQ63" s="1267"/>
    </row>
    <row r="64" spans="1:64" ht="33" customHeight="1" x14ac:dyDescent="0.25">
      <c r="E64" s="1271" t="s">
        <v>108</v>
      </c>
      <c r="G64" s="1272">
        <v>0</v>
      </c>
      <c r="J64" s="1272">
        <v>0</v>
      </c>
      <c r="M64" s="1272">
        <v>0</v>
      </c>
      <c r="P64" s="1272">
        <v>0</v>
      </c>
      <c r="S64" s="1272">
        <v>0</v>
      </c>
      <c r="V64" s="1272">
        <v>0</v>
      </c>
      <c r="AA64" s="1272">
        <v>0</v>
      </c>
      <c r="AD64" s="1272">
        <v>0</v>
      </c>
      <c r="AG64" s="1272">
        <v>0</v>
      </c>
      <c r="AJ64" s="1272">
        <v>0</v>
      </c>
      <c r="AM64" s="1272">
        <v>0</v>
      </c>
      <c r="AO64" s="1266"/>
      <c r="AP64" s="1266"/>
      <c r="AQ64" s="1267"/>
    </row>
    <row r="65" spans="5:47" ht="33" customHeight="1" x14ac:dyDescent="0.25">
      <c r="E65" s="1271" t="s">
        <v>109</v>
      </c>
      <c r="G65" s="1272">
        <v>0</v>
      </c>
      <c r="J65" s="1272">
        <v>0</v>
      </c>
      <c r="M65" s="1272">
        <v>0</v>
      </c>
      <c r="P65" s="1272">
        <v>0</v>
      </c>
      <c r="S65" s="1272">
        <v>0</v>
      </c>
      <c r="V65" s="1272">
        <v>0</v>
      </c>
      <c r="AA65" s="1272">
        <v>0</v>
      </c>
      <c r="AD65" s="1272">
        <v>0</v>
      </c>
      <c r="AG65" s="1272">
        <v>0</v>
      </c>
      <c r="AJ65" s="1272">
        <v>0</v>
      </c>
      <c r="AM65" s="1272">
        <v>0</v>
      </c>
      <c r="AO65" s="1266"/>
      <c r="AP65" s="1266"/>
      <c r="AQ65" s="1267"/>
      <c r="AU65" s="1257" t="s">
        <v>127</v>
      </c>
    </row>
    <row r="66" spans="5:47" ht="33" customHeight="1" x14ac:dyDescent="0.25">
      <c r="E66" s="1271" t="s">
        <v>110</v>
      </c>
      <c r="G66" s="1272">
        <v>0</v>
      </c>
      <c r="J66" s="1272">
        <v>0</v>
      </c>
      <c r="M66" s="1272">
        <v>0</v>
      </c>
      <c r="P66" s="1272">
        <v>0</v>
      </c>
      <c r="S66" s="1272">
        <v>0</v>
      </c>
      <c r="V66" s="1272">
        <v>0</v>
      </c>
      <c r="AA66" s="1272">
        <v>0</v>
      </c>
      <c r="AD66" s="1272">
        <v>0</v>
      </c>
      <c r="AG66" s="1272">
        <v>0</v>
      </c>
      <c r="AJ66" s="1272">
        <v>0</v>
      </c>
      <c r="AM66" s="1272">
        <v>0</v>
      </c>
      <c r="AO66" s="1266"/>
      <c r="AP66" s="1266"/>
      <c r="AQ66" s="1267"/>
    </row>
    <row r="67" spans="5:47" ht="33" customHeight="1" x14ac:dyDescent="0.25">
      <c r="E67" s="1271" t="s">
        <v>111</v>
      </c>
      <c r="G67" s="1272">
        <v>0</v>
      </c>
      <c r="J67" s="1272">
        <v>0</v>
      </c>
      <c r="M67" s="1272">
        <v>0</v>
      </c>
      <c r="P67" s="1272">
        <v>0</v>
      </c>
      <c r="S67" s="1272">
        <v>0</v>
      </c>
      <c r="V67" s="1272">
        <v>0</v>
      </c>
      <c r="AA67" s="1272">
        <v>0</v>
      </c>
      <c r="AD67" s="1272">
        <v>0</v>
      </c>
      <c r="AG67" s="1272">
        <v>0</v>
      </c>
      <c r="AJ67" s="1272">
        <v>0</v>
      </c>
      <c r="AM67" s="1272">
        <v>0</v>
      </c>
      <c r="AO67" s="1266"/>
      <c r="AP67" s="1266"/>
      <c r="AQ67" s="1267"/>
    </row>
    <row r="68" spans="5:47" ht="33" customHeight="1" x14ac:dyDescent="0.25">
      <c r="E68" s="1271" t="s">
        <v>112</v>
      </c>
      <c r="G68" s="1272">
        <v>0</v>
      </c>
      <c r="J68" s="1272">
        <v>0</v>
      </c>
      <c r="M68" s="1272">
        <v>0</v>
      </c>
      <c r="P68" s="1272">
        <v>0</v>
      </c>
      <c r="S68" s="1272">
        <v>0</v>
      </c>
      <c r="V68" s="1272">
        <v>0</v>
      </c>
      <c r="AA68" s="1272">
        <v>0</v>
      </c>
      <c r="AD68" s="1272">
        <v>0</v>
      </c>
      <c r="AG68" s="1272">
        <v>0</v>
      </c>
      <c r="AJ68" s="1272">
        <v>0</v>
      </c>
      <c r="AM68" s="1272">
        <v>0</v>
      </c>
      <c r="AO68" s="1266"/>
      <c r="AP68" s="1266"/>
      <c r="AQ68" s="1267"/>
    </row>
    <row r="69" spans="5:47" ht="33" customHeight="1" x14ac:dyDescent="0.25">
      <c r="E69" s="1271" t="s">
        <v>113</v>
      </c>
      <c r="G69" s="1272">
        <v>0</v>
      </c>
      <c r="J69" s="1272">
        <v>0</v>
      </c>
      <c r="M69" s="1272">
        <v>0</v>
      </c>
      <c r="P69" s="1272">
        <v>0</v>
      </c>
      <c r="S69" s="1272">
        <v>0</v>
      </c>
      <c r="V69" s="1272">
        <v>0</v>
      </c>
      <c r="AA69" s="1272">
        <v>0</v>
      </c>
      <c r="AD69" s="1272">
        <v>0</v>
      </c>
      <c r="AG69" s="1272">
        <v>0</v>
      </c>
      <c r="AJ69" s="1272">
        <v>0</v>
      </c>
      <c r="AM69" s="1272">
        <v>0</v>
      </c>
      <c r="AO69" s="1266"/>
      <c r="AP69" s="1266"/>
      <c r="AQ69" s="1267"/>
    </row>
    <row r="70" spans="5:47" ht="33" customHeight="1" x14ac:dyDescent="0.25">
      <c r="E70" s="1273" t="s">
        <v>114</v>
      </c>
      <c r="G70" s="1274">
        <v>0</v>
      </c>
      <c r="J70" s="1274">
        <v>0</v>
      </c>
      <c r="M70" s="1274">
        <v>0</v>
      </c>
      <c r="P70" s="1274">
        <v>0</v>
      </c>
      <c r="S70" s="1274">
        <v>0</v>
      </c>
      <c r="V70" s="1274">
        <v>0</v>
      </c>
      <c r="AA70" s="1274">
        <v>0</v>
      </c>
      <c r="AD70" s="1274">
        <v>0</v>
      </c>
      <c r="AG70" s="1274">
        <v>0</v>
      </c>
      <c r="AJ70" s="1274">
        <v>0</v>
      </c>
      <c r="AM70" s="1274">
        <v>0</v>
      </c>
      <c r="AO70" s="1266"/>
      <c r="AP70" s="1266"/>
      <c r="AQ70" s="1267"/>
    </row>
    <row r="71" spans="5:47" x14ac:dyDescent="0.25">
      <c r="E71" s="1254" t="s">
        <v>316</v>
      </c>
      <c r="F71" s="1255">
        <f>SUM('214737'!P:P)</f>
        <v>640500000</v>
      </c>
      <c r="AO71" s="1266"/>
      <c r="AP71" s="1266"/>
      <c r="AQ71" s="1267"/>
    </row>
    <row r="72" spans="5:47" x14ac:dyDescent="0.25">
      <c r="F72" s="1255">
        <f>VALUE(F71)/1000</f>
        <v>640500</v>
      </c>
    </row>
  </sheetData>
  <mergeCells count="59">
    <mergeCell ref="AS2:AU2"/>
    <mergeCell ref="C3:I3"/>
    <mergeCell ref="O3:AJ3"/>
    <mergeCell ref="AM3:AU3"/>
    <mergeCell ref="C4:E4"/>
    <mergeCell ref="F4:N4"/>
    <mergeCell ref="O4:W4"/>
    <mergeCell ref="X4:Y4"/>
    <mergeCell ref="Z4:AH4"/>
    <mergeCell ref="AI4:AQ4"/>
    <mergeCell ref="AO5:AQ5"/>
    <mergeCell ref="AR4:AS4"/>
    <mergeCell ref="AT4:AU4"/>
    <mergeCell ref="C5:E6"/>
    <mergeCell ref="F5:H5"/>
    <mergeCell ref="I5:K5"/>
    <mergeCell ref="L5:N5"/>
    <mergeCell ref="O5:Q5"/>
    <mergeCell ref="R5:T5"/>
    <mergeCell ref="U5:W5"/>
    <mergeCell ref="X5:Y5"/>
    <mergeCell ref="C33:C39"/>
    <mergeCell ref="D33:D38"/>
    <mergeCell ref="D39:E39"/>
    <mergeCell ref="AR5:AS5"/>
    <mergeCell ref="AT5:AU5"/>
    <mergeCell ref="C7:C14"/>
    <mergeCell ref="D7:D10"/>
    <mergeCell ref="D11:D14"/>
    <mergeCell ref="C15:C22"/>
    <mergeCell ref="D15:D18"/>
    <mergeCell ref="D19:D22"/>
    <mergeCell ref="Z5:AB5"/>
    <mergeCell ref="AC5:AE5"/>
    <mergeCell ref="AF5:AH5"/>
    <mergeCell ref="AI5:AK5"/>
    <mergeCell ref="AL5:AN5"/>
    <mergeCell ref="C23:C32"/>
    <mergeCell ref="D23:D26"/>
    <mergeCell ref="D27:D30"/>
    <mergeCell ref="D31:E31"/>
    <mergeCell ref="D32:E32"/>
    <mergeCell ref="C40:E40"/>
    <mergeCell ref="C41:C42"/>
    <mergeCell ref="D41:E41"/>
    <mergeCell ref="D42:E42"/>
    <mergeCell ref="C43:E43"/>
    <mergeCell ref="AP61:AU61"/>
    <mergeCell ref="D56:E56"/>
    <mergeCell ref="D57:E57"/>
    <mergeCell ref="D58:E58"/>
    <mergeCell ref="C59:C60"/>
    <mergeCell ref="D59:E59"/>
    <mergeCell ref="D60:E60"/>
    <mergeCell ref="C44:C58"/>
    <mergeCell ref="D44:D52"/>
    <mergeCell ref="D53:E53"/>
    <mergeCell ref="D54:E54"/>
    <mergeCell ref="D55:E55"/>
  </mergeCells>
  <phoneticPr fontId="4"/>
  <printOptions horizontalCentered="1" verticalCentered="1"/>
  <pageMargins left="0" right="0" top="0" bottom="0" header="0" footer="0"/>
  <pageSetup paperSize="8" scale="3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47DAF-28B2-4A9A-BBFA-3F21B69B8FBC}">
  <sheetPr codeName="Sheet2151">
    <tabColor rgb="FF00B0F0"/>
  </sheetPr>
  <dimension ref="A1:CX121"/>
  <sheetViews>
    <sheetView view="pageBreakPreview" topLeftCell="BB62" zoomScale="85" zoomScaleNormal="100" zoomScaleSheetLayoutView="85" workbookViewId="0">
      <selection activeCell="BB62" sqref="A1:XFD1048576"/>
    </sheetView>
  </sheetViews>
  <sheetFormatPr defaultColWidth="9.109375" defaultRowHeight="19.5" outlineLevelRow="1" x14ac:dyDescent="0.25"/>
  <cols>
    <col min="1" max="1" width="4.5546875" style="406" customWidth="1"/>
    <col min="2" max="4" width="3.77734375" customWidth="1"/>
    <col min="5" max="5" width="4.77734375" customWidth="1"/>
    <col min="6" max="7" width="8.33203125" customWidth="1"/>
    <col min="8" max="8" width="3.77734375" customWidth="1"/>
    <col min="9" max="9" width="8.33203125" customWidth="1"/>
    <col min="10" max="11" width="3.77734375" customWidth="1"/>
    <col min="12" max="12" width="4.77734375" customWidth="1"/>
    <col min="13" max="14" width="8.33203125" customWidth="1"/>
    <col min="15" max="15" width="3.77734375" customWidth="1"/>
    <col min="16" max="16" width="8.33203125" customWidth="1"/>
    <col min="17" max="18" width="3.77734375" customWidth="1"/>
    <col min="19" max="19" width="4.77734375" customWidth="1"/>
    <col min="20" max="21" width="8.33203125" customWidth="1"/>
    <col min="22" max="22" width="3.77734375" customWidth="1"/>
    <col min="23" max="23" width="8.33203125" customWidth="1"/>
    <col min="24" max="24" width="3.77734375" customWidth="1"/>
    <col min="25" max="25" width="4.77734375" customWidth="1"/>
    <col min="26" max="26" width="10.77734375" customWidth="1"/>
    <col min="27" max="27" width="3.77734375" customWidth="1"/>
    <col min="28" max="28" width="4.77734375" customWidth="1"/>
    <col min="29" max="30" width="8.33203125" customWidth="1"/>
    <col min="31" max="31" width="3.77734375" customWidth="1"/>
    <col min="32" max="32" width="8.33203125" customWidth="1"/>
    <col min="33" max="34" width="3.77734375" customWidth="1"/>
    <col min="35" max="35" width="4.77734375" customWidth="1"/>
    <col min="36" max="37" width="8.33203125" customWidth="1"/>
    <col min="38" max="38" width="3.77734375" customWidth="1"/>
    <col min="39" max="39" width="8.33203125" customWidth="1"/>
    <col min="40" max="41" width="3.77734375" customWidth="1"/>
    <col min="42" max="42" width="4.77734375" customWidth="1"/>
    <col min="43" max="44" width="8.33203125" customWidth="1"/>
    <col min="45" max="45" width="3.77734375" customWidth="1"/>
    <col min="46" max="46" width="8.33203125" customWidth="1"/>
    <col min="47" max="47" width="3.77734375" customWidth="1"/>
    <col min="48" max="48" width="4.77734375" customWidth="1"/>
    <col min="49" max="49" width="10.77734375" customWidth="1"/>
    <col min="50" max="50" width="4.77734375" customWidth="1"/>
    <col min="51" max="51" width="10.77734375" customWidth="1"/>
    <col min="52" max="52" width="3.77734375" customWidth="1"/>
    <col min="53" max="53" width="4.77734375" customWidth="1"/>
    <col min="54" max="55" width="8.33203125" customWidth="1"/>
    <col min="56" max="56" width="3.77734375" customWidth="1"/>
    <col min="57" max="57" width="8.33203125" customWidth="1"/>
    <col min="58" max="59" width="3.77734375" customWidth="1"/>
    <col min="60" max="60" width="4.77734375" customWidth="1"/>
    <col min="61" max="62" width="8.33203125" customWidth="1"/>
    <col min="63" max="63" width="3.77734375" customWidth="1"/>
    <col min="64" max="64" width="8.33203125" customWidth="1"/>
    <col min="65" max="66" width="3.77734375" customWidth="1"/>
    <col min="67" max="67" width="4.77734375" customWidth="1"/>
    <col min="68" max="69" width="8.33203125" customWidth="1"/>
    <col min="70" max="70" width="3.77734375" customWidth="1"/>
    <col min="71" max="71" width="8.33203125" customWidth="1"/>
    <col min="72" max="72" width="3.77734375" customWidth="1"/>
    <col min="73" max="73" width="4.77734375" customWidth="1"/>
    <col min="74" max="74" width="10.77734375" customWidth="1"/>
    <col min="75" max="75" width="3.77734375" customWidth="1"/>
    <col min="76" max="76" width="4.77734375" customWidth="1"/>
    <col min="77" max="78" width="8.33203125" customWidth="1"/>
    <col min="79" max="79" width="3.77734375" customWidth="1"/>
    <col min="80" max="80" width="8.33203125" customWidth="1"/>
    <col min="81" max="82" width="3.77734375" customWidth="1"/>
    <col min="83" max="83" width="4.77734375" customWidth="1"/>
    <col min="84" max="85" width="8.33203125" customWidth="1"/>
    <col min="86" max="86" width="3.77734375" customWidth="1"/>
    <col min="87" max="87" width="8.33203125" customWidth="1"/>
    <col min="88" max="89" width="3.77734375" customWidth="1"/>
    <col min="90" max="90" width="4.77734375" customWidth="1"/>
    <col min="91" max="92" width="8.33203125" customWidth="1"/>
    <col min="93" max="93" width="3.77734375" customWidth="1"/>
    <col min="94" max="94" width="8.33203125" customWidth="1"/>
    <col min="95" max="95" width="3.77734375" customWidth="1"/>
    <col min="96" max="96" width="4.77734375" customWidth="1"/>
    <col min="97" max="97" width="10.77734375" customWidth="1"/>
    <col min="98" max="98" width="4.77734375" customWidth="1"/>
    <col min="99" max="99" width="10.77734375" customWidth="1"/>
    <col min="100" max="100" width="4.77734375" customWidth="1"/>
    <col min="101" max="101" width="10.77734375" customWidth="1"/>
    <col min="102" max="102" width="9.109375" style="405"/>
    <col min="103" max="103" width="6" style="405" customWidth="1"/>
    <col min="104" max="104" width="6.6640625" style="405" customWidth="1"/>
    <col min="105" max="105" width="3.77734375" style="405" bestFit="1" customWidth="1"/>
    <col min="106" max="16384" width="9.109375" style="405"/>
  </cols>
  <sheetData>
    <row r="1" spans="1:102" ht="16.5" x14ac:dyDescent="0.15">
      <c r="A1" s="300"/>
      <c r="B1" s="2015" t="str">
        <f>HYPERLINK("#実行度合表集計!D"&amp;A2,"■戻る")</f>
        <v>■戻る</v>
      </c>
      <c r="C1" s="2016"/>
      <c r="D1" s="434" t="s">
        <v>141</v>
      </c>
      <c r="E1" s="434">
        <f>D1+1</f>
        <v>25</v>
      </c>
      <c r="F1" s="434">
        <f>E1+1</f>
        <v>26</v>
      </c>
      <c r="G1" s="434">
        <f>F1+1</f>
        <v>27</v>
      </c>
      <c r="H1" s="434"/>
      <c r="I1" s="434">
        <f>G1+1</f>
        <v>28</v>
      </c>
      <c r="J1" s="434">
        <f>I1+1</f>
        <v>29</v>
      </c>
      <c r="K1" s="434">
        <v>31</v>
      </c>
      <c r="L1" s="434">
        <f>K1+1</f>
        <v>32</v>
      </c>
      <c r="M1" s="434">
        <f>L1+1</f>
        <v>33</v>
      </c>
      <c r="N1" s="434">
        <f>M1+1</f>
        <v>34</v>
      </c>
      <c r="O1" s="434"/>
      <c r="P1" s="434">
        <f>N1+1</f>
        <v>35</v>
      </c>
      <c r="Q1" s="434">
        <f>P1+1</f>
        <v>36</v>
      </c>
      <c r="R1" s="434">
        <v>38</v>
      </c>
      <c r="S1" s="434">
        <f>R1+1</f>
        <v>39</v>
      </c>
      <c r="T1" s="434">
        <f>S1+1</f>
        <v>40</v>
      </c>
      <c r="U1" s="434">
        <f>T1+1</f>
        <v>41</v>
      </c>
      <c r="V1" s="434"/>
      <c r="W1" s="434">
        <f>U1+1</f>
        <v>42</v>
      </c>
      <c r="X1" s="434">
        <f>W1+1</f>
        <v>43</v>
      </c>
      <c r="Y1" s="434"/>
      <c r="Z1" s="435"/>
      <c r="AA1" s="434">
        <v>45</v>
      </c>
      <c r="AB1" s="434">
        <f>AA1+1</f>
        <v>46</v>
      </c>
      <c r="AC1" s="434">
        <f>AB1+1</f>
        <v>47</v>
      </c>
      <c r="AD1" s="434">
        <f>AC1+1</f>
        <v>48</v>
      </c>
      <c r="AE1" s="434"/>
      <c r="AF1" s="434">
        <f>AD1+1</f>
        <v>49</v>
      </c>
      <c r="AG1" s="434">
        <f>AF1+1</f>
        <v>50</v>
      </c>
      <c r="AH1" s="434">
        <v>52</v>
      </c>
      <c r="AI1" s="434">
        <f>AH1+1</f>
        <v>53</v>
      </c>
      <c r="AJ1" s="434">
        <f>AI1+1</f>
        <v>54</v>
      </c>
      <c r="AK1" s="434">
        <f>AJ1+1</f>
        <v>55</v>
      </c>
      <c r="AL1" s="434"/>
      <c r="AM1" s="434">
        <f>AK1+1</f>
        <v>56</v>
      </c>
      <c r="AN1" s="434">
        <f>AM1+1</f>
        <v>57</v>
      </c>
      <c r="AO1" s="434">
        <v>59</v>
      </c>
      <c r="AP1" s="434">
        <f>AO1+1</f>
        <v>60</v>
      </c>
      <c r="AQ1" s="434">
        <f>AP1+1</f>
        <v>61</v>
      </c>
      <c r="AR1" s="434">
        <f>AQ1+1</f>
        <v>62</v>
      </c>
      <c r="AS1" s="434"/>
      <c r="AT1" s="434">
        <f>AR1+1</f>
        <v>63</v>
      </c>
      <c r="AU1" s="434">
        <f>AT1+1</f>
        <v>64</v>
      </c>
      <c r="AV1" s="434"/>
      <c r="AW1" s="435"/>
      <c r="AX1" s="434"/>
      <c r="AY1" s="435"/>
      <c r="AZ1" s="434">
        <v>66</v>
      </c>
      <c r="BA1" s="434">
        <f>AZ1+1</f>
        <v>67</v>
      </c>
      <c r="BB1" s="434">
        <f>BA1+1</f>
        <v>68</v>
      </c>
      <c r="BC1" s="434">
        <f>BB1+1</f>
        <v>69</v>
      </c>
      <c r="BD1" s="434"/>
      <c r="BE1" s="434">
        <f>BC1+1</f>
        <v>70</v>
      </c>
      <c r="BF1" s="434">
        <f>BE1+1</f>
        <v>71</v>
      </c>
      <c r="BG1" s="434">
        <v>73</v>
      </c>
      <c r="BH1" s="434">
        <f>BG1+1</f>
        <v>74</v>
      </c>
      <c r="BI1" s="434">
        <f>BH1+1</f>
        <v>75</v>
      </c>
      <c r="BJ1" s="434">
        <f>BI1+1</f>
        <v>76</v>
      </c>
      <c r="BK1" s="434"/>
      <c r="BL1" s="434">
        <f>BJ1+1</f>
        <v>77</v>
      </c>
      <c r="BM1" s="434">
        <f>BL1+1</f>
        <v>78</v>
      </c>
      <c r="BN1" s="434">
        <v>80</v>
      </c>
      <c r="BO1" s="434">
        <f>BN1+1</f>
        <v>81</v>
      </c>
      <c r="BP1" s="434">
        <f>BO1+1</f>
        <v>82</v>
      </c>
      <c r="BQ1" s="434">
        <f>BP1+1</f>
        <v>83</v>
      </c>
      <c r="BR1" s="434"/>
      <c r="BS1" s="434">
        <f>BQ1+1</f>
        <v>84</v>
      </c>
      <c r="BT1" s="434">
        <f>BS1+1</f>
        <v>85</v>
      </c>
      <c r="BU1" s="434"/>
      <c r="BV1" s="435"/>
      <c r="BW1" s="434">
        <v>3</v>
      </c>
      <c r="BX1" s="434">
        <f>BW1+1</f>
        <v>4</v>
      </c>
      <c r="BY1" s="434">
        <f>BX1+1</f>
        <v>5</v>
      </c>
      <c r="BZ1" s="434">
        <f>BY1+1</f>
        <v>6</v>
      </c>
      <c r="CA1" s="434"/>
      <c r="CB1" s="434">
        <f>BZ1+1</f>
        <v>7</v>
      </c>
      <c r="CC1" s="434">
        <f>CB1+1</f>
        <v>8</v>
      </c>
      <c r="CD1" s="434">
        <v>10</v>
      </c>
      <c r="CE1" s="434">
        <f>CD1+1</f>
        <v>11</v>
      </c>
      <c r="CF1" s="434">
        <f>CE1+1</f>
        <v>12</v>
      </c>
      <c r="CG1" s="434">
        <f>CF1+1</f>
        <v>13</v>
      </c>
      <c r="CH1" s="434"/>
      <c r="CI1" s="434">
        <f>CG1+1</f>
        <v>14</v>
      </c>
      <c r="CJ1" s="434">
        <f>CI1+1</f>
        <v>15</v>
      </c>
      <c r="CK1" s="434">
        <v>17</v>
      </c>
      <c r="CL1" s="434">
        <f>CK1+1</f>
        <v>18</v>
      </c>
      <c r="CM1" s="434">
        <f>CL1+1</f>
        <v>19</v>
      </c>
      <c r="CN1" s="434">
        <f>CM1+1</f>
        <v>20</v>
      </c>
      <c r="CO1" s="434"/>
      <c r="CP1" s="434">
        <f>CN1+1</f>
        <v>21</v>
      </c>
      <c r="CQ1" s="434">
        <f>CP1+1</f>
        <v>22</v>
      </c>
      <c r="CR1" s="434"/>
      <c r="CS1" s="435"/>
      <c r="CT1" s="434"/>
      <c r="CU1" s="435"/>
      <c r="CV1" s="434"/>
      <c r="CW1" s="435"/>
      <c r="CX1" s="240"/>
    </row>
    <row r="2" spans="1:102" ht="21" x14ac:dyDescent="0.15">
      <c r="A2" s="433">
        <f>IF(A1&lt;&gt;"",MATCH(A1,実行度合表集計!$D:$D,0),1)</f>
        <v>1</v>
      </c>
      <c r="B2" s="238"/>
      <c r="C2" s="239"/>
      <c r="D2" s="2013" t="str">
        <f>年度&amp;"年度"</f>
        <v>2025年度</v>
      </c>
      <c r="E2" s="2013"/>
      <c r="F2" s="2013"/>
      <c r="G2" s="2012" t="s">
        <v>149</v>
      </c>
      <c r="H2" s="2012"/>
      <c r="I2" s="2012"/>
      <c r="J2" s="2012"/>
      <c r="K2" s="2012"/>
      <c r="L2" s="2012"/>
      <c r="M2" s="2012"/>
      <c r="N2" s="2012"/>
      <c r="O2" s="2012"/>
      <c r="P2" s="2012"/>
      <c r="Q2" s="2012"/>
      <c r="R2" s="2012"/>
      <c r="S2" s="2012"/>
      <c r="T2" s="2012"/>
      <c r="U2" s="2012">
        <f>$A$1</f>
        <v>0</v>
      </c>
      <c r="V2" s="2012"/>
      <c r="W2" s="2012"/>
      <c r="X2" s="2012"/>
      <c r="Y2" s="2012"/>
      <c r="Z2" s="2012"/>
      <c r="AA2" s="2013" t="str">
        <f>年度&amp;"年度"</f>
        <v>2025年度</v>
      </c>
      <c r="AB2" s="2013"/>
      <c r="AC2" s="2013"/>
      <c r="AD2" s="2012" t="s">
        <v>152</v>
      </c>
      <c r="AE2" s="2012"/>
      <c r="AF2" s="2012"/>
      <c r="AG2" s="2012"/>
      <c r="AH2" s="2012"/>
      <c r="AI2" s="2012"/>
      <c r="AJ2" s="2012"/>
      <c r="AK2" s="2012"/>
      <c r="AL2" s="2012"/>
      <c r="AM2" s="2012"/>
      <c r="AN2" s="2012"/>
      <c r="AO2" s="2012"/>
      <c r="AP2" s="2012"/>
      <c r="AQ2" s="2012"/>
      <c r="AR2" s="2012">
        <f>$A$1</f>
        <v>0</v>
      </c>
      <c r="AS2" s="2012"/>
      <c r="AT2" s="2012"/>
      <c r="AU2" s="2012"/>
      <c r="AV2" s="2012"/>
      <c r="AW2" s="2012"/>
      <c r="AX2" s="2012"/>
      <c r="AY2" s="2012"/>
      <c r="AZ2" s="2013" t="str">
        <f>年度&amp;"年度"</f>
        <v>2025年度</v>
      </c>
      <c r="BA2" s="2013"/>
      <c r="BB2" s="2013"/>
      <c r="BC2" s="2012" t="s">
        <v>223</v>
      </c>
      <c r="BD2" s="2012"/>
      <c r="BE2" s="2012"/>
      <c r="BF2" s="2012"/>
      <c r="BG2" s="2012"/>
      <c r="BH2" s="2012"/>
      <c r="BI2" s="2012"/>
      <c r="BJ2" s="2012"/>
      <c r="BK2" s="2012"/>
      <c r="BL2" s="2012"/>
      <c r="BM2" s="2012"/>
      <c r="BN2" s="2012"/>
      <c r="BO2" s="2012"/>
      <c r="BP2" s="2012"/>
      <c r="BQ2" s="2012">
        <f>$A$1</f>
        <v>0</v>
      </c>
      <c r="BR2" s="2012"/>
      <c r="BS2" s="2012"/>
      <c r="BT2" s="2012"/>
      <c r="BU2" s="2012"/>
      <c r="BV2" s="2012"/>
      <c r="BW2" s="2013" t="str">
        <f>年度&amp;"年度"</f>
        <v>2025年度</v>
      </c>
      <c r="BX2" s="2013"/>
      <c r="BY2" s="2013"/>
      <c r="BZ2" s="2012" t="s">
        <v>153</v>
      </c>
      <c r="CA2" s="2012"/>
      <c r="CB2" s="2012"/>
      <c r="CC2" s="2012"/>
      <c r="CD2" s="2012"/>
      <c r="CE2" s="2012"/>
      <c r="CF2" s="2012"/>
      <c r="CG2" s="2012"/>
      <c r="CH2" s="2012"/>
      <c r="CI2" s="2012"/>
      <c r="CJ2" s="2012"/>
      <c r="CK2" s="2012"/>
      <c r="CL2" s="2012"/>
      <c r="CM2" s="2012"/>
      <c r="CN2" s="2012">
        <f>$A$1</f>
        <v>0</v>
      </c>
      <c r="CO2" s="2012"/>
      <c r="CP2" s="2012"/>
      <c r="CQ2" s="2012"/>
      <c r="CR2" s="2012"/>
      <c r="CS2" s="2012"/>
      <c r="CT2" s="2012"/>
      <c r="CU2" s="2012"/>
      <c r="CV2" s="2012"/>
      <c r="CW2" s="2012"/>
      <c r="CX2" s="240"/>
    </row>
    <row r="3" spans="1:102" x14ac:dyDescent="0.15">
      <c r="A3" s="433"/>
      <c r="B3" s="241"/>
      <c r="C3" s="242"/>
      <c r="D3" s="1972" t="str">
        <f>IF($A$3&lt;&gt;TRUE,"受　注　　　","契　約　　　")</f>
        <v>受　注　　　</v>
      </c>
      <c r="E3" s="1972"/>
      <c r="F3" s="1972"/>
      <c r="G3" s="1972"/>
      <c r="H3" s="1972"/>
      <c r="I3" s="1972"/>
      <c r="J3" s="1973"/>
      <c r="K3" s="243"/>
      <c r="L3" s="1996" t="s">
        <v>23</v>
      </c>
      <c r="M3" s="1996"/>
      <c r="N3" s="2007">
        <f>_xlfn.XLOOKUP($A$1,'214737'!$H:$H,'214737'!$P:$P,"",0)</f>
        <v>0</v>
      </c>
      <c r="O3" s="2007"/>
      <c r="P3" s="240"/>
      <c r="Q3" s="1996" t="s">
        <v>24</v>
      </c>
      <c r="R3" s="1996"/>
      <c r="S3" s="1996"/>
      <c r="T3" s="244">
        <f>_xlfn.XLOOKUP($A$1,'214737'!$H:$H,'214737'!$Q:$Q,"",0)/100</f>
        <v>0</v>
      </c>
      <c r="U3" s="245"/>
      <c r="V3" s="246"/>
      <c r="W3" s="240"/>
      <c r="X3" s="240"/>
      <c r="Y3" s="240"/>
      <c r="Z3" s="441">
        <f ca="1">TODAY()</f>
        <v>45970</v>
      </c>
      <c r="AA3" s="1972" t="str">
        <f>IF($A$3&lt;&gt;TRUE,"受　注　　　","契　約　　　")</f>
        <v>受　注　　　</v>
      </c>
      <c r="AB3" s="1972"/>
      <c r="AC3" s="1972"/>
      <c r="AD3" s="1972"/>
      <c r="AE3" s="1972"/>
      <c r="AF3" s="1972"/>
      <c r="AG3" s="1973"/>
      <c r="AH3" s="243"/>
      <c r="AI3" s="1996" t="s">
        <v>23</v>
      </c>
      <c r="AJ3" s="1996"/>
      <c r="AK3" s="2007">
        <f>_xlfn.XLOOKUP($A$1,'214737'!$H:$H,'214737'!$P:$P,"",0)</f>
        <v>0</v>
      </c>
      <c r="AL3" s="2007"/>
      <c r="AM3" s="240"/>
      <c r="AN3" s="1996" t="s">
        <v>24</v>
      </c>
      <c r="AO3" s="1996"/>
      <c r="AP3" s="1996"/>
      <c r="AQ3" s="244">
        <f>_xlfn.XLOOKUP($A$1,'214737'!$H:$H,'214737'!$Q:$Q,"",0)/100</f>
        <v>0</v>
      </c>
      <c r="AR3" s="245"/>
      <c r="AS3" s="246"/>
      <c r="AT3" s="240"/>
      <c r="AU3" s="240"/>
      <c r="AV3" s="240"/>
      <c r="AW3" s="341"/>
      <c r="AX3" s="240"/>
      <c r="AY3" s="441">
        <f ca="1">TODAY()</f>
        <v>45970</v>
      </c>
      <c r="AZ3" s="1972" t="str">
        <f>IF($A$3&lt;&gt;TRUE,"受　注　　　","契　約　　　")</f>
        <v>受　注　　　</v>
      </c>
      <c r="BA3" s="1972"/>
      <c r="BB3" s="1972"/>
      <c r="BC3" s="1972"/>
      <c r="BD3" s="1972"/>
      <c r="BE3" s="1972"/>
      <c r="BF3" s="1973"/>
      <c r="BG3" s="243"/>
      <c r="BH3" s="1996" t="s">
        <v>23</v>
      </c>
      <c r="BI3" s="1996"/>
      <c r="BJ3" s="2007">
        <f>_xlfn.XLOOKUP($A$1,'214737'!$H:$H,'214737'!$P:$P,"",0)</f>
        <v>0</v>
      </c>
      <c r="BK3" s="2007"/>
      <c r="BL3" s="240"/>
      <c r="BM3" s="1996" t="s">
        <v>24</v>
      </c>
      <c r="BN3" s="1996"/>
      <c r="BO3" s="1996"/>
      <c r="BP3" s="244">
        <f>_xlfn.XLOOKUP($A$1,'214737'!$H:$H,'214737'!$Q:$Q,"",0)/100</f>
        <v>0</v>
      </c>
      <c r="BQ3" s="245"/>
      <c r="BR3" s="246"/>
      <c r="BS3" s="240"/>
      <c r="BT3" s="240"/>
      <c r="BU3" s="240"/>
      <c r="BV3" s="441">
        <f ca="1">TODAY()</f>
        <v>45970</v>
      </c>
      <c r="BW3" s="1972" t="str">
        <f>IF($A$3&lt;&gt;TRUE,"受　注　　　","契　約　　　")</f>
        <v>受　注　　　</v>
      </c>
      <c r="BX3" s="1972"/>
      <c r="BY3" s="1972"/>
      <c r="BZ3" s="1972"/>
      <c r="CA3" s="1972"/>
      <c r="CB3" s="1972"/>
      <c r="CC3" s="1973"/>
      <c r="CD3" s="243"/>
      <c r="CE3" s="1996" t="s">
        <v>23</v>
      </c>
      <c r="CF3" s="1996"/>
      <c r="CG3" s="2007">
        <f>_xlfn.XLOOKUP($A$1,'214737'!$H:$H,'214737'!$P:$P,"",0)</f>
        <v>0</v>
      </c>
      <c r="CH3" s="2007"/>
      <c r="CI3" s="240"/>
      <c r="CJ3" s="1996" t="s">
        <v>24</v>
      </c>
      <c r="CK3" s="1996"/>
      <c r="CL3" s="1996"/>
      <c r="CM3" s="244">
        <f>_xlfn.XLOOKUP($A$1,'214737'!$H:$H,'214737'!$Q:$Q,"",0)/100</f>
        <v>0</v>
      </c>
      <c r="CN3" s="245"/>
      <c r="CO3" s="246"/>
      <c r="CP3" s="240"/>
      <c r="CQ3" s="240"/>
      <c r="CR3" s="240"/>
      <c r="CS3" s="341"/>
      <c r="CT3" s="240"/>
      <c r="CU3" s="341"/>
      <c r="CV3" s="240"/>
      <c r="CW3" s="441">
        <f ca="1">TODAY()</f>
        <v>45970</v>
      </c>
      <c r="CX3" s="240"/>
    </row>
    <row r="4" spans="1:102" s="788" customFormat="1" x14ac:dyDescent="0.3">
      <c r="A4" s="787"/>
      <c r="B4" s="1988"/>
      <c r="C4" s="1990"/>
      <c r="D4" s="2008">
        <v>4</v>
      </c>
      <c r="E4" s="2009"/>
      <c r="F4" s="2010"/>
      <c r="G4" s="2010"/>
      <c r="H4" s="2010"/>
      <c r="I4" s="2010"/>
      <c r="J4" s="2011"/>
      <c r="K4" s="2002">
        <f>D4+1</f>
        <v>5</v>
      </c>
      <c r="L4" s="2003"/>
      <c r="M4" s="2004"/>
      <c r="N4" s="2004"/>
      <c r="O4" s="2004"/>
      <c r="P4" s="2004"/>
      <c r="Q4" s="2005"/>
      <c r="R4" s="2002">
        <f>K4+1</f>
        <v>6</v>
      </c>
      <c r="S4" s="2003"/>
      <c r="T4" s="2004"/>
      <c r="U4" s="2004"/>
      <c r="V4" s="2004"/>
      <c r="W4" s="2004"/>
      <c r="X4" s="2005"/>
      <c r="Y4" s="1997" t="s">
        <v>142</v>
      </c>
      <c r="Z4" s="1997"/>
      <c r="AA4" s="2002">
        <f>R4+1</f>
        <v>7</v>
      </c>
      <c r="AB4" s="2003"/>
      <c r="AC4" s="2004"/>
      <c r="AD4" s="2004"/>
      <c r="AE4" s="2004"/>
      <c r="AF4" s="2004"/>
      <c r="AG4" s="2005"/>
      <c r="AH4" s="2002">
        <f>AA4+1</f>
        <v>8</v>
      </c>
      <c r="AI4" s="2003"/>
      <c r="AJ4" s="2004"/>
      <c r="AK4" s="2004"/>
      <c r="AL4" s="2004"/>
      <c r="AM4" s="2004"/>
      <c r="AN4" s="2005"/>
      <c r="AO4" s="2002">
        <f>AH4+1</f>
        <v>9</v>
      </c>
      <c r="AP4" s="2003"/>
      <c r="AQ4" s="2004"/>
      <c r="AR4" s="2004"/>
      <c r="AS4" s="2004"/>
      <c r="AT4" s="2004"/>
      <c r="AU4" s="2005"/>
      <c r="AV4" s="1997" t="s">
        <v>142</v>
      </c>
      <c r="AW4" s="1997"/>
      <c r="AX4" s="1999" t="s">
        <v>150</v>
      </c>
      <c r="AY4" s="1999"/>
      <c r="AZ4" s="2002">
        <f>AO4+1</f>
        <v>10</v>
      </c>
      <c r="BA4" s="2003"/>
      <c r="BB4" s="2004"/>
      <c r="BC4" s="2004"/>
      <c r="BD4" s="2004"/>
      <c r="BE4" s="2004"/>
      <c r="BF4" s="2005"/>
      <c r="BG4" s="2002">
        <f>AZ4+1</f>
        <v>11</v>
      </c>
      <c r="BH4" s="2003"/>
      <c r="BI4" s="2004"/>
      <c r="BJ4" s="2004"/>
      <c r="BK4" s="2004"/>
      <c r="BL4" s="2004"/>
      <c r="BM4" s="2005"/>
      <c r="BN4" s="2002">
        <f>BG4+1</f>
        <v>12</v>
      </c>
      <c r="BO4" s="2003"/>
      <c r="BP4" s="2004"/>
      <c r="BQ4" s="2004"/>
      <c r="BR4" s="2004"/>
      <c r="BS4" s="2004"/>
      <c r="BT4" s="2005"/>
      <c r="BU4" s="1997" t="s">
        <v>142</v>
      </c>
      <c r="BV4" s="1997"/>
      <c r="BW4" s="2002">
        <v>1</v>
      </c>
      <c r="BX4" s="2003"/>
      <c r="BY4" s="2004"/>
      <c r="BZ4" s="2004"/>
      <c r="CA4" s="2004"/>
      <c r="CB4" s="2004"/>
      <c r="CC4" s="2005"/>
      <c r="CD4" s="2002">
        <f>BW4+1</f>
        <v>2</v>
      </c>
      <c r="CE4" s="2003"/>
      <c r="CF4" s="2004"/>
      <c r="CG4" s="2004"/>
      <c r="CH4" s="2004"/>
      <c r="CI4" s="2004"/>
      <c r="CJ4" s="2005"/>
      <c r="CK4" s="2002">
        <f>CD4+1</f>
        <v>3</v>
      </c>
      <c r="CL4" s="2003"/>
      <c r="CM4" s="2004"/>
      <c r="CN4" s="2004"/>
      <c r="CO4" s="2004"/>
      <c r="CP4" s="2004"/>
      <c r="CQ4" s="2005"/>
      <c r="CR4" s="1997" t="s">
        <v>142</v>
      </c>
      <c r="CS4" s="1997"/>
      <c r="CT4" s="1999" t="s">
        <v>150</v>
      </c>
      <c r="CU4" s="1999"/>
      <c r="CV4" s="2000" t="s">
        <v>151</v>
      </c>
      <c r="CW4" s="2000"/>
      <c r="CX4" s="243"/>
    </row>
    <row r="5" spans="1:102" ht="16.5" customHeight="1" x14ac:dyDescent="0.15">
      <c r="A5" s="436"/>
      <c r="B5" s="1989"/>
      <c r="C5" s="1991"/>
      <c r="D5" s="248" t="s">
        <v>25</v>
      </c>
      <c r="E5" s="249" t="s">
        <v>26</v>
      </c>
      <c r="F5" s="250" t="s">
        <v>27</v>
      </c>
      <c r="G5" s="250" t="s">
        <v>28</v>
      </c>
      <c r="H5" s="251" t="s">
        <v>29</v>
      </c>
      <c r="I5" s="250" t="s">
        <v>30</v>
      </c>
      <c r="J5" s="252" t="s">
        <v>31</v>
      </c>
      <c r="K5" s="248" t="s">
        <v>25</v>
      </c>
      <c r="L5" s="249" t="s">
        <v>26</v>
      </c>
      <c r="M5" s="250" t="s">
        <v>27</v>
      </c>
      <c r="N5" s="250" t="s">
        <v>28</v>
      </c>
      <c r="O5" s="251" t="s">
        <v>29</v>
      </c>
      <c r="P5" s="250" t="s">
        <v>30</v>
      </c>
      <c r="Q5" s="252" t="s">
        <v>31</v>
      </c>
      <c r="R5" s="248" t="s">
        <v>25</v>
      </c>
      <c r="S5" s="249" t="s">
        <v>26</v>
      </c>
      <c r="T5" s="250" t="s">
        <v>27</v>
      </c>
      <c r="U5" s="250" t="s">
        <v>28</v>
      </c>
      <c r="V5" s="251" t="s">
        <v>29</v>
      </c>
      <c r="W5" s="250" t="s">
        <v>30</v>
      </c>
      <c r="X5" s="252" t="s">
        <v>31</v>
      </c>
      <c r="Y5" s="1997"/>
      <c r="Z5" s="1997"/>
      <c r="AA5" s="248" t="s">
        <v>25</v>
      </c>
      <c r="AB5" s="249" t="s">
        <v>26</v>
      </c>
      <c r="AC5" s="250" t="s">
        <v>27</v>
      </c>
      <c r="AD5" s="250" t="s">
        <v>28</v>
      </c>
      <c r="AE5" s="251" t="s">
        <v>29</v>
      </c>
      <c r="AF5" s="250" t="s">
        <v>30</v>
      </c>
      <c r="AG5" s="252" t="s">
        <v>31</v>
      </c>
      <c r="AH5" s="248" t="s">
        <v>25</v>
      </c>
      <c r="AI5" s="249" t="s">
        <v>26</v>
      </c>
      <c r="AJ5" s="250" t="s">
        <v>27</v>
      </c>
      <c r="AK5" s="250" t="s">
        <v>28</v>
      </c>
      <c r="AL5" s="251" t="s">
        <v>29</v>
      </c>
      <c r="AM5" s="250" t="s">
        <v>30</v>
      </c>
      <c r="AN5" s="252" t="s">
        <v>31</v>
      </c>
      <c r="AO5" s="248" t="s">
        <v>25</v>
      </c>
      <c r="AP5" s="249" t="s">
        <v>26</v>
      </c>
      <c r="AQ5" s="250" t="s">
        <v>27</v>
      </c>
      <c r="AR5" s="250" t="s">
        <v>28</v>
      </c>
      <c r="AS5" s="251" t="s">
        <v>29</v>
      </c>
      <c r="AT5" s="250" t="s">
        <v>30</v>
      </c>
      <c r="AU5" s="252" t="s">
        <v>31</v>
      </c>
      <c r="AV5" s="1997"/>
      <c r="AW5" s="1997"/>
      <c r="AX5" s="1999"/>
      <c r="AY5" s="1999"/>
      <c r="AZ5" s="248" t="s">
        <v>25</v>
      </c>
      <c r="BA5" s="249" t="s">
        <v>26</v>
      </c>
      <c r="BB5" s="250" t="s">
        <v>27</v>
      </c>
      <c r="BC5" s="250" t="s">
        <v>28</v>
      </c>
      <c r="BD5" s="251" t="s">
        <v>29</v>
      </c>
      <c r="BE5" s="250" t="s">
        <v>30</v>
      </c>
      <c r="BF5" s="252" t="s">
        <v>31</v>
      </c>
      <c r="BG5" s="248" t="s">
        <v>25</v>
      </c>
      <c r="BH5" s="249" t="s">
        <v>26</v>
      </c>
      <c r="BI5" s="250" t="s">
        <v>27</v>
      </c>
      <c r="BJ5" s="250" t="s">
        <v>28</v>
      </c>
      <c r="BK5" s="251" t="s">
        <v>29</v>
      </c>
      <c r="BL5" s="250" t="s">
        <v>30</v>
      </c>
      <c r="BM5" s="252" t="s">
        <v>31</v>
      </c>
      <c r="BN5" s="248" t="s">
        <v>25</v>
      </c>
      <c r="BO5" s="249" t="s">
        <v>26</v>
      </c>
      <c r="BP5" s="250" t="s">
        <v>27</v>
      </c>
      <c r="BQ5" s="250" t="s">
        <v>28</v>
      </c>
      <c r="BR5" s="251" t="s">
        <v>29</v>
      </c>
      <c r="BS5" s="250" t="s">
        <v>30</v>
      </c>
      <c r="BT5" s="252" t="s">
        <v>31</v>
      </c>
      <c r="BU5" s="1997"/>
      <c r="BV5" s="1997"/>
      <c r="BW5" s="248" t="s">
        <v>25</v>
      </c>
      <c r="BX5" s="249" t="s">
        <v>26</v>
      </c>
      <c r="BY5" s="250" t="s">
        <v>27</v>
      </c>
      <c r="BZ5" s="250" t="s">
        <v>28</v>
      </c>
      <c r="CA5" s="251" t="s">
        <v>29</v>
      </c>
      <c r="CB5" s="250" t="s">
        <v>30</v>
      </c>
      <c r="CC5" s="252" t="s">
        <v>31</v>
      </c>
      <c r="CD5" s="248" t="s">
        <v>25</v>
      </c>
      <c r="CE5" s="249" t="s">
        <v>26</v>
      </c>
      <c r="CF5" s="250" t="s">
        <v>27</v>
      </c>
      <c r="CG5" s="250" t="s">
        <v>28</v>
      </c>
      <c r="CH5" s="251" t="s">
        <v>29</v>
      </c>
      <c r="CI5" s="250" t="s">
        <v>30</v>
      </c>
      <c r="CJ5" s="252" t="s">
        <v>31</v>
      </c>
      <c r="CK5" s="248" t="s">
        <v>25</v>
      </c>
      <c r="CL5" s="249" t="s">
        <v>26</v>
      </c>
      <c r="CM5" s="250" t="s">
        <v>27</v>
      </c>
      <c r="CN5" s="250" t="s">
        <v>28</v>
      </c>
      <c r="CO5" s="251" t="s">
        <v>29</v>
      </c>
      <c r="CP5" s="250" t="s">
        <v>30</v>
      </c>
      <c r="CQ5" s="252" t="s">
        <v>31</v>
      </c>
      <c r="CR5" s="1997"/>
      <c r="CS5" s="1997"/>
      <c r="CT5" s="1999"/>
      <c r="CU5" s="1999"/>
      <c r="CV5" s="2000"/>
      <c r="CW5" s="2000"/>
      <c r="CX5" s="253"/>
    </row>
    <row r="6" spans="1:102" ht="16.5" x14ac:dyDescent="0.15">
      <c r="A6" s="433">
        <v>4</v>
      </c>
      <c r="B6" s="2001" t="s">
        <v>32</v>
      </c>
      <c r="C6" s="254" t="s">
        <v>33</v>
      </c>
      <c r="D6" s="301" t="e" cm="1">
        <f t="array" aca="1" ref="D6" ca="1">INDIRECT("'"&amp;$A$1&amp;"_DATA'!R"&amp;$A6&amp;"C"&amp;D$1,FALSE)</f>
        <v>#REF!</v>
      </c>
      <c r="E6" s="255" t="e" cm="1">
        <f t="array" aca="1" ref="E6" ca="1">INDIRECT("'"&amp;$A$1&amp;"_DATA'!R"&amp;$A6&amp;"C"&amp;E$1,FALSE)</f>
        <v>#REF!</v>
      </c>
      <c r="F6" s="256" t="e" cm="1">
        <f t="array" aca="1" ref="F6" ca="1">INDIRECT("'"&amp;$A$1&amp;"_DATA'!R"&amp;$A6&amp;"C"&amp;F$1,FALSE)</f>
        <v>#REF!</v>
      </c>
      <c r="G6" s="305" t="e" cm="1">
        <f t="array" aca="1" ref="G6" ca="1">INDIRECT("'"&amp;$A$1&amp;"_DATA'!R"&amp;$A6&amp;"C"&amp;G$1,FALSE)</f>
        <v>#REF!</v>
      </c>
      <c r="H6" s="257" t="e">
        <f ca="1">IF(AND(F6&lt;&gt;"",F6&lt;&gt;0),ROUNDDOWN(I6/G6,3),"")</f>
        <v>#REF!</v>
      </c>
      <c r="I6" s="305" t="e" cm="1">
        <f t="array" aca="1" ref="I6" ca="1">INDIRECT("'"&amp;$A$1&amp;"_DATA'!R"&amp;$A6&amp;"C"&amp;I$1,FALSE)</f>
        <v>#REF!</v>
      </c>
      <c r="J6" s="258" t="e" cm="1">
        <f t="array" aca="1" ref="J6" ca="1">INDIRECT("'"&amp;$A$1&amp;"_DATA'!R"&amp;$A6&amp;"C"&amp;J$1,FALSE)</f>
        <v>#REF!</v>
      </c>
      <c r="K6" s="301" t="e" cm="1">
        <f t="array" aca="1" ref="K6" ca="1">INDIRECT("'"&amp;$A$1&amp;"_DATA'!R"&amp;$A6&amp;"C"&amp;K$1,FALSE)</f>
        <v>#REF!</v>
      </c>
      <c r="L6" s="255" t="e" cm="1">
        <f t="array" aca="1" ref="L6" ca="1">INDIRECT("'"&amp;$A$1&amp;"_DATA'!R"&amp;$A6&amp;"C"&amp;L$1,FALSE)</f>
        <v>#REF!</v>
      </c>
      <c r="M6" s="256" t="e" cm="1">
        <f t="array" aca="1" ref="M6" ca="1">INDIRECT("'"&amp;$A$1&amp;"_DATA'!R"&amp;$A6&amp;"C"&amp;M$1,FALSE)</f>
        <v>#REF!</v>
      </c>
      <c r="N6" s="305" t="e" cm="1">
        <f t="array" aca="1" ref="N6" ca="1">INDIRECT("'"&amp;$A$1&amp;"_DATA'!R"&amp;$A6&amp;"C"&amp;N$1,FALSE)</f>
        <v>#REF!</v>
      </c>
      <c r="O6" s="257" t="e">
        <f ca="1">IF(AND(M6&lt;&gt;"",M6&lt;&gt;0),ROUNDDOWN(P6/N6,3),"")</f>
        <v>#REF!</v>
      </c>
      <c r="P6" s="305" t="e" cm="1">
        <f t="array" aca="1" ref="P6" ca="1">INDIRECT("'"&amp;$A$1&amp;"_DATA'!R"&amp;$A6&amp;"C"&amp;P$1,FALSE)</f>
        <v>#REF!</v>
      </c>
      <c r="Q6" s="258" t="e" cm="1">
        <f t="array" aca="1" ref="Q6" ca="1">INDIRECT("'"&amp;$A$1&amp;"_DATA'!R"&amp;$A6&amp;"C"&amp;Q$1,FALSE)</f>
        <v>#REF!</v>
      </c>
      <c r="R6" s="301" t="e" cm="1">
        <f t="array" aca="1" ref="R6" ca="1">INDIRECT("'"&amp;$A$1&amp;"_DATA'!R"&amp;$A6&amp;"C"&amp;R$1,FALSE)</f>
        <v>#REF!</v>
      </c>
      <c r="S6" s="255" t="e" cm="1">
        <f t="array" aca="1" ref="S6" ca="1">INDIRECT("'"&amp;$A$1&amp;"_DATA'!R"&amp;$A6&amp;"C"&amp;S$1,FALSE)</f>
        <v>#REF!</v>
      </c>
      <c r="T6" s="256" t="e" cm="1">
        <f t="array" aca="1" ref="T6" ca="1">INDIRECT("'"&amp;$A$1&amp;"_DATA'!R"&amp;$A6&amp;"C"&amp;T$1,FALSE)</f>
        <v>#REF!</v>
      </c>
      <c r="U6" s="305" t="e" cm="1">
        <f t="array" aca="1" ref="U6" ca="1">INDIRECT("'"&amp;$A$1&amp;"_DATA'!R"&amp;$A6&amp;"C"&amp;U$1,FALSE)</f>
        <v>#REF!</v>
      </c>
      <c r="V6" s="257" t="e">
        <f ca="1">IF(AND(T6&lt;&gt;"",T6&lt;&gt;0),ROUNDDOWN(W6/U6,3),"")</f>
        <v>#REF!</v>
      </c>
      <c r="W6" s="305" t="e" cm="1">
        <f t="array" aca="1" ref="W6" ca="1">INDIRECT("'"&amp;$A$1&amp;"_DATA'!R"&amp;$A6&amp;"C"&amp;W$1,FALSE)</f>
        <v>#REF!</v>
      </c>
      <c r="X6" s="258" t="e" cm="1">
        <f t="array" aca="1" ref="X6" ca="1">INDIRECT("'"&amp;$A$1&amp;"_DATA'!R"&amp;$A6&amp;"C"&amp;X$1,FALSE)</f>
        <v>#REF!</v>
      </c>
      <c r="Y6" s="1953" t="s">
        <v>144</v>
      </c>
      <c r="Z6" s="1954"/>
      <c r="AA6" s="301" t="e" cm="1">
        <f t="array" aca="1" ref="AA6" ca="1">INDIRECT("'"&amp;$A$1&amp;"_DATA'!R"&amp;$A6&amp;"C"&amp;AA$1,FALSE)</f>
        <v>#REF!</v>
      </c>
      <c r="AB6" s="255" t="e" cm="1">
        <f t="array" aca="1" ref="AB6" ca="1">INDIRECT("'"&amp;$A$1&amp;"_DATA'!R"&amp;$A6&amp;"C"&amp;AB$1,FALSE)</f>
        <v>#REF!</v>
      </c>
      <c r="AC6" s="256" t="e" cm="1">
        <f t="array" aca="1" ref="AC6" ca="1">INDIRECT("'"&amp;$A$1&amp;"_DATA'!R"&amp;$A6&amp;"C"&amp;AC$1,FALSE)</f>
        <v>#REF!</v>
      </c>
      <c r="AD6" s="305" t="e" cm="1">
        <f t="array" aca="1" ref="AD6" ca="1">INDIRECT("'"&amp;$A$1&amp;"_DATA'!R"&amp;$A6&amp;"C"&amp;AD$1,FALSE)</f>
        <v>#REF!</v>
      </c>
      <c r="AE6" s="257" t="e">
        <f ca="1">IF(AND(AC6&lt;&gt;"",AC6&lt;&gt;0),ROUNDDOWN(AF6/AD6,3),"")</f>
        <v>#REF!</v>
      </c>
      <c r="AF6" s="305" t="e" cm="1">
        <f t="array" aca="1" ref="AF6" ca="1">INDIRECT("'"&amp;$A$1&amp;"_DATA'!R"&amp;$A6&amp;"C"&amp;AF$1,FALSE)</f>
        <v>#REF!</v>
      </c>
      <c r="AG6" s="258" t="e" cm="1">
        <f t="array" aca="1" ref="AG6" ca="1">INDIRECT("'"&amp;$A$1&amp;"_DATA'!R"&amp;$A6&amp;"C"&amp;AG$1,FALSE)</f>
        <v>#REF!</v>
      </c>
      <c r="AH6" s="301" t="e" cm="1">
        <f t="array" aca="1" ref="AH6" ca="1">INDIRECT("'"&amp;$A$1&amp;"_DATA'!R"&amp;$A6&amp;"C"&amp;AH$1,FALSE)</f>
        <v>#REF!</v>
      </c>
      <c r="AI6" s="255" t="e" cm="1">
        <f t="array" aca="1" ref="AI6" ca="1">INDIRECT("'"&amp;$A$1&amp;"_DATA'!R"&amp;$A6&amp;"C"&amp;AI$1,FALSE)</f>
        <v>#REF!</v>
      </c>
      <c r="AJ6" s="256" t="e" cm="1">
        <f t="array" aca="1" ref="AJ6" ca="1">INDIRECT("'"&amp;$A$1&amp;"_DATA'!R"&amp;$A6&amp;"C"&amp;AJ$1,FALSE)</f>
        <v>#REF!</v>
      </c>
      <c r="AK6" s="305" t="e" cm="1">
        <f t="array" aca="1" ref="AK6" ca="1">INDIRECT("'"&amp;$A$1&amp;"_DATA'!R"&amp;$A6&amp;"C"&amp;AK$1,FALSE)</f>
        <v>#REF!</v>
      </c>
      <c r="AL6" s="257" t="e">
        <f ca="1">IF(AND(AJ6&lt;&gt;"",AJ6&lt;&gt;0),ROUNDDOWN(AM6/AK6,3),"")</f>
        <v>#REF!</v>
      </c>
      <c r="AM6" s="305" t="e" cm="1">
        <f t="array" aca="1" ref="AM6" ca="1">INDIRECT("'"&amp;$A$1&amp;"_DATA'!R"&amp;$A6&amp;"C"&amp;AM$1,FALSE)</f>
        <v>#REF!</v>
      </c>
      <c r="AN6" s="258" t="e" cm="1">
        <f t="array" aca="1" ref="AN6" ca="1">INDIRECT("'"&amp;$A$1&amp;"_DATA'!R"&amp;$A6&amp;"C"&amp;AN$1,FALSE)</f>
        <v>#REF!</v>
      </c>
      <c r="AO6" s="301" t="e" cm="1">
        <f t="array" aca="1" ref="AO6" ca="1">INDIRECT("'"&amp;$A$1&amp;"_DATA'!R"&amp;$A6&amp;"C"&amp;AO$1,FALSE)</f>
        <v>#REF!</v>
      </c>
      <c r="AP6" s="255" t="e" cm="1">
        <f t="array" aca="1" ref="AP6" ca="1">INDIRECT("'"&amp;$A$1&amp;"_DATA'!R"&amp;$A6&amp;"C"&amp;AP$1,FALSE)</f>
        <v>#REF!</v>
      </c>
      <c r="AQ6" s="256" t="e" cm="1">
        <f t="array" aca="1" ref="AQ6" ca="1">INDIRECT("'"&amp;$A$1&amp;"_DATA'!R"&amp;$A6&amp;"C"&amp;AQ$1,FALSE)</f>
        <v>#REF!</v>
      </c>
      <c r="AR6" s="305" t="e" cm="1">
        <f t="array" aca="1" ref="AR6" ca="1">INDIRECT("'"&amp;$A$1&amp;"_DATA'!R"&amp;$A6&amp;"C"&amp;AR$1,FALSE)</f>
        <v>#REF!</v>
      </c>
      <c r="AS6" s="257" t="e">
        <f ca="1">IF(AND(AQ6&lt;&gt;"",AQ6&lt;&gt;0),ROUNDDOWN(AT6/AR6,3),"")</f>
        <v>#REF!</v>
      </c>
      <c r="AT6" s="305" t="e" cm="1">
        <f t="array" aca="1" ref="AT6" ca="1">INDIRECT("'"&amp;$A$1&amp;"_DATA'!R"&amp;$A6&amp;"C"&amp;AT$1,FALSE)</f>
        <v>#REF!</v>
      </c>
      <c r="AU6" s="258" t="e" cm="1">
        <f t="array" aca="1" ref="AU6" ca="1">INDIRECT("'"&amp;$A$1&amp;"_DATA'!R"&amp;$A6&amp;"C"&amp;AU$1,FALSE)</f>
        <v>#REF!</v>
      </c>
      <c r="AV6" s="1953" t="s">
        <v>144</v>
      </c>
      <c r="AW6" s="1954"/>
      <c r="AX6" s="1951" t="s">
        <v>144</v>
      </c>
      <c r="AY6" s="1948"/>
      <c r="AZ6" s="301" t="e" cm="1">
        <f t="array" aca="1" ref="AZ6" ca="1">INDIRECT("'"&amp;$A$1&amp;"_DATA'!R"&amp;$A6&amp;"C"&amp;AZ$1,FALSE)</f>
        <v>#REF!</v>
      </c>
      <c r="BA6" s="255" t="e" cm="1">
        <f t="array" aca="1" ref="BA6" ca="1">INDIRECT("'"&amp;$A$1&amp;"_DATA'!R"&amp;$A6&amp;"C"&amp;BA$1,FALSE)</f>
        <v>#REF!</v>
      </c>
      <c r="BB6" s="256" t="e" cm="1">
        <f t="array" aca="1" ref="BB6" ca="1">INDIRECT("'"&amp;$A$1&amp;"_DATA'!R"&amp;$A6&amp;"C"&amp;BB$1,FALSE)</f>
        <v>#REF!</v>
      </c>
      <c r="BC6" s="305" t="e" cm="1">
        <f t="array" aca="1" ref="BC6" ca="1">INDIRECT("'"&amp;$A$1&amp;"_DATA'!R"&amp;$A6&amp;"C"&amp;BC$1,FALSE)</f>
        <v>#REF!</v>
      </c>
      <c r="BD6" s="257" t="e">
        <f ca="1">IF(AND(BB6&lt;&gt;"",BB6&lt;&gt;0),ROUNDDOWN(BE6/BC6,3),"")</f>
        <v>#REF!</v>
      </c>
      <c r="BE6" s="305" t="e" cm="1">
        <f t="array" aca="1" ref="BE6" ca="1">INDIRECT("'"&amp;$A$1&amp;"_DATA'!R"&amp;$A6&amp;"C"&amp;BE$1,FALSE)</f>
        <v>#REF!</v>
      </c>
      <c r="BF6" s="258" t="e" cm="1">
        <f t="array" aca="1" ref="BF6" ca="1">INDIRECT("'"&amp;$A$1&amp;"_DATA'!R"&amp;$A6&amp;"C"&amp;BF$1,FALSE)</f>
        <v>#REF!</v>
      </c>
      <c r="BG6" s="301" t="e" cm="1">
        <f t="array" aca="1" ref="BG6" ca="1">INDIRECT("'"&amp;$A$1&amp;"_DATA'!R"&amp;$A6&amp;"C"&amp;BG$1,FALSE)</f>
        <v>#REF!</v>
      </c>
      <c r="BH6" s="255" t="e" cm="1">
        <f t="array" aca="1" ref="BH6" ca="1">INDIRECT("'"&amp;$A$1&amp;"_DATA'!R"&amp;$A6&amp;"C"&amp;BH$1,FALSE)</f>
        <v>#REF!</v>
      </c>
      <c r="BI6" s="256" t="e" cm="1">
        <f t="array" aca="1" ref="BI6" ca="1">INDIRECT("'"&amp;$A$1&amp;"_DATA'!R"&amp;$A6&amp;"C"&amp;BI$1,FALSE)</f>
        <v>#REF!</v>
      </c>
      <c r="BJ6" s="305" t="e" cm="1">
        <f t="array" aca="1" ref="BJ6" ca="1">INDIRECT("'"&amp;$A$1&amp;"_DATA'!R"&amp;$A6&amp;"C"&amp;BJ$1,FALSE)</f>
        <v>#REF!</v>
      </c>
      <c r="BK6" s="257" t="e">
        <f ca="1">IF(AND(BI6&lt;&gt;"",BI6&lt;&gt;0),ROUNDDOWN(BL6/BJ6,3),"")</f>
        <v>#REF!</v>
      </c>
      <c r="BL6" s="305" t="e" cm="1">
        <f t="array" aca="1" ref="BL6" ca="1">INDIRECT("'"&amp;$A$1&amp;"_DATA'!R"&amp;$A6&amp;"C"&amp;BL$1,FALSE)</f>
        <v>#REF!</v>
      </c>
      <c r="BM6" s="258" t="e" cm="1">
        <f t="array" aca="1" ref="BM6" ca="1">INDIRECT("'"&amp;$A$1&amp;"_DATA'!R"&amp;$A6&amp;"C"&amp;BM$1,FALSE)</f>
        <v>#REF!</v>
      </c>
      <c r="BN6" s="301" t="e" cm="1">
        <f t="array" aca="1" ref="BN6" ca="1">INDIRECT("'"&amp;$A$1&amp;"_DATA'!R"&amp;$A6&amp;"C"&amp;BN$1,FALSE)</f>
        <v>#REF!</v>
      </c>
      <c r="BO6" s="255" t="e" cm="1">
        <f t="array" aca="1" ref="BO6" ca="1">INDIRECT("'"&amp;$A$1&amp;"_DATA'!R"&amp;$A6&amp;"C"&amp;BO$1,FALSE)</f>
        <v>#REF!</v>
      </c>
      <c r="BP6" s="256" t="e" cm="1">
        <f t="array" aca="1" ref="BP6" ca="1">INDIRECT("'"&amp;$A$1&amp;"_DATA'!R"&amp;$A6&amp;"C"&amp;BP$1,FALSE)</f>
        <v>#REF!</v>
      </c>
      <c r="BQ6" s="305" t="e" cm="1">
        <f t="array" aca="1" ref="BQ6" ca="1">INDIRECT("'"&amp;$A$1&amp;"_DATA'!R"&amp;$A6&amp;"C"&amp;BQ$1,FALSE)</f>
        <v>#REF!</v>
      </c>
      <c r="BR6" s="257" t="e">
        <f ca="1">IF(AND(BP6&lt;&gt;"",BP6&lt;&gt;0),ROUNDDOWN(BS6/BQ6,3),"")</f>
        <v>#REF!</v>
      </c>
      <c r="BS6" s="305" t="e" cm="1">
        <f t="array" aca="1" ref="BS6" ca="1">INDIRECT("'"&amp;$A$1&amp;"_DATA'!R"&amp;$A6&amp;"C"&amp;BS$1,FALSE)</f>
        <v>#REF!</v>
      </c>
      <c r="BT6" s="258" t="e" cm="1">
        <f t="array" aca="1" ref="BT6" ca="1">INDIRECT("'"&amp;$A$1&amp;"_DATA'!R"&amp;$A6&amp;"C"&amp;BT$1,FALSE)</f>
        <v>#REF!</v>
      </c>
      <c r="BU6" s="1953" t="s">
        <v>144</v>
      </c>
      <c r="BV6" s="1954"/>
      <c r="BW6" s="301" t="e" cm="1">
        <f t="array" aca="1" ref="BW6" ca="1">INDIRECT("'"&amp;$A$1&amp;"_DATA'!R"&amp;$A6&amp;"C"&amp;BW$1,FALSE)</f>
        <v>#REF!</v>
      </c>
      <c r="BX6" s="255" t="e" cm="1">
        <f t="array" aca="1" ref="BX6" ca="1">INDIRECT("'"&amp;$A$1&amp;"_DATA'!R"&amp;$A6&amp;"C"&amp;BX$1,FALSE)</f>
        <v>#REF!</v>
      </c>
      <c r="BY6" s="256" t="e" cm="1">
        <f t="array" aca="1" ref="BY6" ca="1">INDIRECT("'"&amp;$A$1&amp;"_DATA'!R"&amp;$A6&amp;"C"&amp;BY$1,FALSE)</f>
        <v>#REF!</v>
      </c>
      <c r="BZ6" s="305" t="e" cm="1">
        <f t="array" aca="1" ref="BZ6" ca="1">INDIRECT("'"&amp;$A$1&amp;"_DATA'!R"&amp;$A6&amp;"C"&amp;BZ$1,FALSE)</f>
        <v>#REF!</v>
      </c>
      <c r="CA6" s="257" t="e">
        <f ca="1">IF(AND(BY6&lt;&gt;"",BY6&lt;&gt;0),ROUNDDOWN(CB6/BZ6,3),"")</f>
        <v>#REF!</v>
      </c>
      <c r="CB6" s="305" t="e" cm="1">
        <f t="array" aca="1" ref="CB6" ca="1">INDIRECT("'"&amp;$A$1&amp;"_DATA'!R"&amp;$A6&amp;"C"&amp;CB$1,FALSE)</f>
        <v>#REF!</v>
      </c>
      <c r="CC6" s="258" t="e" cm="1">
        <f t="array" aca="1" ref="CC6" ca="1">INDIRECT("'"&amp;$A$1&amp;"_DATA'!R"&amp;$A6&amp;"C"&amp;CC$1,FALSE)</f>
        <v>#REF!</v>
      </c>
      <c r="CD6" s="301" t="e" cm="1">
        <f t="array" aca="1" ref="CD6" ca="1">INDIRECT("'"&amp;$A$1&amp;"_DATA'!R"&amp;$A6&amp;"C"&amp;CD$1,FALSE)</f>
        <v>#REF!</v>
      </c>
      <c r="CE6" s="255" t="e" cm="1">
        <f t="array" aca="1" ref="CE6" ca="1">INDIRECT("'"&amp;$A$1&amp;"_DATA'!R"&amp;$A6&amp;"C"&amp;CE$1,FALSE)</f>
        <v>#REF!</v>
      </c>
      <c r="CF6" s="256" t="e" cm="1">
        <f t="array" aca="1" ref="CF6" ca="1">INDIRECT("'"&amp;$A$1&amp;"_DATA'!R"&amp;$A6&amp;"C"&amp;CF$1,FALSE)</f>
        <v>#REF!</v>
      </c>
      <c r="CG6" s="305" t="e" cm="1">
        <f t="array" aca="1" ref="CG6" ca="1">INDIRECT("'"&amp;$A$1&amp;"_DATA'!R"&amp;$A6&amp;"C"&amp;CG$1,FALSE)</f>
        <v>#REF!</v>
      </c>
      <c r="CH6" s="257" t="e">
        <f ca="1">IF(AND(CF6&lt;&gt;"",CF6&lt;&gt;0),ROUNDDOWN(CI6/CG6,3),"")</f>
        <v>#REF!</v>
      </c>
      <c r="CI6" s="305" t="e" cm="1">
        <f t="array" aca="1" ref="CI6" ca="1">INDIRECT("'"&amp;$A$1&amp;"_DATA'!R"&amp;$A6&amp;"C"&amp;CI$1,FALSE)</f>
        <v>#REF!</v>
      </c>
      <c r="CJ6" s="258" t="e" cm="1">
        <f t="array" aca="1" ref="CJ6" ca="1">INDIRECT("'"&amp;$A$1&amp;"_DATA'!R"&amp;$A6&amp;"C"&amp;CJ$1,FALSE)</f>
        <v>#REF!</v>
      </c>
      <c r="CK6" s="301" t="e" cm="1">
        <f t="array" aca="1" ref="CK6" ca="1">INDIRECT("'"&amp;$A$1&amp;"_DATA'!R"&amp;$A6&amp;"C"&amp;CK$1,FALSE)</f>
        <v>#REF!</v>
      </c>
      <c r="CL6" s="255" t="e" cm="1">
        <f t="array" aca="1" ref="CL6" ca="1">INDIRECT("'"&amp;$A$1&amp;"_DATA'!R"&amp;$A6&amp;"C"&amp;CL$1,FALSE)</f>
        <v>#REF!</v>
      </c>
      <c r="CM6" s="256" t="e" cm="1">
        <f t="array" aca="1" ref="CM6" ca="1">INDIRECT("'"&amp;$A$1&amp;"_DATA'!R"&amp;$A6&amp;"C"&amp;CM$1,FALSE)</f>
        <v>#REF!</v>
      </c>
      <c r="CN6" s="305" t="e" cm="1">
        <f t="array" aca="1" ref="CN6" ca="1">INDIRECT("'"&amp;$A$1&amp;"_DATA'!R"&amp;$A6&amp;"C"&amp;CN$1,FALSE)</f>
        <v>#REF!</v>
      </c>
      <c r="CO6" s="257" t="e">
        <f ca="1">IF(AND(CM6&lt;&gt;"",CM6&lt;&gt;0),ROUNDDOWN(CP6/CN6,3),"")</f>
        <v>#REF!</v>
      </c>
      <c r="CP6" s="305" t="e" cm="1">
        <f t="array" aca="1" ref="CP6" ca="1">INDIRECT("'"&amp;$A$1&amp;"_DATA'!R"&amp;$A6&amp;"C"&amp;CP$1,FALSE)</f>
        <v>#REF!</v>
      </c>
      <c r="CQ6" s="258" t="e" cm="1">
        <f t="array" aca="1" ref="CQ6" ca="1">INDIRECT("'"&amp;$A$1&amp;"_DATA'!R"&amp;$A6&amp;"C"&amp;CQ$1,FALSE)</f>
        <v>#REF!</v>
      </c>
      <c r="CR6" s="1953" t="s">
        <v>144</v>
      </c>
      <c r="CS6" s="1954"/>
      <c r="CT6" s="1951" t="s">
        <v>144</v>
      </c>
      <c r="CU6" s="1948"/>
      <c r="CV6" s="1945" t="s">
        <v>144</v>
      </c>
      <c r="CW6" s="1946"/>
      <c r="CX6" s="240"/>
    </row>
    <row r="7" spans="1:102" ht="16.5" x14ac:dyDescent="0.15">
      <c r="A7" s="433">
        <v>5</v>
      </c>
      <c r="B7" s="2001"/>
      <c r="C7" s="259" t="s">
        <v>34</v>
      </c>
      <c r="D7" s="302" t="e" cm="1">
        <f t="array" aca="1" ref="D7" ca="1">INDIRECT("'"&amp;$A$1&amp;"_DATA'!R"&amp;$A7&amp;"C"&amp;D$1,FALSE)</f>
        <v>#REF!</v>
      </c>
      <c r="E7" s="260" t="e" cm="1">
        <f t="array" aca="1" ref="E7" ca="1">INDIRECT("'"&amp;$A$1&amp;"_DATA'!R"&amp;$A7&amp;"C"&amp;E$1,FALSE)</f>
        <v>#REF!</v>
      </c>
      <c r="F7" s="261" t="e" cm="1">
        <f t="array" aca="1" ref="F7" ca="1">INDIRECT("'"&amp;$A$1&amp;"_DATA'!R"&amp;$A7&amp;"C"&amp;F$1,FALSE)</f>
        <v>#REF!</v>
      </c>
      <c r="G7" s="306" t="e" cm="1">
        <f t="array" aca="1" ref="G7" ca="1">INDIRECT("'"&amp;$A$1&amp;"_DATA'!R"&amp;$A7&amp;"C"&amp;G$1,FALSE)</f>
        <v>#REF!</v>
      </c>
      <c r="H7" s="262" t="e">
        <f t="shared" ref="H7:H15" ca="1" si="0">IF(AND(F7&lt;&gt;"",F7&lt;&gt;0),ROUNDDOWN(I7/G7,3),"")</f>
        <v>#REF!</v>
      </c>
      <c r="I7" s="306" t="e" cm="1">
        <f t="array" aca="1" ref="I7" ca="1">INDIRECT("'"&amp;$A$1&amp;"_DATA'!R"&amp;$A7&amp;"C"&amp;I$1,FALSE)</f>
        <v>#REF!</v>
      </c>
      <c r="J7" s="263" t="e" cm="1">
        <f t="array" aca="1" ref="J7" ca="1">INDIRECT("'"&amp;$A$1&amp;"_DATA'!R"&amp;$A7&amp;"C"&amp;J$1,FALSE)</f>
        <v>#REF!</v>
      </c>
      <c r="K7" s="302" t="e" cm="1">
        <f t="array" aca="1" ref="K7" ca="1">INDIRECT("'"&amp;$A$1&amp;"_DATA'!R"&amp;$A7&amp;"C"&amp;K$1,FALSE)</f>
        <v>#REF!</v>
      </c>
      <c r="L7" s="260" t="e" cm="1">
        <f t="array" aca="1" ref="L7" ca="1">INDIRECT("'"&amp;$A$1&amp;"_DATA'!R"&amp;$A7&amp;"C"&amp;L$1,FALSE)</f>
        <v>#REF!</v>
      </c>
      <c r="M7" s="261" t="e" cm="1">
        <f t="array" aca="1" ref="M7" ca="1">INDIRECT("'"&amp;$A$1&amp;"_DATA'!R"&amp;$A7&amp;"C"&amp;M$1,FALSE)</f>
        <v>#REF!</v>
      </c>
      <c r="N7" s="306" t="e" cm="1">
        <f t="array" aca="1" ref="N7" ca="1">INDIRECT("'"&amp;$A$1&amp;"_DATA'!R"&amp;$A7&amp;"C"&amp;N$1,FALSE)</f>
        <v>#REF!</v>
      </c>
      <c r="O7" s="262" t="e">
        <f t="shared" ref="O7:O15" ca="1" si="1">IF(AND(M7&lt;&gt;"",M7&lt;&gt;0),ROUNDDOWN(P7/N7,3),"")</f>
        <v>#REF!</v>
      </c>
      <c r="P7" s="306" t="e" cm="1">
        <f t="array" aca="1" ref="P7" ca="1">INDIRECT("'"&amp;$A$1&amp;"_DATA'!R"&amp;$A7&amp;"C"&amp;P$1,FALSE)</f>
        <v>#REF!</v>
      </c>
      <c r="Q7" s="263" t="e" cm="1">
        <f t="array" aca="1" ref="Q7" ca="1">INDIRECT("'"&amp;$A$1&amp;"_DATA'!R"&amp;$A7&amp;"C"&amp;Q$1,FALSE)</f>
        <v>#REF!</v>
      </c>
      <c r="R7" s="302" t="e" cm="1">
        <f t="array" aca="1" ref="R7" ca="1">INDIRECT("'"&amp;$A$1&amp;"_DATA'!R"&amp;$A7&amp;"C"&amp;R$1,FALSE)</f>
        <v>#REF!</v>
      </c>
      <c r="S7" s="260" t="e" cm="1">
        <f t="array" aca="1" ref="S7" ca="1">INDIRECT("'"&amp;$A$1&amp;"_DATA'!R"&amp;$A7&amp;"C"&amp;S$1,FALSE)</f>
        <v>#REF!</v>
      </c>
      <c r="T7" s="261" t="e" cm="1">
        <f t="array" aca="1" ref="T7" ca="1">INDIRECT("'"&amp;$A$1&amp;"_DATA'!R"&amp;$A7&amp;"C"&amp;T$1,FALSE)</f>
        <v>#REF!</v>
      </c>
      <c r="U7" s="306" t="e" cm="1">
        <f t="array" aca="1" ref="U7" ca="1">INDIRECT("'"&amp;$A$1&amp;"_DATA'!R"&amp;$A7&amp;"C"&amp;U$1,FALSE)</f>
        <v>#REF!</v>
      </c>
      <c r="V7" s="262" t="e">
        <f t="shared" ref="V7:V15" ca="1" si="2">IF(AND(T7&lt;&gt;"",T7&lt;&gt;0),ROUNDDOWN(W7/U7,3),"")</f>
        <v>#REF!</v>
      </c>
      <c r="W7" s="306" t="e" cm="1">
        <f t="array" aca="1" ref="W7" ca="1">INDIRECT("'"&amp;$A$1&amp;"_DATA'!R"&amp;$A7&amp;"C"&amp;W$1,FALSE)</f>
        <v>#REF!</v>
      </c>
      <c r="X7" s="263" t="e" cm="1">
        <f t="array" aca="1" ref="X7" ca="1">INDIRECT("'"&amp;$A$1&amp;"_DATA'!R"&amp;$A7&amp;"C"&amp;X$1,FALSE)</f>
        <v>#REF!</v>
      </c>
      <c r="Y7" s="321" t="s">
        <v>145</v>
      </c>
      <c r="Z7" s="342" t="e">
        <f ca="1">SUMIF(D$26:X$26,Y6,D27:X27)</f>
        <v>#REF!</v>
      </c>
      <c r="AA7" s="302" t="e" cm="1">
        <f t="array" aca="1" ref="AA7" ca="1">INDIRECT("'"&amp;$A$1&amp;"_DATA'!R"&amp;$A7&amp;"C"&amp;AA$1,FALSE)</f>
        <v>#REF!</v>
      </c>
      <c r="AB7" s="260" t="e" cm="1">
        <f t="array" aca="1" ref="AB7" ca="1">INDIRECT("'"&amp;$A$1&amp;"_DATA'!R"&amp;$A7&amp;"C"&amp;AB$1,FALSE)</f>
        <v>#REF!</v>
      </c>
      <c r="AC7" s="261" t="e" cm="1">
        <f t="array" aca="1" ref="AC7" ca="1">INDIRECT("'"&amp;$A$1&amp;"_DATA'!R"&amp;$A7&amp;"C"&amp;AC$1,FALSE)</f>
        <v>#REF!</v>
      </c>
      <c r="AD7" s="306" t="e" cm="1">
        <f t="array" aca="1" ref="AD7" ca="1">INDIRECT("'"&amp;$A$1&amp;"_DATA'!R"&amp;$A7&amp;"C"&amp;AD$1,FALSE)</f>
        <v>#REF!</v>
      </c>
      <c r="AE7" s="262" t="e">
        <f t="shared" ref="AE7:AE15" ca="1" si="3">IF(AND(AC7&lt;&gt;"",AC7&lt;&gt;0),ROUNDDOWN(AF7/AD7,3),"")</f>
        <v>#REF!</v>
      </c>
      <c r="AF7" s="306" t="e" cm="1">
        <f t="array" aca="1" ref="AF7" ca="1">INDIRECT("'"&amp;$A$1&amp;"_DATA'!R"&amp;$A7&amp;"C"&amp;AF$1,FALSE)</f>
        <v>#REF!</v>
      </c>
      <c r="AG7" s="263" t="e" cm="1">
        <f t="array" aca="1" ref="AG7" ca="1">INDIRECT("'"&amp;$A$1&amp;"_DATA'!R"&amp;$A7&amp;"C"&amp;AG$1,FALSE)</f>
        <v>#REF!</v>
      </c>
      <c r="AH7" s="302" t="e" cm="1">
        <f t="array" aca="1" ref="AH7" ca="1">INDIRECT("'"&amp;$A$1&amp;"_DATA'!R"&amp;$A7&amp;"C"&amp;AH$1,FALSE)</f>
        <v>#REF!</v>
      </c>
      <c r="AI7" s="260" t="e" cm="1">
        <f t="array" aca="1" ref="AI7" ca="1">INDIRECT("'"&amp;$A$1&amp;"_DATA'!R"&amp;$A7&amp;"C"&amp;AI$1,FALSE)</f>
        <v>#REF!</v>
      </c>
      <c r="AJ7" s="261" t="e" cm="1">
        <f t="array" aca="1" ref="AJ7" ca="1">INDIRECT("'"&amp;$A$1&amp;"_DATA'!R"&amp;$A7&amp;"C"&amp;AJ$1,FALSE)</f>
        <v>#REF!</v>
      </c>
      <c r="AK7" s="306" t="e" cm="1">
        <f t="array" aca="1" ref="AK7" ca="1">INDIRECT("'"&amp;$A$1&amp;"_DATA'!R"&amp;$A7&amp;"C"&amp;AK$1,FALSE)</f>
        <v>#REF!</v>
      </c>
      <c r="AL7" s="262" t="e">
        <f t="shared" ref="AL7:AL15" ca="1" si="4">IF(AND(AJ7&lt;&gt;"",AJ7&lt;&gt;0),ROUNDDOWN(AM7/AK7,3),"")</f>
        <v>#REF!</v>
      </c>
      <c r="AM7" s="306" t="e" cm="1">
        <f t="array" aca="1" ref="AM7" ca="1">INDIRECT("'"&amp;$A$1&amp;"_DATA'!R"&amp;$A7&amp;"C"&amp;AM$1,FALSE)</f>
        <v>#REF!</v>
      </c>
      <c r="AN7" s="263" t="e" cm="1">
        <f t="array" aca="1" ref="AN7" ca="1">INDIRECT("'"&amp;$A$1&amp;"_DATA'!R"&amp;$A7&amp;"C"&amp;AN$1,FALSE)</f>
        <v>#REF!</v>
      </c>
      <c r="AO7" s="302" t="e" cm="1">
        <f t="array" aca="1" ref="AO7" ca="1">INDIRECT("'"&amp;$A$1&amp;"_DATA'!R"&amp;$A7&amp;"C"&amp;AO$1,FALSE)</f>
        <v>#REF!</v>
      </c>
      <c r="AP7" s="260" t="e" cm="1">
        <f t="array" aca="1" ref="AP7" ca="1">INDIRECT("'"&amp;$A$1&amp;"_DATA'!R"&amp;$A7&amp;"C"&amp;AP$1,FALSE)</f>
        <v>#REF!</v>
      </c>
      <c r="AQ7" s="261" t="e" cm="1">
        <f t="array" aca="1" ref="AQ7" ca="1">INDIRECT("'"&amp;$A$1&amp;"_DATA'!R"&amp;$A7&amp;"C"&amp;AQ$1,FALSE)</f>
        <v>#REF!</v>
      </c>
      <c r="AR7" s="306" t="e" cm="1">
        <f t="array" aca="1" ref="AR7" ca="1">INDIRECT("'"&amp;$A$1&amp;"_DATA'!R"&amp;$A7&amp;"C"&amp;AR$1,FALSE)</f>
        <v>#REF!</v>
      </c>
      <c r="AS7" s="262" t="e">
        <f t="shared" ref="AS7:AS15" ca="1" si="5">IF(AND(AQ7&lt;&gt;"",AQ7&lt;&gt;0),ROUNDDOWN(AT7/AR7,3),"")</f>
        <v>#REF!</v>
      </c>
      <c r="AT7" s="306" t="e" cm="1">
        <f t="array" aca="1" ref="AT7" ca="1">INDIRECT("'"&amp;$A$1&amp;"_DATA'!R"&amp;$A7&amp;"C"&amp;AT$1,FALSE)</f>
        <v>#REF!</v>
      </c>
      <c r="AU7" s="263" t="e" cm="1">
        <f t="array" aca="1" ref="AU7" ca="1">INDIRECT("'"&amp;$A$1&amp;"_DATA'!R"&amp;$A7&amp;"C"&amp;AU$1,FALSE)</f>
        <v>#REF!</v>
      </c>
      <c r="AV7" s="321" t="s">
        <v>145</v>
      </c>
      <c r="AW7" s="342" t="e">
        <f ca="1">SUMIF(AA$26:AU$26,AV6,AA27:AU27)</f>
        <v>#REF!</v>
      </c>
      <c r="AX7" s="321" t="s">
        <v>145</v>
      </c>
      <c r="AY7" s="342" t="e">
        <f ca="1">Z7+AW7</f>
        <v>#REF!</v>
      </c>
      <c r="AZ7" s="302" t="e" cm="1">
        <f t="array" aca="1" ref="AZ7" ca="1">INDIRECT("'"&amp;$A$1&amp;"_DATA'!R"&amp;$A7&amp;"C"&amp;AZ$1,FALSE)</f>
        <v>#REF!</v>
      </c>
      <c r="BA7" s="260" t="e" cm="1">
        <f t="array" aca="1" ref="BA7" ca="1">INDIRECT("'"&amp;$A$1&amp;"_DATA'!R"&amp;$A7&amp;"C"&amp;BA$1,FALSE)</f>
        <v>#REF!</v>
      </c>
      <c r="BB7" s="261" t="e" cm="1">
        <f t="array" aca="1" ref="BB7" ca="1">INDIRECT("'"&amp;$A$1&amp;"_DATA'!R"&amp;$A7&amp;"C"&amp;BB$1,FALSE)</f>
        <v>#REF!</v>
      </c>
      <c r="BC7" s="306" t="e" cm="1">
        <f t="array" aca="1" ref="BC7" ca="1">INDIRECT("'"&amp;$A$1&amp;"_DATA'!R"&amp;$A7&amp;"C"&amp;BC$1,FALSE)</f>
        <v>#REF!</v>
      </c>
      <c r="BD7" s="262" t="e">
        <f t="shared" ref="BD7:BD15" ca="1" si="6">IF(AND(BB7&lt;&gt;"",BB7&lt;&gt;0),ROUNDDOWN(BE7/BC7,3),"")</f>
        <v>#REF!</v>
      </c>
      <c r="BE7" s="306" t="e" cm="1">
        <f t="array" aca="1" ref="BE7" ca="1">INDIRECT("'"&amp;$A$1&amp;"_DATA'!R"&amp;$A7&amp;"C"&amp;BE$1,FALSE)</f>
        <v>#REF!</v>
      </c>
      <c r="BF7" s="263" t="e" cm="1">
        <f t="array" aca="1" ref="BF7" ca="1">INDIRECT("'"&amp;$A$1&amp;"_DATA'!R"&amp;$A7&amp;"C"&amp;BF$1,FALSE)</f>
        <v>#REF!</v>
      </c>
      <c r="BG7" s="302" t="e" cm="1">
        <f t="array" aca="1" ref="BG7" ca="1">INDIRECT("'"&amp;$A$1&amp;"_DATA'!R"&amp;$A7&amp;"C"&amp;BG$1,FALSE)</f>
        <v>#REF!</v>
      </c>
      <c r="BH7" s="260" t="e" cm="1">
        <f t="array" aca="1" ref="BH7" ca="1">INDIRECT("'"&amp;$A$1&amp;"_DATA'!R"&amp;$A7&amp;"C"&amp;BH$1,FALSE)</f>
        <v>#REF!</v>
      </c>
      <c r="BI7" s="261" t="e" cm="1">
        <f t="array" aca="1" ref="BI7" ca="1">INDIRECT("'"&amp;$A$1&amp;"_DATA'!R"&amp;$A7&amp;"C"&amp;BI$1,FALSE)</f>
        <v>#REF!</v>
      </c>
      <c r="BJ7" s="306" t="e" cm="1">
        <f t="array" aca="1" ref="BJ7" ca="1">INDIRECT("'"&amp;$A$1&amp;"_DATA'!R"&amp;$A7&amp;"C"&amp;BJ$1,FALSE)</f>
        <v>#REF!</v>
      </c>
      <c r="BK7" s="262" t="e">
        <f t="shared" ref="BK7:BK15" ca="1" si="7">IF(AND(BI7&lt;&gt;"",BI7&lt;&gt;0),ROUNDDOWN(BL7/BJ7,3),"")</f>
        <v>#REF!</v>
      </c>
      <c r="BL7" s="306" t="e" cm="1">
        <f t="array" aca="1" ref="BL7" ca="1">INDIRECT("'"&amp;$A$1&amp;"_DATA'!R"&amp;$A7&amp;"C"&amp;BL$1,FALSE)</f>
        <v>#REF!</v>
      </c>
      <c r="BM7" s="263" t="e" cm="1">
        <f t="array" aca="1" ref="BM7" ca="1">INDIRECT("'"&amp;$A$1&amp;"_DATA'!R"&amp;$A7&amp;"C"&amp;BM$1,FALSE)</f>
        <v>#REF!</v>
      </c>
      <c r="BN7" s="302" t="e" cm="1">
        <f t="array" aca="1" ref="BN7" ca="1">INDIRECT("'"&amp;$A$1&amp;"_DATA'!R"&amp;$A7&amp;"C"&amp;BN$1,FALSE)</f>
        <v>#REF!</v>
      </c>
      <c r="BO7" s="260" t="e" cm="1">
        <f t="array" aca="1" ref="BO7" ca="1">INDIRECT("'"&amp;$A$1&amp;"_DATA'!R"&amp;$A7&amp;"C"&amp;BO$1,FALSE)</f>
        <v>#REF!</v>
      </c>
      <c r="BP7" s="261" t="e" cm="1">
        <f t="array" aca="1" ref="BP7" ca="1">INDIRECT("'"&amp;$A$1&amp;"_DATA'!R"&amp;$A7&amp;"C"&amp;BP$1,FALSE)</f>
        <v>#REF!</v>
      </c>
      <c r="BQ7" s="306" t="e" cm="1">
        <f t="array" aca="1" ref="BQ7" ca="1">INDIRECT("'"&amp;$A$1&amp;"_DATA'!R"&amp;$A7&amp;"C"&amp;BQ$1,FALSE)</f>
        <v>#REF!</v>
      </c>
      <c r="BR7" s="262" t="e">
        <f t="shared" ref="BR7:BR15" ca="1" si="8">IF(AND(BP7&lt;&gt;"",BP7&lt;&gt;0),ROUNDDOWN(BS7/BQ7,3),"")</f>
        <v>#REF!</v>
      </c>
      <c r="BS7" s="306" t="e" cm="1">
        <f t="array" aca="1" ref="BS7" ca="1">INDIRECT("'"&amp;$A$1&amp;"_DATA'!R"&amp;$A7&amp;"C"&amp;BS$1,FALSE)</f>
        <v>#REF!</v>
      </c>
      <c r="BT7" s="263" t="e" cm="1">
        <f t="array" aca="1" ref="BT7" ca="1">INDIRECT("'"&amp;$A$1&amp;"_DATA'!R"&amp;$A7&amp;"C"&amp;BT$1,FALSE)</f>
        <v>#REF!</v>
      </c>
      <c r="BU7" s="321" t="s">
        <v>145</v>
      </c>
      <c r="BV7" s="342" t="e">
        <f ca="1">SUMIF(AZ$26:BT$26,BU6,AZ27:BT27)</f>
        <v>#REF!</v>
      </c>
      <c r="BW7" s="302" t="e" cm="1">
        <f t="array" aca="1" ref="BW7" ca="1">INDIRECT("'"&amp;$A$1&amp;"_DATA'!R"&amp;$A7&amp;"C"&amp;BW$1,FALSE)</f>
        <v>#REF!</v>
      </c>
      <c r="BX7" s="260" t="e" cm="1">
        <f t="array" aca="1" ref="BX7" ca="1">INDIRECT("'"&amp;$A$1&amp;"_DATA'!R"&amp;$A7&amp;"C"&amp;BX$1,FALSE)</f>
        <v>#REF!</v>
      </c>
      <c r="BY7" s="261" t="e" cm="1">
        <f t="array" aca="1" ref="BY7" ca="1">INDIRECT("'"&amp;$A$1&amp;"_DATA'!R"&amp;$A7&amp;"C"&amp;BY$1,FALSE)</f>
        <v>#REF!</v>
      </c>
      <c r="BZ7" s="306" t="e" cm="1">
        <f t="array" aca="1" ref="BZ7" ca="1">INDIRECT("'"&amp;$A$1&amp;"_DATA'!R"&amp;$A7&amp;"C"&amp;BZ$1,FALSE)</f>
        <v>#REF!</v>
      </c>
      <c r="CA7" s="262" t="e">
        <f t="shared" ref="CA7:CA15" ca="1" si="9">IF(AND(BY7&lt;&gt;"",BY7&lt;&gt;0),ROUNDDOWN(CB7/BZ7,3),"")</f>
        <v>#REF!</v>
      </c>
      <c r="CB7" s="306" t="e" cm="1">
        <f t="array" aca="1" ref="CB7" ca="1">INDIRECT("'"&amp;$A$1&amp;"_DATA'!R"&amp;$A7&amp;"C"&amp;CB$1,FALSE)</f>
        <v>#REF!</v>
      </c>
      <c r="CC7" s="263" t="e" cm="1">
        <f t="array" aca="1" ref="CC7" ca="1">INDIRECT("'"&amp;$A$1&amp;"_DATA'!R"&amp;$A7&amp;"C"&amp;CC$1,FALSE)</f>
        <v>#REF!</v>
      </c>
      <c r="CD7" s="302" t="e" cm="1">
        <f t="array" aca="1" ref="CD7" ca="1">INDIRECT("'"&amp;$A$1&amp;"_DATA'!R"&amp;$A7&amp;"C"&amp;CD$1,FALSE)</f>
        <v>#REF!</v>
      </c>
      <c r="CE7" s="260" t="e" cm="1">
        <f t="array" aca="1" ref="CE7" ca="1">INDIRECT("'"&amp;$A$1&amp;"_DATA'!R"&amp;$A7&amp;"C"&amp;CE$1,FALSE)</f>
        <v>#REF!</v>
      </c>
      <c r="CF7" s="261" t="e" cm="1">
        <f t="array" aca="1" ref="CF7" ca="1">INDIRECT("'"&amp;$A$1&amp;"_DATA'!R"&amp;$A7&amp;"C"&amp;CF$1,FALSE)</f>
        <v>#REF!</v>
      </c>
      <c r="CG7" s="306" t="e" cm="1">
        <f t="array" aca="1" ref="CG7" ca="1">INDIRECT("'"&amp;$A$1&amp;"_DATA'!R"&amp;$A7&amp;"C"&amp;CG$1,FALSE)</f>
        <v>#REF!</v>
      </c>
      <c r="CH7" s="262" t="e">
        <f t="shared" ref="CH7:CH15" ca="1" si="10">IF(AND(CF7&lt;&gt;"",CF7&lt;&gt;0),ROUNDDOWN(CI7/CG7,3),"")</f>
        <v>#REF!</v>
      </c>
      <c r="CI7" s="306" t="e" cm="1">
        <f t="array" aca="1" ref="CI7" ca="1">INDIRECT("'"&amp;$A$1&amp;"_DATA'!R"&amp;$A7&amp;"C"&amp;CI$1,FALSE)</f>
        <v>#REF!</v>
      </c>
      <c r="CJ7" s="263" t="e" cm="1">
        <f t="array" aca="1" ref="CJ7" ca="1">INDIRECT("'"&amp;$A$1&amp;"_DATA'!R"&amp;$A7&amp;"C"&amp;CJ$1,FALSE)</f>
        <v>#REF!</v>
      </c>
      <c r="CK7" s="302" t="e" cm="1">
        <f t="array" aca="1" ref="CK7" ca="1">INDIRECT("'"&amp;$A$1&amp;"_DATA'!R"&amp;$A7&amp;"C"&amp;CK$1,FALSE)</f>
        <v>#REF!</v>
      </c>
      <c r="CL7" s="260" t="e" cm="1">
        <f t="array" aca="1" ref="CL7" ca="1">INDIRECT("'"&amp;$A$1&amp;"_DATA'!R"&amp;$A7&amp;"C"&amp;CL$1,FALSE)</f>
        <v>#REF!</v>
      </c>
      <c r="CM7" s="261" t="e" cm="1">
        <f t="array" aca="1" ref="CM7" ca="1">INDIRECT("'"&amp;$A$1&amp;"_DATA'!R"&amp;$A7&amp;"C"&amp;CM$1,FALSE)</f>
        <v>#REF!</v>
      </c>
      <c r="CN7" s="306" t="e" cm="1">
        <f t="array" aca="1" ref="CN7" ca="1">INDIRECT("'"&amp;$A$1&amp;"_DATA'!R"&amp;$A7&amp;"C"&amp;CN$1,FALSE)</f>
        <v>#REF!</v>
      </c>
      <c r="CO7" s="262" t="e">
        <f t="shared" ref="CO7:CO15" ca="1" si="11">IF(AND(CM7&lt;&gt;"",CM7&lt;&gt;0),ROUNDDOWN(CP7/CN7,3),"")</f>
        <v>#REF!</v>
      </c>
      <c r="CP7" s="306" t="e" cm="1">
        <f t="array" aca="1" ref="CP7" ca="1">INDIRECT("'"&amp;$A$1&amp;"_DATA'!R"&amp;$A7&amp;"C"&amp;CP$1,FALSE)</f>
        <v>#REF!</v>
      </c>
      <c r="CQ7" s="263" t="e" cm="1">
        <f t="array" aca="1" ref="CQ7" ca="1">INDIRECT("'"&amp;$A$1&amp;"_DATA'!R"&amp;$A7&amp;"C"&amp;CQ$1,FALSE)</f>
        <v>#REF!</v>
      </c>
      <c r="CR7" s="321" t="s">
        <v>145</v>
      </c>
      <c r="CS7" s="342" t="e">
        <f ca="1">SUMIF(BW$26:CQ$26,CR6,BW27:CQ27)</f>
        <v>#REF!</v>
      </c>
      <c r="CT7" s="321" t="s">
        <v>145</v>
      </c>
      <c r="CU7" s="342" t="e">
        <f ca="1">BV7+CS7</f>
        <v>#REF!</v>
      </c>
      <c r="CV7" s="321" t="s">
        <v>145</v>
      </c>
      <c r="CW7" s="342" t="e">
        <f ca="1">AY7+CU7</f>
        <v>#REF!</v>
      </c>
      <c r="CX7" s="240"/>
    </row>
    <row r="8" spans="1:102" ht="16.5" x14ac:dyDescent="0.15">
      <c r="A8" s="433">
        <v>6</v>
      </c>
      <c r="B8" s="2001"/>
      <c r="C8" s="259" t="s">
        <v>35</v>
      </c>
      <c r="D8" s="302" t="e" cm="1">
        <f t="array" aca="1" ref="D8" ca="1">INDIRECT("'"&amp;$A$1&amp;"_DATA'!R"&amp;$A8&amp;"C"&amp;D$1,FALSE)</f>
        <v>#REF!</v>
      </c>
      <c r="E8" s="260" t="e" cm="1">
        <f t="array" aca="1" ref="E8" ca="1">INDIRECT("'"&amp;$A$1&amp;"_DATA'!R"&amp;$A8&amp;"C"&amp;E$1,FALSE)</f>
        <v>#REF!</v>
      </c>
      <c r="F8" s="261" t="e" cm="1">
        <f t="array" aca="1" ref="F8" ca="1">INDIRECT("'"&amp;$A$1&amp;"_DATA'!R"&amp;$A8&amp;"C"&amp;F$1,FALSE)</f>
        <v>#REF!</v>
      </c>
      <c r="G8" s="306" t="e" cm="1">
        <f t="array" aca="1" ref="G8" ca="1">INDIRECT("'"&amp;$A$1&amp;"_DATA'!R"&amp;$A8&amp;"C"&amp;G$1,FALSE)</f>
        <v>#REF!</v>
      </c>
      <c r="H8" s="262" t="e">
        <f t="shared" ca="1" si="0"/>
        <v>#REF!</v>
      </c>
      <c r="I8" s="306" t="e" cm="1">
        <f t="array" aca="1" ref="I8" ca="1">INDIRECT("'"&amp;$A$1&amp;"_DATA'!R"&amp;$A8&amp;"C"&amp;I$1,FALSE)</f>
        <v>#REF!</v>
      </c>
      <c r="J8" s="263" t="e" cm="1">
        <f t="array" aca="1" ref="J8" ca="1">INDIRECT("'"&amp;$A$1&amp;"_DATA'!R"&amp;$A8&amp;"C"&amp;J$1,FALSE)</f>
        <v>#REF!</v>
      </c>
      <c r="K8" s="302" t="e" cm="1">
        <f t="array" aca="1" ref="K8" ca="1">INDIRECT("'"&amp;$A$1&amp;"_DATA'!R"&amp;$A8&amp;"C"&amp;K$1,FALSE)</f>
        <v>#REF!</v>
      </c>
      <c r="L8" s="260" t="e" cm="1">
        <f t="array" aca="1" ref="L8" ca="1">INDIRECT("'"&amp;$A$1&amp;"_DATA'!R"&amp;$A8&amp;"C"&amp;L$1,FALSE)</f>
        <v>#REF!</v>
      </c>
      <c r="M8" s="261" t="e" cm="1">
        <f t="array" aca="1" ref="M8" ca="1">INDIRECT("'"&amp;$A$1&amp;"_DATA'!R"&amp;$A8&amp;"C"&amp;M$1,FALSE)</f>
        <v>#REF!</v>
      </c>
      <c r="N8" s="306" t="e" cm="1">
        <f t="array" aca="1" ref="N8" ca="1">INDIRECT("'"&amp;$A$1&amp;"_DATA'!R"&amp;$A8&amp;"C"&amp;N$1,FALSE)</f>
        <v>#REF!</v>
      </c>
      <c r="O8" s="262" t="e">
        <f t="shared" ca="1" si="1"/>
        <v>#REF!</v>
      </c>
      <c r="P8" s="306" t="e" cm="1">
        <f t="array" aca="1" ref="P8" ca="1">INDIRECT("'"&amp;$A$1&amp;"_DATA'!R"&amp;$A8&amp;"C"&amp;P$1,FALSE)</f>
        <v>#REF!</v>
      </c>
      <c r="Q8" s="263" t="e" cm="1">
        <f t="array" aca="1" ref="Q8" ca="1">INDIRECT("'"&amp;$A$1&amp;"_DATA'!R"&amp;$A8&amp;"C"&amp;Q$1,FALSE)</f>
        <v>#REF!</v>
      </c>
      <c r="R8" s="302" t="e" cm="1">
        <f t="array" aca="1" ref="R8" ca="1">INDIRECT("'"&amp;$A$1&amp;"_DATA'!R"&amp;$A8&amp;"C"&amp;R$1,FALSE)</f>
        <v>#REF!</v>
      </c>
      <c r="S8" s="260" t="e" cm="1">
        <f t="array" aca="1" ref="S8" ca="1">INDIRECT("'"&amp;$A$1&amp;"_DATA'!R"&amp;$A8&amp;"C"&amp;S$1,FALSE)</f>
        <v>#REF!</v>
      </c>
      <c r="T8" s="261" t="e" cm="1">
        <f t="array" aca="1" ref="T8" ca="1">INDIRECT("'"&amp;$A$1&amp;"_DATA'!R"&amp;$A8&amp;"C"&amp;T$1,FALSE)</f>
        <v>#REF!</v>
      </c>
      <c r="U8" s="306" t="e" cm="1">
        <f t="array" aca="1" ref="U8" ca="1">INDIRECT("'"&amp;$A$1&amp;"_DATA'!R"&amp;$A8&amp;"C"&amp;U$1,FALSE)</f>
        <v>#REF!</v>
      </c>
      <c r="V8" s="262" t="e">
        <f t="shared" ca="1" si="2"/>
        <v>#REF!</v>
      </c>
      <c r="W8" s="306" t="e" cm="1">
        <f t="array" aca="1" ref="W8" ca="1">INDIRECT("'"&amp;$A$1&amp;"_DATA'!R"&amp;$A8&amp;"C"&amp;W$1,FALSE)</f>
        <v>#REF!</v>
      </c>
      <c r="X8" s="263" t="e" cm="1">
        <f t="array" aca="1" ref="X8" ca="1">INDIRECT("'"&amp;$A$1&amp;"_DATA'!R"&amp;$A8&amp;"C"&amp;X$1,FALSE)</f>
        <v>#REF!</v>
      </c>
      <c r="Y8" s="322" t="s">
        <v>146</v>
      </c>
      <c r="Z8" s="343" t="e">
        <f ca="1">SUMIF(D$26:X$26,Y6,D28:X28)</f>
        <v>#REF!</v>
      </c>
      <c r="AA8" s="302" t="e" cm="1">
        <f t="array" aca="1" ref="AA8" ca="1">INDIRECT("'"&amp;$A$1&amp;"_DATA'!R"&amp;$A8&amp;"C"&amp;AA$1,FALSE)</f>
        <v>#REF!</v>
      </c>
      <c r="AB8" s="260" t="e" cm="1">
        <f t="array" aca="1" ref="AB8" ca="1">INDIRECT("'"&amp;$A$1&amp;"_DATA'!R"&amp;$A8&amp;"C"&amp;AB$1,FALSE)</f>
        <v>#REF!</v>
      </c>
      <c r="AC8" s="261" t="e" cm="1">
        <f t="array" aca="1" ref="AC8" ca="1">INDIRECT("'"&amp;$A$1&amp;"_DATA'!R"&amp;$A8&amp;"C"&amp;AC$1,FALSE)</f>
        <v>#REF!</v>
      </c>
      <c r="AD8" s="306" t="e" cm="1">
        <f t="array" aca="1" ref="AD8" ca="1">INDIRECT("'"&amp;$A$1&amp;"_DATA'!R"&amp;$A8&amp;"C"&amp;AD$1,FALSE)</f>
        <v>#REF!</v>
      </c>
      <c r="AE8" s="262" t="e">
        <f t="shared" ca="1" si="3"/>
        <v>#REF!</v>
      </c>
      <c r="AF8" s="306" t="e" cm="1">
        <f t="array" aca="1" ref="AF8" ca="1">INDIRECT("'"&amp;$A$1&amp;"_DATA'!R"&amp;$A8&amp;"C"&amp;AF$1,FALSE)</f>
        <v>#REF!</v>
      </c>
      <c r="AG8" s="263" t="e" cm="1">
        <f t="array" aca="1" ref="AG8" ca="1">INDIRECT("'"&amp;$A$1&amp;"_DATA'!R"&amp;$A8&amp;"C"&amp;AG$1,FALSE)</f>
        <v>#REF!</v>
      </c>
      <c r="AH8" s="302" t="e" cm="1">
        <f t="array" aca="1" ref="AH8" ca="1">INDIRECT("'"&amp;$A$1&amp;"_DATA'!R"&amp;$A8&amp;"C"&amp;AH$1,FALSE)</f>
        <v>#REF!</v>
      </c>
      <c r="AI8" s="260" t="e" cm="1">
        <f t="array" aca="1" ref="AI8" ca="1">INDIRECT("'"&amp;$A$1&amp;"_DATA'!R"&amp;$A8&amp;"C"&amp;AI$1,FALSE)</f>
        <v>#REF!</v>
      </c>
      <c r="AJ8" s="261" t="e" cm="1">
        <f t="array" aca="1" ref="AJ8" ca="1">INDIRECT("'"&amp;$A$1&amp;"_DATA'!R"&amp;$A8&amp;"C"&amp;AJ$1,FALSE)</f>
        <v>#REF!</v>
      </c>
      <c r="AK8" s="306" t="e" cm="1">
        <f t="array" aca="1" ref="AK8" ca="1">INDIRECT("'"&amp;$A$1&amp;"_DATA'!R"&amp;$A8&amp;"C"&amp;AK$1,FALSE)</f>
        <v>#REF!</v>
      </c>
      <c r="AL8" s="262" t="e">
        <f t="shared" ca="1" si="4"/>
        <v>#REF!</v>
      </c>
      <c r="AM8" s="306" t="e" cm="1">
        <f t="array" aca="1" ref="AM8" ca="1">INDIRECT("'"&amp;$A$1&amp;"_DATA'!R"&amp;$A8&amp;"C"&amp;AM$1,FALSE)</f>
        <v>#REF!</v>
      </c>
      <c r="AN8" s="263" t="e" cm="1">
        <f t="array" aca="1" ref="AN8" ca="1">INDIRECT("'"&amp;$A$1&amp;"_DATA'!R"&amp;$A8&amp;"C"&amp;AN$1,FALSE)</f>
        <v>#REF!</v>
      </c>
      <c r="AO8" s="302" t="e" cm="1">
        <f t="array" aca="1" ref="AO8" ca="1">INDIRECT("'"&amp;$A$1&amp;"_DATA'!R"&amp;$A8&amp;"C"&amp;AO$1,FALSE)</f>
        <v>#REF!</v>
      </c>
      <c r="AP8" s="260" t="e" cm="1">
        <f t="array" aca="1" ref="AP8" ca="1">INDIRECT("'"&amp;$A$1&amp;"_DATA'!R"&amp;$A8&amp;"C"&amp;AP$1,FALSE)</f>
        <v>#REF!</v>
      </c>
      <c r="AQ8" s="261" t="e" cm="1">
        <f t="array" aca="1" ref="AQ8" ca="1">INDIRECT("'"&amp;$A$1&amp;"_DATA'!R"&amp;$A8&amp;"C"&amp;AQ$1,FALSE)</f>
        <v>#REF!</v>
      </c>
      <c r="AR8" s="306" t="e" cm="1">
        <f t="array" aca="1" ref="AR8" ca="1">INDIRECT("'"&amp;$A$1&amp;"_DATA'!R"&amp;$A8&amp;"C"&amp;AR$1,FALSE)</f>
        <v>#REF!</v>
      </c>
      <c r="AS8" s="262" t="e">
        <f t="shared" ca="1" si="5"/>
        <v>#REF!</v>
      </c>
      <c r="AT8" s="306" t="e" cm="1">
        <f t="array" aca="1" ref="AT8" ca="1">INDIRECT("'"&amp;$A$1&amp;"_DATA'!R"&amp;$A8&amp;"C"&amp;AT$1,FALSE)</f>
        <v>#REF!</v>
      </c>
      <c r="AU8" s="263" t="e" cm="1">
        <f t="array" aca="1" ref="AU8" ca="1">INDIRECT("'"&amp;$A$1&amp;"_DATA'!R"&amp;$A8&amp;"C"&amp;AU$1,FALSE)</f>
        <v>#REF!</v>
      </c>
      <c r="AV8" s="322" t="s">
        <v>146</v>
      </c>
      <c r="AW8" s="343" t="e">
        <f ca="1">SUMIF(AA$26:AU$26,AV6,AA28:AU28)</f>
        <v>#REF!</v>
      </c>
      <c r="AX8" s="322" t="s">
        <v>146</v>
      </c>
      <c r="AY8" s="343" t="e">
        <f ca="1">Z8+AW8</f>
        <v>#REF!</v>
      </c>
      <c r="AZ8" s="302" t="e" cm="1">
        <f t="array" aca="1" ref="AZ8" ca="1">INDIRECT("'"&amp;$A$1&amp;"_DATA'!R"&amp;$A8&amp;"C"&amp;AZ$1,FALSE)</f>
        <v>#REF!</v>
      </c>
      <c r="BA8" s="260" t="e" cm="1">
        <f t="array" aca="1" ref="BA8" ca="1">INDIRECT("'"&amp;$A$1&amp;"_DATA'!R"&amp;$A8&amp;"C"&amp;BA$1,FALSE)</f>
        <v>#REF!</v>
      </c>
      <c r="BB8" s="261" t="e" cm="1">
        <f t="array" aca="1" ref="BB8" ca="1">INDIRECT("'"&amp;$A$1&amp;"_DATA'!R"&amp;$A8&amp;"C"&amp;BB$1,FALSE)</f>
        <v>#REF!</v>
      </c>
      <c r="BC8" s="306" t="e" cm="1">
        <f t="array" aca="1" ref="BC8" ca="1">INDIRECT("'"&amp;$A$1&amp;"_DATA'!R"&amp;$A8&amp;"C"&amp;BC$1,FALSE)</f>
        <v>#REF!</v>
      </c>
      <c r="BD8" s="262" t="e">
        <f t="shared" ca="1" si="6"/>
        <v>#REF!</v>
      </c>
      <c r="BE8" s="306" t="e" cm="1">
        <f t="array" aca="1" ref="BE8" ca="1">INDIRECT("'"&amp;$A$1&amp;"_DATA'!R"&amp;$A8&amp;"C"&amp;BE$1,FALSE)</f>
        <v>#REF!</v>
      </c>
      <c r="BF8" s="263" t="e" cm="1">
        <f t="array" aca="1" ref="BF8" ca="1">INDIRECT("'"&amp;$A$1&amp;"_DATA'!R"&amp;$A8&amp;"C"&amp;BF$1,FALSE)</f>
        <v>#REF!</v>
      </c>
      <c r="BG8" s="302" t="e" cm="1">
        <f t="array" aca="1" ref="BG8" ca="1">INDIRECT("'"&amp;$A$1&amp;"_DATA'!R"&amp;$A8&amp;"C"&amp;BG$1,FALSE)</f>
        <v>#REF!</v>
      </c>
      <c r="BH8" s="260" t="e" cm="1">
        <f t="array" aca="1" ref="BH8" ca="1">INDIRECT("'"&amp;$A$1&amp;"_DATA'!R"&amp;$A8&amp;"C"&amp;BH$1,FALSE)</f>
        <v>#REF!</v>
      </c>
      <c r="BI8" s="261" t="e" cm="1">
        <f t="array" aca="1" ref="BI8" ca="1">INDIRECT("'"&amp;$A$1&amp;"_DATA'!R"&amp;$A8&amp;"C"&amp;BI$1,FALSE)</f>
        <v>#REF!</v>
      </c>
      <c r="BJ8" s="306" t="e" cm="1">
        <f t="array" aca="1" ref="BJ8" ca="1">INDIRECT("'"&amp;$A$1&amp;"_DATA'!R"&amp;$A8&amp;"C"&amp;BJ$1,FALSE)</f>
        <v>#REF!</v>
      </c>
      <c r="BK8" s="262" t="e">
        <f t="shared" ca="1" si="7"/>
        <v>#REF!</v>
      </c>
      <c r="BL8" s="306" t="e" cm="1">
        <f t="array" aca="1" ref="BL8" ca="1">INDIRECT("'"&amp;$A$1&amp;"_DATA'!R"&amp;$A8&amp;"C"&amp;BL$1,FALSE)</f>
        <v>#REF!</v>
      </c>
      <c r="BM8" s="263" t="e" cm="1">
        <f t="array" aca="1" ref="BM8" ca="1">INDIRECT("'"&amp;$A$1&amp;"_DATA'!R"&amp;$A8&amp;"C"&amp;BM$1,FALSE)</f>
        <v>#REF!</v>
      </c>
      <c r="BN8" s="302" t="e" cm="1">
        <f t="array" aca="1" ref="BN8" ca="1">INDIRECT("'"&amp;$A$1&amp;"_DATA'!R"&amp;$A8&amp;"C"&amp;BN$1,FALSE)</f>
        <v>#REF!</v>
      </c>
      <c r="BO8" s="260" t="e" cm="1">
        <f t="array" aca="1" ref="BO8" ca="1">INDIRECT("'"&amp;$A$1&amp;"_DATA'!R"&amp;$A8&amp;"C"&amp;BO$1,FALSE)</f>
        <v>#REF!</v>
      </c>
      <c r="BP8" s="261" t="e" cm="1">
        <f t="array" aca="1" ref="BP8" ca="1">INDIRECT("'"&amp;$A$1&amp;"_DATA'!R"&amp;$A8&amp;"C"&amp;BP$1,FALSE)</f>
        <v>#REF!</v>
      </c>
      <c r="BQ8" s="306" t="e" cm="1">
        <f t="array" aca="1" ref="BQ8" ca="1">INDIRECT("'"&amp;$A$1&amp;"_DATA'!R"&amp;$A8&amp;"C"&amp;BQ$1,FALSE)</f>
        <v>#REF!</v>
      </c>
      <c r="BR8" s="262" t="e">
        <f t="shared" ca="1" si="8"/>
        <v>#REF!</v>
      </c>
      <c r="BS8" s="306" t="e" cm="1">
        <f t="array" aca="1" ref="BS8" ca="1">INDIRECT("'"&amp;$A$1&amp;"_DATA'!R"&amp;$A8&amp;"C"&amp;BS$1,FALSE)</f>
        <v>#REF!</v>
      </c>
      <c r="BT8" s="263" t="e" cm="1">
        <f t="array" aca="1" ref="BT8" ca="1">INDIRECT("'"&amp;$A$1&amp;"_DATA'!R"&amp;$A8&amp;"C"&amp;BT$1,FALSE)</f>
        <v>#REF!</v>
      </c>
      <c r="BU8" s="322" t="s">
        <v>146</v>
      </c>
      <c r="BV8" s="343" t="e">
        <f ca="1">SUMIF(AZ$26:BT$26,BU6,AZ28:BT28)</f>
        <v>#REF!</v>
      </c>
      <c r="BW8" s="302" t="e" cm="1">
        <f t="array" aca="1" ref="BW8" ca="1">INDIRECT("'"&amp;$A$1&amp;"_DATA'!R"&amp;$A8&amp;"C"&amp;BW$1,FALSE)</f>
        <v>#REF!</v>
      </c>
      <c r="BX8" s="260" t="e" cm="1">
        <f t="array" aca="1" ref="BX8" ca="1">INDIRECT("'"&amp;$A$1&amp;"_DATA'!R"&amp;$A8&amp;"C"&amp;BX$1,FALSE)</f>
        <v>#REF!</v>
      </c>
      <c r="BY8" s="261" t="e" cm="1">
        <f t="array" aca="1" ref="BY8" ca="1">INDIRECT("'"&amp;$A$1&amp;"_DATA'!R"&amp;$A8&amp;"C"&amp;BY$1,FALSE)</f>
        <v>#REF!</v>
      </c>
      <c r="BZ8" s="306" t="e" cm="1">
        <f t="array" aca="1" ref="BZ8" ca="1">INDIRECT("'"&amp;$A$1&amp;"_DATA'!R"&amp;$A8&amp;"C"&amp;BZ$1,FALSE)</f>
        <v>#REF!</v>
      </c>
      <c r="CA8" s="262" t="e">
        <f t="shared" ca="1" si="9"/>
        <v>#REF!</v>
      </c>
      <c r="CB8" s="306" t="e" cm="1">
        <f t="array" aca="1" ref="CB8" ca="1">INDIRECT("'"&amp;$A$1&amp;"_DATA'!R"&amp;$A8&amp;"C"&amp;CB$1,FALSE)</f>
        <v>#REF!</v>
      </c>
      <c r="CC8" s="263" t="e" cm="1">
        <f t="array" aca="1" ref="CC8" ca="1">INDIRECT("'"&amp;$A$1&amp;"_DATA'!R"&amp;$A8&amp;"C"&amp;CC$1,FALSE)</f>
        <v>#REF!</v>
      </c>
      <c r="CD8" s="302" t="e" cm="1">
        <f t="array" aca="1" ref="CD8" ca="1">INDIRECT("'"&amp;$A$1&amp;"_DATA'!R"&amp;$A8&amp;"C"&amp;CD$1,FALSE)</f>
        <v>#REF!</v>
      </c>
      <c r="CE8" s="260" t="e" cm="1">
        <f t="array" aca="1" ref="CE8" ca="1">INDIRECT("'"&amp;$A$1&amp;"_DATA'!R"&amp;$A8&amp;"C"&amp;CE$1,FALSE)</f>
        <v>#REF!</v>
      </c>
      <c r="CF8" s="261" t="e" cm="1">
        <f t="array" aca="1" ref="CF8" ca="1">INDIRECT("'"&amp;$A$1&amp;"_DATA'!R"&amp;$A8&amp;"C"&amp;CF$1,FALSE)</f>
        <v>#REF!</v>
      </c>
      <c r="CG8" s="306" t="e" cm="1">
        <f t="array" aca="1" ref="CG8" ca="1">INDIRECT("'"&amp;$A$1&amp;"_DATA'!R"&amp;$A8&amp;"C"&amp;CG$1,FALSE)</f>
        <v>#REF!</v>
      </c>
      <c r="CH8" s="262" t="e">
        <f t="shared" ca="1" si="10"/>
        <v>#REF!</v>
      </c>
      <c r="CI8" s="306" t="e" cm="1">
        <f t="array" aca="1" ref="CI8" ca="1">INDIRECT("'"&amp;$A$1&amp;"_DATA'!R"&amp;$A8&amp;"C"&amp;CI$1,FALSE)</f>
        <v>#REF!</v>
      </c>
      <c r="CJ8" s="263" t="e" cm="1">
        <f t="array" aca="1" ref="CJ8" ca="1">INDIRECT("'"&amp;$A$1&amp;"_DATA'!R"&amp;$A8&amp;"C"&amp;CJ$1,FALSE)</f>
        <v>#REF!</v>
      </c>
      <c r="CK8" s="302" t="e" cm="1">
        <f t="array" aca="1" ref="CK8" ca="1">INDIRECT("'"&amp;$A$1&amp;"_DATA'!R"&amp;$A8&amp;"C"&amp;CK$1,FALSE)</f>
        <v>#REF!</v>
      </c>
      <c r="CL8" s="260" t="e" cm="1">
        <f t="array" aca="1" ref="CL8" ca="1">INDIRECT("'"&amp;$A$1&amp;"_DATA'!R"&amp;$A8&amp;"C"&amp;CL$1,FALSE)</f>
        <v>#REF!</v>
      </c>
      <c r="CM8" s="261" t="e" cm="1">
        <f t="array" aca="1" ref="CM8" ca="1">INDIRECT("'"&amp;$A$1&amp;"_DATA'!R"&amp;$A8&amp;"C"&amp;CM$1,FALSE)</f>
        <v>#REF!</v>
      </c>
      <c r="CN8" s="306" t="e" cm="1">
        <f t="array" aca="1" ref="CN8" ca="1">INDIRECT("'"&amp;$A$1&amp;"_DATA'!R"&amp;$A8&amp;"C"&amp;CN$1,FALSE)</f>
        <v>#REF!</v>
      </c>
      <c r="CO8" s="262" t="e">
        <f t="shared" ca="1" si="11"/>
        <v>#REF!</v>
      </c>
      <c r="CP8" s="306" t="e" cm="1">
        <f t="array" aca="1" ref="CP8" ca="1">INDIRECT("'"&amp;$A$1&amp;"_DATA'!R"&amp;$A8&amp;"C"&amp;CP$1,FALSE)</f>
        <v>#REF!</v>
      </c>
      <c r="CQ8" s="263" t="e" cm="1">
        <f t="array" aca="1" ref="CQ8" ca="1">INDIRECT("'"&amp;$A$1&amp;"_DATA'!R"&amp;$A8&amp;"C"&amp;CQ$1,FALSE)</f>
        <v>#REF!</v>
      </c>
      <c r="CR8" s="322" t="s">
        <v>146</v>
      </c>
      <c r="CS8" s="343" t="e">
        <f ca="1">SUMIF(BW$26:CQ$26,CR6,BW28:CQ28)</f>
        <v>#REF!</v>
      </c>
      <c r="CT8" s="322" t="s">
        <v>146</v>
      </c>
      <c r="CU8" s="343" t="e">
        <f ca="1">BV8+CS8</f>
        <v>#REF!</v>
      </c>
      <c r="CV8" s="322" t="s">
        <v>146</v>
      </c>
      <c r="CW8" s="343" t="e">
        <f ca="1">AY8+CU8</f>
        <v>#REF!</v>
      </c>
      <c r="CX8" s="240"/>
    </row>
    <row r="9" spans="1:102" ht="16.5" x14ac:dyDescent="0.15">
      <c r="A9" s="433">
        <v>7</v>
      </c>
      <c r="B9" s="2001"/>
      <c r="C9" s="259" t="s">
        <v>36</v>
      </c>
      <c r="D9" s="302" t="e" cm="1">
        <f t="array" aca="1" ref="D9" ca="1">INDIRECT("'"&amp;$A$1&amp;"_DATA'!R"&amp;$A9&amp;"C"&amp;D$1,FALSE)</f>
        <v>#REF!</v>
      </c>
      <c r="E9" s="260" t="e" cm="1">
        <f t="array" aca="1" ref="E9" ca="1">INDIRECT("'"&amp;$A$1&amp;"_DATA'!R"&amp;$A9&amp;"C"&amp;E$1,FALSE)</f>
        <v>#REF!</v>
      </c>
      <c r="F9" s="261" t="e" cm="1">
        <f t="array" aca="1" ref="F9" ca="1">INDIRECT("'"&amp;$A$1&amp;"_DATA'!R"&amp;$A9&amp;"C"&amp;F$1,FALSE)</f>
        <v>#REF!</v>
      </c>
      <c r="G9" s="306" t="e" cm="1">
        <f t="array" aca="1" ref="G9" ca="1">INDIRECT("'"&amp;$A$1&amp;"_DATA'!R"&amp;$A9&amp;"C"&amp;G$1,FALSE)</f>
        <v>#REF!</v>
      </c>
      <c r="H9" s="262" t="e">
        <f t="shared" ca="1" si="0"/>
        <v>#REF!</v>
      </c>
      <c r="I9" s="306" t="e" cm="1">
        <f t="array" aca="1" ref="I9" ca="1">INDIRECT("'"&amp;$A$1&amp;"_DATA'!R"&amp;$A9&amp;"C"&amp;I$1,FALSE)</f>
        <v>#REF!</v>
      </c>
      <c r="J9" s="263" t="e" cm="1">
        <f t="array" aca="1" ref="J9" ca="1">INDIRECT("'"&amp;$A$1&amp;"_DATA'!R"&amp;$A9&amp;"C"&amp;J$1,FALSE)</f>
        <v>#REF!</v>
      </c>
      <c r="K9" s="302" t="e" cm="1">
        <f t="array" aca="1" ref="K9" ca="1">INDIRECT("'"&amp;$A$1&amp;"_DATA'!R"&amp;$A9&amp;"C"&amp;K$1,FALSE)</f>
        <v>#REF!</v>
      </c>
      <c r="L9" s="260" t="e" cm="1">
        <f t="array" aca="1" ref="L9" ca="1">INDIRECT("'"&amp;$A$1&amp;"_DATA'!R"&amp;$A9&amp;"C"&amp;L$1,FALSE)</f>
        <v>#REF!</v>
      </c>
      <c r="M9" s="261" t="e" cm="1">
        <f t="array" aca="1" ref="M9" ca="1">INDIRECT("'"&amp;$A$1&amp;"_DATA'!R"&amp;$A9&amp;"C"&amp;M$1,FALSE)</f>
        <v>#REF!</v>
      </c>
      <c r="N9" s="306" t="e" cm="1">
        <f t="array" aca="1" ref="N9" ca="1">INDIRECT("'"&amp;$A$1&amp;"_DATA'!R"&amp;$A9&amp;"C"&amp;N$1,FALSE)</f>
        <v>#REF!</v>
      </c>
      <c r="O9" s="262" t="e">
        <f t="shared" ca="1" si="1"/>
        <v>#REF!</v>
      </c>
      <c r="P9" s="306" t="e" cm="1">
        <f t="array" aca="1" ref="P9" ca="1">INDIRECT("'"&amp;$A$1&amp;"_DATA'!R"&amp;$A9&amp;"C"&amp;P$1,FALSE)</f>
        <v>#REF!</v>
      </c>
      <c r="Q9" s="263" t="e" cm="1">
        <f t="array" aca="1" ref="Q9" ca="1">INDIRECT("'"&amp;$A$1&amp;"_DATA'!R"&amp;$A9&amp;"C"&amp;Q$1,FALSE)</f>
        <v>#REF!</v>
      </c>
      <c r="R9" s="302" t="e" cm="1">
        <f t="array" aca="1" ref="R9" ca="1">INDIRECT("'"&amp;$A$1&amp;"_DATA'!R"&amp;$A9&amp;"C"&amp;R$1,FALSE)</f>
        <v>#REF!</v>
      </c>
      <c r="S9" s="260" t="e" cm="1">
        <f t="array" aca="1" ref="S9" ca="1">INDIRECT("'"&amp;$A$1&amp;"_DATA'!R"&amp;$A9&amp;"C"&amp;S$1,FALSE)</f>
        <v>#REF!</v>
      </c>
      <c r="T9" s="261" t="e" cm="1">
        <f t="array" aca="1" ref="T9" ca="1">INDIRECT("'"&amp;$A$1&amp;"_DATA'!R"&amp;$A9&amp;"C"&amp;T$1,FALSE)</f>
        <v>#REF!</v>
      </c>
      <c r="U9" s="306" t="e" cm="1">
        <f t="array" aca="1" ref="U9" ca="1">INDIRECT("'"&amp;$A$1&amp;"_DATA'!R"&amp;$A9&amp;"C"&amp;U$1,FALSE)</f>
        <v>#REF!</v>
      </c>
      <c r="V9" s="262" t="e">
        <f t="shared" ca="1" si="2"/>
        <v>#REF!</v>
      </c>
      <c r="W9" s="306" t="e" cm="1">
        <f t="array" aca="1" ref="W9" ca="1">INDIRECT("'"&amp;$A$1&amp;"_DATA'!R"&amp;$A9&amp;"C"&amp;W$1,FALSE)</f>
        <v>#REF!</v>
      </c>
      <c r="X9" s="263" t="e" cm="1">
        <f t="array" aca="1" ref="X9" ca="1">INDIRECT("'"&amp;$A$1&amp;"_DATA'!R"&amp;$A9&amp;"C"&amp;X$1,FALSE)</f>
        <v>#REF!</v>
      </c>
      <c r="Y9" s="323" t="s">
        <v>143</v>
      </c>
      <c r="Z9" s="710" t="e">
        <f ca="1">ROUNDDOWN(Z8/Z7,4)</f>
        <v>#REF!</v>
      </c>
      <c r="AA9" s="302" t="e" cm="1">
        <f t="array" aca="1" ref="AA9" ca="1">INDIRECT("'"&amp;$A$1&amp;"_DATA'!R"&amp;$A9&amp;"C"&amp;AA$1,FALSE)</f>
        <v>#REF!</v>
      </c>
      <c r="AB9" s="260" t="e" cm="1">
        <f t="array" aca="1" ref="AB9" ca="1">INDIRECT("'"&amp;$A$1&amp;"_DATA'!R"&amp;$A9&amp;"C"&amp;AB$1,FALSE)</f>
        <v>#REF!</v>
      </c>
      <c r="AC9" s="261" t="e" cm="1">
        <f t="array" aca="1" ref="AC9" ca="1">INDIRECT("'"&amp;$A$1&amp;"_DATA'!R"&amp;$A9&amp;"C"&amp;AC$1,FALSE)</f>
        <v>#REF!</v>
      </c>
      <c r="AD9" s="306" t="e" cm="1">
        <f t="array" aca="1" ref="AD9" ca="1">INDIRECT("'"&amp;$A$1&amp;"_DATA'!R"&amp;$A9&amp;"C"&amp;AD$1,FALSE)</f>
        <v>#REF!</v>
      </c>
      <c r="AE9" s="262" t="e">
        <f t="shared" ca="1" si="3"/>
        <v>#REF!</v>
      </c>
      <c r="AF9" s="306" t="e" cm="1">
        <f t="array" aca="1" ref="AF9" ca="1">INDIRECT("'"&amp;$A$1&amp;"_DATA'!R"&amp;$A9&amp;"C"&amp;AF$1,FALSE)</f>
        <v>#REF!</v>
      </c>
      <c r="AG9" s="263" t="e" cm="1">
        <f t="array" aca="1" ref="AG9" ca="1">INDIRECT("'"&amp;$A$1&amp;"_DATA'!R"&amp;$A9&amp;"C"&amp;AG$1,FALSE)</f>
        <v>#REF!</v>
      </c>
      <c r="AH9" s="302" t="e" cm="1">
        <f t="array" aca="1" ref="AH9" ca="1">INDIRECT("'"&amp;$A$1&amp;"_DATA'!R"&amp;$A9&amp;"C"&amp;AH$1,FALSE)</f>
        <v>#REF!</v>
      </c>
      <c r="AI9" s="260" t="e" cm="1">
        <f t="array" aca="1" ref="AI9" ca="1">INDIRECT("'"&amp;$A$1&amp;"_DATA'!R"&amp;$A9&amp;"C"&amp;AI$1,FALSE)</f>
        <v>#REF!</v>
      </c>
      <c r="AJ9" s="261" t="e" cm="1">
        <f t="array" aca="1" ref="AJ9" ca="1">INDIRECT("'"&amp;$A$1&amp;"_DATA'!R"&amp;$A9&amp;"C"&amp;AJ$1,FALSE)</f>
        <v>#REF!</v>
      </c>
      <c r="AK9" s="306" t="e" cm="1">
        <f t="array" aca="1" ref="AK9" ca="1">INDIRECT("'"&amp;$A$1&amp;"_DATA'!R"&amp;$A9&amp;"C"&amp;AK$1,FALSE)</f>
        <v>#REF!</v>
      </c>
      <c r="AL9" s="262" t="e">
        <f t="shared" ca="1" si="4"/>
        <v>#REF!</v>
      </c>
      <c r="AM9" s="306" t="e" cm="1">
        <f t="array" aca="1" ref="AM9" ca="1">INDIRECT("'"&amp;$A$1&amp;"_DATA'!R"&amp;$A9&amp;"C"&amp;AM$1,FALSE)</f>
        <v>#REF!</v>
      </c>
      <c r="AN9" s="263" t="e" cm="1">
        <f t="array" aca="1" ref="AN9" ca="1">INDIRECT("'"&amp;$A$1&amp;"_DATA'!R"&amp;$A9&amp;"C"&amp;AN$1,FALSE)</f>
        <v>#REF!</v>
      </c>
      <c r="AO9" s="302" t="e" cm="1">
        <f t="array" aca="1" ref="AO9" ca="1">INDIRECT("'"&amp;$A$1&amp;"_DATA'!R"&amp;$A9&amp;"C"&amp;AO$1,FALSE)</f>
        <v>#REF!</v>
      </c>
      <c r="AP9" s="260" t="e" cm="1">
        <f t="array" aca="1" ref="AP9" ca="1">INDIRECT("'"&amp;$A$1&amp;"_DATA'!R"&amp;$A9&amp;"C"&amp;AP$1,FALSE)</f>
        <v>#REF!</v>
      </c>
      <c r="AQ9" s="261" t="e" cm="1">
        <f t="array" aca="1" ref="AQ9" ca="1">INDIRECT("'"&amp;$A$1&amp;"_DATA'!R"&amp;$A9&amp;"C"&amp;AQ$1,FALSE)</f>
        <v>#REF!</v>
      </c>
      <c r="AR9" s="306" t="e" cm="1">
        <f t="array" aca="1" ref="AR9" ca="1">INDIRECT("'"&amp;$A$1&amp;"_DATA'!R"&amp;$A9&amp;"C"&amp;AR$1,FALSE)</f>
        <v>#REF!</v>
      </c>
      <c r="AS9" s="262" t="e">
        <f t="shared" ca="1" si="5"/>
        <v>#REF!</v>
      </c>
      <c r="AT9" s="306" t="e" cm="1">
        <f t="array" aca="1" ref="AT9" ca="1">INDIRECT("'"&amp;$A$1&amp;"_DATA'!R"&amp;$A9&amp;"C"&amp;AT$1,FALSE)</f>
        <v>#REF!</v>
      </c>
      <c r="AU9" s="263" t="e" cm="1">
        <f t="array" aca="1" ref="AU9" ca="1">INDIRECT("'"&amp;$A$1&amp;"_DATA'!R"&amp;$A9&amp;"C"&amp;AU$1,FALSE)</f>
        <v>#REF!</v>
      </c>
      <c r="AV9" s="323" t="s">
        <v>143</v>
      </c>
      <c r="AW9" s="710" t="e">
        <f ca="1">ROUNDDOWN(AW8/AW7,4)</f>
        <v>#REF!</v>
      </c>
      <c r="AX9" s="323" t="s">
        <v>143</v>
      </c>
      <c r="AY9" s="710" t="e">
        <f ca="1">ROUNDDOWN(AY8/AY7,4)</f>
        <v>#REF!</v>
      </c>
      <c r="AZ9" s="302" t="e" cm="1">
        <f t="array" aca="1" ref="AZ9" ca="1">INDIRECT("'"&amp;$A$1&amp;"_DATA'!R"&amp;$A9&amp;"C"&amp;AZ$1,FALSE)</f>
        <v>#REF!</v>
      </c>
      <c r="BA9" s="260" t="e" cm="1">
        <f t="array" aca="1" ref="BA9" ca="1">INDIRECT("'"&amp;$A$1&amp;"_DATA'!R"&amp;$A9&amp;"C"&amp;BA$1,FALSE)</f>
        <v>#REF!</v>
      </c>
      <c r="BB9" s="261" t="e" cm="1">
        <f t="array" aca="1" ref="BB9" ca="1">INDIRECT("'"&amp;$A$1&amp;"_DATA'!R"&amp;$A9&amp;"C"&amp;BB$1,FALSE)</f>
        <v>#REF!</v>
      </c>
      <c r="BC9" s="306" t="e" cm="1">
        <f t="array" aca="1" ref="BC9" ca="1">INDIRECT("'"&amp;$A$1&amp;"_DATA'!R"&amp;$A9&amp;"C"&amp;BC$1,FALSE)</f>
        <v>#REF!</v>
      </c>
      <c r="BD9" s="262" t="e">
        <f t="shared" ca="1" si="6"/>
        <v>#REF!</v>
      </c>
      <c r="BE9" s="306" t="e" cm="1">
        <f t="array" aca="1" ref="BE9" ca="1">INDIRECT("'"&amp;$A$1&amp;"_DATA'!R"&amp;$A9&amp;"C"&amp;BE$1,FALSE)</f>
        <v>#REF!</v>
      </c>
      <c r="BF9" s="263" t="e" cm="1">
        <f t="array" aca="1" ref="BF9" ca="1">INDIRECT("'"&amp;$A$1&amp;"_DATA'!R"&amp;$A9&amp;"C"&amp;BF$1,FALSE)</f>
        <v>#REF!</v>
      </c>
      <c r="BG9" s="302" t="e" cm="1">
        <f t="array" aca="1" ref="BG9" ca="1">INDIRECT("'"&amp;$A$1&amp;"_DATA'!R"&amp;$A9&amp;"C"&amp;BG$1,FALSE)</f>
        <v>#REF!</v>
      </c>
      <c r="BH9" s="260" t="e" cm="1">
        <f t="array" aca="1" ref="BH9" ca="1">INDIRECT("'"&amp;$A$1&amp;"_DATA'!R"&amp;$A9&amp;"C"&amp;BH$1,FALSE)</f>
        <v>#REF!</v>
      </c>
      <c r="BI9" s="261" t="e" cm="1">
        <f t="array" aca="1" ref="BI9" ca="1">INDIRECT("'"&amp;$A$1&amp;"_DATA'!R"&amp;$A9&amp;"C"&amp;BI$1,FALSE)</f>
        <v>#REF!</v>
      </c>
      <c r="BJ9" s="306" t="e" cm="1">
        <f t="array" aca="1" ref="BJ9" ca="1">INDIRECT("'"&amp;$A$1&amp;"_DATA'!R"&amp;$A9&amp;"C"&amp;BJ$1,FALSE)</f>
        <v>#REF!</v>
      </c>
      <c r="BK9" s="262" t="e">
        <f t="shared" ca="1" si="7"/>
        <v>#REF!</v>
      </c>
      <c r="BL9" s="306" t="e" cm="1">
        <f t="array" aca="1" ref="BL9" ca="1">INDIRECT("'"&amp;$A$1&amp;"_DATA'!R"&amp;$A9&amp;"C"&amp;BL$1,FALSE)</f>
        <v>#REF!</v>
      </c>
      <c r="BM9" s="263" t="e" cm="1">
        <f t="array" aca="1" ref="BM9" ca="1">INDIRECT("'"&amp;$A$1&amp;"_DATA'!R"&amp;$A9&amp;"C"&amp;BM$1,FALSE)</f>
        <v>#REF!</v>
      </c>
      <c r="BN9" s="302" t="e" cm="1">
        <f t="array" aca="1" ref="BN9" ca="1">INDIRECT("'"&amp;$A$1&amp;"_DATA'!R"&amp;$A9&amp;"C"&amp;BN$1,FALSE)</f>
        <v>#REF!</v>
      </c>
      <c r="BO9" s="260" t="e" cm="1">
        <f t="array" aca="1" ref="BO9" ca="1">INDIRECT("'"&amp;$A$1&amp;"_DATA'!R"&amp;$A9&amp;"C"&amp;BO$1,FALSE)</f>
        <v>#REF!</v>
      </c>
      <c r="BP9" s="261" t="e" cm="1">
        <f t="array" aca="1" ref="BP9" ca="1">INDIRECT("'"&amp;$A$1&amp;"_DATA'!R"&amp;$A9&amp;"C"&amp;BP$1,FALSE)</f>
        <v>#REF!</v>
      </c>
      <c r="BQ9" s="306" t="e" cm="1">
        <f t="array" aca="1" ref="BQ9" ca="1">INDIRECT("'"&amp;$A$1&amp;"_DATA'!R"&amp;$A9&amp;"C"&amp;BQ$1,FALSE)</f>
        <v>#REF!</v>
      </c>
      <c r="BR9" s="262" t="e">
        <f t="shared" ca="1" si="8"/>
        <v>#REF!</v>
      </c>
      <c r="BS9" s="306" t="e" cm="1">
        <f t="array" aca="1" ref="BS9" ca="1">INDIRECT("'"&amp;$A$1&amp;"_DATA'!R"&amp;$A9&amp;"C"&amp;BS$1,FALSE)</f>
        <v>#REF!</v>
      </c>
      <c r="BT9" s="263" t="e" cm="1">
        <f t="array" aca="1" ref="BT9" ca="1">INDIRECT("'"&amp;$A$1&amp;"_DATA'!R"&amp;$A9&amp;"C"&amp;BT$1,FALSE)</f>
        <v>#REF!</v>
      </c>
      <c r="BU9" s="323" t="s">
        <v>143</v>
      </c>
      <c r="BV9" s="710" t="e">
        <f ca="1">ROUNDDOWN(BV8/BV7,4)</f>
        <v>#REF!</v>
      </c>
      <c r="BW9" s="302" t="e" cm="1">
        <f t="array" aca="1" ref="BW9" ca="1">INDIRECT("'"&amp;$A$1&amp;"_DATA'!R"&amp;$A9&amp;"C"&amp;BW$1,FALSE)</f>
        <v>#REF!</v>
      </c>
      <c r="BX9" s="260" t="e" cm="1">
        <f t="array" aca="1" ref="BX9" ca="1">INDIRECT("'"&amp;$A$1&amp;"_DATA'!R"&amp;$A9&amp;"C"&amp;BX$1,FALSE)</f>
        <v>#REF!</v>
      </c>
      <c r="BY9" s="261" t="e" cm="1">
        <f t="array" aca="1" ref="BY9" ca="1">INDIRECT("'"&amp;$A$1&amp;"_DATA'!R"&amp;$A9&amp;"C"&amp;BY$1,FALSE)</f>
        <v>#REF!</v>
      </c>
      <c r="BZ9" s="306" t="e" cm="1">
        <f t="array" aca="1" ref="BZ9" ca="1">INDIRECT("'"&amp;$A$1&amp;"_DATA'!R"&amp;$A9&amp;"C"&amp;BZ$1,FALSE)</f>
        <v>#REF!</v>
      </c>
      <c r="CA9" s="262" t="e">
        <f t="shared" ca="1" si="9"/>
        <v>#REF!</v>
      </c>
      <c r="CB9" s="306" t="e" cm="1">
        <f t="array" aca="1" ref="CB9" ca="1">INDIRECT("'"&amp;$A$1&amp;"_DATA'!R"&amp;$A9&amp;"C"&amp;CB$1,FALSE)</f>
        <v>#REF!</v>
      </c>
      <c r="CC9" s="263" t="e" cm="1">
        <f t="array" aca="1" ref="CC9" ca="1">INDIRECT("'"&amp;$A$1&amp;"_DATA'!R"&amp;$A9&amp;"C"&amp;CC$1,FALSE)</f>
        <v>#REF!</v>
      </c>
      <c r="CD9" s="302" t="e" cm="1">
        <f t="array" aca="1" ref="CD9" ca="1">INDIRECT("'"&amp;$A$1&amp;"_DATA'!R"&amp;$A9&amp;"C"&amp;CD$1,FALSE)</f>
        <v>#REF!</v>
      </c>
      <c r="CE9" s="260" t="e" cm="1">
        <f t="array" aca="1" ref="CE9" ca="1">INDIRECT("'"&amp;$A$1&amp;"_DATA'!R"&amp;$A9&amp;"C"&amp;CE$1,FALSE)</f>
        <v>#REF!</v>
      </c>
      <c r="CF9" s="261" t="e" cm="1">
        <f t="array" aca="1" ref="CF9" ca="1">INDIRECT("'"&amp;$A$1&amp;"_DATA'!R"&amp;$A9&amp;"C"&amp;CF$1,FALSE)</f>
        <v>#REF!</v>
      </c>
      <c r="CG9" s="306" t="e" cm="1">
        <f t="array" aca="1" ref="CG9" ca="1">INDIRECT("'"&amp;$A$1&amp;"_DATA'!R"&amp;$A9&amp;"C"&amp;CG$1,FALSE)</f>
        <v>#REF!</v>
      </c>
      <c r="CH9" s="262" t="e">
        <f t="shared" ca="1" si="10"/>
        <v>#REF!</v>
      </c>
      <c r="CI9" s="306" t="e" cm="1">
        <f t="array" aca="1" ref="CI9" ca="1">INDIRECT("'"&amp;$A$1&amp;"_DATA'!R"&amp;$A9&amp;"C"&amp;CI$1,FALSE)</f>
        <v>#REF!</v>
      </c>
      <c r="CJ9" s="263" t="e" cm="1">
        <f t="array" aca="1" ref="CJ9" ca="1">INDIRECT("'"&amp;$A$1&amp;"_DATA'!R"&amp;$A9&amp;"C"&amp;CJ$1,FALSE)</f>
        <v>#REF!</v>
      </c>
      <c r="CK9" s="302" t="e" cm="1">
        <f t="array" aca="1" ref="CK9" ca="1">INDIRECT("'"&amp;$A$1&amp;"_DATA'!R"&amp;$A9&amp;"C"&amp;CK$1,FALSE)</f>
        <v>#REF!</v>
      </c>
      <c r="CL9" s="260" t="e" cm="1">
        <f t="array" aca="1" ref="CL9" ca="1">INDIRECT("'"&amp;$A$1&amp;"_DATA'!R"&amp;$A9&amp;"C"&amp;CL$1,FALSE)</f>
        <v>#REF!</v>
      </c>
      <c r="CM9" s="261" t="e" cm="1">
        <f t="array" aca="1" ref="CM9" ca="1">INDIRECT("'"&amp;$A$1&amp;"_DATA'!R"&amp;$A9&amp;"C"&amp;CM$1,FALSE)</f>
        <v>#REF!</v>
      </c>
      <c r="CN9" s="306" t="e" cm="1">
        <f t="array" aca="1" ref="CN9" ca="1">INDIRECT("'"&amp;$A$1&amp;"_DATA'!R"&amp;$A9&amp;"C"&amp;CN$1,FALSE)</f>
        <v>#REF!</v>
      </c>
      <c r="CO9" s="262" t="e">
        <f t="shared" ca="1" si="11"/>
        <v>#REF!</v>
      </c>
      <c r="CP9" s="306" t="e" cm="1">
        <f t="array" aca="1" ref="CP9" ca="1">INDIRECT("'"&amp;$A$1&amp;"_DATA'!R"&amp;$A9&amp;"C"&amp;CP$1,FALSE)</f>
        <v>#REF!</v>
      </c>
      <c r="CQ9" s="263" t="e" cm="1">
        <f t="array" aca="1" ref="CQ9" ca="1">INDIRECT("'"&amp;$A$1&amp;"_DATA'!R"&amp;$A9&amp;"C"&amp;CQ$1,FALSE)</f>
        <v>#REF!</v>
      </c>
      <c r="CR9" s="323" t="s">
        <v>143</v>
      </c>
      <c r="CS9" s="710" t="e">
        <f ca="1">ROUNDDOWN(CS8/CS7,4)</f>
        <v>#REF!</v>
      </c>
      <c r="CT9" s="323" t="s">
        <v>143</v>
      </c>
      <c r="CU9" s="710" t="e">
        <f ca="1">ROUNDDOWN(CU8/CU7,4)</f>
        <v>#REF!</v>
      </c>
      <c r="CV9" s="323" t="s">
        <v>143</v>
      </c>
      <c r="CW9" s="710" t="e">
        <f ca="1">ROUNDDOWN(CW8/CW7,4)</f>
        <v>#REF!</v>
      </c>
      <c r="CX9" s="240"/>
    </row>
    <row r="10" spans="1:102" ht="16.5" x14ac:dyDescent="0.15">
      <c r="A10" s="433">
        <v>8</v>
      </c>
      <c r="B10" s="2001"/>
      <c r="C10" s="259" t="s">
        <v>37</v>
      </c>
      <c r="D10" s="302" t="e" cm="1">
        <f t="array" aca="1" ref="D10" ca="1">INDIRECT("'"&amp;$A$1&amp;"_DATA'!R"&amp;$A10&amp;"C"&amp;D$1,FALSE)</f>
        <v>#REF!</v>
      </c>
      <c r="E10" s="260" t="e" cm="1">
        <f t="array" aca="1" ref="E10" ca="1">INDIRECT("'"&amp;$A$1&amp;"_DATA'!R"&amp;$A10&amp;"C"&amp;E$1,FALSE)</f>
        <v>#REF!</v>
      </c>
      <c r="F10" s="261" t="e" cm="1">
        <f t="array" aca="1" ref="F10" ca="1">INDIRECT("'"&amp;$A$1&amp;"_DATA'!R"&amp;$A10&amp;"C"&amp;F$1,FALSE)</f>
        <v>#REF!</v>
      </c>
      <c r="G10" s="306" t="e" cm="1">
        <f t="array" aca="1" ref="G10" ca="1">INDIRECT("'"&amp;$A$1&amp;"_DATA'!R"&amp;$A10&amp;"C"&amp;G$1,FALSE)</f>
        <v>#REF!</v>
      </c>
      <c r="H10" s="262" t="e">
        <f t="shared" ca="1" si="0"/>
        <v>#REF!</v>
      </c>
      <c r="I10" s="306" t="e" cm="1">
        <f t="array" aca="1" ref="I10" ca="1">INDIRECT("'"&amp;$A$1&amp;"_DATA'!R"&amp;$A10&amp;"C"&amp;I$1,FALSE)</f>
        <v>#REF!</v>
      </c>
      <c r="J10" s="263" t="e" cm="1">
        <f t="array" aca="1" ref="J10" ca="1">INDIRECT("'"&amp;$A$1&amp;"_DATA'!R"&amp;$A10&amp;"C"&amp;J$1,FALSE)</f>
        <v>#REF!</v>
      </c>
      <c r="K10" s="302" t="e" cm="1">
        <f t="array" aca="1" ref="K10" ca="1">INDIRECT("'"&amp;$A$1&amp;"_DATA'!R"&amp;$A10&amp;"C"&amp;K$1,FALSE)</f>
        <v>#REF!</v>
      </c>
      <c r="L10" s="260" t="e" cm="1">
        <f t="array" aca="1" ref="L10" ca="1">INDIRECT("'"&amp;$A$1&amp;"_DATA'!R"&amp;$A10&amp;"C"&amp;L$1,FALSE)</f>
        <v>#REF!</v>
      </c>
      <c r="M10" s="261" t="e" cm="1">
        <f t="array" aca="1" ref="M10" ca="1">INDIRECT("'"&amp;$A$1&amp;"_DATA'!R"&amp;$A10&amp;"C"&amp;M$1,FALSE)</f>
        <v>#REF!</v>
      </c>
      <c r="N10" s="306" t="e" cm="1">
        <f t="array" aca="1" ref="N10" ca="1">INDIRECT("'"&amp;$A$1&amp;"_DATA'!R"&amp;$A10&amp;"C"&amp;N$1,FALSE)</f>
        <v>#REF!</v>
      </c>
      <c r="O10" s="262" t="e">
        <f t="shared" ca="1" si="1"/>
        <v>#REF!</v>
      </c>
      <c r="P10" s="306" t="e" cm="1">
        <f t="array" aca="1" ref="P10" ca="1">INDIRECT("'"&amp;$A$1&amp;"_DATA'!R"&amp;$A10&amp;"C"&amp;P$1,FALSE)</f>
        <v>#REF!</v>
      </c>
      <c r="Q10" s="263" t="e" cm="1">
        <f t="array" aca="1" ref="Q10" ca="1">INDIRECT("'"&amp;$A$1&amp;"_DATA'!R"&amp;$A10&amp;"C"&amp;Q$1,FALSE)</f>
        <v>#REF!</v>
      </c>
      <c r="R10" s="302" t="e" cm="1">
        <f t="array" aca="1" ref="R10" ca="1">INDIRECT("'"&amp;$A$1&amp;"_DATA'!R"&amp;$A10&amp;"C"&amp;R$1,FALSE)</f>
        <v>#REF!</v>
      </c>
      <c r="S10" s="260" t="e" cm="1">
        <f t="array" aca="1" ref="S10" ca="1">INDIRECT("'"&amp;$A$1&amp;"_DATA'!R"&amp;$A10&amp;"C"&amp;S$1,FALSE)</f>
        <v>#REF!</v>
      </c>
      <c r="T10" s="261" t="e" cm="1">
        <f t="array" aca="1" ref="T10" ca="1">INDIRECT("'"&amp;$A$1&amp;"_DATA'!R"&amp;$A10&amp;"C"&amp;T$1,FALSE)</f>
        <v>#REF!</v>
      </c>
      <c r="U10" s="306" t="e" cm="1">
        <f t="array" aca="1" ref="U10" ca="1">INDIRECT("'"&amp;$A$1&amp;"_DATA'!R"&amp;$A10&amp;"C"&amp;U$1,FALSE)</f>
        <v>#REF!</v>
      </c>
      <c r="V10" s="262" t="e">
        <f t="shared" ca="1" si="2"/>
        <v>#REF!</v>
      </c>
      <c r="W10" s="306" t="e" cm="1">
        <f t="array" aca="1" ref="W10" ca="1">INDIRECT("'"&amp;$A$1&amp;"_DATA'!R"&amp;$A10&amp;"C"&amp;W$1,FALSE)</f>
        <v>#REF!</v>
      </c>
      <c r="X10" s="263" t="e" cm="1">
        <f t="array" aca="1" ref="X10" ca="1">INDIRECT("'"&amp;$A$1&amp;"_DATA'!R"&amp;$A10&amp;"C"&amp;X$1,FALSE)</f>
        <v>#REF!</v>
      </c>
      <c r="Y10" s="383"/>
      <c r="Z10" s="404"/>
      <c r="AA10" s="302" t="e" cm="1">
        <f t="array" aca="1" ref="AA10" ca="1">INDIRECT("'"&amp;$A$1&amp;"_DATA'!R"&amp;$A10&amp;"C"&amp;AA$1,FALSE)</f>
        <v>#REF!</v>
      </c>
      <c r="AB10" s="260" t="e" cm="1">
        <f t="array" aca="1" ref="AB10" ca="1">INDIRECT("'"&amp;$A$1&amp;"_DATA'!R"&amp;$A10&amp;"C"&amp;AB$1,FALSE)</f>
        <v>#REF!</v>
      </c>
      <c r="AC10" s="261" t="e" cm="1">
        <f t="array" aca="1" ref="AC10" ca="1">INDIRECT("'"&amp;$A$1&amp;"_DATA'!R"&amp;$A10&amp;"C"&amp;AC$1,FALSE)</f>
        <v>#REF!</v>
      </c>
      <c r="AD10" s="306" t="e" cm="1">
        <f t="array" aca="1" ref="AD10" ca="1">INDIRECT("'"&amp;$A$1&amp;"_DATA'!R"&amp;$A10&amp;"C"&amp;AD$1,FALSE)</f>
        <v>#REF!</v>
      </c>
      <c r="AE10" s="262" t="e">
        <f t="shared" ca="1" si="3"/>
        <v>#REF!</v>
      </c>
      <c r="AF10" s="306" t="e" cm="1">
        <f t="array" aca="1" ref="AF10" ca="1">INDIRECT("'"&amp;$A$1&amp;"_DATA'!R"&amp;$A10&amp;"C"&amp;AF$1,FALSE)</f>
        <v>#REF!</v>
      </c>
      <c r="AG10" s="263" t="e" cm="1">
        <f t="array" aca="1" ref="AG10" ca="1">INDIRECT("'"&amp;$A$1&amp;"_DATA'!R"&amp;$A10&amp;"C"&amp;AG$1,FALSE)</f>
        <v>#REF!</v>
      </c>
      <c r="AH10" s="302" t="e" cm="1">
        <f t="array" aca="1" ref="AH10" ca="1">INDIRECT("'"&amp;$A$1&amp;"_DATA'!R"&amp;$A10&amp;"C"&amp;AH$1,FALSE)</f>
        <v>#REF!</v>
      </c>
      <c r="AI10" s="260" t="e" cm="1">
        <f t="array" aca="1" ref="AI10" ca="1">INDIRECT("'"&amp;$A$1&amp;"_DATA'!R"&amp;$A10&amp;"C"&amp;AI$1,FALSE)</f>
        <v>#REF!</v>
      </c>
      <c r="AJ10" s="261" t="e" cm="1">
        <f t="array" aca="1" ref="AJ10" ca="1">INDIRECT("'"&amp;$A$1&amp;"_DATA'!R"&amp;$A10&amp;"C"&amp;AJ$1,FALSE)</f>
        <v>#REF!</v>
      </c>
      <c r="AK10" s="306" t="e" cm="1">
        <f t="array" aca="1" ref="AK10" ca="1">INDIRECT("'"&amp;$A$1&amp;"_DATA'!R"&amp;$A10&amp;"C"&amp;AK$1,FALSE)</f>
        <v>#REF!</v>
      </c>
      <c r="AL10" s="262" t="e">
        <f t="shared" ca="1" si="4"/>
        <v>#REF!</v>
      </c>
      <c r="AM10" s="306" t="e" cm="1">
        <f t="array" aca="1" ref="AM10" ca="1">INDIRECT("'"&amp;$A$1&amp;"_DATA'!R"&amp;$A10&amp;"C"&amp;AM$1,FALSE)</f>
        <v>#REF!</v>
      </c>
      <c r="AN10" s="263" t="e" cm="1">
        <f t="array" aca="1" ref="AN10" ca="1">INDIRECT("'"&amp;$A$1&amp;"_DATA'!R"&amp;$A10&amp;"C"&amp;AN$1,FALSE)</f>
        <v>#REF!</v>
      </c>
      <c r="AO10" s="302" t="e" cm="1">
        <f t="array" aca="1" ref="AO10" ca="1">INDIRECT("'"&amp;$A$1&amp;"_DATA'!R"&amp;$A10&amp;"C"&amp;AO$1,FALSE)</f>
        <v>#REF!</v>
      </c>
      <c r="AP10" s="260" t="e" cm="1">
        <f t="array" aca="1" ref="AP10" ca="1">INDIRECT("'"&amp;$A$1&amp;"_DATA'!R"&amp;$A10&amp;"C"&amp;AP$1,FALSE)</f>
        <v>#REF!</v>
      </c>
      <c r="AQ10" s="261" t="e" cm="1">
        <f t="array" aca="1" ref="AQ10" ca="1">INDIRECT("'"&amp;$A$1&amp;"_DATA'!R"&amp;$A10&amp;"C"&amp;AQ$1,FALSE)</f>
        <v>#REF!</v>
      </c>
      <c r="AR10" s="306" t="e" cm="1">
        <f t="array" aca="1" ref="AR10" ca="1">INDIRECT("'"&amp;$A$1&amp;"_DATA'!R"&amp;$A10&amp;"C"&amp;AR$1,FALSE)</f>
        <v>#REF!</v>
      </c>
      <c r="AS10" s="262" t="e">
        <f t="shared" ca="1" si="5"/>
        <v>#REF!</v>
      </c>
      <c r="AT10" s="306" t="e" cm="1">
        <f t="array" aca="1" ref="AT10" ca="1">INDIRECT("'"&amp;$A$1&amp;"_DATA'!R"&amp;$A10&amp;"C"&amp;AT$1,FALSE)</f>
        <v>#REF!</v>
      </c>
      <c r="AU10" s="263" t="e" cm="1">
        <f t="array" aca="1" ref="AU10" ca="1">INDIRECT("'"&amp;$A$1&amp;"_DATA'!R"&amp;$A10&amp;"C"&amp;AU$1,FALSE)</f>
        <v>#REF!</v>
      </c>
      <c r="AV10" s="383"/>
      <c r="AW10" s="404"/>
      <c r="AX10" s="383"/>
      <c r="AY10" s="404"/>
      <c r="AZ10" s="302" t="e" cm="1">
        <f t="array" aca="1" ref="AZ10" ca="1">INDIRECT("'"&amp;$A$1&amp;"_DATA'!R"&amp;$A10&amp;"C"&amp;AZ$1,FALSE)</f>
        <v>#REF!</v>
      </c>
      <c r="BA10" s="260" t="e" cm="1">
        <f t="array" aca="1" ref="BA10" ca="1">INDIRECT("'"&amp;$A$1&amp;"_DATA'!R"&amp;$A10&amp;"C"&amp;BA$1,FALSE)</f>
        <v>#REF!</v>
      </c>
      <c r="BB10" s="261" t="e" cm="1">
        <f t="array" aca="1" ref="BB10" ca="1">INDIRECT("'"&amp;$A$1&amp;"_DATA'!R"&amp;$A10&amp;"C"&amp;BB$1,FALSE)</f>
        <v>#REF!</v>
      </c>
      <c r="BC10" s="306" t="e" cm="1">
        <f t="array" aca="1" ref="BC10" ca="1">INDIRECT("'"&amp;$A$1&amp;"_DATA'!R"&amp;$A10&amp;"C"&amp;BC$1,FALSE)</f>
        <v>#REF!</v>
      </c>
      <c r="BD10" s="262" t="e">
        <f t="shared" ca="1" si="6"/>
        <v>#REF!</v>
      </c>
      <c r="BE10" s="306" t="e" cm="1">
        <f t="array" aca="1" ref="BE10" ca="1">INDIRECT("'"&amp;$A$1&amp;"_DATA'!R"&amp;$A10&amp;"C"&amp;BE$1,FALSE)</f>
        <v>#REF!</v>
      </c>
      <c r="BF10" s="263" t="e" cm="1">
        <f t="array" aca="1" ref="BF10" ca="1">INDIRECT("'"&amp;$A$1&amp;"_DATA'!R"&amp;$A10&amp;"C"&amp;BF$1,FALSE)</f>
        <v>#REF!</v>
      </c>
      <c r="BG10" s="302" t="e" cm="1">
        <f t="array" aca="1" ref="BG10" ca="1">INDIRECT("'"&amp;$A$1&amp;"_DATA'!R"&amp;$A10&amp;"C"&amp;BG$1,FALSE)</f>
        <v>#REF!</v>
      </c>
      <c r="BH10" s="260" t="e" cm="1">
        <f t="array" aca="1" ref="BH10" ca="1">INDIRECT("'"&amp;$A$1&amp;"_DATA'!R"&amp;$A10&amp;"C"&amp;BH$1,FALSE)</f>
        <v>#REF!</v>
      </c>
      <c r="BI10" s="261" t="e" cm="1">
        <f t="array" aca="1" ref="BI10" ca="1">INDIRECT("'"&amp;$A$1&amp;"_DATA'!R"&amp;$A10&amp;"C"&amp;BI$1,FALSE)</f>
        <v>#REF!</v>
      </c>
      <c r="BJ10" s="306" t="e" cm="1">
        <f t="array" aca="1" ref="BJ10" ca="1">INDIRECT("'"&amp;$A$1&amp;"_DATA'!R"&amp;$A10&amp;"C"&amp;BJ$1,FALSE)</f>
        <v>#REF!</v>
      </c>
      <c r="BK10" s="262" t="e">
        <f t="shared" ca="1" si="7"/>
        <v>#REF!</v>
      </c>
      <c r="BL10" s="306" t="e" cm="1">
        <f t="array" aca="1" ref="BL10" ca="1">INDIRECT("'"&amp;$A$1&amp;"_DATA'!R"&amp;$A10&amp;"C"&amp;BL$1,FALSE)</f>
        <v>#REF!</v>
      </c>
      <c r="BM10" s="263" t="e" cm="1">
        <f t="array" aca="1" ref="BM10" ca="1">INDIRECT("'"&amp;$A$1&amp;"_DATA'!R"&amp;$A10&amp;"C"&amp;BM$1,FALSE)</f>
        <v>#REF!</v>
      </c>
      <c r="BN10" s="302" t="e" cm="1">
        <f t="array" aca="1" ref="BN10" ca="1">INDIRECT("'"&amp;$A$1&amp;"_DATA'!R"&amp;$A10&amp;"C"&amp;BN$1,FALSE)</f>
        <v>#REF!</v>
      </c>
      <c r="BO10" s="260" t="e" cm="1">
        <f t="array" aca="1" ref="BO10" ca="1">INDIRECT("'"&amp;$A$1&amp;"_DATA'!R"&amp;$A10&amp;"C"&amp;BO$1,FALSE)</f>
        <v>#REF!</v>
      </c>
      <c r="BP10" s="261" t="e" cm="1">
        <f t="array" aca="1" ref="BP10" ca="1">INDIRECT("'"&amp;$A$1&amp;"_DATA'!R"&amp;$A10&amp;"C"&amp;BP$1,FALSE)</f>
        <v>#REF!</v>
      </c>
      <c r="BQ10" s="306" t="e" cm="1">
        <f t="array" aca="1" ref="BQ10" ca="1">INDIRECT("'"&amp;$A$1&amp;"_DATA'!R"&amp;$A10&amp;"C"&amp;BQ$1,FALSE)</f>
        <v>#REF!</v>
      </c>
      <c r="BR10" s="262" t="e">
        <f t="shared" ca="1" si="8"/>
        <v>#REF!</v>
      </c>
      <c r="BS10" s="306" t="e" cm="1">
        <f t="array" aca="1" ref="BS10" ca="1">INDIRECT("'"&amp;$A$1&amp;"_DATA'!R"&amp;$A10&amp;"C"&amp;BS$1,FALSE)</f>
        <v>#REF!</v>
      </c>
      <c r="BT10" s="263" t="e" cm="1">
        <f t="array" aca="1" ref="BT10" ca="1">INDIRECT("'"&amp;$A$1&amp;"_DATA'!R"&amp;$A10&amp;"C"&amp;BT$1,FALSE)</f>
        <v>#REF!</v>
      </c>
      <c r="BU10" s="383"/>
      <c r="BV10" s="404"/>
      <c r="BW10" s="302" t="e" cm="1">
        <f t="array" aca="1" ref="BW10" ca="1">INDIRECT("'"&amp;$A$1&amp;"_DATA'!R"&amp;$A10&amp;"C"&amp;BW$1,FALSE)</f>
        <v>#REF!</v>
      </c>
      <c r="BX10" s="260" t="e" cm="1">
        <f t="array" aca="1" ref="BX10" ca="1">INDIRECT("'"&amp;$A$1&amp;"_DATA'!R"&amp;$A10&amp;"C"&amp;BX$1,FALSE)</f>
        <v>#REF!</v>
      </c>
      <c r="BY10" s="261" t="e" cm="1">
        <f t="array" aca="1" ref="BY10" ca="1">INDIRECT("'"&amp;$A$1&amp;"_DATA'!R"&amp;$A10&amp;"C"&amp;BY$1,FALSE)</f>
        <v>#REF!</v>
      </c>
      <c r="BZ10" s="306" t="e" cm="1">
        <f t="array" aca="1" ref="BZ10" ca="1">INDIRECT("'"&amp;$A$1&amp;"_DATA'!R"&amp;$A10&amp;"C"&amp;BZ$1,FALSE)</f>
        <v>#REF!</v>
      </c>
      <c r="CA10" s="262" t="e">
        <f t="shared" ca="1" si="9"/>
        <v>#REF!</v>
      </c>
      <c r="CB10" s="306" t="e" cm="1">
        <f t="array" aca="1" ref="CB10" ca="1">INDIRECT("'"&amp;$A$1&amp;"_DATA'!R"&amp;$A10&amp;"C"&amp;CB$1,FALSE)</f>
        <v>#REF!</v>
      </c>
      <c r="CC10" s="263" t="e" cm="1">
        <f t="array" aca="1" ref="CC10" ca="1">INDIRECT("'"&amp;$A$1&amp;"_DATA'!R"&amp;$A10&amp;"C"&amp;CC$1,FALSE)</f>
        <v>#REF!</v>
      </c>
      <c r="CD10" s="302" t="e" cm="1">
        <f t="array" aca="1" ref="CD10" ca="1">INDIRECT("'"&amp;$A$1&amp;"_DATA'!R"&amp;$A10&amp;"C"&amp;CD$1,FALSE)</f>
        <v>#REF!</v>
      </c>
      <c r="CE10" s="260" t="e" cm="1">
        <f t="array" aca="1" ref="CE10" ca="1">INDIRECT("'"&amp;$A$1&amp;"_DATA'!R"&amp;$A10&amp;"C"&amp;CE$1,FALSE)</f>
        <v>#REF!</v>
      </c>
      <c r="CF10" s="261" t="e" cm="1">
        <f t="array" aca="1" ref="CF10" ca="1">INDIRECT("'"&amp;$A$1&amp;"_DATA'!R"&amp;$A10&amp;"C"&amp;CF$1,FALSE)</f>
        <v>#REF!</v>
      </c>
      <c r="CG10" s="306" t="e" cm="1">
        <f t="array" aca="1" ref="CG10" ca="1">INDIRECT("'"&amp;$A$1&amp;"_DATA'!R"&amp;$A10&amp;"C"&amp;CG$1,FALSE)</f>
        <v>#REF!</v>
      </c>
      <c r="CH10" s="262" t="e">
        <f t="shared" ca="1" si="10"/>
        <v>#REF!</v>
      </c>
      <c r="CI10" s="306" t="e" cm="1">
        <f t="array" aca="1" ref="CI10" ca="1">INDIRECT("'"&amp;$A$1&amp;"_DATA'!R"&amp;$A10&amp;"C"&amp;CI$1,FALSE)</f>
        <v>#REF!</v>
      </c>
      <c r="CJ10" s="263" t="e" cm="1">
        <f t="array" aca="1" ref="CJ10" ca="1">INDIRECT("'"&amp;$A$1&amp;"_DATA'!R"&amp;$A10&amp;"C"&amp;CJ$1,FALSE)</f>
        <v>#REF!</v>
      </c>
      <c r="CK10" s="302" t="e" cm="1">
        <f t="array" aca="1" ref="CK10" ca="1">INDIRECT("'"&amp;$A$1&amp;"_DATA'!R"&amp;$A10&amp;"C"&amp;CK$1,FALSE)</f>
        <v>#REF!</v>
      </c>
      <c r="CL10" s="260" t="e" cm="1">
        <f t="array" aca="1" ref="CL10" ca="1">INDIRECT("'"&amp;$A$1&amp;"_DATA'!R"&amp;$A10&amp;"C"&amp;CL$1,FALSE)</f>
        <v>#REF!</v>
      </c>
      <c r="CM10" s="261" t="e" cm="1">
        <f t="array" aca="1" ref="CM10" ca="1">INDIRECT("'"&amp;$A$1&amp;"_DATA'!R"&amp;$A10&amp;"C"&amp;CM$1,FALSE)</f>
        <v>#REF!</v>
      </c>
      <c r="CN10" s="306" t="e" cm="1">
        <f t="array" aca="1" ref="CN10" ca="1">INDIRECT("'"&amp;$A$1&amp;"_DATA'!R"&amp;$A10&amp;"C"&amp;CN$1,FALSE)</f>
        <v>#REF!</v>
      </c>
      <c r="CO10" s="262" t="e">
        <f t="shared" ca="1" si="11"/>
        <v>#REF!</v>
      </c>
      <c r="CP10" s="306" t="e" cm="1">
        <f t="array" aca="1" ref="CP10" ca="1">INDIRECT("'"&amp;$A$1&amp;"_DATA'!R"&amp;$A10&amp;"C"&amp;CP$1,FALSE)</f>
        <v>#REF!</v>
      </c>
      <c r="CQ10" s="263" t="e" cm="1">
        <f t="array" aca="1" ref="CQ10" ca="1">INDIRECT("'"&amp;$A$1&amp;"_DATA'!R"&amp;$A10&amp;"C"&amp;CQ$1,FALSE)</f>
        <v>#REF!</v>
      </c>
      <c r="CR10" s="383"/>
      <c r="CS10" s="404"/>
      <c r="CT10" s="383"/>
      <c r="CU10" s="404"/>
      <c r="CV10" s="240"/>
      <c r="CW10" s="341"/>
      <c r="CX10" s="240"/>
    </row>
    <row r="11" spans="1:102" ht="16.5" x14ac:dyDescent="0.15">
      <c r="A11" s="433">
        <v>9</v>
      </c>
      <c r="B11" s="2001"/>
      <c r="C11" s="259" t="s">
        <v>38</v>
      </c>
      <c r="D11" s="302" t="e" cm="1">
        <f t="array" aca="1" ref="D11" ca="1">INDIRECT("'"&amp;$A$1&amp;"_DATA'!R"&amp;$A11&amp;"C"&amp;D$1,FALSE)</f>
        <v>#REF!</v>
      </c>
      <c r="E11" s="260" t="e" cm="1">
        <f t="array" aca="1" ref="E11" ca="1">INDIRECT("'"&amp;$A$1&amp;"_DATA'!R"&amp;$A11&amp;"C"&amp;E$1,FALSE)</f>
        <v>#REF!</v>
      </c>
      <c r="F11" s="261" t="e" cm="1">
        <f t="array" aca="1" ref="F11" ca="1">INDIRECT("'"&amp;$A$1&amp;"_DATA'!R"&amp;$A11&amp;"C"&amp;F$1,FALSE)</f>
        <v>#REF!</v>
      </c>
      <c r="G11" s="306" t="e" cm="1">
        <f t="array" aca="1" ref="G11" ca="1">INDIRECT("'"&amp;$A$1&amp;"_DATA'!R"&amp;$A11&amp;"C"&amp;G$1,FALSE)</f>
        <v>#REF!</v>
      </c>
      <c r="H11" s="262" t="e">
        <f t="shared" ca="1" si="0"/>
        <v>#REF!</v>
      </c>
      <c r="I11" s="306" t="e" cm="1">
        <f t="array" aca="1" ref="I11" ca="1">INDIRECT("'"&amp;$A$1&amp;"_DATA'!R"&amp;$A11&amp;"C"&amp;I$1,FALSE)</f>
        <v>#REF!</v>
      </c>
      <c r="J11" s="263" t="e" cm="1">
        <f t="array" aca="1" ref="J11" ca="1">INDIRECT("'"&amp;$A$1&amp;"_DATA'!R"&amp;$A11&amp;"C"&amp;J$1,FALSE)</f>
        <v>#REF!</v>
      </c>
      <c r="K11" s="302" t="e" cm="1">
        <f t="array" aca="1" ref="K11" ca="1">INDIRECT("'"&amp;$A$1&amp;"_DATA'!R"&amp;$A11&amp;"C"&amp;K$1,FALSE)</f>
        <v>#REF!</v>
      </c>
      <c r="L11" s="260" t="e" cm="1">
        <f t="array" aca="1" ref="L11" ca="1">INDIRECT("'"&amp;$A$1&amp;"_DATA'!R"&amp;$A11&amp;"C"&amp;L$1,FALSE)</f>
        <v>#REF!</v>
      </c>
      <c r="M11" s="261" t="e" cm="1">
        <f t="array" aca="1" ref="M11" ca="1">INDIRECT("'"&amp;$A$1&amp;"_DATA'!R"&amp;$A11&amp;"C"&amp;M$1,FALSE)</f>
        <v>#REF!</v>
      </c>
      <c r="N11" s="306" t="e" cm="1">
        <f t="array" aca="1" ref="N11" ca="1">INDIRECT("'"&amp;$A$1&amp;"_DATA'!R"&amp;$A11&amp;"C"&amp;N$1,FALSE)</f>
        <v>#REF!</v>
      </c>
      <c r="O11" s="262" t="e">
        <f t="shared" ca="1" si="1"/>
        <v>#REF!</v>
      </c>
      <c r="P11" s="306" t="e" cm="1">
        <f t="array" aca="1" ref="P11" ca="1">INDIRECT("'"&amp;$A$1&amp;"_DATA'!R"&amp;$A11&amp;"C"&amp;P$1,FALSE)</f>
        <v>#REF!</v>
      </c>
      <c r="Q11" s="263" t="e" cm="1">
        <f t="array" aca="1" ref="Q11" ca="1">INDIRECT("'"&amp;$A$1&amp;"_DATA'!R"&amp;$A11&amp;"C"&amp;Q$1,FALSE)</f>
        <v>#REF!</v>
      </c>
      <c r="R11" s="302" t="e" cm="1">
        <f t="array" aca="1" ref="R11" ca="1">INDIRECT("'"&amp;$A$1&amp;"_DATA'!R"&amp;$A11&amp;"C"&amp;R$1,FALSE)</f>
        <v>#REF!</v>
      </c>
      <c r="S11" s="260" t="e" cm="1">
        <f t="array" aca="1" ref="S11" ca="1">INDIRECT("'"&amp;$A$1&amp;"_DATA'!R"&amp;$A11&amp;"C"&amp;S$1,FALSE)</f>
        <v>#REF!</v>
      </c>
      <c r="T11" s="261" t="e" cm="1">
        <f t="array" aca="1" ref="T11" ca="1">INDIRECT("'"&amp;$A$1&amp;"_DATA'!R"&amp;$A11&amp;"C"&amp;T$1,FALSE)</f>
        <v>#REF!</v>
      </c>
      <c r="U11" s="306" t="e" cm="1">
        <f t="array" aca="1" ref="U11" ca="1">INDIRECT("'"&amp;$A$1&amp;"_DATA'!R"&amp;$A11&amp;"C"&amp;U$1,FALSE)</f>
        <v>#REF!</v>
      </c>
      <c r="V11" s="262" t="e">
        <f t="shared" ca="1" si="2"/>
        <v>#REF!</v>
      </c>
      <c r="W11" s="306" t="e" cm="1">
        <f t="array" aca="1" ref="W11" ca="1">INDIRECT("'"&amp;$A$1&amp;"_DATA'!R"&amp;$A11&amp;"C"&amp;W$1,FALSE)</f>
        <v>#REF!</v>
      </c>
      <c r="X11" s="263" t="e" cm="1">
        <f t="array" aca="1" ref="X11" ca="1">INDIRECT("'"&amp;$A$1&amp;"_DATA'!R"&amp;$A11&amp;"C"&amp;X$1,FALSE)</f>
        <v>#REF!</v>
      </c>
      <c r="Y11" s="1953" t="s">
        <v>147</v>
      </c>
      <c r="Z11" s="1954"/>
      <c r="AA11" s="302" t="e" cm="1">
        <f t="array" aca="1" ref="AA11" ca="1">INDIRECT("'"&amp;$A$1&amp;"_DATA'!R"&amp;$A11&amp;"C"&amp;AA$1,FALSE)</f>
        <v>#REF!</v>
      </c>
      <c r="AB11" s="260" t="e" cm="1">
        <f t="array" aca="1" ref="AB11" ca="1">INDIRECT("'"&amp;$A$1&amp;"_DATA'!R"&amp;$A11&amp;"C"&amp;AB$1,FALSE)</f>
        <v>#REF!</v>
      </c>
      <c r="AC11" s="261" t="e" cm="1">
        <f t="array" aca="1" ref="AC11" ca="1">INDIRECT("'"&amp;$A$1&amp;"_DATA'!R"&amp;$A11&amp;"C"&amp;AC$1,FALSE)</f>
        <v>#REF!</v>
      </c>
      <c r="AD11" s="306" t="e" cm="1">
        <f t="array" aca="1" ref="AD11" ca="1">INDIRECT("'"&amp;$A$1&amp;"_DATA'!R"&amp;$A11&amp;"C"&amp;AD$1,FALSE)</f>
        <v>#REF!</v>
      </c>
      <c r="AE11" s="262" t="e">
        <f t="shared" ca="1" si="3"/>
        <v>#REF!</v>
      </c>
      <c r="AF11" s="306" t="e" cm="1">
        <f t="array" aca="1" ref="AF11" ca="1">INDIRECT("'"&amp;$A$1&amp;"_DATA'!R"&amp;$A11&amp;"C"&amp;AF$1,FALSE)</f>
        <v>#REF!</v>
      </c>
      <c r="AG11" s="263" t="e" cm="1">
        <f t="array" aca="1" ref="AG11" ca="1">INDIRECT("'"&amp;$A$1&amp;"_DATA'!R"&amp;$A11&amp;"C"&amp;AG$1,FALSE)</f>
        <v>#REF!</v>
      </c>
      <c r="AH11" s="302" t="e" cm="1">
        <f t="array" aca="1" ref="AH11" ca="1">INDIRECT("'"&amp;$A$1&amp;"_DATA'!R"&amp;$A11&amp;"C"&amp;AH$1,FALSE)</f>
        <v>#REF!</v>
      </c>
      <c r="AI11" s="260" t="e" cm="1">
        <f t="array" aca="1" ref="AI11" ca="1">INDIRECT("'"&amp;$A$1&amp;"_DATA'!R"&amp;$A11&amp;"C"&amp;AI$1,FALSE)</f>
        <v>#REF!</v>
      </c>
      <c r="AJ11" s="261" t="e" cm="1">
        <f t="array" aca="1" ref="AJ11" ca="1">INDIRECT("'"&amp;$A$1&amp;"_DATA'!R"&amp;$A11&amp;"C"&amp;AJ$1,FALSE)</f>
        <v>#REF!</v>
      </c>
      <c r="AK11" s="306" t="e" cm="1">
        <f t="array" aca="1" ref="AK11" ca="1">INDIRECT("'"&amp;$A$1&amp;"_DATA'!R"&amp;$A11&amp;"C"&amp;AK$1,FALSE)</f>
        <v>#REF!</v>
      </c>
      <c r="AL11" s="262" t="e">
        <f t="shared" ca="1" si="4"/>
        <v>#REF!</v>
      </c>
      <c r="AM11" s="306" t="e" cm="1">
        <f t="array" aca="1" ref="AM11" ca="1">INDIRECT("'"&amp;$A$1&amp;"_DATA'!R"&amp;$A11&amp;"C"&amp;AM$1,FALSE)</f>
        <v>#REF!</v>
      </c>
      <c r="AN11" s="263" t="e" cm="1">
        <f t="array" aca="1" ref="AN11" ca="1">INDIRECT("'"&amp;$A$1&amp;"_DATA'!R"&amp;$A11&amp;"C"&amp;AN$1,FALSE)</f>
        <v>#REF!</v>
      </c>
      <c r="AO11" s="302" t="e" cm="1">
        <f t="array" aca="1" ref="AO11" ca="1">INDIRECT("'"&amp;$A$1&amp;"_DATA'!R"&amp;$A11&amp;"C"&amp;AO$1,FALSE)</f>
        <v>#REF!</v>
      </c>
      <c r="AP11" s="260" t="e" cm="1">
        <f t="array" aca="1" ref="AP11" ca="1">INDIRECT("'"&amp;$A$1&amp;"_DATA'!R"&amp;$A11&amp;"C"&amp;AP$1,FALSE)</f>
        <v>#REF!</v>
      </c>
      <c r="AQ11" s="261" t="e" cm="1">
        <f t="array" aca="1" ref="AQ11" ca="1">INDIRECT("'"&amp;$A$1&amp;"_DATA'!R"&amp;$A11&amp;"C"&amp;AQ$1,FALSE)</f>
        <v>#REF!</v>
      </c>
      <c r="AR11" s="306" t="e" cm="1">
        <f t="array" aca="1" ref="AR11" ca="1">INDIRECT("'"&amp;$A$1&amp;"_DATA'!R"&amp;$A11&amp;"C"&amp;AR$1,FALSE)</f>
        <v>#REF!</v>
      </c>
      <c r="AS11" s="262" t="e">
        <f t="shared" ca="1" si="5"/>
        <v>#REF!</v>
      </c>
      <c r="AT11" s="306" t="e" cm="1">
        <f t="array" aca="1" ref="AT11" ca="1">INDIRECT("'"&amp;$A$1&amp;"_DATA'!R"&amp;$A11&amp;"C"&amp;AT$1,FALSE)</f>
        <v>#REF!</v>
      </c>
      <c r="AU11" s="263" t="e" cm="1">
        <f t="array" aca="1" ref="AU11" ca="1">INDIRECT("'"&amp;$A$1&amp;"_DATA'!R"&amp;$A11&amp;"C"&amp;AU$1,FALSE)</f>
        <v>#REF!</v>
      </c>
      <c r="AV11" s="1953" t="s">
        <v>147</v>
      </c>
      <c r="AW11" s="1954"/>
      <c r="AX11" s="1951" t="s">
        <v>147</v>
      </c>
      <c r="AY11" s="1948"/>
      <c r="AZ11" s="302" t="e" cm="1">
        <f t="array" aca="1" ref="AZ11" ca="1">INDIRECT("'"&amp;$A$1&amp;"_DATA'!R"&amp;$A11&amp;"C"&amp;AZ$1,FALSE)</f>
        <v>#REF!</v>
      </c>
      <c r="BA11" s="260" t="e" cm="1">
        <f t="array" aca="1" ref="BA11" ca="1">INDIRECT("'"&amp;$A$1&amp;"_DATA'!R"&amp;$A11&amp;"C"&amp;BA$1,FALSE)</f>
        <v>#REF!</v>
      </c>
      <c r="BB11" s="261" t="e" cm="1">
        <f t="array" aca="1" ref="BB11" ca="1">INDIRECT("'"&amp;$A$1&amp;"_DATA'!R"&amp;$A11&amp;"C"&amp;BB$1,FALSE)</f>
        <v>#REF!</v>
      </c>
      <c r="BC11" s="306" t="e" cm="1">
        <f t="array" aca="1" ref="BC11" ca="1">INDIRECT("'"&amp;$A$1&amp;"_DATA'!R"&amp;$A11&amp;"C"&amp;BC$1,FALSE)</f>
        <v>#REF!</v>
      </c>
      <c r="BD11" s="262" t="e">
        <f t="shared" ca="1" si="6"/>
        <v>#REF!</v>
      </c>
      <c r="BE11" s="306" t="e" cm="1">
        <f t="array" aca="1" ref="BE11" ca="1">INDIRECT("'"&amp;$A$1&amp;"_DATA'!R"&amp;$A11&amp;"C"&amp;BE$1,FALSE)</f>
        <v>#REF!</v>
      </c>
      <c r="BF11" s="263" t="e" cm="1">
        <f t="array" aca="1" ref="BF11" ca="1">INDIRECT("'"&amp;$A$1&amp;"_DATA'!R"&amp;$A11&amp;"C"&amp;BF$1,FALSE)</f>
        <v>#REF!</v>
      </c>
      <c r="BG11" s="302" t="e" cm="1">
        <f t="array" aca="1" ref="BG11" ca="1">INDIRECT("'"&amp;$A$1&amp;"_DATA'!R"&amp;$A11&amp;"C"&amp;BG$1,FALSE)</f>
        <v>#REF!</v>
      </c>
      <c r="BH11" s="260" t="e" cm="1">
        <f t="array" aca="1" ref="BH11" ca="1">INDIRECT("'"&amp;$A$1&amp;"_DATA'!R"&amp;$A11&amp;"C"&amp;BH$1,FALSE)</f>
        <v>#REF!</v>
      </c>
      <c r="BI11" s="261" t="e" cm="1">
        <f t="array" aca="1" ref="BI11" ca="1">INDIRECT("'"&amp;$A$1&amp;"_DATA'!R"&amp;$A11&amp;"C"&amp;BI$1,FALSE)</f>
        <v>#REF!</v>
      </c>
      <c r="BJ11" s="306" t="e" cm="1">
        <f t="array" aca="1" ref="BJ11" ca="1">INDIRECT("'"&amp;$A$1&amp;"_DATA'!R"&amp;$A11&amp;"C"&amp;BJ$1,FALSE)</f>
        <v>#REF!</v>
      </c>
      <c r="BK11" s="262" t="e">
        <f t="shared" ca="1" si="7"/>
        <v>#REF!</v>
      </c>
      <c r="BL11" s="306" t="e" cm="1">
        <f t="array" aca="1" ref="BL11" ca="1">INDIRECT("'"&amp;$A$1&amp;"_DATA'!R"&amp;$A11&amp;"C"&amp;BL$1,FALSE)</f>
        <v>#REF!</v>
      </c>
      <c r="BM11" s="263" t="e" cm="1">
        <f t="array" aca="1" ref="BM11" ca="1">INDIRECT("'"&amp;$A$1&amp;"_DATA'!R"&amp;$A11&amp;"C"&amp;BM$1,FALSE)</f>
        <v>#REF!</v>
      </c>
      <c r="BN11" s="302" t="e" cm="1">
        <f t="array" aca="1" ref="BN11" ca="1">INDIRECT("'"&amp;$A$1&amp;"_DATA'!R"&amp;$A11&amp;"C"&amp;BN$1,FALSE)</f>
        <v>#REF!</v>
      </c>
      <c r="BO11" s="260" t="e" cm="1">
        <f t="array" aca="1" ref="BO11" ca="1">INDIRECT("'"&amp;$A$1&amp;"_DATA'!R"&amp;$A11&amp;"C"&amp;BO$1,FALSE)</f>
        <v>#REF!</v>
      </c>
      <c r="BP11" s="261" t="e" cm="1">
        <f t="array" aca="1" ref="BP11" ca="1">INDIRECT("'"&amp;$A$1&amp;"_DATA'!R"&amp;$A11&amp;"C"&amp;BP$1,FALSE)</f>
        <v>#REF!</v>
      </c>
      <c r="BQ11" s="306" t="e" cm="1">
        <f t="array" aca="1" ref="BQ11" ca="1">INDIRECT("'"&amp;$A$1&amp;"_DATA'!R"&amp;$A11&amp;"C"&amp;BQ$1,FALSE)</f>
        <v>#REF!</v>
      </c>
      <c r="BR11" s="262" t="e">
        <f t="shared" ca="1" si="8"/>
        <v>#REF!</v>
      </c>
      <c r="BS11" s="306" t="e" cm="1">
        <f t="array" aca="1" ref="BS11" ca="1">INDIRECT("'"&amp;$A$1&amp;"_DATA'!R"&amp;$A11&amp;"C"&amp;BS$1,FALSE)</f>
        <v>#REF!</v>
      </c>
      <c r="BT11" s="263" t="e" cm="1">
        <f t="array" aca="1" ref="BT11" ca="1">INDIRECT("'"&amp;$A$1&amp;"_DATA'!R"&amp;$A11&amp;"C"&amp;BT$1,FALSE)</f>
        <v>#REF!</v>
      </c>
      <c r="BU11" s="1953" t="s">
        <v>147</v>
      </c>
      <c r="BV11" s="1954"/>
      <c r="BW11" s="302" t="e" cm="1">
        <f t="array" aca="1" ref="BW11" ca="1">INDIRECT("'"&amp;$A$1&amp;"_DATA'!R"&amp;$A11&amp;"C"&amp;BW$1,FALSE)</f>
        <v>#REF!</v>
      </c>
      <c r="BX11" s="260" t="e" cm="1">
        <f t="array" aca="1" ref="BX11" ca="1">INDIRECT("'"&amp;$A$1&amp;"_DATA'!R"&amp;$A11&amp;"C"&amp;BX$1,FALSE)</f>
        <v>#REF!</v>
      </c>
      <c r="BY11" s="261" t="e" cm="1">
        <f t="array" aca="1" ref="BY11" ca="1">INDIRECT("'"&amp;$A$1&amp;"_DATA'!R"&amp;$A11&amp;"C"&amp;BY$1,FALSE)</f>
        <v>#REF!</v>
      </c>
      <c r="BZ11" s="306" t="e" cm="1">
        <f t="array" aca="1" ref="BZ11" ca="1">INDIRECT("'"&amp;$A$1&amp;"_DATA'!R"&amp;$A11&amp;"C"&amp;BZ$1,FALSE)</f>
        <v>#REF!</v>
      </c>
      <c r="CA11" s="262" t="e">
        <f t="shared" ca="1" si="9"/>
        <v>#REF!</v>
      </c>
      <c r="CB11" s="306" t="e" cm="1">
        <f t="array" aca="1" ref="CB11" ca="1">INDIRECT("'"&amp;$A$1&amp;"_DATA'!R"&amp;$A11&amp;"C"&amp;CB$1,FALSE)</f>
        <v>#REF!</v>
      </c>
      <c r="CC11" s="263" t="e" cm="1">
        <f t="array" aca="1" ref="CC11" ca="1">INDIRECT("'"&amp;$A$1&amp;"_DATA'!R"&amp;$A11&amp;"C"&amp;CC$1,FALSE)</f>
        <v>#REF!</v>
      </c>
      <c r="CD11" s="302" t="e" cm="1">
        <f t="array" aca="1" ref="CD11" ca="1">INDIRECT("'"&amp;$A$1&amp;"_DATA'!R"&amp;$A11&amp;"C"&amp;CD$1,FALSE)</f>
        <v>#REF!</v>
      </c>
      <c r="CE11" s="260" t="e" cm="1">
        <f t="array" aca="1" ref="CE11" ca="1">INDIRECT("'"&amp;$A$1&amp;"_DATA'!R"&amp;$A11&amp;"C"&amp;CE$1,FALSE)</f>
        <v>#REF!</v>
      </c>
      <c r="CF11" s="261" t="e" cm="1">
        <f t="array" aca="1" ref="CF11" ca="1">INDIRECT("'"&amp;$A$1&amp;"_DATA'!R"&amp;$A11&amp;"C"&amp;CF$1,FALSE)</f>
        <v>#REF!</v>
      </c>
      <c r="CG11" s="306" t="e" cm="1">
        <f t="array" aca="1" ref="CG11" ca="1">INDIRECT("'"&amp;$A$1&amp;"_DATA'!R"&amp;$A11&amp;"C"&amp;CG$1,FALSE)</f>
        <v>#REF!</v>
      </c>
      <c r="CH11" s="262" t="e">
        <f t="shared" ca="1" si="10"/>
        <v>#REF!</v>
      </c>
      <c r="CI11" s="306" t="e" cm="1">
        <f t="array" aca="1" ref="CI11" ca="1">INDIRECT("'"&amp;$A$1&amp;"_DATA'!R"&amp;$A11&amp;"C"&amp;CI$1,FALSE)</f>
        <v>#REF!</v>
      </c>
      <c r="CJ11" s="263" t="e" cm="1">
        <f t="array" aca="1" ref="CJ11" ca="1">INDIRECT("'"&amp;$A$1&amp;"_DATA'!R"&amp;$A11&amp;"C"&amp;CJ$1,FALSE)</f>
        <v>#REF!</v>
      </c>
      <c r="CK11" s="302" t="e" cm="1">
        <f t="array" aca="1" ref="CK11" ca="1">INDIRECT("'"&amp;$A$1&amp;"_DATA'!R"&amp;$A11&amp;"C"&amp;CK$1,FALSE)</f>
        <v>#REF!</v>
      </c>
      <c r="CL11" s="260" t="e" cm="1">
        <f t="array" aca="1" ref="CL11" ca="1">INDIRECT("'"&amp;$A$1&amp;"_DATA'!R"&amp;$A11&amp;"C"&amp;CL$1,FALSE)</f>
        <v>#REF!</v>
      </c>
      <c r="CM11" s="261" t="e" cm="1">
        <f t="array" aca="1" ref="CM11" ca="1">INDIRECT("'"&amp;$A$1&amp;"_DATA'!R"&amp;$A11&amp;"C"&amp;CM$1,FALSE)</f>
        <v>#REF!</v>
      </c>
      <c r="CN11" s="306" t="e" cm="1">
        <f t="array" aca="1" ref="CN11" ca="1">INDIRECT("'"&amp;$A$1&amp;"_DATA'!R"&amp;$A11&amp;"C"&amp;CN$1,FALSE)</f>
        <v>#REF!</v>
      </c>
      <c r="CO11" s="262" t="e">
        <f t="shared" ca="1" si="11"/>
        <v>#REF!</v>
      </c>
      <c r="CP11" s="306" t="e" cm="1">
        <f t="array" aca="1" ref="CP11" ca="1">INDIRECT("'"&amp;$A$1&amp;"_DATA'!R"&amp;$A11&amp;"C"&amp;CP$1,FALSE)</f>
        <v>#REF!</v>
      </c>
      <c r="CQ11" s="263" t="e" cm="1">
        <f t="array" aca="1" ref="CQ11" ca="1">INDIRECT("'"&amp;$A$1&amp;"_DATA'!R"&amp;$A11&amp;"C"&amp;CQ$1,FALSE)</f>
        <v>#REF!</v>
      </c>
      <c r="CR11" s="1953" t="s">
        <v>147</v>
      </c>
      <c r="CS11" s="1954"/>
      <c r="CT11" s="1951" t="s">
        <v>147</v>
      </c>
      <c r="CU11" s="1948"/>
      <c r="CV11" s="1945" t="s">
        <v>147</v>
      </c>
      <c r="CW11" s="1946"/>
      <c r="CX11" s="240"/>
    </row>
    <row r="12" spans="1:102" ht="16.5" x14ac:dyDescent="0.15">
      <c r="A12" s="433">
        <v>10</v>
      </c>
      <c r="B12" s="2001"/>
      <c r="C12" s="259" t="s">
        <v>39</v>
      </c>
      <c r="D12" s="302" t="e" cm="1">
        <f t="array" aca="1" ref="D12" ca="1">INDIRECT("'"&amp;$A$1&amp;"_DATA'!R"&amp;$A12&amp;"C"&amp;D$1,FALSE)</f>
        <v>#REF!</v>
      </c>
      <c r="E12" s="260" t="e" cm="1">
        <f t="array" aca="1" ref="E12" ca="1">INDIRECT("'"&amp;$A$1&amp;"_DATA'!R"&amp;$A12&amp;"C"&amp;E$1,FALSE)</f>
        <v>#REF!</v>
      </c>
      <c r="F12" s="261" t="e" cm="1">
        <f t="array" aca="1" ref="F12" ca="1">INDIRECT("'"&amp;$A$1&amp;"_DATA'!R"&amp;$A12&amp;"C"&amp;F$1,FALSE)</f>
        <v>#REF!</v>
      </c>
      <c r="G12" s="306" t="e" cm="1">
        <f t="array" aca="1" ref="G12" ca="1">INDIRECT("'"&amp;$A$1&amp;"_DATA'!R"&amp;$A12&amp;"C"&amp;G$1,FALSE)</f>
        <v>#REF!</v>
      </c>
      <c r="H12" s="262" t="e">
        <f t="shared" ca="1" si="0"/>
        <v>#REF!</v>
      </c>
      <c r="I12" s="306" t="e" cm="1">
        <f t="array" aca="1" ref="I12" ca="1">INDIRECT("'"&amp;$A$1&amp;"_DATA'!R"&amp;$A12&amp;"C"&amp;I$1,FALSE)</f>
        <v>#REF!</v>
      </c>
      <c r="J12" s="263" t="e" cm="1">
        <f t="array" aca="1" ref="J12" ca="1">INDIRECT("'"&amp;$A$1&amp;"_DATA'!R"&amp;$A12&amp;"C"&amp;J$1,FALSE)</f>
        <v>#REF!</v>
      </c>
      <c r="K12" s="302" t="e" cm="1">
        <f t="array" aca="1" ref="K12" ca="1">INDIRECT("'"&amp;$A$1&amp;"_DATA'!R"&amp;$A12&amp;"C"&amp;K$1,FALSE)</f>
        <v>#REF!</v>
      </c>
      <c r="L12" s="260" t="e" cm="1">
        <f t="array" aca="1" ref="L12" ca="1">INDIRECT("'"&amp;$A$1&amp;"_DATA'!R"&amp;$A12&amp;"C"&amp;L$1,FALSE)</f>
        <v>#REF!</v>
      </c>
      <c r="M12" s="261" t="e" cm="1">
        <f t="array" aca="1" ref="M12" ca="1">INDIRECT("'"&amp;$A$1&amp;"_DATA'!R"&amp;$A12&amp;"C"&amp;M$1,FALSE)</f>
        <v>#REF!</v>
      </c>
      <c r="N12" s="306" t="e" cm="1">
        <f t="array" aca="1" ref="N12" ca="1">INDIRECT("'"&amp;$A$1&amp;"_DATA'!R"&amp;$A12&amp;"C"&amp;N$1,FALSE)</f>
        <v>#REF!</v>
      </c>
      <c r="O12" s="262" t="e">
        <f t="shared" ca="1" si="1"/>
        <v>#REF!</v>
      </c>
      <c r="P12" s="306" t="e" cm="1">
        <f t="array" aca="1" ref="P12" ca="1">INDIRECT("'"&amp;$A$1&amp;"_DATA'!R"&amp;$A12&amp;"C"&amp;P$1,FALSE)</f>
        <v>#REF!</v>
      </c>
      <c r="Q12" s="263" t="e" cm="1">
        <f t="array" aca="1" ref="Q12" ca="1">INDIRECT("'"&amp;$A$1&amp;"_DATA'!R"&amp;$A12&amp;"C"&amp;Q$1,FALSE)</f>
        <v>#REF!</v>
      </c>
      <c r="R12" s="302" t="e" cm="1">
        <f t="array" aca="1" ref="R12" ca="1">INDIRECT("'"&amp;$A$1&amp;"_DATA'!R"&amp;$A12&amp;"C"&amp;R$1,FALSE)</f>
        <v>#REF!</v>
      </c>
      <c r="S12" s="260" t="e" cm="1">
        <f t="array" aca="1" ref="S12" ca="1">INDIRECT("'"&amp;$A$1&amp;"_DATA'!R"&amp;$A12&amp;"C"&amp;S$1,FALSE)</f>
        <v>#REF!</v>
      </c>
      <c r="T12" s="261" t="e" cm="1">
        <f t="array" aca="1" ref="T12" ca="1">INDIRECT("'"&amp;$A$1&amp;"_DATA'!R"&amp;$A12&amp;"C"&amp;T$1,FALSE)</f>
        <v>#REF!</v>
      </c>
      <c r="U12" s="306" t="e" cm="1">
        <f t="array" aca="1" ref="U12" ca="1">INDIRECT("'"&amp;$A$1&amp;"_DATA'!R"&amp;$A12&amp;"C"&amp;U$1,FALSE)</f>
        <v>#REF!</v>
      </c>
      <c r="V12" s="262" t="e">
        <f t="shared" ca="1" si="2"/>
        <v>#REF!</v>
      </c>
      <c r="W12" s="306" t="e" cm="1">
        <f t="array" aca="1" ref="W12" ca="1">INDIRECT("'"&amp;$A$1&amp;"_DATA'!R"&amp;$A12&amp;"C"&amp;W$1,FALSE)</f>
        <v>#REF!</v>
      </c>
      <c r="X12" s="263" t="e" cm="1">
        <f t="array" aca="1" ref="X12" ca="1">INDIRECT("'"&amp;$A$1&amp;"_DATA'!R"&amp;$A12&amp;"C"&amp;X$1,FALSE)</f>
        <v>#REF!</v>
      </c>
      <c r="Y12" s="321" t="s">
        <v>145</v>
      </c>
      <c r="Z12" s="342" t="e">
        <f ca="1">SUMIF(D$26:X$26,Y11,D27:X27)</f>
        <v>#REF!</v>
      </c>
      <c r="AA12" s="302" t="e" cm="1">
        <f t="array" aca="1" ref="AA12" ca="1">INDIRECT("'"&amp;$A$1&amp;"_DATA'!R"&amp;$A12&amp;"C"&amp;AA$1,FALSE)</f>
        <v>#REF!</v>
      </c>
      <c r="AB12" s="260" t="e" cm="1">
        <f t="array" aca="1" ref="AB12" ca="1">INDIRECT("'"&amp;$A$1&amp;"_DATA'!R"&amp;$A12&amp;"C"&amp;AB$1,FALSE)</f>
        <v>#REF!</v>
      </c>
      <c r="AC12" s="261" t="e" cm="1">
        <f t="array" aca="1" ref="AC12" ca="1">INDIRECT("'"&amp;$A$1&amp;"_DATA'!R"&amp;$A12&amp;"C"&amp;AC$1,FALSE)</f>
        <v>#REF!</v>
      </c>
      <c r="AD12" s="306" t="e" cm="1">
        <f t="array" aca="1" ref="AD12" ca="1">INDIRECT("'"&amp;$A$1&amp;"_DATA'!R"&amp;$A12&amp;"C"&amp;AD$1,FALSE)</f>
        <v>#REF!</v>
      </c>
      <c r="AE12" s="262" t="e">
        <f t="shared" ca="1" si="3"/>
        <v>#REF!</v>
      </c>
      <c r="AF12" s="306" t="e" cm="1">
        <f t="array" aca="1" ref="AF12" ca="1">INDIRECT("'"&amp;$A$1&amp;"_DATA'!R"&amp;$A12&amp;"C"&amp;AF$1,FALSE)</f>
        <v>#REF!</v>
      </c>
      <c r="AG12" s="263" t="e" cm="1">
        <f t="array" aca="1" ref="AG12" ca="1">INDIRECT("'"&amp;$A$1&amp;"_DATA'!R"&amp;$A12&amp;"C"&amp;AG$1,FALSE)</f>
        <v>#REF!</v>
      </c>
      <c r="AH12" s="302" t="e" cm="1">
        <f t="array" aca="1" ref="AH12" ca="1">INDIRECT("'"&amp;$A$1&amp;"_DATA'!R"&amp;$A12&amp;"C"&amp;AH$1,FALSE)</f>
        <v>#REF!</v>
      </c>
      <c r="AI12" s="260" t="e" cm="1">
        <f t="array" aca="1" ref="AI12" ca="1">INDIRECT("'"&amp;$A$1&amp;"_DATA'!R"&amp;$A12&amp;"C"&amp;AI$1,FALSE)</f>
        <v>#REF!</v>
      </c>
      <c r="AJ12" s="261" t="e" cm="1">
        <f t="array" aca="1" ref="AJ12" ca="1">INDIRECT("'"&amp;$A$1&amp;"_DATA'!R"&amp;$A12&amp;"C"&amp;AJ$1,FALSE)</f>
        <v>#REF!</v>
      </c>
      <c r="AK12" s="306" t="e" cm="1">
        <f t="array" aca="1" ref="AK12" ca="1">INDIRECT("'"&amp;$A$1&amp;"_DATA'!R"&amp;$A12&amp;"C"&amp;AK$1,FALSE)</f>
        <v>#REF!</v>
      </c>
      <c r="AL12" s="262" t="e">
        <f t="shared" ca="1" si="4"/>
        <v>#REF!</v>
      </c>
      <c r="AM12" s="306" t="e" cm="1">
        <f t="array" aca="1" ref="AM12" ca="1">INDIRECT("'"&amp;$A$1&amp;"_DATA'!R"&amp;$A12&amp;"C"&amp;AM$1,FALSE)</f>
        <v>#REF!</v>
      </c>
      <c r="AN12" s="263" t="e" cm="1">
        <f t="array" aca="1" ref="AN12" ca="1">INDIRECT("'"&amp;$A$1&amp;"_DATA'!R"&amp;$A12&amp;"C"&amp;AN$1,FALSE)</f>
        <v>#REF!</v>
      </c>
      <c r="AO12" s="302" t="e" cm="1">
        <f t="array" aca="1" ref="AO12" ca="1">INDIRECT("'"&amp;$A$1&amp;"_DATA'!R"&amp;$A12&amp;"C"&amp;AO$1,FALSE)</f>
        <v>#REF!</v>
      </c>
      <c r="AP12" s="260" t="e" cm="1">
        <f t="array" aca="1" ref="AP12" ca="1">INDIRECT("'"&amp;$A$1&amp;"_DATA'!R"&amp;$A12&amp;"C"&amp;AP$1,FALSE)</f>
        <v>#REF!</v>
      </c>
      <c r="AQ12" s="261" t="e" cm="1">
        <f t="array" aca="1" ref="AQ12" ca="1">INDIRECT("'"&amp;$A$1&amp;"_DATA'!R"&amp;$A12&amp;"C"&amp;AQ$1,FALSE)</f>
        <v>#REF!</v>
      </c>
      <c r="AR12" s="306" t="e" cm="1">
        <f t="array" aca="1" ref="AR12" ca="1">INDIRECT("'"&amp;$A$1&amp;"_DATA'!R"&amp;$A12&amp;"C"&amp;AR$1,FALSE)</f>
        <v>#REF!</v>
      </c>
      <c r="AS12" s="262" t="e">
        <f t="shared" ca="1" si="5"/>
        <v>#REF!</v>
      </c>
      <c r="AT12" s="306" t="e" cm="1">
        <f t="array" aca="1" ref="AT12" ca="1">INDIRECT("'"&amp;$A$1&amp;"_DATA'!R"&amp;$A12&amp;"C"&amp;AT$1,FALSE)</f>
        <v>#REF!</v>
      </c>
      <c r="AU12" s="263" t="e" cm="1">
        <f t="array" aca="1" ref="AU12" ca="1">INDIRECT("'"&amp;$A$1&amp;"_DATA'!R"&amp;$A12&amp;"C"&amp;AU$1,FALSE)</f>
        <v>#REF!</v>
      </c>
      <c r="AV12" s="321" t="s">
        <v>145</v>
      </c>
      <c r="AW12" s="342" t="e">
        <f ca="1">SUMIF(AA$26:AU$26,AV11,AA27:AU27)</f>
        <v>#REF!</v>
      </c>
      <c r="AX12" s="321" t="s">
        <v>145</v>
      </c>
      <c r="AY12" s="342" t="e">
        <f ca="1">Z12+AW12</f>
        <v>#REF!</v>
      </c>
      <c r="AZ12" s="302" t="e" cm="1">
        <f t="array" aca="1" ref="AZ12" ca="1">INDIRECT("'"&amp;$A$1&amp;"_DATA'!R"&amp;$A12&amp;"C"&amp;AZ$1,FALSE)</f>
        <v>#REF!</v>
      </c>
      <c r="BA12" s="260" t="e" cm="1">
        <f t="array" aca="1" ref="BA12" ca="1">INDIRECT("'"&amp;$A$1&amp;"_DATA'!R"&amp;$A12&amp;"C"&amp;BA$1,FALSE)</f>
        <v>#REF!</v>
      </c>
      <c r="BB12" s="261" t="e" cm="1">
        <f t="array" aca="1" ref="BB12" ca="1">INDIRECT("'"&amp;$A$1&amp;"_DATA'!R"&amp;$A12&amp;"C"&amp;BB$1,FALSE)</f>
        <v>#REF!</v>
      </c>
      <c r="BC12" s="306" t="e" cm="1">
        <f t="array" aca="1" ref="BC12" ca="1">INDIRECT("'"&amp;$A$1&amp;"_DATA'!R"&amp;$A12&amp;"C"&amp;BC$1,FALSE)</f>
        <v>#REF!</v>
      </c>
      <c r="BD12" s="262" t="e">
        <f t="shared" ca="1" si="6"/>
        <v>#REF!</v>
      </c>
      <c r="BE12" s="306" t="e" cm="1">
        <f t="array" aca="1" ref="BE12" ca="1">INDIRECT("'"&amp;$A$1&amp;"_DATA'!R"&amp;$A12&amp;"C"&amp;BE$1,FALSE)</f>
        <v>#REF!</v>
      </c>
      <c r="BF12" s="263" t="e" cm="1">
        <f t="array" aca="1" ref="BF12" ca="1">INDIRECT("'"&amp;$A$1&amp;"_DATA'!R"&amp;$A12&amp;"C"&amp;BF$1,FALSE)</f>
        <v>#REF!</v>
      </c>
      <c r="BG12" s="302" t="e" cm="1">
        <f t="array" aca="1" ref="BG12" ca="1">INDIRECT("'"&amp;$A$1&amp;"_DATA'!R"&amp;$A12&amp;"C"&amp;BG$1,FALSE)</f>
        <v>#REF!</v>
      </c>
      <c r="BH12" s="260" t="e" cm="1">
        <f t="array" aca="1" ref="BH12" ca="1">INDIRECT("'"&amp;$A$1&amp;"_DATA'!R"&amp;$A12&amp;"C"&amp;BH$1,FALSE)</f>
        <v>#REF!</v>
      </c>
      <c r="BI12" s="261" t="e" cm="1">
        <f t="array" aca="1" ref="BI12" ca="1">INDIRECT("'"&amp;$A$1&amp;"_DATA'!R"&amp;$A12&amp;"C"&amp;BI$1,FALSE)</f>
        <v>#REF!</v>
      </c>
      <c r="BJ12" s="306" t="e" cm="1">
        <f t="array" aca="1" ref="BJ12" ca="1">INDIRECT("'"&amp;$A$1&amp;"_DATA'!R"&amp;$A12&amp;"C"&amp;BJ$1,FALSE)</f>
        <v>#REF!</v>
      </c>
      <c r="BK12" s="262" t="e">
        <f t="shared" ca="1" si="7"/>
        <v>#REF!</v>
      </c>
      <c r="BL12" s="306" t="e" cm="1">
        <f t="array" aca="1" ref="BL12" ca="1">INDIRECT("'"&amp;$A$1&amp;"_DATA'!R"&amp;$A12&amp;"C"&amp;BL$1,FALSE)</f>
        <v>#REF!</v>
      </c>
      <c r="BM12" s="263" t="e" cm="1">
        <f t="array" aca="1" ref="BM12" ca="1">INDIRECT("'"&amp;$A$1&amp;"_DATA'!R"&amp;$A12&amp;"C"&amp;BM$1,FALSE)</f>
        <v>#REF!</v>
      </c>
      <c r="BN12" s="302" t="e" cm="1">
        <f t="array" aca="1" ref="BN12" ca="1">INDIRECT("'"&amp;$A$1&amp;"_DATA'!R"&amp;$A12&amp;"C"&amp;BN$1,FALSE)</f>
        <v>#REF!</v>
      </c>
      <c r="BO12" s="260" t="e" cm="1">
        <f t="array" aca="1" ref="BO12" ca="1">INDIRECT("'"&amp;$A$1&amp;"_DATA'!R"&amp;$A12&amp;"C"&amp;BO$1,FALSE)</f>
        <v>#REF!</v>
      </c>
      <c r="BP12" s="261" t="e" cm="1">
        <f t="array" aca="1" ref="BP12" ca="1">INDIRECT("'"&amp;$A$1&amp;"_DATA'!R"&amp;$A12&amp;"C"&amp;BP$1,FALSE)</f>
        <v>#REF!</v>
      </c>
      <c r="BQ12" s="306" t="e" cm="1">
        <f t="array" aca="1" ref="BQ12" ca="1">INDIRECT("'"&amp;$A$1&amp;"_DATA'!R"&amp;$A12&amp;"C"&amp;BQ$1,FALSE)</f>
        <v>#REF!</v>
      </c>
      <c r="BR12" s="262" t="e">
        <f t="shared" ca="1" si="8"/>
        <v>#REF!</v>
      </c>
      <c r="BS12" s="306" t="e" cm="1">
        <f t="array" aca="1" ref="BS12" ca="1">INDIRECT("'"&amp;$A$1&amp;"_DATA'!R"&amp;$A12&amp;"C"&amp;BS$1,FALSE)</f>
        <v>#REF!</v>
      </c>
      <c r="BT12" s="263" t="e" cm="1">
        <f t="array" aca="1" ref="BT12" ca="1">INDIRECT("'"&amp;$A$1&amp;"_DATA'!R"&amp;$A12&amp;"C"&amp;BT$1,FALSE)</f>
        <v>#REF!</v>
      </c>
      <c r="BU12" s="321" t="s">
        <v>145</v>
      </c>
      <c r="BV12" s="342" t="e">
        <f ca="1">SUMIF(AZ$26:BT$26,BU11,AZ27:BT27)</f>
        <v>#REF!</v>
      </c>
      <c r="BW12" s="302" t="e" cm="1">
        <f t="array" aca="1" ref="BW12" ca="1">INDIRECT("'"&amp;$A$1&amp;"_DATA'!R"&amp;$A12&amp;"C"&amp;BW$1,FALSE)</f>
        <v>#REF!</v>
      </c>
      <c r="BX12" s="260" t="e" cm="1">
        <f t="array" aca="1" ref="BX12" ca="1">INDIRECT("'"&amp;$A$1&amp;"_DATA'!R"&amp;$A12&amp;"C"&amp;BX$1,FALSE)</f>
        <v>#REF!</v>
      </c>
      <c r="BY12" s="261" t="e" cm="1">
        <f t="array" aca="1" ref="BY12" ca="1">INDIRECT("'"&amp;$A$1&amp;"_DATA'!R"&amp;$A12&amp;"C"&amp;BY$1,FALSE)</f>
        <v>#REF!</v>
      </c>
      <c r="BZ12" s="306" t="e" cm="1">
        <f t="array" aca="1" ref="BZ12" ca="1">INDIRECT("'"&amp;$A$1&amp;"_DATA'!R"&amp;$A12&amp;"C"&amp;BZ$1,FALSE)</f>
        <v>#REF!</v>
      </c>
      <c r="CA12" s="262" t="e">
        <f t="shared" ca="1" si="9"/>
        <v>#REF!</v>
      </c>
      <c r="CB12" s="306" t="e" cm="1">
        <f t="array" aca="1" ref="CB12" ca="1">INDIRECT("'"&amp;$A$1&amp;"_DATA'!R"&amp;$A12&amp;"C"&amp;CB$1,FALSE)</f>
        <v>#REF!</v>
      </c>
      <c r="CC12" s="263" t="e" cm="1">
        <f t="array" aca="1" ref="CC12" ca="1">INDIRECT("'"&amp;$A$1&amp;"_DATA'!R"&amp;$A12&amp;"C"&amp;CC$1,FALSE)</f>
        <v>#REF!</v>
      </c>
      <c r="CD12" s="302" t="e" cm="1">
        <f t="array" aca="1" ref="CD12" ca="1">INDIRECT("'"&amp;$A$1&amp;"_DATA'!R"&amp;$A12&amp;"C"&amp;CD$1,FALSE)</f>
        <v>#REF!</v>
      </c>
      <c r="CE12" s="260" t="e" cm="1">
        <f t="array" aca="1" ref="CE12" ca="1">INDIRECT("'"&amp;$A$1&amp;"_DATA'!R"&amp;$A12&amp;"C"&amp;CE$1,FALSE)</f>
        <v>#REF!</v>
      </c>
      <c r="CF12" s="261" t="e" cm="1">
        <f t="array" aca="1" ref="CF12" ca="1">INDIRECT("'"&amp;$A$1&amp;"_DATA'!R"&amp;$A12&amp;"C"&amp;CF$1,FALSE)</f>
        <v>#REF!</v>
      </c>
      <c r="CG12" s="306" t="e" cm="1">
        <f t="array" aca="1" ref="CG12" ca="1">INDIRECT("'"&amp;$A$1&amp;"_DATA'!R"&amp;$A12&amp;"C"&amp;CG$1,FALSE)</f>
        <v>#REF!</v>
      </c>
      <c r="CH12" s="262" t="e">
        <f t="shared" ca="1" si="10"/>
        <v>#REF!</v>
      </c>
      <c r="CI12" s="306" t="e" cm="1">
        <f t="array" aca="1" ref="CI12" ca="1">INDIRECT("'"&amp;$A$1&amp;"_DATA'!R"&amp;$A12&amp;"C"&amp;CI$1,FALSE)</f>
        <v>#REF!</v>
      </c>
      <c r="CJ12" s="263" t="e" cm="1">
        <f t="array" aca="1" ref="CJ12" ca="1">INDIRECT("'"&amp;$A$1&amp;"_DATA'!R"&amp;$A12&amp;"C"&amp;CJ$1,FALSE)</f>
        <v>#REF!</v>
      </c>
      <c r="CK12" s="302" t="e" cm="1">
        <f t="array" aca="1" ref="CK12" ca="1">INDIRECT("'"&amp;$A$1&amp;"_DATA'!R"&amp;$A12&amp;"C"&amp;CK$1,FALSE)</f>
        <v>#REF!</v>
      </c>
      <c r="CL12" s="260" t="e" cm="1">
        <f t="array" aca="1" ref="CL12" ca="1">INDIRECT("'"&amp;$A$1&amp;"_DATA'!R"&amp;$A12&amp;"C"&amp;CL$1,FALSE)</f>
        <v>#REF!</v>
      </c>
      <c r="CM12" s="261" t="e" cm="1">
        <f t="array" aca="1" ref="CM12" ca="1">INDIRECT("'"&amp;$A$1&amp;"_DATA'!R"&amp;$A12&amp;"C"&amp;CM$1,FALSE)</f>
        <v>#REF!</v>
      </c>
      <c r="CN12" s="306" t="e" cm="1">
        <f t="array" aca="1" ref="CN12" ca="1">INDIRECT("'"&amp;$A$1&amp;"_DATA'!R"&amp;$A12&amp;"C"&amp;CN$1,FALSE)</f>
        <v>#REF!</v>
      </c>
      <c r="CO12" s="262" t="e">
        <f t="shared" ca="1" si="11"/>
        <v>#REF!</v>
      </c>
      <c r="CP12" s="306" t="e" cm="1">
        <f t="array" aca="1" ref="CP12" ca="1">INDIRECT("'"&amp;$A$1&amp;"_DATA'!R"&amp;$A12&amp;"C"&amp;CP$1,FALSE)</f>
        <v>#REF!</v>
      </c>
      <c r="CQ12" s="263" t="e" cm="1">
        <f t="array" aca="1" ref="CQ12" ca="1">INDIRECT("'"&amp;$A$1&amp;"_DATA'!R"&amp;$A12&amp;"C"&amp;CQ$1,FALSE)</f>
        <v>#REF!</v>
      </c>
      <c r="CR12" s="321" t="s">
        <v>145</v>
      </c>
      <c r="CS12" s="342" t="e">
        <f ca="1">SUMIF(BW$26:CQ$26,CR11,BW27:CQ27)</f>
        <v>#REF!</v>
      </c>
      <c r="CT12" s="321" t="s">
        <v>145</v>
      </c>
      <c r="CU12" s="342" t="e">
        <f ca="1">BV12+CS12</f>
        <v>#REF!</v>
      </c>
      <c r="CV12" s="321" t="s">
        <v>145</v>
      </c>
      <c r="CW12" s="342" t="e">
        <f ca="1">AY12+CU12</f>
        <v>#REF!</v>
      </c>
      <c r="CX12" s="240"/>
    </row>
    <row r="13" spans="1:102" ht="16.5" x14ac:dyDescent="0.15">
      <c r="A13" s="433">
        <v>11</v>
      </c>
      <c r="B13" s="2001"/>
      <c r="C13" s="259" t="s">
        <v>40</v>
      </c>
      <c r="D13" s="302" t="e" cm="1">
        <f t="array" aca="1" ref="D13" ca="1">INDIRECT("'"&amp;$A$1&amp;"_DATA'!R"&amp;$A13&amp;"C"&amp;D$1,FALSE)</f>
        <v>#REF!</v>
      </c>
      <c r="E13" s="260" t="e" cm="1">
        <f t="array" aca="1" ref="E13" ca="1">INDIRECT("'"&amp;$A$1&amp;"_DATA'!R"&amp;$A13&amp;"C"&amp;E$1,FALSE)</f>
        <v>#REF!</v>
      </c>
      <c r="F13" s="261" t="e" cm="1">
        <f t="array" aca="1" ref="F13" ca="1">INDIRECT("'"&amp;$A$1&amp;"_DATA'!R"&amp;$A13&amp;"C"&amp;F$1,FALSE)</f>
        <v>#REF!</v>
      </c>
      <c r="G13" s="306" t="e" cm="1">
        <f t="array" aca="1" ref="G13" ca="1">INDIRECT("'"&amp;$A$1&amp;"_DATA'!R"&amp;$A13&amp;"C"&amp;G$1,FALSE)</f>
        <v>#REF!</v>
      </c>
      <c r="H13" s="262" t="e">
        <f t="shared" ca="1" si="0"/>
        <v>#REF!</v>
      </c>
      <c r="I13" s="306" t="e" cm="1">
        <f t="array" aca="1" ref="I13" ca="1">INDIRECT("'"&amp;$A$1&amp;"_DATA'!R"&amp;$A13&amp;"C"&amp;I$1,FALSE)</f>
        <v>#REF!</v>
      </c>
      <c r="J13" s="263" t="e" cm="1">
        <f t="array" aca="1" ref="J13" ca="1">INDIRECT("'"&amp;$A$1&amp;"_DATA'!R"&amp;$A13&amp;"C"&amp;J$1,FALSE)</f>
        <v>#REF!</v>
      </c>
      <c r="K13" s="302" t="e" cm="1">
        <f t="array" aca="1" ref="K13" ca="1">INDIRECT("'"&amp;$A$1&amp;"_DATA'!R"&amp;$A13&amp;"C"&amp;K$1,FALSE)</f>
        <v>#REF!</v>
      </c>
      <c r="L13" s="260" t="e" cm="1">
        <f t="array" aca="1" ref="L13" ca="1">INDIRECT("'"&amp;$A$1&amp;"_DATA'!R"&amp;$A13&amp;"C"&amp;L$1,FALSE)</f>
        <v>#REF!</v>
      </c>
      <c r="M13" s="261" t="e" cm="1">
        <f t="array" aca="1" ref="M13" ca="1">INDIRECT("'"&amp;$A$1&amp;"_DATA'!R"&amp;$A13&amp;"C"&amp;M$1,FALSE)</f>
        <v>#REF!</v>
      </c>
      <c r="N13" s="306" t="e" cm="1">
        <f t="array" aca="1" ref="N13" ca="1">INDIRECT("'"&amp;$A$1&amp;"_DATA'!R"&amp;$A13&amp;"C"&amp;N$1,FALSE)</f>
        <v>#REF!</v>
      </c>
      <c r="O13" s="262" t="e">
        <f t="shared" ca="1" si="1"/>
        <v>#REF!</v>
      </c>
      <c r="P13" s="306" t="e" cm="1">
        <f t="array" aca="1" ref="P13" ca="1">INDIRECT("'"&amp;$A$1&amp;"_DATA'!R"&amp;$A13&amp;"C"&amp;P$1,FALSE)</f>
        <v>#REF!</v>
      </c>
      <c r="Q13" s="263" t="e" cm="1">
        <f t="array" aca="1" ref="Q13" ca="1">INDIRECT("'"&amp;$A$1&amp;"_DATA'!R"&amp;$A13&amp;"C"&amp;Q$1,FALSE)</f>
        <v>#REF!</v>
      </c>
      <c r="R13" s="302" t="e" cm="1">
        <f t="array" aca="1" ref="R13" ca="1">INDIRECT("'"&amp;$A$1&amp;"_DATA'!R"&amp;$A13&amp;"C"&amp;R$1,FALSE)</f>
        <v>#REF!</v>
      </c>
      <c r="S13" s="260" t="e" cm="1">
        <f t="array" aca="1" ref="S13" ca="1">INDIRECT("'"&amp;$A$1&amp;"_DATA'!R"&amp;$A13&amp;"C"&amp;S$1,FALSE)</f>
        <v>#REF!</v>
      </c>
      <c r="T13" s="261" t="e" cm="1">
        <f t="array" aca="1" ref="T13" ca="1">INDIRECT("'"&amp;$A$1&amp;"_DATA'!R"&amp;$A13&amp;"C"&amp;T$1,FALSE)</f>
        <v>#REF!</v>
      </c>
      <c r="U13" s="306" t="e" cm="1">
        <f t="array" aca="1" ref="U13" ca="1">INDIRECT("'"&amp;$A$1&amp;"_DATA'!R"&amp;$A13&amp;"C"&amp;U$1,FALSE)</f>
        <v>#REF!</v>
      </c>
      <c r="V13" s="262" t="e">
        <f t="shared" ca="1" si="2"/>
        <v>#REF!</v>
      </c>
      <c r="W13" s="306" t="e" cm="1">
        <f t="array" aca="1" ref="W13" ca="1">INDIRECT("'"&amp;$A$1&amp;"_DATA'!R"&amp;$A13&amp;"C"&amp;W$1,FALSE)</f>
        <v>#REF!</v>
      </c>
      <c r="X13" s="263" t="e" cm="1">
        <f t="array" aca="1" ref="X13" ca="1">INDIRECT("'"&amp;$A$1&amp;"_DATA'!R"&amp;$A13&amp;"C"&amp;X$1,FALSE)</f>
        <v>#REF!</v>
      </c>
      <c r="Y13" s="322" t="s">
        <v>146</v>
      </c>
      <c r="Z13" s="343" t="e">
        <f ca="1">SUMIF(D$26:X$26,Y11,D28:X28)</f>
        <v>#REF!</v>
      </c>
      <c r="AA13" s="302" t="e" cm="1">
        <f t="array" aca="1" ref="AA13" ca="1">INDIRECT("'"&amp;$A$1&amp;"_DATA'!R"&amp;$A13&amp;"C"&amp;AA$1,FALSE)</f>
        <v>#REF!</v>
      </c>
      <c r="AB13" s="260" t="e" cm="1">
        <f t="array" aca="1" ref="AB13" ca="1">INDIRECT("'"&amp;$A$1&amp;"_DATA'!R"&amp;$A13&amp;"C"&amp;AB$1,FALSE)</f>
        <v>#REF!</v>
      </c>
      <c r="AC13" s="261" t="e" cm="1">
        <f t="array" aca="1" ref="AC13" ca="1">INDIRECT("'"&amp;$A$1&amp;"_DATA'!R"&amp;$A13&amp;"C"&amp;AC$1,FALSE)</f>
        <v>#REF!</v>
      </c>
      <c r="AD13" s="306" t="e" cm="1">
        <f t="array" aca="1" ref="AD13" ca="1">INDIRECT("'"&amp;$A$1&amp;"_DATA'!R"&amp;$A13&amp;"C"&amp;AD$1,FALSE)</f>
        <v>#REF!</v>
      </c>
      <c r="AE13" s="262" t="e">
        <f t="shared" ca="1" si="3"/>
        <v>#REF!</v>
      </c>
      <c r="AF13" s="306" t="e" cm="1">
        <f t="array" aca="1" ref="AF13" ca="1">INDIRECT("'"&amp;$A$1&amp;"_DATA'!R"&amp;$A13&amp;"C"&amp;AF$1,FALSE)</f>
        <v>#REF!</v>
      </c>
      <c r="AG13" s="263" t="e" cm="1">
        <f t="array" aca="1" ref="AG13" ca="1">INDIRECT("'"&amp;$A$1&amp;"_DATA'!R"&amp;$A13&amp;"C"&amp;AG$1,FALSE)</f>
        <v>#REF!</v>
      </c>
      <c r="AH13" s="302" t="e" cm="1">
        <f t="array" aca="1" ref="AH13" ca="1">INDIRECT("'"&amp;$A$1&amp;"_DATA'!R"&amp;$A13&amp;"C"&amp;AH$1,FALSE)</f>
        <v>#REF!</v>
      </c>
      <c r="AI13" s="260" t="e" cm="1">
        <f t="array" aca="1" ref="AI13" ca="1">INDIRECT("'"&amp;$A$1&amp;"_DATA'!R"&amp;$A13&amp;"C"&amp;AI$1,FALSE)</f>
        <v>#REF!</v>
      </c>
      <c r="AJ13" s="261" t="e" cm="1">
        <f t="array" aca="1" ref="AJ13" ca="1">INDIRECT("'"&amp;$A$1&amp;"_DATA'!R"&amp;$A13&amp;"C"&amp;AJ$1,FALSE)</f>
        <v>#REF!</v>
      </c>
      <c r="AK13" s="306" t="e" cm="1">
        <f t="array" aca="1" ref="AK13" ca="1">INDIRECT("'"&amp;$A$1&amp;"_DATA'!R"&amp;$A13&amp;"C"&amp;AK$1,FALSE)</f>
        <v>#REF!</v>
      </c>
      <c r="AL13" s="262" t="e">
        <f t="shared" ca="1" si="4"/>
        <v>#REF!</v>
      </c>
      <c r="AM13" s="306" t="e" cm="1">
        <f t="array" aca="1" ref="AM13" ca="1">INDIRECT("'"&amp;$A$1&amp;"_DATA'!R"&amp;$A13&amp;"C"&amp;AM$1,FALSE)</f>
        <v>#REF!</v>
      </c>
      <c r="AN13" s="263" t="e" cm="1">
        <f t="array" aca="1" ref="AN13" ca="1">INDIRECT("'"&amp;$A$1&amp;"_DATA'!R"&amp;$A13&amp;"C"&amp;AN$1,FALSE)</f>
        <v>#REF!</v>
      </c>
      <c r="AO13" s="302" t="e" cm="1">
        <f t="array" aca="1" ref="AO13" ca="1">INDIRECT("'"&amp;$A$1&amp;"_DATA'!R"&amp;$A13&amp;"C"&amp;AO$1,FALSE)</f>
        <v>#REF!</v>
      </c>
      <c r="AP13" s="260" t="e" cm="1">
        <f t="array" aca="1" ref="AP13" ca="1">INDIRECT("'"&amp;$A$1&amp;"_DATA'!R"&amp;$A13&amp;"C"&amp;AP$1,FALSE)</f>
        <v>#REF!</v>
      </c>
      <c r="AQ13" s="261" t="e" cm="1">
        <f t="array" aca="1" ref="AQ13" ca="1">INDIRECT("'"&amp;$A$1&amp;"_DATA'!R"&amp;$A13&amp;"C"&amp;AQ$1,FALSE)</f>
        <v>#REF!</v>
      </c>
      <c r="AR13" s="306" t="e" cm="1">
        <f t="array" aca="1" ref="AR13" ca="1">INDIRECT("'"&amp;$A$1&amp;"_DATA'!R"&amp;$A13&amp;"C"&amp;AR$1,FALSE)</f>
        <v>#REF!</v>
      </c>
      <c r="AS13" s="262" t="e">
        <f t="shared" ca="1" si="5"/>
        <v>#REF!</v>
      </c>
      <c r="AT13" s="306" t="e" cm="1">
        <f t="array" aca="1" ref="AT13" ca="1">INDIRECT("'"&amp;$A$1&amp;"_DATA'!R"&amp;$A13&amp;"C"&amp;AT$1,FALSE)</f>
        <v>#REF!</v>
      </c>
      <c r="AU13" s="263" t="e" cm="1">
        <f t="array" aca="1" ref="AU13" ca="1">INDIRECT("'"&amp;$A$1&amp;"_DATA'!R"&amp;$A13&amp;"C"&amp;AU$1,FALSE)</f>
        <v>#REF!</v>
      </c>
      <c r="AV13" s="322" t="s">
        <v>146</v>
      </c>
      <c r="AW13" s="343" t="e">
        <f ca="1">SUMIF(AA$26:AU$26,AV11,AA28:AU28)</f>
        <v>#REF!</v>
      </c>
      <c r="AX13" s="322" t="s">
        <v>146</v>
      </c>
      <c r="AY13" s="343" t="e">
        <f ca="1">Z13+AW13</f>
        <v>#REF!</v>
      </c>
      <c r="AZ13" s="302" t="e" cm="1">
        <f t="array" aca="1" ref="AZ13" ca="1">INDIRECT("'"&amp;$A$1&amp;"_DATA'!R"&amp;$A13&amp;"C"&amp;AZ$1,FALSE)</f>
        <v>#REF!</v>
      </c>
      <c r="BA13" s="260" t="e" cm="1">
        <f t="array" aca="1" ref="BA13" ca="1">INDIRECT("'"&amp;$A$1&amp;"_DATA'!R"&amp;$A13&amp;"C"&amp;BA$1,FALSE)</f>
        <v>#REF!</v>
      </c>
      <c r="BB13" s="261" t="e" cm="1">
        <f t="array" aca="1" ref="BB13" ca="1">INDIRECT("'"&amp;$A$1&amp;"_DATA'!R"&amp;$A13&amp;"C"&amp;BB$1,FALSE)</f>
        <v>#REF!</v>
      </c>
      <c r="BC13" s="306" t="e" cm="1">
        <f t="array" aca="1" ref="BC13" ca="1">INDIRECT("'"&amp;$A$1&amp;"_DATA'!R"&amp;$A13&amp;"C"&amp;BC$1,FALSE)</f>
        <v>#REF!</v>
      </c>
      <c r="BD13" s="262" t="e">
        <f t="shared" ca="1" si="6"/>
        <v>#REF!</v>
      </c>
      <c r="BE13" s="306" t="e" cm="1">
        <f t="array" aca="1" ref="BE13" ca="1">INDIRECT("'"&amp;$A$1&amp;"_DATA'!R"&amp;$A13&amp;"C"&amp;BE$1,FALSE)</f>
        <v>#REF!</v>
      </c>
      <c r="BF13" s="263" t="e" cm="1">
        <f t="array" aca="1" ref="BF13" ca="1">INDIRECT("'"&amp;$A$1&amp;"_DATA'!R"&amp;$A13&amp;"C"&amp;BF$1,FALSE)</f>
        <v>#REF!</v>
      </c>
      <c r="BG13" s="302" t="e" cm="1">
        <f t="array" aca="1" ref="BG13" ca="1">INDIRECT("'"&amp;$A$1&amp;"_DATA'!R"&amp;$A13&amp;"C"&amp;BG$1,FALSE)</f>
        <v>#REF!</v>
      </c>
      <c r="BH13" s="260" t="e" cm="1">
        <f t="array" aca="1" ref="BH13" ca="1">INDIRECT("'"&amp;$A$1&amp;"_DATA'!R"&amp;$A13&amp;"C"&amp;BH$1,FALSE)</f>
        <v>#REF!</v>
      </c>
      <c r="BI13" s="261" t="e" cm="1">
        <f t="array" aca="1" ref="BI13" ca="1">INDIRECT("'"&amp;$A$1&amp;"_DATA'!R"&amp;$A13&amp;"C"&amp;BI$1,FALSE)</f>
        <v>#REF!</v>
      </c>
      <c r="BJ13" s="306" t="e" cm="1">
        <f t="array" aca="1" ref="BJ13" ca="1">INDIRECT("'"&amp;$A$1&amp;"_DATA'!R"&amp;$A13&amp;"C"&amp;BJ$1,FALSE)</f>
        <v>#REF!</v>
      </c>
      <c r="BK13" s="262" t="e">
        <f t="shared" ca="1" si="7"/>
        <v>#REF!</v>
      </c>
      <c r="BL13" s="306" t="e" cm="1">
        <f t="array" aca="1" ref="BL13" ca="1">INDIRECT("'"&amp;$A$1&amp;"_DATA'!R"&amp;$A13&amp;"C"&amp;BL$1,FALSE)</f>
        <v>#REF!</v>
      </c>
      <c r="BM13" s="263" t="e" cm="1">
        <f t="array" aca="1" ref="BM13" ca="1">INDIRECT("'"&amp;$A$1&amp;"_DATA'!R"&amp;$A13&amp;"C"&amp;BM$1,FALSE)</f>
        <v>#REF!</v>
      </c>
      <c r="BN13" s="302" t="e" cm="1">
        <f t="array" aca="1" ref="BN13" ca="1">INDIRECT("'"&amp;$A$1&amp;"_DATA'!R"&amp;$A13&amp;"C"&amp;BN$1,FALSE)</f>
        <v>#REF!</v>
      </c>
      <c r="BO13" s="260" t="e" cm="1">
        <f t="array" aca="1" ref="BO13" ca="1">INDIRECT("'"&amp;$A$1&amp;"_DATA'!R"&amp;$A13&amp;"C"&amp;BO$1,FALSE)</f>
        <v>#REF!</v>
      </c>
      <c r="BP13" s="261" t="e" cm="1">
        <f t="array" aca="1" ref="BP13" ca="1">INDIRECT("'"&amp;$A$1&amp;"_DATA'!R"&amp;$A13&amp;"C"&amp;BP$1,FALSE)</f>
        <v>#REF!</v>
      </c>
      <c r="BQ13" s="306" t="e" cm="1">
        <f t="array" aca="1" ref="BQ13" ca="1">INDIRECT("'"&amp;$A$1&amp;"_DATA'!R"&amp;$A13&amp;"C"&amp;BQ$1,FALSE)</f>
        <v>#REF!</v>
      </c>
      <c r="BR13" s="262" t="e">
        <f t="shared" ca="1" si="8"/>
        <v>#REF!</v>
      </c>
      <c r="BS13" s="306" t="e" cm="1">
        <f t="array" aca="1" ref="BS13" ca="1">INDIRECT("'"&amp;$A$1&amp;"_DATA'!R"&amp;$A13&amp;"C"&amp;BS$1,FALSE)</f>
        <v>#REF!</v>
      </c>
      <c r="BT13" s="263" t="e" cm="1">
        <f t="array" aca="1" ref="BT13" ca="1">INDIRECT("'"&amp;$A$1&amp;"_DATA'!R"&amp;$A13&amp;"C"&amp;BT$1,FALSE)</f>
        <v>#REF!</v>
      </c>
      <c r="BU13" s="322" t="s">
        <v>146</v>
      </c>
      <c r="BV13" s="343" t="e">
        <f ca="1">SUMIF(AZ$26:BT$26,BU11,AZ28:BT28)</f>
        <v>#REF!</v>
      </c>
      <c r="BW13" s="302" t="e" cm="1">
        <f t="array" aca="1" ref="BW13" ca="1">INDIRECT("'"&amp;$A$1&amp;"_DATA'!R"&amp;$A13&amp;"C"&amp;BW$1,FALSE)</f>
        <v>#REF!</v>
      </c>
      <c r="BX13" s="260" t="e" cm="1">
        <f t="array" aca="1" ref="BX13" ca="1">INDIRECT("'"&amp;$A$1&amp;"_DATA'!R"&amp;$A13&amp;"C"&amp;BX$1,FALSE)</f>
        <v>#REF!</v>
      </c>
      <c r="BY13" s="261" t="e" cm="1">
        <f t="array" aca="1" ref="BY13" ca="1">INDIRECT("'"&amp;$A$1&amp;"_DATA'!R"&amp;$A13&amp;"C"&amp;BY$1,FALSE)</f>
        <v>#REF!</v>
      </c>
      <c r="BZ13" s="306" t="e" cm="1">
        <f t="array" aca="1" ref="BZ13" ca="1">INDIRECT("'"&amp;$A$1&amp;"_DATA'!R"&amp;$A13&amp;"C"&amp;BZ$1,FALSE)</f>
        <v>#REF!</v>
      </c>
      <c r="CA13" s="262" t="e">
        <f t="shared" ca="1" si="9"/>
        <v>#REF!</v>
      </c>
      <c r="CB13" s="306" t="e" cm="1">
        <f t="array" aca="1" ref="CB13" ca="1">INDIRECT("'"&amp;$A$1&amp;"_DATA'!R"&amp;$A13&amp;"C"&amp;CB$1,FALSE)</f>
        <v>#REF!</v>
      </c>
      <c r="CC13" s="263" t="e" cm="1">
        <f t="array" aca="1" ref="CC13" ca="1">INDIRECT("'"&amp;$A$1&amp;"_DATA'!R"&amp;$A13&amp;"C"&amp;CC$1,FALSE)</f>
        <v>#REF!</v>
      </c>
      <c r="CD13" s="302" t="e" cm="1">
        <f t="array" aca="1" ref="CD13" ca="1">INDIRECT("'"&amp;$A$1&amp;"_DATA'!R"&amp;$A13&amp;"C"&amp;CD$1,FALSE)</f>
        <v>#REF!</v>
      </c>
      <c r="CE13" s="260" t="e" cm="1">
        <f t="array" aca="1" ref="CE13" ca="1">INDIRECT("'"&amp;$A$1&amp;"_DATA'!R"&amp;$A13&amp;"C"&amp;CE$1,FALSE)</f>
        <v>#REF!</v>
      </c>
      <c r="CF13" s="261" t="e" cm="1">
        <f t="array" aca="1" ref="CF13" ca="1">INDIRECT("'"&amp;$A$1&amp;"_DATA'!R"&amp;$A13&amp;"C"&amp;CF$1,FALSE)</f>
        <v>#REF!</v>
      </c>
      <c r="CG13" s="306" t="e" cm="1">
        <f t="array" aca="1" ref="CG13" ca="1">INDIRECT("'"&amp;$A$1&amp;"_DATA'!R"&amp;$A13&amp;"C"&amp;CG$1,FALSE)</f>
        <v>#REF!</v>
      </c>
      <c r="CH13" s="262" t="e">
        <f t="shared" ca="1" si="10"/>
        <v>#REF!</v>
      </c>
      <c r="CI13" s="306" t="e" cm="1">
        <f t="array" aca="1" ref="CI13" ca="1">INDIRECT("'"&amp;$A$1&amp;"_DATA'!R"&amp;$A13&amp;"C"&amp;CI$1,FALSE)</f>
        <v>#REF!</v>
      </c>
      <c r="CJ13" s="263" t="e" cm="1">
        <f t="array" aca="1" ref="CJ13" ca="1">INDIRECT("'"&amp;$A$1&amp;"_DATA'!R"&amp;$A13&amp;"C"&amp;CJ$1,FALSE)</f>
        <v>#REF!</v>
      </c>
      <c r="CK13" s="302" t="e" cm="1">
        <f t="array" aca="1" ref="CK13" ca="1">INDIRECT("'"&amp;$A$1&amp;"_DATA'!R"&amp;$A13&amp;"C"&amp;CK$1,FALSE)</f>
        <v>#REF!</v>
      </c>
      <c r="CL13" s="260" t="e" cm="1">
        <f t="array" aca="1" ref="CL13" ca="1">INDIRECT("'"&amp;$A$1&amp;"_DATA'!R"&amp;$A13&amp;"C"&amp;CL$1,FALSE)</f>
        <v>#REF!</v>
      </c>
      <c r="CM13" s="261" t="e" cm="1">
        <f t="array" aca="1" ref="CM13" ca="1">INDIRECT("'"&amp;$A$1&amp;"_DATA'!R"&amp;$A13&amp;"C"&amp;CM$1,FALSE)</f>
        <v>#REF!</v>
      </c>
      <c r="CN13" s="306" t="e" cm="1">
        <f t="array" aca="1" ref="CN13" ca="1">INDIRECT("'"&amp;$A$1&amp;"_DATA'!R"&amp;$A13&amp;"C"&amp;CN$1,FALSE)</f>
        <v>#REF!</v>
      </c>
      <c r="CO13" s="262" t="e">
        <f t="shared" ca="1" si="11"/>
        <v>#REF!</v>
      </c>
      <c r="CP13" s="306" t="e" cm="1">
        <f t="array" aca="1" ref="CP13" ca="1">INDIRECT("'"&amp;$A$1&amp;"_DATA'!R"&amp;$A13&amp;"C"&amp;CP$1,FALSE)</f>
        <v>#REF!</v>
      </c>
      <c r="CQ13" s="263" t="e" cm="1">
        <f t="array" aca="1" ref="CQ13" ca="1">INDIRECT("'"&amp;$A$1&amp;"_DATA'!R"&amp;$A13&amp;"C"&amp;CQ$1,FALSE)</f>
        <v>#REF!</v>
      </c>
      <c r="CR13" s="322" t="s">
        <v>146</v>
      </c>
      <c r="CS13" s="343" t="e">
        <f ca="1">SUMIF(BW$26:CQ$26,CR11,BW28:CQ28)</f>
        <v>#REF!</v>
      </c>
      <c r="CT13" s="322" t="s">
        <v>146</v>
      </c>
      <c r="CU13" s="343" t="e">
        <f ca="1">BV13+CS13</f>
        <v>#REF!</v>
      </c>
      <c r="CV13" s="322" t="s">
        <v>146</v>
      </c>
      <c r="CW13" s="343" t="e">
        <f ca="1">AY13+CU13</f>
        <v>#REF!</v>
      </c>
      <c r="CX13" s="240"/>
    </row>
    <row r="14" spans="1:102" ht="16.5" x14ac:dyDescent="0.15">
      <c r="A14" s="433">
        <v>12</v>
      </c>
      <c r="B14" s="2001"/>
      <c r="C14" s="259" t="s">
        <v>41</v>
      </c>
      <c r="D14" s="302" t="e" cm="1">
        <f t="array" aca="1" ref="D14" ca="1">INDIRECT("'"&amp;$A$1&amp;"_DATA'!R"&amp;$A14&amp;"C"&amp;D$1,FALSE)</f>
        <v>#REF!</v>
      </c>
      <c r="E14" s="260" t="e" cm="1">
        <f t="array" aca="1" ref="E14" ca="1">INDIRECT("'"&amp;$A$1&amp;"_DATA'!R"&amp;$A14&amp;"C"&amp;E$1,FALSE)</f>
        <v>#REF!</v>
      </c>
      <c r="F14" s="261" t="e" cm="1">
        <f t="array" aca="1" ref="F14" ca="1">INDIRECT("'"&amp;$A$1&amp;"_DATA'!R"&amp;$A14&amp;"C"&amp;F$1,FALSE)</f>
        <v>#REF!</v>
      </c>
      <c r="G14" s="306" t="e" cm="1">
        <f t="array" aca="1" ref="G14" ca="1">INDIRECT("'"&amp;$A$1&amp;"_DATA'!R"&amp;$A14&amp;"C"&amp;G$1,FALSE)</f>
        <v>#REF!</v>
      </c>
      <c r="H14" s="262" t="e">
        <f t="shared" ca="1" si="0"/>
        <v>#REF!</v>
      </c>
      <c r="I14" s="306" t="e" cm="1">
        <f t="array" aca="1" ref="I14" ca="1">INDIRECT("'"&amp;$A$1&amp;"_DATA'!R"&amp;$A14&amp;"C"&amp;I$1,FALSE)</f>
        <v>#REF!</v>
      </c>
      <c r="J14" s="263" t="e" cm="1">
        <f t="array" aca="1" ref="J14" ca="1">INDIRECT("'"&amp;$A$1&amp;"_DATA'!R"&amp;$A14&amp;"C"&amp;J$1,FALSE)</f>
        <v>#REF!</v>
      </c>
      <c r="K14" s="302" t="e" cm="1">
        <f t="array" aca="1" ref="K14" ca="1">INDIRECT("'"&amp;$A$1&amp;"_DATA'!R"&amp;$A14&amp;"C"&amp;K$1,FALSE)</f>
        <v>#REF!</v>
      </c>
      <c r="L14" s="260" t="e" cm="1">
        <f t="array" aca="1" ref="L14" ca="1">INDIRECT("'"&amp;$A$1&amp;"_DATA'!R"&amp;$A14&amp;"C"&amp;L$1,FALSE)</f>
        <v>#REF!</v>
      </c>
      <c r="M14" s="261" t="e" cm="1">
        <f t="array" aca="1" ref="M14" ca="1">INDIRECT("'"&amp;$A$1&amp;"_DATA'!R"&amp;$A14&amp;"C"&amp;M$1,FALSE)</f>
        <v>#REF!</v>
      </c>
      <c r="N14" s="306" t="e" cm="1">
        <f t="array" aca="1" ref="N14" ca="1">INDIRECT("'"&amp;$A$1&amp;"_DATA'!R"&amp;$A14&amp;"C"&amp;N$1,FALSE)</f>
        <v>#REF!</v>
      </c>
      <c r="O14" s="262" t="e">
        <f t="shared" ca="1" si="1"/>
        <v>#REF!</v>
      </c>
      <c r="P14" s="306" t="e" cm="1">
        <f t="array" aca="1" ref="P14" ca="1">INDIRECT("'"&amp;$A$1&amp;"_DATA'!R"&amp;$A14&amp;"C"&amp;P$1,FALSE)</f>
        <v>#REF!</v>
      </c>
      <c r="Q14" s="263" t="e" cm="1">
        <f t="array" aca="1" ref="Q14" ca="1">INDIRECT("'"&amp;$A$1&amp;"_DATA'!R"&amp;$A14&amp;"C"&amp;Q$1,FALSE)</f>
        <v>#REF!</v>
      </c>
      <c r="R14" s="302" t="e" cm="1">
        <f t="array" aca="1" ref="R14" ca="1">INDIRECT("'"&amp;$A$1&amp;"_DATA'!R"&amp;$A14&amp;"C"&amp;R$1,FALSE)</f>
        <v>#REF!</v>
      </c>
      <c r="S14" s="260" t="e" cm="1">
        <f t="array" aca="1" ref="S14" ca="1">INDIRECT("'"&amp;$A$1&amp;"_DATA'!R"&amp;$A14&amp;"C"&amp;S$1,FALSE)</f>
        <v>#REF!</v>
      </c>
      <c r="T14" s="261" t="e" cm="1">
        <f t="array" aca="1" ref="T14" ca="1">INDIRECT("'"&amp;$A$1&amp;"_DATA'!R"&amp;$A14&amp;"C"&amp;T$1,FALSE)</f>
        <v>#REF!</v>
      </c>
      <c r="U14" s="306" t="e" cm="1">
        <f t="array" aca="1" ref="U14" ca="1">INDIRECT("'"&amp;$A$1&amp;"_DATA'!R"&amp;$A14&amp;"C"&amp;U$1,FALSE)</f>
        <v>#REF!</v>
      </c>
      <c r="V14" s="262" t="e">
        <f t="shared" ca="1" si="2"/>
        <v>#REF!</v>
      </c>
      <c r="W14" s="306" t="e" cm="1">
        <f t="array" aca="1" ref="W14" ca="1">INDIRECT("'"&amp;$A$1&amp;"_DATA'!R"&amp;$A14&amp;"C"&amp;W$1,FALSE)</f>
        <v>#REF!</v>
      </c>
      <c r="X14" s="263" t="e" cm="1">
        <f t="array" aca="1" ref="X14" ca="1">INDIRECT("'"&amp;$A$1&amp;"_DATA'!R"&amp;$A14&amp;"C"&amp;X$1,FALSE)</f>
        <v>#REF!</v>
      </c>
      <c r="Y14" s="323" t="s">
        <v>143</v>
      </c>
      <c r="Z14" s="710" t="e">
        <f ca="1">ROUNDDOWN(Z13/Z12,4)</f>
        <v>#REF!</v>
      </c>
      <c r="AA14" s="302" t="e" cm="1">
        <f t="array" aca="1" ref="AA14" ca="1">INDIRECT("'"&amp;$A$1&amp;"_DATA'!R"&amp;$A14&amp;"C"&amp;AA$1,FALSE)</f>
        <v>#REF!</v>
      </c>
      <c r="AB14" s="260" t="e" cm="1">
        <f t="array" aca="1" ref="AB14" ca="1">INDIRECT("'"&amp;$A$1&amp;"_DATA'!R"&amp;$A14&amp;"C"&amp;AB$1,FALSE)</f>
        <v>#REF!</v>
      </c>
      <c r="AC14" s="261" t="e" cm="1">
        <f t="array" aca="1" ref="AC14" ca="1">INDIRECT("'"&amp;$A$1&amp;"_DATA'!R"&amp;$A14&amp;"C"&amp;AC$1,FALSE)</f>
        <v>#REF!</v>
      </c>
      <c r="AD14" s="306" t="e" cm="1">
        <f t="array" aca="1" ref="AD14" ca="1">INDIRECT("'"&amp;$A$1&amp;"_DATA'!R"&amp;$A14&amp;"C"&amp;AD$1,FALSE)</f>
        <v>#REF!</v>
      </c>
      <c r="AE14" s="262" t="e">
        <f t="shared" ca="1" si="3"/>
        <v>#REF!</v>
      </c>
      <c r="AF14" s="306" t="e" cm="1">
        <f t="array" aca="1" ref="AF14" ca="1">INDIRECT("'"&amp;$A$1&amp;"_DATA'!R"&amp;$A14&amp;"C"&amp;AF$1,FALSE)</f>
        <v>#REF!</v>
      </c>
      <c r="AG14" s="263" t="e" cm="1">
        <f t="array" aca="1" ref="AG14" ca="1">INDIRECT("'"&amp;$A$1&amp;"_DATA'!R"&amp;$A14&amp;"C"&amp;AG$1,FALSE)</f>
        <v>#REF!</v>
      </c>
      <c r="AH14" s="302" t="e" cm="1">
        <f t="array" aca="1" ref="AH14" ca="1">INDIRECT("'"&amp;$A$1&amp;"_DATA'!R"&amp;$A14&amp;"C"&amp;AH$1,FALSE)</f>
        <v>#REF!</v>
      </c>
      <c r="AI14" s="260" t="e" cm="1">
        <f t="array" aca="1" ref="AI14" ca="1">INDIRECT("'"&amp;$A$1&amp;"_DATA'!R"&amp;$A14&amp;"C"&amp;AI$1,FALSE)</f>
        <v>#REF!</v>
      </c>
      <c r="AJ14" s="261" t="e" cm="1">
        <f t="array" aca="1" ref="AJ14" ca="1">INDIRECT("'"&amp;$A$1&amp;"_DATA'!R"&amp;$A14&amp;"C"&amp;AJ$1,FALSE)</f>
        <v>#REF!</v>
      </c>
      <c r="AK14" s="306" t="e" cm="1">
        <f t="array" aca="1" ref="AK14" ca="1">INDIRECT("'"&amp;$A$1&amp;"_DATA'!R"&amp;$A14&amp;"C"&amp;AK$1,FALSE)</f>
        <v>#REF!</v>
      </c>
      <c r="AL14" s="262" t="e">
        <f t="shared" ca="1" si="4"/>
        <v>#REF!</v>
      </c>
      <c r="AM14" s="306" t="e" cm="1">
        <f t="array" aca="1" ref="AM14" ca="1">INDIRECT("'"&amp;$A$1&amp;"_DATA'!R"&amp;$A14&amp;"C"&amp;AM$1,FALSE)</f>
        <v>#REF!</v>
      </c>
      <c r="AN14" s="263" t="e" cm="1">
        <f t="array" aca="1" ref="AN14" ca="1">INDIRECT("'"&amp;$A$1&amp;"_DATA'!R"&amp;$A14&amp;"C"&amp;AN$1,FALSE)</f>
        <v>#REF!</v>
      </c>
      <c r="AO14" s="302" t="e" cm="1">
        <f t="array" aca="1" ref="AO14" ca="1">INDIRECT("'"&amp;$A$1&amp;"_DATA'!R"&amp;$A14&amp;"C"&amp;AO$1,FALSE)</f>
        <v>#REF!</v>
      </c>
      <c r="AP14" s="260" t="e" cm="1">
        <f t="array" aca="1" ref="AP14" ca="1">INDIRECT("'"&amp;$A$1&amp;"_DATA'!R"&amp;$A14&amp;"C"&amp;AP$1,FALSE)</f>
        <v>#REF!</v>
      </c>
      <c r="AQ14" s="261" t="e" cm="1">
        <f t="array" aca="1" ref="AQ14" ca="1">INDIRECT("'"&amp;$A$1&amp;"_DATA'!R"&amp;$A14&amp;"C"&amp;AQ$1,FALSE)</f>
        <v>#REF!</v>
      </c>
      <c r="AR14" s="306" t="e" cm="1">
        <f t="array" aca="1" ref="AR14" ca="1">INDIRECT("'"&amp;$A$1&amp;"_DATA'!R"&amp;$A14&amp;"C"&amp;AR$1,FALSE)</f>
        <v>#REF!</v>
      </c>
      <c r="AS14" s="262" t="e">
        <f t="shared" ca="1" si="5"/>
        <v>#REF!</v>
      </c>
      <c r="AT14" s="306" t="e" cm="1">
        <f t="array" aca="1" ref="AT14" ca="1">INDIRECT("'"&amp;$A$1&amp;"_DATA'!R"&amp;$A14&amp;"C"&amp;AT$1,FALSE)</f>
        <v>#REF!</v>
      </c>
      <c r="AU14" s="263" t="e" cm="1">
        <f t="array" aca="1" ref="AU14" ca="1">INDIRECT("'"&amp;$A$1&amp;"_DATA'!R"&amp;$A14&amp;"C"&amp;AU$1,FALSE)</f>
        <v>#REF!</v>
      </c>
      <c r="AV14" s="323" t="s">
        <v>143</v>
      </c>
      <c r="AW14" s="710" t="e">
        <f ca="1">ROUNDDOWN(AW13/AW12,4)</f>
        <v>#REF!</v>
      </c>
      <c r="AX14" s="323" t="s">
        <v>143</v>
      </c>
      <c r="AY14" s="710" t="e">
        <f ca="1">ROUNDDOWN(AY13/AY12,4)</f>
        <v>#REF!</v>
      </c>
      <c r="AZ14" s="302" t="e" cm="1">
        <f t="array" aca="1" ref="AZ14" ca="1">INDIRECT("'"&amp;$A$1&amp;"_DATA'!R"&amp;$A14&amp;"C"&amp;AZ$1,FALSE)</f>
        <v>#REF!</v>
      </c>
      <c r="BA14" s="260" t="e" cm="1">
        <f t="array" aca="1" ref="BA14" ca="1">INDIRECT("'"&amp;$A$1&amp;"_DATA'!R"&amp;$A14&amp;"C"&amp;BA$1,FALSE)</f>
        <v>#REF!</v>
      </c>
      <c r="BB14" s="261" t="e" cm="1">
        <f t="array" aca="1" ref="BB14" ca="1">INDIRECT("'"&amp;$A$1&amp;"_DATA'!R"&amp;$A14&amp;"C"&amp;BB$1,FALSE)</f>
        <v>#REF!</v>
      </c>
      <c r="BC14" s="306" t="e" cm="1">
        <f t="array" aca="1" ref="BC14" ca="1">INDIRECT("'"&amp;$A$1&amp;"_DATA'!R"&amp;$A14&amp;"C"&amp;BC$1,FALSE)</f>
        <v>#REF!</v>
      </c>
      <c r="BD14" s="262" t="e">
        <f t="shared" ca="1" si="6"/>
        <v>#REF!</v>
      </c>
      <c r="BE14" s="306" t="e" cm="1">
        <f t="array" aca="1" ref="BE14" ca="1">INDIRECT("'"&amp;$A$1&amp;"_DATA'!R"&amp;$A14&amp;"C"&amp;BE$1,FALSE)</f>
        <v>#REF!</v>
      </c>
      <c r="BF14" s="263" t="e" cm="1">
        <f t="array" aca="1" ref="BF14" ca="1">INDIRECT("'"&amp;$A$1&amp;"_DATA'!R"&amp;$A14&amp;"C"&amp;BF$1,FALSE)</f>
        <v>#REF!</v>
      </c>
      <c r="BG14" s="302" t="e" cm="1">
        <f t="array" aca="1" ref="BG14" ca="1">INDIRECT("'"&amp;$A$1&amp;"_DATA'!R"&amp;$A14&amp;"C"&amp;BG$1,FALSE)</f>
        <v>#REF!</v>
      </c>
      <c r="BH14" s="260" t="e" cm="1">
        <f t="array" aca="1" ref="BH14" ca="1">INDIRECT("'"&amp;$A$1&amp;"_DATA'!R"&amp;$A14&amp;"C"&amp;BH$1,FALSE)</f>
        <v>#REF!</v>
      </c>
      <c r="BI14" s="261" t="e" cm="1">
        <f t="array" aca="1" ref="BI14" ca="1">INDIRECT("'"&amp;$A$1&amp;"_DATA'!R"&amp;$A14&amp;"C"&amp;BI$1,FALSE)</f>
        <v>#REF!</v>
      </c>
      <c r="BJ14" s="306" t="e" cm="1">
        <f t="array" aca="1" ref="BJ14" ca="1">INDIRECT("'"&amp;$A$1&amp;"_DATA'!R"&amp;$A14&amp;"C"&amp;BJ$1,FALSE)</f>
        <v>#REF!</v>
      </c>
      <c r="BK14" s="262" t="e">
        <f t="shared" ca="1" si="7"/>
        <v>#REF!</v>
      </c>
      <c r="BL14" s="306" t="e" cm="1">
        <f t="array" aca="1" ref="BL14" ca="1">INDIRECT("'"&amp;$A$1&amp;"_DATA'!R"&amp;$A14&amp;"C"&amp;BL$1,FALSE)</f>
        <v>#REF!</v>
      </c>
      <c r="BM14" s="263" t="e" cm="1">
        <f t="array" aca="1" ref="BM14" ca="1">INDIRECT("'"&amp;$A$1&amp;"_DATA'!R"&amp;$A14&amp;"C"&amp;BM$1,FALSE)</f>
        <v>#REF!</v>
      </c>
      <c r="BN14" s="302" t="e" cm="1">
        <f t="array" aca="1" ref="BN14" ca="1">INDIRECT("'"&amp;$A$1&amp;"_DATA'!R"&amp;$A14&amp;"C"&amp;BN$1,FALSE)</f>
        <v>#REF!</v>
      </c>
      <c r="BO14" s="260" t="e" cm="1">
        <f t="array" aca="1" ref="BO14" ca="1">INDIRECT("'"&amp;$A$1&amp;"_DATA'!R"&amp;$A14&amp;"C"&amp;BO$1,FALSE)</f>
        <v>#REF!</v>
      </c>
      <c r="BP14" s="261" t="e" cm="1">
        <f t="array" aca="1" ref="BP14" ca="1">INDIRECT("'"&amp;$A$1&amp;"_DATA'!R"&amp;$A14&amp;"C"&amp;BP$1,FALSE)</f>
        <v>#REF!</v>
      </c>
      <c r="BQ14" s="306" t="e" cm="1">
        <f t="array" aca="1" ref="BQ14" ca="1">INDIRECT("'"&amp;$A$1&amp;"_DATA'!R"&amp;$A14&amp;"C"&amp;BQ$1,FALSE)</f>
        <v>#REF!</v>
      </c>
      <c r="BR14" s="262" t="e">
        <f t="shared" ca="1" si="8"/>
        <v>#REF!</v>
      </c>
      <c r="BS14" s="306" t="e" cm="1">
        <f t="array" aca="1" ref="BS14" ca="1">INDIRECT("'"&amp;$A$1&amp;"_DATA'!R"&amp;$A14&amp;"C"&amp;BS$1,FALSE)</f>
        <v>#REF!</v>
      </c>
      <c r="BT14" s="263" t="e" cm="1">
        <f t="array" aca="1" ref="BT14" ca="1">INDIRECT("'"&amp;$A$1&amp;"_DATA'!R"&amp;$A14&amp;"C"&amp;BT$1,FALSE)</f>
        <v>#REF!</v>
      </c>
      <c r="BU14" s="323" t="s">
        <v>143</v>
      </c>
      <c r="BV14" s="710" t="e">
        <f ca="1">ROUNDDOWN(BV13/BV12,4)</f>
        <v>#REF!</v>
      </c>
      <c r="BW14" s="302" t="e" cm="1">
        <f t="array" aca="1" ref="BW14" ca="1">INDIRECT("'"&amp;$A$1&amp;"_DATA'!R"&amp;$A14&amp;"C"&amp;BW$1,FALSE)</f>
        <v>#REF!</v>
      </c>
      <c r="BX14" s="260" t="e" cm="1">
        <f t="array" aca="1" ref="BX14" ca="1">INDIRECT("'"&amp;$A$1&amp;"_DATA'!R"&amp;$A14&amp;"C"&amp;BX$1,FALSE)</f>
        <v>#REF!</v>
      </c>
      <c r="BY14" s="261" t="e" cm="1">
        <f t="array" aca="1" ref="BY14" ca="1">INDIRECT("'"&amp;$A$1&amp;"_DATA'!R"&amp;$A14&amp;"C"&amp;BY$1,FALSE)</f>
        <v>#REF!</v>
      </c>
      <c r="BZ14" s="306" t="e" cm="1">
        <f t="array" aca="1" ref="BZ14" ca="1">INDIRECT("'"&amp;$A$1&amp;"_DATA'!R"&amp;$A14&amp;"C"&amp;BZ$1,FALSE)</f>
        <v>#REF!</v>
      </c>
      <c r="CA14" s="262" t="e">
        <f t="shared" ca="1" si="9"/>
        <v>#REF!</v>
      </c>
      <c r="CB14" s="306" t="e" cm="1">
        <f t="array" aca="1" ref="CB14" ca="1">INDIRECT("'"&amp;$A$1&amp;"_DATA'!R"&amp;$A14&amp;"C"&amp;CB$1,FALSE)</f>
        <v>#REF!</v>
      </c>
      <c r="CC14" s="263" t="e" cm="1">
        <f t="array" aca="1" ref="CC14" ca="1">INDIRECT("'"&amp;$A$1&amp;"_DATA'!R"&amp;$A14&amp;"C"&amp;CC$1,FALSE)</f>
        <v>#REF!</v>
      </c>
      <c r="CD14" s="302" t="e" cm="1">
        <f t="array" aca="1" ref="CD14" ca="1">INDIRECT("'"&amp;$A$1&amp;"_DATA'!R"&amp;$A14&amp;"C"&amp;CD$1,FALSE)</f>
        <v>#REF!</v>
      </c>
      <c r="CE14" s="260" t="e" cm="1">
        <f t="array" aca="1" ref="CE14" ca="1">INDIRECT("'"&amp;$A$1&amp;"_DATA'!R"&amp;$A14&amp;"C"&amp;CE$1,FALSE)</f>
        <v>#REF!</v>
      </c>
      <c r="CF14" s="261" t="e" cm="1">
        <f t="array" aca="1" ref="CF14" ca="1">INDIRECT("'"&amp;$A$1&amp;"_DATA'!R"&amp;$A14&amp;"C"&amp;CF$1,FALSE)</f>
        <v>#REF!</v>
      </c>
      <c r="CG14" s="306" t="e" cm="1">
        <f t="array" aca="1" ref="CG14" ca="1">INDIRECT("'"&amp;$A$1&amp;"_DATA'!R"&amp;$A14&amp;"C"&amp;CG$1,FALSE)</f>
        <v>#REF!</v>
      </c>
      <c r="CH14" s="262" t="e">
        <f t="shared" ca="1" si="10"/>
        <v>#REF!</v>
      </c>
      <c r="CI14" s="306" t="e" cm="1">
        <f t="array" aca="1" ref="CI14" ca="1">INDIRECT("'"&amp;$A$1&amp;"_DATA'!R"&amp;$A14&amp;"C"&amp;CI$1,FALSE)</f>
        <v>#REF!</v>
      </c>
      <c r="CJ14" s="263" t="e" cm="1">
        <f t="array" aca="1" ref="CJ14" ca="1">INDIRECT("'"&amp;$A$1&amp;"_DATA'!R"&amp;$A14&amp;"C"&amp;CJ$1,FALSE)</f>
        <v>#REF!</v>
      </c>
      <c r="CK14" s="302" t="e" cm="1">
        <f t="array" aca="1" ref="CK14" ca="1">INDIRECT("'"&amp;$A$1&amp;"_DATA'!R"&amp;$A14&amp;"C"&amp;CK$1,FALSE)</f>
        <v>#REF!</v>
      </c>
      <c r="CL14" s="260" t="e" cm="1">
        <f t="array" aca="1" ref="CL14" ca="1">INDIRECT("'"&amp;$A$1&amp;"_DATA'!R"&amp;$A14&amp;"C"&amp;CL$1,FALSE)</f>
        <v>#REF!</v>
      </c>
      <c r="CM14" s="261" t="e" cm="1">
        <f t="array" aca="1" ref="CM14" ca="1">INDIRECT("'"&amp;$A$1&amp;"_DATA'!R"&amp;$A14&amp;"C"&amp;CM$1,FALSE)</f>
        <v>#REF!</v>
      </c>
      <c r="CN14" s="306" t="e" cm="1">
        <f t="array" aca="1" ref="CN14" ca="1">INDIRECT("'"&amp;$A$1&amp;"_DATA'!R"&amp;$A14&amp;"C"&amp;CN$1,FALSE)</f>
        <v>#REF!</v>
      </c>
      <c r="CO14" s="262" t="e">
        <f t="shared" ca="1" si="11"/>
        <v>#REF!</v>
      </c>
      <c r="CP14" s="306" t="e" cm="1">
        <f t="array" aca="1" ref="CP14" ca="1">INDIRECT("'"&amp;$A$1&amp;"_DATA'!R"&amp;$A14&amp;"C"&amp;CP$1,FALSE)</f>
        <v>#REF!</v>
      </c>
      <c r="CQ14" s="263" t="e" cm="1">
        <f t="array" aca="1" ref="CQ14" ca="1">INDIRECT("'"&amp;$A$1&amp;"_DATA'!R"&amp;$A14&amp;"C"&amp;CQ$1,FALSE)</f>
        <v>#REF!</v>
      </c>
      <c r="CR14" s="323" t="s">
        <v>143</v>
      </c>
      <c r="CS14" s="710" t="e">
        <f ca="1">ROUNDDOWN(CS13/CS12,4)</f>
        <v>#REF!</v>
      </c>
      <c r="CT14" s="323" t="s">
        <v>143</v>
      </c>
      <c r="CU14" s="710" t="e">
        <f ca="1">ROUNDDOWN(CU13/CU12,4)</f>
        <v>#REF!</v>
      </c>
      <c r="CV14" s="323" t="s">
        <v>143</v>
      </c>
      <c r="CW14" s="344" t="e">
        <f ca="1">ROUNDDOWN(CW13/CW12,4)</f>
        <v>#REF!</v>
      </c>
      <c r="CX14" s="240"/>
    </row>
    <row r="15" spans="1:102" ht="16.5" x14ac:dyDescent="0.15">
      <c r="A15" s="433">
        <v>13</v>
      </c>
      <c r="B15" s="2001"/>
      <c r="C15" s="259" t="s">
        <v>42</v>
      </c>
      <c r="D15" s="303" t="e" cm="1">
        <f t="array" aca="1" ref="D15" ca="1">INDIRECT("'"&amp;$A$1&amp;"_DATA'!R"&amp;$A15&amp;"C"&amp;D$1,FALSE)</f>
        <v>#REF!</v>
      </c>
      <c r="E15" s="264" t="e" cm="1">
        <f t="array" aca="1" ref="E15" ca="1">INDIRECT("'"&amp;$A$1&amp;"_DATA'!R"&amp;$A15&amp;"C"&amp;E$1,FALSE)</f>
        <v>#REF!</v>
      </c>
      <c r="F15" s="265" t="e" cm="1">
        <f t="array" aca="1" ref="F15" ca="1">INDIRECT("'"&amp;$A$1&amp;"_DATA'!R"&amp;$A15&amp;"C"&amp;F$1,FALSE)</f>
        <v>#REF!</v>
      </c>
      <c r="G15" s="307" t="e" cm="1">
        <f t="array" aca="1" ref="G15" ca="1">INDIRECT("'"&amp;$A$1&amp;"_DATA'!R"&amp;$A15&amp;"C"&amp;G$1,FALSE)</f>
        <v>#REF!</v>
      </c>
      <c r="H15" s="266" t="e">
        <f t="shared" ca="1" si="0"/>
        <v>#REF!</v>
      </c>
      <c r="I15" s="307" t="e" cm="1">
        <f t="array" aca="1" ref="I15" ca="1">INDIRECT("'"&amp;$A$1&amp;"_DATA'!R"&amp;$A15&amp;"C"&amp;I$1,FALSE)</f>
        <v>#REF!</v>
      </c>
      <c r="J15" s="267" t="e" cm="1">
        <f t="array" aca="1" ref="J15" ca="1">INDIRECT("'"&amp;$A$1&amp;"_DATA'!R"&amp;$A15&amp;"C"&amp;J$1,FALSE)</f>
        <v>#REF!</v>
      </c>
      <c r="K15" s="303" t="e" cm="1">
        <f t="array" aca="1" ref="K15" ca="1">INDIRECT("'"&amp;$A$1&amp;"_DATA'!R"&amp;$A15&amp;"C"&amp;K$1,FALSE)</f>
        <v>#REF!</v>
      </c>
      <c r="L15" s="264" t="e" cm="1">
        <f t="array" aca="1" ref="L15" ca="1">INDIRECT("'"&amp;$A$1&amp;"_DATA'!R"&amp;$A15&amp;"C"&amp;L$1,FALSE)</f>
        <v>#REF!</v>
      </c>
      <c r="M15" s="265" t="e" cm="1">
        <f t="array" aca="1" ref="M15" ca="1">INDIRECT("'"&amp;$A$1&amp;"_DATA'!R"&amp;$A15&amp;"C"&amp;M$1,FALSE)</f>
        <v>#REF!</v>
      </c>
      <c r="N15" s="307" t="e" cm="1">
        <f t="array" aca="1" ref="N15" ca="1">INDIRECT("'"&amp;$A$1&amp;"_DATA'!R"&amp;$A15&amp;"C"&amp;N$1,FALSE)</f>
        <v>#REF!</v>
      </c>
      <c r="O15" s="266" t="e">
        <f t="shared" ca="1" si="1"/>
        <v>#REF!</v>
      </c>
      <c r="P15" s="307" t="e" cm="1">
        <f t="array" aca="1" ref="P15" ca="1">INDIRECT("'"&amp;$A$1&amp;"_DATA'!R"&amp;$A15&amp;"C"&amp;P$1,FALSE)</f>
        <v>#REF!</v>
      </c>
      <c r="Q15" s="267" t="e" cm="1">
        <f t="array" aca="1" ref="Q15" ca="1">INDIRECT("'"&amp;$A$1&amp;"_DATA'!R"&amp;$A15&amp;"C"&amp;Q$1,FALSE)</f>
        <v>#REF!</v>
      </c>
      <c r="R15" s="303" t="e" cm="1">
        <f t="array" aca="1" ref="R15" ca="1">INDIRECT("'"&amp;$A$1&amp;"_DATA'!R"&amp;$A15&amp;"C"&amp;R$1,FALSE)</f>
        <v>#REF!</v>
      </c>
      <c r="S15" s="264" t="e" cm="1">
        <f t="array" aca="1" ref="S15" ca="1">INDIRECT("'"&amp;$A$1&amp;"_DATA'!R"&amp;$A15&amp;"C"&amp;S$1,FALSE)</f>
        <v>#REF!</v>
      </c>
      <c r="T15" s="265" t="e" cm="1">
        <f t="array" aca="1" ref="T15" ca="1">INDIRECT("'"&amp;$A$1&amp;"_DATA'!R"&amp;$A15&amp;"C"&amp;T$1,FALSE)</f>
        <v>#REF!</v>
      </c>
      <c r="U15" s="307" t="e" cm="1">
        <f t="array" aca="1" ref="U15" ca="1">INDIRECT("'"&amp;$A$1&amp;"_DATA'!R"&amp;$A15&amp;"C"&amp;U$1,FALSE)</f>
        <v>#REF!</v>
      </c>
      <c r="V15" s="266" t="e">
        <f t="shared" ca="1" si="2"/>
        <v>#REF!</v>
      </c>
      <c r="W15" s="307" t="e" cm="1">
        <f t="array" aca="1" ref="W15" ca="1">INDIRECT("'"&amp;$A$1&amp;"_DATA'!R"&amp;$A15&amp;"C"&amp;W$1,FALSE)</f>
        <v>#REF!</v>
      </c>
      <c r="X15" s="267" t="e" cm="1">
        <f t="array" aca="1" ref="X15" ca="1">INDIRECT("'"&amp;$A$1&amp;"_DATA'!R"&amp;$A15&amp;"C"&amp;X$1,FALSE)</f>
        <v>#REF!</v>
      </c>
      <c r="Y15" s="383"/>
      <c r="Z15" s="768" t="s">
        <v>271</v>
      </c>
      <c r="AA15" s="303" t="e" cm="1">
        <f t="array" aca="1" ref="AA15" ca="1">INDIRECT("'"&amp;$A$1&amp;"_DATA'!R"&amp;$A15&amp;"C"&amp;AA$1,FALSE)</f>
        <v>#REF!</v>
      </c>
      <c r="AB15" s="264" t="e" cm="1">
        <f t="array" aca="1" ref="AB15" ca="1">INDIRECT("'"&amp;$A$1&amp;"_DATA'!R"&amp;$A15&amp;"C"&amp;AB$1,FALSE)</f>
        <v>#REF!</v>
      </c>
      <c r="AC15" s="265" t="e" cm="1">
        <f t="array" aca="1" ref="AC15" ca="1">INDIRECT("'"&amp;$A$1&amp;"_DATA'!R"&amp;$A15&amp;"C"&amp;AC$1,FALSE)</f>
        <v>#REF!</v>
      </c>
      <c r="AD15" s="307" t="e" cm="1">
        <f t="array" aca="1" ref="AD15" ca="1">INDIRECT("'"&amp;$A$1&amp;"_DATA'!R"&amp;$A15&amp;"C"&amp;AD$1,FALSE)</f>
        <v>#REF!</v>
      </c>
      <c r="AE15" s="266" t="e">
        <f t="shared" ca="1" si="3"/>
        <v>#REF!</v>
      </c>
      <c r="AF15" s="307" t="e" cm="1">
        <f t="array" aca="1" ref="AF15" ca="1">INDIRECT("'"&amp;$A$1&amp;"_DATA'!R"&amp;$A15&amp;"C"&amp;AF$1,FALSE)</f>
        <v>#REF!</v>
      </c>
      <c r="AG15" s="267" t="e" cm="1">
        <f t="array" aca="1" ref="AG15" ca="1">INDIRECT("'"&amp;$A$1&amp;"_DATA'!R"&amp;$A15&amp;"C"&amp;AG$1,FALSE)</f>
        <v>#REF!</v>
      </c>
      <c r="AH15" s="303" t="e" cm="1">
        <f t="array" aca="1" ref="AH15" ca="1">INDIRECT("'"&amp;$A$1&amp;"_DATA'!R"&amp;$A15&amp;"C"&amp;AH$1,FALSE)</f>
        <v>#REF!</v>
      </c>
      <c r="AI15" s="264" t="e" cm="1">
        <f t="array" aca="1" ref="AI15" ca="1">INDIRECT("'"&amp;$A$1&amp;"_DATA'!R"&amp;$A15&amp;"C"&amp;AI$1,FALSE)</f>
        <v>#REF!</v>
      </c>
      <c r="AJ15" s="265" t="e" cm="1">
        <f t="array" aca="1" ref="AJ15" ca="1">INDIRECT("'"&amp;$A$1&amp;"_DATA'!R"&amp;$A15&amp;"C"&amp;AJ$1,FALSE)</f>
        <v>#REF!</v>
      </c>
      <c r="AK15" s="307" t="e" cm="1">
        <f t="array" aca="1" ref="AK15" ca="1">INDIRECT("'"&amp;$A$1&amp;"_DATA'!R"&amp;$A15&amp;"C"&amp;AK$1,FALSE)</f>
        <v>#REF!</v>
      </c>
      <c r="AL15" s="266" t="e">
        <f t="shared" ca="1" si="4"/>
        <v>#REF!</v>
      </c>
      <c r="AM15" s="307" t="e" cm="1">
        <f t="array" aca="1" ref="AM15" ca="1">INDIRECT("'"&amp;$A$1&amp;"_DATA'!R"&amp;$A15&amp;"C"&amp;AM$1,FALSE)</f>
        <v>#REF!</v>
      </c>
      <c r="AN15" s="267" t="e" cm="1">
        <f t="array" aca="1" ref="AN15" ca="1">INDIRECT("'"&amp;$A$1&amp;"_DATA'!R"&amp;$A15&amp;"C"&amp;AN$1,FALSE)</f>
        <v>#REF!</v>
      </c>
      <c r="AO15" s="303" t="e" cm="1">
        <f t="array" aca="1" ref="AO15" ca="1">INDIRECT("'"&amp;$A$1&amp;"_DATA'!R"&amp;$A15&amp;"C"&amp;AO$1,FALSE)</f>
        <v>#REF!</v>
      </c>
      <c r="AP15" s="264" t="e" cm="1">
        <f t="array" aca="1" ref="AP15" ca="1">INDIRECT("'"&amp;$A$1&amp;"_DATA'!R"&amp;$A15&amp;"C"&amp;AP$1,FALSE)</f>
        <v>#REF!</v>
      </c>
      <c r="AQ15" s="265" t="e" cm="1">
        <f t="array" aca="1" ref="AQ15" ca="1">INDIRECT("'"&amp;$A$1&amp;"_DATA'!R"&amp;$A15&amp;"C"&amp;AQ$1,FALSE)</f>
        <v>#REF!</v>
      </c>
      <c r="AR15" s="307" t="e" cm="1">
        <f t="array" aca="1" ref="AR15" ca="1">INDIRECT("'"&amp;$A$1&amp;"_DATA'!R"&amp;$A15&amp;"C"&amp;AR$1,FALSE)</f>
        <v>#REF!</v>
      </c>
      <c r="AS15" s="266" t="e">
        <f t="shared" ca="1" si="5"/>
        <v>#REF!</v>
      </c>
      <c r="AT15" s="307" t="e" cm="1">
        <f t="array" aca="1" ref="AT15" ca="1">INDIRECT("'"&amp;$A$1&amp;"_DATA'!R"&amp;$A15&amp;"C"&amp;AT$1,FALSE)</f>
        <v>#REF!</v>
      </c>
      <c r="AU15" s="267" t="e" cm="1">
        <f t="array" aca="1" ref="AU15" ca="1">INDIRECT("'"&amp;$A$1&amp;"_DATA'!R"&amp;$A15&amp;"C"&amp;AU$1,FALSE)</f>
        <v>#REF!</v>
      </c>
      <c r="AV15" s="383"/>
      <c r="AW15" s="768" t="s">
        <v>271</v>
      </c>
      <c r="AX15" s="383"/>
      <c r="AY15" s="768" t="s">
        <v>271</v>
      </c>
      <c r="AZ15" s="303" t="e" cm="1">
        <f t="array" aca="1" ref="AZ15" ca="1">INDIRECT("'"&amp;$A$1&amp;"_DATA'!R"&amp;$A15&amp;"C"&amp;AZ$1,FALSE)</f>
        <v>#REF!</v>
      </c>
      <c r="BA15" s="264" t="e" cm="1">
        <f t="array" aca="1" ref="BA15" ca="1">INDIRECT("'"&amp;$A$1&amp;"_DATA'!R"&amp;$A15&amp;"C"&amp;BA$1,FALSE)</f>
        <v>#REF!</v>
      </c>
      <c r="BB15" s="265" t="e" cm="1">
        <f t="array" aca="1" ref="BB15" ca="1">INDIRECT("'"&amp;$A$1&amp;"_DATA'!R"&amp;$A15&amp;"C"&amp;BB$1,FALSE)</f>
        <v>#REF!</v>
      </c>
      <c r="BC15" s="307" t="e" cm="1">
        <f t="array" aca="1" ref="BC15" ca="1">INDIRECT("'"&amp;$A$1&amp;"_DATA'!R"&amp;$A15&amp;"C"&amp;BC$1,FALSE)</f>
        <v>#REF!</v>
      </c>
      <c r="BD15" s="266" t="e">
        <f t="shared" ca="1" si="6"/>
        <v>#REF!</v>
      </c>
      <c r="BE15" s="307" t="e" cm="1">
        <f t="array" aca="1" ref="BE15" ca="1">INDIRECT("'"&amp;$A$1&amp;"_DATA'!R"&amp;$A15&amp;"C"&amp;BE$1,FALSE)</f>
        <v>#REF!</v>
      </c>
      <c r="BF15" s="267" t="e" cm="1">
        <f t="array" aca="1" ref="BF15" ca="1">INDIRECT("'"&amp;$A$1&amp;"_DATA'!R"&amp;$A15&amp;"C"&amp;BF$1,FALSE)</f>
        <v>#REF!</v>
      </c>
      <c r="BG15" s="303" t="e" cm="1">
        <f t="array" aca="1" ref="BG15" ca="1">INDIRECT("'"&amp;$A$1&amp;"_DATA'!R"&amp;$A15&amp;"C"&amp;BG$1,FALSE)</f>
        <v>#REF!</v>
      </c>
      <c r="BH15" s="264" t="e" cm="1">
        <f t="array" aca="1" ref="BH15" ca="1">INDIRECT("'"&amp;$A$1&amp;"_DATA'!R"&amp;$A15&amp;"C"&amp;BH$1,FALSE)</f>
        <v>#REF!</v>
      </c>
      <c r="BI15" s="265" t="e" cm="1">
        <f t="array" aca="1" ref="BI15" ca="1">INDIRECT("'"&amp;$A$1&amp;"_DATA'!R"&amp;$A15&amp;"C"&amp;BI$1,FALSE)</f>
        <v>#REF!</v>
      </c>
      <c r="BJ15" s="307" t="e" cm="1">
        <f t="array" aca="1" ref="BJ15" ca="1">INDIRECT("'"&amp;$A$1&amp;"_DATA'!R"&amp;$A15&amp;"C"&amp;BJ$1,FALSE)</f>
        <v>#REF!</v>
      </c>
      <c r="BK15" s="266" t="e">
        <f t="shared" ca="1" si="7"/>
        <v>#REF!</v>
      </c>
      <c r="BL15" s="307" t="e" cm="1">
        <f t="array" aca="1" ref="BL15" ca="1">INDIRECT("'"&amp;$A$1&amp;"_DATA'!R"&amp;$A15&amp;"C"&amp;BL$1,FALSE)</f>
        <v>#REF!</v>
      </c>
      <c r="BM15" s="267" t="e" cm="1">
        <f t="array" aca="1" ref="BM15" ca="1">INDIRECT("'"&amp;$A$1&amp;"_DATA'!R"&amp;$A15&amp;"C"&amp;BM$1,FALSE)</f>
        <v>#REF!</v>
      </c>
      <c r="BN15" s="303" t="e" cm="1">
        <f t="array" aca="1" ref="BN15" ca="1">INDIRECT("'"&amp;$A$1&amp;"_DATA'!R"&amp;$A15&amp;"C"&amp;BN$1,FALSE)</f>
        <v>#REF!</v>
      </c>
      <c r="BO15" s="264" t="e" cm="1">
        <f t="array" aca="1" ref="BO15" ca="1">INDIRECT("'"&amp;$A$1&amp;"_DATA'!R"&amp;$A15&amp;"C"&amp;BO$1,FALSE)</f>
        <v>#REF!</v>
      </c>
      <c r="BP15" s="265" t="e" cm="1">
        <f t="array" aca="1" ref="BP15" ca="1">INDIRECT("'"&amp;$A$1&amp;"_DATA'!R"&amp;$A15&amp;"C"&amp;BP$1,FALSE)</f>
        <v>#REF!</v>
      </c>
      <c r="BQ15" s="307" t="e" cm="1">
        <f t="array" aca="1" ref="BQ15" ca="1">INDIRECT("'"&amp;$A$1&amp;"_DATA'!R"&amp;$A15&amp;"C"&amp;BQ$1,FALSE)</f>
        <v>#REF!</v>
      </c>
      <c r="BR15" s="266" t="e">
        <f t="shared" ca="1" si="8"/>
        <v>#REF!</v>
      </c>
      <c r="BS15" s="307" t="e" cm="1">
        <f t="array" aca="1" ref="BS15" ca="1">INDIRECT("'"&amp;$A$1&amp;"_DATA'!R"&amp;$A15&amp;"C"&amp;BS$1,FALSE)</f>
        <v>#REF!</v>
      </c>
      <c r="BT15" s="267" t="e" cm="1">
        <f t="array" aca="1" ref="BT15" ca="1">INDIRECT("'"&amp;$A$1&amp;"_DATA'!R"&amp;$A15&amp;"C"&amp;BT$1,FALSE)</f>
        <v>#REF!</v>
      </c>
      <c r="BU15" s="383"/>
      <c r="BV15" s="768" t="s">
        <v>271</v>
      </c>
      <c r="BW15" s="303" t="e" cm="1">
        <f t="array" aca="1" ref="BW15" ca="1">INDIRECT("'"&amp;$A$1&amp;"_DATA'!R"&amp;$A15&amp;"C"&amp;BW$1,FALSE)</f>
        <v>#REF!</v>
      </c>
      <c r="BX15" s="264" t="e" cm="1">
        <f t="array" aca="1" ref="BX15" ca="1">INDIRECT("'"&amp;$A$1&amp;"_DATA'!R"&amp;$A15&amp;"C"&amp;BX$1,FALSE)</f>
        <v>#REF!</v>
      </c>
      <c r="BY15" s="265" t="e" cm="1">
        <f t="array" aca="1" ref="BY15" ca="1">INDIRECT("'"&amp;$A$1&amp;"_DATA'!R"&amp;$A15&amp;"C"&amp;BY$1,FALSE)</f>
        <v>#REF!</v>
      </c>
      <c r="BZ15" s="307" t="e" cm="1">
        <f t="array" aca="1" ref="BZ15" ca="1">INDIRECT("'"&amp;$A$1&amp;"_DATA'!R"&amp;$A15&amp;"C"&amp;BZ$1,FALSE)</f>
        <v>#REF!</v>
      </c>
      <c r="CA15" s="266" t="e">
        <f t="shared" ca="1" si="9"/>
        <v>#REF!</v>
      </c>
      <c r="CB15" s="307" t="e" cm="1">
        <f t="array" aca="1" ref="CB15" ca="1">INDIRECT("'"&amp;$A$1&amp;"_DATA'!R"&amp;$A15&amp;"C"&amp;CB$1,FALSE)</f>
        <v>#REF!</v>
      </c>
      <c r="CC15" s="267" t="e" cm="1">
        <f t="array" aca="1" ref="CC15" ca="1">INDIRECT("'"&amp;$A$1&amp;"_DATA'!R"&amp;$A15&amp;"C"&amp;CC$1,FALSE)</f>
        <v>#REF!</v>
      </c>
      <c r="CD15" s="303" t="e" cm="1">
        <f t="array" aca="1" ref="CD15" ca="1">INDIRECT("'"&amp;$A$1&amp;"_DATA'!R"&amp;$A15&amp;"C"&amp;CD$1,FALSE)</f>
        <v>#REF!</v>
      </c>
      <c r="CE15" s="264" t="e" cm="1">
        <f t="array" aca="1" ref="CE15" ca="1">INDIRECT("'"&amp;$A$1&amp;"_DATA'!R"&amp;$A15&amp;"C"&amp;CE$1,FALSE)</f>
        <v>#REF!</v>
      </c>
      <c r="CF15" s="265" t="e" cm="1">
        <f t="array" aca="1" ref="CF15" ca="1">INDIRECT("'"&amp;$A$1&amp;"_DATA'!R"&amp;$A15&amp;"C"&amp;CF$1,FALSE)</f>
        <v>#REF!</v>
      </c>
      <c r="CG15" s="307" t="e" cm="1">
        <f t="array" aca="1" ref="CG15" ca="1">INDIRECT("'"&amp;$A$1&amp;"_DATA'!R"&amp;$A15&amp;"C"&amp;CG$1,FALSE)</f>
        <v>#REF!</v>
      </c>
      <c r="CH15" s="266" t="e">
        <f t="shared" ca="1" si="10"/>
        <v>#REF!</v>
      </c>
      <c r="CI15" s="307" t="e" cm="1">
        <f t="array" aca="1" ref="CI15" ca="1">INDIRECT("'"&amp;$A$1&amp;"_DATA'!R"&amp;$A15&amp;"C"&amp;CI$1,FALSE)</f>
        <v>#REF!</v>
      </c>
      <c r="CJ15" s="267" t="e" cm="1">
        <f t="array" aca="1" ref="CJ15" ca="1">INDIRECT("'"&amp;$A$1&amp;"_DATA'!R"&amp;$A15&amp;"C"&amp;CJ$1,FALSE)</f>
        <v>#REF!</v>
      </c>
      <c r="CK15" s="303" t="e" cm="1">
        <f t="array" aca="1" ref="CK15" ca="1">INDIRECT("'"&amp;$A$1&amp;"_DATA'!R"&amp;$A15&amp;"C"&amp;CK$1,FALSE)</f>
        <v>#REF!</v>
      </c>
      <c r="CL15" s="264" t="e" cm="1">
        <f t="array" aca="1" ref="CL15" ca="1">INDIRECT("'"&amp;$A$1&amp;"_DATA'!R"&amp;$A15&amp;"C"&amp;CL$1,FALSE)</f>
        <v>#REF!</v>
      </c>
      <c r="CM15" s="265" t="e" cm="1">
        <f t="array" aca="1" ref="CM15" ca="1">INDIRECT("'"&amp;$A$1&amp;"_DATA'!R"&amp;$A15&amp;"C"&amp;CM$1,FALSE)</f>
        <v>#REF!</v>
      </c>
      <c r="CN15" s="307" t="e" cm="1">
        <f t="array" aca="1" ref="CN15" ca="1">INDIRECT("'"&amp;$A$1&amp;"_DATA'!R"&amp;$A15&amp;"C"&amp;CN$1,FALSE)</f>
        <v>#REF!</v>
      </c>
      <c r="CO15" s="266" t="e">
        <f t="shared" ca="1" si="11"/>
        <v>#REF!</v>
      </c>
      <c r="CP15" s="307" t="e" cm="1">
        <f t="array" aca="1" ref="CP15" ca="1">INDIRECT("'"&amp;$A$1&amp;"_DATA'!R"&amp;$A15&amp;"C"&amp;CP$1,FALSE)</f>
        <v>#REF!</v>
      </c>
      <c r="CQ15" s="267" t="e" cm="1">
        <f t="array" aca="1" ref="CQ15" ca="1">INDIRECT("'"&amp;$A$1&amp;"_DATA'!R"&amp;$A15&amp;"C"&amp;CQ$1,FALSE)</f>
        <v>#REF!</v>
      </c>
      <c r="CR15" s="383"/>
      <c r="CS15" s="768" t="s">
        <v>271</v>
      </c>
      <c r="CT15" s="383"/>
      <c r="CU15" s="768" t="s">
        <v>271</v>
      </c>
      <c r="CV15" s="383"/>
      <c r="CW15" s="768" t="s">
        <v>271</v>
      </c>
      <c r="CX15" s="240"/>
    </row>
    <row r="16" spans="1:102" ht="16.5" customHeight="1" x14ac:dyDescent="0.15">
      <c r="A16" s="433">
        <v>15</v>
      </c>
      <c r="B16" s="1964" t="s">
        <v>43</v>
      </c>
      <c r="C16" s="254" t="s">
        <v>33</v>
      </c>
      <c r="D16" s="301" t="e" cm="1">
        <f t="array" aca="1" ref="D16" ca="1">INDIRECT("'"&amp;$A$1&amp;"_DATA'!R"&amp;$A16&amp;"C"&amp;D$1,FALSE)</f>
        <v>#REF!</v>
      </c>
      <c r="E16" s="255" t="e" cm="1">
        <f t="array" aca="1" ref="E16" ca="1">INDIRECT("'"&amp;$A$1&amp;"_DATA'!R"&amp;$A16&amp;"C"&amp;E$1,FALSE)</f>
        <v>#REF!</v>
      </c>
      <c r="F16" s="255" t="e" cm="1">
        <f t="array" aca="1" ref="F16" ca="1">INDIRECT("'"&amp;$A$1&amp;"_DATA'!R"&amp;$A16&amp;"C"&amp;F$1,FALSE)</f>
        <v>#REF!</v>
      </c>
      <c r="G16" s="308" t="e" cm="1">
        <f t="array" aca="1" ref="G16" ca="1">INDIRECT("'"&amp;$A$1&amp;"_DATA'!R"&amp;$A16&amp;"C"&amp;G$1,FALSE)</f>
        <v>#REF!</v>
      </c>
      <c r="H16" s="257" t="e">
        <f ca="1">IF(AND(F16&lt;&gt;"",F16&lt;&gt;0),ROUNDDOWN(I16/G16,3),"")</f>
        <v>#REF!</v>
      </c>
      <c r="I16" s="308" t="e" cm="1">
        <f t="array" aca="1" ref="I16" ca="1">INDIRECT("'"&amp;$A$1&amp;"_DATA'!R"&amp;$A16&amp;"C"&amp;I$1,FALSE)</f>
        <v>#REF!</v>
      </c>
      <c r="J16" s="258" t="e" cm="1">
        <f t="array" aca="1" ref="J16" ca="1">INDIRECT("'"&amp;$A$1&amp;"_DATA'!R"&amp;$A16&amp;"C"&amp;J$1,FALSE)</f>
        <v>#REF!</v>
      </c>
      <c r="K16" s="301" t="e" cm="1">
        <f t="array" aca="1" ref="K16" ca="1">INDIRECT("'"&amp;$A$1&amp;"_DATA'!R"&amp;$A16&amp;"C"&amp;K$1,FALSE)</f>
        <v>#REF!</v>
      </c>
      <c r="L16" s="255" t="e" cm="1">
        <f t="array" aca="1" ref="L16" ca="1">INDIRECT("'"&amp;$A$1&amp;"_DATA'!R"&amp;$A16&amp;"C"&amp;L$1,FALSE)</f>
        <v>#REF!</v>
      </c>
      <c r="M16" s="255" t="e" cm="1">
        <f t="array" aca="1" ref="M16" ca="1">INDIRECT("'"&amp;$A$1&amp;"_DATA'!R"&amp;$A16&amp;"C"&amp;M$1,FALSE)</f>
        <v>#REF!</v>
      </c>
      <c r="N16" s="308" t="e" cm="1">
        <f t="array" aca="1" ref="N16" ca="1">INDIRECT("'"&amp;$A$1&amp;"_DATA'!R"&amp;$A16&amp;"C"&amp;N$1,FALSE)</f>
        <v>#REF!</v>
      </c>
      <c r="O16" s="257" t="e">
        <f ca="1">IF(AND(M16&lt;&gt;"",M16&lt;&gt;0),ROUNDDOWN(P16/N16,3),"")</f>
        <v>#REF!</v>
      </c>
      <c r="P16" s="308" t="e" cm="1">
        <f t="array" aca="1" ref="P16" ca="1">INDIRECT("'"&amp;$A$1&amp;"_DATA'!R"&amp;$A16&amp;"C"&amp;P$1,FALSE)</f>
        <v>#REF!</v>
      </c>
      <c r="Q16" s="258" t="e" cm="1">
        <f t="array" aca="1" ref="Q16" ca="1">INDIRECT("'"&amp;$A$1&amp;"_DATA'!R"&amp;$A16&amp;"C"&amp;Q$1,FALSE)</f>
        <v>#REF!</v>
      </c>
      <c r="R16" s="301" t="e" cm="1">
        <f t="array" aca="1" ref="R16" ca="1">INDIRECT("'"&amp;$A$1&amp;"_DATA'!R"&amp;$A16&amp;"C"&amp;R$1,FALSE)</f>
        <v>#REF!</v>
      </c>
      <c r="S16" s="255" t="e" cm="1">
        <f t="array" aca="1" ref="S16" ca="1">INDIRECT("'"&amp;$A$1&amp;"_DATA'!R"&amp;$A16&amp;"C"&amp;S$1,FALSE)</f>
        <v>#REF!</v>
      </c>
      <c r="T16" s="255" t="e" cm="1">
        <f t="array" aca="1" ref="T16" ca="1">INDIRECT("'"&amp;$A$1&amp;"_DATA'!R"&amp;$A16&amp;"C"&amp;T$1,FALSE)</f>
        <v>#REF!</v>
      </c>
      <c r="U16" s="308" t="e" cm="1">
        <f t="array" aca="1" ref="U16" ca="1">INDIRECT("'"&amp;$A$1&amp;"_DATA'!R"&amp;$A16&amp;"C"&amp;U$1,FALSE)</f>
        <v>#REF!</v>
      </c>
      <c r="V16" s="257" t="e">
        <f ca="1">IF(AND(T16&lt;&gt;"",T16&lt;&gt;0),ROUNDDOWN(W16/U16,3),"")</f>
        <v>#REF!</v>
      </c>
      <c r="W16" s="308" t="e" cm="1">
        <f t="array" aca="1" ref="W16" ca="1">INDIRECT("'"&amp;$A$1&amp;"_DATA'!R"&amp;$A16&amp;"C"&amp;W$1,FALSE)</f>
        <v>#REF!</v>
      </c>
      <c r="X16" s="258" t="e" cm="1">
        <f t="array" aca="1" ref="X16" ca="1">INDIRECT("'"&amp;$A$1&amp;"_DATA'!R"&amp;$A16&amp;"C"&amp;X$1,FALSE)</f>
        <v>#REF!</v>
      </c>
      <c r="Y16" s="1982" t="s">
        <v>270</v>
      </c>
      <c r="Z16" s="1954"/>
      <c r="AA16" s="301" t="e" cm="1">
        <f t="array" aca="1" ref="AA16" ca="1">INDIRECT("'"&amp;$A$1&amp;"_DATA'!R"&amp;$A16&amp;"C"&amp;AA$1,FALSE)</f>
        <v>#REF!</v>
      </c>
      <c r="AB16" s="255" t="e" cm="1">
        <f t="array" aca="1" ref="AB16" ca="1">INDIRECT("'"&amp;$A$1&amp;"_DATA'!R"&amp;$A16&amp;"C"&amp;AB$1,FALSE)</f>
        <v>#REF!</v>
      </c>
      <c r="AC16" s="255" t="e" cm="1">
        <f t="array" aca="1" ref="AC16" ca="1">INDIRECT("'"&amp;$A$1&amp;"_DATA'!R"&amp;$A16&amp;"C"&amp;AC$1,FALSE)</f>
        <v>#REF!</v>
      </c>
      <c r="AD16" s="308" t="e" cm="1">
        <f t="array" aca="1" ref="AD16" ca="1">INDIRECT("'"&amp;$A$1&amp;"_DATA'!R"&amp;$A16&amp;"C"&amp;AD$1,FALSE)</f>
        <v>#REF!</v>
      </c>
      <c r="AE16" s="257" t="e">
        <f ca="1">IF(AND(AC16&lt;&gt;"",AC16&lt;&gt;0),ROUNDDOWN(AF16/AD16,3),"")</f>
        <v>#REF!</v>
      </c>
      <c r="AF16" s="308" t="e" cm="1">
        <f t="array" aca="1" ref="AF16" ca="1">INDIRECT("'"&amp;$A$1&amp;"_DATA'!R"&amp;$A16&amp;"C"&amp;AF$1,FALSE)</f>
        <v>#REF!</v>
      </c>
      <c r="AG16" s="258" t="e" cm="1">
        <f t="array" aca="1" ref="AG16" ca="1">INDIRECT("'"&amp;$A$1&amp;"_DATA'!R"&amp;$A16&amp;"C"&amp;AG$1,FALSE)</f>
        <v>#REF!</v>
      </c>
      <c r="AH16" s="301" t="e" cm="1">
        <f t="array" aca="1" ref="AH16" ca="1">INDIRECT("'"&amp;$A$1&amp;"_DATA'!R"&amp;$A16&amp;"C"&amp;AH$1,FALSE)</f>
        <v>#REF!</v>
      </c>
      <c r="AI16" s="255" t="e" cm="1">
        <f t="array" aca="1" ref="AI16" ca="1">INDIRECT("'"&amp;$A$1&amp;"_DATA'!R"&amp;$A16&amp;"C"&amp;AI$1,FALSE)</f>
        <v>#REF!</v>
      </c>
      <c r="AJ16" s="255" t="e" cm="1">
        <f t="array" aca="1" ref="AJ16" ca="1">INDIRECT("'"&amp;$A$1&amp;"_DATA'!R"&amp;$A16&amp;"C"&amp;AJ$1,FALSE)</f>
        <v>#REF!</v>
      </c>
      <c r="AK16" s="308" t="e" cm="1">
        <f t="array" aca="1" ref="AK16" ca="1">INDIRECT("'"&amp;$A$1&amp;"_DATA'!R"&amp;$A16&amp;"C"&amp;AK$1,FALSE)</f>
        <v>#REF!</v>
      </c>
      <c r="AL16" s="257" t="e">
        <f ca="1">IF(AND(AJ16&lt;&gt;"",AJ16&lt;&gt;0),ROUNDDOWN(AM16/AK16,3),"")</f>
        <v>#REF!</v>
      </c>
      <c r="AM16" s="308" t="e" cm="1">
        <f t="array" aca="1" ref="AM16" ca="1">INDIRECT("'"&amp;$A$1&amp;"_DATA'!R"&amp;$A16&amp;"C"&amp;AM$1,FALSE)</f>
        <v>#REF!</v>
      </c>
      <c r="AN16" s="258" t="e" cm="1">
        <f t="array" aca="1" ref="AN16" ca="1">INDIRECT("'"&amp;$A$1&amp;"_DATA'!R"&amp;$A16&amp;"C"&amp;AN$1,FALSE)</f>
        <v>#REF!</v>
      </c>
      <c r="AO16" s="301" t="e" cm="1">
        <f t="array" aca="1" ref="AO16" ca="1">INDIRECT("'"&amp;$A$1&amp;"_DATA'!R"&amp;$A16&amp;"C"&amp;AO$1,FALSE)</f>
        <v>#REF!</v>
      </c>
      <c r="AP16" s="255" t="e" cm="1">
        <f t="array" aca="1" ref="AP16" ca="1">INDIRECT("'"&amp;$A$1&amp;"_DATA'!R"&amp;$A16&amp;"C"&amp;AP$1,FALSE)</f>
        <v>#REF!</v>
      </c>
      <c r="AQ16" s="255" t="e" cm="1">
        <f t="array" aca="1" ref="AQ16" ca="1">INDIRECT("'"&amp;$A$1&amp;"_DATA'!R"&amp;$A16&amp;"C"&amp;AQ$1,FALSE)</f>
        <v>#REF!</v>
      </c>
      <c r="AR16" s="308" t="e" cm="1">
        <f t="array" aca="1" ref="AR16" ca="1">INDIRECT("'"&amp;$A$1&amp;"_DATA'!R"&amp;$A16&amp;"C"&amp;AR$1,FALSE)</f>
        <v>#REF!</v>
      </c>
      <c r="AS16" s="257" t="e">
        <f ca="1">IF(AND(AQ16&lt;&gt;"",AQ16&lt;&gt;0),ROUNDDOWN(AT16/AR16,3),"")</f>
        <v>#REF!</v>
      </c>
      <c r="AT16" s="308" t="e" cm="1">
        <f t="array" aca="1" ref="AT16" ca="1">INDIRECT("'"&amp;$A$1&amp;"_DATA'!R"&amp;$A16&amp;"C"&amp;AT$1,FALSE)</f>
        <v>#REF!</v>
      </c>
      <c r="AU16" s="258" t="e" cm="1">
        <f t="array" aca="1" ref="AU16" ca="1">INDIRECT("'"&amp;$A$1&amp;"_DATA'!R"&amp;$A16&amp;"C"&amp;AU$1,FALSE)</f>
        <v>#REF!</v>
      </c>
      <c r="AV16" s="1982" t="s">
        <v>270</v>
      </c>
      <c r="AW16" s="1954"/>
      <c r="AX16" s="1947" t="s">
        <v>270</v>
      </c>
      <c r="AY16" s="1948"/>
      <c r="AZ16" s="301" t="e" cm="1">
        <f t="array" aca="1" ref="AZ16" ca="1">INDIRECT("'"&amp;$A$1&amp;"_DATA'!R"&amp;$A16&amp;"C"&amp;AZ$1,FALSE)</f>
        <v>#REF!</v>
      </c>
      <c r="BA16" s="255" t="e" cm="1">
        <f t="array" aca="1" ref="BA16" ca="1">INDIRECT("'"&amp;$A$1&amp;"_DATA'!R"&amp;$A16&amp;"C"&amp;BA$1,FALSE)</f>
        <v>#REF!</v>
      </c>
      <c r="BB16" s="255" t="e" cm="1">
        <f t="array" aca="1" ref="BB16" ca="1">INDIRECT("'"&amp;$A$1&amp;"_DATA'!R"&amp;$A16&amp;"C"&amp;BB$1,FALSE)</f>
        <v>#REF!</v>
      </c>
      <c r="BC16" s="308" t="e" cm="1">
        <f t="array" aca="1" ref="BC16" ca="1">INDIRECT("'"&amp;$A$1&amp;"_DATA'!R"&amp;$A16&amp;"C"&amp;BC$1,FALSE)</f>
        <v>#REF!</v>
      </c>
      <c r="BD16" s="257" t="e">
        <f ca="1">IF(AND(BB16&lt;&gt;"",BB16&lt;&gt;0),ROUNDDOWN(BE16/BC16,3),"")</f>
        <v>#REF!</v>
      </c>
      <c r="BE16" s="308" t="e" cm="1">
        <f t="array" aca="1" ref="BE16" ca="1">INDIRECT("'"&amp;$A$1&amp;"_DATA'!R"&amp;$A16&amp;"C"&amp;BE$1,FALSE)</f>
        <v>#REF!</v>
      </c>
      <c r="BF16" s="258" t="e" cm="1">
        <f t="array" aca="1" ref="BF16" ca="1">INDIRECT("'"&amp;$A$1&amp;"_DATA'!R"&amp;$A16&amp;"C"&amp;BF$1,FALSE)</f>
        <v>#REF!</v>
      </c>
      <c r="BG16" s="301" t="e" cm="1">
        <f t="array" aca="1" ref="BG16" ca="1">INDIRECT("'"&amp;$A$1&amp;"_DATA'!R"&amp;$A16&amp;"C"&amp;BG$1,FALSE)</f>
        <v>#REF!</v>
      </c>
      <c r="BH16" s="255" t="e" cm="1">
        <f t="array" aca="1" ref="BH16" ca="1">INDIRECT("'"&amp;$A$1&amp;"_DATA'!R"&amp;$A16&amp;"C"&amp;BH$1,FALSE)</f>
        <v>#REF!</v>
      </c>
      <c r="BI16" s="255" t="e" cm="1">
        <f t="array" aca="1" ref="BI16" ca="1">INDIRECT("'"&amp;$A$1&amp;"_DATA'!R"&amp;$A16&amp;"C"&amp;BI$1,FALSE)</f>
        <v>#REF!</v>
      </c>
      <c r="BJ16" s="308" t="e" cm="1">
        <f t="array" aca="1" ref="BJ16" ca="1">INDIRECT("'"&amp;$A$1&amp;"_DATA'!R"&amp;$A16&amp;"C"&amp;BJ$1,FALSE)</f>
        <v>#REF!</v>
      </c>
      <c r="BK16" s="257" t="e">
        <f ca="1">IF(AND(BI16&lt;&gt;"",BI16&lt;&gt;0),ROUNDDOWN(BL16/BJ16,3),"")</f>
        <v>#REF!</v>
      </c>
      <c r="BL16" s="308" t="e" cm="1">
        <f t="array" aca="1" ref="BL16" ca="1">INDIRECT("'"&amp;$A$1&amp;"_DATA'!R"&amp;$A16&amp;"C"&amp;BL$1,FALSE)</f>
        <v>#REF!</v>
      </c>
      <c r="BM16" s="258" t="e" cm="1">
        <f t="array" aca="1" ref="BM16" ca="1">INDIRECT("'"&amp;$A$1&amp;"_DATA'!R"&amp;$A16&amp;"C"&amp;BM$1,FALSE)</f>
        <v>#REF!</v>
      </c>
      <c r="BN16" s="301" t="e" cm="1">
        <f t="array" aca="1" ref="BN16" ca="1">INDIRECT("'"&amp;$A$1&amp;"_DATA'!R"&amp;$A16&amp;"C"&amp;BN$1,FALSE)</f>
        <v>#REF!</v>
      </c>
      <c r="BO16" s="255" t="e" cm="1">
        <f t="array" aca="1" ref="BO16" ca="1">INDIRECT("'"&amp;$A$1&amp;"_DATA'!R"&amp;$A16&amp;"C"&amp;BO$1,FALSE)</f>
        <v>#REF!</v>
      </c>
      <c r="BP16" s="255" t="e" cm="1">
        <f t="array" aca="1" ref="BP16" ca="1">INDIRECT("'"&amp;$A$1&amp;"_DATA'!R"&amp;$A16&amp;"C"&amp;BP$1,FALSE)</f>
        <v>#REF!</v>
      </c>
      <c r="BQ16" s="308" t="e" cm="1">
        <f t="array" aca="1" ref="BQ16" ca="1">INDIRECT("'"&amp;$A$1&amp;"_DATA'!R"&amp;$A16&amp;"C"&amp;BQ$1,FALSE)</f>
        <v>#REF!</v>
      </c>
      <c r="BR16" s="257" t="e">
        <f ca="1">IF(AND(BP16&lt;&gt;"",BP16&lt;&gt;0),ROUNDDOWN(BS16/BQ16,3),"")</f>
        <v>#REF!</v>
      </c>
      <c r="BS16" s="308" t="e" cm="1">
        <f t="array" aca="1" ref="BS16" ca="1">INDIRECT("'"&amp;$A$1&amp;"_DATA'!R"&amp;$A16&amp;"C"&amp;BS$1,FALSE)</f>
        <v>#REF!</v>
      </c>
      <c r="BT16" s="258" t="e" cm="1">
        <f t="array" aca="1" ref="BT16" ca="1">INDIRECT("'"&amp;$A$1&amp;"_DATA'!R"&amp;$A16&amp;"C"&amp;BT$1,FALSE)</f>
        <v>#REF!</v>
      </c>
      <c r="BU16" s="1982" t="s">
        <v>270</v>
      </c>
      <c r="BV16" s="1954"/>
      <c r="BW16" s="301" t="e" cm="1">
        <f t="array" aca="1" ref="BW16" ca="1">INDIRECT("'"&amp;$A$1&amp;"_DATA'!R"&amp;$A16&amp;"C"&amp;BW$1,FALSE)</f>
        <v>#REF!</v>
      </c>
      <c r="BX16" s="255" t="e" cm="1">
        <f t="array" aca="1" ref="BX16" ca="1">INDIRECT("'"&amp;$A$1&amp;"_DATA'!R"&amp;$A16&amp;"C"&amp;BX$1,FALSE)</f>
        <v>#REF!</v>
      </c>
      <c r="BY16" s="255" t="e" cm="1">
        <f t="array" aca="1" ref="BY16" ca="1">INDIRECT("'"&amp;$A$1&amp;"_DATA'!R"&amp;$A16&amp;"C"&amp;BY$1,FALSE)</f>
        <v>#REF!</v>
      </c>
      <c r="BZ16" s="308" t="e" cm="1">
        <f t="array" aca="1" ref="BZ16" ca="1">INDIRECT("'"&amp;$A$1&amp;"_DATA'!R"&amp;$A16&amp;"C"&amp;BZ$1,FALSE)</f>
        <v>#REF!</v>
      </c>
      <c r="CA16" s="257" t="e">
        <f ca="1">IF(AND(BY16&lt;&gt;"",BY16&lt;&gt;0),ROUNDDOWN(CB16/BZ16,3),"")</f>
        <v>#REF!</v>
      </c>
      <c r="CB16" s="308" t="e" cm="1">
        <f t="array" aca="1" ref="CB16" ca="1">INDIRECT("'"&amp;$A$1&amp;"_DATA'!R"&amp;$A16&amp;"C"&amp;CB$1,FALSE)</f>
        <v>#REF!</v>
      </c>
      <c r="CC16" s="258" t="e" cm="1">
        <f t="array" aca="1" ref="CC16" ca="1">INDIRECT("'"&amp;$A$1&amp;"_DATA'!R"&amp;$A16&amp;"C"&amp;CC$1,FALSE)</f>
        <v>#REF!</v>
      </c>
      <c r="CD16" s="301" t="e" cm="1">
        <f t="array" aca="1" ref="CD16" ca="1">INDIRECT("'"&amp;$A$1&amp;"_DATA'!R"&amp;$A16&amp;"C"&amp;CD$1,FALSE)</f>
        <v>#REF!</v>
      </c>
      <c r="CE16" s="255" t="e" cm="1">
        <f t="array" aca="1" ref="CE16" ca="1">INDIRECT("'"&amp;$A$1&amp;"_DATA'!R"&amp;$A16&amp;"C"&amp;CE$1,FALSE)</f>
        <v>#REF!</v>
      </c>
      <c r="CF16" s="255" t="e" cm="1">
        <f t="array" aca="1" ref="CF16" ca="1">INDIRECT("'"&amp;$A$1&amp;"_DATA'!R"&amp;$A16&amp;"C"&amp;CF$1,FALSE)</f>
        <v>#REF!</v>
      </c>
      <c r="CG16" s="308" t="e" cm="1">
        <f t="array" aca="1" ref="CG16" ca="1">INDIRECT("'"&amp;$A$1&amp;"_DATA'!R"&amp;$A16&amp;"C"&amp;CG$1,FALSE)</f>
        <v>#REF!</v>
      </c>
      <c r="CH16" s="257" t="e">
        <f ca="1">IF(AND(CF16&lt;&gt;"",CF16&lt;&gt;0),ROUNDDOWN(CI16/CG16,3),"")</f>
        <v>#REF!</v>
      </c>
      <c r="CI16" s="308" t="e" cm="1">
        <f t="array" aca="1" ref="CI16" ca="1">INDIRECT("'"&amp;$A$1&amp;"_DATA'!R"&amp;$A16&amp;"C"&amp;CI$1,FALSE)</f>
        <v>#REF!</v>
      </c>
      <c r="CJ16" s="258" t="e" cm="1">
        <f t="array" aca="1" ref="CJ16" ca="1">INDIRECT("'"&amp;$A$1&amp;"_DATA'!R"&amp;$A16&amp;"C"&amp;CJ$1,FALSE)</f>
        <v>#REF!</v>
      </c>
      <c r="CK16" s="301" t="e" cm="1">
        <f t="array" aca="1" ref="CK16" ca="1">INDIRECT("'"&amp;$A$1&amp;"_DATA'!R"&amp;$A16&amp;"C"&amp;CK$1,FALSE)</f>
        <v>#REF!</v>
      </c>
      <c r="CL16" s="255" t="e" cm="1">
        <f t="array" aca="1" ref="CL16" ca="1">INDIRECT("'"&amp;$A$1&amp;"_DATA'!R"&amp;$A16&amp;"C"&amp;CL$1,FALSE)</f>
        <v>#REF!</v>
      </c>
      <c r="CM16" s="255" t="e" cm="1">
        <f t="array" aca="1" ref="CM16" ca="1">INDIRECT("'"&amp;$A$1&amp;"_DATA'!R"&amp;$A16&amp;"C"&amp;CM$1,FALSE)</f>
        <v>#REF!</v>
      </c>
      <c r="CN16" s="308" t="e" cm="1">
        <f t="array" aca="1" ref="CN16" ca="1">INDIRECT("'"&amp;$A$1&amp;"_DATA'!R"&amp;$A16&amp;"C"&amp;CN$1,FALSE)</f>
        <v>#REF!</v>
      </c>
      <c r="CO16" s="257" t="e">
        <f ca="1">IF(AND(CM16&lt;&gt;"",CM16&lt;&gt;0),ROUNDDOWN(CP16/CN16,3),"")</f>
        <v>#REF!</v>
      </c>
      <c r="CP16" s="308" t="e" cm="1">
        <f t="array" aca="1" ref="CP16" ca="1">INDIRECT("'"&amp;$A$1&amp;"_DATA'!R"&amp;$A16&amp;"C"&amp;CP$1,FALSE)</f>
        <v>#REF!</v>
      </c>
      <c r="CQ16" s="258" t="e" cm="1">
        <f t="array" aca="1" ref="CQ16" ca="1">INDIRECT("'"&amp;$A$1&amp;"_DATA'!R"&amp;$A16&amp;"C"&amp;CQ$1,FALSE)</f>
        <v>#REF!</v>
      </c>
      <c r="CR16" s="1982" t="s">
        <v>270</v>
      </c>
      <c r="CS16" s="1954"/>
      <c r="CT16" s="1947" t="s">
        <v>270</v>
      </c>
      <c r="CU16" s="1948"/>
      <c r="CV16" s="1993" t="s">
        <v>270</v>
      </c>
      <c r="CW16" s="1946"/>
      <c r="CX16" s="240"/>
    </row>
    <row r="17" spans="1:102" ht="16.5" x14ac:dyDescent="0.15">
      <c r="A17" s="433">
        <v>16</v>
      </c>
      <c r="B17" s="1966"/>
      <c r="C17" s="259" t="s">
        <v>34</v>
      </c>
      <c r="D17" s="302" t="e" cm="1">
        <f t="array" aca="1" ref="D17" ca="1">INDIRECT("'"&amp;$A$1&amp;"_DATA'!R"&amp;$A17&amp;"C"&amp;D$1,FALSE)</f>
        <v>#REF!</v>
      </c>
      <c r="E17" s="260" t="e" cm="1">
        <f t="array" aca="1" ref="E17" ca="1">INDIRECT("'"&amp;$A$1&amp;"_DATA'!R"&amp;$A17&amp;"C"&amp;E$1,FALSE)</f>
        <v>#REF!</v>
      </c>
      <c r="F17" s="313" t="e" cm="1">
        <f t="array" aca="1" ref="F17" ca="1">INDIRECT("'"&amp;$A$1&amp;"_DATA'!R"&amp;$A17&amp;"C"&amp;F$1,FALSE)</f>
        <v>#REF!</v>
      </c>
      <c r="G17" s="309" t="e" cm="1">
        <f t="array" aca="1" ref="G17" ca="1">INDIRECT("'"&amp;$A$1&amp;"_DATA'!R"&amp;$A17&amp;"C"&amp;G$1,FALSE)</f>
        <v>#REF!</v>
      </c>
      <c r="H17" s="262" t="e">
        <f t="shared" ref="H17:H25" ca="1" si="12">IF(AND(F17&lt;&gt;"",F17&lt;&gt;0),ROUNDDOWN(I17/G17,3),"")</f>
        <v>#REF!</v>
      </c>
      <c r="I17" s="310" t="e" cm="1">
        <f t="array" aca="1" ref="I17" ca="1">INDIRECT("'"&amp;$A$1&amp;"_DATA'!R"&amp;$A17&amp;"C"&amp;I$1,FALSE)</f>
        <v>#REF!</v>
      </c>
      <c r="J17" s="263" t="e" cm="1">
        <f t="array" aca="1" ref="J17" ca="1">INDIRECT("'"&amp;$A$1&amp;"_DATA'!R"&amp;$A17&amp;"C"&amp;J$1,FALSE)</f>
        <v>#REF!</v>
      </c>
      <c r="K17" s="302" t="e" cm="1">
        <f t="array" aca="1" ref="K17" ca="1">INDIRECT("'"&amp;$A$1&amp;"_DATA'!R"&amp;$A17&amp;"C"&amp;K$1,FALSE)</f>
        <v>#REF!</v>
      </c>
      <c r="L17" s="260" t="e" cm="1">
        <f t="array" aca="1" ref="L17" ca="1">INDIRECT("'"&amp;$A$1&amp;"_DATA'!R"&amp;$A17&amp;"C"&amp;L$1,FALSE)</f>
        <v>#REF!</v>
      </c>
      <c r="M17" s="313" t="e" cm="1">
        <f t="array" aca="1" ref="M17" ca="1">INDIRECT("'"&amp;$A$1&amp;"_DATA'!R"&amp;$A17&amp;"C"&amp;M$1,FALSE)</f>
        <v>#REF!</v>
      </c>
      <c r="N17" s="309" t="e" cm="1">
        <f t="array" aca="1" ref="N17" ca="1">INDIRECT("'"&amp;$A$1&amp;"_DATA'!R"&amp;$A17&amp;"C"&amp;N$1,FALSE)</f>
        <v>#REF!</v>
      </c>
      <c r="O17" s="262" t="e">
        <f t="shared" ref="O17:O25" ca="1" si="13">IF(AND(M17&lt;&gt;"",M17&lt;&gt;0),ROUNDDOWN(P17/N17,3),"")</f>
        <v>#REF!</v>
      </c>
      <c r="P17" s="310" t="e" cm="1">
        <f t="array" aca="1" ref="P17" ca="1">INDIRECT("'"&amp;$A$1&amp;"_DATA'!R"&amp;$A17&amp;"C"&amp;P$1,FALSE)</f>
        <v>#REF!</v>
      </c>
      <c r="Q17" s="263" t="e" cm="1">
        <f t="array" aca="1" ref="Q17" ca="1">INDIRECT("'"&amp;$A$1&amp;"_DATA'!R"&amp;$A17&amp;"C"&amp;Q$1,FALSE)</f>
        <v>#REF!</v>
      </c>
      <c r="R17" s="302" t="e" cm="1">
        <f t="array" aca="1" ref="R17" ca="1">INDIRECT("'"&amp;$A$1&amp;"_DATA'!R"&amp;$A17&amp;"C"&amp;R$1,FALSE)</f>
        <v>#REF!</v>
      </c>
      <c r="S17" s="260" t="e" cm="1">
        <f t="array" aca="1" ref="S17" ca="1">INDIRECT("'"&amp;$A$1&amp;"_DATA'!R"&amp;$A17&amp;"C"&amp;S$1,FALSE)</f>
        <v>#REF!</v>
      </c>
      <c r="T17" s="313" t="e" cm="1">
        <f t="array" aca="1" ref="T17" ca="1">INDIRECT("'"&amp;$A$1&amp;"_DATA'!R"&amp;$A17&amp;"C"&amp;T$1,FALSE)</f>
        <v>#REF!</v>
      </c>
      <c r="U17" s="309" t="e" cm="1">
        <f t="array" aca="1" ref="U17" ca="1">INDIRECT("'"&amp;$A$1&amp;"_DATA'!R"&amp;$A17&amp;"C"&amp;U$1,FALSE)</f>
        <v>#REF!</v>
      </c>
      <c r="V17" s="262" t="e">
        <f t="shared" ref="V17:V25" ca="1" si="14">IF(AND(T17&lt;&gt;"",T17&lt;&gt;0),ROUNDDOWN(W17/U17,3),"")</f>
        <v>#REF!</v>
      </c>
      <c r="W17" s="310" t="e" cm="1">
        <f t="array" aca="1" ref="W17" ca="1">INDIRECT("'"&amp;$A$1&amp;"_DATA'!R"&amp;$A17&amp;"C"&amp;W$1,FALSE)</f>
        <v>#REF!</v>
      </c>
      <c r="X17" s="263" t="e" cm="1">
        <f t="array" aca="1" ref="X17" ca="1">INDIRECT("'"&amp;$A$1&amp;"_DATA'!R"&amp;$A17&amp;"C"&amp;X$1,FALSE)</f>
        <v>#REF!</v>
      </c>
      <c r="Y17" s="321" t="s">
        <v>145</v>
      </c>
      <c r="Z17" s="766" t="e">
        <f ca="1">IF(Z27&lt;&gt;0,ROUNDDOWN(Z31/Z27,4),0)</f>
        <v>#REF!</v>
      </c>
      <c r="AA17" s="302" t="e" cm="1">
        <f t="array" aca="1" ref="AA17" ca="1">INDIRECT("'"&amp;$A$1&amp;"_DATA'!R"&amp;$A17&amp;"C"&amp;AA$1,FALSE)</f>
        <v>#REF!</v>
      </c>
      <c r="AB17" s="260" t="e" cm="1">
        <f t="array" aca="1" ref="AB17" ca="1">INDIRECT("'"&amp;$A$1&amp;"_DATA'!R"&amp;$A17&amp;"C"&amp;AB$1,FALSE)</f>
        <v>#REF!</v>
      </c>
      <c r="AC17" s="313" t="e" cm="1">
        <f t="array" aca="1" ref="AC17" ca="1">INDIRECT("'"&amp;$A$1&amp;"_DATA'!R"&amp;$A17&amp;"C"&amp;AC$1,FALSE)</f>
        <v>#REF!</v>
      </c>
      <c r="AD17" s="309" t="e" cm="1">
        <f t="array" aca="1" ref="AD17" ca="1">INDIRECT("'"&amp;$A$1&amp;"_DATA'!R"&amp;$A17&amp;"C"&amp;AD$1,FALSE)</f>
        <v>#REF!</v>
      </c>
      <c r="AE17" s="262" t="e">
        <f t="shared" ref="AE17:AE25" ca="1" si="15">IF(AND(AC17&lt;&gt;"",AC17&lt;&gt;0),ROUNDDOWN(AF17/AD17,3),"")</f>
        <v>#REF!</v>
      </c>
      <c r="AF17" s="310" t="e" cm="1">
        <f t="array" aca="1" ref="AF17" ca="1">INDIRECT("'"&amp;$A$1&amp;"_DATA'!R"&amp;$A17&amp;"C"&amp;AF$1,FALSE)</f>
        <v>#REF!</v>
      </c>
      <c r="AG17" s="263" t="e" cm="1">
        <f t="array" aca="1" ref="AG17" ca="1">INDIRECT("'"&amp;$A$1&amp;"_DATA'!R"&amp;$A17&amp;"C"&amp;AG$1,FALSE)</f>
        <v>#REF!</v>
      </c>
      <c r="AH17" s="302" t="e" cm="1">
        <f t="array" aca="1" ref="AH17" ca="1">INDIRECT("'"&amp;$A$1&amp;"_DATA'!R"&amp;$A17&amp;"C"&amp;AH$1,FALSE)</f>
        <v>#REF!</v>
      </c>
      <c r="AI17" s="260" t="e" cm="1">
        <f t="array" aca="1" ref="AI17" ca="1">INDIRECT("'"&amp;$A$1&amp;"_DATA'!R"&amp;$A17&amp;"C"&amp;AI$1,FALSE)</f>
        <v>#REF!</v>
      </c>
      <c r="AJ17" s="313" t="e" cm="1">
        <f t="array" aca="1" ref="AJ17" ca="1">INDIRECT("'"&amp;$A$1&amp;"_DATA'!R"&amp;$A17&amp;"C"&amp;AJ$1,FALSE)</f>
        <v>#REF!</v>
      </c>
      <c r="AK17" s="309" t="e" cm="1">
        <f t="array" aca="1" ref="AK17" ca="1">INDIRECT("'"&amp;$A$1&amp;"_DATA'!R"&amp;$A17&amp;"C"&amp;AK$1,FALSE)</f>
        <v>#REF!</v>
      </c>
      <c r="AL17" s="262" t="e">
        <f t="shared" ref="AL17:AL25" ca="1" si="16">IF(AND(AJ17&lt;&gt;"",AJ17&lt;&gt;0),ROUNDDOWN(AM17/AK17,3),"")</f>
        <v>#REF!</v>
      </c>
      <c r="AM17" s="310" t="e" cm="1">
        <f t="array" aca="1" ref="AM17" ca="1">INDIRECT("'"&amp;$A$1&amp;"_DATA'!R"&amp;$A17&amp;"C"&amp;AM$1,FALSE)</f>
        <v>#REF!</v>
      </c>
      <c r="AN17" s="263" t="e" cm="1">
        <f t="array" aca="1" ref="AN17" ca="1">INDIRECT("'"&amp;$A$1&amp;"_DATA'!R"&amp;$A17&amp;"C"&amp;AN$1,FALSE)</f>
        <v>#REF!</v>
      </c>
      <c r="AO17" s="302" t="e" cm="1">
        <f t="array" aca="1" ref="AO17" ca="1">INDIRECT("'"&amp;$A$1&amp;"_DATA'!R"&amp;$A17&amp;"C"&amp;AO$1,FALSE)</f>
        <v>#REF!</v>
      </c>
      <c r="AP17" s="260" t="e" cm="1">
        <f t="array" aca="1" ref="AP17" ca="1">INDIRECT("'"&amp;$A$1&amp;"_DATA'!R"&amp;$A17&amp;"C"&amp;AP$1,FALSE)</f>
        <v>#REF!</v>
      </c>
      <c r="AQ17" s="313" t="e" cm="1">
        <f t="array" aca="1" ref="AQ17" ca="1">INDIRECT("'"&amp;$A$1&amp;"_DATA'!R"&amp;$A17&amp;"C"&amp;AQ$1,FALSE)</f>
        <v>#REF!</v>
      </c>
      <c r="AR17" s="309" t="e" cm="1">
        <f t="array" aca="1" ref="AR17" ca="1">INDIRECT("'"&amp;$A$1&amp;"_DATA'!R"&amp;$A17&amp;"C"&amp;AR$1,FALSE)</f>
        <v>#REF!</v>
      </c>
      <c r="AS17" s="262" t="e">
        <f t="shared" ref="AS17:AS25" ca="1" si="17">IF(AND(AQ17&lt;&gt;"",AQ17&lt;&gt;0),ROUNDDOWN(AT17/AR17,3),"")</f>
        <v>#REF!</v>
      </c>
      <c r="AT17" s="310" t="e" cm="1">
        <f t="array" aca="1" ref="AT17" ca="1">INDIRECT("'"&amp;$A$1&amp;"_DATA'!R"&amp;$A17&amp;"C"&amp;AT$1,FALSE)</f>
        <v>#REF!</v>
      </c>
      <c r="AU17" s="263" t="e" cm="1">
        <f t="array" aca="1" ref="AU17" ca="1">INDIRECT("'"&amp;$A$1&amp;"_DATA'!R"&amp;$A17&amp;"C"&amp;AU$1,FALSE)</f>
        <v>#REF!</v>
      </c>
      <c r="AV17" s="321" t="s">
        <v>145</v>
      </c>
      <c r="AW17" s="766" t="e">
        <f ca="1">IF(AW27&lt;&gt;0,ROUNDDOWN(AW31/AW27,4),0)</f>
        <v>#REF!</v>
      </c>
      <c r="AX17" s="321" t="s">
        <v>145</v>
      </c>
      <c r="AY17" s="766" t="e">
        <f ca="1">IF(AY27&lt;&gt;0,ROUNDDOWN(AY31/AY27,4),0)</f>
        <v>#REF!</v>
      </c>
      <c r="AZ17" s="302" t="e" cm="1">
        <f t="array" aca="1" ref="AZ17" ca="1">INDIRECT("'"&amp;$A$1&amp;"_DATA'!R"&amp;$A17&amp;"C"&amp;AZ$1,FALSE)</f>
        <v>#REF!</v>
      </c>
      <c r="BA17" s="260" t="e" cm="1">
        <f t="array" aca="1" ref="BA17" ca="1">INDIRECT("'"&amp;$A$1&amp;"_DATA'!R"&amp;$A17&amp;"C"&amp;BA$1,FALSE)</f>
        <v>#REF!</v>
      </c>
      <c r="BB17" s="313" t="e" cm="1">
        <f t="array" aca="1" ref="BB17" ca="1">INDIRECT("'"&amp;$A$1&amp;"_DATA'!R"&amp;$A17&amp;"C"&amp;BB$1,FALSE)</f>
        <v>#REF!</v>
      </c>
      <c r="BC17" s="309" t="e" cm="1">
        <f t="array" aca="1" ref="BC17" ca="1">INDIRECT("'"&amp;$A$1&amp;"_DATA'!R"&amp;$A17&amp;"C"&amp;BC$1,FALSE)</f>
        <v>#REF!</v>
      </c>
      <c r="BD17" s="262" t="e">
        <f t="shared" ref="BD17:BD25" ca="1" si="18">IF(AND(BB17&lt;&gt;"",BB17&lt;&gt;0),ROUNDDOWN(BE17/BC17,3),"")</f>
        <v>#REF!</v>
      </c>
      <c r="BE17" s="310" t="e" cm="1">
        <f t="array" aca="1" ref="BE17" ca="1">INDIRECT("'"&amp;$A$1&amp;"_DATA'!R"&amp;$A17&amp;"C"&amp;BE$1,FALSE)</f>
        <v>#REF!</v>
      </c>
      <c r="BF17" s="263" t="e" cm="1">
        <f t="array" aca="1" ref="BF17" ca="1">INDIRECT("'"&amp;$A$1&amp;"_DATA'!R"&amp;$A17&amp;"C"&amp;BF$1,FALSE)</f>
        <v>#REF!</v>
      </c>
      <c r="BG17" s="302" t="e" cm="1">
        <f t="array" aca="1" ref="BG17" ca="1">INDIRECT("'"&amp;$A$1&amp;"_DATA'!R"&amp;$A17&amp;"C"&amp;BG$1,FALSE)</f>
        <v>#REF!</v>
      </c>
      <c r="BH17" s="260" t="e" cm="1">
        <f t="array" aca="1" ref="BH17" ca="1">INDIRECT("'"&amp;$A$1&amp;"_DATA'!R"&amp;$A17&amp;"C"&amp;BH$1,FALSE)</f>
        <v>#REF!</v>
      </c>
      <c r="BI17" s="313" t="e" cm="1">
        <f t="array" aca="1" ref="BI17" ca="1">INDIRECT("'"&amp;$A$1&amp;"_DATA'!R"&amp;$A17&amp;"C"&amp;BI$1,FALSE)</f>
        <v>#REF!</v>
      </c>
      <c r="BJ17" s="309" t="e" cm="1">
        <f t="array" aca="1" ref="BJ17" ca="1">INDIRECT("'"&amp;$A$1&amp;"_DATA'!R"&amp;$A17&amp;"C"&amp;BJ$1,FALSE)</f>
        <v>#REF!</v>
      </c>
      <c r="BK17" s="262" t="e">
        <f t="shared" ref="BK17:BK25" ca="1" si="19">IF(AND(BI17&lt;&gt;"",BI17&lt;&gt;0),ROUNDDOWN(BL17/BJ17,3),"")</f>
        <v>#REF!</v>
      </c>
      <c r="BL17" s="310" t="e" cm="1">
        <f t="array" aca="1" ref="BL17" ca="1">INDIRECT("'"&amp;$A$1&amp;"_DATA'!R"&amp;$A17&amp;"C"&amp;BL$1,FALSE)</f>
        <v>#REF!</v>
      </c>
      <c r="BM17" s="263" t="e" cm="1">
        <f t="array" aca="1" ref="BM17" ca="1">INDIRECT("'"&amp;$A$1&amp;"_DATA'!R"&amp;$A17&amp;"C"&amp;BM$1,FALSE)</f>
        <v>#REF!</v>
      </c>
      <c r="BN17" s="302" t="e" cm="1">
        <f t="array" aca="1" ref="BN17" ca="1">INDIRECT("'"&amp;$A$1&amp;"_DATA'!R"&amp;$A17&amp;"C"&amp;BN$1,FALSE)</f>
        <v>#REF!</v>
      </c>
      <c r="BO17" s="260" t="e" cm="1">
        <f t="array" aca="1" ref="BO17" ca="1">INDIRECT("'"&amp;$A$1&amp;"_DATA'!R"&amp;$A17&amp;"C"&amp;BO$1,FALSE)</f>
        <v>#REF!</v>
      </c>
      <c r="BP17" s="313" t="e" cm="1">
        <f t="array" aca="1" ref="BP17" ca="1">INDIRECT("'"&amp;$A$1&amp;"_DATA'!R"&amp;$A17&amp;"C"&amp;BP$1,FALSE)</f>
        <v>#REF!</v>
      </c>
      <c r="BQ17" s="309" t="e" cm="1">
        <f t="array" aca="1" ref="BQ17" ca="1">INDIRECT("'"&amp;$A$1&amp;"_DATA'!R"&amp;$A17&amp;"C"&amp;BQ$1,FALSE)</f>
        <v>#REF!</v>
      </c>
      <c r="BR17" s="262" t="e">
        <f t="shared" ref="BR17:BR25" ca="1" si="20">IF(AND(BP17&lt;&gt;"",BP17&lt;&gt;0),ROUNDDOWN(BS17/BQ17,3),"")</f>
        <v>#REF!</v>
      </c>
      <c r="BS17" s="310" t="e" cm="1">
        <f t="array" aca="1" ref="BS17" ca="1">INDIRECT("'"&amp;$A$1&amp;"_DATA'!R"&amp;$A17&amp;"C"&amp;BS$1,FALSE)</f>
        <v>#REF!</v>
      </c>
      <c r="BT17" s="263" t="e" cm="1">
        <f t="array" aca="1" ref="BT17" ca="1">INDIRECT("'"&amp;$A$1&amp;"_DATA'!R"&amp;$A17&amp;"C"&amp;BT$1,FALSE)</f>
        <v>#REF!</v>
      </c>
      <c r="BU17" s="321" t="s">
        <v>145</v>
      </c>
      <c r="BV17" s="766" t="e">
        <f ca="1">IF(BV27&lt;&gt;0,ROUNDDOWN(BV31/BV27,4),0)</f>
        <v>#REF!</v>
      </c>
      <c r="BW17" s="302" t="e" cm="1">
        <f t="array" aca="1" ref="BW17" ca="1">INDIRECT("'"&amp;$A$1&amp;"_DATA'!R"&amp;$A17&amp;"C"&amp;BW$1,FALSE)</f>
        <v>#REF!</v>
      </c>
      <c r="BX17" s="260" t="e" cm="1">
        <f t="array" aca="1" ref="BX17" ca="1">INDIRECT("'"&amp;$A$1&amp;"_DATA'!R"&amp;$A17&amp;"C"&amp;BX$1,FALSE)</f>
        <v>#REF!</v>
      </c>
      <c r="BY17" s="313" t="e" cm="1">
        <f t="array" aca="1" ref="BY17" ca="1">INDIRECT("'"&amp;$A$1&amp;"_DATA'!R"&amp;$A17&amp;"C"&amp;BY$1,FALSE)</f>
        <v>#REF!</v>
      </c>
      <c r="BZ17" s="309" t="e" cm="1">
        <f t="array" aca="1" ref="BZ17" ca="1">INDIRECT("'"&amp;$A$1&amp;"_DATA'!R"&amp;$A17&amp;"C"&amp;BZ$1,FALSE)</f>
        <v>#REF!</v>
      </c>
      <c r="CA17" s="262" t="e">
        <f t="shared" ref="CA17:CA25" ca="1" si="21">IF(AND(BY17&lt;&gt;"",BY17&lt;&gt;0),ROUNDDOWN(CB17/BZ17,3),"")</f>
        <v>#REF!</v>
      </c>
      <c r="CB17" s="310" t="e" cm="1">
        <f t="array" aca="1" ref="CB17" ca="1">INDIRECT("'"&amp;$A$1&amp;"_DATA'!R"&amp;$A17&amp;"C"&amp;CB$1,FALSE)</f>
        <v>#REF!</v>
      </c>
      <c r="CC17" s="263" t="e" cm="1">
        <f t="array" aca="1" ref="CC17" ca="1">INDIRECT("'"&amp;$A$1&amp;"_DATA'!R"&amp;$A17&amp;"C"&amp;CC$1,FALSE)</f>
        <v>#REF!</v>
      </c>
      <c r="CD17" s="302" t="e" cm="1">
        <f t="array" aca="1" ref="CD17" ca="1">INDIRECT("'"&amp;$A$1&amp;"_DATA'!R"&amp;$A17&amp;"C"&amp;CD$1,FALSE)</f>
        <v>#REF!</v>
      </c>
      <c r="CE17" s="260" t="e" cm="1">
        <f t="array" aca="1" ref="CE17" ca="1">INDIRECT("'"&amp;$A$1&amp;"_DATA'!R"&amp;$A17&amp;"C"&amp;CE$1,FALSE)</f>
        <v>#REF!</v>
      </c>
      <c r="CF17" s="313" t="e" cm="1">
        <f t="array" aca="1" ref="CF17" ca="1">INDIRECT("'"&amp;$A$1&amp;"_DATA'!R"&amp;$A17&amp;"C"&amp;CF$1,FALSE)</f>
        <v>#REF!</v>
      </c>
      <c r="CG17" s="309" t="e" cm="1">
        <f t="array" aca="1" ref="CG17" ca="1">INDIRECT("'"&amp;$A$1&amp;"_DATA'!R"&amp;$A17&amp;"C"&amp;CG$1,FALSE)</f>
        <v>#REF!</v>
      </c>
      <c r="CH17" s="262" t="e">
        <f t="shared" ref="CH17:CH25" ca="1" si="22">IF(AND(CF17&lt;&gt;"",CF17&lt;&gt;0),ROUNDDOWN(CI17/CG17,3),"")</f>
        <v>#REF!</v>
      </c>
      <c r="CI17" s="310" t="e" cm="1">
        <f t="array" aca="1" ref="CI17" ca="1">INDIRECT("'"&amp;$A$1&amp;"_DATA'!R"&amp;$A17&amp;"C"&amp;CI$1,FALSE)</f>
        <v>#REF!</v>
      </c>
      <c r="CJ17" s="263" t="e" cm="1">
        <f t="array" aca="1" ref="CJ17" ca="1">INDIRECT("'"&amp;$A$1&amp;"_DATA'!R"&amp;$A17&amp;"C"&amp;CJ$1,FALSE)</f>
        <v>#REF!</v>
      </c>
      <c r="CK17" s="302" t="e" cm="1">
        <f t="array" aca="1" ref="CK17" ca="1">INDIRECT("'"&amp;$A$1&amp;"_DATA'!R"&amp;$A17&amp;"C"&amp;CK$1,FALSE)</f>
        <v>#REF!</v>
      </c>
      <c r="CL17" s="260" t="e" cm="1">
        <f t="array" aca="1" ref="CL17" ca="1">INDIRECT("'"&amp;$A$1&amp;"_DATA'!R"&amp;$A17&amp;"C"&amp;CL$1,FALSE)</f>
        <v>#REF!</v>
      </c>
      <c r="CM17" s="313" t="e" cm="1">
        <f t="array" aca="1" ref="CM17" ca="1">INDIRECT("'"&amp;$A$1&amp;"_DATA'!R"&amp;$A17&amp;"C"&amp;CM$1,FALSE)</f>
        <v>#REF!</v>
      </c>
      <c r="CN17" s="309" t="e" cm="1">
        <f t="array" aca="1" ref="CN17" ca="1">INDIRECT("'"&amp;$A$1&amp;"_DATA'!R"&amp;$A17&amp;"C"&amp;CN$1,FALSE)</f>
        <v>#REF!</v>
      </c>
      <c r="CO17" s="262" t="e">
        <f t="shared" ref="CO17:CO25" ca="1" si="23">IF(AND(CM17&lt;&gt;"",CM17&lt;&gt;0),ROUNDDOWN(CP17/CN17,3),"")</f>
        <v>#REF!</v>
      </c>
      <c r="CP17" s="310" t="e" cm="1">
        <f t="array" aca="1" ref="CP17" ca="1">INDIRECT("'"&amp;$A$1&amp;"_DATA'!R"&amp;$A17&amp;"C"&amp;CP$1,FALSE)</f>
        <v>#REF!</v>
      </c>
      <c r="CQ17" s="263" t="e" cm="1">
        <f t="array" aca="1" ref="CQ17" ca="1">INDIRECT("'"&amp;$A$1&amp;"_DATA'!R"&amp;$A17&amp;"C"&amp;CQ$1,FALSE)</f>
        <v>#REF!</v>
      </c>
      <c r="CR17" s="321" t="s">
        <v>145</v>
      </c>
      <c r="CS17" s="766" t="e">
        <f ca="1">IF(CS27&lt;&gt;0,ROUNDDOWN(CS31/CS27,4),0)</f>
        <v>#REF!</v>
      </c>
      <c r="CT17" s="321" t="s">
        <v>145</v>
      </c>
      <c r="CU17" s="766" t="e">
        <f ca="1">IF(CU27&lt;&gt;0,ROUNDDOWN(CU31/CU27,4),0)</f>
        <v>#REF!</v>
      </c>
      <c r="CV17" s="321" t="s">
        <v>145</v>
      </c>
      <c r="CW17" s="766" t="e">
        <f ca="1">IF(CW27&lt;&gt;0,ROUNDDOWN(CW31/CW27,4),0)</f>
        <v>#REF!</v>
      </c>
      <c r="CX17" s="240"/>
    </row>
    <row r="18" spans="1:102" ht="16.5" x14ac:dyDescent="0.15">
      <c r="A18" s="433">
        <v>17</v>
      </c>
      <c r="B18" s="1966"/>
      <c r="C18" s="259" t="s">
        <v>35</v>
      </c>
      <c r="D18" s="302" t="e" cm="1">
        <f t="array" aca="1" ref="D18" ca="1">INDIRECT("'"&amp;$A$1&amp;"_DATA'!R"&amp;$A18&amp;"C"&amp;D$1,FALSE)</f>
        <v>#REF!</v>
      </c>
      <c r="E18" s="260" t="e" cm="1">
        <f t="array" aca="1" ref="E18" ca="1">INDIRECT("'"&amp;$A$1&amp;"_DATA'!R"&amp;$A18&amp;"C"&amp;E$1,FALSE)</f>
        <v>#REF!</v>
      </c>
      <c r="F18" s="313" t="e" cm="1">
        <f t="array" aca="1" ref="F18" ca="1">INDIRECT("'"&amp;$A$1&amp;"_DATA'!R"&amp;$A18&amp;"C"&amp;F$1,FALSE)</f>
        <v>#REF!</v>
      </c>
      <c r="G18" s="310" t="e" cm="1">
        <f t="array" aca="1" ref="G18" ca="1">INDIRECT("'"&amp;$A$1&amp;"_DATA'!R"&amp;$A18&amp;"C"&amp;G$1,FALSE)</f>
        <v>#REF!</v>
      </c>
      <c r="H18" s="262" t="e">
        <f t="shared" ca="1" si="12"/>
        <v>#REF!</v>
      </c>
      <c r="I18" s="310" t="e" cm="1">
        <f t="array" aca="1" ref="I18" ca="1">INDIRECT("'"&amp;$A$1&amp;"_DATA'!R"&amp;$A18&amp;"C"&amp;I$1,FALSE)</f>
        <v>#REF!</v>
      </c>
      <c r="J18" s="263" t="e" cm="1">
        <f t="array" aca="1" ref="J18" ca="1">INDIRECT("'"&amp;$A$1&amp;"_DATA'!R"&amp;$A18&amp;"C"&amp;J$1,FALSE)</f>
        <v>#REF!</v>
      </c>
      <c r="K18" s="302" t="e" cm="1">
        <f t="array" aca="1" ref="K18" ca="1">INDIRECT("'"&amp;$A$1&amp;"_DATA'!R"&amp;$A18&amp;"C"&amp;K$1,FALSE)</f>
        <v>#REF!</v>
      </c>
      <c r="L18" s="260" t="e" cm="1">
        <f t="array" aca="1" ref="L18" ca="1">INDIRECT("'"&amp;$A$1&amp;"_DATA'!R"&amp;$A18&amp;"C"&amp;L$1,FALSE)</f>
        <v>#REF!</v>
      </c>
      <c r="M18" s="313" t="e" cm="1">
        <f t="array" aca="1" ref="M18" ca="1">INDIRECT("'"&amp;$A$1&amp;"_DATA'!R"&amp;$A18&amp;"C"&amp;M$1,FALSE)</f>
        <v>#REF!</v>
      </c>
      <c r="N18" s="310" t="e" cm="1">
        <f t="array" aca="1" ref="N18" ca="1">INDIRECT("'"&amp;$A$1&amp;"_DATA'!R"&amp;$A18&amp;"C"&amp;N$1,FALSE)</f>
        <v>#REF!</v>
      </c>
      <c r="O18" s="262" t="e">
        <f t="shared" ca="1" si="13"/>
        <v>#REF!</v>
      </c>
      <c r="P18" s="310" t="e" cm="1">
        <f t="array" aca="1" ref="P18" ca="1">INDIRECT("'"&amp;$A$1&amp;"_DATA'!R"&amp;$A18&amp;"C"&amp;P$1,FALSE)</f>
        <v>#REF!</v>
      </c>
      <c r="Q18" s="263" t="e" cm="1">
        <f t="array" aca="1" ref="Q18" ca="1">INDIRECT("'"&amp;$A$1&amp;"_DATA'!R"&amp;$A18&amp;"C"&amp;Q$1,FALSE)</f>
        <v>#REF!</v>
      </c>
      <c r="R18" s="302" t="e" cm="1">
        <f t="array" aca="1" ref="R18" ca="1">INDIRECT("'"&amp;$A$1&amp;"_DATA'!R"&amp;$A18&amp;"C"&amp;R$1,FALSE)</f>
        <v>#REF!</v>
      </c>
      <c r="S18" s="260" t="e" cm="1">
        <f t="array" aca="1" ref="S18" ca="1">INDIRECT("'"&amp;$A$1&amp;"_DATA'!R"&amp;$A18&amp;"C"&amp;S$1,FALSE)</f>
        <v>#REF!</v>
      </c>
      <c r="T18" s="313" t="e" cm="1">
        <f t="array" aca="1" ref="T18" ca="1">INDIRECT("'"&amp;$A$1&amp;"_DATA'!R"&amp;$A18&amp;"C"&amp;T$1,FALSE)</f>
        <v>#REF!</v>
      </c>
      <c r="U18" s="310" t="e" cm="1">
        <f t="array" aca="1" ref="U18" ca="1">INDIRECT("'"&amp;$A$1&amp;"_DATA'!R"&amp;$A18&amp;"C"&amp;U$1,FALSE)</f>
        <v>#REF!</v>
      </c>
      <c r="V18" s="262" t="e">
        <f t="shared" ca="1" si="14"/>
        <v>#REF!</v>
      </c>
      <c r="W18" s="310" t="e" cm="1">
        <f t="array" aca="1" ref="W18" ca="1">INDIRECT("'"&amp;$A$1&amp;"_DATA'!R"&amp;$A18&amp;"C"&amp;W$1,FALSE)</f>
        <v>#REF!</v>
      </c>
      <c r="X18" s="263" t="e" cm="1">
        <f t="array" aca="1" ref="X18" ca="1">INDIRECT("'"&amp;$A$1&amp;"_DATA'!R"&amp;$A18&amp;"C"&amp;X$1,FALSE)</f>
        <v>#REF!</v>
      </c>
      <c r="Y18" s="322" t="s">
        <v>146</v>
      </c>
      <c r="Z18" s="767" t="e">
        <f ca="1">IF(Z28&lt;&gt;0,ROUNDDOWN(Z32/Z28,4),0)</f>
        <v>#REF!</v>
      </c>
      <c r="AA18" s="302" t="e" cm="1">
        <f t="array" aca="1" ref="AA18" ca="1">INDIRECT("'"&amp;$A$1&amp;"_DATA'!R"&amp;$A18&amp;"C"&amp;AA$1,FALSE)</f>
        <v>#REF!</v>
      </c>
      <c r="AB18" s="260" t="e" cm="1">
        <f t="array" aca="1" ref="AB18" ca="1">INDIRECT("'"&amp;$A$1&amp;"_DATA'!R"&amp;$A18&amp;"C"&amp;AB$1,FALSE)</f>
        <v>#REF!</v>
      </c>
      <c r="AC18" s="313" t="e" cm="1">
        <f t="array" aca="1" ref="AC18" ca="1">INDIRECT("'"&amp;$A$1&amp;"_DATA'!R"&amp;$A18&amp;"C"&amp;AC$1,FALSE)</f>
        <v>#REF!</v>
      </c>
      <c r="AD18" s="310" t="e" cm="1">
        <f t="array" aca="1" ref="AD18" ca="1">INDIRECT("'"&amp;$A$1&amp;"_DATA'!R"&amp;$A18&amp;"C"&amp;AD$1,FALSE)</f>
        <v>#REF!</v>
      </c>
      <c r="AE18" s="262" t="e">
        <f t="shared" ca="1" si="15"/>
        <v>#REF!</v>
      </c>
      <c r="AF18" s="310" t="e" cm="1">
        <f t="array" aca="1" ref="AF18" ca="1">INDIRECT("'"&amp;$A$1&amp;"_DATA'!R"&amp;$A18&amp;"C"&amp;AF$1,FALSE)</f>
        <v>#REF!</v>
      </c>
      <c r="AG18" s="263" t="e" cm="1">
        <f t="array" aca="1" ref="AG18" ca="1">INDIRECT("'"&amp;$A$1&amp;"_DATA'!R"&amp;$A18&amp;"C"&amp;AG$1,FALSE)</f>
        <v>#REF!</v>
      </c>
      <c r="AH18" s="302" t="e" cm="1">
        <f t="array" aca="1" ref="AH18" ca="1">INDIRECT("'"&amp;$A$1&amp;"_DATA'!R"&amp;$A18&amp;"C"&amp;AH$1,FALSE)</f>
        <v>#REF!</v>
      </c>
      <c r="AI18" s="260" t="e" cm="1">
        <f t="array" aca="1" ref="AI18" ca="1">INDIRECT("'"&amp;$A$1&amp;"_DATA'!R"&amp;$A18&amp;"C"&amp;AI$1,FALSE)</f>
        <v>#REF!</v>
      </c>
      <c r="AJ18" s="313" t="e" cm="1">
        <f t="array" aca="1" ref="AJ18" ca="1">INDIRECT("'"&amp;$A$1&amp;"_DATA'!R"&amp;$A18&amp;"C"&amp;AJ$1,FALSE)</f>
        <v>#REF!</v>
      </c>
      <c r="AK18" s="310" t="e" cm="1">
        <f t="array" aca="1" ref="AK18" ca="1">INDIRECT("'"&amp;$A$1&amp;"_DATA'!R"&amp;$A18&amp;"C"&amp;AK$1,FALSE)</f>
        <v>#REF!</v>
      </c>
      <c r="AL18" s="262" t="e">
        <f t="shared" ca="1" si="16"/>
        <v>#REF!</v>
      </c>
      <c r="AM18" s="310" t="e" cm="1">
        <f t="array" aca="1" ref="AM18" ca="1">INDIRECT("'"&amp;$A$1&amp;"_DATA'!R"&amp;$A18&amp;"C"&amp;AM$1,FALSE)</f>
        <v>#REF!</v>
      </c>
      <c r="AN18" s="263" t="e" cm="1">
        <f t="array" aca="1" ref="AN18" ca="1">INDIRECT("'"&amp;$A$1&amp;"_DATA'!R"&amp;$A18&amp;"C"&amp;AN$1,FALSE)</f>
        <v>#REF!</v>
      </c>
      <c r="AO18" s="302" t="e" cm="1">
        <f t="array" aca="1" ref="AO18" ca="1">INDIRECT("'"&amp;$A$1&amp;"_DATA'!R"&amp;$A18&amp;"C"&amp;AO$1,FALSE)</f>
        <v>#REF!</v>
      </c>
      <c r="AP18" s="260" t="e" cm="1">
        <f t="array" aca="1" ref="AP18" ca="1">INDIRECT("'"&amp;$A$1&amp;"_DATA'!R"&amp;$A18&amp;"C"&amp;AP$1,FALSE)</f>
        <v>#REF!</v>
      </c>
      <c r="AQ18" s="313" t="e" cm="1">
        <f t="array" aca="1" ref="AQ18" ca="1">INDIRECT("'"&amp;$A$1&amp;"_DATA'!R"&amp;$A18&amp;"C"&amp;AQ$1,FALSE)</f>
        <v>#REF!</v>
      </c>
      <c r="AR18" s="310" t="e" cm="1">
        <f t="array" aca="1" ref="AR18" ca="1">INDIRECT("'"&amp;$A$1&amp;"_DATA'!R"&amp;$A18&amp;"C"&amp;AR$1,FALSE)</f>
        <v>#REF!</v>
      </c>
      <c r="AS18" s="262" t="e">
        <f t="shared" ca="1" si="17"/>
        <v>#REF!</v>
      </c>
      <c r="AT18" s="310" t="e" cm="1">
        <f t="array" aca="1" ref="AT18" ca="1">INDIRECT("'"&amp;$A$1&amp;"_DATA'!R"&amp;$A18&amp;"C"&amp;AT$1,FALSE)</f>
        <v>#REF!</v>
      </c>
      <c r="AU18" s="263" t="e" cm="1">
        <f t="array" aca="1" ref="AU18" ca="1">INDIRECT("'"&amp;$A$1&amp;"_DATA'!R"&amp;$A18&amp;"C"&amp;AU$1,FALSE)</f>
        <v>#REF!</v>
      </c>
      <c r="AV18" s="322" t="s">
        <v>146</v>
      </c>
      <c r="AW18" s="767" t="e">
        <f ca="1">IF(AW28&lt;&gt;0,ROUNDDOWN(AW32/AW28,4),0)</f>
        <v>#REF!</v>
      </c>
      <c r="AX18" s="322" t="s">
        <v>146</v>
      </c>
      <c r="AY18" s="767" t="e">
        <f ca="1">IF(AY28&lt;&gt;0,ROUNDDOWN(AY32/AY28,4),0)</f>
        <v>#REF!</v>
      </c>
      <c r="AZ18" s="302" t="e" cm="1">
        <f t="array" aca="1" ref="AZ18" ca="1">INDIRECT("'"&amp;$A$1&amp;"_DATA'!R"&amp;$A18&amp;"C"&amp;AZ$1,FALSE)</f>
        <v>#REF!</v>
      </c>
      <c r="BA18" s="260" t="e" cm="1">
        <f t="array" aca="1" ref="BA18" ca="1">INDIRECT("'"&amp;$A$1&amp;"_DATA'!R"&amp;$A18&amp;"C"&amp;BA$1,FALSE)</f>
        <v>#REF!</v>
      </c>
      <c r="BB18" s="313" t="e" cm="1">
        <f t="array" aca="1" ref="BB18" ca="1">INDIRECT("'"&amp;$A$1&amp;"_DATA'!R"&amp;$A18&amp;"C"&amp;BB$1,FALSE)</f>
        <v>#REF!</v>
      </c>
      <c r="BC18" s="310" t="e" cm="1">
        <f t="array" aca="1" ref="BC18" ca="1">INDIRECT("'"&amp;$A$1&amp;"_DATA'!R"&amp;$A18&amp;"C"&amp;BC$1,FALSE)</f>
        <v>#REF!</v>
      </c>
      <c r="BD18" s="262" t="e">
        <f t="shared" ca="1" si="18"/>
        <v>#REF!</v>
      </c>
      <c r="BE18" s="310" t="e" cm="1">
        <f t="array" aca="1" ref="BE18" ca="1">INDIRECT("'"&amp;$A$1&amp;"_DATA'!R"&amp;$A18&amp;"C"&amp;BE$1,FALSE)</f>
        <v>#REF!</v>
      </c>
      <c r="BF18" s="263" t="e" cm="1">
        <f t="array" aca="1" ref="BF18" ca="1">INDIRECT("'"&amp;$A$1&amp;"_DATA'!R"&amp;$A18&amp;"C"&amp;BF$1,FALSE)</f>
        <v>#REF!</v>
      </c>
      <c r="BG18" s="302" t="e" cm="1">
        <f t="array" aca="1" ref="BG18" ca="1">INDIRECT("'"&amp;$A$1&amp;"_DATA'!R"&amp;$A18&amp;"C"&amp;BG$1,FALSE)</f>
        <v>#REF!</v>
      </c>
      <c r="BH18" s="260" t="e" cm="1">
        <f t="array" aca="1" ref="BH18" ca="1">INDIRECT("'"&amp;$A$1&amp;"_DATA'!R"&amp;$A18&amp;"C"&amp;BH$1,FALSE)</f>
        <v>#REF!</v>
      </c>
      <c r="BI18" s="313" t="e" cm="1">
        <f t="array" aca="1" ref="BI18" ca="1">INDIRECT("'"&amp;$A$1&amp;"_DATA'!R"&amp;$A18&amp;"C"&amp;BI$1,FALSE)</f>
        <v>#REF!</v>
      </c>
      <c r="BJ18" s="310" t="e" cm="1">
        <f t="array" aca="1" ref="BJ18" ca="1">INDIRECT("'"&amp;$A$1&amp;"_DATA'!R"&amp;$A18&amp;"C"&amp;BJ$1,FALSE)</f>
        <v>#REF!</v>
      </c>
      <c r="BK18" s="262" t="e">
        <f t="shared" ca="1" si="19"/>
        <v>#REF!</v>
      </c>
      <c r="BL18" s="310" t="e" cm="1">
        <f t="array" aca="1" ref="BL18" ca="1">INDIRECT("'"&amp;$A$1&amp;"_DATA'!R"&amp;$A18&amp;"C"&amp;BL$1,FALSE)</f>
        <v>#REF!</v>
      </c>
      <c r="BM18" s="263" t="e" cm="1">
        <f t="array" aca="1" ref="BM18" ca="1">INDIRECT("'"&amp;$A$1&amp;"_DATA'!R"&amp;$A18&amp;"C"&amp;BM$1,FALSE)</f>
        <v>#REF!</v>
      </c>
      <c r="BN18" s="302" t="e" cm="1">
        <f t="array" aca="1" ref="BN18" ca="1">INDIRECT("'"&amp;$A$1&amp;"_DATA'!R"&amp;$A18&amp;"C"&amp;BN$1,FALSE)</f>
        <v>#REF!</v>
      </c>
      <c r="BO18" s="260" t="e" cm="1">
        <f t="array" aca="1" ref="BO18" ca="1">INDIRECT("'"&amp;$A$1&amp;"_DATA'!R"&amp;$A18&amp;"C"&amp;BO$1,FALSE)</f>
        <v>#REF!</v>
      </c>
      <c r="BP18" s="313" t="e" cm="1">
        <f t="array" aca="1" ref="BP18" ca="1">INDIRECT("'"&amp;$A$1&amp;"_DATA'!R"&amp;$A18&amp;"C"&amp;BP$1,FALSE)</f>
        <v>#REF!</v>
      </c>
      <c r="BQ18" s="310" t="e" cm="1">
        <f t="array" aca="1" ref="BQ18" ca="1">INDIRECT("'"&amp;$A$1&amp;"_DATA'!R"&amp;$A18&amp;"C"&amp;BQ$1,FALSE)</f>
        <v>#REF!</v>
      </c>
      <c r="BR18" s="262" t="e">
        <f t="shared" ca="1" si="20"/>
        <v>#REF!</v>
      </c>
      <c r="BS18" s="310" t="e" cm="1">
        <f t="array" aca="1" ref="BS18" ca="1">INDIRECT("'"&amp;$A$1&amp;"_DATA'!R"&amp;$A18&amp;"C"&amp;BS$1,FALSE)</f>
        <v>#REF!</v>
      </c>
      <c r="BT18" s="263" t="e" cm="1">
        <f t="array" aca="1" ref="BT18" ca="1">INDIRECT("'"&amp;$A$1&amp;"_DATA'!R"&amp;$A18&amp;"C"&amp;BT$1,FALSE)</f>
        <v>#REF!</v>
      </c>
      <c r="BU18" s="322" t="s">
        <v>146</v>
      </c>
      <c r="BV18" s="767" t="e">
        <f ca="1">IF(BV28&lt;&gt;0,ROUNDDOWN(BV32/BV28,4),0)</f>
        <v>#REF!</v>
      </c>
      <c r="BW18" s="302" t="e" cm="1">
        <f t="array" aca="1" ref="BW18" ca="1">INDIRECT("'"&amp;$A$1&amp;"_DATA'!R"&amp;$A18&amp;"C"&amp;BW$1,FALSE)</f>
        <v>#REF!</v>
      </c>
      <c r="BX18" s="260" t="e" cm="1">
        <f t="array" aca="1" ref="BX18" ca="1">INDIRECT("'"&amp;$A$1&amp;"_DATA'!R"&amp;$A18&amp;"C"&amp;BX$1,FALSE)</f>
        <v>#REF!</v>
      </c>
      <c r="BY18" s="313" t="e" cm="1">
        <f t="array" aca="1" ref="BY18" ca="1">INDIRECT("'"&amp;$A$1&amp;"_DATA'!R"&amp;$A18&amp;"C"&amp;BY$1,FALSE)</f>
        <v>#REF!</v>
      </c>
      <c r="BZ18" s="310" t="e" cm="1">
        <f t="array" aca="1" ref="BZ18" ca="1">INDIRECT("'"&amp;$A$1&amp;"_DATA'!R"&amp;$A18&amp;"C"&amp;BZ$1,FALSE)</f>
        <v>#REF!</v>
      </c>
      <c r="CA18" s="262" t="e">
        <f t="shared" ca="1" si="21"/>
        <v>#REF!</v>
      </c>
      <c r="CB18" s="310" t="e" cm="1">
        <f t="array" aca="1" ref="CB18" ca="1">INDIRECT("'"&amp;$A$1&amp;"_DATA'!R"&amp;$A18&amp;"C"&amp;CB$1,FALSE)</f>
        <v>#REF!</v>
      </c>
      <c r="CC18" s="263" t="e" cm="1">
        <f t="array" aca="1" ref="CC18" ca="1">INDIRECT("'"&amp;$A$1&amp;"_DATA'!R"&amp;$A18&amp;"C"&amp;CC$1,FALSE)</f>
        <v>#REF!</v>
      </c>
      <c r="CD18" s="302" t="e" cm="1">
        <f t="array" aca="1" ref="CD18" ca="1">INDIRECT("'"&amp;$A$1&amp;"_DATA'!R"&amp;$A18&amp;"C"&amp;CD$1,FALSE)</f>
        <v>#REF!</v>
      </c>
      <c r="CE18" s="260" t="e" cm="1">
        <f t="array" aca="1" ref="CE18" ca="1">INDIRECT("'"&amp;$A$1&amp;"_DATA'!R"&amp;$A18&amp;"C"&amp;CE$1,FALSE)</f>
        <v>#REF!</v>
      </c>
      <c r="CF18" s="313" t="e" cm="1">
        <f t="array" aca="1" ref="CF18" ca="1">INDIRECT("'"&amp;$A$1&amp;"_DATA'!R"&amp;$A18&amp;"C"&amp;CF$1,FALSE)</f>
        <v>#REF!</v>
      </c>
      <c r="CG18" s="310" t="e" cm="1">
        <f t="array" aca="1" ref="CG18" ca="1">INDIRECT("'"&amp;$A$1&amp;"_DATA'!R"&amp;$A18&amp;"C"&amp;CG$1,FALSE)</f>
        <v>#REF!</v>
      </c>
      <c r="CH18" s="262" t="e">
        <f t="shared" ca="1" si="22"/>
        <v>#REF!</v>
      </c>
      <c r="CI18" s="310" t="e" cm="1">
        <f t="array" aca="1" ref="CI18" ca="1">INDIRECT("'"&amp;$A$1&amp;"_DATA'!R"&amp;$A18&amp;"C"&amp;CI$1,FALSE)</f>
        <v>#REF!</v>
      </c>
      <c r="CJ18" s="263" t="e" cm="1">
        <f t="array" aca="1" ref="CJ18" ca="1">INDIRECT("'"&amp;$A$1&amp;"_DATA'!R"&amp;$A18&amp;"C"&amp;CJ$1,FALSE)</f>
        <v>#REF!</v>
      </c>
      <c r="CK18" s="302" t="e" cm="1">
        <f t="array" aca="1" ref="CK18" ca="1">INDIRECT("'"&amp;$A$1&amp;"_DATA'!R"&amp;$A18&amp;"C"&amp;CK$1,FALSE)</f>
        <v>#REF!</v>
      </c>
      <c r="CL18" s="260" t="e" cm="1">
        <f t="array" aca="1" ref="CL18" ca="1">INDIRECT("'"&amp;$A$1&amp;"_DATA'!R"&amp;$A18&amp;"C"&amp;CL$1,FALSE)</f>
        <v>#REF!</v>
      </c>
      <c r="CM18" s="313" t="e" cm="1">
        <f t="array" aca="1" ref="CM18" ca="1">INDIRECT("'"&amp;$A$1&amp;"_DATA'!R"&amp;$A18&amp;"C"&amp;CM$1,FALSE)</f>
        <v>#REF!</v>
      </c>
      <c r="CN18" s="310" t="e" cm="1">
        <f t="array" aca="1" ref="CN18" ca="1">INDIRECT("'"&amp;$A$1&amp;"_DATA'!R"&amp;$A18&amp;"C"&amp;CN$1,FALSE)</f>
        <v>#REF!</v>
      </c>
      <c r="CO18" s="262" t="e">
        <f t="shared" ca="1" si="23"/>
        <v>#REF!</v>
      </c>
      <c r="CP18" s="310" t="e" cm="1">
        <f t="array" aca="1" ref="CP18" ca="1">INDIRECT("'"&amp;$A$1&amp;"_DATA'!R"&amp;$A18&amp;"C"&amp;CP$1,FALSE)</f>
        <v>#REF!</v>
      </c>
      <c r="CQ18" s="263" t="e" cm="1">
        <f t="array" aca="1" ref="CQ18" ca="1">INDIRECT("'"&amp;$A$1&amp;"_DATA'!R"&amp;$A18&amp;"C"&amp;CQ$1,FALSE)</f>
        <v>#REF!</v>
      </c>
      <c r="CR18" s="322" t="s">
        <v>146</v>
      </c>
      <c r="CS18" s="767" t="e">
        <f ca="1">IF(CS28&lt;&gt;0,ROUNDDOWN(CS32/CS28,4),0)</f>
        <v>#REF!</v>
      </c>
      <c r="CT18" s="322" t="s">
        <v>146</v>
      </c>
      <c r="CU18" s="767" t="e">
        <f ca="1">IF(CU28&lt;&gt;0,ROUNDDOWN(CU32/CU28,4),0)</f>
        <v>#REF!</v>
      </c>
      <c r="CV18" s="322" t="s">
        <v>146</v>
      </c>
      <c r="CW18" s="767" t="e">
        <f ca="1">IF(CW28&lt;&gt;0,ROUNDDOWN(CW32/CW28,4),0)</f>
        <v>#REF!</v>
      </c>
      <c r="CX18" s="240"/>
    </row>
    <row r="19" spans="1:102" ht="16.5" x14ac:dyDescent="0.15">
      <c r="A19" s="433">
        <v>18</v>
      </c>
      <c r="B19" s="1966"/>
      <c r="C19" s="259" t="s">
        <v>36</v>
      </c>
      <c r="D19" s="302" t="e" cm="1">
        <f t="array" aca="1" ref="D19" ca="1">INDIRECT("'"&amp;$A$1&amp;"_DATA'!R"&amp;$A19&amp;"C"&amp;D$1,FALSE)</f>
        <v>#REF!</v>
      </c>
      <c r="E19" s="260" t="e" cm="1">
        <f t="array" aca="1" ref="E19" ca="1">INDIRECT("'"&amp;$A$1&amp;"_DATA'!R"&amp;$A19&amp;"C"&amp;E$1,FALSE)</f>
        <v>#REF!</v>
      </c>
      <c r="F19" s="313" t="e" cm="1">
        <f t="array" aca="1" ref="F19" ca="1">INDIRECT("'"&amp;$A$1&amp;"_DATA'!R"&amp;$A19&amp;"C"&amp;F$1,FALSE)</f>
        <v>#REF!</v>
      </c>
      <c r="G19" s="310" t="e" cm="1">
        <f t="array" aca="1" ref="G19" ca="1">INDIRECT("'"&amp;$A$1&amp;"_DATA'!R"&amp;$A19&amp;"C"&amp;G$1,FALSE)</f>
        <v>#REF!</v>
      </c>
      <c r="H19" s="262" t="e">
        <f t="shared" ca="1" si="12"/>
        <v>#REF!</v>
      </c>
      <c r="I19" s="310" t="e" cm="1">
        <f t="array" aca="1" ref="I19" ca="1">INDIRECT("'"&amp;$A$1&amp;"_DATA'!R"&amp;$A19&amp;"C"&amp;I$1,FALSE)</f>
        <v>#REF!</v>
      </c>
      <c r="J19" s="263" t="e" cm="1">
        <f t="array" aca="1" ref="J19" ca="1">INDIRECT("'"&amp;$A$1&amp;"_DATA'!R"&amp;$A19&amp;"C"&amp;J$1,FALSE)</f>
        <v>#REF!</v>
      </c>
      <c r="K19" s="302" t="e" cm="1">
        <f t="array" aca="1" ref="K19" ca="1">INDIRECT("'"&amp;$A$1&amp;"_DATA'!R"&amp;$A19&amp;"C"&amp;K$1,FALSE)</f>
        <v>#REF!</v>
      </c>
      <c r="L19" s="260" t="e" cm="1">
        <f t="array" aca="1" ref="L19" ca="1">INDIRECT("'"&amp;$A$1&amp;"_DATA'!R"&amp;$A19&amp;"C"&amp;L$1,FALSE)</f>
        <v>#REF!</v>
      </c>
      <c r="M19" s="313" t="e" cm="1">
        <f t="array" aca="1" ref="M19" ca="1">INDIRECT("'"&amp;$A$1&amp;"_DATA'!R"&amp;$A19&amp;"C"&amp;M$1,FALSE)</f>
        <v>#REF!</v>
      </c>
      <c r="N19" s="310" t="e" cm="1">
        <f t="array" aca="1" ref="N19" ca="1">INDIRECT("'"&amp;$A$1&amp;"_DATA'!R"&amp;$A19&amp;"C"&amp;N$1,FALSE)</f>
        <v>#REF!</v>
      </c>
      <c r="O19" s="262" t="e">
        <f t="shared" ca="1" si="13"/>
        <v>#REF!</v>
      </c>
      <c r="P19" s="310" t="e" cm="1">
        <f t="array" aca="1" ref="P19" ca="1">INDIRECT("'"&amp;$A$1&amp;"_DATA'!R"&amp;$A19&amp;"C"&amp;P$1,FALSE)</f>
        <v>#REF!</v>
      </c>
      <c r="Q19" s="263" t="e" cm="1">
        <f t="array" aca="1" ref="Q19" ca="1">INDIRECT("'"&amp;$A$1&amp;"_DATA'!R"&amp;$A19&amp;"C"&amp;Q$1,FALSE)</f>
        <v>#REF!</v>
      </c>
      <c r="R19" s="302" t="e" cm="1">
        <f t="array" aca="1" ref="R19" ca="1">INDIRECT("'"&amp;$A$1&amp;"_DATA'!R"&amp;$A19&amp;"C"&amp;R$1,FALSE)</f>
        <v>#REF!</v>
      </c>
      <c r="S19" s="260" t="e" cm="1">
        <f t="array" aca="1" ref="S19" ca="1">INDIRECT("'"&amp;$A$1&amp;"_DATA'!R"&amp;$A19&amp;"C"&amp;S$1,FALSE)</f>
        <v>#REF!</v>
      </c>
      <c r="T19" s="313" t="e" cm="1">
        <f t="array" aca="1" ref="T19" ca="1">INDIRECT("'"&amp;$A$1&amp;"_DATA'!R"&amp;$A19&amp;"C"&amp;T$1,FALSE)</f>
        <v>#REF!</v>
      </c>
      <c r="U19" s="310" t="e" cm="1">
        <f t="array" aca="1" ref="U19" ca="1">INDIRECT("'"&amp;$A$1&amp;"_DATA'!R"&amp;$A19&amp;"C"&amp;U$1,FALSE)</f>
        <v>#REF!</v>
      </c>
      <c r="V19" s="262" t="e">
        <f t="shared" ca="1" si="14"/>
        <v>#REF!</v>
      </c>
      <c r="W19" s="310" t="e" cm="1">
        <f t="array" aca="1" ref="W19" ca="1">INDIRECT("'"&amp;$A$1&amp;"_DATA'!R"&amp;$A19&amp;"C"&amp;W$1,FALSE)</f>
        <v>#REF!</v>
      </c>
      <c r="X19" s="263" t="e" cm="1">
        <f t="array" aca="1" ref="X19" ca="1">INDIRECT("'"&amp;$A$1&amp;"_DATA'!R"&amp;$A19&amp;"C"&amp;X$1,FALSE)</f>
        <v>#REF!</v>
      </c>
      <c r="Y19" s="331" t="s">
        <v>143</v>
      </c>
      <c r="Z19" s="709" t="e">
        <f ca="1">ROUNDDOWN(Z18/Z17,4)</f>
        <v>#REF!</v>
      </c>
      <c r="AA19" s="302" t="e" cm="1">
        <f t="array" aca="1" ref="AA19" ca="1">INDIRECT("'"&amp;$A$1&amp;"_DATA'!R"&amp;$A19&amp;"C"&amp;AA$1,FALSE)</f>
        <v>#REF!</v>
      </c>
      <c r="AB19" s="260" t="e" cm="1">
        <f t="array" aca="1" ref="AB19" ca="1">INDIRECT("'"&amp;$A$1&amp;"_DATA'!R"&amp;$A19&amp;"C"&amp;AB$1,FALSE)</f>
        <v>#REF!</v>
      </c>
      <c r="AC19" s="313" t="e" cm="1">
        <f t="array" aca="1" ref="AC19" ca="1">INDIRECT("'"&amp;$A$1&amp;"_DATA'!R"&amp;$A19&amp;"C"&amp;AC$1,FALSE)</f>
        <v>#REF!</v>
      </c>
      <c r="AD19" s="310" t="e" cm="1">
        <f t="array" aca="1" ref="AD19" ca="1">INDIRECT("'"&amp;$A$1&amp;"_DATA'!R"&amp;$A19&amp;"C"&amp;AD$1,FALSE)</f>
        <v>#REF!</v>
      </c>
      <c r="AE19" s="262" t="e">
        <f t="shared" ca="1" si="15"/>
        <v>#REF!</v>
      </c>
      <c r="AF19" s="310" t="e" cm="1">
        <f t="array" aca="1" ref="AF19" ca="1">INDIRECT("'"&amp;$A$1&amp;"_DATA'!R"&amp;$A19&amp;"C"&amp;AF$1,FALSE)</f>
        <v>#REF!</v>
      </c>
      <c r="AG19" s="263" t="e" cm="1">
        <f t="array" aca="1" ref="AG19" ca="1">INDIRECT("'"&amp;$A$1&amp;"_DATA'!R"&amp;$A19&amp;"C"&amp;AG$1,FALSE)</f>
        <v>#REF!</v>
      </c>
      <c r="AH19" s="302" t="e" cm="1">
        <f t="array" aca="1" ref="AH19" ca="1">INDIRECT("'"&amp;$A$1&amp;"_DATA'!R"&amp;$A19&amp;"C"&amp;AH$1,FALSE)</f>
        <v>#REF!</v>
      </c>
      <c r="AI19" s="260" t="e" cm="1">
        <f t="array" aca="1" ref="AI19" ca="1">INDIRECT("'"&amp;$A$1&amp;"_DATA'!R"&amp;$A19&amp;"C"&amp;AI$1,FALSE)</f>
        <v>#REF!</v>
      </c>
      <c r="AJ19" s="313" t="e" cm="1">
        <f t="array" aca="1" ref="AJ19" ca="1">INDIRECT("'"&amp;$A$1&amp;"_DATA'!R"&amp;$A19&amp;"C"&amp;AJ$1,FALSE)</f>
        <v>#REF!</v>
      </c>
      <c r="AK19" s="310" t="e" cm="1">
        <f t="array" aca="1" ref="AK19" ca="1">INDIRECT("'"&amp;$A$1&amp;"_DATA'!R"&amp;$A19&amp;"C"&amp;AK$1,FALSE)</f>
        <v>#REF!</v>
      </c>
      <c r="AL19" s="262" t="e">
        <f t="shared" ca="1" si="16"/>
        <v>#REF!</v>
      </c>
      <c r="AM19" s="310" t="e" cm="1">
        <f t="array" aca="1" ref="AM19" ca="1">INDIRECT("'"&amp;$A$1&amp;"_DATA'!R"&amp;$A19&amp;"C"&amp;AM$1,FALSE)</f>
        <v>#REF!</v>
      </c>
      <c r="AN19" s="263" t="e" cm="1">
        <f t="array" aca="1" ref="AN19" ca="1">INDIRECT("'"&amp;$A$1&amp;"_DATA'!R"&amp;$A19&amp;"C"&amp;AN$1,FALSE)</f>
        <v>#REF!</v>
      </c>
      <c r="AO19" s="302" t="e" cm="1">
        <f t="array" aca="1" ref="AO19" ca="1">INDIRECT("'"&amp;$A$1&amp;"_DATA'!R"&amp;$A19&amp;"C"&amp;AO$1,FALSE)</f>
        <v>#REF!</v>
      </c>
      <c r="AP19" s="260" t="e" cm="1">
        <f t="array" aca="1" ref="AP19" ca="1">INDIRECT("'"&amp;$A$1&amp;"_DATA'!R"&amp;$A19&amp;"C"&amp;AP$1,FALSE)</f>
        <v>#REF!</v>
      </c>
      <c r="AQ19" s="313" t="e" cm="1">
        <f t="array" aca="1" ref="AQ19" ca="1">INDIRECT("'"&amp;$A$1&amp;"_DATA'!R"&amp;$A19&amp;"C"&amp;AQ$1,FALSE)</f>
        <v>#REF!</v>
      </c>
      <c r="AR19" s="310" t="e" cm="1">
        <f t="array" aca="1" ref="AR19" ca="1">INDIRECT("'"&amp;$A$1&amp;"_DATA'!R"&amp;$A19&amp;"C"&amp;AR$1,FALSE)</f>
        <v>#REF!</v>
      </c>
      <c r="AS19" s="262" t="e">
        <f t="shared" ca="1" si="17"/>
        <v>#REF!</v>
      </c>
      <c r="AT19" s="310" t="e" cm="1">
        <f t="array" aca="1" ref="AT19" ca="1">INDIRECT("'"&amp;$A$1&amp;"_DATA'!R"&amp;$A19&amp;"C"&amp;AT$1,FALSE)</f>
        <v>#REF!</v>
      </c>
      <c r="AU19" s="263" t="e" cm="1">
        <f t="array" aca="1" ref="AU19" ca="1">INDIRECT("'"&amp;$A$1&amp;"_DATA'!R"&amp;$A19&amp;"C"&amp;AU$1,FALSE)</f>
        <v>#REF!</v>
      </c>
      <c r="AV19" s="331" t="s">
        <v>143</v>
      </c>
      <c r="AW19" s="709" t="e">
        <f ca="1">ROUNDDOWN(AW18/AW17,4)</f>
        <v>#REF!</v>
      </c>
      <c r="AX19" s="331" t="s">
        <v>143</v>
      </c>
      <c r="AY19" s="709" t="e">
        <f ca="1">ROUNDDOWN(AY18/AY17,4)</f>
        <v>#REF!</v>
      </c>
      <c r="AZ19" s="302" t="e" cm="1">
        <f t="array" aca="1" ref="AZ19" ca="1">INDIRECT("'"&amp;$A$1&amp;"_DATA'!R"&amp;$A19&amp;"C"&amp;AZ$1,FALSE)</f>
        <v>#REF!</v>
      </c>
      <c r="BA19" s="260" t="e" cm="1">
        <f t="array" aca="1" ref="BA19" ca="1">INDIRECT("'"&amp;$A$1&amp;"_DATA'!R"&amp;$A19&amp;"C"&amp;BA$1,FALSE)</f>
        <v>#REF!</v>
      </c>
      <c r="BB19" s="313" t="e" cm="1">
        <f t="array" aca="1" ref="BB19" ca="1">INDIRECT("'"&amp;$A$1&amp;"_DATA'!R"&amp;$A19&amp;"C"&amp;BB$1,FALSE)</f>
        <v>#REF!</v>
      </c>
      <c r="BC19" s="310" t="e" cm="1">
        <f t="array" aca="1" ref="BC19" ca="1">INDIRECT("'"&amp;$A$1&amp;"_DATA'!R"&amp;$A19&amp;"C"&amp;BC$1,FALSE)</f>
        <v>#REF!</v>
      </c>
      <c r="BD19" s="262" t="e">
        <f t="shared" ca="1" si="18"/>
        <v>#REF!</v>
      </c>
      <c r="BE19" s="310" t="e" cm="1">
        <f t="array" aca="1" ref="BE19" ca="1">INDIRECT("'"&amp;$A$1&amp;"_DATA'!R"&amp;$A19&amp;"C"&amp;BE$1,FALSE)</f>
        <v>#REF!</v>
      </c>
      <c r="BF19" s="263" t="e" cm="1">
        <f t="array" aca="1" ref="BF19" ca="1">INDIRECT("'"&amp;$A$1&amp;"_DATA'!R"&amp;$A19&amp;"C"&amp;BF$1,FALSE)</f>
        <v>#REF!</v>
      </c>
      <c r="BG19" s="302" t="e" cm="1">
        <f t="array" aca="1" ref="BG19" ca="1">INDIRECT("'"&amp;$A$1&amp;"_DATA'!R"&amp;$A19&amp;"C"&amp;BG$1,FALSE)</f>
        <v>#REF!</v>
      </c>
      <c r="BH19" s="260" t="e" cm="1">
        <f t="array" aca="1" ref="BH19" ca="1">INDIRECT("'"&amp;$A$1&amp;"_DATA'!R"&amp;$A19&amp;"C"&amp;BH$1,FALSE)</f>
        <v>#REF!</v>
      </c>
      <c r="BI19" s="313" t="e" cm="1">
        <f t="array" aca="1" ref="BI19" ca="1">INDIRECT("'"&amp;$A$1&amp;"_DATA'!R"&amp;$A19&amp;"C"&amp;BI$1,FALSE)</f>
        <v>#REF!</v>
      </c>
      <c r="BJ19" s="310" t="e" cm="1">
        <f t="array" aca="1" ref="BJ19" ca="1">INDIRECT("'"&amp;$A$1&amp;"_DATA'!R"&amp;$A19&amp;"C"&amp;BJ$1,FALSE)</f>
        <v>#REF!</v>
      </c>
      <c r="BK19" s="262" t="e">
        <f t="shared" ca="1" si="19"/>
        <v>#REF!</v>
      </c>
      <c r="BL19" s="310" t="e" cm="1">
        <f t="array" aca="1" ref="BL19" ca="1">INDIRECT("'"&amp;$A$1&amp;"_DATA'!R"&amp;$A19&amp;"C"&amp;BL$1,FALSE)</f>
        <v>#REF!</v>
      </c>
      <c r="BM19" s="263" t="e" cm="1">
        <f t="array" aca="1" ref="BM19" ca="1">INDIRECT("'"&amp;$A$1&amp;"_DATA'!R"&amp;$A19&amp;"C"&amp;BM$1,FALSE)</f>
        <v>#REF!</v>
      </c>
      <c r="BN19" s="302" t="e" cm="1">
        <f t="array" aca="1" ref="BN19" ca="1">INDIRECT("'"&amp;$A$1&amp;"_DATA'!R"&amp;$A19&amp;"C"&amp;BN$1,FALSE)</f>
        <v>#REF!</v>
      </c>
      <c r="BO19" s="260" t="e" cm="1">
        <f t="array" aca="1" ref="BO19" ca="1">INDIRECT("'"&amp;$A$1&amp;"_DATA'!R"&amp;$A19&amp;"C"&amp;BO$1,FALSE)</f>
        <v>#REF!</v>
      </c>
      <c r="BP19" s="313" t="e" cm="1">
        <f t="array" aca="1" ref="BP19" ca="1">INDIRECT("'"&amp;$A$1&amp;"_DATA'!R"&amp;$A19&amp;"C"&amp;BP$1,FALSE)</f>
        <v>#REF!</v>
      </c>
      <c r="BQ19" s="310" t="e" cm="1">
        <f t="array" aca="1" ref="BQ19" ca="1">INDIRECT("'"&amp;$A$1&amp;"_DATA'!R"&amp;$A19&amp;"C"&amp;BQ$1,FALSE)</f>
        <v>#REF!</v>
      </c>
      <c r="BR19" s="262" t="e">
        <f t="shared" ca="1" si="20"/>
        <v>#REF!</v>
      </c>
      <c r="BS19" s="310" t="e" cm="1">
        <f t="array" aca="1" ref="BS19" ca="1">INDIRECT("'"&amp;$A$1&amp;"_DATA'!R"&amp;$A19&amp;"C"&amp;BS$1,FALSE)</f>
        <v>#REF!</v>
      </c>
      <c r="BT19" s="263" t="e" cm="1">
        <f t="array" aca="1" ref="BT19" ca="1">INDIRECT("'"&amp;$A$1&amp;"_DATA'!R"&amp;$A19&amp;"C"&amp;BT$1,FALSE)</f>
        <v>#REF!</v>
      </c>
      <c r="BU19" s="331" t="s">
        <v>143</v>
      </c>
      <c r="BV19" s="709" t="e">
        <f ca="1">ROUNDDOWN(BV18/BV17,4)</f>
        <v>#REF!</v>
      </c>
      <c r="BW19" s="302" t="e" cm="1">
        <f t="array" aca="1" ref="BW19" ca="1">INDIRECT("'"&amp;$A$1&amp;"_DATA'!R"&amp;$A19&amp;"C"&amp;BW$1,FALSE)</f>
        <v>#REF!</v>
      </c>
      <c r="BX19" s="260" t="e" cm="1">
        <f t="array" aca="1" ref="BX19" ca="1">INDIRECT("'"&amp;$A$1&amp;"_DATA'!R"&amp;$A19&amp;"C"&amp;BX$1,FALSE)</f>
        <v>#REF!</v>
      </c>
      <c r="BY19" s="313" t="e" cm="1">
        <f t="array" aca="1" ref="BY19" ca="1">INDIRECT("'"&amp;$A$1&amp;"_DATA'!R"&amp;$A19&amp;"C"&amp;BY$1,FALSE)</f>
        <v>#REF!</v>
      </c>
      <c r="BZ19" s="310" t="e" cm="1">
        <f t="array" aca="1" ref="BZ19" ca="1">INDIRECT("'"&amp;$A$1&amp;"_DATA'!R"&amp;$A19&amp;"C"&amp;BZ$1,FALSE)</f>
        <v>#REF!</v>
      </c>
      <c r="CA19" s="262" t="e">
        <f t="shared" ca="1" si="21"/>
        <v>#REF!</v>
      </c>
      <c r="CB19" s="310" t="e" cm="1">
        <f t="array" aca="1" ref="CB19" ca="1">INDIRECT("'"&amp;$A$1&amp;"_DATA'!R"&amp;$A19&amp;"C"&amp;CB$1,FALSE)</f>
        <v>#REF!</v>
      </c>
      <c r="CC19" s="263" t="e" cm="1">
        <f t="array" aca="1" ref="CC19" ca="1">INDIRECT("'"&amp;$A$1&amp;"_DATA'!R"&amp;$A19&amp;"C"&amp;CC$1,FALSE)</f>
        <v>#REF!</v>
      </c>
      <c r="CD19" s="302" t="e" cm="1">
        <f t="array" aca="1" ref="CD19" ca="1">INDIRECT("'"&amp;$A$1&amp;"_DATA'!R"&amp;$A19&amp;"C"&amp;CD$1,FALSE)</f>
        <v>#REF!</v>
      </c>
      <c r="CE19" s="260" t="e" cm="1">
        <f t="array" aca="1" ref="CE19" ca="1">INDIRECT("'"&amp;$A$1&amp;"_DATA'!R"&amp;$A19&amp;"C"&amp;CE$1,FALSE)</f>
        <v>#REF!</v>
      </c>
      <c r="CF19" s="313" t="e" cm="1">
        <f t="array" aca="1" ref="CF19" ca="1">INDIRECT("'"&amp;$A$1&amp;"_DATA'!R"&amp;$A19&amp;"C"&amp;CF$1,FALSE)</f>
        <v>#REF!</v>
      </c>
      <c r="CG19" s="310" t="e" cm="1">
        <f t="array" aca="1" ref="CG19" ca="1">INDIRECT("'"&amp;$A$1&amp;"_DATA'!R"&amp;$A19&amp;"C"&amp;CG$1,FALSE)</f>
        <v>#REF!</v>
      </c>
      <c r="CH19" s="262" t="e">
        <f t="shared" ca="1" si="22"/>
        <v>#REF!</v>
      </c>
      <c r="CI19" s="310" t="e" cm="1">
        <f t="array" aca="1" ref="CI19" ca="1">INDIRECT("'"&amp;$A$1&amp;"_DATA'!R"&amp;$A19&amp;"C"&amp;CI$1,FALSE)</f>
        <v>#REF!</v>
      </c>
      <c r="CJ19" s="263" t="e" cm="1">
        <f t="array" aca="1" ref="CJ19" ca="1">INDIRECT("'"&amp;$A$1&amp;"_DATA'!R"&amp;$A19&amp;"C"&amp;CJ$1,FALSE)</f>
        <v>#REF!</v>
      </c>
      <c r="CK19" s="302" t="e" cm="1">
        <f t="array" aca="1" ref="CK19" ca="1">INDIRECT("'"&amp;$A$1&amp;"_DATA'!R"&amp;$A19&amp;"C"&amp;CK$1,FALSE)</f>
        <v>#REF!</v>
      </c>
      <c r="CL19" s="260" t="e" cm="1">
        <f t="array" aca="1" ref="CL19" ca="1">INDIRECT("'"&amp;$A$1&amp;"_DATA'!R"&amp;$A19&amp;"C"&amp;CL$1,FALSE)</f>
        <v>#REF!</v>
      </c>
      <c r="CM19" s="313" t="e" cm="1">
        <f t="array" aca="1" ref="CM19" ca="1">INDIRECT("'"&amp;$A$1&amp;"_DATA'!R"&amp;$A19&amp;"C"&amp;CM$1,FALSE)</f>
        <v>#REF!</v>
      </c>
      <c r="CN19" s="310" t="e" cm="1">
        <f t="array" aca="1" ref="CN19" ca="1">INDIRECT("'"&amp;$A$1&amp;"_DATA'!R"&amp;$A19&amp;"C"&amp;CN$1,FALSE)</f>
        <v>#REF!</v>
      </c>
      <c r="CO19" s="262" t="e">
        <f t="shared" ca="1" si="23"/>
        <v>#REF!</v>
      </c>
      <c r="CP19" s="310" t="e" cm="1">
        <f t="array" aca="1" ref="CP19" ca="1">INDIRECT("'"&amp;$A$1&amp;"_DATA'!R"&amp;$A19&amp;"C"&amp;CP$1,FALSE)</f>
        <v>#REF!</v>
      </c>
      <c r="CQ19" s="263" t="e" cm="1">
        <f t="array" aca="1" ref="CQ19" ca="1">INDIRECT("'"&amp;$A$1&amp;"_DATA'!R"&amp;$A19&amp;"C"&amp;CQ$1,FALSE)</f>
        <v>#REF!</v>
      </c>
      <c r="CR19" s="331" t="s">
        <v>143</v>
      </c>
      <c r="CS19" s="709" t="e">
        <f ca="1">ROUNDDOWN(CS18/CS17,4)</f>
        <v>#REF!</v>
      </c>
      <c r="CT19" s="331" t="s">
        <v>143</v>
      </c>
      <c r="CU19" s="709" t="e">
        <f ca="1">ROUNDDOWN(CU18/CU17,4)</f>
        <v>#REF!</v>
      </c>
      <c r="CV19" s="331" t="s">
        <v>143</v>
      </c>
      <c r="CW19" s="709" t="e">
        <f ca="1">ROUNDDOWN(CW18/CW17,4)</f>
        <v>#REF!</v>
      </c>
      <c r="CX19" s="240"/>
    </row>
    <row r="20" spans="1:102" ht="16.5" x14ac:dyDescent="0.15">
      <c r="A20" s="433">
        <v>19</v>
      </c>
      <c r="B20" s="1966"/>
      <c r="C20" s="259" t="s">
        <v>37</v>
      </c>
      <c r="D20" s="302" t="e" cm="1">
        <f t="array" aca="1" ref="D20" ca="1">INDIRECT("'"&amp;$A$1&amp;"_DATA'!R"&amp;$A20&amp;"C"&amp;D$1,FALSE)</f>
        <v>#REF!</v>
      </c>
      <c r="E20" s="260" t="e" cm="1">
        <f t="array" aca="1" ref="E20" ca="1">INDIRECT("'"&amp;$A$1&amp;"_DATA'!R"&amp;$A20&amp;"C"&amp;E$1,FALSE)</f>
        <v>#REF!</v>
      </c>
      <c r="F20" s="313" t="e" cm="1">
        <f t="array" aca="1" ref="F20" ca="1">INDIRECT("'"&amp;$A$1&amp;"_DATA'!R"&amp;$A20&amp;"C"&amp;F$1,FALSE)</f>
        <v>#REF!</v>
      </c>
      <c r="G20" s="310" t="e" cm="1">
        <f t="array" aca="1" ref="G20" ca="1">INDIRECT("'"&amp;$A$1&amp;"_DATA'!R"&amp;$A20&amp;"C"&amp;G$1,FALSE)</f>
        <v>#REF!</v>
      </c>
      <c r="H20" s="262" t="e">
        <f t="shared" ca="1" si="12"/>
        <v>#REF!</v>
      </c>
      <c r="I20" s="310" t="e" cm="1">
        <f t="array" aca="1" ref="I20" ca="1">INDIRECT("'"&amp;$A$1&amp;"_DATA'!R"&amp;$A20&amp;"C"&amp;I$1,FALSE)</f>
        <v>#REF!</v>
      </c>
      <c r="J20" s="263" t="e" cm="1">
        <f t="array" aca="1" ref="J20" ca="1">INDIRECT("'"&amp;$A$1&amp;"_DATA'!R"&amp;$A20&amp;"C"&amp;J$1,FALSE)</f>
        <v>#REF!</v>
      </c>
      <c r="K20" s="302" t="e" cm="1">
        <f t="array" aca="1" ref="K20" ca="1">INDIRECT("'"&amp;$A$1&amp;"_DATA'!R"&amp;$A20&amp;"C"&amp;K$1,FALSE)</f>
        <v>#REF!</v>
      </c>
      <c r="L20" s="260" t="e" cm="1">
        <f t="array" aca="1" ref="L20" ca="1">INDIRECT("'"&amp;$A$1&amp;"_DATA'!R"&amp;$A20&amp;"C"&amp;L$1,FALSE)</f>
        <v>#REF!</v>
      </c>
      <c r="M20" s="313" t="e" cm="1">
        <f t="array" aca="1" ref="M20" ca="1">INDIRECT("'"&amp;$A$1&amp;"_DATA'!R"&amp;$A20&amp;"C"&amp;M$1,FALSE)</f>
        <v>#REF!</v>
      </c>
      <c r="N20" s="310" t="e" cm="1">
        <f t="array" aca="1" ref="N20" ca="1">INDIRECT("'"&amp;$A$1&amp;"_DATA'!R"&amp;$A20&amp;"C"&amp;N$1,FALSE)</f>
        <v>#REF!</v>
      </c>
      <c r="O20" s="262" t="e">
        <f t="shared" ca="1" si="13"/>
        <v>#REF!</v>
      </c>
      <c r="P20" s="310" t="e" cm="1">
        <f t="array" aca="1" ref="P20" ca="1">INDIRECT("'"&amp;$A$1&amp;"_DATA'!R"&amp;$A20&amp;"C"&amp;P$1,FALSE)</f>
        <v>#REF!</v>
      </c>
      <c r="Q20" s="263" t="e" cm="1">
        <f t="array" aca="1" ref="Q20" ca="1">INDIRECT("'"&amp;$A$1&amp;"_DATA'!R"&amp;$A20&amp;"C"&amp;Q$1,FALSE)</f>
        <v>#REF!</v>
      </c>
      <c r="R20" s="302" t="e" cm="1">
        <f t="array" aca="1" ref="R20" ca="1">INDIRECT("'"&amp;$A$1&amp;"_DATA'!R"&amp;$A20&amp;"C"&amp;R$1,FALSE)</f>
        <v>#REF!</v>
      </c>
      <c r="S20" s="260" t="e" cm="1">
        <f t="array" aca="1" ref="S20" ca="1">INDIRECT("'"&amp;$A$1&amp;"_DATA'!R"&amp;$A20&amp;"C"&amp;S$1,FALSE)</f>
        <v>#REF!</v>
      </c>
      <c r="T20" s="313" t="e" cm="1">
        <f t="array" aca="1" ref="T20" ca="1">INDIRECT("'"&amp;$A$1&amp;"_DATA'!R"&amp;$A20&amp;"C"&amp;T$1,FALSE)</f>
        <v>#REF!</v>
      </c>
      <c r="U20" s="310" t="e" cm="1">
        <f t="array" aca="1" ref="U20" ca="1">INDIRECT("'"&amp;$A$1&amp;"_DATA'!R"&amp;$A20&amp;"C"&amp;U$1,FALSE)</f>
        <v>#REF!</v>
      </c>
      <c r="V20" s="262" t="e">
        <f t="shared" ca="1" si="14"/>
        <v>#REF!</v>
      </c>
      <c r="W20" s="310" t="e" cm="1">
        <f t="array" aca="1" ref="W20" ca="1">INDIRECT("'"&amp;$A$1&amp;"_DATA'!R"&amp;$A20&amp;"C"&amp;W$1,FALSE)</f>
        <v>#REF!</v>
      </c>
      <c r="X20" s="263" t="e" cm="1">
        <f t="array" aca="1" ref="X20" ca="1">INDIRECT("'"&amp;$A$1&amp;"_DATA'!R"&amp;$A20&amp;"C"&amp;X$1,FALSE)</f>
        <v>#REF!</v>
      </c>
      <c r="Y20" s="332"/>
      <c r="Z20" s="345"/>
      <c r="AA20" s="324" t="e" cm="1">
        <f t="array" aca="1" ref="AA20" ca="1">INDIRECT("'"&amp;$A$1&amp;"_DATA'!R"&amp;$A20&amp;"C"&amp;AA$1,FALSE)</f>
        <v>#REF!</v>
      </c>
      <c r="AB20" s="260" t="e" cm="1">
        <f t="array" aca="1" ref="AB20" ca="1">INDIRECT("'"&amp;$A$1&amp;"_DATA'!R"&amp;$A20&amp;"C"&amp;AB$1,FALSE)</f>
        <v>#REF!</v>
      </c>
      <c r="AC20" s="313" t="e" cm="1">
        <f t="array" aca="1" ref="AC20" ca="1">INDIRECT("'"&amp;$A$1&amp;"_DATA'!R"&amp;$A20&amp;"C"&amp;AC$1,FALSE)</f>
        <v>#REF!</v>
      </c>
      <c r="AD20" s="310" t="e" cm="1">
        <f t="array" aca="1" ref="AD20" ca="1">INDIRECT("'"&amp;$A$1&amp;"_DATA'!R"&amp;$A20&amp;"C"&amp;AD$1,FALSE)</f>
        <v>#REF!</v>
      </c>
      <c r="AE20" s="262" t="e">
        <f t="shared" ca="1" si="15"/>
        <v>#REF!</v>
      </c>
      <c r="AF20" s="310" t="e" cm="1">
        <f t="array" aca="1" ref="AF20" ca="1">INDIRECT("'"&amp;$A$1&amp;"_DATA'!R"&amp;$A20&amp;"C"&amp;AF$1,FALSE)</f>
        <v>#REF!</v>
      </c>
      <c r="AG20" s="263" t="e" cm="1">
        <f t="array" aca="1" ref="AG20" ca="1">INDIRECT("'"&amp;$A$1&amp;"_DATA'!R"&amp;$A20&amp;"C"&amp;AG$1,FALSE)</f>
        <v>#REF!</v>
      </c>
      <c r="AH20" s="302" t="e" cm="1">
        <f t="array" aca="1" ref="AH20" ca="1">INDIRECT("'"&amp;$A$1&amp;"_DATA'!R"&amp;$A20&amp;"C"&amp;AH$1,FALSE)</f>
        <v>#REF!</v>
      </c>
      <c r="AI20" s="260" t="e" cm="1">
        <f t="array" aca="1" ref="AI20" ca="1">INDIRECT("'"&amp;$A$1&amp;"_DATA'!R"&amp;$A20&amp;"C"&amp;AI$1,FALSE)</f>
        <v>#REF!</v>
      </c>
      <c r="AJ20" s="313" t="e" cm="1">
        <f t="array" aca="1" ref="AJ20" ca="1">INDIRECT("'"&amp;$A$1&amp;"_DATA'!R"&amp;$A20&amp;"C"&amp;AJ$1,FALSE)</f>
        <v>#REF!</v>
      </c>
      <c r="AK20" s="310" t="e" cm="1">
        <f t="array" aca="1" ref="AK20" ca="1">INDIRECT("'"&amp;$A$1&amp;"_DATA'!R"&amp;$A20&amp;"C"&amp;AK$1,FALSE)</f>
        <v>#REF!</v>
      </c>
      <c r="AL20" s="262" t="e">
        <f t="shared" ca="1" si="16"/>
        <v>#REF!</v>
      </c>
      <c r="AM20" s="310" t="e" cm="1">
        <f t="array" aca="1" ref="AM20" ca="1">INDIRECT("'"&amp;$A$1&amp;"_DATA'!R"&amp;$A20&amp;"C"&amp;AM$1,FALSE)</f>
        <v>#REF!</v>
      </c>
      <c r="AN20" s="263" t="e" cm="1">
        <f t="array" aca="1" ref="AN20" ca="1">INDIRECT("'"&amp;$A$1&amp;"_DATA'!R"&amp;$A20&amp;"C"&amp;AN$1,FALSE)</f>
        <v>#REF!</v>
      </c>
      <c r="AO20" s="302" t="e" cm="1">
        <f t="array" aca="1" ref="AO20" ca="1">INDIRECT("'"&amp;$A$1&amp;"_DATA'!R"&amp;$A20&amp;"C"&amp;AO$1,FALSE)</f>
        <v>#REF!</v>
      </c>
      <c r="AP20" s="260" t="e" cm="1">
        <f t="array" aca="1" ref="AP20" ca="1">INDIRECT("'"&amp;$A$1&amp;"_DATA'!R"&amp;$A20&amp;"C"&amp;AP$1,FALSE)</f>
        <v>#REF!</v>
      </c>
      <c r="AQ20" s="313" t="e" cm="1">
        <f t="array" aca="1" ref="AQ20" ca="1">INDIRECT("'"&amp;$A$1&amp;"_DATA'!R"&amp;$A20&amp;"C"&amp;AQ$1,FALSE)</f>
        <v>#REF!</v>
      </c>
      <c r="AR20" s="310" t="e" cm="1">
        <f t="array" aca="1" ref="AR20" ca="1">INDIRECT("'"&amp;$A$1&amp;"_DATA'!R"&amp;$A20&amp;"C"&amp;AR$1,FALSE)</f>
        <v>#REF!</v>
      </c>
      <c r="AS20" s="262" t="e">
        <f t="shared" ca="1" si="17"/>
        <v>#REF!</v>
      </c>
      <c r="AT20" s="310" t="e" cm="1">
        <f t="array" aca="1" ref="AT20" ca="1">INDIRECT("'"&amp;$A$1&amp;"_DATA'!R"&amp;$A20&amp;"C"&amp;AT$1,FALSE)</f>
        <v>#REF!</v>
      </c>
      <c r="AU20" s="263" t="e" cm="1">
        <f t="array" aca="1" ref="AU20" ca="1">INDIRECT("'"&amp;$A$1&amp;"_DATA'!R"&amp;$A20&amp;"C"&amp;AU$1,FALSE)</f>
        <v>#REF!</v>
      </c>
      <c r="AV20" s="332"/>
      <c r="AW20" s="345"/>
      <c r="AX20" s="332"/>
      <c r="AY20" s="345"/>
      <c r="AZ20" s="302" t="e" cm="1">
        <f t="array" aca="1" ref="AZ20" ca="1">INDIRECT("'"&amp;$A$1&amp;"_DATA'!R"&amp;$A20&amp;"C"&amp;AZ$1,FALSE)</f>
        <v>#REF!</v>
      </c>
      <c r="BA20" s="260" t="e" cm="1">
        <f t="array" aca="1" ref="BA20" ca="1">INDIRECT("'"&amp;$A$1&amp;"_DATA'!R"&amp;$A20&amp;"C"&amp;BA$1,FALSE)</f>
        <v>#REF!</v>
      </c>
      <c r="BB20" s="313" t="e" cm="1">
        <f t="array" aca="1" ref="BB20" ca="1">INDIRECT("'"&amp;$A$1&amp;"_DATA'!R"&amp;$A20&amp;"C"&amp;BB$1,FALSE)</f>
        <v>#REF!</v>
      </c>
      <c r="BC20" s="310" t="e" cm="1">
        <f t="array" aca="1" ref="BC20" ca="1">INDIRECT("'"&amp;$A$1&amp;"_DATA'!R"&amp;$A20&amp;"C"&amp;BC$1,FALSE)</f>
        <v>#REF!</v>
      </c>
      <c r="BD20" s="262" t="e">
        <f t="shared" ca="1" si="18"/>
        <v>#REF!</v>
      </c>
      <c r="BE20" s="310" t="e" cm="1">
        <f t="array" aca="1" ref="BE20" ca="1">INDIRECT("'"&amp;$A$1&amp;"_DATA'!R"&amp;$A20&amp;"C"&amp;BE$1,FALSE)</f>
        <v>#REF!</v>
      </c>
      <c r="BF20" s="263" t="e" cm="1">
        <f t="array" aca="1" ref="BF20" ca="1">INDIRECT("'"&amp;$A$1&amp;"_DATA'!R"&amp;$A20&amp;"C"&amp;BF$1,FALSE)</f>
        <v>#REF!</v>
      </c>
      <c r="BG20" s="302" t="e" cm="1">
        <f t="array" aca="1" ref="BG20" ca="1">INDIRECT("'"&amp;$A$1&amp;"_DATA'!R"&amp;$A20&amp;"C"&amp;BG$1,FALSE)</f>
        <v>#REF!</v>
      </c>
      <c r="BH20" s="260" t="e" cm="1">
        <f t="array" aca="1" ref="BH20" ca="1">INDIRECT("'"&amp;$A$1&amp;"_DATA'!R"&amp;$A20&amp;"C"&amp;BH$1,FALSE)</f>
        <v>#REF!</v>
      </c>
      <c r="BI20" s="313" t="e" cm="1">
        <f t="array" aca="1" ref="BI20" ca="1">INDIRECT("'"&amp;$A$1&amp;"_DATA'!R"&amp;$A20&amp;"C"&amp;BI$1,FALSE)</f>
        <v>#REF!</v>
      </c>
      <c r="BJ20" s="310" t="e" cm="1">
        <f t="array" aca="1" ref="BJ20" ca="1">INDIRECT("'"&amp;$A$1&amp;"_DATA'!R"&amp;$A20&amp;"C"&amp;BJ$1,FALSE)</f>
        <v>#REF!</v>
      </c>
      <c r="BK20" s="262" t="e">
        <f t="shared" ca="1" si="19"/>
        <v>#REF!</v>
      </c>
      <c r="BL20" s="310" t="e" cm="1">
        <f t="array" aca="1" ref="BL20" ca="1">INDIRECT("'"&amp;$A$1&amp;"_DATA'!R"&amp;$A20&amp;"C"&amp;BL$1,FALSE)</f>
        <v>#REF!</v>
      </c>
      <c r="BM20" s="263" t="e" cm="1">
        <f t="array" aca="1" ref="BM20" ca="1">INDIRECT("'"&amp;$A$1&amp;"_DATA'!R"&amp;$A20&amp;"C"&amp;BM$1,FALSE)</f>
        <v>#REF!</v>
      </c>
      <c r="BN20" s="302" t="e" cm="1">
        <f t="array" aca="1" ref="BN20" ca="1">INDIRECT("'"&amp;$A$1&amp;"_DATA'!R"&amp;$A20&amp;"C"&amp;BN$1,FALSE)</f>
        <v>#REF!</v>
      </c>
      <c r="BO20" s="260" t="e" cm="1">
        <f t="array" aca="1" ref="BO20" ca="1">INDIRECT("'"&amp;$A$1&amp;"_DATA'!R"&amp;$A20&amp;"C"&amp;BO$1,FALSE)</f>
        <v>#REF!</v>
      </c>
      <c r="BP20" s="313" t="e" cm="1">
        <f t="array" aca="1" ref="BP20" ca="1">INDIRECT("'"&amp;$A$1&amp;"_DATA'!R"&amp;$A20&amp;"C"&amp;BP$1,FALSE)</f>
        <v>#REF!</v>
      </c>
      <c r="BQ20" s="310" t="e" cm="1">
        <f t="array" aca="1" ref="BQ20" ca="1">INDIRECT("'"&amp;$A$1&amp;"_DATA'!R"&amp;$A20&amp;"C"&amp;BQ$1,FALSE)</f>
        <v>#REF!</v>
      </c>
      <c r="BR20" s="262" t="e">
        <f t="shared" ca="1" si="20"/>
        <v>#REF!</v>
      </c>
      <c r="BS20" s="310" t="e" cm="1">
        <f t="array" aca="1" ref="BS20" ca="1">INDIRECT("'"&amp;$A$1&amp;"_DATA'!R"&amp;$A20&amp;"C"&amp;BS$1,FALSE)</f>
        <v>#REF!</v>
      </c>
      <c r="BT20" s="263" t="e" cm="1">
        <f t="array" aca="1" ref="BT20" ca="1">INDIRECT("'"&amp;$A$1&amp;"_DATA'!R"&amp;$A20&amp;"C"&amp;BT$1,FALSE)</f>
        <v>#REF!</v>
      </c>
      <c r="BU20" s="332"/>
      <c r="BV20" s="345"/>
      <c r="BW20" s="302" t="e" cm="1">
        <f t="array" aca="1" ref="BW20" ca="1">INDIRECT("'"&amp;$A$1&amp;"_DATA'!R"&amp;$A20&amp;"C"&amp;BW$1,FALSE)</f>
        <v>#REF!</v>
      </c>
      <c r="BX20" s="260" t="e" cm="1">
        <f t="array" aca="1" ref="BX20" ca="1">INDIRECT("'"&amp;$A$1&amp;"_DATA'!R"&amp;$A20&amp;"C"&amp;BX$1,FALSE)</f>
        <v>#REF!</v>
      </c>
      <c r="BY20" s="313" t="e" cm="1">
        <f t="array" aca="1" ref="BY20" ca="1">INDIRECT("'"&amp;$A$1&amp;"_DATA'!R"&amp;$A20&amp;"C"&amp;BY$1,FALSE)</f>
        <v>#REF!</v>
      </c>
      <c r="BZ20" s="310" t="e" cm="1">
        <f t="array" aca="1" ref="BZ20" ca="1">INDIRECT("'"&amp;$A$1&amp;"_DATA'!R"&amp;$A20&amp;"C"&amp;BZ$1,FALSE)</f>
        <v>#REF!</v>
      </c>
      <c r="CA20" s="262" t="e">
        <f t="shared" ca="1" si="21"/>
        <v>#REF!</v>
      </c>
      <c r="CB20" s="310" t="e" cm="1">
        <f t="array" aca="1" ref="CB20" ca="1">INDIRECT("'"&amp;$A$1&amp;"_DATA'!R"&amp;$A20&amp;"C"&amp;CB$1,FALSE)</f>
        <v>#REF!</v>
      </c>
      <c r="CC20" s="263" t="e" cm="1">
        <f t="array" aca="1" ref="CC20" ca="1">INDIRECT("'"&amp;$A$1&amp;"_DATA'!R"&amp;$A20&amp;"C"&amp;CC$1,FALSE)</f>
        <v>#REF!</v>
      </c>
      <c r="CD20" s="302" t="e" cm="1">
        <f t="array" aca="1" ref="CD20" ca="1">INDIRECT("'"&amp;$A$1&amp;"_DATA'!R"&amp;$A20&amp;"C"&amp;CD$1,FALSE)</f>
        <v>#REF!</v>
      </c>
      <c r="CE20" s="260" t="e" cm="1">
        <f t="array" aca="1" ref="CE20" ca="1">INDIRECT("'"&amp;$A$1&amp;"_DATA'!R"&amp;$A20&amp;"C"&amp;CE$1,FALSE)</f>
        <v>#REF!</v>
      </c>
      <c r="CF20" s="313" t="e" cm="1">
        <f t="array" aca="1" ref="CF20" ca="1">INDIRECT("'"&amp;$A$1&amp;"_DATA'!R"&amp;$A20&amp;"C"&amp;CF$1,FALSE)</f>
        <v>#REF!</v>
      </c>
      <c r="CG20" s="310" t="e" cm="1">
        <f t="array" aca="1" ref="CG20" ca="1">INDIRECT("'"&amp;$A$1&amp;"_DATA'!R"&amp;$A20&amp;"C"&amp;CG$1,FALSE)</f>
        <v>#REF!</v>
      </c>
      <c r="CH20" s="262" t="e">
        <f t="shared" ca="1" si="22"/>
        <v>#REF!</v>
      </c>
      <c r="CI20" s="310" t="e" cm="1">
        <f t="array" aca="1" ref="CI20" ca="1">INDIRECT("'"&amp;$A$1&amp;"_DATA'!R"&amp;$A20&amp;"C"&amp;CI$1,FALSE)</f>
        <v>#REF!</v>
      </c>
      <c r="CJ20" s="263" t="e" cm="1">
        <f t="array" aca="1" ref="CJ20" ca="1">INDIRECT("'"&amp;$A$1&amp;"_DATA'!R"&amp;$A20&amp;"C"&amp;CJ$1,FALSE)</f>
        <v>#REF!</v>
      </c>
      <c r="CK20" s="302" t="e" cm="1">
        <f t="array" aca="1" ref="CK20" ca="1">INDIRECT("'"&amp;$A$1&amp;"_DATA'!R"&amp;$A20&amp;"C"&amp;CK$1,FALSE)</f>
        <v>#REF!</v>
      </c>
      <c r="CL20" s="260" t="e" cm="1">
        <f t="array" aca="1" ref="CL20" ca="1">INDIRECT("'"&amp;$A$1&amp;"_DATA'!R"&amp;$A20&amp;"C"&amp;CL$1,FALSE)</f>
        <v>#REF!</v>
      </c>
      <c r="CM20" s="313" t="e" cm="1">
        <f t="array" aca="1" ref="CM20" ca="1">INDIRECT("'"&amp;$A$1&amp;"_DATA'!R"&amp;$A20&amp;"C"&amp;CM$1,FALSE)</f>
        <v>#REF!</v>
      </c>
      <c r="CN20" s="310" t="e" cm="1">
        <f t="array" aca="1" ref="CN20" ca="1">INDIRECT("'"&amp;$A$1&amp;"_DATA'!R"&amp;$A20&amp;"C"&amp;CN$1,FALSE)</f>
        <v>#REF!</v>
      </c>
      <c r="CO20" s="262" t="e">
        <f t="shared" ca="1" si="23"/>
        <v>#REF!</v>
      </c>
      <c r="CP20" s="310" t="e" cm="1">
        <f t="array" aca="1" ref="CP20" ca="1">INDIRECT("'"&amp;$A$1&amp;"_DATA'!R"&amp;$A20&amp;"C"&amp;CP$1,FALSE)</f>
        <v>#REF!</v>
      </c>
      <c r="CQ20" s="263" t="e" cm="1">
        <f t="array" aca="1" ref="CQ20" ca="1">INDIRECT("'"&amp;$A$1&amp;"_DATA'!R"&amp;$A20&amp;"C"&amp;CQ$1,FALSE)</f>
        <v>#REF!</v>
      </c>
      <c r="CR20" s="332"/>
      <c r="CS20" s="345"/>
      <c r="CT20" s="332"/>
      <c r="CU20" s="345"/>
      <c r="CV20" s="332"/>
      <c r="CW20" s="345"/>
      <c r="CX20" s="240"/>
    </row>
    <row r="21" spans="1:102" ht="16.5" x14ac:dyDescent="0.15">
      <c r="A21" s="433">
        <v>20</v>
      </c>
      <c r="B21" s="1966"/>
      <c r="C21" s="259" t="s">
        <v>38</v>
      </c>
      <c r="D21" s="302" t="e" cm="1">
        <f t="array" aca="1" ref="D21" ca="1">INDIRECT("'"&amp;$A$1&amp;"_DATA'!R"&amp;$A21&amp;"C"&amp;D$1,FALSE)</f>
        <v>#REF!</v>
      </c>
      <c r="E21" s="260" t="e" cm="1">
        <f t="array" aca="1" ref="E21" ca="1">INDIRECT("'"&amp;$A$1&amp;"_DATA'!R"&amp;$A21&amp;"C"&amp;E$1,FALSE)</f>
        <v>#REF!</v>
      </c>
      <c r="F21" s="313" t="e" cm="1">
        <f t="array" aca="1" ref="F21" ca="1">INDIRECT("'"&amp;$A$1&amp;"_DATA'!R"&amp;$A21&amp;"C"&amp;F$1,FALSE)</f>
        <v>#REF!</v>
      </c>
      <c r="G21" s="310" t="e" cm="1">
        <f t="array" aca="1" ref="G21" ca="1">INDIRECT("'"&amp;$A$1&amp;"_DATA'!R"&amp;$A21&amp;"C"&amp;G$1,FALSE)</f>
        <v>#REF!</v>
      </c>
      <c r="H21" s="262" t="e">
        <f t="shared" ca="1" si="12"/>
        <v>#REF!</v>
      </c>
      <c r="I21" s="310" t="e" cm="1">
        <f t="array" aca="1" ref="I21" ca="1">INDIRECT("'"&amp;$A$1&amp;"_DATA'!R"&amp;$A21&amp;"C"&amp;I$1,FALSE)</f>
        <v>#REF!</v>
      </c>
      <c r="J21" s="263" t="e" cm="1">
        <f t="array" aca="1" ref="J21" ca="1">INDIRECT("'"&amp;$A$1&amp;"_DATA'!R"&amp;$A21&amp;"C"&amp;J$1,FALSE)</f>
        <v>#REF!</v>
      </c>
      <c r="K21" s="302" t="e" cm="1">
        <f t="array" aca="1" ref="K21" ca="1">INDIRECT("'"&amp;$A$1&amp;"_DATA'!R"&amp;$A21&amp;"C"&amp;K$1,FALSE)</f>
        <v>#REF!</v>
      </c>
      <c r="L21" s="260" t="e" cm="1">
        <f t="array" aca="1" ref="L21" ca="1">INDIRECT("'"&amp;$A$1&amp;"_DATA'!R"&amp;$A21&amp;"C"&amp;L$1,FALSE)</f>
        <v>#REF!</v>
      </c>
      <c r="M21" s="313" t="e" cm="1">
        <f t="array" aca="1" ref="M21" ca="1">INDIRECT("'"&amp;$A$1&amp;"_DATA'!R"&amp;$A21&amp;"C"&amp;M$1,FALSE)</f>
        <v>#REF!</v>
      </c>
      <c r="N21" s="310" t="e" cm="1">
        <f t="array" aca="1" ref="N21" ca="1">INDIRECT("'"&amp;$A$1&amp;"_DATA'!R"&amp;$A21&amp;"C"&amp;N$1,FALSE)</f>
        <v>#REF!</v>
      </c>
      <c r="O21" s="262" t="e">
        <f t="shared" ca="1" si="13"/>
        <v>#REF!</v>
      </c>
      <c r="P21" s="310" t="e" cm="1">
        <f t="array" aca="1" ref="P21" ca="1">INDIRECT("'"&amp;$A$1&amp;"_DATA'!R"&amp;$A21&amp;"C"&amp;P$1,FALSE)</f>
        <v>#REF!</v>
      </c>
      <c r="Q21" s="263" t="e" cm="1">
        <f t="array" aca="1" ref="Q21" ca="1">INDIRECT("'"&amp;$A$1&amp;"_DATA'!R"&amp;$A21&amp;"C"&amp;Q$1,FALSE)</f>
        <v>#REF!</v>
      </c>
      <c r="R21" s="302" t="e" cm="1">
        <f t="array" aca="1" ref="R21" ca="1">INDIRECT("'"&amp;$A$1&amp;"_DATA'!R"&amp;$A21&amp;"C"&amp;R$1,FALSE)</f>
        <v>#REF!</v>
      </c>
      <c r="S21" s="260" t="e" cm="1">
        <f t="array" aca="1" ref="S21" ca="1">INDIRECT("'"&amp;$A$1&amp;"_DATA'!R"&amp;$A21&amp;"C"&amp;S$1,FALSE)</f>
        <v>#REF!</v>
      </c>
      <c r="T21" s="313" t="e" cm="1">
        <f t="array" aca="1" ref="T21" ca="1">INDIRECT("'"&amp;$A$1&amp;"_DATA'!R"&amp;$A21&amp;"C"&amp;T$1,FALSE)</f>
        <v>#REF!</v>
      </c>
      <c r="U21" s="310" t="e" cm="1">
        <f t="array" aca="1" ref="U21" ca="1">INDIRECT("'"&amp;$A$1&amp;"_DATA'!R"&amp;$A21&amp;"C"&amp;U$1,FALSE)</f>
        <v>#REF!</v>
      </c>
      <c r="V21" s="262" t="e">
        <f t="shared" ca="1" si="14"/>
        <v>#REF!</v>
      </c>
      <c r="W21" s="310" t="e" cm="1">
        <f t="array" aca="1" ref="W21" ca="1">INDIRECT("'"&amp;$A$1&amp;"_DATA'!R"&amp;$A21&amp;"C"&amp;W$1,FALSE)</f>
        <v>#REF!</v>
      </c>
      <c r="X21" s="263" t="e" cm="1">
        <f t="array" aca="1" ref="X21" ca="1">INDIRECT("'"&amp;$A$1&amp;"_DATA'!R"&amp;$A21&amp;"C"&amp;X$1,FALSE)</f>
        <v>#REF!</v>
      </c>
      <c r="Y21" s="1953" t="s">
        <v>148</v>
      </c>
      <c r="Z21" s="1954"/>
      <c r="AA21" s="324" t="e" cm="1">
        <f t="array" aca="1" ref="AA21" ca="1">INDIRECT("'"&amp;$A$1&amp;"_DATA'!R"&amp;$A21&amp;"C"&amp;AA$1,FALSE)</f>
        <v>#REF!</v>
      </c>
      <c r="AB21" s="260" t="e" cm="1">
        <f t="array" aca="1" ref="AB21" ca="1">INDIRECT("'"&amp;$A$1&amp;"_DATA'!R"&amp;$A21&amp;"C"&amp;AB$1,FALSE)</f>
        <v>#REF!</v>
      </c>
      <c r="AC21" s="313" t="e" cm="1">
        <f t="array" aca="1" ref="AC21" ca="1">INDIRECT("'"&amp;$A$1&amp;"_DATA'!R"&amp;$A21&amp;"C"&amp;AC$1,FALSE)</f>
        <v>#REF!</v>
      </c>
      <c r="AD21" s="310" t="e" cm="1">
        <f t="array" aca="1" ref="AD21" ca="1">INDIRECT("'"&amp;$A$1&amp;"_DATA'!R"&amp;$A21&amp;"C"&amp;AD$1,FALSE)</f>
        <v>#REF!</v>
      </c>
      <c r="AE21" s="262" t="e">
        <f t="shared" ca="1" si="15"/>
        <v>#REF!</v>
      </c>
      <c r="AF21" s="310" t="e" cm="1">
        <f t="array" aca="1" ref="AF21" ca="1">INDIRECT("'"&amp;$A$1&amp;"_DATA'!R"&amp;$A21&amp;"C"&amp;AF$1,FALSE)</f>
        <v>#REF!</v>
      </c>
      <c r="AG21" s="263" t="e" cm="1">
        <f t="array" aca="1" ref="AG21" ca="1">INDIRECT("'"&amp;$A$1&amp;"_DATA'!R"&amp;$A21&amp;"C"&amp;AG$1,FALSE)</f>
        <v>#REF!</v>
      </c>
      <c r="AH21" s="302" t="e" cm="1">
        <f t="array" aca="1" ref="AH21" ca="1">INDIRECT("'"&amp;$A$1&amp;"_DATA'!R"&amp;$A21&amp;"C"&amp;AH$1,FALSE)</f>
        <v>#REF!</v>
      </c>
      <c r="AI21" s="260" t="e" cm="1">
        <f t="array" aca="1" ref="AI21" ca="1">INDIRECT("'"&amp;$A$1&amp;"_DATA'!R"&amp;$A21&amp;"C"&amp;AI$1,FALSE)</f>
        <v>#REF!</v>
      </c>
      <c r="AJ21" s="313" t="e" cm="1">
        <f t="array" aca="1" ref="AJ21" ca="1">INDIRECT("'"&amp;$A$1&amp;"_DATA'!R"&amp;$A21&amp;"C"&amp;AJ$1,FALSE)</f>
        <v>#REF!</v>
      </c>
      <c r="AK21" s="310" t="e" cm="1">
        <f t="array" aca="1" ref="AK21" ca="1">INDIRECT("'"&amp;$A$1&amp;"_DATA'!R"&amp;$A21&amp;"C"&amp;AK$1,FALSE)</f>
        <v>#REF!</v>
      </c>
      <c r="AL21" s="262" t="e">
        <f t="shared" ca="1" si="16"/>
        <v>#REF!</v>
      </c>
      <c r="AM21" s="310" t="e" cm="1">
        <f t="array" aca="1" ref="AM21" ca="1">INDIRECT("'"&amp;$A$1&amp;"_DATA'!R"&amp;$A21&amp;"C"&amp;AM$1,FALSE)</f>
        <v>#REF!</v>
      </c>
      <c r="AN21" s="263" t="e" cm="1">
        <f t="array" aca="1" ref="AN21" ca="1">INDIRECT("'"&amp;$A$1&amp;"_DATA'!R"&amp;$A21&amp;"C"&amp;AN$1,FALSE)</f>
        <v>#REF!</v>
      </c>
      <c r="AO21" s="302" t="e" cm="1">
        <f t="array" aca="1" ref="AO21" ca="1">INDIRECT("'"&amp;$A$1&amp;"_DATA'!R"&amp;$A21&amp;"C"&amp;AO$1,FALSE)</f>
        <v>#REF!</v>
      </c>
      <c r="AP21" s="260" t="e" cm="1">
        <f t="array" aca="1" ref="AP21" ca="1">INDIRECT("'"&amp;$A$1&amp;"_DATA'!R"&amp;$A21&amp;"C"&amp;AP$1,FALSE)</f>
        <v>#REF!</v>
      </c>
      <c r="AQ21" s="313" t="e" cm="1">
        <f t="array" aca="1" ref="AQ21" ca="1">INDIRECT("'"&amp;$A$1&amp;"_DATA'!R"&amp;$A21&amp;"C"&amp;AQ$1,FALSE)</f>
        <v>#REF!</v>
      </c>
      <c r="AR21" s="310" t="e" cm="1">
        <f t="array" aca="1" ref="AR21" ca="1">INDIRECT("'"&amp;$A$1&amp;"_DATA'!R"&amp;$A21&amp;"C"&amp;AR$1,FALSE)</f>
        <v>#REF!</v>
      </c>
      <c r="AS21" s="262" t="e">
        <f t="shared" ca="1" si="17"/>
        <v>#REF!</v>
      </c>
      <c r="AT21" s="310" t="e" cm="1">
        <f t="array" aca="1" ref="AT21" ca="1">INDIRECT("'"&amp;$A$1&amp;"_DATA'!R"&amp;$A21&amp;"C"&amp;AT$1,FALSE)</f>
        <v>#REF!</v>
      </c>
      <c r="AU21" s="263" t="e" cm="1">
        <f t="array" aca="1" ref="AU21" ca="1">INDIRECT("'"&amp;$A$1&amp;"_DATA'!R"&amp;$A21&amp;"C"&amp;AU$1,FALSE)</f>
        <v>#REF!</v>
      </c>
      <c r="AV21" s="1953" t="s">
        <v>148</v>
      </c>
      <c r="AW21" s="1954"/>
      <c r="AX21" s="1951" t="s">
        <v>148</v>
      </c>
      <c r="AY21" s="1948"/>
      <c r="AZ21" s="302" t="e" cm="1">
        <f t="array" aca="1" ref="AZ21" ca="1">INDIRECT("'"&amp;$A$1&amp;"_DATA'!R"&amp;$A21&amp;"C"&amp;AZ$1,FALSE)</f>
        <v>#REF!</v>
      </c>
      <c r="BA21" s="260" t="e" cm="1">
        <f t="array" aca="1" ref="BA21" ca="1">INDIRECT("'"&amp;$A$1&amp;"_DATA'!R"&amp;$A21&amp;"C"&amp;BA$1,FALSE)</f>
        <v>#REF!</v>
      </c>
      <c r="BB21" s="313" t="e" cm="1">
        <f t="array" aca="1" ref="BB21" ca="1">INDIRECT("'"&amp;$A$1&amp;"_DATA'!R"&amp;$A21&amp;"C"&amp;BB$1,FALSE)</f>
        <v>#REF!</v>
      </c>
      <c r="BC21" s="310" t="e" cm="1">
        <f t="array" aca="1" ref="BC21" ca="1">INDIRECT("'"&amp;$A$1&amp;"_DATA'!R"&amp;$A21&amp;"C"&amp;BC$1,FALSE)</f>
        <v>#REF!</v>
      </c>
      <c r="BD21" s="262" t="e">
        <f t="shared" ca="1" si="18"/>
        <v>#REF!</v>
      </c>
      <c r="BE21" s="310" t="e" cm="1">
        <f t="array" aca="1" ref="BE21" ca="1">INDIRECT("'"&amp;$A$1&amp;"_DATA'!R"&amp;$A21&amp;"C"&amp;BE$1,FALSE)</f>
        <v>#REF!</v>
      </c>
      <c r="BF21" s="263" t="e" cm="1">
        <f t="array" aca="1" ref="BF21" ca="1">INDIRECT("'"&amp;$A$1&amp;"_DATA'!R"&amp;$A21&amp;"C"&amp;BF$1,FALSE)</f>
        <v>#REF!</v>
      </c>
      <c r="BG21" s="302" t="e" cm="1">
        <f t="array" aca="1" ref="BG21" ca="1">INDIRECT("'"&amp;$A$1&amp;"_DATA'!R"&amp;$A21&amp;"C"&amp;BG$1,FALSE)</f>
        <v>#REF!</v>
      </c>
      <c r="BH21" s="260" t="e" cm="1">
        <f t="array" aca="1" ref="BH21" ca="1">INDIRECT("'"&amp;$A$1&amp;"_DATA'!R"&amp;$A21&amp;"C"&amp;BH$1,FALSE)</f>
        <v>#REF!</v>
      </c>
      <c r="BI21" s="313" t="e" cm="1">
        <f t="array" aca="1" ref="BI21" ca="1">INDIRECT("'"&amp;$A$1&amp;"_DATA'!R"&amp;$A21&amp;"C"&amp;BI$1,FALSE)</f>
        <v>#REF!</v>
      </c>
      <c r="BJ21" s="310" t="e" cm="1">
        <f t="array" aca="1" ref="BJ21" ca="1">INDIRECT("'"&amp;$A$1&amp;"_DATA'!R"&amp;$A21&amp;"C"&amp;BJ$1,FALSE)</f>
        <v>#REF!</v>
      </c>
      <c r="BK21" s="262" t="e">
        <f t="shared" ca="1" si="19"/>
        <v>#REF!</v>
      </c>
      <c r="BL21" s="310" t="e" cm="1">
        <f t="array" aca="1" ref="BL21" ca="1">INDIRECT("'"&amp;$A$1&amp;"_DATA'!R"&amp;$A21&amp;"C"&amp;BL$1,FALSE)</f>
        <v>#REF!</v>
      </c>
      <c r="BM21" s="263" t="e" cm="1">
        <f t="array" aca="1" ref="BM21" ca="1">INDIRECT("'"&amp;$A$1&amp;"_DATA'!R"&amp;$A21&amp;"C"&amp;BM$1,FALSE)</f>
        <v>#REF!</v>
      </c>
      <c r="BN21" s="302" t="e" cm="1">
        <f t="array" aca="1" ref="BN21" ca="1">INDIRECT("'"&amp;$A$1&amp;"_DATA'!R"&amp;$A21&amp;"C"&amp;BN$1,FALSE)</f>
        <v>#REF!</v>
      </c>
      <c r="BO21" s="260" t="e" cm="1">
        <f t="array" aca="1" ref="BO21" ca="1">INDIRECT("'"&amp;$A$1&amp;"_DATA'!R"&amp;$A21&amp;"C"&amp;BO$1,FALSE)</f>
        <v>#REF!</v>
      </c>
      <c r="BP21" s="313" t="e" cm="1">
        <f t="array" aca="1" ref="BP21" ca="1">INDIRECT("'"&amp;$A$1&amp;"_DATA'!R"&amp;$A21&amp;"C"&amp;BP$1,FALSE)</f>
        <v>#REF!</v>
      </c>
      <c r="BQ21" s="310" t="e" cm="1">
        <f t="array" aca="1" ref="BQ21" ca="1">INDIRECT("'"&amp;$A$1&amp;"_DATA'!R"&amp;$A21&amp;"C"&amp;BQ$1,FALSE)</f>
        <v>#REF!</v>
      </c>
      <c r="BR21" s="262" t="e">
        <f t="shared" ca="1" si="20"/>
        <v>#REF!</v>
      </c>
      <c r="BS21" s="310" t="e" cm="1">
        <f t="array" aca="1" ref="BS21" ca="1">INDIRECT("'"&amp;$A$1&amp;"_DATA'!R"&amp;$A21&amp;"C"&amp;BS$1,FALSE)</f>
        <v>#REF!</v>
      </c>
      <c r="BT21" s="263" t="e" cm="1">
        <f t="array" aca="1" ref="BT21" ca="1">INDIRECT("'"&amp;$A$1&amp;"_DATA'!R"&amp;$A21&amp;"C"&amp;BT$1,FALSE)</f>
        <v>#REF!</v>
      </c>
      <c r="BU21" s="1953" t="s">
        <v>148</v>
      </c>
      <c r="BV21" s="1954"/>
      <c r="BW21" s="302" t="e" cm="1">
        <f t="array" aca="1" ref="BW21" ca="1">INDIRECT("'"&amp;$A$1&amp;"_DATA'!R"&amp;$A21&amp;"C"&amp;BW$1,FALSE)</f>
        <v>#REF!</v>
      </c>
      <c r="BX21" s="260" t="e" cm="1">
        <f t="array" aca="1" ref="BX21" ca="1">INDIRECT("'"&amp;$A$1&amp;"_DATA'!R"&amp;$A21&amp;"C"&amp;BX$1,FALSE)</f>
        <v>#REF!</v>
      </c>
      <c r="BY21" s="313" t="e" cm="1">
        <f t="array" aca="1" ref="BY21" ca="1">INDIRECT("'"&amp;$A$1&amp;"_DATA'!R"&amp;$A21&amp;"C"&amp;BY$1,FALSE)</f>
        <v>#REF!</v>
      </c>
      <c r="BZ21" s="310" t="e" cm="1">
        <f t="array" aca="1" ref="BZ21" ca="1">INDIRECT("'"&amp;$A$1&amp;"_DATA'!R"&amp;$A21&amp;"C"&amp;BZ$1,FALSE)</f>
        <v>#REF!</v>
      </c>
      <c r="CA21" s="262" t="e">
        <f t="shared" ca="1" si="21"/>
        <v>#REF!</v>
      </c>
      <c r="CB21" s="310" t="e" cm="1">
        <f t="array" aca="1" ref="CB21" ca="1">INDIRECT("'"&amp;$A$1&amp;"_DATA'!R"&amp;$A21&amp;"C"&amp;CB$1,FALSE)</f>
        <v>#REF!</v>
      </c>
      <c r="CC21" s="263" t="e" cm="1">
        <f t="array" aca="1" ref="CC21" ca="1">INDIRECT("'"&amp;$A$1&amp;"_DATA'!R"&amp;$A21&amp;"C"&amp;CC$1,FALSE)</f>
        <v>#REF!</v>
      </c>
      <c r="CD21" s="302" t="e" cm="1">
        <f t="array" aca="1" ref="CD21" ca="1">INDIRECT("'"&amp;$A$1&amp;"_DATA'!R"&amp;$A21&amp;"C"&amp;CD$1,FALSE)</f>
        <v>#REF!</v>
      </c>
      <c r="CE21" s="260" t="e" cm="1">
        <f t="array" aca="1" ref="CE21" ca="1">INDIRECT("'"&amp;$A$1&amp;"_DATA'!R"&amp;$A21&amp;"C"&amp;CE$1,FALSE)</f>
        <v>#REF!</v>
      </c>
      <c r="CF21" s="313" t="e" cm="1">
        <f t="array" aca="1" ref="CF21" ca="1">INDIRECT("'"&amp;$A$1&amp;"_DATA'!R"&amp;$A21&amp;"C"&amp;CF$1,FALSE)</f>
        <v>#REF!</v>
      </c>
      <c r="CG21" s="310" t="e" cm="1">
        <f t="array" aca="1" ref="CG21" ca="1">INDIRECT("'"&amp;$A$1&amp;"_DATA'!R"&amp;$A21&amp;"C"&amp;CG$1,FALSE)</f>
        <v>#REF!</v>
      </c>
      <c r="CH21" s="262" t="e">
        <f t="shared" ca="1" si="22"/>
        <v>#REF!</v>
      </c>
      <c r="CI21" s="310" t="e" cm="1">
        <f t="array" aca="1" ref="CI21" ca="1">INDIRECT("'"&amp;$A$1&amp;"_DATA'!R"&amp;$A21&amp;"C"&amp;CI$1,FALSE)</f>
        <v>#REF!</v>
      </c>
      <c r="CJ21" s="263" t="e" cm="1">
        <f t="array" aca="1" ref="CJ21" ca="1">INDIRECT("'"&amp;$A$1&amp;"_DATA'!R"&amp;$A21&amp;"C"&amp;CJ$1,FALSE)</f>
        <v>#REF!</v>
      </c>
      <c r="CK21" s="302" t="e" cm="1">
        <f t="array" aca="1" ref="CK21" ca="1">INDIRECT("'"&amp;$A$1&amp;"_DATA'!R"&amp;$A21&amp;"C"&amp;CK$1,FALSE)</f>
        <v>#REF!</v>
      </c>
      <c r="CL21" s="260" t="e" cm="1">
        <f t="array" aca="1" ref="CL21" ca="1">INDIRECT("'"&amp;$A$1&amp;"_DATA'!R"&amp;$A21&amp;"C"&amp;CL$1,FALSE)</f>
        <v>#REF!</v>
      </c>
      <c r="CM21" s="313" t="e" cm="1">
        <f t="array" aca="1" ref="CM21" ca="1">INDIRECT("'"&amp;$A$1&amp;"_DATA'!R"&amp;$A21&amp;"C"&amp;CM$1,FALSE)</f>
        <v>#REF!</v>
      </c>
      <c r="CN21" s="310" t="e" cm="1">
        <f t="array" aca="1" ref="CN21" ca="1">INDIRECT("'"&amp;$A$1&amp;"_DATA'!R"&amp;$A21&amp;"C"&amp;CN$1,FALSE)</f>
        <v>#REF!</v>
      </c>
      <c r="CO21" s="262" t="e">
        <f t="shared" ca="1" si="23"/>
        <v>#REF!</v>
      </c>
      <c r="CP21" s="310" t="e" cm="1">
        <f t="array" aca="1" ref="CP21" ca="1">INDIRECT("'"&amp;$A$1&amp;"_DATA'!R"&amp;$A21&amp;"C"&amp;CP$1,FALSE)</f>
        <v>#REF!</v>
      </c>
      <c r="CQ21" s="263" t="e" cm="1">
        <f t="array" aca="1" ref="CQ21" ca="1">INDIRECT("'"&amp;$A$1&amp;"_DATA'!R"&amp;$A21&amp;"C"&amp;CQ$1,FALSE)</f>
        <v>#REF!</v>
      </c>
      <c r="CR21" s="1953" t="s">
        <v>148</v>
      </c>
      <c r="CS21" s="1954"/>
      <c r="CT21" s="1951" t="s">
        <v>148</v>
      </c>
      <c r="CU21" s="1948"/>
      <c r="CV21" s="1945" t="s">
        <v>148</v>
      </c>
      <c r="CW21" s="1946"/>
      <c r="CX21" s="240"/>
    </row>
    <row r="22" spans="1:102" ht="16.5" x14ac:dyDescent="0.15">
      <c r="A22" s="433">
        <v>21</v>
      </c>
      <c r="B22" s="1966"/>
      <c r="C22" s="259" t="s">
        <v>39</v>
      </c>
      <c r="D22" s="304" t="e" cm="1">
        <f t="array" aca="1" ref="D22" ca="1">INDIRECT("'"&amp;$A$1&amp;"_DATA'!R"&amp;$A22&amp;"C"&amp;D$1,FALSE)</f>
        <v>#REF!</v>
      </c>
      <c r="E22" s="316" t="e" cm="1">
        <f t="array" aca="1" ref="E22" ca="1">INDIRECT("'"&amp;$A$1&amp;"_DATA'!R"&amp;$A22&amp;"C"&amp;E$1,FALSE)</f>
        <v>#REF!</v>
      </c>
      <c r="F22" s="314" t="e" cm="1">
        <f t="array" aca="1" ref="F22" ca="1">INDIRECT("'"&amp;$A$1&amp;"_DATA'!R"&amp;$A22&amp;"C"&amp;F$1,FALSE)</f>
        <v>#REF!</v>
      </c>
      <c r="G22" s="311" t="e" cm="1">
        <f t="array" aca="1" ref="G22" ca="1">INDIRECT("'"&amp;$A$1&amp;"_DATA'!R"&amp;$A22&amp;"C"&amp;G$1,FALSE)</f>
        <v>#REF!</v>
      </c>
      <c r="H22" s="262" t="e">
        <f t="shared" ca="1" si="12"/>
        <v>#REF!</v>
      </c>
      <c r="I22" s="310" t="e" cm="1">
        <f t="array" aca="1" ref="I22" ca="1">INDIRECT("'"&amp;$A$1&amp;"_DATA'!R"&amp;$A22&amp;"C"&amp;I$1,FALSE)</f>
        <v>#REF!</v>
      </c>
      <c r="J22" s="317" t="e" cm="1">
        <f t="array" aca="1" ref="J22" ca="1">INDIRECT("'"&amp;$A$1&amp;"_DATA'!R"&amp;$A22&amp;"C"&amp;J$1,FALSE)</f>
        <v>#REF!</v>
      </c>
      <c r="K22" s="304" t="e" cm="1">
        <f t="array" aca="1" ref="K22" ca="1">INDIRECT("'"&amp;$A$1&amp;"_DATA'!R"&amp;$A22&amp;"C"&amp;K$1,FALSE)</f>
        <v>#REF!</v>
      </c>
      <c r="L22" s="316" t="e" cm="1">
        <f t="array" aca="1" ref="L22" ca="1">INDIRECT("'"&amp;$A$1&amp;"_DATA'!R"&amp;$A22&amp;"C"&amp;L$1,FALSE)</f>
        <v>#REF!</v>
      </c>
      <c r="M22" s="314" t="e" cm="1">
        <f t="array" aca="1" ref="M22" ca="1">INDIRECT("'"&amp;$A$1&amp;"_DATA'!R"&amp;$A22&amp;"C"&amp;M$1,FALSE)</f>
        <v>#REF!</v>
      </c>
      <c r="N22" s="311" t="e" cm="1">
        <f t="array" aca="1" ref="N22" ca="1">INDIRECT("'"&amp;$A$1&amp;"_DATA'!R"&amp;$A22&amp;"C"&amp;N$1,FALSE)</f>
        <v>#REF!</v>
      </c>
      <c r="O22" s="262" t="e">
        <f t="shared" ca="1" si="13"/>
        <v>#REF!</v>
      </c>
      <c r="P22" s="310" t="e" cm="1">
        <f t="array" aca="1" ref="P22" ca="1">INDIRECT("'"&amp;$A$1&amp;"_DATA'!R"&amp;$A22&amp;"C"&amp;P$1,FALSE)</f>
        <v>#REF!</v>
      </c>
      <c r="Q22" s="317" t="e" cm="1">
        <f t="array" aca="1" ref="Q22" ca="1">INDIRECT("'"&amp;$A$1&amp;"_DATA'!R"&amp;$A22&amp;"C"&amp;Q$1,FALSE)</f>
        <v>#REF!</v>
      </c>
      <c r="R22" s="304" t="e" cm="1">
        <f t="array" aca="1" ref="R22" ca="1">INDIRECT("'"&amp;$A$1&amp;"_DATA'!R"&amp;$A22&amp;"C"&amp;R$1,FALSE)</f>
        <v>#REF!</v>
      </c>
      <c r="S22" s="316" t="e" cm="1">
        <f t="array" aca="1" ref="S22" ca="1">INDIRECT("'"&amp;$A$1&amp;"_DATA'!R"&amp;$A22&amp;"C"&amp;S$1,FALSE)</f>
        <v>#REF!</v>
      </c>
      <c r="T22" s="314" t="e" cm="1">
        <f t="array" aca="1" ref="T22" ca="1">INDIRECT("'"&amp;$A$1&amp;"_DATA'!R"&amp;$A22&amp;"C"&amp;T$1,FALSE)</f>
        <v>#REF!</v>
      </c>
      <c r="U22" s="311" t="e" cm="1">
        <f t="array" aca="1" ref="U22" ca="1">INDIRECT("'"&amp;$A$1&amp;"_DATA'!R"&amp;$A22&amp;"C"&amp;U$1,FALSE)</f>
        <v>#REF!</v>
      </c>
      <c r="V22" s="262" t="e">
        <f t="shared" ca="1" si="14"/>
        <v>#REF!</v>
      </c>
      <c r="W22" s="310" t="e" cm="1">
        <f t="array" aca="1" ref="W22" ca="1">INDIRECT("'"&amp;$A$1&amp;"_DATA'!R"&amp;$A22&amp;"C"&amp;W$1,FALSE)</f>
        <v>#REF!</v>
      </c>
      <c r="X22" s="317" t="e" cm="1">
        <f t="array" aca="1" ref="X22" ca="1">INDIRECT("'"&amp;$A$1&amp;"_DATA'!R"&amp;$A22&amp;"C"&amp;X$1,FALSE)</f>
        <v>#REF!</v>
      </c>
      <c r="Y22" s="321" t="s">
        <v>145</v>
      </c>
      <c r="Z22" s="342">
        <f ca="1">SUMIF(D$26:X$26,Y21,D27:X27)</f>
        <v>30</v>
      </c>
      <c r="AA22" s="325" t="e" cm="1">
        <f t="array" aca="1" ref="AA22" ca="1">INDIRECT("'"&amp;$A$1&amp;"_DATA'!R"&amp;$A22&amp;"C"&amp;AA$1,FALSE)</f>
        <v>#REF!</v>
      </c>
      <c r="AB22" s="316" t="e" cm="1">
        <f t="array" aca="1" ref="AB22" ca="1">INDIRECT("'"&amp;$A$1&amp;"_DATA'!R"&amp;$A22&amp;"C"&amp;AB$1,FALSE)</f>
        <v>#REF!</v>
      </c>
      <c r="AC22" s="314" t="e" cm="1">
        <f t="array" aca="1" ref="AC22" ca="1">INDIRECT("'"&amp;$A$1&amp;"_DATA'!R"&amp;$A22&amp;"C"&amp;AC$1,FALSE)</f>
        <v>#REF!</v>
      </c>
      <c r="AD22" s="311" t="e" cm="1">
        <f t="array" aca="1" ref="AD22" ca="1">INDIRECT("'"&amp;$A$1&amp;"_DATA'!R"&amp;$A22&amp;"C"&amp;AD$1,FALSE)</f>
        <v>#REF!</v>
      </c>
      <c r="AE22" s="262" t="e">
        <f t="shared" ca="1" si="15"/>
        <v>#REF!</v>
      </c>
      <c r="AF22" s="310" t="e" cm="1">
        <f t="array" aca="1" ref="AF22" ca="1">INDIRECT("'"&amp;$A$1&amp;"_DATA'!R"&amp;$A22&amp;"C"&amp;AF$1,FALSE)</f>
        <v>#REF!</v>
      </c>
      <c r="AG22" s="317" t="e" cm="1">
        <f t="array" aca="1" ref="AG22" ca="1">INDIRECT("'"&amp;$A$1&amp;"_DATA'!R"&amp;$A22&amp;"C"&amp;AG$1,FALSE)</f>
        <v>#REF!</v>
      </c>
      <c r="AH22" s="304" t="e" cm="1">
        <f t="array" aca="1" ref="AH22" ca="1">INDIRECT("'"&amp;$A$1&amp;"_DATA'!R"&amp;$A22&amp;"C"&amp;AH$1,FALSE)</f>
        <v>#REF!</v>
      </c>
      <c r="AI22" s="316" t="e" cm="1">
        <f t="array" aca="1" ref="AI22" ca="1">INDIRECT("'"&amp;$A$1&amp;"_DATA'!R"&amp;$A22&amp;"C"&amp;AI$1,FALSE)</f>
        <v>#REF!</v>
      </c>
      <c r="AJ22" s="314" t="e" cm="1">
        <f t="array" aca="1" ref="AJ22" ca="1">INDIRECT("'"&amp;$A$1&amp;"_DATA'!R"&amp;$A22&amp;"C"&amp;AJ$1,FALSE)</f>
        <v>#REF!</v>
      </c>
      <c r="AK22" s="311" t="e" cm="1">
        <f t="array" aca="1" ref="AK22" ca="1">INDIRECT("'"&amp;$A$1&amp;"_DATA'!R"&amp;$A22&amp;"C"&amp;AK$1,FALSE)</f>
        <v>#REF!</v>
      </c>
      <c r="AL22" s="262" t="e">
        <f t="shared" ca="1" si="16"/>
        <v>#REF!</v>
      </c>
      <c r="AM22" s="310" t="e" cm="1">
        <f t="array" aca="1" ref="AM22" ca="1">INDIRECT("'"&amp;$A$1&amp;"_DATA'!R"&amp;$A22&amp;"C"&amp;AM$1,FALSE)</f>
        <v>#REF!</v>
      </c>
      <c r="AN22" s="317" t="e" cm="1">
        <f t="array" aca="1" ref="AN22" ca="1">INDIRECT("'"&amp;$A$1&amp;"_DATA'!R"&amp;$A22&amp;"C"&amp;AN$1,FALSE)</f>
        <v>#REF!</v>
      </c>
      <c r="AO22" s="304" t="e" cm="1">
        <f t="array" aca="1" ref="AO22" ca="1">INDIRECT("'"&amp;$A$1&amp;"_DATA'!R"&amp;$A22&amp;"C"&amp;AO$1,FALSE)</f>
        <v>#REF!</v>
      </c>
      <c r="AP22" s="316" t="e" cm="1">
        <f t="array" aca="1" ref="AP22" ca="1">INDIRECT("'"&amp;$A$1&amp;"_DATA'!R"&amp;$A22&amp;"C"&amp;AP$1,FALSE)</f>
        <v>#REF!</v>
      </c>
      <c r="AQ22" s="314" t="e" cm="1">
        <f t="array" aca="1" ref="AQ22" ca="1">INDIRECT("'"&amp;$A$1&amp;"_DATA'!R"&amp;$A22&amp;"C"&amp;AQ$1,FALSE)</f>
        <v>#REF!</v>
      </c>
      <c r="AR22" s="311" t="e" cm="1">
        <f t="array" aca="1" ref="AR22" ca="1">INDIRECT("'"&amp;$A$1&amp;"_DATA'!R"&amp;$A22&amp;"C"&amp;AR$1,FALSE)</f>
        <v>#REF!</v>
      </c>
      <c r="AS22" s="262" t="e">
        <f t="shared" ca="1" si="17"/>
        <v>#REF!</v>
      </c>
      <c r="AT22" s="310" t="e" cm="1">
        <f t="array" aca="1" ref="AT22" ca="1">INDIRECT("'"&amp;$A$1&amp;"_DATA'!R"&amp;$A22&amp;"C"&amp;AT$1,FALSE)</f>
        <v>#REF!</v>
      </c>
      <c r="AU22" s="317" t="e" cm="1">
        <f t="array" aca="1" ref="AU22" ca="1">INDIRECT("'"&amp;$A$1&amp;"_DATA'!R"&amp;$A22&amp;"C"&amp;AU$1,FALSE)</f>
        <v>#REF!</v>
      </c>
      <c r="AV22" s="321" t="s">
        <v>145</v>
      </c>
      <c r="AW22" s="342">
        <f ca="1">SUMIF(AA$26:AU$26,AV21,AA27:AU27)</f>
        <v>30</v>
      </c>
      <c r="AX22" s="321" t="s">
        <v>145</v>
      </c>
      <c r="AY22" s="342">
        <f ca="1">Z22+AW22</f>
        <v>60</v>
      </c>
      <c r="AZ22" s="304" t="e" cm="1">
        <f t="array" aca="1" ref="AZ22" ca="1">INDIRECT("'"&amp;$A$1&amp;"_DATA'!R"&amp;$A22&amp;"C"&amp;AZ$1,FALSE)</f>
        <v>#REF!</v>
      </c>
      <c r="BA22" s="316" t="e" cm="1">
        <f t="array" aca="1" ref="BA22" ca="1">INDIRECT("'"&amp;$A$1&amp;"_DATA'!R"&amp;$A22&amp;"C"&amp;BA$1,FALSE)</f>
        <v>#REF!</v>
      </c>
      <c r="BB22" s="314" t="e" cm="1">
        <f t="array" aca="1" ref="BB22" ca="1">INDIRECT("'"&amp;$A$1&amp;"_DATA'!R"&amp;$A22&amp;"C"&amp;BB$1,FALSE)</f>
        <v>#REF!</v>
      </c>
      <c r="BC22" s="311" t="e" cm="1">
        <f t="array" aca="1" ref="BC22" ca="1">INDIRECT("'"&amp;$A$1&amp;"_DATA'!R"&amp;$A22&amp;"C"&amp;BC$1,FALSE)</f>
        <v>#REF!</v>
      </c>
      <c r="BD22" s="262" t="e">
        <f t="shared" ca="1" si="18"/>
        <v>#REF!</v>
      </c>
      <c r="BE22" s="310" t="e" cm="1">
        <f t="array" aca="1" ref="BE22" ca="1">INDIRECT("'"&amp;$A$1&amp;"_DATA'!R"&amp;$A22&amp;"C"&amp;BE$1,FALSE)</f>
        <v>#REF!</v>
      </c>
      <c r="BF22" s="317" t="e" cm="1">
        <f t="array" aca="1" ref="BF22" ca="1">INDIRECT("'"&amp;$A$1&amp;"_DATA'!R"&amp;$A22&amp;"C"&amp;BF$1,FALSE)</f>
        <v>#REF!</v>
      </c>
      <c r="BG22" s="304" t="e" cm="1">
        <f t="array" aca="1" ref="BG22" ca="1">INDIRECT("'"&amp;$A$1&amp;"_DATA'!R"&amp;$A22&amp;"C"&amp;BG$1,FALSE)</f>
        <v>#REF!</v>
      </c>
      <c r="BH22" s="316" t="e" cm="1">
        <f t="array" aca="1" ref="BH22" ca="1">INDIRECT("'"&amp;$A$1&amp;"_DATA'!R"&amp;$A22&amp;"C"&amp;BH$1,FALSE)</f>
        <v>#REF!</v>
      </c>
      <c r="BI22" s="314" t="e" cm="1">
        <f t="array" aca="1" ref="BI22" ca="1">INDIRECT("'"&amp;$A$1&amp;"_DATA'!R"&amp;$A22&amp;"C"&amp;BI$1,FALSE)</f>
        <v>#REF!</v>
      </c>
      <c r="BJ22" s="311" t="e" cm="1">
        <f t="array" aca="1" ref="BJ22" ca="1">INDIRECT("'"&amp;$A$1&amp;"_DATA'!R"&amp;$A22&amp;"C"&amp;BJ$1,FALSE)</f>
        <v>#REF!</v>
      </c>
      <c r="BK22" s="262" t="e">
        <f t="shared" ca="1" si="19"/>
        <v>#REF!</v>
      </c>
      <c r="BL22" s="310" t="e" cm="1">
        <f t="array" aca="1" ref="BL22" ca="1">INDIRECT("'"&amp;$A$1&amp;"_DATA'!R"&amp;$A22&amp;"C"&amp;BL$1,FALSE)</f>
        <v>#REF!</v>
      </c>
      <c r="BM22" s="317" t="e" cm="1">
        <f t="array" aca="1" ref="BM22" ca="1">INDIRECT("'"&amp;$A$1&amp;"_DATA'!R"&amp;$A22&amp;"C"&amp;BM$1,FALSE)</f>
        <v>#REF!</v>
      </c>
      <c r="BN22" s="304" t="e" cm="1">
        <f t="array" aca="1" ref="BN22" ca="1">INDIRECT("'"&amp;$A$1&amp;"_DATA'!R"&amp;$A22&amp;"C"&amp;BN$1,FALSE)</f>
        <v>#REF!</v>
      </c>
      <c r="BO22" s="316" t="e" cm="1">
        <f t="array" aca="1" ref="BO22" ca="1">INDIRECT("'"&amp;$A$1&amp;"_DATA'!R"&amp;$A22&amp;"C"&amp;BO$1,FALSE)</f>
        <v>#REF!</v>
      </c>
      <c r="BP22" s="314" t="e" cm="1">
        <f t="array" aca="1" ref="BP22" ca="1">INDIRECT("'"&amp;$A$1&amp;"_DATA'!R"&amp;$A22&amp;"C"&amp;BP$1,FALSE)</f>
        <v>#REF!</v>
      </c>
      <c r="BQ22" s="311" t="e" cm="1">
        <f t="array" aca="1" ref="BQ22" ca="1">INDIRECT("'"&amp;$A$1&amp;"_DATA'!R"&amp;$A22&amp;"C"&amp;BQ$1,FALSE)</f>
        <v>#REF!</v>
      </c>
      <c r="BR22" s="262" t="e">
        <f t="shared" ca="1" si="20"/>
        <v>#REF!</v>
      </c>
      <c r="BS22" s="310" t="e" cm="1">
        <f t="array" aca="1" ref="BS22" ca="1">INDIRECT("'"&amp;$A$1&amp;"_DATA'!R"&amp;$A22&amp;"C"&amp;BS$1,FALSE)</f>
        <v>#REF!</v>
      </c>
      <c r="BT22" s="317" t="e" cm="1">
        <f t="array" aca="1" ref="BT22" ca="1">INDIRECT("'"&amp;$A$1&amp;"_DATA'!R"&amp;$A22&amp;"C"&amp;BT$1,FALSE)</f>
        <v>#REF!</v>
      </c>
      <c r="BU22" s="321" t="s">
        <v>145</v>
      </c>
      <c r="BV22" s="342">
        <f ca="1">SUMIF(AZ$26:BT$26,BU21,AZ27:BT27)</f>
        <v>30</v>
      </c>
      <c r="BW22" s="304" t="e" cm="1">
        <f t="array" aca="1" ref="BW22" ca="1">INDIRECT("'"&amp;$A$1&amp;"_DATA'!R"&amp;$A22&amp;"C"&amp;BW$1,FALSE)</f>
        <v>#REF!</v>
      </c>
      <c r="BX22" s="316" t="e" cm="1">
        <f t="array" aca="1" ref="BX22" ca="1">INDIRECT("'"&amp;$A$1&amp;"_DATA'!R"&amp;$A22&amp;"C"&amp;BX$1,FALSE)</f>
        <v>#REF!</v>
      </c>
      <c r="BY22" s="314" t="e" cm="1">
        <f t="array" aca="1" ref="BY22" ca="1">INDIRECT("'"&amp;$A$1&amp;"_DATA'!R"&amp;$A22&amp;"C"&amp;BY$1,FALSE)</f>
        <v>#REF!</v>
      </c>
      <c r="BZ22" s="311" t="e" cm="1">
        <f t="array" aca="1" ref="BZ22" ca="1">INDIRECT("'"&amp;$A$1&amp;"_DATA'!R"&amp;$A22&amp;"C"&amp;BZ$1,FALSE)</f>
        <v>#REF!</v>
      </c>
      <c r="CA22" s="262" t="e">
        <f t="shared" ca="1" si="21"/>
        <v>#REF!</v>
      </c>
      <c r="CB22" s="310" t="e" cm="1">
        <f t="array" aca="1" ref="CB22" ca="1">INDIRECT("'"&amp;$A$1&amp;"_DATA'!R"&amp;$A22&amp;"C"&amp;CB$1,FALSE)</f>
        <v>#REF!</v>
      </c>
      <c r="CC22" s="317" t="e" cm="1">
        <f t="array" aca="1" ref="CC22" ca="1">INDIRECT("'"&amp;$A$1&amp;"_DATA'!R"&amp;$A22&amp;"C"&amp;CC$1,FALSE)</f>
        <v>#REF!</v>
      </c>
      <c r="CD22" s="304" t="e" cm="1">
        <f t="array" aca="1" ref="CD22" ca="1">INDIRECT("'"&amp;$A$1&amp;"_DATA'!R"&amp;$A22&amp;"C"&amp;CD$1,FALSE)</f>
        <v>#REF!</v>
      </c>
      <c r="CE22" s="316" t="e" cm="1">
        <f t="array" aca="1" ref="CE22" ca="1">INDIRECT("'"&amp;$A$1&amp;"_DATA'!R"&amp;$A22&amp;"C"&amp;CE$1,FALSE)</f>
        <v>#REF!</v>
      </c>
      <c r="CF22" s="314" t="e" cm="1">
        <f t="array" aca="1" ref="CF22" ca="1">INDIRECT("'"&amp;$A$1&amp;"_DATA'!R"&amp;$A22&amp;"C"&amp;CF$1,FALSE)</f>
        <v>#REF!</v>
      </c>
      <c r="CG22" s="311" t="e" cm="1">
        <f t="array" aca="1" ref="CG22" ca="1">INDIRECT("'"&amp;$A$1&amp;"_DATA'!R"&amp;$A22&amp;"C"&amp;CG$1,FALSE)</f>
        <v>#REF!</v>
      </c>
      <c r="CH22" s="262" t="e">
        <f t="shared" ca="1" si="22"/>
        <v>#REF!</v>
      </c>
      <c r="CI22" s="310" t="e" cm="1">
        <f t="array" aca="1" ref="CI22" ca="1">INDIRECT("'"&amp;$A$1&amp;"_DATA'!R"&amp;$A22&amp;"C"&amp;CI$1,FALSE)</f>
        <v>#REF!</v>
      </c>
      <c r="CJ22" s="317" t="e" cm="1">
        <f t="array" aca="1" ref="CJ22" ca="1">INDIRECT("'"&amp;$A$1&amp;"_DATA'!R"&amp;$A22&amp;"C"&amp;CJ$1,FALSE)</f>
        <v>#REF!</v>
      </c>
      <c r="CK22" s="304" t="e" cm="1">
        <f t="array" aca="1" ref="CK22" ca="1">INDIRECT("'"&amp;$A$1&amp;"_DATA'!R"&amp;$A22&amp;"C"&amp;CK$1,FALSE)</f>
        <v>#REF!</v>
      </c>
      <c r="CL22" s="316" t="e" cm="1">
        <f t="array" aca="1" ref="CL22" ca="1">INDIRECT("'"&amp;$A$1&amp;"_DATA'!R"&amp;$A22&amp;"C"&amp;CL$1,FALSE)</f>
        <v>#REF!</v>
      </c>
      <c r="CM22" s="314" t="e" cm="1">
        <f t="array" aca="1" ref="CM22" ca="1">INDIRECT("'"&amp;$A$1&amp;"_DATA'!R"&amp;$A22&amp;"C"&amp;CM$1,FALSE)</f>
        <v>#REF!</v>
      </c>
      <c r="CN22" s="311" t="e" cm="1">
        <f t="array" aca="1" ref="CN22" ca="1">INDIRECT("'"&amp;$A$1&amp;"_DATA'!R"&amp;$A22&amp;"C"&amp;CN$1,FALSE)</f>
        <v>#REF!</v>
      </c>
      <c r="CO22" s="262" t="e">
        <f t="shared" ca="1" si="23"/>
        <v>#REF!</v>
      </c>
      <c r="CP22" s="310" t="e" cm="1">
        <f t="array" aca="1" ref="CP22" ca="1">INDIRECT("'"&amp;$A$1&amp;"_DATA'!R"&amp;$A22&amp;"C"&amp;CP$1,FALSE)</f>
        <v>#REF!</v>
      </c>
      <c r="CQ22" s="317" t="e" cm="1">
        <f t="array" aca="1" ref="CQ22" ca="1">INDIRECT("'"&amp;$A$1&amp;"_DATA'!R"&amp;$A22&amp;"C"&amp;CQ$1,FALSE)</f>
        <v>#REF!</v>
      </c>
      <c r="CR22" s="321" t="s">
        <v>145</v>
      </c>
      <c r="CS22" s="342">
        <f ca="1">SUMIF(BW$26:CQ$26,CR21,BW27:CQ27)</f>
        <v>30</v>
      </c>
      <c r="CT22" s="321" t="s">
        <v>145</v>
      </c>
      <c r="CU22" s="342">
        <f ca="1">BV22+CS22</f>
        <v>60</v>
      </c>
      <c r="CV22" s="321" t="s">
        <v>145</v>
      </c>
      <c r="CW22" s="342">
        <f ca="1">AY22+CU22</f>
        <v>120</v>
      </c>
      <c r="CX22" s="240"/>
    </row>
    <row r="23" spans="1:102" ht="16.5" x14ac:dyDescent="0.15">
      <c r="A23" s="433">
        <v>22</v>
      </c>
      <c r="B23" s="1966"/>
      <c r="C23" s="259" t="s">
        <v>40</v>
      </c>
      <c r="D23" s="304" t="e" cm="1">
        <f t="array" aca="1" ref="D23" ca="1">INDIRECT("'"&amp;$A$1&amp;"_DATA'!R"&amp;$A23&amp;"C"&amp;D$1,FALSE)</f>
        <v>#REF!</v>
      </c>
      <c r="E23" s="316" t="e" cm="1">
        <f t="array" aca="1" ref="E23" ca="1">INDIRECT("'"&amp;$A$1&amp;"_DATA'!R"&amp;$A23&amp;"C"&amp;E$1,FALSE)</f>
        <v>#REF!</v>
      </c>
      <c r="F23" s="314" t="e" cm="1">
        <f t="array" aca="1" ref="F23" ca="1">INDIRECT("'"&amp;$A$1&amp;"_DATA'!R"&amp;$A23&amp;"C"&amp;F$1,FALSE)</f>
        <v>#REF!</v>
      </c>
      <c r="G23" s="311" t="e" cm="1">
        <f t="array" aca="1" ref="G23" ca="1">INDIRECT("'"&amp;$A$1&amp;"_DATA'!R"&amp;$A23&amp;"C"&amp;G$1,FALSE)</f>
        <v>#REF!</v>
      </c>
      <c r="H23" s="262" t="e">
        <f t="shared" ca="1" si="12"/>
        <v>#REF!</v>
      </c>
      <c r="I23" s="310" t="e" cm="1">
        <f t="array" aca="1" ref="I23" ca="1">INDIRECT("'"&amp;$A$1&amp;"_DATA'!R"&amp;$A23&amp;"C"&amp;I$1,FALSE)</f>
        <v>#REF!</v>
      </c>
      <c r="J23" s="317" t="e" cm="1">
        <f t="array" aca="1" ref="J23" ca="1">INDIRECT("'"&amp;$A$1&amp;"_DATA'!R"&amp;$A23&amp;"C"&amp;J$1,FALSE)</f>
        <v>#REF!</v>
      </c>
      <c r="K23" s="304" t="e" cm="1">
        <f t="array" aca="1" ref="K23" ca="1">INDIRECT("'"&amp;$A$1&amp;"_DATA'!R"&amp;$A23&amp;"C"&amp;K$1,FALSE)</f>
        <v>#REF!</v>
      </c>
      <c r="L23" s="316" t="e" cm="1">
        <f t="array" aca="1" ref="L23" ca="1">INDIRECT("'"&amp;$A$1&amp;"_DATA'!R"&amp;$A23&amp;"C"&amp;L$1,FALSE)</f>
        <v>#REF!</v>
      </c>
      <c r="M23" s="314" t="e" cm="1">
        <f t="array" aca="1" ref="M23" ca="1">INDIRECT("'"&amp;$A$1&amp;"_DATA'!R"&amp;$A23&amp;"C"&amp;M$1,FALSE)</f>
        <v>#REF!</v>
      </c>
      <c r="N23" s="311" t="e" cm="1">
        <f t="array" aca="1" ref="N23" ca="1">INDIRECT("'"&amp;$A$1&amp;"_DATA'!R"&amp;$A23&amp;"C"&amp;N$1,FALSE)</f>
        <v>#REF!</v>
      </c>
      <c r="O23" s="262" t="e">
        <f t="shared" ca="1" si="13"/>
        <v>#REF!</v>
      </c>
      <c r="P23" s="310" t="e" cm="1">
        <f t="array" aca="1" ref="P23" ca="1">INDIRECT("'"&amp;$A$1&amp;"_DATA'!R"&amp;$A23&amp;"C"&amp;P$1,FALSE)</f>
        <v>#REF!</v>
      </c>
      <c r="Q23" s="317" t="e" cm="1">
        <f t="array" aca="1" ref="Q23" ca="1">INDIRECT("'"&amp;$A$1&amp;"_DATA'!R"&amp;$A23&amp;"C"&amp;Q$1,FALSE)</f>
        <v>#REF!</v>
      </c>
      <c r="R23" s="304" t="e" cm="1">
        <f t="array" aca="1" ref="R23" ca="1">INDIRECT("'"&amp;$A$1&amp;"_DATA'!R"&amp;$A23&amp;"C"&amp;R$1,FALSE)</f>
        <v>#REF!</v>
      </c>
      <c r="S23" s="316" t="e" cm="1">
        <f t="array" aca="1" ref="S23" ca="1">INDIRECT("'"&amp;$A$1&amp;"_DATA'!R"&amp;$A23&amp;"C"&amp;S$1,FALSE)</f>
        <v>#REF!</v>
      </c>
      <c r="T23" s="314" t="e" cm="1">
        <f t="array" aca="1" ref="T23" ca="1">INDIRECT("'"&amp;$A$1&amp;"_DATA'!R"&amp;$A23&amp;"C"&amp;T$1,FALSE)</f>
        <v>#REF!</v>
      </c>
      <c r="U23" s="311" t="e" cm="1">
        <f t="array" aca="1" ref="U23" ca="1">INDIRECT("'"&amp;$A$1&amp;"_DATA'!R"&amp;$A23&amp;"C"&amp;U$1,FALSE)</f>
        <v>#REF!</v>
      </c>
      <c r="V23" s="262" t="e">
        <f t="shared" ca="1" si="14"/>
        <v>#REF!</v>
      </c>
      <c r="W23" s="310" t="e" cm="1">
        <f t="array" aca="1" ref="W23" ca="1">INDIRECT("'"&amp;$A$1&amp;"_DATA'!R"&amp;$A23&amp;"C"&amp;W$1,FALSE)</f>
        <v>#REF!</v>
      </c>
      <c r="X23" s="317" t="e" cm="1">
        <f t="array" aca="1" ref="X23" ca="1">INDIRECT("'"&amp;$A$1&amp;"_DATA'!R"&amp;$A23&amp;"C"&amp;X$1,FALSE)</f>
        <v>#REF!</v>
      </c>
      <c r="Y23" s="322" t="s">
        <v>146</v>
      </c>
      <c r="Z23" s="343">
        <f ca="1">SUMIF(D$26:X$26,Y21,D28:X28)</f>
        <v>30</v>
      </c>
      <c r="AA23" s="325" t="e" cm="1">
        <f t="array" aca="1" ref="AA23" ca="1">INDIRECT("'"&amp;$A$1&amp;"_DATA'!R"&amp;$A23&amp;"C"&amp;AA$1,FALSE)</f>
        <v>#REF!</v>
      </c>
      <c r="AB23" s="316" t="e" cm="1">
        <f t="array" aca="1" ref="AB23" ca="1">INDIRECT("'"&amp;$A$1&amp;"_DATA'!R"&amp;$A23&amp;"C"&amp;AB$1,FALSE)</f>
        <v>#REF!</v>
      </c>
      <c r="AC23" s="314" t="e" cm="1">
        <f t="array" aca="1" ref="AC23" ca="1">INDIRECT("'"&amp;$A$1&amp;"_DATA'!R"&amp;$A23&amp;"C"&amp;AC$1,FALSE)</f>
        <v>#REF!</v>
      </c>
      <c r="AD23" s="311" t="e" cm="1">
        <f t="array" aca="1" ref="AD23" ca="1">INDIRECT("'"&amp;$A$1&amp;"_DATA'!R"&amp;$A23&amp;"C"&amp;AD$1,FALSE)</f>
        <v>#REF!</v>
      </c>
      <c r="AE23" s="262" t="e">
        <f t="shared" ca="1" si="15"/>
        <v>#REF!</v>
      </c>
      <c r="AF23" s="310" t="e" cm="1">
        <f t="array" aca="1" ref="AF23" ca="1">INDIRECT("'"&amp;$A$1&amp;"_DATA'!R"&amp;$A23&amp;"C"&amp;AF$1,FALSE)</f>
        <v>#REF!</v>
      </c>
      <c r="AG23" s="317" t="e" cm="1">
        <f t="array" aca="1" ref="AG23" ca="1">INDIRECT("'"&amp;$A$1&amp;"_DATA'!R"&amp;$A23&amp;"C"&amp;AG$1,FALSE)</f>
        <v>#REF!</v>
      </c>
      <c r="AH23" s="304" t="e" cm="1">
        <f t="array" aca="1" ref="AH23" ca="1">INDIRECT("'"&amp;$A$1&amp;"_DATA'!R"&amp;$A23&amp;"C"&amp;AH$1,FALSE)</f>
        <v>#REF!</v>
      </c>
      <c r="AI23" s="316" t="e" cm="1">
        <f t="array" aca="1" ref="AI23" ca="1">INDIRECT("'"&amp;$A$1&amp;"_DATA'!R"&amp;$A23&amp;"C"&amp;AI$1,FALSE)</f>
        <v>#REF!</v>
      </c>
      <c r="AJ23" s="314" t="e" cm="1">
        <f t="array" aca="1" ref="AJ23" ca="1">INDIRECT("'"&amp;$A$1&amp;"_DATA'!R"&amp;$A23&amp;"C"&amp;AJ$1,FALSE)</f>
        <v>#REF!</v>
      </c>
      <c r="AK23" s="311" t="e" cm="1">
        <f t="array" aca="1" ref="AK23" ca="1">INDIRECT("'"&amp;$A$1&amp;"_DATA'!R"&amp;$A23&amp;"C"&amp;AK$1,FALSE)</f>
        <v>#REF!</v>
      </c>
      <c r="AL23" s="262" t="e">
        <f t="shared" ca="1" si="16"/>
        <v>#REF!</v>
      </c>
      <c r="AM23" s="310" t="e" cm="1">
        <f t="array" aca="1" ref="AM23" ca="1">INDIRECT("'"&amp;$A$1&amp;"_DATA'!R"&amp;$A23&amp;"C"&amp;AM$1,FALSE)</f>
        <v>#REF!</v>
      </c>
      <c r="AN23" s="317" t="e" cm="1">
        <f t="array" aca="1" ref="AN23" ca="1">INDIRECT("'"&amp;$A$1&amp;"_DATA'!R"&amp;$A23&amp;"C"&amp;AN$1,FALSE)</f>
        <v>#REF!</v>
      </c>
      <c r="AO23" s="304" t="e" cm="1">
        <f t="array" aca="1" ref="AO23" ca="1">INDIRECT("'"&amp;$A$1&amp;"_DATA'!R"&amp;$A23&amp;"C"&amp;AO$1,FALSE)</f>
        <v>#REF!</v>
      </c>
      <c r="AP23" s="316" t="e" cm="1">
        <f t="array" aca="1" ref="AP23" ca="1">INDIRECT("'"&amp;$A$1&amp;"_DATA'!R"&amp;$A23&amp;"C"&amp;AP$1,FALSE)</f>
        <v>#REF!</v>
      </c>
      <c r="AQ23" s="314" t="e" cm="1">
        <f t="array" aca="1" ref="AQ23" ca="1">INDIRECT("'"&amp;$A$1&amp;"_DATA'!R"&amp;$A23&amp;"C"&amp;AQ$1,FALSE)</f>
        <v>#REF!</v>
      </c>
      <c r="AR23" s="311" t="e" cm="1">
        <f t="array" aca="1" ref="AR23" ca="1">INDIRECT("'"&amp;$A$1&amp;"_DATA'!R"&amp;$A23&amp;"C"&amp;AR$1,FALSE)</f>
        <v>#REF!</v>
      </c>
      <c r="AS23" s="262" t="e">
        <f t="shared" ca="1" si="17"/>
        <v>#REF!</v>
      </c>
      <c r="AT23" s="310" t="e" cm="1">
        <f t="array" aca="1" ref="AT23" ca="1">INDIRECT("'"&amp;$A$1&amp;"_DATA'!R"&amp;$A23&amp;"C"&amp;AT$1,FALSE)</f>
        <v>#REF!</v>
      </c>
      <c r="AU23" s="317" t="e" cm="1">
        <f t="array" aca="1" ref="AU23" ca="1">INDIRECT("'"&amp;$A$1&amp;"_DATA'!R"&amp;$A23&amp;"C"&amp;AU$1,FALSE)</f>
        <v>#REF!</v>
      </c>
      <c r="AV23" s="322" t="s">
        <v>146</v>
      </c>
      <c r="AW23" s="343">
        <f ca="1">SUMIF(AA$26:AU$26,AV21,AA28:AU28)</f>
        <v>30</v>
      </c>
      <c r="AX23" s="322" t="s">
        <v>146</v>
      </c>
      <c r="AY23" s="343">
        <f ca="1">Z23+AW23</f>
        <v>60</v>
      </c>
      <c r="AZ23" s="304" t="e" cm="1">
        <f t="array" aca="1" ref="AZ23" ca="1">INDIRECT("'"&amp;$A$1&amp;"_DATA'!R"&amp;$A23&amp;"C"&amp;AZ$1,FALSE)</f>
        <v>#REF!</v>
      </c>
      <c r="BA23" s="316" t="e" cm="1">
        <f t="array" aca="1" ref="BA23" ca="1">INDIRECT("'"&amp;$A$1&amp;"_DATA'!R"&amp;$A23&amp;"C"&amp;BA$1,FALSE)</f>
        <v>#REF!</v>
      </c>
      <c r="BB23" s="314" t="e" cm="1">
        <f t="array" aca="1" ref="BB23" ca="1">INDIRECT("'"&amp;$A$1&amp;"_DATA'!R"&amp;$A23&amp;"C"&amp;BB$1,FALSE)</f>
        <v>#REF!</v>
      </c>
      <c r="BC23" s="311" t="e" cm="1">
        <f t="array" aca="1" ref="BC23" ca="1">INDIRECT("'"&amp;$A$1&amp;"_DATA'!R"&amp;$A23&amp;"C"&amp;BC$1,FALSE)</f>
        <v>#REF!</v>
      </c>
      <c r="BD23" s="262" t="e">
        <f t="shared" ca="1" si="18"/>
        <v>#REF!</v>
      </c>
      <c r="BE23" s="310" t="e" cm="1">
        <f t="array" aca="1" ref="BE23" ca="1">INDIRECT("'"&amp;$A$1&amp;"_DATA'!R"&amp;$A23&amp;"C"&amp;BE$1,FALSE)</f>
        <v>#REF!</v>
      </c>
      <c r="BF23" s="317" t="e" cm="1">
        <f t="array" aca="1" ref="BF23" ca="1">INDIRECT("'"&amp;$A$1&amp;"_DATA'!R"&amp;$A23&amp;"C"&amp;BF$1,FALSE)</f>
        <v>#REF!</v>
      </c>
      <c r="BG23" s="304" t="e" cm="1">
        <f t="array" aca="1" ref="BG23" ca="1">INDIRECT("'"&amp;$A$1&amp;"_DATA'!R"&amp;$A23&amp;"C"&amp;BG$1,FALSE)</f>
        <v>#REF!</v>
      </c>
      <c r="BH23" s="316" t="e" cm="1">
        <f t="array" aca="1" ref="BH23" ca="1">INDIRECT("'"&amp;$A$1&amp;"_DATA'!R"&amp;$A23&amp;"C"&amp;BH$1,FALSE)</f>
        <v>#REF!</v>
      </c>
      <c r="BI23" s="314" t="e" cm="1">
        <f t="array" aca="1" ref="BI23" ca="1">INDIRECT("'"&amp;$A$1&amp;"_DATA'!R"&amp;$A23&amp;"C"&amp;BI$1,FALSE)</f>
        <v>#REF!</v>
      </c>
      <c r="BJ23" s="311" t="e" cm="1">
        <f t="array" aca="1" ref="BJ23" ca="1">INDIRECT("'"&amp;$A$1&amp;"_DATA'!R"&amp;$A23&amp;"C"&amp;BJ$1,FALSE)</f>
        <v>#REF!</v>
      </c>
      <c r="BK23" s="262" t="e">
        <f t="shared" ca="1" si="19"/>
        <v>#REF!</v>
      </c>
      <c r="BL23" s="310" t="e" cm="1">
        <f t="array" aca="1" ref="BL23" ca="1">INDIRECT("'"&amp;$A$1&amp;"_DATA'!R"&amp;$A23&amp;"C"&amp;BL$1,FALSE)</f>
        <v>#REF!</v>
      </c>
      <c r="BM23" s="317" t="e" cm="1">
        <f t="array" aca="1" ref="BM23" ca="1">INDIRECT("'"&amp;$A$1&amp;"_DATA'!R"&amp;$A23&amp;"C"&amp;BM$1,FALSE)</f>
        <v>#REF!</v>
      </c>
      <c r="BN23" s="304" t="e" cm="1">
        <f t="array" aca="1" ref="BN23" ca="1">INDIRECT("'"&amp;$A$1&amp;"_DATA'!R"&amp;$A23&amp;"C"&amp;BN$1,FALSE)</f>
        <v>#REF!</v>
      </c>
      <c r="BO23" s="316" t="e" cm="1">
        <f t="array" aca="1" ref="BO23" ca="1">INDIRECT("'"&amp;$A$1&amp;"_DATA'!R"&amp;$A23&amp;"C"&amp;BO$1,FALSE)</f>
        <v>#REF!</v>
      </c>
      <c r="BP23" s="314" t="e" cm="1">
        <f t="array" aca="1" ref="BP23" ca="1">INDIRECT("'"&amp;$A$1&amp;"_DATA'!R"&amp;$A23&amp;"C"&amp;BP$1,FALSE)</f>
        <v>#REF!</v>
      </c>
      <c r="BQ23" s="311" t="e" cm="1">
        <f t="array" aca="1" ref="BQ23" ca="1">INDIRECT("'"&amp;$A$1&amp;"_DATA'!R"&amp;$A23&amp;"C"&amp;BQ$1,FALSE)</f>
        <v>#REF!</v>
      </c>
      <c r="BR23" s="262" t="e">
        <f t="shared" ca="1" si="20"/>
        <v>#REF!</v>
      </c>
      <c r="BS23" s="310" t="e" cm="1">
        <f t="array" aca="1" ref="BS23" ca="1">INDIRECT("'"&amp;$A$1&amp;"_DATA'!R"&amp;$A23&amp;"C"&amp;BS$1,FALSE)</f>
        <v>#REF!</v>
      </c>
      <c r="BT23" s="317" t="e" cm="1">
        <f t="array" aca="1" ref="BT23" ca="1">INDIRECT("'"&amp;$A$1&amp;"_DATA'!R"&amp;$A23&amp;"C"&amp;BT$1,FALSE)</f>
        <v>#REF!</v>
      </c>
      <c r="BU23" s="322" t="s">
        <v>146</v>
      </c>
      <c r="BV23" s="343">
        <f ca="1">SUMIF(AZ$26:BT$26,BU21,AZ28:BT28)</f>
        <v>30</v>
      </c>
      <c r="BW23" s="304" t="e" cm="1">
        <f t="array" aca="1" ref="BW23" ca="1">INDIRECT("'"&amp;$A$1&amp;"_DATA'!R"&amp;$A23&amp;"C"&amp;BW$1,FALSE)</f>
        <v>#REF!</v>
      </c>
      <c r="BX23" s="316" t="e" cm="1">
        <f t="array" aca="1" ref="BX23" ca="1">INDIRECT("'"&amp;$A$1&amp;"_DATA'!R"&amp;$A23&amp;"C"&amp;BX$1,FALSE)</f>
        <v>#REF!</v>
      </c>
      <c r="BY23" s="314" t="e" cm="1">
        <f t="array" aca="1" ref="BY23" ca="1">INDIRECT("'"&amp;$A$1&amp;"_DATA'!R"&amp;$A23&amp;"C"&amp;BY$1,FALSE)</f>
        <v>#REF!</v>
      </c>
      <c r="BZ23" s="311" t="e" cm="1">
        <f t="array" aca="1" ref="BZ23" ca="1">INDIRECT("'"&amp;$A$1&amp;"_DATA'!R"&amp;$A23&amp;"C"&amp;BZ$1,FALSE)</f>
        <v>#REF!</v>
      </c>
      <c r="CA23" s="262" t="e">
        <f t="shared" ca="1" si="21"/>
        <v>#REF!</v>
      </c>
      <c r="CB23" s="310" t="e" cm="1">
        <f t="array" aca="1" ref="CB23" ca="1">INDIRECT("'"&amp;$A$1&amp;"_DATA'!R"&amp;$A23&amp;"C"&amp;CB$1,FALSE)</f>
        <v>#REF!</v>
      </c>
      <c r="CC23" s="317" t="e" cm="1">
        <f t="array" aca="1" ref="CC23" ca="1">INDIRECT("'"&amp;$A$1&amp;"_DATA'!R"&amp;$A23&amp;"C"&amp;CC$1,FALSE)</f>
        <v>#REF!</v>
      </c>
      <c r="CD23" s="304" t="e" cm="1">
        <f t="array" aca="1" ref="CD23" ca="1">INDIRECT("'"&amp;$A$1&amp;"_DATA'!R"&amp;$A23&amp;"C"&amp;CD$1,FALSE)</f>
        <v>#REF!</v>
      </c>
      <c r="CE23" s="316" t="e" cm="1">
        <f t="array" aca="1" ref="CE23" ca="1">INDIRECT("'"&amp;$A$1&amp;"_DATA'!R"&amp;$A23&amp;"C"&amp;CE$1,FALSE)</f>
        <v>#REF!</v>
      </c>
      <c r="CF23" s="314" t="e" cm="1">
        <f t="array" aca="1" ref="CF23" ca="1">INDIRECT("'"&amp;$A$1&amp;"_DATA'!R"&amp;$A23&amp;"C"&amp;CF$1,FALSE)</f>
        <v>#REF!</v>
      </c>
      <c r="CG23" s="311" t="e" cm="1">
        <f t="array" aca="1" ref="CG23" ca="1">INDIRECT("'"&amp;$A$1&amp;"_DATA'!R"&amp;$A23&amp;"C"&amp;CG$1,FALSE)</f>
        <v>#REF!</v>
      </c>
      <c r="CH23" s="262" t="e">
        <f t="shared" ca="1" si="22"/>
        <v>#REF!</v>
      </c>
      <c r="CI23" s="310" t="e" cm="1">
        <f t="array" aca="1" ref="CI23" ca="1">INDIRECT("'"&amp;$A$1&amp;"_DATA'!R"&amp;$A23&amp;"C"&amp;CI$1,FALSE)</f>
        <v>#REF!</v>
      </c>
      <c r="CJ23" s="317" t="e" cm="1">
        <f t="array" aca="1" ref="CJ23" ca="1">INDIRECT("'"&amp;$A$1&amp;"_DATA'!R"&amp;$A23&amp;"C"&amp;CJ$1,FALSE)</f>
        <v>#REF!</v>
      </c>
      <c r="CK23" s="304" t="e" cm="1">
        <f t="array" aca="1" ref="CK23" ca="1">INDIRECT("'"&amp;$A$1&amp;"_DATA'!R"&amp;$A23&amp;"C"&amp;CK$1,FALSE)</f>
        <v>#REF!</v>
      </c>
      <c r="CL23" s="316" t="e" cm="1">
        <f t="array" aca="1" ref="CL23" ca="1">INDIRECT("'"&amp;$A$1&amp;"_DATA'!R"&amp;$A23&amp;"C"&amp;CL$1,FALSE)</f>
        <v>#REF!</v>
      </c>
      <c r="CM23" s="314" t="e" cm="1">
        <f t="array" aca="1" ref="CM23" ca="1">INDIRECT("'"&amp;$A$1&amp;"_DATA'!R"&amp;$A23&amp;"C"&amp;CM$1,FALSE)</f>
        <v>#REF!</v>
      </c>
      <c r="CN23" s="311" t="e" cm="1">
        <f t="array" aca="1" ref="CN23" ca="1">INDIRECT("'"&amp;$A$1&amp;"_DATA'!R"&amp;$A23&amp;"C"&amp;CN$1,FALSE)</f>
        <v>#REF!</v>
      </c>
      <c r="CO23" s="262" t="e">
        <f t="shared" ca="1" si="23"/>
        <v>#REF!</v>
      </c>
      <c r="CP23" s="310" t="e" cm="1">
        <f t="array" aca="1" ref="CP23" ca="1">INDIRECT("'"&amp;$A$1&amp;"_DATA'!R"&amp;$A23&amp;"C"&amp;CP$1,FALSE)</f>
        <v>#REF!</v>
      </c>
      <c r="CQ23" s="317" t="e" cm="1">
        <f t="array" aca="1" ref="CQ23" ca="1">INDIRECT("'"&amp;$A$1&amp;"_DATA'!R"&amp;$A23&amp;"C"&amp;CQ$1,FALSE)</f>
        <v>#REF!</v>
      </c>
      <c r="CR23" s="322" t="s">
        <v>146</v>
      </c>
      <c r="CS23" s="343">
        <f ca="1">SUMIF(BW$26:CQ$26,CR21,BW28:CQ28)</f>
        <v>30</v>
      </c>
      <c r="CT23" s="322" t="s">
        <v>146</v>
      </c>
      <c r="CU23" s="343">
        <f ca="1">BV23+CS23</f>
        <v>60</v>
      </c>
      <c r="CV23" s="322" t="s">
        <v>146</v>
      </c>
      <c r="CW23" s="343">
        <f ca="1">AY23+CU23</f>
        <v>120</v>
      </c>
      <c r="CX23" s="240"/>
    </row>
    <row r="24" spans="1:102" ht="16.5" x14ac:dyDescent="0.15">
      <c r="A24" s="433">
        <v>23</v>
      </c>
      <c r="B24" s="1966"/>
      <c r="C24" s="259" t="s">
        <v>41</v>
      </c>
      <c r="D24" s="304" t="e" cm="1">
        <f t="array" aca="1" ref="D24" ca="1">INDIRECT("'"&amp;$A$1&amp;"_DATA'!R"&amp;$A24&amp;"C"&amp;D$1,FALSE)</f>
        <v>#REF!</v>
      </c>
      <c r="E24" s="316" t="e" cm="1">
        <f t="array" aca="1" ref="E24" ca="1">INDIRECT("'"&amp;$A$1&amp;"_DATA'!R"&amp;$A24&amp;"C"&amp;E$1,FALSE)</f>
        <v>#REF!</v>
      </c>
      <c r="F24" s="314" t="e" cm="1">
        <f t="array" aca="1" ref="F24" ca="1">INDIRECT("'"&amp;$A$1&amp;"_DATA'!R"&amp;$A24&amp;"C"&amp;F$1,FALSE)</f>
        <v>#REF!</v>
      </c>
      <c r="G24" s="311" t="e" cm="1">
        <f t="array" aca="1" ref="G24" ca="1">INDIRECT("'"&amp;$A$1&amp;"_DATA'!R"&amp;$A24&amp;"C"&amp;G$1,FALSE)</f>
        <v>#REF!</v>
      </c>
      <c r="H24" s="262" t="e">
        <f t="shared" ca="1" si="12"/>
        <v>#REF!</v>
      </c>
      <c r="I24" s="310" t="e" cm="1">
        <f t="array" aca="1" ref="I24" ca="1">INDIRECT("'"&amp;$A$1&amp;"_DATA'!R"&amp;$A24&amp;"C"&amp;I$1,FALSE)</f>
        <v>#REF!</v>
      </c>
      <c r="J24" s="317" t="e" cm="1">
        <f t="array" aca="1" ref="J24" ca="1">INDIRECT("'"&amp;$A$1&amp;"_DATA'!R"&amp;$A24&amp;"C"&amp;J$1,FALSE)</f>
        <v>#REF!</v>
      </c>
      <c r="K24" s="304" t="e" cm="1">
        <f t="array" aca="1" ref="K24" ca="1">INDIRECT("'"&amp;$A$1&amp;"_DATA'!R"&amp;$A24&amp;"C"&amp;K$1,FALSE)</f>
        <v>#REF!</v>
      </c>
      <c r="L24" s="316" t="e" cm="1">
        <f t="array" aca="1" ref="L24" ca="1">INDIRECT("'"&amp;$A$1&amp;"_DATA'!R"&amp;$A24&amp;"C"&amp;L$1,FALSE)</f>
        <v>#REF!</v>
      </c>
      <c r="M24" s="314" t="e" cm="1">
        <f t="array" aca="1" ref="M24" ca="1">INDIRECT("'"&amp;$A$1&amp;"_DATA'!R"&amp;$A24&amp;"C"&amp;M$1,FALSE)</f>
        <v>#REF!</v>
      </c>
      <c r="N24" s="311" t="e" cm="1">
        <f t="array" aca="1" ref="N24" ca="1">INDIRECT("'"&amp;$A$1&amp;"_DATA'!R"&amp;$A24&amp;"C"&amp;N$1,FALSE)</f>
        <v>#REF!</v>
      </c>
      <c r="O24" s="262" t="e">
        <f t="shared" ca="1" si="13"/>
        <v>#REF!</v>
      </c>
      <c r="P24" s="310" t="e" cm="1">
        <f t="array" aca="1" ref="P24" ca="1">INDIRECT("'"&amp;$A$1&amp;"_DATA'!R"&amp;$A24&amp;"C"&amp;P$1,FALSE)</f>
        <v>#REF!</v>
      </c>
      <c r="Q24" s="317" t="e" cm="1">
        <f t="array" aca="1" ref="Q24" ca="1">INDIRECT("'"&amp;$A$1&amp;"_DATA'!R"&amp;$A24&amp;"C"&amp;Q$1,FALSE)</f>
        <v>#REF!</v>
      </c>
      <c r="R24" s="304" t="e" cm="1">
        <f t="array" aca="1" ref="R24" ca="1">INDIRECT("'"&amp;$A$1&amp;"_DATA'!R"&amp;$A24&amp;"C"&amp;R$1,FALSE)</f>
        <v>#REF!</v>
      </c>
      <c r="S24" s="316" t="e" cm="1">
        <f t="array" aca="1" ref="S24" ca="1">INDIRECT("'"&amp;$A$1&amp;"_DATA'!R"&amp;$A24&amp;"C"&amp;S$1,FALSE)</f>
        <v>#REF!</v>
      </c>
      <c r="T24" s="314" t="e" cm="1">
        <f t="array" aca="1" ref="T24" ca="1">INDIRECT("'"&amp;$A$1&amp;"_DATA'!R"&amp;$A24&amp;"C"&amp;T$1,FALSE)</f>
        <v>#REF!</v>
      </c>
      <c r="U24" s="311" t="e" cm="1">
        <f t="array" aca="1" ref="U24" ca="1">INDIRECT("'"&amp;$A$1&amp;"_DATA'!R"&amp;$A24&amp;"C"&amp;U$1,FALSE)</f>
        <v>#REF!</v>
      </c>
      <c r="V24" s="262" t="e">
        <f t="shared" ca="1" si="14"/>
        <v>#REF!</v>
      </c>
      <c r="W24" s="310" t="e" cm="1">
        <f t="array" aca="1" ref="W24" ca="1">INDIRECT("'"&amp;$A$1&amp;"_DATA'!R"&amp;$A24&amp;"C"&amp;W$1,FALSE)</f>
        <v>#REF!</v>
      </c>
      <c r="X24" s="317" t="e" cm="1">
        <f t="array" aca="1" ref="X24" ca="1">INDIRECT("'"&amp;$A$1&amp;"_DATA'!R"&amp;$A24&amp;"C"&amp;X$1,FALSE)</f>
        <v>#REF!</v>
      </c>
      <c r="Y24" s="323" t="s">
        <v>143</v>
      </c>
      <c r="Z24" s="710">
        <f ca="1">ROUNDDOWN(Z23/Z22,4)</f>
        <v>1</v>
      </c>
      <c r="AA24" s="325" t="e" cm="1">
        <f t="array" aca="1" ref="AA24" ca="1">INDIRECT("'"&amp;$A$1&amp;"_DATA'!R"&amp;$A24&amp;"C"&amp;AA$1,FALSE)</f>
        <v>#REF!</v>
      </c>
      <c r="AB24" s="316" t="e" cm="1">
        <f t="array" aca="1" ref="AB24" ca="1">INDIRECT("'"&amp;$A$1&amp;"_DATA'!R"&amp;$A24&amp;"C"&amp;AB$1,FALSE)</f>
        <v>#REF!</v>
      </c>
      <c r="AC24" s="314" t="e" cm="1">
        <f t="array" aca="1" ref="AC24" ca="1">INDIRECT("'"&amp;$A$1&amp;"_DATA'!R"&amp;$A24&amp;"C"&amp;AC$1,FALSE)</f>
        <v>#REF!</v>
      </c>
      <c r="AD24" s="311" t="e" cm="1">
        <f t="array" aca="1" ref="AD24" ca="1">INDIRECT("'"&amp;$A$1&amp;"_DATA'!R"&amp;$A24&amp;"C"&amp;AD$1,FALSE)</f>
        <v>#REF!</v>
      </c>
      <c r="AE24" s="262" t="e">
        <f t="shared" ca="1" si="15"/>
        <v>#REF!</v>
      </c>
      <c r="AF24" s="310" t="e" cm="1">
        <f t="array" aca="1" ref="AF24" ca="1">INDIRECT("'"&amp;$A$1&amp;"_DATA'!R"&amp;$A24&amp;"C"&amp;AF$1,FALSE)</f>
        <v>#REF!</v>
      </c>
      <c r="AG24" s="317" t="e" cm="1">
        <f t="array" aca="1" ref="AG24" ca="1">INDIRECT("'"&amp;$A$1&amp;"_DATA'!R"&amp;$A24&amp;"C"&amp;AG$1,FALSE)</f>
        <v>#REF!</v>
      </c>
      <c r="AH24" s="304" t="e" cm="1">
        <f t="array" aca="1" ref="AH24" ca="1">INDIRECT("'"&amp;$A$1&amp;"_DATA'!R"&amp;$A24&amp;"C"&amp;AH$1,FALSE)</f>
        <v>#REF!</v>
      </c>
      <c r="AI24" s="316" t="e" cm="1">
        <f t="array" aca="1" ref="AI24" ca="1">INDIRECT("'"&amp;$A$1&amp;"_DATA'!R"&amp;$A24&amp;"C"&amp;AI$1,FALSE)</f>
        <v>#REF!</v>
      </c>
      <c r="AJ24" s="314" t="e" cm="1">
        <f t="array" aca="1" ref="AJ24" ca="1">INDIRECT("'"&amp;$A$1&amp;"_DATA'!R"&amp;$A24&amp;"C"&amp;AJ$1,FALSE)</f>
        <v>#REF!</v>
      </c>
      <c r="AK24" s="311" t="e" cm="1">
        <f t="array" aca="1" ref="AK24" ca="1">INDIRECT("'"&amp;$A$1&amp;"_DATA'!R"&amp;$A24&amp;"C"&amp;AK$1,FALSE)</f>
        <v>#REF!</v>
      </c>
      <c r="AL24" s="262" t="e">
        <f t="shared" ca="1" si="16"/>
        <v>#REF!</v>
      </c>
      <c r="AM24" s="310" t="e" cm="1">
        <f t="array" aca="1" ref="AM24" ca="1">INDIRECT("'"&amp;$A$1&amp;"_DATA'!R"&amp;$A24&amp;"C"&amp;AM$1,FALSE)</f>
        <v>#REF!</v>
      </c>
      <c r="AN24" s="317" t="e" cm="1">
        <f t="array" aca="1" ref="AN24" ca="1">INDIRECT("'"&amp;$A$1&amp;"_DATA'!R"&amp;$A24&amp;"C"&amp;AN$1,FALSE)</f>
        <v>#REF!</v>
      </c>
      <c r="AO24" s="304" t="e" cm="1">
        <f t="array" aca="1" ref="AO24" ca="1">INDIRECT("'"&amp;$A$1&amp;"_DATA'!R"&amp;$A24&amp;"C"&amp;AO$1,FALSE)</f>
        <v>#REF!</v>
      </c>
      <c r="AP24" s="316" t="e" cm="1">
        <f t="array" aca="1" ref="AP24" ca="1">INDIRECT("'"&amp;$A$1&amp;"_DATA'!R"&amp;$A24&amp;"C"&amp;AP$1,FALSE)</f>
        <v>#REF!</v>
      </c>
      <c r="AQ24" s="314" t="e" cm="1">
        <f t="array" aca="1" ref="AQ24" ca="1">INDIRECT("'"&amp;$A$1&amp;"_DATA'!R"&amp;$A24&amp;"C"&amp;AQ$1,FALSE)</f>
        <v>#REF!</v>
      </c>
      <c r="AR24" s="311" t="e" cm="1">
        <f t="array" aca="1" ref="AR24" ca="1">INDIRECT("'"&amp;$A$1&amp;"_DATA'!R"&amp;$A24&amp;"C"&amp;AR$1,FALSE)</f>
        <v>#REF!</v>
      </c>
      <c r="AS24" s="262" t="e">
        <f t="shared" ca="1" si="17"/>
        <v>#REF!</v>
      </c>
      <c r="AT24" s="310" t="e" cm="1">
        <f t="array" aca="1" ref="AT24" ca="1">INDIRECT("'"&amp;$A$1&amp;"_DATA'!R"&amp;$A24&amp;"C"&amp;AT$1,FALSE)</f>
        <v>#REF!</v>
      </c>
      <c r="AU24" s="317" t="e" cm="1">
        <f t="array" aca="1" ref="AU24" ca="1">INDIRECT("'"&amp;$A$1&amp;"_DATA'!R"&amp;$A24&amp;"C"&amp;AU$1,FALSE)</f>
        <v>#REF!</v>
      </c>
      <c r="AV24" s="323" t="s">
        <v>143</v>
      </c>
      <c r="AW24" s="710">
        <f ca="1">ROUNDDOWN(AW23/AW22,4)</f>
        <v>1</v>
      </c>
      <c r="AX24" s="323" t="s">
        <v>143</v>
      </c>
      <c r="AY24" s="710">
        <f ca="1">ROUNDDOWN(AY23/AY22,4)</f>
        <v>1</v>
      </c>
      <c r="AZ24" s="304" t="e" cm="1">
        <f t="array" aca="1" ref="AZ24" ca="1">INDIRECT("'"&amp;$A$1&amp;"_DATA'!R"&amp;$A24&amp;"C"&amp;AZ$1,FALSE)</f>
        <v>#REF!</v>
      </c>
      <c r="BA24" s="316" t="e" cm="1">
        <f t="array" aca="1" ref="BA24" ca="1">INDIRECT("'"&amp;$A$1&amp;"_DATA'!R"&amp;$A24&amp;"C"&amp;BA$1,FALSE)</f>
        <v>#REF!</v>
      </c>
      <c r="BB24" s="314" t="e" cm="1">
        <f t="array" aca="1" ref="BB24" ca="1">INDIRECT("'"&amp;$A$1&amp;"_DATA'!R"&amp;$A24&amp;"C"&amp;BB$1,FALSE)</f>
        <v>#REF!</v>
      </c>
      <c r="BC24" s="311" t="e" cm="1">
        <f t="array" aca="1" ref="BC24" ca="1">INDIRECT("'"&amp;$A$1&amp;"_DATA'!R"&amp;$A24&amp;"C"&amp;BC$1,FALSE)</f>
        <v>#REF!</v>
      </c>
      <c r="BD24" s="262" t="e">
        <f t="shared" ca="1" si="18"/>
        <v>#REF!</v>
      </c>
      <c r="BE24" s="310" t="e" cm="1">
        <f t="array" aca="1" ref="BE24" ca="1">INDIRECT("'"&amp;$A$1&amp;"_DATA'!R"&amp;$A24&amp;"C"&amp;BE$1,FALSE)</f>
        <v>#REF!</v>
      </c>
      <c r="BF24" s="317" t="e" cm="1">
        <f t="array" aca="1" ref="BF24" ca="1">INDIRECT("'"&amp;$A$1&amp;"_DATA'!R"&amp;$A24&amp;"C"&amp;BF$1,FALSE)</f>
        <v>#REF!</v>
      </c>
      <c r="BG24" s="304" t="e" cm="1">
        <f t="array" aca="1" ref="BG24" ca="1">INDIRECT("'"&amp;$A$1&amp;"_DATA'!R"&amp;$A24&amp;"C"&amp;BG$1,FALSE)</f>
        <v>#REF!</v>
      </c>
      <c r="BH24" s="316" t="e" cm="1">
        <f t="array" aca="1" ref="BH24" ca="1">INDIRECT("'"&amp;$A$1&amp;"_DATA'!R"&amp;$A24&amp;"C"&amp;BH$1,FALSE)</f>
        <v>#REF!</v>
      </c>
      <c r="BI24" s="314" t="e" cm="1">
        <f t="array" aca="1" ref="BI24" ca="1">INDIRECT("'"&amp;$A$1&amp;"_DATA'!R"&amp;$A24&amp;"C"&amp;BI$1,FALSE)</f>
        <v>#REF!</v>
      </c>
      <c r="BJ24" s="311" t="e" cm="1">
        <f t="array" aca="1" ref="BJ24" ca="1">INDIRECT("'"&amp;$A$1&amp;"_DATA'!R"&amp;$A24&amp;"C"&amp;BJ$1,FALSE)</f>
        <v>#REF!</v>
      </c>
      <c r="BK24" s="262" t="e">
        <f t="shared" ca="1" si="19"/>
        <v>#REF!</v>
      </c>
      <c r="BL24" s="310" t="e" cm="1">
        <f t="array" aca="1" ref="BL24" ca="1">INDIRECT("'"&amp;$A$1&amp;"_DATA'!R"&amp;$A24&amp;"C"&amp;BL$1,FALSE)</f>
        <v>#REF!</v>
      </c>
      <c r="BM24" s="317" t="e" cm="1">
        <f t="array" aca="1" ref="BM24" ca="1">INDIRECT("'"&amp;$A$1&amp;"_DATA'!R"&amp;$A24&amp;"C"&amp;BM$1,FALSE)</f>
        <v>#REF!</v>
      </c>
      <c r="BN24" s="304" t="e" cm="1">
        <f t="array" aca="1" ref="BN24" ca="1">INDIRECT("'"&amp;$A$1&amp;"_DATA'!R"&amp;$A24&amp;"C"&amp;BN$1,FALSE)</f>
        <v>#REF!</v>
      </c>
      <c r="BO24" s="316" t="e" cm="1">
        <f t="array" aca="1" ref="BO24" ca="1">INDIRECT("'"&amp;$A$1&amp;"_DATA'!R"&amp;$A24&amp;"C"&amp;BO$1,FALSE)</f>
        <v>#REF!</v>
      </c>
      <c r="BP24" s="314" t="e" cm="1">
        <f t="array" aca="1" ref="BP24" ca="1">INDIRECT("'"&amp;$A$1&amp;"_DATA'!R"&amp;$A24&amp;"C"&amp;BP$1,FALSE)</f>
        <v>#REF!</v>
      </c>
      <c r="BQ24" s="311" t="e" cm="1">
        <f t="array" aca="1" ref="BQ24" ca="1">INDIRECT("'"&amp;$A$1&amp;"_DATA'!R"&amp;$A24&amp;"C"&amp;BQ$1,FALSE)</f>
        <v>#REF!</v>
      </c>
      <c r="BR24" s="262" t="e">
        <f t="shared" ca="1" si="20"/>
        <v>#REF!</v>
      </c>
      <c r="BS24" s="310" t="e" cm="1">
        <f t="array" aca="1" ref="BS24" ca="1">INDIRECT("'"&amp;$A$1&amp;"_DATA'!R"&amp;$A24&amp;"C"&amp;BS$1,FALSE)</f>
        <v>#REF!</v>
      </c>
      <c r="BT24" s="317" t="e" cm="1">
        <f t="array" aca="1" ref="BT24" ca="1">INDIRECT("'"&amp;$A$1&amp;"_DATA'!R"&amp;$A24&amp;"C"&amp;BT$1,FALSE)</f>
        <v>#REF!</v>
      </c>
      <c r="BU24" s="323" t="s">
        <v>143</v>
      </c>
      <c r="BV24" s="710">
        <f ca="1">ROUNDDOWN(BV23/BV22,4)</f>
        <v>1</v>
      </c>
      <c r="BW24" s="304" t="e" cm="1">
        <f t="array" aca="1" ref="BW24" ca="1">INDIRECT("'"&amp;$A$1&amp;"_DATA'!R"&amp;$A24&amp;"C"&amp;BW$1,FALSE)</f>
        <v>#REF!</v>
      </c>
      <c r="BX24" s="316" t="e" cm="1">
        <f t="array" aca="1" ref="BX24" ca="1">INDIRECT("'"&amp;$A$1&amp;"_DATA'!R"&amp;$A24&amp;"C"&amp;BX$1,FALSE)</f>
        <v>#REF!</v>
      </c>
      <c r="BY24" s="314" t="e" cm="1">
        <f t="array" aca="1" ref="BY24" ca="1">INDIRECT("'"&amp;$A$1&amp;"_DATA'!R"&amp;$A24&amp;"C"&amp;BY$1,FALSE)</f>
        <v>#REF!</v>
      </c>
      <c r="BZ24" s="311" t="e" cm="1">
        <f t="array" aca="1" ref="BZ24" ca="1">INDIRECT("'"&amp;$A$1&amp;"_DATA'!R"&amp;$A24&amp;"C"&amp;BZ$1,FALSE)</f>
        <v>#REF!</v>
      </c>
      <c r="CA24" s="262" t="e">
        <f t="shared" ca="1" si="21"/>
        <v>#REF!</v>
      </c>
      <c r="CB24" s="310" t="e" cm="1">
        <f t="array" aca="1" ref="CB24" ca="1">INDIRECT("'"&amp;$A$1&amp;"_DATA'!R"&amp;$A24&amp;"C"&amp;CB$1,FALSE)</f>
        <v>#REF!</v>
      </c>
      <c r="CC24" s="317" t="e" cm="1">
        <f t="array" aca="1" ref="CC24" ca="1">INDIRECT("'"&amp;$A$1&amp;"_DATA'!R"&amp;$A24&amp;"C"&amp;CC$1,FALSE)</f>
        <v>#REF!</v>
      </c>
      <c r="CD24" s="304" t="e" cm="1">
        <f t="array" aca="1" ref="CD24" ca="1">INDIRECT("'"&amp;$A$1&amp;"_DATA'!R"&amp;$A24&amp;"C"&amp;CD$1,FALSE)</f>
        <v>#REF!</v>
      </c>
      <c r="CE24" s="316" t="e" cm="1">
        <f t="array" aca="1" ref="CE24" ca="1">INDIRECT("'"&amp;$A$1&amp;"_DATA'!R"&amp;$A24&amp;"C"&amp;CE$1,FALSE)</f>
        <v>#REF!</v>
      </c>
      <c r="CF24" s="314" t="e" cm="1">
        <f t="array" aca="1" ref="CF24" ca="1">INDIRECT("'"&amp;$A$1&amp;"_DATA'!R"&amp;$A24&amp;"C"&amp;CF$1,FALSE)</f>
        <v>#REF!</v>
      </c>
      <c r="CG24" s="311" t="e" cm="1">
        <f t="array" aca="1" ref="CG24" ca="1">INDIRECT("'"&amp;$A$1&amp;"_DATA'!R"&amp;$A24&amp;"C"&amp;CG$1,FALSE)</f>
        <v>#REF!</v>
      </c>
      <c r="CH24" s="262" t="e">
        <f t="shared" ca="1" si="22"/>
        <v>#REF!</v>
      </c>
      <c r="CI24" s="310" t="e" cm="1">
        <f t="array" aca="1" ref="CI24" ca="1">INDIRECT("'"&amp;$A$1&amp;"_DATA'!R"&amp;$A24&amp;"C"&amp;CI$1,FALSE)</f>
        <v>#REF!</v>
      </c>
      <c r="CJ24" s="317" t="e" cm="1">
        <f t="array" aca="1" ref="CJ24" ca="1">INDIRECT("'"&amp;$A$1&amp;"_DATA'!R"&amp;$A24&amp;"C"&amp;CJ$1,FALSE)</f>
        <v>#REF!</v>
      </c>
      <c r="CK24" s="304" t="e" cm="1">
        <f t="array" aca="1" ref="CK24" ca="1">INDIRECT("'"&amp;$A$1&amp;"_DATA'!R"&amp;$A24&amp;"C"&amp;CK$1,FALSE)</f>
        <v>#REF!</v>
      </c>
      <c r="CL24" s="316" t="e" cm="1">
        <f t="array" aca="1" ref="CL24" ca="1">INDIRECT("'"&amp;$A$1&amp;"_DATA'!R"&amp;$A24&amp;"C"&amp;CL$1,FALSE)</f>
        <v>#REF!</v>
      </c>
      <c r="CM24" s="314" t="e" cm="1">
        <f t="array" aca="1" ref="CM24" ca="1">INDIRECT("'"&amp;$A$1&amp;"_DATA'!R"&amp;$A24&amp;"C"&amp;CM$1,FALSE)</f>
        <v>#REF!</v>
      </c>
      <c r="CN24" s="311" t="e" cm="1">
        <f t="array" aca="1" ref="CN24" ca="1">INDIRECT("'"&amp;$A$1&amp;"_DATA'!R"&amp;$A24&amp;"C"&amp;CN$1,FALSE)</f>
        <v>#REF!</v>
      </c>
      <c r="CO24" s="262" t="e">
        <f t="shared" ca="1" si="23"/>
        <v>#REF!</v>
      </c>
      <c r="CP24" s="310" t="e" cm="1">
        <f t="array" aca="1" ref="CP24" ca="1">INDIRECT("'"&amp;$A$1&amp;"_DATA'!R"&amp;$A24&amp;"C"&amp;CP$1,FALSE)</f>
        <v>#REF!</v>
      </c>
      <c r="CQ24" s="317" t="e" cm="1">
        <f t="array" aca="1" ref="CQ24" ca="1">INDIRECT("'"&amp;$A$1&amp;"_DATA'!R"&amp;$A24&amp;"C"&amp;CQ$1,FALSE)</f>
        <v>#REF!</v>
      </c>
      <c r="CR24" s="323" t="s">
        <v>143</v>
      </c>
      <c r="CS24" s="710">
        <f ca="1">ROUNDDOWN(CS23/CS22,4)</f>
        <v>1</v>
      </c>
      <c r="CT24" s="323" t="s">
        <v>143</v>
      </c>
      <c r="CU24" s="710">
        <f ca="1">ROUNDDOWN(CU23/CU22,4)</f>
        <v>1</v>
      </c>
      <c r="CV24" s="323" t="s">
        <v>143</v>
      </c>
      <c r="CW24" s="710">
        <f ca="1">ROUNDDOWN(CW23/CW22,4)</f>
        <v>1</v>
      </c>
      <c r="CX24" s="240"/>
    </row>
    <row r="25" spans="1:102" ht="16.5" x14ac:dyDescent="0.15">
      <c r="A25" s="433">
        <v>24</v>
      </c>
      <c r="B25" s="1966"/>
      <c r="C25" s="270" t="s">
        <v>42</v>
      </c>
      <c r="D25" s="303" t="e" cm="1">
        <f t="array" aca="1" ref="D25" ca="1">INDIRECT("'"&amp;$A$1&amp;"_DATA'!R"&amp;$A25&amp;"C"&amp;D$1,FALSE)</f>
        <v>#REF!</v>
      </c>
      <c r="E25" s="264" t="e" cm="1">
        <f t="array" aca="1" ref="E25" ca="1">INDIRECT("'"&amp;$A$1&amp;"_DATA'!R"&amp;$A25&amp;"C"&amp;E$1,FALSE)</f>
        <v>#REF!</v>
      </c>
      <c r="F25" s="315" t="e" cm="1">
        <f t="array" aca="1" ref="F25" ca="1">INDIRECT("'"&amp;$A$1&amp;"_DATA'!R"&amp;$A25&amp;"C"&amp;F$1,FALSE)</f>
        <v>#REF!</v>
      </c>
      <c r="G25" s="312" t="e" cm="1">
        <f t="array" aca="1" ref="G25" ca="1">INDIRECT("'"&amp;$A$1&amp;"_DATA'!R"&amp;$A25&amp;"C"&amp;G$1,FALSE)</f>
        <v>#REF!</v>
      </c>
      <c r="H25" s="266" t="e">
        <f t="shared" ca="1" si="12"/>
        <v>#REF!</v>
      </c>
      <c r="I25" s="312" t="e" cm="1">
        <f t="array" aca="1" ref="I25" ca="1">INDIRECT("'"&amp;$A$1&amp;"_DATA'!R"&amp;$A25&amp;"C"&amp;I$1,FALSE)</f>
        <v>#REF!</v>
      </c>
      <c r="J25" s="267" t="e" cm="1">
        <f t="array" aca="1" ref="J25" ca="1">INDIRECT("'"&amp;$A$1&amp;"_DATA'!R"&amp;$A25&amp;"C"&amp;J$1,FALSE)</f>
        <v>#REF!</v>
      </c>
      <c r="K25" s="303" t="e" cm="1">
        <f t="array" aca="1" ref="K25" ca="1">INDIRECT("'"&amp;$A$1&amp;"_DATA'!R"&amp;$A25&amp;"C"&amp;K$1,FALSE)</f>
        <v>#REF!</v>
      </c>
      <c r="L25" s="264" t="e" cm="1">
        <f t="array" aca="1" ref="L25" ca="1">INDIRECT("'"&amp;$A$1&amp;"_DATA'!R"&amp;$A25&amp;"C"&amp;L$1,FALSE)</f>
        <v>#REF!</v>
      </c>
      <c r="M25" s="315" t="e" cm="1">
        <f t="array" aca="1" ref="M25" ca="1">INDIRECT("'"&amp;$A$1&amp;"_DATA'!R"&amp;$A25&amp;"C"&amp;M$1,FALSE)</f>
        <v>#REF!</v>
      </c>
      <c r="N25" s="312" t="e" cm="1">
        <f t="array" aca="1" ref="N25" ca="1">INDIRECT("'"&amp;$A$1&amp;"_DATA'!R"&amp;$A25&amp;"C"&amp;N$1,FALSE)</f>
        <v>#REF!</v>
      </c>
      <c r="O25" s="266" t="e">
        <f t="shared" ca="1" si="13"/>
        <v>#REF!</v>
      </c>
      <c r="P25" s="312" t="e" cm="1">
        <f t="array" aca="1" ref="P25" ca="1">INDIRECT("'"&amp;$A$1&amp;"_DATA'!R"&amp;$A25&amp;"C"&amp;P$1,FALSE)</f>
        <v>#REF!</v>
      </c>
      <c r="Q25" s="267" t="e" cm="1">
        <f t="array" aca="1" ref="Q25" ca="1">INDIRECT("'"&amp;$A$1&amp;"_DATA'!R"&amp;$A25&amp;"C"&amp;Q$1,FALSE)</f>
        <v>#REF!</v>
      </c>
      <c r="R25" s="303" t="e" cm="1">
        <f t="array" aca="1" ref="R25" ca="1">INDIRECT("'"&amp;$A$1&amp;"_DATA'!R"&amp;$A25&amp;"C"&amp;R$1,FALSE)</f>
        <v>#REF!</v>
      </c>
      <c r="S25" s="264" t="e" cm="1">
        <f t="array" aca="1" ref="S25" ca="1">INDIRECT("'"&amp;$A$1&amp;"_DATA'!R"&amp;$A25&amp;"C"&amp;S$1,FALSE)</f>
        <v>#REF!</v>
      </c>
      <c r="T25" s="315" t="e" cm="1">
        <f t="array" aca="1" ref="T25" ca="1">INDIRECT("'"&amp;$A$1&amp;"_DATA'!R"&amp;$A25&amp;"C"&amp;T$1,FALSE)</f>
        <v>#REF!</v>
      </c>
      <c r="U25" s="312" t="e" cm="1">
        <f t="array" aca="1" ref="U25" ca="1">INDIRECT("'"&amp;$A$1&amp;"_DATA'!R"&amp;$A25&amp;"C"&amp;U$1,FALSE)</f>
        <v>#REF!</v>
      </c>
      <c r="V25" s="266" t="e">
        <f t="shared" ca="1" si="14"/>
        <v>#REF!</v>
      </c>
      <c r="W25" s="312" t="e" cm="1">
        <f t="array" aca="1" ref="W25" ca="1">INDIRECT("'"&amp;$A$1&amp;"_DATA'!R"&amp;$A25&amp;"C"&amp;W$1,FALSE)</f>
        <v>#REF!</v>
      </c>
      <c r="X25" s="267" t="e" cm="1">
        <f t="array" aca="1" ref="X25" ca="1">INDIRECT("'"&amp;$A$1&amp;"_DATA'!R"&amp;$A25&amp;"C"&amp;X$1,FALSE)</f>
        <v>#REF!</v>
      </c>
      <c r="Y25" s="333"/>
      <c r="Z25" s="768" t="s">
        <v>271</v>
      </c>
      <c r="AA25" s="326" t="e" cm="1">
        <f t="array" aca="1" ref="AA25" ca="1">INDIRECT("'"&amp;$A$1&amp;"_DATA'!R"&amp;$A25&amp;"C"&amp;AA$1,FALSE)</f>
        <v>#REF!</v>
      </c>
      <c r="AB25" s="264" t="e" cm="1">
        <f t="array" aca="1" ref="AB25" ca="1">INDIRECT("'"&amp;$A$1&amp;"_DATA'!R"&amp;$A25&amp;"C"&amp;AB$1,FALSE)</f>
        <v>#REF!</v>
      </c>
      <c r="AC25" s="315" t="e" cm="1">
        <f t="array" aca="1" ref="AC25" ca="1">INDIRECT("'"&amp;$A$1&amp;"_DATA'!R"&amp;$A25&amp;"C"&amp;AC$1,FALSE)</f>
        <v>#REF!</v>
      </c>
      <c r="AD25" s="312" t="e" cm="1">
        <f t="array" aca="1" ref="AD25" ca="1">INDIRECT("'"&amp;$A$1&amp;"_DATA'!R"&amp;$A25&amp;"C"&amp;AD$1,FALSE)</f>
        <v>#REF!</v>
      </c>
      <c r="AE25" s="266" t="e">
        <f t="shared" ca="1" si="15"/>
        <v>#REF!</v>
      </c>
      <c r="AF25" s="312" t="e" cm="1">
        <f t="array" aca="1" ref="AF25" ca="1">INDIRECT("'"&amp;$A$1&amp;"_DATA'!R"&amp;$A25&amp;"C"&amp;AF$1,FALSE)</f>
        <v>#REF!</v>
      </c>
      <c r="AG25" s="267" t="e" cm="1">
        <f t="array" aca="1" ref="AG25" ca="1">INDIRECT("'"&amp;$A$1&amp;"_DATA'!R"&amp;$A25&amp;"C"&amp;AG$1,FALSE)</f>
        <v>#REF!</v>
      </c>
      <c r="AH25" s="303" t="e" cm="1">
        <f t="array" aca="1" ref="AH25" ca="1">INDIRECT("'"&amp;$A$1&amp;"_DATA'!R"&amp;$A25&amp;"C"&amp;AH$1,FALSE)</f>
        <v>#REF!</v>
      </c>
      <c r="AI25" s="264" t="e" cm="1">
        <f t="array" aca="1" ref="AI25" ca="1">INDIRECT("'"&amp;$A$1&amp;"_DATA'!R"&amp;$A25&amp;"C"&amp;AI$1,FALSE)</f>
        <v>#REF!</v>
      </c>
      <c r="AJ25" s="315" t="e" cm="1">
        <f t="array" aca="1" ref="AJ25" ca="1">INDIRECT("'"&amp;$A$1&amp;"_DATA'!R"&amp;$A25&amp;"C"&amp;AJ$1,FALSE)</f>
        <v>#REF!</v>
      </c>
      <c r="AK25" s="312" t="e" cm="1">
        <f t="array" aca="1" ref="AK25" ca="1">INDIRECT("'"&amp;$A$1&amp;"_DATA'!R"&amp;$A25&amp;"C"&amp;AK$1,FALSE)</f>
        <v>#REF!</v>
      </c>
      <c r="AL25" s="266" t="e">
        <f t="shared" ca="1" si="16"/>
        <v>#REF!</v>
      </c>
      <c r="AM25" s="312" t="e" cm="1">
        <f t="array" aca="1" ref="AM25" ca="1">INDIRECT("'"&amp;$A$1&amp;"_DATA'!R"&amp;$A25&amp;"C"&amp;AM$1,FALSE)</f>
        <v>#REF!</v>
      </c>
      <c r="AN25" s="267" t="e" cm="1">
        <f t="array" aca="1" ref="AN25" ca="1">INDIRECT("'"&amp;$A$1&amp;"_DATA'!R"&amp;$A25&amp;"C"&amp;AN$1,FALSE)</f>
        <v>#REF!</v>
      </c>
      <c r="AO25" s="303" t="e" cm="1">
        <f t="array" aca="1" ref="AO25" ca="1">INDIRECT("'"&amp;$A$1&amp;"_DATA'!R"&amp;$A25&amp;"C"&amp;AO$1,FALSE)</f>
        <v>#REF!</v>
      </c>
      <c r="AP25" s="264" t="e" cm="1">
        <f t="array" aca="1" ref="AP25" ca="1">INDIRECT("'"&amp;$A$1&amp;"_DATA'!R"&amp;$A25&amp;"C"&amp;AP$1,FALSE)</f>
        <v>#REF!</v>
      </c>
      <c r="AQ25" s="315" t="e" cm="1">
        <f t="array" aca="1" ref="AQ25" ca="1">INDIRECT("'"&amp;$A$1&amp;"_DATA'!R"&amp;$A25&amp;"C"&amp;AQ$1,FALSE)</f>
        <v>#REF!</v>
      </c>
      <c r="AR25" s="312" t="e" cm="1">
        <f t="array" aca="1" ref="AR25" ca="1">INDIRECT("'"&amp;$A$1&amp;"_DATA'!R"&amp;$A25&amp;"C"&amp;AR$1,FALSE)</f>
        <v>#REF!</v>
      </c>
      <c r="AS25" s="266" t="e">
        <f t="shared" ca="1" si="17"/>
        <v>#REF!</v>
      </c>
      <c r="AT25" s="312" t="e" cm="1">
        <f t="array" aca="1" ref="AT25" ca="1">INDIRECT("'"&amp;$A$1&amp;"_DATA'!R"&amp;$A25&amp;"C"&amp;AT$1,FALSE)</f>
        <v>#REF!</v>
      </c>
      <c r="AU25" s="267" t="e" cm="1">
        <f t="array" aca="1" ref="AU25" ca="1">INDIRECT("'"&amp;$A$1&amp;"_DATA'!R"&amp;$A25&amp;"C"&amp;AU$1,FALSE)</f>
        <v>#REF!</v>
      </c>
      <c r="AV25" s="333"/>
      <c r="AW25" s="768" t="s">
        <v>271</v>
      </c>
      <c r="AX25" s="333"/>
      <c r="AY25" s="768" t="s">
        <v>271</v>
      </c>
      <c r="AZ25" s="303" t="e" cm="1">
        <f t="array" aca="1" ref="AZ25" ca="1">INDIRECT("'"&amp;$A$1&amp;"_DATA'!R"&amp;$A25&amp;"C"&amp;AZ$1,FALSE)</f>
        <v>#REF!</v>
      </c>
      <c r="BA25" s="264" t="e" cm="1">
        <f t="array" aca="1" ref="BA25" ca="1">INDIRECT("'"&amp;$A$1&amp;"_DATA'!R"&amp;$A25&amp;"C"&amp;BA$1,FALSE)</f>
        <v>#REF!</v>
      </c>
      <c r="BB25" s="315" t="e" cm="1">
        <f t="array" aca="1" ref="BB25" ca="1">INDIRECT("'"&amp;$A$1&amp;"_DATA'!R"&amp;$A25&amp;"C"&amp;BB$1,FALSE)</f>
        <v>#REF!</v>
      </c>
      <c r="BC25" s="312" t="e" cm="1">
        <f t="array" aca="1" ref="BC25" ca="1">INDIRECT("'"&amp;$A$1&amp;"_DATA'!R"&amp;$A25&amp;"C"&amp;BC$1,FALSE)</f>
        <v>#REF!</v>
      </c>
      <c r="BD25" s="266" t="e">
        <f t="shared" ca="1" si="18"/>
        <v>#REF!</v>
      </c>
      <c r="BE25" s="312" t="e" cm="1">
        <f t="array" aca="1" ref="BE25" ca="1">INDIRECT("'"&amp;$A$1&amp;"_DATA'!R"&amp;$A25&amp;"C"&amp;BE$1,FALSE)</f>
        <v>#REF!</v>
      </c>
      <c r="BF25" s="267" t="e" cm="1">
        <f t="array" aca="1" ref="BF25" ca="1">INDIRECT("'"&amp;$A$1&amp;"_DATA'!R"&amp;$A25&amp;"C"&amp;BF$1,FALSE)</f>
        <v>#REF!</v>
      </c>
      <c r="BG25" s="303" t="e" cm="1">
        <f t="array" aca="1" ref="BG25" ca="1">INDIRECT("'"&amp;$A$1&amp;"_DATA'!R"&amp;$A25&amp;"C"&amp;BG$1,FALSE)</f>
        <v>#REF!</v>
      </c>
      <c r="BH25" s="264" t="e" cm="1">
        <f t="array" aca="1" ref="BH25" ca="1">INDIRECT("'"&amp;$A$1&amp;"_DATA'!R"&amp;$A25&amp;"C"&amp;BH$1,FALSE)</f>
        <v>#REF!</v>
      </c>
      <c r="BI25" s="315" t="e" cm="1">
        <f t="array" aca="1" ref="BI25" ca="1">INDIRECT("'"&amp;$A$1&amp;"_DATA'!R"&amp;$A25&amp;"C"&amp;BI$1,FALSE)</f>
        <v>#REF!</v>
      </c>
      <c r="BJ25" s="312" t="e" cm="1">
        <f t="array" aca="1" ref="BJ25" ca="1">INDIRECT("'"&amp;$A$1&amp;"_DATA'!R"&amp;$A25&amp;"C"&amp;BJ$1,FALSE)</f>
        <v>#REF!</v>
      </c>
      <c r="BK25" s="266" t="e">
        <f t="shared" ca="1" si="19"/>
        <v>#REF!</v>
      </c>
      <c r="BL25" s="312" t="e" cm="1">
        <f t="array" aca="1" ref="BL25" ca="1">INDIRECT("'"&amp;$A$1&amp;"_DATA'!R"&amp;$A25&amp;"C"&amp;BL$1,FALSE)</f>
        <v>#REF!</v>
      </c>
      <c r="BM25" s="267" t="e" cm="1">
        <f t="array" aca="1" ref="BM25" ca="1">INDIRECT("'"&amp;$A$1&amp;"_DATA'!R"&amp;$A25&amp;"C"&amp;BM$1,FALSE)</f>
        <v>#REF!</v>
      </c>
      <c r="BN25" s="303" t="e" cm="1">
        <f t="array" aca="1" ref="BN25" ca="1">INDIRECT("'"&amp;$A$1&amp;"_DATA'!R"&amp;$A25&amp;"C"&amp;BN$1,FALSE)</f>
        <v>#REF!</v>
      </c>
      <c r="BO25" s="264" t="e" cm="1">
        <f t="array" aca="1" ref="BO25" ca="1">INDIRECT("'"&amp;$A$1&amp;"_DATA'!R"&amp;$A25&amp;"C"&amp;BO$1,FALSE)</f>
        <v>#REF!</v>
      </c>
      <c r="BP25" s="315" t="e" cm="1">
        <f t="array" aca="1" ref="BP25" ca="1">INDIRECT("'"&amp;$A$1&amp;"_DATA'!R"&amp;$A25&amp;"C"&amp;BP$1,FALSE)</f>
        <v>#REF!</v>
      </c>
      <c r="BQ25" s="312" t="e" cm="1">
        <f t="array" aca="1" ref="BQ25" ca="1">INDIRECT("'"&amp;$A$1&amp;"_DATA'!R"&amp;$A25&amp;"C"&amp;BQ$1,FALSE)</f>
        <v>#REF!</v>
      </c>
      <c r="BR25" s="266" t="e">
        <f t="shared" ca="1" si="20"/>
        <v>#REF!</v>
      </c>
      <c r="BS25" s="312" t="e" cm="1">
        <f t="array" aca="1" ref="BS25" ca="1">INDIRECT("'"&amp;$A$1&amp;"_DATA'!R"&amp;$A25&amp;"C"&amp;BS$1,FALSE)</f>
        <v>#REF!</v>
      </c>
      <c r="BT25" s="267" t="e" cm="1">
        <f t="array" aca="1" ref="BT25" ca="1">INDIRECT("'"&amp;$A$1&amp;"_DATA'!R"&amp;$A25&amp;"C"&amp;BT$1,FALSE)</f>
        <v>#REF!</v>
      </c>
      <c r="BU25" s="333"/>
      <c r="BV25" s="768" t="s">
        <v>271</v>
      </c>
      <c r="BW25" s="303" t="e" cm="1">
        <f t="array" aca="1" ref="BW25" ca="1">INDIRECT("'"&amp;$A$1&amp;"_DATA'!R"&amp;$A25&amp;"C"&amp;BW$1,FALSE)</f>
        <v>#REF!</v>
      </c>
      <c r="BX25" s="264" t="e" cm="1">
        <f t="array" aca="1" ref="BX25" ca="1">INDIRECT("'"&amp;$A$1&amp;"_DATA'!R"&amp;$A25&amp;"C"&amp;BX$1,FALSE)</f>
        <v>#REF!</v>
      </c>
      <c r="BY25" s="315" t="e" cm="1">
        <f t="array" aca="1" ref="BY25" ca="1">INDIRECT("'"&amp;$A$1&amp;"_DATA'!R"&amp;$A25&amp;"C"&amp;BY$1,FALSE)</f>
        <v>#REF!</v>
      </c>
      <c r="BZ25" s="312" t="e" cm="1">
        <f t="array" aca="1" ref="BZ25" ca="1">INDIRECT("'"&amp;$A$1&amp;"_DATA'!R"&amp;$A25&amp;"C"&amp;BZ$1,FALSE)</f>
        <v>#REF!</v>
      </c>
      <c r="CA25" s="266" t="e">
        <f t="shared" ca="1" si="21"/>
        <v>#REF!</v>
      </c>
      <c r="CB25" s="312" t="e" cm="1">
        <f t="array" aca="1" ref="CB25" ca="1">INDIRECT("'"&amp;$A$1&amp;"_DATA'!R"&amp;$A25&amp;"C"&amp;CB$1,FALSE)</f>
        <v>#REF!</v>
      </c>
      <c r="CC25" s="267" t="e" cm="1">
        <f t="array" aca="1" ref="CC25" ca="1">INDIRECT("'"&amp;$A$1&amp;"_DATA'!R"&amp;$A25&amp;"C"&amp;CC$1,FALSE)</f>
        <v>#REF!</v>
      </c>
      <c r="CD25" s="303" t="e" cm="1">
        <f t="array" aca="1" ref="CD25" ca="1">INDIRECT("'"&amp;$A$1&amp;"_DATA'!R"&amp;$A25&amp;"C"&amp;CD$1,FALSE)</f>
        <v>#REF!</v>
      </c>
      <c r="CE25" s="264" t="e" cm="1">
        <f t="array" aca="1" ref="CE25" ca="1">INDIRECT("'"&amp;$A$1&amp;"_DATA'!R"&amp;$A25&amp;"C"&amp;CE$1,FALSE)</f>
        <v>#REF!</v>
      </c>
      <c r="CF25" s="315" t="e" cm="1">
        <f t="array" aca="1" ref="CF25" ca="1">INDIRECT("'"&amp;$A$1&amp;"_DATA'!R"&amp;$A25&amp;"C"&amp;CF$1,FALSE)</f>
        <v>#REF!</v>
      </c>
      <c r="CG25" s="312" t="e" cm="1">
        <f t="array" aca="1" ref="CG25" ca="1">INDIRECT("'"&amp;$A$1&amp;"_DATA'!R"&amp;$A25&amp;"C"&amp;CG$1,FALSE)</f>
        <v>#REF!</v>
      </c>
      <c r="CH25" s="266" t="e">
        <f t="shared" ca="1" si="22"/>
        <v>#REF!</v>
      </c>
      <c r="CI25" s="312" t="e" cm="1">
        <f t="array" aca="1" ref="CI25" ca="1">INDIRECT("'"&amp;$A$1&amp;"_DATA'!R"&amp;$A25&amp;"C"&amp;CI$1,FALSE)</f>
        <v>#REF!</v>
      </c>
      <c r="CJ25" s="267" t="e" cm="1">
        <f t="array" aca="1" ref="CJ25" ca="1">INDIRECT("'"&amp;$A$1&amp;"_DATA'!R"&amp;$A25&amp;"C"&amp;CJ$1,FALSE)</f>
        <v>#REF!</v>
      </c>
      <c r="CK25" s="303" t="e" cm="1">
        <f t="array" aca="1" ref="CK25" ca="1">INDIRECT("'"&amp;$A$1&amp;"_DATA'!R"&amp;$A25&amp;"C"&amp;CK$1,FALSE)</f>
        <v>#REF!</v>
      </c>
      <c r="CL25" s="264" t="e" cm="1">
        <f t="array" aca="1" ref="CL25" ca="1">INDIRECT("'"&amp;$A$1&amp;"_DATA'!R"&amp;$A25&amp;"C"&amp;CL$1,FALSE)</f>
        <v>#REF!</v>
      </c>
      <c r="CM25" s="315" t="e" cm="1">
        <f t="array" aca="1" ref="CM25" ca="1">INDIRECT("'"&amp;$A$1&amp;"_DATA'!R"&amp;$A25&amp;"C"&amp;CM$1,FALSE)</f>
        <v>#REF!</v>
      </c>
      <c r="CN25" s="312" t="e" cm="1">
        <f t="array" aca="1" ref="CN25" ca="1">INDIRECT("'"&amp;$A$1&amp;"_DATA'!R"&amp;$A25&amp;"C"&amp;CN$1,FALSE)</f>
        <v>#REF!</v>
      </c>
      <c r="CO25" s="266" t="e">
        <f t="shared" ca="1" si="23"/>
        <v>#REF!</v>
      </c>
      <c r="CP25" s="312" t="e" cm="1">
        <f t="array" aca="1" ref="CP25" ca="1">INDIRECT("'"&amp;$A$1&amp;"_DATA'!R"&amp;$A25&amp;"C"&amp;CP$1,FALSE)</f>
        <v>#REF!</v>
      </c>
      <c r="CQ25" s="267" t="e" cm="1">
        <f t="array" aca="1" ref="CQ25" ca="1">INDIRECT("'"&amp;$A$1&amp;"_DATA'!R"&amp;$A25&amp;"C"&amp;CQ$1,FALSE)</f>
        <v>#REF!</v>
      </c>
      <c r="CR25" s="333"/>
      <c r="CS25" s="768" t="s">
        <v>271</v>
      </c>
      <c r="CT25" s="333"/>
      <c r="CU25" s="768" t="s">
        <v>271</v>
      </c>
      <c r="CV25" s="333"/>
      <c r="CW25" s="768" t="s">
        <v>271</v>
      </c>
      <c r="CX25" s="240"/>
    </row>
    <row r="26" spans="1:102" ht="16.5" customHeight="1" x14ac:dyDescent="0.15">
      <c r="A26" s="433"/>
      <c r="B26" s="1964" t="s">
        <v>44</v>
      </c>
      <c r="C26" s="247"/>
      <c r="D26" s="272" t="s">
        <v>45</v>
      </c>
      <c r="E26" s="273" t="s">
        <v>29</v>
      </c>
      <c r="F26" s="274" t="s">
        <v>28</v>
      </c>
      <c r="G26" s="275" t="s">
        <v>30</v>
      </c>
      <c r="H26" s="1983" t="s">
        <v>46</v>
      </c>
      <c r="I26" s="1984"/>
      <c r="J26" s="1985"/>
      <c r="K26" s="272" t="s">
        <v>45</v>
      </c>
      <c r="L26" s="273" t="s">
        <v>29</v>
      </c>
      <c r="M26" s="274" t="s">
        <v>28</v>
      </c>
      <c r="N26" s="275" t="s">
        <v>30</v>
      </c>
      <c r="O26" s="1983" t="s">
        <v>46</v>
      </c>
      <c r="P26" s="1984"/>
      <c r="Q26" s="1985"/>
      <c r="R26" s="272" t="s">
        <v>45</v>
      </c>
      <c r="S26" s="273" t="s">
        <v>29</v>
      </c>
      <c r="T26" s="274" t="s">
        <v>28</v>
      </c>
      <c r="U26" s="275" t="s">
        <v>30</v>
      </c>
      <c r="V26" s="1983" t="s">
        <v>46</v>
      </c>
      <c r="W26" s="1984"/>
      <c r="X26" s="1985"/>
      <c r="Y26" s="1949" t="s">
        <v>144</v>
      </c>
      <c r="Z26" s="1950"/>
      <c r="AA26" s="327" t="s">
        <v>45</v>
      </c>
      <c r="AB26" s="273" t="s">
        <v>29</v>
      </c>
      <c r="AC26" s="274" t="s">
        <v>28</v>
      </c>
      <c r="AD26" s="275" t="s">
        <v>30</v>
      </c>
      <c r="AE26" s="1983" t="s">
        <v>46</v>
      </c>
      <c r="AF26" s="1984"/>
      <c r="AG26" s="1985"/>
      <c r="AH26" s="272" t="s">
        <v>45</v>
      </c>
      <c r="AI26" s="273" t="s">
        <v>29</v>
      </c>
      <c r="AJ26" s="274" t="s">
        <v>28</v>
      </c>
      <c r="AK26" s="275" t="s">
        <v>30</v>
      </c>
      <c r="AL26" s="1983" t="s">
        <v>46</v>
      </c>
      <c r="AM26" s="1984"/>
      <c r="AN26" s="1985"/>
      <c r="AO26" s="272" t="s">
        <v>45</v>
      </c>
      <c r="AP26" s="273" t="s">
        <v>29</v>
      </c>
      <c r="AQ26" s="274" t="s">
        <v>28</v>
      </c>
      <c r="AR26" s="275" t="s">
        <v>30</v>
      </c>
      <c r="AS26" s="1983" t="s">
        <v>46</v>
      </c>
      <c r="AT26" s="1984"/>
      <c r="AU26" s="1985"/>
      <c r="AV26" s="1949" t="s">
        <v>144</v>
      </c>
      <c r="AW26" s="1950"/>
      <c r="AX26" s="1949" t="s">
        <v>144</v>
      </c>
      <c r="AY26" s="1950"/>
      <c r="AZ26" s="272" t="s">
        <v>45</v>
      </c>
      <c r="BA26" s="273" t="s">
        <v>29</v>
      </c>
      <c r="BB26" s="274" t="s">
        <v>28</v>
      </c>
      <c r="BC26" s="275" t="s">
        <v>30</v>
      </c>
      <c r="BD26" s="1983" t="s">
        <v>46</v>
      </c>
      <c r="BE26" s="1984"/>
      <c r="BF26" s="1985"/>
      <c r="BG26" s="272" t="s">
        <v>45</v>
      </c>
      <c r="BH26" s="273" t="s">
        <v>29</v>
      </c>
      <c r="BI26" s="274" t="s">
        <v>28</v>
      </c>
      <c r="BJ26" s="275" t="s">
        <v>30</v>
      </c>
      <c r="BK26" s="1983" t="s">
        <v>46</v>
      </c>
      <c r="BL26" s="1984"/>
      <c r="BM26" s="1985"/>
      <c r="BN26" s="272" t="s">
        <v>45</v>
      </c>
      <c r="BO26" s="273" t="s">
        <v>29</v>
      </c>
      <c r="BP26" s="274" t="s">
        <v>28</v>
      </c>
      <c r="BQ26" s="275" t="s">
        <v>30</v>
      </c>
      <c r="BR26" s="1983" t="s">
        <v>46</v>
      </c>
      <c r="BS26" s="1984"/>
      <c r="BT26" s="1985"/>
      <c r="BU26" s="1949" t="s">
        <v>144</v>
      </c>
      <c r="BV26" s="1950"/>
      <c r="BW26" s="272" t="s">
        <v>45</v>
      </c>
      <c r="BX26" s="273" t="s">
        <v>29</v>
      </c>
      <c r="BY26" s="274" t="s">
        <v>28</v>
      </c>
      <c r="BZ26" s="275" t="s">
        <v>30</v>
      </c>
      <c r="CA26" s="1983" t="s">
        <v>46</v>
      </c>
      <c r="CB26" s="1984"/>
      <c r="CC26" s="1985"/>
      <c r="CD26" s="272" t="s">
        <v>45</v>
      </c>
      <c r="CE26" s="273" t="s">
        <v>29</v>
      </c>
      <c r="CF26" s="274" t="s">
        <v>28</v>
      </c>
      <c r="CG26" s="275" t="s">
        <v>30</v>
      </c>
      <c r="CH26" s="1983" t="s">
        <v>46</v>
      </c>
      <c r="CI26" s="1984"/>
      <c r="CJ26" s="1985"/>
      <c r="CK26" s="272" t="s">
        <v>45</v>
      </c>
      <c r="CL26" s="273" t="s">
        <v>29</v>
      </c>
      <c r="CM26" s="274" t="s">
        <v>28</v>
      </c>
      <c r="CN26" s="275" t="s">
        <v>30</v>
      </c>
      <c r="CO26" s="1983" t="s">
        <v>46</v>
      </c>
      <c r="CP26" s="1984"/>
      <c r="CQ26" s="1985"/>
      <c r="CR26" s="1949" t="s">
        <v>144</v>
      </c>
      <c r="CS26" s="1950"/>
      <c r="CT26" s="1949" t="s">
        <v>144</v>
      </c>
      <c r="CU26" s="1950"/>
      <c r="CV26" s="1945" t="s">
        <v>144</v>
      </c>
      <c r="CW26" s="1946"/>
      <c r="CX26" s="240"/>
    </row>
    <row r="27" spans="1:102" ht="16.5" x14ac:dyDescent="0.15">
      <c r="A27" s="433"/>
      <c r="B27" s="1965"/>
      <c r="C27" s="276" t="s">
        <v>32</v>
      </c>
      <c r="D27" s="277">
        <f ca="1">10-COUNTIF(F6:F15,"")-COUNTIF(F6:F15,0)-COUNTIF(E6:E15,"カウント外")</f>
        <v>10</v>
      </c>
      <c r="E27" s="762" t="e">
        <f ca="1">IF(F100&lt;&gt;0,ROUNDDOWN(G100/F100,4),"")</f>
        <v>#REF!</v>
      </c>
      <c r="F27" s="279" t="e">
        <f ca="1">SUM(G6:G15)</f>
        <v>#REF!</v>
      </c>
      <c r="G27" s="280" t="e">
        <f ca="1">SUM(I6:I15)</f>
        <v>#REF!</v>
      </c>
      <c r="H27" s="1958" t="s">
        <v>47</v>
      </c>
      <c r="I27" s="1977" t="e">
        <f ca="1">IF(F30&lt;&gt;0,ROUNDDOWN(F31/F30,4),0)</f>
        <v>#REF!</v>
      </c>
      <c r="J27" s="1978"/>
      <c r="K27" s="277">
        <f ca="1">10-COUNTIF(M6:M15,"")-COUNTIF(M6:M15,0)-COUNTIF(L6:L15,"カウント外")</f>
        <v>10</v>
      </c>
      <c r="L27" s="762" t="e">
        <f ca="1">IF(M100&lt;&gt;0,ROUNDDOWN(N100/M100,4),"")</f>
        <v>#REF!</v>
      </c>
      <c r="M27" s="279" t="e">
        <f ca="1">SUM(N6:N15)</f>
        <v>#REF!</v>
      </c>
      <c r="N27" s="280" t="e">
        <f ca="1">SUM(P6:P15)</f>
        <v>#REF!</v>
      </c>
      <c r="O27" s="1958" t="s">
        <v>47</v>
      </c>
      <c r="P27" s="1977" t="e">
        <f ca="1">IF(M30&lt;&gt;0,ROUNDDOWN(M31/M30,4),0)</f>
        <v>#REF!</v>
      </c>
      <c r="Q27" s="1978"/>
      <c r="R27" s="277">
        <f ca="1">10-COUNTIF(T6:T15,"")-COUNTIF(T6:T15,0)-COUNTIF(S6:S15,"カウント外")</f>
        <v>10</v>
      </c>
      <c r="S27" s="762" t="e">
        <f ca="1">IF(T100&lt;&gt;0,ROUNDDOWN(U100/T100,4),"")</f>
        <v>#REF!</v>
      </c>
      <c r="T27" s="279" t="e">
        <f ca="1">SUM(U6:U15)</f>
        <v>#REF!</v>
      </c>
      <c r="U27" s="280" t="e">
        <f ca="1">SUM(W6:W15)</f>
        <v>#REF!</v>
      </c>
      <c r="V27" s="1958" t="s">
        <v>47</v>
      </c>
      <c r="W27" s="1977" t="e">
        <f ca="1">IF(T30&lt;&gt;0,ROUNDDOWN(T31/T30,4),0)</f>
        <v>#REF!</v>
      </c>
      <c r="X27" s="1978"/>
      <c r="Y27" s="321" t="s">
        <v>145</v>
      </c>
      <c r="Z27" s="770" t="e">
        <f ca="1">SUMIF(D$26:X$26,Y6,D100:X100)</f>
        <v>#REF!</v>
      </c>
      <c r="AA27" s="277">
        <f ca="1">10-COUNTIF(AC6:AC15,"")-COUNTIF(AC6:AC15,0)-COUNTIF(AB6:AB15,"カウント外")</f>
        <v>10</v>
      </c>
      <c r="AB27" s="762" t="e">
        <f ca="1">IF(AC100&lt;&gt;0,ROUNDDOWN(AD100/AC100,4),"")</f>
        <v>#REF!</v>
      </c>
      <c r="AC27" s="279" t="e">
        <f ca="1">SUM(AD6:AD15)</f>
        <v>#REF!</v>
      </c>
      <c r="AD27" s="280" t="e">
        <f ca="1">SUM(AF6:AF15)</f>
        <v>#REF!</v>
      </c>
      <c r="AE27" s="1958" t="s">
        <v>47</v>
      </c>
      <c r="AF27" s="1977" t="e">
        <f ca="1">IF(AC30&lt;&gt;0,ROUNDDOWN(AC31/AC30,4),0)</f>
        <v>#REF!</v>
      </c>
      <c r="AG27" s="1978"/>
      <c r="AH27" s="277">
        <f ca="1">10-COUNTIF(AJ6:AJ15,"")-COUNTIF(AJ6:AJ15,0)-COUNTIF(AI6:AI15,"カウント外")</f>
        <v>10</v>
      </c>
      <c r="AI27" s="762" t="e">
        <f ca="1">IF(AJ100&lt;&gt;0,ROUNDDOWN(AK100/AJ100,4),"")</f>
        <v>#REF!</v>
      </c>
      <c r="AJ27" s="279" t="e">
        <f ca="1">SUM(AK6:AK15)</f>
        <v>#REF!</v>
      </c>
      <c r="AK27" s="280" t="e">
        <f ca="1">SUM(AM6:AM15)</f>
        <v>#REF!</v>
      </c>
      <c r="AL27" s="1958" t="s">
        <v>47</v>
      </c>
      <c r="AM27" s="1977" t="e">
        <f ca="1">IF(AJ30&lt;&gt;0,ROUNDDOWN(AJ31/AJ30,4),0)</f>
        <v>#REF!</v>
      </c>
      <c r="AN27" s="1978"/>
      <c r="AO27" s="277">
        <f ca="1">10-COUNTIF(AQ6:AQ15,"")-COUNTIF(AQ6:AQ15,0)-COUNTIF(AP6:AP15,"カウント外")</f>
        <v>10</v>
      </c>
      <c r="AP27" s="762" t="e">
        <f ca="1">IF(AQ100&lt;&gt;0,ROUNDDOWN(AR100/AQ100,4),"")</f>
        <v>#REF!</v>
      </c>
      <c r="AQ27" s="279" t="e">
        <f ca="1">SUM(AR6:AR15)</f>
        <v>#REF!</v>
      </c>
      <c r="AR27" s="280" t="e">
        <f ca="1">SUM(AT6:AT15)</f>
        <v>#REF!</v>
      </c>
      <c r="AS27" s="1958" t="s">
        <v>47</v>
      </c>
      <c r="AT27" s="1977" t="e">
        <f ca="1">IF(AQ30&lt;&gt;0,ROUNDDOWN(AQ31/AQ30,4),0)</f>
        <v>#REF!</v>
      </c>
      <c r="AU27" s="1978"/>
      <c r="AV27" s="321" t="s">
        <v>145</v>
      </c>
      <c r="AW27" s="770" t="e">
        <f ca="1">SUMIF(AA$26:AU$26,AV6,AA100:AU100)</f>
        <v>#REF!</v>
      </c>
      <c r="AX27" s="321" t="s">
        <v>145</v>
      </c>
      <c r="AY27" s="342" t="e">
        <f ca="1">Z27+AW27</f>
        <v>#REF!</v>
      </c>
      <c r="AZ27" s="277">
        <f ca="1">10-COUNTIF(BB6:BB15,"")-COUNTIF(BB6:BB15,0)-COUNTIF(BA6:BA15,"カウント外")</f>
        <v>10</v>
      </c>
      <c r="BA27" s="762" t="e">
        <f ca="1">IF(BB100&lt;&gt;0,ROUNDDOWN(BC100/BB100,4),"")</f>
        <v>#REF!</v>
      </c>
      <c r="BB27" s="279" t="e">
        <f ca="1">SUM(BC6:BC15)</f>
        <v>#REF!</v>
      </c>
      <c r="BC27" s="280" t="e">
        <f ca="1">SUM(BE6:BE15)</f>
        <v>#REF!</v>
      </c>
      <c r="BD27" s="1958" t="s">
        <v>47</v>
      </c>
      <c r="BE27" s="1977" t="e">
        <f ca="1">IF(BB30&lt;&gt;0,ROUNDDOWN(BB31/BB30,4),0)</f>
        <v>#REF!</v>
      </c>
      <c r="BF27" s="1978"/>
      <c r="BG27" s="277">
        <f ca="1">10-COUNTIF(BI6:BI15,"")-COUNTIF(BI6:BI15,0)-COUNTIF(BH6:BH15,"カウント外")</f>
        <v>10</v>
      </c>
      <c r="BH27" s="762" t="e">
        <f ca="1">IF(BI100&lt;&gt;0,ROUNDDOWN(BJ100/BI100,4),"")</f>
        <v>#REF!</v>
      </c>
      <c r="BI27" s="279" t="e">
        <f ca="1">SUM(BJ6:BJ15)</f>
        <v>#REF!</v>
      </c>
      <c r="BJ27" s="280" t="e">
        <f ca="1">SUM(BL6:BL15)</f>
        <v>#REF!</v>
      </c>
      <c r="BK27" s="1958" t="s">
        <v>47</v>
      </c>
      <c r="BL27" s="1977" t="e">
        <f ca="1">IF(BI30&lt;&gt;0,ROUNDDOWN(BI31/BI30,4),0)</f>
        <v>#REF!</v>
      </c>
      <c r="BM27" s="1978"/>
      <c r="BN27" s="277">
        <f ca="1">10-COUNTIF(BP6:BP15,"")-COUNTIF(BP6:BP15,0)-COUNTIF(BO6:BO15,"カウント外")</f>
        <v>10</v>
      </c>
      <c r="BO27" s="762" t="e">
        <f ca="1">IF(BP100&lt;&gt;0,ROUNDDOWN(BQ100/BP100,4),"")</f>
        <v>#REF!</v>
      </c>
      <c r="BP27" s="279" t="e">
        <f ca="1">SUM(BQ6:BQ15)</f>
        <v>#REF!</v>
      </c>
      <c r="BQ27" s="280" t="e">
        <f ca="1">SUM(BS6:BS15)</f>
        <v>#REF!</v>
      </c>
      <c r="BR27" s="1958" t="s">
        <v>47</v>
      </c>
      <c r="BS27" s="1977" t="e">
        <f ca="1">IF(BP30&lt;&gt;0,ROUNDDOWN(BP31/BP30,4),0)</f>
        <v>#REF!</v>
      </c>
      <c r="BT27" s="1978"/>
      <c r="BU27" s="321" t="s">
        <v>145</v>
      </c>
      <c r="BV27" s="770" t="e">
        <f ca="1">SUMIF(AZ$26:BT$26,BU6,AZ100:BT100)</f>
        <v>#REF!</v>
      </c>
      <c r="BW27" s="277">
        <f ca="1">10-COUNTIF(BY6:BY15,"")-COUNTIF(BY6:BY15,0)-COUNTIF(BX6:BX15,"カウント外")</f>
        <v>10</v>
      </c>
      <c r="BX27" s="762" t="e">
        <f ca="1">IF(BY100&lt;&gt;0,ROUNDDOWN(BZ100/BY100,4),"")</f>
        <v>#REF!</v>
      </c>
      <c r="BY27" s="279" t="e">
        <f ca="1">SUM(BZ6:BZ15)</f>
        <v>#REF!</v>
      </c>
      <c r="BZ27" s="280" t="e">
        <f ca="1">SUM(CB6:CB15)</f>
        <v>#REF!</v>
      </c>
      <c r="CA27" s="1958" t="s">
        <v>47</v>
      </c>
      <c r="CB27" s="1977" t="e">
        <f ca="1">IF(BY30&lt;&gt;0,ROUNDDOWN(BY31/BY30,4),0)</f>
        <v>#REF!</v>
      </c>
      <c r="CC27" s="1978"/>
      <c r="CD27" s="277">
        <f ca="1">10-COUNTIF(CF6:CF15,"")-COUNTIF(CF6:CF15,0)-COUNTIF(CE6:CE15,"カウント外")</f>
        <v>10</v>
      </c>
      <c r="CE27" s="762" t="e">
        <f ca="1">IF(CF100&lt;&gt;0,ROUNDDOWN(CG100/CF100,4),"")</f>
        <v>#REF!</v>
      </c>
      <c r="CF27" s="279" t="e">
        <f ca="1">SUM(CG6:CG15)</f>
        <v>#REF!</v>
      </c>
      <c r="CG27" s="280" t="e">
        <f ca="1">SUM(CI6:CI15)</f>
        <v>#REF!</v>
      </c>
      <c r="CH27" s="1958" t="s">
        <v>47</v>
      </c>
      <c r="CI27" s="1977" t="e">
        <f ca="1">IF(CF30&lt;&gt;0,ROUNDDOWN(CF31/CF30,4),0)</f>
        <v>#REF!</v>
      </c>
      <c r="CJ27" s="1978"/>
      <c r="CK27" s="277">
        <f ca="1">10-COUNTIF(CM6:CM15,"")-COUNTIF(CM6:CM15,0)-COUNTIF(CL6:CL15,"カウント外")</f>
        <v>10</v>
      </c>
      <c r="CL27" s="762" t="e">
        <f ca="1">IF(CM100&lt;&gt;0,ROUNDDOWN(CN100/CM100,4),"")</f>
        <v>#REF!</v>
      </c>
      <c r="CM27" s="279" t="e">
        <f ca="1">SUM(CN6:CN15)</f>
        <v>#REF!</v>
      </c>
      <c r="CN27" s="280" t="e">
        <f ca="1">SUM(CP6:CP15)</f>
        <v>#REF!</v>
      </c>
      <c r="CO27" s="1958" t="s">
        <v>47</v>
      </c>
      <c r="CP27" s="1977" t="e">
        <f ca="1">IF(CM30&lt;&gt;0,ROUNDDOWN(CM31/CM30,4),0)</f>
        <v>#REF!</v>
      </c>
      <c r="CQ27" s="1978"/>
      <c r="CR27" s="321" t="s">
        <v>145</v>
      </c>
      <c r="CS27" s="770" t="e">
        <f ca="1">SUMIF(BW$26:CQ$26,CR6,BW100:CQ100)</f>
        <v>#REF!</v>
      </c>
      <c r="CT27" s="321" t="s">
        <v>145</v>
      </c>
      <c r="CU27" s="342" t="e">
        <f ca="1">BV27+CS27</f>
        <v>#REF!</v>
      </c>
      <c r="CV27" s="321" t="s">
        <v>145</v>
      </c>
      <c r="CW27" s="342" t="e">
        <f ca="1">AY27+CU27</f>
        <v>#REF!</v>
      </c>
      <c r="CX27" s="240"/>
    </row>
    <row r="28" spans="1:102" ht="16.5" x14ac:dyDescent="0.15">
      <c r="A28" s="433"/>
      <c r="B28" s="1966"/>
      <c r="C28" s="281" t="s">
        <v>43</v>
      </c>
      <c r="D28" s="282">
        <f ca="1">10-COUNTIF(F16:F25,"")-COUNTIF(F16:F25,0)-COUNTIF(E16:E25,"カウント外")</f>
        <v>10</v>
      </c>
      <c r="E28" s="762" t="e">
        <f ca="1">IF(F101&lt;&gt;0,ROUNDDOWN(G101/F101,4),"")</f>
        <v>#REF!</v>
      </c>
      <c r="F28" s="283" t="e">
        <f ca="1">SUM(G16:G25)</f>
        <v>#REF!</v>
      </c>
      <c r="G28" s="284" t="e">
        <f ca="1">SUM(I16:I25)</f>
        <v>#REF!</v>
      </c>
      <c r="H28" s="1981"/>
      <c r="I28" s="1979"/>
      <c r="J28" s="1980"/>
      <c r="K28" s="282">
        <f ca="1">10-COUNTIF(M16:M25,"")-COUNTIF(M16:M25,0)-COUNTIF(L16:L25,"カウント外")</f>
        <v>10</v>
      </c>
      <c r="L28" s="762" t="e">
        <f ca="1">IF(M101&lt;&gt;0,ROUNDDOWN(N101/M101,4),"")</f>
        <v>#REF!</v>
      </c>
      <c r="M28" s="283" t="e">
        <f ca="1">SUM(N16:N25)</f>
        <v>#REF!</v>
      </c>
      <c r="N28" s="284" t="e">
        <f ca="1">SUM(P16:P25)</f>
        <v>#REF!</v>
      </c>
      <c r="O28" s="1981"/>
      <c r="P28" s="1979"/>
      <c r="Q28" s="1980"/>
      <c r="R28" s="282">
        <f ca="1">10-COUNTIF(T16:T25,"")-COUNTIF(T16:T25,0)-COUNTIF(S16:S25,"カウント外")</f>
        <v>10</v>
      </c>
      <c r="S28" s="762" t="e">
        <f ca="1">IF(T101&lt;&gt;0,ROUNDDOWN(U101/T101,4),"")</f>
        <v>#REF!</v>
      </c>
      <c r="T28" s="283" t="e">
        <f ca="1">SUM(U16:U25)</f>
        <v>#REF!</v>
      </c>
      <c r="U28" s="284" t="e">
        <f ca="1">SUM(W16:W25)</f>
        <v>#REF!</v>
      </c>
      <c r="V28" s="1981"/>
      <c r="W28" s="1992"/>
      <c r="X28" s="1980"/>
      <c r="Y28" s="323" t="s">
        <v>146</v>
      </c>
      <c r="Z28" s="769" t="e">
        <f ca="1">SUMIF(D$26:X$26,Y6,D101:X101)</f>
        <v>#REF!</v>
      </c>
      <c r="AA28" s="282">
        <f ca="1">10-COUNTIF(AC16:AC25,"")-COUNTIF(AC16:AC25,0)-COUNTIF(AB16:AB25,"カウント外")</f>
        <v>10</v>
      </c>
      <c r="AB28" s="762" t="e">
        <f ca="1">IF(AC101&lt;&gt;0,ROUNDDOWN(AD101/AC101,4),"")</f>
        <v>#REF!</v>
      </c>
      <c r="AC28" s="283" t="e">
        <f ca="1">SUM(AD16:AD25)</f>
        <v>#REF!</v>
      </c>
      <c r="AD28" s="284" t="e">
        <f ca="1">SUM(AF16:AF25)</f>
        <v>#REF!</v>
      </c>
      <c r="AE28" s="1981"/>
      <c r="AF28" s="1979"/>
      <c r="AG28" s="1980"/>
      <c r="AH28" s="282">
        <f ca="1">10-COUNTIF(AJ16:AJ25,"")-COUNTIF(AJ16:AJ25,0)-COUNTIF(AI16:AI25,"カウント外")</f>
        <v>10</v>
      </c>
      <c r="AI28" s="762" t="e">
        <f ca="1">IF(AJ101&lt;&gt;0,ROUNDDOWN(AK101/AJ101,4),"")</f>
        <v>#REF!</v>
      </c>
      <c r="AJ28" s="283" t="e">
        <f ca="1">SUM(AK16:AK25)</f>
        <v>#REF!</v>
      </c>
      <c r="AK28" s="284" t="e">
        <f ca="1">SUM(AM16:AM25)</f>
        <v>#REF!</v>
      </c>
      <c r="AL28" s="1981"/>
      <c r="AM28" s="1979"/>
      <c r="AN28" s="1980"/>
      <c r="AO28" s="282">
        <f ca="1">10-COUNTIF(AQ16:AQ25,"")-COUNTIF(AQ16:AQ25,0)-COUNTIF(AP16:AP25,"カウント外")</f>
        <v>10</v>
      </c>
      <c r="AP28" s="762" t="e">
        <f ca="1">IF(AQ101&lt;&gt;0,ROUNDDOWN(AR101/AQ101,4),"")</f>
        <v>#REF!</v>
      </c>
      <c r="AQ28" s="283" t="e">
        <f ca="1">SUM(AR16:AR25)</f>
        <v>#REF!</v>
      </c>
      <c r="AR28" s="284" t="e">
        <f ca="1">SUM(AT16:AT25)</f>
        <v>#REF!</v>
      </c>
      <c r="AS28" s="1981"/>
      <c r="AT28" s="1979"/>
      <c r="AU28" s="1980"/>
      <c r="AV28" s="323" t="s">
        <v>146</v>
      </c>
      <c r="AW28" s="769" t="e">
        <f ca="1">SUMIF(AA$26:AU$26,AV6,AA101:AU101)</f>
        <v>#REF!</v>
      </c>
      <c r="AX28" s="323" t="s">
        <v>146</v>
      </c>
      <c r="AY28" s="771" t="e">
        <f ca="1">Z28+AW28</f>
        <v>#REF!</v>
      </c>
      <c r="AZ28" s="282">
        <f ca="1">10-COUNTIF(BB16:BB25,"")-COUNTIF(BB16:BB25,0)-COUNTIF(BA16:BA25,"カウント外")</f>
        <v>10</v>
      </c>
      <c r="BA28" s="762" t="e">
        <f ca="1">IF(BB101&lt;&gt;0,ROUNDDOWN(BC101/BB101,4),"")</f>
        <v>#REF!</v>
      </c>
      <c r="BB28" s="283" t="e">
        <f ca="1">SUM(BC16:BC25)</f>
        <v>#REF!</v>
      </c>
      <c r="BC28" s="284" t="e">
        <f ca="1">SUM(BE16:BE25)</f>
        <v>#REF!</v>
      </c>
      <c r="BD28" s="1981"/>
      <c r="BE28" s="1979"/>
      <c r="BF28" s="1980"/>
      <c r="BG28" s="282">
        <f ca="1">10-COUNTIF(BI16:BI25,"")-COUNTIF(BI16:BI25,0)-COUNTIF(BH16:BH25,"カウント外")</f>
        <v>10</v>
      </c>
      <c r="BH28" s="762" t="e">
        <f ca="1">IF(BI101&lt;&gt;0,ROUNDDOWN(BJ101/BI101,4),"")</f>
        <v>#REF!</v>
      </c>
      <c r="BI28" s="283" t="e">
        <f ca="1">SUM(BJ16:BJ25)</f>
        <v>#REF!</v>
      </c>
      <c r="BJ28" s="284" t="e">
        <f ca="1">SUM(BL16:BL25)</f>
        <v>#REF!</v>
      </c>
      <c r="BK28" s="1981"/>
      <c r="BL28" s="1979"/>
      <c r="BM28" s="1980"/>
      <c r="BN28" s="282">
        <f ca="1">10-COUNTIF(BP16:BP25,"")-COUNTIF(BP16:BP25,0)-COUNTIF(BO16:BO25,"カウント外")</f>
        <v>10</v>
      </c>
      <c r="BO28" s="762" t="e">
        <f ca="1">IF(BP101&lt;&gt;0,ROUNDDOWN(BQ101/BP101,4),"")</f>
        <v>#REF!</v>
      </c>
      <c r="BP28" s="283" t="e">
        <f ca="1">SUM(BQ16:BQ25)</f>
        <v>#REF!</v>
      </c>
      <c r="BQ28" s="284" t="e">
        <f ca="1">SUM(BS16:BS25)</f>
        <v>#REF!</v>
      </c>
      <c r="BR28" s="1981"/>
      <c r="BS28" s="1979"/>
      <c r="BT28" s="1980"/>
      <c r="BU28" s="323" t="s">
        <v>146</v>
      </c>
      <c r="BV28" s="769" t="e">
        <f ca="1">SUMIF(AZ$26:BT$26,BU6,AZ101:BT101)</f>
        <v>#REF!</v>
      </c>
      <c r="BW28" s="282">
        <f ca="1">10-COUNTIF(BY16:BY25,"")-COUNTIF(BY16:BY25,0)-COUNTIF(BX16:BX25,"カウント外")</f>
        <v>10</v>
      </c>
      <c r="BX28" s="762" t="e">
        <f ca="1">IF(BY101&lt;&gt;0,ROUNDDOWN(BZ101/BY101,4),"")</f>
        <v>#REF!</v>
      </c>
      <c r="BY28" s="283" t="e">
        <f ca="1">SUM(BZ16:BZ25)</f>
        <v>#REF!</v>
      </c>
      <c r="BZ28" s="284" t="e">
        <f ca="1">SUM(CB16:CB25)</f>
        <v>#REF!</v>
      </c>
      <c r="CA28" s="1981"/>
      <c r="CB28" s="1979"/>
      <c r="CC28" s="1980"/>
      <c r="CD28" s="282">
        <f ca="1">10-COUNTIF(CF16:CF25,"")-COUNTIF(CF16:CF25,0)-COUNTIF(CE16:CE25,"カウント外")</f>
        <v>10</v>
      </c>
      <c r="CE28" s="762" t="e">
        <f ca="1">IF(CF101&lt;&gt;0,ROUNDDOWN(CG101/CF101,4),"")</f>
        <v>#REF!</v>
      </c>
      <c r="CF28" s="283" t="e">
        <f ca="1">SUM(CG16:CG25)</f>
        <v>#REF!</v>
      </c>
      <c r="CG28" s="284" t="e">
        <f ca="1">SUM(CI16:CI25)</f>
        <v>#REF!</v>
      </c>
      <c r="CH28" s="1981"/>
      <c r="CI28" s="1979"/>
      <c r="CJ28" s="1980"/>
      <c r="CK28" s="282">
        <f ca="1">10-COUNTIF(CM16:CM25,"")-COUNTIF(CM16:CM25,0)-COUNTIF(CL16:CL25,"カウント外")</f>
        <v>10</v>
      </c>
      <c r="CL28" s="762" t="e">
        <f ca="1">IF(CM101&lt;&gt;0,ROUNDDOWN(CN101/CM101,4),"")</f>
        <v>#REF!</v>
      </c>
      <c r="CM28" s="283" t="e">
        <f ca="1">SUM(CN16:CN25)</f>
        <v>#REF!</v>
      </c>
      <c r="CN28" s="284" t="e">
        <f ca="1">SUM(CP16:CP25)</f>
        <v>#REF!</v>
      </c>
      <c r="CO28" s="1981"/>
      <c r="CP28" s="1979"/>
      <c r="CQ28" s="1980"/>
      <c r="CR28" s="323" t="s">
        <v>146</v>
      </c>
      <c r="CS28" s="769" t="e">
        <f ca="1">SUMIF(BW$26:CQ$26,CR6,BW101:CQ101)</f>
        <v>#REF!</v>
      </c>
      <c r="CT28" s="323" t="s">
        <v>146</v>
      </c>
      <c r="CU28" s="771" t="e">
        <f ca="1">BV28+CS28</f>
        <v>#REF!</v>
      </c>
      <c r="CV28" s="323" t="s">
        <v>146</v>
      </c>
      <c r="CW28" s="771" t="e">
        <f ca="1">AY28+CU28</f>
        <v>#REF!</v>
      </c>
      <c r="CX28" s="240"/>
    </row>
    <row r="29" spans="1:102" ht="16.5" customHeight="1" x14ac:dyDescent="0.15">
      <c r="A29" s="433"/>
      <c r="B29" s="1967"/>
      <c r="C29" s="285" t="s">
        <v>48</v>
      </c>
      <c r="D29" s="286">
        <f ca="1">D28-D27</f>
        <v>0</v>
      </c>
      <c r="E29" s="287"/>
      <c r="F29" s="288" t="e">
        <f ca="1">F28-F27</f>
        <v>#REF!</v>
      </c>
      <c r="G29" s="289" t="e">
        <f ca="1">G28-G27</f>
        <v>#REF!</v>
      </c>
      <c r="H29" s="1974"/>
      <c r="I29" s="1986"/>
      <c r="J29" s="1987"/>
      <c r="K29" s="286">
        <f ca="1">K28-K27</f>
        <v>0</v>
      </c>
      <c r="L29" s="287"/>
      <c r="M29" s="288" t="e">
        <f ca="1">M28-M27</f>
        <v>#REF!</v>
      </c>
      <c r="N29" s="289" t="e">
        <f ca="1">N28-N27</f>
        <v>#REF!</v>
      </c>
      <c r="O29" s="1955" t="e">
        <f ca="1">P27-I27</f>
        <v>#REF!</v>
      </c>
      <c r="P29" s="1956"/>
      <c r="Q29" s="1957"/>
      <c r="R29" s="286">
        <f ca="1">R28-R27</f>
        <v>0</v>
      </c>
      <c r="S29" s="287"/>
      <c r="T29" s="288" t="e">
        <f ca="1">T28-T27</f>
        <v>#REF!</v>
      </c>
      <c r="U29" s="289" t="e">
        <f ca="1">U28-U27</f>
        <v>#REF!</v>
      </c>
      <c r="V29" s="1955" t="e">
        <f ca="1">W27-P27</f>
        <v>#REF!</v>
      </c>
      <c r="W29" s="1956"/>
      <c r="X29" s="1957"/>
      <c r="Y29" s="333"/>
      <c r="Z29" s="768" t="s">
        <v>271</v>
      </c>
      <c r="AA29" s="286">
        <f ca="1">AA28-AA27</f>
        <v>0</v>
      </c>
      <c r="AB29" s="287"/>
      <c r="AC29" s="288" t="e">
        <f ca="1">AC28-AC27</f>
        <v>#REF!</v>
      </c>
      <c r="AD29" s="289" t="e">
        <f ca="1">AD28-AD27</f>
        <v>#REF!</v>
      </c>
      <c r="AE29" s="1955" t="e">
        <f ca="1">AF27-W27</f>
        <v>#REF!</v>
      </c>
      <c r="AF29" s="1956"/>
      <c r="AG29" s="1957"/>
      <c r="AH29" s="286">
        <f ca="1">AH28-AH27</f>
        <v>0</v>
      </c>
      <c r="AI29" s="287"/>
      <c r="AJ29" s="288" t="e">
        <f ca="1">AJ28-AJ27</f>
        <v>#REF!</v>
      </c>
      <c r="AK29" s="289" t="e">
        <f ca="1">AK28-AK27</f>
        <v>#REF!</v>
      </c>
      <c r="AL29" s="1955" t="e">
        <f ca="1">AM27-AF27</f>
        <v>#REF!</v>
      </c>
      <c r="AM29" s="1956"/>
      <c r="AN29" s="1957"/>
      <c r="AO29" s="286">
        <f ca="1">AO28-AO27</f>
        <v>0</v>
      </c>
      <c r="AP29" s="287"/>
      <c r="AQ29" s="288" t="e">
        <f ca="1">AQ28-AQ27</f>
        <v>#REF!</v>
      </c>
      <c r="AR29" s="289" t="e">
        <f ca="1">AR28-AR27</f>
        <v>#REF!</v>
      </c>
      <c r="AS29" s="1955" t="e">
        <f ca="1">AT27-AM27</f>
        <v>#REF!</v>
      </c>
      <c r="AT29" s="1956"/>
      <c r="AU29" s="1957"/>
      <c r="AV29" s="333"/>
      <c r="AW29" s="768" t="s">
        <v>271</v>
      </c>
      <c r="AX29" s="333"/>
      <c r="AY29" s="768" t="s">
        <v>271</v>
      </c>
      <c r="AZ29" s="286">
        <f ca="1">AZ28-AZ27</f>
        <v>0</v>
      </c>
      <c r="BA29" s="287"/>
      <c r="BB29" s="288" t="e">
        <f ca="1">BB28-BB27</f>
        <v>#REF!</v>
      </c>
      <c r="BC29" s="289" t="e">
        <f ca="1">BC28-BC27</f>
        <v>#REF!</v>
      </c>
      <c r="BD29" s="1955" t="e">
        <f ca="1">BE27-AT27</f>
        <v>#REF!</v>
      </c>
      <c r="BE29" s="1956"/>
      <c r="BF29" s="1957"/>
      <c r="BG29" s="286">
        <f ca="1">BG28-BG27</f>
        <v>0</v>
      </c>
      <c r="BH29" s="287"/>
      <c r="BI29" s="288" t="e">
        <f ca="1">BI28-BI27</f>
        <v>#REF!</v>
      </c>
      <c r="BJ29" s="289" t="e">
        <f ca="1">BJ28-BJ27</f>
        <v>#REF!</v>
      </c>
      <c r="BK29" s="1955" t="e">
        <f ca="1">BL27-BE27</f>
        <v>#REF!</v>
      </c>
      <c r="BL29" s="1956"/>
      <c r="BM29" s="1957"/>
      <c r="BN29" s="286">
        <f ca="1">BN28-BN27</f>
        <v>0</v>
      </c>
      <c r="BO29" s="287"/>
      <c r="BP29" s="288" t="e">
        <f ca="1">BP28-BP27</f>
        <v>#REF!</v>
      </c>
      <c r="BQ29" s="289" t="e">
        <f ca="1">BQ28-BQ27</f>
        <v>#REF!</v>
      </c>
      <c r="BR29" s="1955" t="e">
        <f ca="1">BS27-BL27</f>
        <v>#REF!</v>
      </c>
      <c r="BS29" s="1956"/>
      <c r="BT29" s="1957"/>
      <c r="BU29" s="333"/>
      <c r="BV29" s="768" t="s">
        <v>271</v>
      </c>
      <c r="BW29" s="286">
        <f ca="1">BW28-BW27</f>
        <v>0</v>
      </c>
      <c r="BX29" s="287"/>
      <c r="BY29" s="288" t="e">
        <f ca="1">BY28-BY27</f>
        <v>#REF!</v>
      </c>
      <c r="BZ29" s="289" t="e">
        <f ca="1">BZ28-BZ27</f>
        <v>#REF!</v>
      </c>
      <c r="CA29" s="1955" t="e">
        <f ca="1">CB27-BS27</f>
        <v>#REF!</v>
      </c>
      <c r="CB29" s="1956"/>
      <c r="CC29" s="1957"/>
      <c r="CD29" s="286">
        <f ca="1">CD28-CD27</f>
        <v>0</v>
      </c>
      <c r="CE29" s="287"/>
      <c r="CF29" s="288" t="e">
        <f ca="1">CF28-CF27</f>
        <v>#REF!</v>
      </c>
      <c r="CG29" s="289" t="e">
        <f ca="1">CG28-CG27</f>
        <v>#REF!</v>
      </c>
      <c r="CH29" s="1955" t="e">
        <f ca="1">CI27-CB27</f>
        <v>#REF!</v>
      </c>
      <c r="CI29" s="1956"/>
      <c r="CJ29" s="1957"/>
      <c r="CK29" s="286">
        <f ca="1">CK28-CK27</f>
        <v>0</v>
      </c>
      <c r="CL29" s="287"/>
      <c r="CM29" s="288" t="e">
        <f ca="1">CM28-CM27</f>
        <v>#REF!</v>
      </c>
      <c r="CN29" s="289" t="e">
        <f ca="1">CN28-CN27</f>
        <v>#REF!</v>
      </c>
      <c r="CO29" s="1955" t="e">
        <f ca="1">CP27-CI27</f>
        <v>#REF!</v>
      </c>
      <c r="CP29" s="1956"/>
      <c r="CQ29" s="1957"/>
      <c r="CR29" s="333"/>
      <c r="CS29" s="768" t="s">
        <v>271</v>
      </c>
      <c r="CT29" s="333"/>
      <c r="CU29" s="768" t="s">
        <v>271</v>
      </c>
      <c r="CV29" s="334"/>
      <c r="CW29" s="768" t="s">
        <v>271</v>
      </c>
      <c r="CX29" s="240"/>
    </row>
    <row r="30" spans="1:102" ht="16.5" x14ac:dyDescent="0.15">
      <c r="A30" s="433"/>
      <c r="B30" s="1965" t="s">
        <v>49</v>
      </c>
      <c r="C30" s="276" t="s">
        <v>32</v>
      </c>
      <c r="D30" s="290">
        <f ca="1">D27</f>
        <v>10</v>
      </c>
      <c r="E30" s="762" t="e">
        <f ca="1">IF(F103&lt;&gt;0,ROUNDDOWN(G103/F103,4),"")</f>
        <v>#REF!</v>
      </c>
      <c r="F30" s="291" t="e">
        <f ca="1">F27</f>
        <v>#REF!</v>
      </c>
      <c r="G30" s="292" t="e">
        <f ca="1">G27</f>
        <v>#REF!</v>
      </c>
      <c r="H30" s="1958" t="s">
        <v>50</v>
      </c>
      <c r="I30" s="1960">
        <f ca="1">IF(D30&lt;&gt;0,ROUNDDOWN(D31/D30,4),0)</f>
        <v>1</v>
      </c>
      <c r="J30" s="1961"/>
      <c r="K30" s="290">
        <f ca="1">K27+D30</f>
        <v>20</v>
      </c>
      <c r="L30" s="762" t="e">
        <f ca="1">IF(M103&lt;&gt;0,ROUNDDOWN(N103/M103,4),"")</f>
        <v>#REF!</v>
      </c>
      <c r="M30" s="291" t="e">
        <f ca="1">M27+F30</f>
        <v>#REF!</v>
      </c>
      <c r="N30" s="292" t="e">
        <f ca="1">N27+G30</f>
        <v>#REF!</v>
      </c>
      <c r="O30" s="1958" t="s">
        <v>50</v>
      </c>
      <c r="P30" s="1960">
        <f ca="1">IF(K30&lt;&gt;0,ROUNDDOWN(K31/K30,4),0)</f>
        <v>1</v>
      </c>
      <c r="Q30" s="1961"/>
      <c r="R30" s="290">
        <f ca="1">R27+K30</f>
        <v>30</v>
      </c>
      <c r="S30" s="762" t="e">
        <f ca="1">IF(T103&lt;&gt;0,ROUNDDOWN(U103/T103,4),"")</f>
        <v>#REF!</v>
      </c>
      <c r="T30" s="291" t="e">
        <f ca="1">T27+M30</f>
        <v>#REF!</v>
      </c>
      <c r="U30" s="292" t="e">
        <f ca="1">U27+N30</f>
        <v>#REF!</v>
      </c>
      <c r="V30" s="1958" t="s">
        <v>50</v>
      </c>
      <c r="W30" s="1960">
        <f ca="1">IF(R30&lt;&gt;0,ROUNDDOWN(R31/R30,4),0)</f>
        <v>1</v>
      </c>
      <c r="X30" s="1961"/>
      <c r="Y30" s="1949" t="s">
        <v>147</v>
      </c>
      <c r="Z30" s="1950"/>
      <c r="AA30" s="330">
        <f ca="1">AA27+R30</f>
        <v>40</v>
      </c>
      <c r="AB30" s="762" t="e">
        <f ca="1">IF(AC103&lt;&gt;0,ROUNDDOWN(AD103/AC103,4),"")</f>
        <v>#REF!</v>
      </c>
      <c r="AC30" s="291" t="e">
        <f ca="1">AC27+T30</f>
        <v>#REF!</v>
      </c>
      <c r="AD30" s="292" t="e">
        <f ca="1">AD27+U30</f>
        <v>#REF!</v>
      </c>
      <c r="AE30" s="1958" t="s">
        <v>50</v>
      </c>
      <c r="AF30" s="1960">
        <f ca="1">IF(AA30&lt;&gt;0,ROUNDDOWN(AA31/AA30,4),0)</f>
        <v>1</v>
      </c>
      <c r="AG30" s="1961"/>
      <c r="AH30" s="290">
        <f ca="1">AH27+AA30</f>
        <v>50</v>
      </c>
      <c r="AI30" s="762" t="e">
        <f ca="1">IF(AJ103&lt;&gt;0,ROUNDDOWN(AK103/AJ103,4),"")</f>
        <v>#REF!</v>
      </c>
      <c r="AJ30" s="291" t="e">
        <f ca="1">AJ27+AC30</f>
        <v>#REF!</v>
      </c>
      <c r="AK30" s="292" t="e">
        <f ca="1">AK27+AD30</f>
        <v>#REF!</v>
      </c>
      <c r="AL30" s="1958" t="s">
        <v>50</v>
      </c>
      <c r="AM30" s="1960">
        <f ca="1">IF(AH30&lt;&gt;0,ROUNDDOWN(AH31/AH30,4),0)</f>
        <v>1</v>
      </c>
      <c r="AN30" s="1961"/>
      <c r="AO30" s="290">
        <f ca="1">AO27+AH30</f>
        <v>60</v>
      </c>
      <c r="AP30" s="762" t="e">
        <f ca="1">IF(AQ103&lt;&gt;0,ROUNDDOWN(AR103/AQ103,4),"")</f>
        <v>#REF!</v>
      </c>
      <c r="AQ30" s="291" t="e">
        <f ca="1">AQ27+AJ30</f>
        <v>#REF!</v>
      </c>
      <c r="AR30" s="292" t="e">
        <f ca="1">AR27+AK30</f>
        <v>#REF!</v>
      </c>
      <c r="AS30" s="1958" t="s">
        <v>50</v>
      </c>
      <c r="AT30" s="1960">
        <f ca="1">IF(AO30&lt;&gt;0,ROUNDDOWN(AO31/AO30,4),0)</f>
        <v>1</v>
      </c>
      <c r="AU30" s="1961"/>
      <c r="AV30" s="1949" t="s">
        <v>147</v>
      </c>
      <c r="AW30" s="1950"/>
      <c r="AX30" s="1949" t="s">
        <v>147</v>
      </c>
      <c r="AY30" s="1950"/>
      <c r="AZ30" s="290">
        <f ca="1">AZ27+AO30</f>
        <v>70</v>
      </c>
      <c r="BA30" s="762" t="e">
        <f ca="1">IF(BB103&lt;&gt;0,ROUNDDOWN(BC103/BB103,4),"")</f>
        <v>#REF!</v>
      </c>
      <c r="BB30" s="291" t="e">
        <f ca="1">BB27+AQ30</f>
        <v>#REF!</v>
      </c>
      <c r="BC30" s="292" t="e">
        <f ca="1">BC27+AR30</f>
        <v>#REF!</v>
      </c>
      <c r="BD30" s="1958" t="s">
        <v>50</v>
      </c>
      <c r="BE30" s="1960">
        <f ca="1">IF(AZ30&lt;&gt;0,ROUNDDOWN(AZ31/AZ30,4),0)</f>
        <v>1</v>
      </c>
      <c r="BF30" s="1961"/>
      <c r="BG30" s="290">
        <f ca="1">BG27+AZ30</f>
        <v>80</v>
      </c>
      <c r="BH30" s="762" t="e">
        <f ca="1">IF(BI103&lt;&gt;0,ROUNDDOWN(BJ103/BI103,4),"")</f>
        <v>#REF!</v>
      </c>
      <c r="BI30" s="291" t="e">
        <f ca="1">BI27+BB30</f>
        <v>#REF!</v>
      </c>
      <c r="BJ30" s="292" t="e">
        <f ca="1">BJ27+BC30</f>
        <v>#REF!</v>
      </c>
      <c r="BK30" s="1958" t="s">
        <v>50</v>
      </c>
      <c r="BL30" s="1960">
        <f ca="1">IF(BG30&lt;&gt;0,ROUNDDOWN(BG31/BG30,4),0)</f>
        <v>1</v>
      </c>
      <c r="BM30" s="1961"/>
      <c r="BN30" s="290">
        <f ca="1">BN27+BG30</f>
        <v>90</v>
      </c>
      <c r="BO30" s="762" t="e">
        <f ca="1">IF(BP103&lt;&gt;0,ROUNDDOWN(BQ103/BP103,4),"")</f>
        <v>#REF!</v>
      </c>
      <c r="BP30" s="291" t="e">
        <f ca="1">BP27+BI30</f>
        <v>#REF!</v>
      </c>
      <c r="BQ30" s="292" t="e">
        <f ca="1">BQ27+BJ30</f>
        <v>#REF!</v>
      </c>
      <c r="BR30" s="1958" t="s">
        <v>50</v>
      </c>
      <c r="BS30" s="1960">
        <f ca="1">IF(BN30&lt;&gt;0,ROUNDDOWN(BN31/BN30,4),0)</f>
        <v>1</v>
      </c>
      <c r="BT30" s="1961"/>
      <c r="BU30" s="1949" t="s">
        <v>147</v>
      </c>
      <c r="BV30" s="1950"/>
      <c r="BW30" s="290">
        <f ca="1">BW27+BN30</f>
        <v>100</v>
      </c>
      <c r="BX30" s="762" t="e">
        <f ca="1">IF(BY103&lt;&gt;0,ROUNDDOWN(BZ103/BY103,4),"")</f>
        <v>#REF!</v>
      </c>
      <c r="BY30" s="291" t="e">
        <f ca="1">BY27+BP30</f>
        <v>#REF!</v>
      </c>
      <c r="BZ30" s="292" t="e">
        <f ca="1">BZ27+BQ30</f>
        <v>#REF!</v>
      </c>
      <c r="CA30" s="1958" t="s">
        <v>50</v>
      </c>
      <c r="CB30" s="1960">
        <f ca="1">IF(BW30&lt;&gt;0,ROUNDDOWN(BW31/BW30,4),0)</f>
        <v>1</v>
      </c>
      <c r="CC30" s="1961"/>
      <c r="CD30" s="290">
        <f ca="1">CD27+BW30</f>
        <v>110</v>
      </c>
      <c r="CE30" s="762" t="e">
        <f ca="1">IF(CF103&lt;&gt;0,ROUNDDOWN(CG103/CF103,4),"")</f>
        <v>#REF!</v>
      </c>
      <c r="CF30" s="291" t="e">
        <f ca="1">CF27+BY30</f>
        <v>#REF!</v>
      </c>
      <c r="CG30" s="292" t="e">
        <f ca="1">CG27+BZ30</f>
        <v>#REF!</v>
      </c>
      <c r="CH30" s="1958" t="s">
        <v>50</v>
      </c>
      <c r="CI30" s="1960">
        <f ca="1">IF(CD30&lt;&gt;0,ROUNDDOWN(CD31/CD30,4),0)</f>
        <v>1</v>
      </c>
      <c r="CJ30" s="1961"/>
      <c r="CK30" s="290">
        <f ca="1">CK27+CD30</f>
        <v>120</v>
      </c>
      <c r="CL30" s="762" t="e">
        <f ca="1">IF(CM103&lt;&gt;0,ROUNDDOWN(CN103/CM103,4),"")</f>
        <v>#REF!</v>
      </c>
      <c r="CM30" s="291" t="e">
        <f ca="1">CM27+CF30</f>
        <v>#REF!</v>
      </c>
      <c r="CN30" s="292" t="e">
        <f ca="1">CN27+CG30</f>
        <v>#REF!</v>
      </c>
      <c r="CO30" s="1958" t="s">
        <v>50</v>
      </c>
      <c r="CP30" s="1960">
        <f ca="1">IF(CK30&lt;&gt;0,ROUNDDOWN(CK31/CK30,4),0)</f>
        <v>1</v>
      </c>
      <c r="CQ30" s="1961"/>
      <c r="CR30" s="1949" t="s">
        <v>147</v>
      </c>
      <c r="CS30" s="1950"/>
      <c r="CT30" s="1949" t="s">
        <v>147</v>
      </c>
      <c r="CU30" s="1950"/>
      <c r="CV30" s="1945" t="s">
        <v>147</v>
      </c>
      <c r="CW30" s="1946"/>
      <c r="CX30" s="240"/>
    </row>
    <row r="31" spans="1:102" ht="16.5" x14ac:dyDescent="0.15">
      <c r="A31" s="433"/>
      <c r="B31" s="1966"/>
      <c r="C31" s="281" t="s">
        <v>43</v>
      </c>
      <c r="D31" s="282">
        <f ca="1">D28</f>
        <v>10</v>
      </c>
      <c r="E31" s="762" t="e">
        <f ca="1">IF(F104&lt;&gt;0,ROUNDDOWN(G104/F104,4),"")</f>
        <v>#REF!</v>
      </c>
      <c r="F31" s="283" t="e">
        <f ca="1">F28</f>
        <v>#REF!</v>
      </c>
      <c r="G31" s="284" t="e">
        <f ca="1">G28</f>
        <v>#REF!</v>
      </c>
      <c r="H31" s="1959"/>
      <c r="I31" s="1962"/>
      <c r="J31" s="1963"/>
      <c r="K31" s="282">
        <f ca="1">K28+D31</f>
        <v>20</v>
      </c>
      <c r="L31" s="762" t="e">
        <f ca="1">IF(M104&lt;&gt;0,ROUNDDOWN(N104/M104,4),"")</f>
        <v>#REF!</v>
      </c>
      <c r="M31" s="283" t="e">
        <f ca="1">M28+F31</f>
        <v>#REF!</v>
      </c>
      <c r="N31" s="284" t="e">
        <f ca="1">N28+G31</f>
        <v>#REF!</v>
      </c>
      <c r="O31" s="1959"/>
      <c r="P31" s="1962"/>
      <c r="Q31" s="1963"/>
      <c r="R31" s="282">
        <f ca="1">R28+K31</f>
        <v>30</v>
      </c>
      <c r="S31" s="762" t="e">
        <f ca="1">IF(T104&lt;&gt;0,ROUNDDOWN(U104/T104,4),"")</f>
        <v>#REF!</v>
      </c>
      <c r="T31" s="283" t="e">
        <f ca="1">T28+M31</f>
        <v>#REF!</v>
      </c>
      <c r="U31" s="284" t="e">
        <f ca="1">U28+N31</f>
        <v>#REF!</v>
      </c>
      <c r="V31" s="1959"/>
      <c r="W31" s="1962"/>
      <c r="X31" s="1963"/>
      <c r="Y31" s="321" t="s">
        <v>145</v>
      </c>
      <c r="Z31" s="770" t="e">
        <f ca="1">SUMIF(D$26:X$26,Y11,D100:X100)</f>
        <v>#REF!</v>
      </c>
      <c r="AA31" s="328">
        <f ca="1">AA28+R31</f>
        <v>40</v>
      </c>
      <c r="AB31" s="762" t="e">
        <f ca="1">IF(AC104&lt;&gt;0,ROUNDDOWN(AD104/AC104,4),"")</f>
        <v>#REF!</v>
      </c>
      <c r="AC31" s="283" t="e">
        <f ca="1">AC28+T31</f>
        <v>#REF!</v>
      </c>
      <c r="AD31" s="284" t="e">
        <f ca="1">AD28+U31</f>
        <v>#REF!</v>
      </c>
      <c r="AE31" s="1959"/>
      <c r="AF31" s="1962"/>
      <c r="AG31" s="1963"/>
      <c r="AH31" s="282">
        <f ca="1">AH28+AA31</f>
        <v>50</v>
      </c>
      <c r="AI31" s="762" t="e">
        <f ca="1">IF(AJ104&lt;&gt;0,ROUNDDOWN(AK104/AJ104,4),"")</f>
        <v>#REF!</v>
      </c>
      <c r="AJ31" s="283" t="e">
        <f ca="1">AJ28+AC31</f>
        <v>#REF!</v>
      </c>
      <c r="AK31" s="284" t="e">
        <f ca="1">AK28+AD31</f>
        <v>#REF!</v>
      </c>
      <c r="AL31" s="1959"/>
      <c r="AM31" s="1962"/>
      <c r="AN31" s="1963"/>
      <c r="AO31" s="282">
        <f ca="1">AO28+AH31</f>
        <v>60</v>
      </c>
      <c r="AP31" s="762" t="e">
        <f ca="1">IF(AQ104&lt;&gt;0,ROUNDDOWN(AR104/AQ104,4),"")</f>
        <v>#REF!</v>
      </c>
      <c r="AQ31" s="283" t="e">
        <f ca="1">AQ28+AJ31</f>
        <v>#REF!</v>
      </c>
      <c r="AR31" s="284" t="e">
        <f ca="1">AR28+AK31</f>
        <v>#REF!</v>
      </c>
      <c r="AS31" s="1959"/>
      <c r="AT31" s="1962"/>
      <c r="AU31" s="1963"/>
      <c r="AV31" s="321" t="s">
        <v>145</v>
      </c>
      <c r="AW31" s="770" t="e">
        <f ca="1">SUMIF(AA$26:AU$26,AV11,AA100:AU100)</f>
        <v>#REF!</v>
      </c>
      <c r="AX31" s="321" t="s">
        <v>145</v>
      </c>
      <c r="AY31" s="342" t="e">
        <f ca="1">Z31+AW31</f>
        <v>#REF!</v>
      </c>
      <c r="AZ31" s="282">
        <f ca="1">AZ28+AO31</f>
        <v>70</v>
      </c>
      <c r="BA31" s="762" t="e">
        <f ca="1">IF(BB104&lt;&gt;0,ROUNDDOWN(BC104/BB104,4),"")</f>
        <v>#REF!</v>
      </c>
      <c r="BB31" s="283" t="e">
        <f ca="1">BB28+AQ31</f>
        <v>#REF!</v>
      </c>
      <c r="BC31" s="284" t="e">
        <f ca="1">BC28+AR31</f>
        <v>#REF!</v>
      </c>
      <c r="BD31" s="1959"/>
      <c r="BE31" s="1962"/>
      <c r="BF31" s="1963"/>
      <c r="BG31" s="282">
        <f ca="1">BG28+AZ31</f>
        <v>80</v>
      </c>
      <c r="BH31" s="762" t="e">
        <f ca="1">IF(BI104&lt;&gt;0,ROUNDDOWN(BJ104/BI104,4),"")</f>
        <v>#REF!</v>
      </c>
      <c r="BI31" s="283" t="e">
        <f ca="1">BI28+BB31</f>
        <v>#REF!</v>
      </c>
      <c r="BJ31" s="284" t="e">
        <f ca="1">BJ28+BC31</f>
        <v>#REF!</v>
      </c>
      <c r="BK31" s="1959"/>
      <c r="BL31" s="1962"/>
      <c r="BM31" s="1963"/>
      <c r="BN31" s="282">
        <f ca="1">BN28+BG31</f>
        <v>90</v>
      </c>
      <c r="BO31" s="762" t="e">
        <f ca="1">IF(BP104&lt;&gt;0,ROUNDDOWN(BQ104/BP104,4),"")</f>
        <v>#REF!</v>
      </c>
      <c r="BP31" s="283" t="e">
        <f ca="1">BP28+BI31</f>
        <v>#REF!</v>
      </c>
      <c r="BQ31" s="284" t="e">
        <f ca="1">BQ28+BJ31</f>
        <v>#REF!</v>
      </c>
      <c r="BR31" s="1959"/>
      <c r="BS31" s="1962"/>
      <c r="BT31" s="1963"/>
      <c r="BU31" s="321" t="s">
        <v>145</v>
      </c>
      <c r="BV31" s="770" t="e">
        <f ca="1">SUMIF(AZ$26:BT$26,BU11,AZ100:BT100)</f>
        <v>#REF!</v>
      </c>
      <c r="BW31" s="282">
        <f ca="1">BW28+BN31</f>
        <v>100</v>
      </c>
      <c r="BX31" s="762" t="e">
        <f ca="1">IF(BY104&lt;&gt;0,ROUNDDOWN(BZ104/BY104,4),"")</f>
        <v>#REF!</v>
      </c>
      <c r="BY31" s="283" t="e">
        <f ca="1">BY28+BP31</f>
        <v>#REF!</v>
      </c>
      <c r="BZ31" s="284" t="e">
        <f ca="1">BZ28+BQ31</f>
        <v>#REF!</v>
      </c>
      <c r="CA31" s="1959"/>
      <c r="CB31" s="1962"/>
      <c r="CC31" s="1963"/>
      <c r="CD31" s="282">
        <f ca="1">CD28+BW31</f>
        <v>110</v>
      </c>
      <c r="CE31" s="762" t="e">
        <f ca="1">IF(CF104&lt;&gt;0,ROUNDDOWN(CG104/CF104,4),"")</f>
        <v>#REF!</v>
      </c>
      <c r="CF31" s="283" t="e">
        <f ca="1">CF28+BY31</f>
        <v>#REF!</v>
      </c>
      <c r="CG31" s="284" t="e">
        <f ca="1">CG28+BZ31</f>
        <v>#REF!</v>
      </c>
      <c r="CH31" s="1959"/>
      <c r="CI31" s="1962"/>
      <c r="CJ31" s="1963"/>
      <c r="CK31" s="282">
        <f ca="1">CK28+CD31</f>
        <v>120</v>
      </c>
      <c r="CL31" s="762" t="e">
        <f ca="1">IF(CM104&lt;&gt;0,ROUNDDOWN(CN104/CM104,4),"")</f>
        <v>#REF!</v>
      </c>
      <c r="CM31" s="283" t="e">
        <f ca="1">CM28+CF31</f>
        <v>#REF!</v>
      </c>
      <c r="CN31" s="284" t="e">
        <f ca="1">CN28+CG31</f>
        <v>#REF!</v>
      </c>
      <c r="CO31" s="1959"/>
      <c r="CP31" s="1962"/>
      <c r="CQ31" s="1963"/>
      <c r="CR31" s="321" t="s">
        <v>145</v>
      </c>
      <c r="CS31" s="770" t="e">
        <f ca="1">SUMIF(BW$26:CQ$26,CR11,BW100:CQ100)</f>
        <v>#REF!</v>
      </c>
      <c r="CT31" s="321" t="s">
        <v>145</v>
      </c>
      <c r="CU31" s="342" t="e">
        <f ca="1">BV31+CS31</f>
        <v>#REF!</v>
      </c>
      <c r="CV31" s="321" t="s">
        <v>145</v>
      </c>
      <c r="CW31" s="342" t="e">
        <f ca="1">AY31+CU31</f>
        <v>#REF!</v>
      </c>
      <c r="CX31" s="240"/>
    </row>
    <row r="32" spans="1:102" ht="16.5" x14ac:dyDescent="0.15">
      <c r="A32" s="433"/>
      <c r="B32" s="1967"/>
      <c r="C32" s="285" t="s">
        <v>48</v>
      </c>
      <c r="D32" s="286">
        <f ca="1">D31-D30</f>
        <v>0</v>
      </c>
      <c r="E32" s="287"/>
      <c r="F32" s="288" t="e">
        <f ca="1">F31-F30</f>
        <v>#REF!</v>
      </c>
      <c r="G32" s="289" t="e">
        <f ca="1">G31-G30</f>
        <v>#REF!</v>
      </c>
      <c r="H32" s="1974"/>
      <c r="I32" s="1975"/>
      <c r="J32" s="1976"/>
      <c r="K32" s="286">
        <f ca="1">K31-K30</f>
        <v>0</v>
      </c>
      <c r="L32" s="287"/>
      <c r="M32" s="288" t="e">
        <f ca="1">M31-M30</f>
        <v>#REF!</v>
      </c>
      <c r="N32" s="289" t="e">
        <f ca="1">N31-N30</f>
        <v>#REF!</v>
      </c>
      <c r="O32" s="1955">
        <f ca="1">P30-I30</f>
        <v>0</v>
      </c>
      <c r="P32" s="1956"/>
      <c r="Q32" s="1957"/>
      <c r="R32" s="286">
        <f ca="1">R31-R30</f>
        <v>0</v>
      </c>
      <c r="S32" s="287"/>
      <c r="T32" s="288" t="e">
        <f ca="1">T31-T30</f>
        <v>#REF!</v>
      </c>
      <c r="U32" s="289" t="e">
        <f ca="1">U31-U30</f>
        <v>#REF!</v>
      </c>
      <c r="V32" s="1955">
        <f ca="1">W30-P30</f>
        <v>0</v>
      </c>
      <c r="W32" s="1956"/>
      <c r="X32" s="1957"/>
      <c r="Y32" s="323" t="s">
        <v>146</v>
      </c>
      <c r="Z32" s="769" t="e">
        <f ca="1">SUMIF(D$26:X$26,Y11,D101:X101)</f>
        <v>#REF!</v>
      </c>
      <c r="AA32" s="329">
        <f ca="1">AA31-AA30</f>
        <v>0</v>
      </c>
      <c r="AB32" s="287"/>
      <c r="AC32" s="288" t="e">
        <f ca="1">AC31-AC30</f>
        <v>#REF!</v>
      </c>
      <c r="AD32" s="289" t="e">
        <f ca="1">AD31-AD30</f>
        <v>#REF!</v>
      </c>
      <c r="AE32" s="1955">
        <f ca="1">AF30-W30</f>
        <v>0</v>
      </c>
      <c r="AF32" s="1956"/>
      <c r="AG32" s="1957"/>
      <c r="AH32" s="286">
        <f ca="1">AH31-AH30</f>
        <v>0</v>
      </c>
      <c r="AI32" s="287"/>
      <c r="AJ32" s="288" t="e">
        <f ca="1">AJ31-AJ30</f>
        <v>#REF!</v>
      </c>
      <c r="AK32" s="289" t="e">
        <f ca="1">AK31-AK30</f>
        <v>#REF!</v>
      </c>
      <c r="AL32" s="1955">
        <f ca="1">AM30-AF30</f>
        <v>0</v>
      </c>
      <c r="AM32" s="1956"/>
      <c r="AN32" s="1957"/>
      <c r="AO32" s="286">
        <f ca="1">AO31-AO30</f>
        <v>0</v>
      </c>
      <c r="AP32" s="287"/>
      <c r="AQ32" s="288" t="e">
        <f ca="1">AQ31-AQ30</f>
        <v>#REF!</v>
      </c>
      <c r="AR32" s="289" t="e">
        <f ca="1">AR31-AR30</f>
        <v>#REF!</v>
      </c>
      <c r="AS32" s="1955">
        <f ca="1">AT30-AM30</f>
        <v>0</v>
      </c>
      <c r="AT32" s="1956"/>
      <c r="AU32" s="1957"/>
      <c r="AV32" s="323" t="s">
        <v>146</v>
      </c>
      <c r="AW32" s="769" t="e">
        <f ca="1">SUMIF(AA$26:AU$26,AV11,AA101:AU101)</f>
        <v>#REF!</v>
      </c>
      <c r="AX32" s="323" t="s">
        <v>146</v>
      </c>
      <c r="AY32" s="771" t="e">
        <f ca="1">Z32+AW32</f>
        <v>#REF!</v>
      </c>
      <c r="AZ32" s="286">
        <f ca="1">AZ31-AZ30</f>
        <v>0</v>
      </c>
      <c r="BA32" s="287"/>
      <c r="BB32" s="288" t="e">
        <f ca="1">BB31-BB30</f>
        <v>#REF!</v>
      </c>
      <c r="BC32" s="289" t="e">
        <f ca="1">BC31-BC30</f>
        <v>#REF!</v>
      </c>
      <c r="BD32" s="1955">
        <f ca="1">BE30-AT30</f>
        <v>0</v>
      </c>
      <c r="BE32" s="1956"/>
      <c r="BF32" s="1957"/>
      <c r="BG32" s="286">
        <f ca="1">BG31-BG30</f>
        <v>0</v>
      </c>
      <c r="BH32" s="287"/>
      <c r="BI32" s="288" t="e">
        <f ca="1">BI31-BI30</f>
        <v>#REF!</v>
      </c>
      <c r="BJ32" s="289" t="e">
        <f ca="1">BJ31-BJ30</f>
        <v>#REF!</v>
      </c>
      <c r="BK32" s="1955">
        <f ca="1">BL30-BE30</f>
        <v>0</v>
      </c>
      <c r="BL32" s="1956"/>
      <c r="BM32" s="1957"/>
      <c r="BN32" s="286">
        <f ca="1">BN31-BN30</f>
        <v>0</v>
      </c>
      <c r="BO32" s="287"/>
      <c r="BP32" s="288" t="e">
        <f ca="1">BP31-BP30</f>
        <v>#REF!</v>
      </c>
      <c r="BQ32" s="289" t="e">
        <f ca="1">BQ31-BQ30</f>
        <v>#REF!</v>
      </c>
      <c r="BR32" s="1955">
        <f ca="1">BS30-BL30</f>
        <v>0</v>
      </c>
      <c r="BS32" s="1956"/>
      <c r="BT32" s="1957"/>
      <c r="BU32" s="323" t="s">
        <v>146</v>
      </c>
      <c r="BV32" s="769" t="e">
        <f ca="1">SUMIF(AZ$26:BT$26,BU11,AZ101:BT101)</f>
        <v>#REF!</v>
      </c>
      <c r="BW32" s="286">
        <f ca="1">BW31-BW30</f>
        <v>0</v>
      </c>
      <c r="BX32" s="287"/>
      <c r="BY32" s="288" t="e">
        <f ca="1">BY31-BY30</f>
        <v>#REF!</v>
      </c>
      <c r="BZ32" s="289" t="e">
        <f ca="1">BZ31-BZ30</f>
        <v>#REF!</v>
      </c>
      <c r="CA32" s="1955">
        <f ca="1">CB30-BS30</f>
        <v>0</v>
      </c>
      <c r="CB32" s="1956"/>
      <c r="CC32" s="1957"/>
      <c r="CD32" s="286">
        <f ca="1">CD31-CD30</f>
        <v>0</v>
      </c>
      <c r="CE32" s="287"/>
      <c r="CF32" s="288" t="e">
        <f ca="1">CF31-CF30</f>
        <v>#REF!</v>
      </c>
      <c r="CG32" s="289" t="e">
        <f ca="1">CG31-CG30</f>
        <v>#REF!</v>
      </c>
      <c r="CH32" s="1955">
        <f ca="1">CI30-CB30</f>
        <v>0</v>
      </c>
      <c r="CI32" s="1956"/>
      <c r="CJ32" s="1957"/>
      <c r="CK32" s="286">
        <f ca="1">CK31-CK30</f>
        <v>0</v>
      </c>
      <c r="CL32" s="287"/>
      <c r="CM32" s="288" t="e">
        <f ca="1">CM31-CM30</f>
        <v>#REF!</v>
      </c>
      <c r="CN32" s="289" t="e">
        <f ca="1">CN31-CN30</f>
        <v>#REF!</v>
      </c>
      <c r="CO32" s="1955">
        <f ca="1">CP30-CI30</f>
        <v>0</v>
      </c>
      <c r="CP32" s="1956"/>
      <c r="CQ32" s="1957"/>
      <c r="CR32" s="323" t="s">
        <v>146</v>
      </c>
      <c r="CS32" s="769" t="e">
        <f ca="1">SUMIF(BW$26:CQ$26,CR11,BW101:CQ101)</f>
        <v>#REF!</v>
      </c>
      <c r="CT32" s="323" t="s">
        <v>146</v>
      </c>
      <c r="CU32" s="771" t="e">
        <f ca="1">BV32+CS32</f>
        <v>#REF!</v>
      </c>
      <c r="CV32" s="323" t="s">
        <v>146</v>
      </c>
      <c r="CW32" s="771" t="e">
        <f ca="1">AY32+CU32</f>
        <v>#REF!</v>
      </c>
      <c r="CX32" s="240"/>
    </row>
    <row r="33" spans="1:102" s="785" customFormat="1" ht="12" x14ac:dyDescent="0.2">
      <c r="A33" s="772"/>
      <c r="B33" s="786"/>
      <c r="C33" s="774"/>
      <c r="D33" s="775"/>
      <c r="E33" s="774"/>
      <c r="F33" s="774"/>
      <c r="G33" s="774"/>
      <c r="H33" s="775"/>
      <c r="I33" s="774"/>
      <c r="J33" s="774"/>
      <c r="K33" s="775"/>
      <c r="L33" s="774"/>
      <c r="M33" s="774"/>
      <c r="N33" s="774"/>
      <c r="O33" s="775"/>
      <c r="P33" s="774"/>
      <c r="Q33" s="774"/>
      <c r="R33" s="775"/>
      <c r="S33" s="774"/>
      <c r="T33" s="774"/>
      <c r="U33" s="774"/>
      <c r="V33" s="775"/>
      <c r="W33" s="774"/>
      <c r="X33" s="774"/>
      <c r="Y33" s="774"/>
      <c r="Z33" s="341"/>
      <c r="AA33" s="775"/>
      <c r="AB33" s="774"/>
      <c r="AC33" s="774"/>
      <c r="AD33" s="774"/>
      <c r="AE33" s="775"/>
      <c r="AF33" s="774"/>
      <c r="AG33" s="774"/>
      <c r="AH33" s="775"/>
      <c r="AI33" s="774"/>
      <c r="AJ33" s="774"/>
      <c r="AK33" s="774"/>
      <c r="AL33" s="775"/>
      <c r="AM33" s="774"/>
      <c r="AN33" s="774"/>
      <c r="AO33" s="775"/>
      <c r="AP33" s="774"/>
      <c r="AQ33" s="774"/>
      <c r="AR33" s="774"/>
      <c r="AS33" s="775"/>
      <c r="AT33" s="774"/>
      <c r="AU33" s="774"/>
      <c r="AV33" s="774"/>
      <c r="AW33" s="341"/>
      <c r="AX33" s="774"/>
      <c r="AY33" s="341"/>
      <c r="AZ33" s="775"/>
      <c r="BA33" s="774"/>
      <c r="BB33" s="774"/>
      <c r="BC33" s="774"/>
      <c r="BD33" s="775"/>
      <c r="BE33" s="774"/>
      <c r="BF33" s="774"/>
      <c r="BG33" s="775"/>
      <c r="BH33" s="774"/>
      <c r="BI33" s="774"/>
      <c r="BJ33" s="774"/>
      <c r="BK33" s="775"/>
      <c r="BL33" s="774"/>
      <c r="BM33" s="774"/>
      <c r="BN33" s="775"/>
      <c r="BO33" s="774"/>
      <c r="BP33" s="774"/>
      <c r="BQ33" s="774"/>
      <c r="BR33" s="775"/>
      <c r="BS33" s="774"/>
      <c r="BT33" s="774"/>
      <c r="BU33" s="774"/>
      <c r="BV33" s="341"/>
      <c r="BW33" s="775"/>
      <c r="BX33" s="774"/>
      <c r="BY33" s="774"/>
      <c r="BZ33" s="774"/>
      <c r="CA33" s="775"/>
      <c r="CB33" s="774"/>
      <c r="CC33" s="774"/>
      <c r="CD33" s="775"/>
      <c r="CE33" s="774"/>
      <c r="CF33" s="774"/>
      <c r="CG33" s="774"/>
      <c r="CH33" s="775"/>
      <c r="CI33" s="774"/>
      <c r="CJ33" s="774"/>
      <c r="CK33" s="775"/>
      <c r="CL33" s="774"/>
      <c r="CM33" s="774"/>
      <c r="CN33" s="774"/>
      <c r="CO33" s="775"/>
      <c r="CP33" s="774"/>
      <c r="CQ33" s="774"/>
      <c r="CR33" s="774"/>
      <c r="CS33" s="341"/>
      <c r="CT33" s="774"/>
      <c r="CU33" s="341"/>
      <c r="CV33" s="774"/>
      <c r="CW33" s="341"/>
      <c r="CX33" s="774"/>
    </row>
    <row r="34" spans="1:102" outlineLevel="1" x14ac:dyDescent="0.15">
      <c r="A34" s="433"/>
      <c r="B34" s="293"/>
      <c r="C34" s="294"/>
      <c r="D34" s="1970" t="s">
        <v>51</v>
      </c>
      <c r="E34" s="1970"/>
      <c r="F34" s="1970"/>
      <c r="G34" s="1970"/>
      <c r="H34" s="1970"/>
      <c r="I34" s="1970"/>
      <c r="J34" s="1971"/>
      <c r="K34" s="243"/>
      <c r="L34" s="1996" t="s">
        <v>23</v>
      </c>
      <c r="M34" s="1996"/>
      <c r="N34" s="2007">
        <f>_xlfn.XLOOKUP($A$1,'214737'!$H:$H,'214737'!$P:$P,"",0)</f>
        <v>0</v>
      </c>
      <c r="O34" s="2007"/>
      <c r="P34" s="240"/>
      <c r="Q34" s="1996" t="s">
        <v>24</v>
      </c>
      <c r="R34" s="1996"/>
      <c r="S34" s="1996"/>
      <c r="T34" s="244">
        <f>_xlfn.XLOOKUP($A$1,'214737'!$H:$H,'214737'!$Q:$Q,"",0)/100</f>
        <v>0</v>
      </c>
      <c r="U34" s="245"/>
      <c r="V34" s="246"/>
      <c r="W34" s="240"/>
      <c r="X34" s="240"/>
      <c r="Y34" s="240"/>
      <c r="Z34" s="341"/>
      <c r="AA34" s="1970" t="s">
        <v>51</v>
      </c>
      <c r="AB34" s="1970"/>
      <c r="AC34" s="1970"/>
      <c r="AD34" s="1970"/>
      <c r="AE34" s="1970"/>
      <c r="AF34" s="1970"/>
      <c r="AG34" s="1971"/>
      <c r="AH34" s="243"/>
      <c r="AI34" s="1996" t="s">
        <v>23</v>
      </c>
      <c r="AJ34" s="1996"/>
      <c r="AK34" s="2007">
        <f>_xlfn.XLOOKUP($A$1,'214737'!$H:$H,'214737'!$P:$P,"",0)</f>
        <v>0</v>
      </c>
      <c r="AL34" s="2007"/>
      <c r="AM34" s="240"/>
      <c r="AN34" s="1996" t="s">
        <v>24</v>
      </c>
      <c r="AO34" s="1996"/>
      <c r="AP34" s="1996"/>
      <c r="AQ34" s="244">
        <f>_xlfn.XLOOKUP($A$1,'214737'!$H:$H,'214737'!$Q:$Q,"",0)/100</f>
        <v>0</v>
      </c>
      <c r="AR34" s="245"/>
      <c r="AS34" s="246"/>
      <c r="AT34" s="240"/>
      <c r="AU34" s="240"/>
      <c r="AV34" s="240"/>
      <c r="AW34" s="341"/>
      <c r="AX34" s="240"/>
      <c r="AY34" s="341"/>
      <c r="AZ34" s="1970" t="s">
        <v>51</v>
      </c>
      <c r="BA34" s="1970"/>
      <c r="BB34" s="1970"/>
      <c r="BC34" s="1970"/>
      <c r="BD34" s="1970"/>
      <c r="BE34" s="1970"/>
      <c r="BF34" s="1971"/>
      <c r="BG34" s="243"/>
      <c r="BH34" s="1996" t="s">
        <v>23</v>
      </c>
      <c r="BI34" s="1996"/>
      <c r="BJ34" s="2007">
        <f>_xlfn.XLOOKUP($A$1,'214737'!$H:$H,'214737'!$P:$P,"",0)</f>
        <v>0</v>
      </c>
      <c r="BK34" s="2007"/>
      <c r="BL34" s="240"/>
      <c r="BM34" s="1996" t="s">
        <v>24</v>
      </c>
      <c r="BN34" s="1996"/>
      <c r="BO34" s="1996"/>
      <c r="BP34" s="244">
        <f>_xlfn.XLOOKUP($A$1,'214737'!$H:$H,'214737'!$Q:$Q,"",0)/100</f>
        <v>0</v>
      </c>
      <c r="BQ34" s="245"/>
      <c r="BR34" s="246"/>
      <c r="BS34" s="240"/>
      <c r="BT34" s="240"/>
      <c r="BU34" s="240"/>
      <c r="BV34" s="341"/>
      <c r="BW34" s="1970" t="s">
        <v>51</v>
      </c>
      <c r="BX34" s="1970"/>
      <c r="BY34" s="1970"/>
      <c r="BZ34" s="1970"/>
      <c r="CA34" s="1970"/>
      <c r="CB34" s="1970"/>
      <c r="CC34" s="1971"/>
      <c r="CD34" s="243"/>
      <c r="CE34" s="1996" t="s">
        <v>23</v>
      </c>
      <c r="CF34" s="1996"/>
      <c r="CG34" s="2007">
        <f>_xlfn.XLOOKUP($A$1,'214737'!$H:$H,'214737'!$P:$P,"",0)</f>
        <v>0</v>
      </c>
      <c r="CH34" s="2007"/>
      <c r="CI34" s="240"/>
      <c r="CJ34" s="1996" t="s">
        <v>24</v>
      </c>
      <c r="CK34" s="1996"/>
      <c r="CL34" s="1996"/>
      <c r="CM34" s="244">
        <f>_xlfn.XLOOKUP($A$1,'214737'!$H:$H,'214737'!$Q:$Q,"",0)/100</f>
        <v>0</v>
      </c>
      <c r="CN34" s="245"/>
      <c r="CO34" s="246"/>
      <c r="CP34" s="240"/>
      <c r="CQ34" s="240"/>
      <c r="CR34" s="240"/>
      <c r="CS34" s="341"/>
      <c r="CT34" s="240"/>
      <c r="CU34" s="341"/>
      <c r="CV34" s="240"/>
      <c r="CW34" s="341"/>
      <c r="CX34" s="240"/>
    </row>
    <row r="35" spans="1:102" s="788" customFormat="1" outlineLevel="1" x14ac:dyDescent="0.3">
      <c r="A35" s="787"/>
      <c r="B35" s="1989"/>
      <c r="C35" s="1991"/>
      <c r="D35" s="2002">
        <f>D$4</f>
        <v>4</v>
      </c>
      <c r="E35" s="2003"/>
      <c r="F35" s="2004"/>
      <c r="G35" s="2004"/>
      <c r="H35" s="2004"/>
      <c r="I35" s="2004"/>
      <c r="J35" s="2005"/>
      <c r="K35" s="2002">
        <f>K$4</f>
        <v>5</v>
      </c>
      <c r="L35" s="2003"/>
      <c r="M35" s="2004"/>
      <c r="N35" s="2004"/>
      <c r="O35" s="2004"/>
      <c r="P35" s="2004"/>
      <c r="Q35" s="2005"/>
      <c r="R35" s="2002">
        <f>R$4</f>
        <v>6</v>
      </c>
      <c r="S35" s="2003"/>
      <c r="T35" s="2004"/>
      <c r="U35" s="2004"/>
      <c r="V35" s="2004"/>
      <c r="W35" s="2004"/>
      <c r="X35" s="2005"/>
      <c r="Y35" s="1997" t="s">
        <v>142</v>
      </c>
      <c r="Z35" s="1997"/>
      <c r="AA35" s="2006">
        <f>AA$4</f>
        <v>7</v>
      </c>
      <c r="AB35" s="2003"/>
      <c r="AC35" s="2004"/>
      <c r="AD35" s="2004"/>
      <c r="AE35" s="2004"/>
      <c r="AF35" s="2004"/>
      <c r="AG35" s="2005"/>
      <c r="AH35" s="2002">
        <f>AH$4</f>
        <v>8</v>
      </c>
      <c r="AI35" s="2003"/>
      <c r="AJ35" s="2004"/>
      <c r="AK35" s="2004"/>
      <c r="AL35" s="2004"/>
      <c r="AM35" s="2004"/>
      <c r="AN35" s="2005"/>
      <c r="AO35" s="2002">
        <f>AO$4</f>
        <v>9</v>
      </c>
      <c r="AP35" s="2003"/>
      <c r="AQ35" s="2004"/>
      <c r="AR35" s="2004"/>
      <c r="AS35" s="2004"/>
      <c r="AT35" s="2004"/>
      <c r="AU35" s="2005"/>
      <c r="AV35" s="1997" t="s">
        <v>142</v>
      </c>
      <c r="AW35" s="1997"/>
      <c r="AX35" s="1999" t="s">
        <v>150</v>
      </c>
      <c r="AY35" s="1999"/>
      <c r="AZ35" s="2002">
        <f>AZ$4</f>
        <v>10</v>
      </c>
      <c r="BA35" s="2003"/>
      <c r="BB35" s="2004"/>
      <c r="BC35" s="2004"/>
      <c r="BD35" s="2004"/>
      <c r="BE35" s="2004"/>
      <c r="BF35" s="2005"/>
      <c r="BG35" s="2002">
        <f>BG$4</f>
        <v>11</v>
      </c>
      <c r="BH35" s="2003"/>
      <c r="BI35" s="2004"/>
      <c r="BJ35" s="2004"/>
      <c r="BK35" s="2004"/>
      <c r="BL35" s="2004"/>
      <c r="BM35" s="2005"/>
      <c r="BN35" s="2002">
        <f>BN$4</f>
        <v>12</v>
      </c>
      <c r="BO35" s="2003"/>
      <c r="BP35" s="2004"/>
      <c r="BQ35" s="2004"/>
      <c r="BR35" s="2004"/>
      <c r="BS35" s="2004"/>
      <c r="BT35" s="2005"/>
      <c r="BU35" s="1997" t="s">
        <v>142</v>
      </c>
      <c r="BV35" s="1997"/>
      <c r="BW35" s="2002">
        <f>BW$4</f>
        <v>1</v>
      </c>
      <c r="BX35" s="2003"/>
      <c r="BY35" s="2004"/>
      <c r="BZ35" s="2004"/>
      <c r="CA35" s="2004"/>
      <c r="CB35" s="2004"/>
      <c r="CC35" s="2005"/>
      <c r="CD35" s="2002">
        <f>CD$4</f>
        <v>2</v>
      </c>
      <c r="CE35" s="2003"/>
      <c r="CF35" s="2004"/>
      <c r="CG35" s="2004"/>
      <c r="CH35" s="2004"/>
      <c r="CI35" s="2004"/>
      <c r="CJ35" s="2005"/>
      <c r="CK35" s="2002">
        <f>CK$4</f>
        <v>3</v>
      </c>
      <c r="CL35" s="2003"/>
      <c r="CM35" s="2004"/>
      <c r="CN35" s="2004"/>
      <c r="CO35" s="2004"/>
      <c r="CP35" s="2004"/>
      <c r="CQ35" s="2005"/>
      <c r="CR35" s="1997" t="s">
        <v>142</v>
      </c>
      <c r="CS35" s="1997"/>
      <c r="CT35" s="1999" t="s">
        <v>150</v>
      </c>
      <c r="CU35" s="1999"/>
      <c r="CV35" s="2000" t="s">
        <v>151</v>
      </c>
      <c r="CW35" s="2000"/>
      <c r="CX35" s="243"/>
    </row>
    <row r="36" spans="1:102" ht="16.5" customHeight="1" outlineLevel="1" x14ac:dyDescent="0.15">
      <c r="A36" s="436"/>
      <c r="B36" s="1989"/>
      <c r="C36" s="1991"/>
      <c r="D36" s="248" t="s">
        <v>25</v>
      </c>
      <c r="E36" s="249" t="s">
        <v>26</v>
      </c>
      <c r="F36" s="250" t="s">
        <v>27</v>
      </c>
      <c r="G36" s="250" t="s">
        <v>28</v>
      </c>
      <c r="H36" s="251" t="s">
        <v>29</v>
      </c>
      <c r="I36" s="250" t="s">
        <v>30</v>
      </c>
      <c r="J36" s="252" t="s">
        <v>31</v>
      </c>
      <c r="K36" s="248" t="s">
        <v>25</v>
      </c>
      <c r="L36" s="249" t="s">
        <v>26</v>
      </c>
      <c r="M36" s="250" t="s">
        <v>27</v>
      </c>
      <c r="N36" s="250" t="s">
        <v>28</v>
      </c>
      <c r="O36" s="251" t="s">
        <v>29</v>
      </c>
      <c r="P36" s="250" t="s">
        <v>30</v>
      </c>
      <c r="Q36" s="252" t="s">
        <v>31</v>
      </c>
      <c r="R36" s="248" t="s">
        <v>25</v>
      </c>
      <c r="S36" s="249" t="s">
        <v>26</v>
      </c>
      <c r="T36" s="250" t="s">
        <v>27</v>
      </c>
      <c r="U36" s="250" t="s">
        <v>28</v>
      </c>
      <c r="V36" s="251" t="s">
        <v>29</v>
      </c>
      <c r="W36" s="250" t="s">
        <v>30</v>
      </c>
      <c r="X36" s="252" t="s">
        <v>31</v>
      </c>
      <c r="Y36" s="1997"/>
      <c r="Z36" s="1997"/>
      <c r="AA36" s="335" t="s">
        <v>25</v>
      </c>
      <c r="AB36" s="249" t="s">
        <v>26</v>
      </c>
      <c r="AC36" s="250" t="s">
        <v>27</v>
      </c>
      <c r="AD36" s="250" t="s">
        <v>28</v>
      </c>
      <c r="AE36" s="251" t="s">
        <v>29</v>
      </c>
      <c r="AF36" s="250" t="s">
        <v>30</v>
      </c>
      <c r="AG36" s="252" t="s">
        <v>31</v>
      </c>
      <c r="AH36" s="248" t="s">
        <v>25</v>
      </c>
      <c r="AI36" s="249" t="s">
        <v>26</v>
      </c>
      <c r="AJ36" s="250" t="s">
        <v>27</v>
      </c>
      <c r="AK36" s="250" t="s">
        <v>28</v>
      </c>
      <c r="AL36" s="251" t="s">
        <v>29</v>
      </c>
      <c r="AM36" s="250" t="s">
        <v>30</v>
      </c>
      <c r="AN36" s="252" t="s">
        <v>31</v>
      </c>
      <c r="AO36" s="248" t="s">
        <v>25</v>
      </c>
      <c r="AP36" s="249" t="s">
        <v>26</v>
      </c>
      <c r="AQ36" s="250" t="s">
        <v>27</v>
      </c>
      <c r="AR36" s="250" t="s">
        <v>28</v>
      </c>
      <c r="AS36" s="251" t="s">
        <v>29</v>
      </c>
      <c r="AT36" s="250" t="s">
        <v>30</v>
      </c>
      <c r="AU36" s="252" t="s">
        <v>31</v>
      </c>
      <c r="AV36" s="1997"/>
      <c r="AW36" s="1997"/>
      <c r="AX36" s="1999"/>
      <c r="AY36" s="1999"/>
      <c r="AZ36" s="248" t="s">
        <v>25</v>
      </c>
      <c r="BA36" s="249" t="s">
        <v>26</v>
      </c>
      <c r="BB36" s="250" t="s">
        <v>27</v>
      </c>
      <c r="BC36" s="250" t="s">
        <v>28</v>
      </c>
      <c r="BD36" s="251" t="s">
        <v>29</v>
      </c>
      <c r="BE36" s="250" t="s">
        <v>30</v>
      </c>
      <c r="BF36" s="252" t="s">
        <v>31</v>
      </c>
      <c r="BG36" s="248" t="s">
        <v>25</v>
      </c>
      <c r="BH36" s="249" t="s">
        <v>26</v>
      </c>
      <c r="BI36" s="250" t="s">
        <v>27</v>
      </c>
      <c r="BJ36" s="250" t="s">
        <v>28</v>
      </c>
      <c r="BK36" s="251" t="s">
        <v>29</v>
      </c>
      <c r="BL36" s="250" t="s">
        <v>30</v>
      </c>
      <c r="BM36" s="252" t="s">
        <v>31</v>
      </c>
      <c r="BN36" s="248" t="s">
        <v>25</v>
      </c>
      <c r="BO36" s="249" t="s">
        <v>26</v>
      </c>
      <c r="BP36" s="250" t="s">
        <v>27</v>
      </c>
      <c r="BQ36" s="250" t="s">
        <v>28</v>
      </c>
      <c r="BR36" s="251" t="s">
        <v>29</v>
      </c>
      <c r="BS36" s="250" t="s">
        <v>30</v>
      </c>
      <c r="BT36" s="252" t="s">
        <v>31</v>
      </c>
      <c r="BU36" s="1997"/>
      <c r="BV36" s="1997"/>
      <c r="BW36" s="248" t="s">
        <v>25</v>
      </c>
      <c r="BX36" s="249" t="s">
        <v>26</v>
      </c>
      <c r="BY36" s="250" t="s">
        <v>27</v>
      </c>
      <c r="BZ36" s="250" t="s">
        <v>28</v>
      </c>
      <c r="CA36" s="251" t="s">
        <v>29</v>
      </c>
      <c r="CB36" s="250" t="s">
        <v>30</v>
      </c>
      <c r="CC36" s="252" t="s">
        <v>31</v>
      </c>
      <c r="CD36" s="248" t="s">
        <v>25</v>
      </c>
      <c r="CE36" s="249" t="s">
        <v>26</v>
      </c>
      <c r="CF36" s="250" t="s">
        <v>27</v>
      </c>
      <c r="CG36" s="250" t="s">
        <v>28</v>
      </c>
      <c r="CH36" s="251" t="s">
        <v>29</v>
      </c>
      <c r="CI36" s="250" t="s">
        <v>30</v>
      </c>
      <c r="CJ36" s="252" t="s">
        <v>31</v>
      </c>
      <c r="CK36" s="248" t="s">
        <v>25</v>
      </c>
      <c r="CL36" s="249" t="s">
        <v>26</v>
      </c>
      <c r="CM36" s="250" t="s">
        <v>27</v>
      </c>
      <c r="CN36" s="250" t="s">
        <v>28</v>
      </c>
      <c r="CO36" s="251" t="s">
        <v>29</v>
      </c>
      <c r="CP36" s="250" t="s">
        <v>30</v>
      </c>
      <c r="CQ36" s="252" t="s">
        <v>31</v>
      </c>
      <c r="CR36" s="1997"/>
      <c r="CS36" s="1997"/>
      <c r="CT36" s="1999"/>
      <c r="CU36" s="1999"/>
      <c r="CV36" s="2000"/>
      <c r="CW36" s="2000"/>
      <c r="CX36" s="253"/>
    </row>
    <row r="37" spans="1:102" ht="16.5" outlineLevel="1" x14ac:dyDescent="0.15">
      <c r="A37" s="433">
        <v>26</v>
      </c>
      <c r="B37" s="2001" t="s">
        <v>32</v>
      </c>
      <c r="C37" s="254" t="s">
        <v>33</v>
      </c>
      <c r="D37" s="301" t="e" cm="1">
        <f t="array" aca="1" ref="D37" ca="1">INDIRECT("'"&amp;$A$1&amp;"_DATA'!R"&amp;$A37&amp;"C"&amp;D$1,FALSE)</f>
        <v>#REF!</v>
      </c>
      <c r="E37" s="255" t="e" cm="1">
        <f t="array" aca="1" ref="E37" ca="1">INDIRECT("'"&amp;$A$1&amp;"_DATA'!R"&amp;$A37&amp;"C"&amp;E$1,FALSE)</f>
        <v>#REF!</v>
      </c>
      <c r="F37" s="295" t="e" cm="1">
        <f t="array" aca="1" ref="F37" ca="1">INDIRECT("'"&amp;$A$1&amp;"_DATA'!R"&amp;$A37&amp;"C"&amp;F$1,FALSE)</f>
        <v>#REF!</v>
      </c>
      <c r="G37" s="305" t="e" cm="1">
        <f t="array" aca="1" ref="G37" ca="1">INDIRECT("'"&amp;$A$1&amp;"_DATA'!R"&amp;$A37&amp;"C"&amp;G$1,FALSE)</f>
        <v>#REF!</v>
      </c>
      <c r="H37" s="257" t="e">
        <f ca="1">IF(AND(F37&lt;&gt;"",F37&lt;&gt;0),ROUNDDOWN(I37/G37,3),"")</f>
        <v>#REF!</v>
      </c>
      <c r="I37" s="305" t="e" cm="1">
        <f t="array" aca="1" ref="I37" ca="1">INDIRECT("'"&amp;$A$1&amp;"_DATA'!R"&amp;$A37&amp;"C"&amp;I$1,FALSE)</f>
        <v>#REF!</v>
      </c>
      <c r="J37" s="258" t="e" cm="1">
        <f t="array" aca="1" ref="J37" ca="1">INDIRECT("'"&amp;$A$1&amp;"_DATA'!R"&amp;$A37&amp;"C"&amp;J$1,FALSE)</f>
        <v>#REF!</v>
      </c>
      <c r="K37" s="301" t="e" cm="1">
        <f t="array" aca="1" ref="K37" ca="1">INDIRECT("'"&amp;$A$1&amp;"_DATA'!R"&amp;$A37&amp;"C"&amp;K$1,FALSE)</f>
        <v>#REF!</v>
      </c>
      <c r="L37" s="255" t="e" cm="1">
        <f t="array" aca="1" ref="L37" ca="1">INDIRECT("'"&amp;$A$1&amp;"_DATA'!R"&amp;$A37&amp;"C"&amp;L$1,FALSE)</f>
        <v>#REF!</v>
      </c>
      <c r="M37" s="295" t="e" cm="1">
        <f t="array" aca="1" ref="M37" ca="1">INDIRECT("'"&amp;$A$1&amp;"_DATA'!R"&amp;$A37&amp;"C"&amp;M$1,FALSE)</f>
        <v>#REF!</v>
      </c>
      <c r="N37" s="305" t="e" cm="1">
        <f t="array" aca="1" ref="N37" ca="1">INDIRECT("'"&amp;$A$1&amp;"_DATA'!R"&amp;$A37&amp;"C"&amp;N$1,FALSE)</f>
        <v>#REF!</v>
      </c>
      <c r="O37" s="257" t="e">
        <f ca="1">IF(AND(M37&lt;&gt;"",M37&lt;&gt;0),ROUNDDOWN(P37/N37,3),"")</f>
        <v>#REF!</v>
      </c>
      <c r="P37" s="305" t="e" cm="1">
        <f t="array" aca="1" ref="P37" ca="1">INDIRECT("'"&amp;$A$1&amp;"_DATA'!R"&amp;$A37&amp;"C"&amp;P$1,FALSE)</f>
        <v>#REF!</v>
      </c>
      <c r="Q37" s="258" t="e" cm="1">
        <f t="array" aca="1" ref="Q37" ca="1">INDIRECT("'"&amp;$A$1&amp;"_DATA'!R"&amp;$A37&amp;"C"&amp;Q$1,FALSE)</f>
        <v>#REF!</v>
      </c>
      <c r="R37" s="301" t="e" cm="1">
        <f t="array" aca="1" ref="R37" ca="1">INDIRECT("'"&amp;$A$1&amp;"_DATA'!R"&amp;$A37&amp;"C"&amp;R$1,FALSE)</f>
        <v>#REF!</v>
      </c>
      <c r="S37" s="255" t="e" cm="1">
        <f t="array" aca="1" ref="S37" ca="1">INDIRECT("'"&amp;$A$1&amp;"_DATA'!R"&amp;$A37&amp;"C"&amp;S$1,FALSE)</f>
        <v>#REF!</v>
      </c>
      <c r="T37" s="295" t="e" cm="1">
        <f t="array" aca="1" ref="T37" ca="1">INDIRECT("'"&amp;$A$1&amp;"_DATA'!R"&amp;$A37&amp;"C"&amp;T$1,FALSE)</f>
        <v>#REF!</v>
      </c>
      <c r="U37" s="305" t="e" cm="1">
        <f t="array" aca="1" ref="U37" ca="1">INDIRECT("'"&amp;$A$1&amp;"_DATA'!R"&amp;$A37&amp;"C"&amp;U$1,FALSE)</f>
        <v>#REF!</v>
      </c>
      <c r="V37" s="257" t="e">
        <f ca="1">IF(AND(T37&lt;&gt;"",T37&lt;&gt;0),ROUNDDOWN(W37/U37,3),"")</f>
        <v>#REF!</v>
      </c>
      <c r="W37" s="305" t="e" cm="1">
        <f t="array" aca="1" ref="W37" ca="1">INDIRECT("'"&amp;$A$1&amp;"_DATA'!R"&amp;$A37&amp;"C"&amp;W$1,FALSE)</f>
        <v>#REF!</v>
      </c>
      <c r="X37" s="258"/>
      <c r="Y37" s="1953" t="s">
        <v>144</v>
      </c>
      <c r="Z37" s="1954"/>
      <c r="AA37" s="336" t="e" cm="1">
        <f t="array" aca="1" ref="AA37" ca="1">INDIRECT("'"&amp;$A$1&amp;"_DATA'!R"&amp;$A37&amp;"C"&amp;AA$1,FALSE)</f>
        <v>#REF!</v>
      </c>
      <c r="AB37" s="255" t="e" cm="1">
        <f t="array" aca="1" ref="AB37" ca="1">INDIRECT("'"&amp;$A$1&amp;"_DATA'!R"&amp;$A37&amp;"C"&amp;AB$1,FALSE)</f>
        <v>#REF!</v>
      </c>
      <c r="AC37" s="295" t="e" cm="1">
        <f t="array" aca="1" ref="AC37" ca="1">INDIRECT("'"&amp;$A$1&amp;"_DATA'!R"&amp;$A37&amp;"C"&amp;AC$1,FALSE)</f>
        <v>#REF!</v>
      </c>
      <c r="AD37" s="305" t="e" cm="1">
        <f t="array" aca="1" ref="AD37" ca="1">INDIRECT("'"&amp;$A$1&amp;"_DATA'!R"&amp;$A37&amp;"C"&amp;AD$1,FALSE)</f>
        <v>#REF!</v>
      </c>
      <c r="AE37" s="257" t="e">
        <f ca="1">IF(AND(AC37&lt;&gt;"",AC37&lt;&gt;0),ROUNDDOWN(AF37/AD37,3),"")</f>
        <v>#REF!</v>
      </c>
      <c r="AF37" s="305" t="e" cm="1">
        <f t="array" aca="1" ref="AF37" ca="1">INDIRECT("'"&amp;$A$1&amp;"_DATA'!R"&amp;$A37&amp;"C"&amp;AF$1,FALSE)</f>
        <v>#REF!</v>
      </c>
      <c r="AG37" s="258" t="e" cm="1">
        <f t="array" aca="1" ref="AG37" ca="1">INDIRECT("'"&amp;$A$1&amp;"_DATA'!R"&amp;$A37&amp;"C"&amp;AG$1,FALSE)</f>
        <v>#REF!</v>
      </c>
      <c r="AH37" s="301" t="e" cm="1">
        <f t="array" aca="1" ref="AH37" ca="1">INDIRECT("'"&amp;$A$1&amp;"_DATA'!R"&amp;$A37&amp;"C"&amp;AH$1,FALSE)</f>
        <v>#REF!</v>
      </c>
      <c r="AI37" s="255" t="e" cm="1">
        <f t="array" aca="1" ref="AI37" ca="1">INDIRECT("'"&amp;$A$1&amp;"_DATA'!R"&amp;$A37&amp;"C"&amp;AI$1,FALSE)</f>
        <v>#REF!</v>
      </c>
      <c r="AJ37" s="295" t="e" cm="1">
        <f t="array" aca="1" ref="AJ37" ca="1">INDIRECT("'"&amp;$A$1&amp;"_DATA'!R"&amp;$A37&amp;"C"&amp;AJ$1,FALSE)</f>
        <v>#REF!</v>
      </c>
      <c r="AK37" s="305" t="e" cm="1">
        <f t="array" aca="1" ref="AK37" ca="1">INDIRECT("'"&amp;$A$1&amp;"_DATA'!R"&amp;$A37&amp;"C"&amp;AK$1,FALSE)</f>
        <v>#REF!</v>
      </c>
      <c r="AL37" s="257" t="e">
        <f ca="1">IF(AND(AJ37&lt;&gt;"",AJ37&lt;&gt;0),ROUNDDOWN(AM37/AK37,3),"")</f>
        <v>#REF!</v>
      </c>
      <c r="AM37" s="305" t="e" cm="1">
        <f t="array" aca="1" ref="AM37" ca="1">INDIRECT("'"&amp;$A$1&amp;"_DATA'!R"&amp;$A37&amp;"C"&amp;AM$1,FALSE)</f>
        <v>#REF!</v>
      </c>
      <c r="AN37" s="258" t="e" cm="1">
        <f t="array" aca="1" ref="AN37" ca="1">INDIRECT("'"&amp;$A$1&amp;"_DATA'!R"&amp;$A37&amp;"C"&amp;AN$1,FALSE)</f>
        <v>#REF!</v>
      </c>
      <c r="AO37" s="301" t="e" cm="1">
        <f t="array" aca="1" ref="AO37" ca="1">INDIRECT("'"&amp;$A$1&amp;"_DATA'!R"&amp;$A37&amp;"C"&amp;AO$1,FALSE)</f>
        <v>#REF!</v>
      </c>
      <c r="AP37" s="255" t="e" cm="1">
        <f t="array" aca="1" ref="AP37" ca="1">INDIRECT("'"&amp;$A$1&amp;"_DATA'!R"&amp;$A37&amp;"C"&amp;AP$1,FALSE)</f>
        <v>#REF!</v>
      </c>
      <c r="AQ37" s="295" t="e" cm="1">
        <f t="array" aca="1" ref="AQ37" ca="1">INDIRECT("'"&amp;$A$1&amp;"_DATA'!R"&amp;$A37&amp;"C"&amp;AQ$1,FALSE)</f>
        <v>#REF!</v>
      </c>
      <c r="AR37" s="305" t="e" cm="1">
        <f t="array" aca="1" ref="AR37" ca="1">INDIRECT("'"&amp;$A$1&amp;"_DATA'!R"&amp;$A37&amp;"C"&amp;AR$1,FALSE)</f>
        <v>#REF!</v>
      </c>
      <c r="AS37" s="257" t="e">
        <f ca="1">IF(AND(AQ37&lt;&gt;"",AQ37&lt;&gt;0),ROUNDDOWN(AT37/AR37,3),"")</f>
        <v>#REF!</v>
      </c>
      <c r="AT37" s="305" t="e" cm="1">
        <f t="array" aca="1" ref="AT37" ca="1">INDIRECT("'"&amp;$A$1&amp;"_DATA'!R"&amp;$A37&amp;"C"&amp;AT$1,FALSE)</f>
        <v>#REF!</v>
      </c>
      <c r="AU37" s="258"/>
      <c r="AV37" s="1953" t="s">
        <v>144</v>
      </c>
      <c r="AW37" s="1954"/>
      <c r="AX37" s="1951" t="s">
        <v>144</v>
      </c>
      <c r="AY37" s="1948"/>
      <c r="AZ37" s="301" t="e" cm="1">
        <f t="array" aca="1" ref="AZ37" ca="1">INDIRECT("'"&amp;$A$1&amp;"_DATA'!R"&amp;$A37&amp;"C"&amp;AZ$1,FALSE)</f>
        <v>#REF!</v>
      </c>
      <c r="BA37" s="255" t="e" cm="1">
        <f t="array" aca="1" ref="BA37" ca="1">INDIRECT("'"&amp;$A$1&amp;"_DATA'!R"&amp;$A37&amp;"C"&amp;BA$1,FALSE)</f>
        <v>#REF!</v>
      </c>
      <c r="BB37" s="295" t="e" cm="1">
        <f t="array" aca="1" ref="BB37" ca="1">INDIRECT("'"&amp;$A$1&amp;"_DATA'!R"&amp;$A37&amp;"C"&amp;BB$1,FALSE)</f>
        <v>#REF!</v>
      </c>
      <c r="BC37" s="305" t="e" cm="1">
        <f t="array" aca="1" ref="BC37" ca="1">INDIRECT("'"&amp;$A$1&amp;"_DATA'!R"&amp;$A37&amp;"C"&amp;BC$1,FALSE)</f>
        <v>#REF!</v>
      </c>
      <c r="BD37" s="257" t="e">
        <f ca="1">IF(AND(BB37&lt;&gt;"",BB37&lt;&gt;0),ROUNDDOWN(BE37/BC37,3),"")</f>
        <v>#REF!</v>
      </c>
      <c r="BE37" s="305" t="e" cm="1">
        <f t="array" aca="1" ref="BE37" ca="1">INDIRECT("'"&amp;$A$1&amp;"_DATA'!R"&amp;$A37&amp;"C"&amp;BE$1,FALSE)</f>
        <v>#REF!</v>
      </c>
      <c r="BF37" s="258" t="e" cm="1">
        <f t="array" aca="1" ref="BF37" ca="1">INDIRECT("'"&amp;$A$1&amp;"_DATA'!R"&amp;$A37&amp;"C"&amp;BF$1,FALSE)</f>
        <v>#REF!</v>
      </c>
      <c r="BG37" s="301" t="e" cm="1">
        <f t="array" aca="1" ref="BG37" ca="1">INDIRECT("'"&amp;$A$1&amp;"_DATA'!R"&amp;$A37&amp;"C"&amp;BG$1,FALSE)</f>
        <v>#REF!</v>
      </c>
      <c r="BH37" s="255" t="e" cm="1">
        <f t="array" aca="1" ref="BH37" ca="1">INDIRECT("'"&amp;$A$1&amp;"_DATA'!R"&amp;$A37&amp;"C"&amp;BH$1,FALSE)</f>
        <v>#REF!</v>
      </c>
      <c r="BI37" s="295" t="e" cm="1">
        <f t="array" aca="1" ref="BI37" ca="1">INDIRECT("'"&amp;$A$1&amp;"_DATA'!R"&amp;$A37&amp;"C"&amp;BI$1,FALSE)</f>
        <v>#REF!</v>
      </c>
      <c r="BJ37" s="305" t="e" cm="1">
        <f t="array" aca="1" ref="BJ37" ca="1">INDIRECT("'"&amp;$A$1&amp;"_DATA'!R"&amp;$A37&amp;"C"&amp;BJ$1,FALSE)</f>
        <v>#REF!</v>
      </c>
      <c r="BK37" s="257" t="e">
        <f ca="1">IF(AND(BI37&lt;&gt;"",BI37&lt;&gt;0),ROUNDDOWN(BL37/BJ37,3),"")</f>
        <v>#REF!</v>
      </c>
      <c r="BL37" s="305" t="e" cm="1">
        <f t="array" aca="1" ref="BL37" ca="1">INDIRECT("'"&amp;$A$1&amp;"_DATA'!R"&amp;$A37&amp;"C"&amp;BL$1,FALSE)</f>
        <v>#REF!</v>
      </c>
      <c r="BM37" s="258" t="e" cm="1">
        <f t="array" aca="1" ref="BM37" ca="1">INDIRECT("'"&amp;$A$1&amp;"_DATA'!R"&amp;$A37&amp;"C"&amp;BM$1,FALSE)</f>
        <v>#REF!</v>
      </c>
      <c r="BN37" s="301" t="e" cm="1">
        <f t="array" aca="1" ref="BN37" ca="1">INDIRECT("'"&amp;$A$1&amp;"_DATA'!R"&amp;$A37&amp;"C"&amp;BN$1,FALSE)</f>
        <v>#REF!</v>
      </c>
      <c r="BO37" s="255" t="e" cm="1">
        <f t="array" aca="1" ref="BO37" ca="1">INDIRECT("'"&amp;$A$1&amp;"_DATA'!R"&amp;$A37&amp;"C"&amp;BO$1,FALSE)</f>
        <v>#REF!</v>
      </c>
      <c r="BP37" s="295" t="e" cm="1">
        <f t="array" aca="1" ref="BP37" ca="1">INDIRECT("'"&amp;$A$1&amp;"_DATA'!R"&amp;$A37&amp;"C"&amp;BP$1,FALSE)</f>
        <v>#REF!</v>
      </c>
      <c r="BQ37" s="305" t="e" cm="1">
        <f t="array" aca="1" ref="BQ37" ca="1">INDIRECT("'"&amp;$A$1&amp;"_DATA'!R"&amp;$A37&amp;"C"&amp;BQ$1,FALSE)</f>
        <v>#REF!</v>
      </c>
      <c r="BR37" s="257" t="e">
        <f ca="1">IF(AND(BP37&lt;&gt;"",BP37&lt;&gt;0),ROUNDDOWN(BS37/BQ37,3),"")</f>
        <v>#REF!</v>
      </c>
      <c r="BS37" s="305" t="e" cm="1">
        <f t="array" aca="1" ref="BS37" ca="1">INDIRECT("'"&amp;$A$1&amp;"_DATA'!R"&amp;$A37&amp;"C"&amp;BS$1,FALSE)</f>
        <v>#REF!</v>
      </c>
      <c r="BT37" s="258"/>
      <c r="BU37" s="1953" t="s">
        <v>144</v>
      </c>
      <c r="BV37" s="1954"/>
      <c r="BW37" s="301" t="e" cm="1">
        <f t="array" aca="1" ref="BW37" ca="1">INDIRECT("'"&amp;$A$1&amp;"_DATA'!R"&amp;$A37&amp;"C"&amp;BW$1,FALSE)</f>
        <v>#REF!</v>
      </c>
      <c r="BX37" s="255" t="e" cm="1">
        <f t="array" aca="1" ref="BX37" ca="1">INDIRECT("'"&amp;$A$1&amp;"_DATA'!R"&amp;$A37&amp;"C"&amp;BX$1,FALSE)</f>
        <v>#REF!</v>
      </c>
      <c r="BY37" s="295" t="e" cm="1">
        <f t="array" aca="1" ref="BY37" ca="1">INDIRECT("'"&amp;$A$1&amp;"_DATA'!R"&amp;$A37&amp;"C"&amp;BY$1,FALSE)</f>
        <v>#REF!</v>
      </c>
      <c r="BZ37" s="305" t="e" cm="1">
        <f t="array" aca="1" ref="BZ37" ca="1">INDIRECT("'"&amp;$A$1&amp;"_DATA'!R"&amp;$A37&amp;"C"&amp;BZ$1,FALSE)</f>
        <v>#REF!</v>
      </c>
      <c r="CA37" s="257" t="e">
        <f ca="1">IF(AND(BY37&lt;&gt;"",BY37&lt;&gt;0),ROUNDDOWN(CB37/BZ37,3),"")</f>
        <v>#REF!</v>
      </c>
      <c r="CB37" s="305" t="e" cm="1">
        <f t="array" aca="1" ref="CB37" ca="1">INDIRECT("'"&amp;$A$1&amp;"_DATA'!R"&amp;$A37&amp;"C"&amp;CB$1,FALSE)</f>
        <v>#REF!</v>
      </c>
      <c r="CC37" s="258" t="e" cm="1">
        <f t="array" aca="1" ref="CC37" ca="1">INDIRECT("'"&amp;$A$1&amp;"_DATA'!R"&amp;$A37&amp;"C"&amp;CC$1,FALSE)</f>
        <v>#REF!</v>
      </c>
      <c r="CD37" s="301" t="e" cm="1">
        <f t="array" aca="1" ref="CD37" ca="1">INDIRECT("'"&amp;$A$1&amp;"_DATA'!R"&amp;$A37&amp;"C"&amp;CD$1,FALSE)</f>
        <v>#REF!</v>
      </c>
      <c r="CE37" s="255" t="e" cm="1">
        <f t="array" aca="1" ref="CE37" ca="1">INDIRECT("'"&amp;$A$1&amp;"_DATA'!R"&amp;$A37&amp;"C"&amp;CE$1,FALSE)</f>
        <v>#REF!</v>
      </c>
      <c r="CF37" s="295" t="e" cm="1">
        <f t="array" aca="1" ref="CF37" ca="1">INDIRECT("'"&amp;$A$1&amp;"_DATA'!R"&amp;$A37&amp;"C"&amp;CF$1,FALSE)</f>
        <v>#REF!</v>
      </c>
      <c r="CG37" s="305" t="e" cm="1">
        <f t="array" aca="1" ref="CG37" ca="1">INDIRECT("'"&amp;$A$1&amp;"_DATA'!R"&amp;$A37&amp;"C"&amp;CG$1,FALSE)</f>
        <v>#REF!</v>
      </c>
      <c r="CH37" s="257" t="e">
        <f ca="1">IF(AND(CF37&lt;&gt;"",CF37&lt;&gt;0),ROUNDDOWN(CI37/CG37,3),"")</f>
        <v>#REF!</v>
      </c>
      <c r="CI37" s="305" t="e" cm="1">
        <f t="array" aca="1" ref="CI37" ca="1">INDIRECT("'"&amp;$A$1&amp;"_DATA'!R"&amp;$A37&amp;"C"&amp;CI$1,FALSE)</f>
        <v>#REF!</v>
      </c>
      <c r="CJ37" s="258" t="e" cm="1">
        <f t="array" aca="1" ref="CJ37" ca="1">INDIRECT("'"&amp;$A$1&amp;"_DATA'!R"&amp;$A37&amp;"C"&amp;CJ$1,FALSE)</f>
        <v>#REF!</v>
      </c>
      <c r="CK37" s="301" t="e" cm="1">
        <f t="array" aca="1" ref="CK37" ca="1">INDIRECT("'"&amp;$A$1&amp;"_DATA'!R"&amp;$A37&amp;"C"&amp;CK$1,FALSE)</f>
        <v>#REF!</v>
      </c>
      <c r="CL37" s="255" t="e" cm="1">
        <f t="array" aca="1" ref="CL37" ca="1">INDIRECT("'"&amp;$A$1&amp;"_DATA'!R"&amp;$A37&amp;"C"&amp;CL$1,FALSE)</f>
        <v>#REF!</v>
      </c>
      <c r="CM37" s="295" t="e" cm="1">
        <f t="array" aca="1" ref="CM37" ca="1">INDIRECT("'"&amp;$A$1&amp;"_DATA'!R"&amp;$A37&amp;"C"&amp;CM$1,FALSE)</f>
        <v>#REF!</v>
      </c>
      <c r="CN37" s="305" t="e" cm="1">
        <f t="array" aca="1" ref="CN37" ca="1">INDIRECT("'"&amp;$A$1&amp;"_DATA'!R"&amp;$A37&amp;"C"&amp;CN$1,FALSE)</f>
        <v>#REF!</v>
      </c>
      <c r="CO37" s="257" t="e">
        <f ca="1">IF(AND(CM37&lt;&gt;"",CM37&lt;&gt;0),ROUNDDOWN(CP37/CN37,3),"")</f>
        <v>#REF!</v>
      </c>
      <c r="CP37" s="305" t="e" cm="1">
        <f t="array" aca="1" ref="CP37" ca="1">INDIRECT("'"&amp;$A$1&amp;"_DATA'!R"&amp;$A37&amp;"C"&amp;CP$1,FALSE)</f>
        <v>#REF!</v>
      </c>
      <c r="CQ37" s="258"/>
      <c r="CR37" s="1953" t="s">
        <v>144</v>
      </c>
      <c r="CS37" s="1954"/>
      <c r="CT37" s="1951" t="s">
        <v>144</v>
      </c>
      <c r="CU37" s="1948"/>
      <c r="CV37" s="1945" t="s">
        <v>144</v>
      </c>
      <c r="CW37" s="1946"/>
      <c r="CX37" s="240"/>
    </row>
    <row r="38" spans="1:102" ht="16.5" outlineLevel="1" x14ac:dyDescent="0.15">
      <c r="A38" s="433">
        <v>27</v>
      </c>
      <c r="B38" s="2001"/>
      <c r="C38" s="259" t="s">
        <v>34</v>
      </c>
      <c r="D38" s="302" t="e" cm="1">
        <f t="array" aca="1" ref="D38" ca="1">INDIRECT("'"&amp;$A$1&amp;"_DATA'!R"&amp;$A38&amp;"C"&amp;D$1,FALSE)</f>
        <v>#REF!</v>
      </c>
      <c r="E38" s="260" t="e" cm="1">
        <f t="array" aca="1" ref="E38" ca="1">INDIRECT("'"&amp;$A$1&amp;"_DATA'!R"&amp;$A38&amp;"C"&amp;E$1,FALSE)</f>
        <v>#REF!</v>
      </c>
      <c r="F38" s="296" t="e" cm="1">
        <f t="array" aca="1" ref="F38" ca="1">INDIRECT("'"&amp;$A$1&amp;"_DATA'!R"&amp;$A38&amp;"C"&amp;F$1,FALSE)</f>
        <v>#REF!</v>
      </c>
      <c r="G38" s="306" t="e" cm="1">
        <f t="array" aca="1" ref="G38" ca="1">INDIRECT("'"&amp;$A$1&amp;"_DATA'!R"&amp;$A38&amp;"C"&amp;G$1,FALSE)</f>
        <v>#REF!</v>
      </c>
      <c r="H38" s="262" t="e">
        <f t="shared" ref="H38:H46" ca="1" si="24">IF(AND(F38&lt;&gt;"",F38&lt;&gt;0),ROUNDDOWN(I38/G38,3),"")</f>
        <v>#REF!</v>
      </c>
      <c r="I38" s="306" t="e" cm="1">
        <f t="array" aca="1" ref="I38" ca="1">INDIRECT("'"&amp;$A$1&amp;"_DATA'!R"&amp;$A38&amp;"C"&amp;I$1,FALSE)</f>
        <v>#REF!</v>
      </c>
      <c r="J38" s="263" t="e" cm="1">
        <f t="array" aca="1" ref="J38" ca="1">INDIRECT("'"&amp;$A$1&amp;"_DATA'!R"&amp;$A38&amp;"C"&amp;J$1,FALSE)</f>
        <v>#REF!</v>
      </c>
      <c r="K38" s="302" t="e" cm="1">
        <f t="array" aca="1" ref="K38" ca="1">INDIRECT("'"&amp;$A$1&amp;"_DATA'!R"&amp;$A38&amp;"C"&amp;K$1,FALSE)</f>
        <v>#REF!</v>
      </c>
      <c r="L38" s="260" t="e" cm="1">
        <f t="array" aca="1" ref="L38" ca="1">INDIRECT("'"&amp;$A$1&amp;"_DATA'!R"&amp;$A38&amp;"C"&amp;L$1,FALSE)</f>
        <v>#REF!</v>
      </c>
      <c r="M38" s="296" t="e" cm="1">
        <f t="array" aca="1" ref="M38" ca="1">INDIRECT("'"&amp;$A$1&amp;"_DATA'!R"&amp;$A38&amp;"C"&amp;M$1,FALSE)</f>
        <v>#REF!</v>
      </c>
      <c r="N38" s="306" t="e" cm="1">
        <f t="array" aca="1" ref="N38" ca="1">INDIRECT("'"&amp;$A$1&amp;"_DATA'!R"&amp;$A38&amp;"C"&amp;N$1,FALSE)</f>
        <v>#REF!</v>
      </c>
      <c r="O38" s="262" t="e">
        <f t="shared" ref="O38:O46" ca="1" si="25">IF(AND(M38&lt;&gt;"",M38&lt;&gt;0),ROUNDDOWN(P38/N38,3),"")</f>
        <v>#REF!</v>
      </c>
      <c r="P38" s="306" t="e" cm="1">
        <f t="array" aca="1" ref="P38" ca="1">INDIRECT("'"&amp;$A$1&amp;"_DATA'!R"&amp;$A38&amp;"C"&amp;P$1,FALSE)</f>
        <v>#REF!</v>
      </c>
      <c r="Q38" s="263" t="e" cm="1">
        <f t="array" aca="1" ref="Q38" ca="1">INDIRECT("'"&amp;$A$1&amp;"_DATA'!R"&amp;$A38&amp;"C"&amp;Q$1,FALSE)</f>
        <v>#REF!</v>
      </c>
      <c r="R38" s="302" t="e" cm="1">
        <f t="array" aca="1" ref="R38" ca="1">INDIRECT("'"&amp;$A$1&amp;"_DATA'!R"&amp;$A38&amp;"C"&amp;R$1,FALSE)</f>
        <v>#REF!</v>
      </c>
      <c r="S38" s="260" t="e" cm="1">
        <f t="array" aca="1" ref="S38" ca="1">INDIRECT("'"&amp;$A$1&amp;"_DATA'!R"&amp;$A38&amp;"C"&amp;S$1,FALSE)</f>
        <v>#REF!</v>
      </c>
      <c r="T38" s="296" t="e" cm="1">
        <f t="array" aca="1" ref="T38" ca="1">INDIRECT("'"&amp;$A$1&amp;"_DATA'!R"&amp;$A38&amp;"C"&amp;T$1,FALSE)</f>
        <v>#REF!</v>
      </c>
      <c r="U38" s="306" t="e" cm="1">
        <f t="array" aca="1" ref="U38" ca="1">INDIRECT("'"&amp;$A$1&amp;"_DATA'!R"&amp;$A38&amp;"C"&amp;U$1,FALSE)</f>
        <v>#REF!</v>
      </c>
      <c r="V38" s="262" t="e">
        <f t="shared" ref="V38:V46" ca="1" si="26">IF(AND(T38&lt;&gt;"",T38&lt;&gt;0),ROUNDDOWN(W38/U38,3),"")</f>
        <v>#REF!</v>
      </c>
      <c r="W38" s="306" t="e" cm="1">
        <f t="array" aca="1" ref="W38" ca="1">INDIRECT("'"&amp;$A$1&amp;"_DATA'!R"&amp;$A38&amp;"C"&amp;W$1,FALSE)</f>
        <v>#REF!</v>
      </c>
      <c r="X38" s="263"/>
      <c r="Y38" s="321" t="s">
        <v>145</v>
      </c>
      <c r="Z38" s="342" t="e">
        <f ca="1">SUMIF(D$26:X$26,Y37,D58:X58)</f>
        <v>#REF!</v>
      </c>
      <c r="AA38" s="324" t="e" cm="1">
        <f t="array" aca="1" ref="AA38" ca="1">INDIRECT("'"&amp;$A$1&amp;"_DATA'!R"&amp;$A38&amp;"C"&amp;AA$1,FALSE)</f>
        <v>#REF!</v>
      </c>
      <c r="AB38" s="260" t="e" cm="1">
        <f t="array" aca="1" ref="AB38" ca="1">INDIRECT("'"&amp;$A$1&amp;"_DATA'!R"&amp;$A38&amp;"C"&amp;AB$1,FALSE)</f>
        <v>#REF!</v>
      </c>
      <c r="AC38" s="296" t="e" cm="1">
        <f t="array" aca="1" ref="AC38" ca="1">INDIRECT("'"&amp;$A$1&amp;"_DATA'!R"&amp;$A38&amp;"C"&amp;AC$1,FALSE)</f>
        <v>#REF!</v>
      </c>
      <c r="AD38" s="306" t="e" cm="1">
        <f t="array" aca="1" ref="AD38" ca="1">INDIRECT("'"&amp;$A$1&amp;"_DATA'!R"&amp;$A38&amp;"C"&amp;AD$1,FALSE)</f>
        <v>#REF!</v>
      </c>
      <c r="AE38" s="262" t="e">
        <f t="shared" ref="AE38:AE46" ca="1" si="27">IF(AND(AC38&lt;&gt;"",AC38&lt;&gt;0),ROUNDDOWN(AF38/AD38,3),"")</f>
        <v>#REF!</v>
      </c>
      <c r="AF38" s="306" t="e" cm="1">
        <f t="array" aca="1" ref="AF38" ca="1">INDIRECT("'"&amp;$A$1&amp;"_DATA'!R"&amp;$A38&amp;"C"&amp;AF$1,FALSE)</f>
        <v>#REF!</v>
      </c>
      <c r="AG38" s="263" t="e" cm="1">
        <f t="array" aca="1" ref="AG38" ca="1">INDIRECT("'"&amp;$A$1&amp;"_DATA'!R"&amp;$A38&amp;"C"&amp;AG$1,FALSE)</f>
        <v>#REF!</v>
      </c>
      <c r="AH38" s="302" t="e" cm="1">
        <f t="array" aca="1" ref="AH38" ca="1">INDIRECT("'"&amp;$A$1&amp;"_DATA'!R"&amp;$A38&amp;"C"&amp;AH$1,FALSE)</f>
        <v>#REF!</v>
      </c>
      <c r="AI38" s="260" t="e" cm="1">
        <f t="array" aca="1" ref="AI38" ca="1">INDIRECT("'"&amp;$A$1&amp;"_DATA'!R"&amp;$A38&amp;"C"&amp;AI$1,FALSE)</f>
        <v>#REF!</v>
      </c>
      <c r="AJ38" s="296" t="e" cm="1">
        <f t="array" aca="1" ref="AJ38" ca="1">INDIRECT("'"&amp;$A$1&amp;"_DATA'!R"&amp;$A38&amp;"C"&amp;AJ$1,FALSE)</f>
        <v>#REF!</v>
      </c>
      <c r="AK38" s="306" t="e" cm="1">
        <f t="array" aca="1" ref="AK38" ca="1">INDIRECT("'"&amp;$A$1&amp;"_DATA'!R"&amp;$A38&amp;"C"&amp;AK$1,FALSE)</f>
        <v>#REF!</v>
      </c>
      <c r="AL38" s="262" t="e">
        <f t="shared" ref="AL38:AL46" ca="1" si="28">IF(AND(AJ38&lt;&gt;"",AJ38&lt;&gt;0),ROUNDDOWN(AM38/AK38,3),"")</f>
        <v>#REF!</v>
      </c>
      <c r="AM38" s="306" t="e" cm="1">
        <f t="array" aca="1" ref="AM38" ca="1">INDIRECT("'"&amp;$A$1&amp;"_DATA'!R"&amp;$A38&amp;"C"&amp;AM$1,FALSE)</f>
        <v>#REF!</v>
      </c>
      <c r="AN38" s="263" t="e" cm="1">
        <f t="array" aca="1" ref="AN38" ca="1">INDIRECT("'"&amp;$A$1&amp;"_DATA'!R"&amp;$A38&amp;"C"&amp;AN$1,FALSE)</f>
        <v>#REF!</v>
      </c>
      <c r="AO38" s="302" t="e" cm="1">
        <f t="array" aca="1" ref="AO38" ca="1">INDIRECT("'"&amp;$A$1&amp;"_DATA'!R"&amp;$A38&amp;"C"&amp;AO$1,FALSE)</f>
        <v>#REF!</v>
      </c>
      <c r="AP38" s="260" t="e" cm="1">
        <f t="array" aca="1" ref="AP38" ca="1">INDIRECT("'"&amp;$A$1&amp;"_DATA'!R"&amp;$A38&amp;"C"&amp;AP$1,FALSE)</f>
        <v>#REF!</v>
      </c>
      <c r="AQ38" s="296" t="e" cm="1">
        <f t="array" aca="1" ref="AQ38" ca="1">INDIRECT("'"&amp;$A$1&amp;"_DATA'!R"&amp;$A38&amp;"C"&amp;AQ$1,FALSE)</f>
        <v>#REF!</v>
      </c>
      <c r="AR38" s="306" t="e" cm="1">
        <f t="array" aca="1" ref="AR38" ca="1">INDIRECT("'"&amp;$A$1&amp;"_DATA'!R"&amp;$A38&amp;"C"&amp;AR$1,FALSE)</f>
        <v>#REF!</v>
      </c>
      <c r="AS38" s="262" t="e">
        <f t="shared" ref="AS38:AS46" ca="1" si="29">IF(AND(AQ38&lt;&gt;"",AQ38&lt;&gt;0),ROUNDDOWN(AT38/AR38,3),"")</f>
        <v>#REF!</v>
      </c>
      <c r="AT38" s="306" t="e" cm="1">
        <f t="array" aca="1" ref="AT38" ca="1">INDIRECT("'"&amp;$A$1&amp;"_DATA'!R"&amp;$A38&amp;"C"&amp;AT$1,FALSE)</f>
        <v>#REF!</v>
      </c>
      <c r="AU38" s="263"/>
      <c r="AV38" s="321" t="s">
        <v>145</v>
      </c>
      <c r="AW38" s="342" t="e">
        <f ca="1">SUMIF(AA$26:AU$26,AV37,AA58:AU58)</f>
        <v>#REF!</v>
      </c>
      <c r="AX38" s="321" t="s">
        <v>145</v>
      </c>
      <c r="AY38" s="342" t="e">
        <f ca="1">Z38+AW38</f>
        <v>#REF!</v>
      </c>
      <c r="AZ38" s="302" t="e" cm="1">
        <f t="array" aca="1" ref="AZ38" ca="1">INDIRECT("'"&amp;$A$1&amp;"_DATA'!R"&amp;$A38&amp;"C"&amp;AZ$1,FALSE)</f>
        <v>#REF!</v>
      </c>
      <c r="BA38" s="260" t="e" cm="1">
        <f t="array" aca="1" ref="BA38" ca="1">INDIRECT("'"&amp;$A$1&amp;"_DATA'!R"&amp;$A38&amp;"C"&amp;BA$1,FALSE)</f>
        <v>#REF!</v>
      </c>
      <c r="BB38" s="296" t="e" cm="1">
        <f t="array" aca="1" ref="BB38" ca="1">INDIRECT("'"&amp;$A$1&amp;"_DATA'!R"&amp;$A38&amp;"C"&amp;BB$1,FALSE)</f>
        <v>#REF!</v>
      </c>
      <c r="BC38" s="306" t="e" cm="1">
        <f t="array" aca="1" ref="BC38" ca="1">INDIRECT("'"&amp;$A$1&amp;"_DATA'!R"&amp;$A38&amp;"C"&amp;BC$1,FALSE)</f>
        <v>#REF!</v>
      </c>
      <c r="BD38" s="262" t="e">
        <f t="shared" ref="BD38:BD46" ca="1" si="30">IF(AND(BB38&lt;&gt;"",BB38&lt;&gt;0),ROUNDDOWN(BE38/BC38,3),"")</f>
        <v>#REF!</v>
      </c>
      <c r="BE38" s="306" t="e" cm="1">
        <f t="array" aca="1" ref="BE38" ca="1">INDIRECT("'"&amp;$A$1&amp;"_DATA'!R"&amp;$A38&amp;"C"&amp;BE$1,FALSE)</f>
        <v>#REF!</v>
      </c>
      <c r="BF38" s="263" t="e" cm="1">
        <f t="array" aca="1" ref="BF38" ca="1">INDIRECT("'"&amp;$A$1&amp;"_DATA'!R"&amp;$A38&amp;"C"&amp;BF$1,FALSE)</f>
        <v>#REF!</v>
      </c>
      <c r="BG38" s="302" t="e" cm="1">
        <f t="array" aca="1" ref="BG38" ca="1">INDIRECT("'"&amp;$A$1&amp;"_DATA'!R"&amp;$A38&amp;"C"&amp;BG$1,FALSE)</f>
        <v>#REF!</v>
      </c>
      <c r="BH38" s="260" t="e" cm="1">
        <f t="array" aca="1" ref="BH38" ca="1">INDIRECT("'"&amp;$A$1&amp;"_DATA'!R"&amp;$A38&amp;"C"&amp;BH$1,FALSE)</f>
        <v>#REF!</v>
      </c>
      <c r="BI38" s="296" t="e" cm="1">
        <f t="array" aca="1" ref="BI38" ca="1">INDIRECT("'"&amp;$A$1&amp;"_DATA'!R"&amp;$A38&amp;"C"&amp;BI$1,FALSE)</f>
        <v>#REF!</v>
      </c>
      <c r="BJ38" s="306" t="e" cm="1">
        <f t="array" aca="1" ref="BJ38" ca="1">INDIRECT("'"&amp;$A$1&amp;"_DATA'!R"&amp;$A38&amp;"C"&amp;BJ$1,FALSE)</f>
        <v>#REF!</v>
      </c>
      <c r="BK38" s="262" t="e">
        <f t="shared" ref="BK38:BK46" ca="1" si="31">IF(AND(BI38&lt;&gt;"",BI38&lt;&gt;0),ROUNDDOWN(BL38/BJ38,3),"")</f>
        <v>#REF!</v>
      </c>
      <c r="BL38" s="306" t="e" cm="1">
        <f t="array" aca="1" ref="BL38" ca="1">INDIRECT("'"&amp;$A$1&amp;"_DATA'!R"&amp;$A38&amp;"C"&amp;BL$1,FALSE)</f>
        <v>#REF!</v>
      </c>
      <c r="BM38" s="263" t="e" cm="1">
        <f t="array" aca="1" ref="BM38" ca="1">INDIRECT("'"&amp;$A$1&amp;"_DATA'!R"&amp;$A38&amp;"C"&amp;BM$1,FALSE)</f>
        <v>#REF!</v>
      </c>
      <c r="BN38" s="302" t="e" cm="1">
        <f t="array" aca="1" ref="BN38" ca="1">INDIRECT("'"&amp;$A$1&amp;"_DATA'!R"&amp;$A38&amp;"C"&amp;BN$1,FALSE)</f>
        <v>#REF!</v>
      </c>
      <c r="BO38" s="260" t="e" cm="1">
        <f t="array" aca="1" ref="BO38" ca="1">INDIRECT("'"&amp;$A$1&amp;"_DATA'!R"&amp;$A38&amp;"C"&amp;BO$1,FALSE)</f>
        <v>#REF!</v>
      </c>
      <c r="BP38" s="296" t="e" cm="1">
        <f t="array" aca="1" ref="BP38" ca="1">INDIRECT("'"&amp;$A$1&amp;"_DATA'!R"&amp;$A38&amp;"C"&amp;BP$1,FALSE)</f>
        <v>#REF!</v>
      </c>
      <c r="BQ38" s="306" t="e" cm="1">
        <f t="array" aca="1" ref="BQ38" ca="1">INDIRECT("'"&amp;$A$1&amp;"_DATA'!R"&amp;$A38&amp;"C"&amp;BQ$1,FALSE)</f>
        <v>#REF!</v>
      </c>
      <c r="BR38" s="262" t="e">
        <f t="shared" ref="BR38:BR46" ca="1" si="32">IF(AND(BP38&lt;&gt;"",BP38&lt;&gt;0),ROUNDDOWN(BS38/BQ38,3),"")</f>
        <v>#REF!</v>
      </c>
      <c r="BS38" s="306" t="e" cm="1">
        <f t="array" aca="1" ref="BS38" ca="1">INDIRECT("'"&amp;$A$1&amp;"_DATA'!R"&amp;$A38&amp;"C"&amp;BS$1,FALSE)</f>
        <v>#REF!</v>
      </c>
      <c r="BT38" s="263"/>
      <c r="BU38" s="321" t="s">
        <v>145</v>
      </c>
      <c r="BV38" s="342" t="e">
        <f ca="1">SUMIF(AZ$26:BT$26,BU37,AZ58:BT58)</f>
        <v>#REF!</v>
      </c>
      <c r="BW38" s="302" t="e" cm="1">
        <f t="array" aca="1" ref="BW38" ca="1">INDIRECT("'"&amp;$A$1&amp;"_DATA'!R"&amp;$A38&amp;"C"&amp;BW$1,FALSE)</f>
        <v>#REF!</v>
      </c>
      <c r="BX38" s="260" t="e" cm="1">
        <f t="array" aca="1" ref="BX38" ca="1">INDIRECT("'"&amp;$A$1&amp;"_DATA'!R"&amp;$A38&amp;"C"&amp;BX$1,FALSE)</f>
        <v>#REF!</v>
      </c>
      <c r="BY38" s="296" t="e" cm="1">
        <f t="array" aca="1" ref="BY38" ca="1">INDIRECT("'"&amp;$A$1&amp;"_DATA'!R"&amp;$A38&amp;"C"&amp;BY$1,FALSE)</f>
        <v>#REF!</v>
      </c>
      <c r="BZ38" s="306" t="e" cm="1">
        <f t="array" aca="1" ref="BZ38" ca="1">INDIRECT("'"&amp;$A$1&amp;"_DATA'!R"&amp;$A38&amp;"C"&amp;BZ$1,FALSE)</f>
        <v>#REF!</v>
      </c>
      <c r="CA38" s="262" t="e">
        <f t="shared" ref="CA38:CA46" ca="1" si="33">IF(AND(BY38&lt;&gt;"",BY38&lt;&gt;0),ROUNDDOWN(CB38/BZ38,3),"")</f>
        <v>#REF!</v>
      </c>
      <c r="CB38" s="306" t="e" cm="1">
        <f t="array" aca="1" ref="CB38" ca="1">INDIRECT("'"&amp;$A$1&amp;"_DATA'!R"&amp;$A38&amp;"C"&amp;CB$1,FALSE)</f>
        <v>#REF!</v>
      </c>
      <c r="CC38" s="263" t="e" cm="1">
        <f t="array" aca="1" ref="CC38" ca="1">INDIRECT("'"&amp;$A$1&amp;"_DATA'!R"&amp;$A38&amp;"C"&amp;CC$1,FALSE)</f>
        <v>#REF!</v>
      </c>
      <c r="CD38" s="302" t="e" cm="1">
        <f t="array" aca="1" ref="CD38" ca="1">INDIRECT("'"&amp;$A$1&amp;"_DATA'!R"&amp;$A38&amp;"C"&amp;CD$1,FALSE)</f>
        <v>#REF!</v>
      </c>
      <c r="CE38" s="260" t="e" cm="1">
        <f t="array" aca="1" ref="CE38" ca="1">INDIRECT("'"&amp;$A$1&amp;"_DATA'!R"&amp;$A38&amp;"C"&amp;CE$1,FALSE)</f>
        <v>#REF!</v>
      </c>
      <c r="CF38" s="296" t="e" cm="1">
        <f t="array" aca="1" ref="CF38" ca="1">INDIRECT("'"&amp;$A$1&amp;"_DATA'!R"&amp;$A38&amp;"C"&amp;CF$1,FALSE)</f>
        <v>#REF!</v>
      </c>
      <c r="CG38" s="306" t="e" cm="1">
        <f t="array" aca="1" ref="CG38" ca="1">INDIRECT("'"&amp;$A$1&amp;"_DATA'!R"&amp;$A38&amp;"C"&amp;CG$1,FALSE)</f>
        <v>#REF!</v>
      </c>
      <c r="CH38" s="262" t="e">
        <f t="shared" ref="CH38:CH46" ca="1" si="34">IF(AND(CF38&lt;&gt;"",CF38&lt;&gt;0),ROUNDDOWN(CI38/CG38,3),"")</f>
        <v>#REF!</v>
      </c>
      <c r="CI38" s="306" t="e" cm="1">
        <f t="array" aca="1" ref="CI38" ca="1">INDIRECT("'"&amp;$A$1&amp;"_DATA'!R"&amp;$A38&amp;"C"&amp;CI$1,FALSE)</f>
        <v>#REF!</v>
      </c>
      <c r="CJ38" s="263" t="e" cm="1">
        <f t="array" aca="1" ref="CJ38" ca="1">INDIRECT("'"&amp;$A$1&amp;"_DATA'!R"&amp;$A38&amp;"C"&amp;CJ$1,FALSE)</f>
        <v>#REF!</v>
      </c>
      <c r="CK38" s="302" t="e" cm="1">
        <f t="array" aca="1" ref="CK38" ca="1">INDIRECT("'"&amp;$A$1&amp;"_DATA'!R"&amp;$A38&amp;"C"&amp;CK$1,FALSE)</f>
        <v>#REF!</v>
      </c>
      <c r="CL38" s="260" t="e" cm="1">
        <f t="array" aca="1" ref="CL38" ca="1">INDIRECT("'"&amp;$A$1&amp;"_DATA'!R"&amp;$A38&amp;"C"&amp;CL$1,FALSE)</f>
        <v>#REF!</v>
      </c>
      <c r="CM38" s="296" t="e" cm="1">
        <f t="array" aca="1" ref="CM38" ca="1">INDIRECT("'"&amp;$A$1&amp;"_DATA'!R"&amp;$A38&amp;"C"&amp;CM$1,FALSE)</f>
        <v>#REF!</v>
      </c>
      <c r="CN38" s="306" t="e" cm="1">
        <f t="array" aca="1" ref="CN38" ca="1">INDIRECT("'"&amp;$A$1&amp;"_DATA'!R"&amp;$A38&amp;"C"&amp;CN$1,FALSE)</f>
        <v>#REF!</v>
      </c>
      <c r="CO38" s="262" t="e">
        <f t="shared" ref="CO38:CO46" ca="1" si="35">IF(AND(CM38&lt;&gt;"",CM38&lt;&gt;0),ROUNDDOWN(CP38/CN38,3),"")</f>
        <v>#REF!</v>
      </c>
      <c r="CP38" s="306" t="e" cm="1">
        <f t="array" aca="1" ref="CP38" ca="1">INDIRECT("'"&amp;$A$1&amp;"_DATA'!R"&amp;$A38&amp;"C"&amp;CP$1,FALSE)</f>
        <v>#REF!</v>
      </c>
      <c r="CQ38" s="263"/>
      <c r="CR38" s="321" t="s">
        <v>145</v>
      </c>
      <c r="CS38" s="342" t="e">
        <f ca="1">SUMIF(BW$26:CQ$26,CR37,BW58:CQ58)</f>
        <v>#REF!</v>
      </c>
      <c r="CT38" s="321" t="s">
        <v>145</v>
      </c>
      <c r="CU38" s="342" t="e">
        <f ca="1">BV38+CS38</f>
        <v>#REF!</v>
      </c>
      <c r="CV38" s="321" t="s">
        <v>145</v>
      </c>
      <c r="CW38" s="342" t="e">
        <f ca="1">AY38+CU38</f>
        <v>#REF!</v>
      </c>
      <c r="CX38" s="240"/>
    </row>
    <row r="39" spans="1:102" ht="16.5" outlineLevel="1" x14ac:dyDescent="0.15">
      <c r="A39" s="433">
        <v>28</v>
      </c>
      <c r="B39" s="2001"/>
      <c r="C39" s="259" t="s">
        <v>35</v>
      </c>
      <c r="D39" s="302" t="e" cm="1">
        <f t="array" aca="1" ref="D39" ca="1">INDIRECT("'"&amp;$A$1&amp;"_DATA'!R"&amp;$A39&amp;"C"&amp;D$1,FALSE)</f>
        <v>#REF!</v>
      </c>
      <c r="E39" s="260" t="e" cm="1">
        <f t="array" aca="1" ref="E39" ca="1">INDIRECT("'"&amp;$A$1&amp;"_DATA'!R"&amp;$A39&amp;"C"&amp;E$1,FALSE)</f>
        <v>#REF!</v>
      </c>
      <c r="F39" s="296" t="e" cm="1">
        <f t="array" aca="1" ref="F39" ca="1">INDIRECT("'"&amp;$A$1&amp;"_DATA'!R"&amp;$A39&amp;"C"&amp;F$1,FALSE)</f>
        <v>#REF!</v>
      </c>
      <c r="G39" s="306" t="e" cm="1">
        <f t="array" aca="1" ref="G39" ca="1">INDIRECT("'"&amp;$A$1&amp;"_DATA'!R"&amp;$A39&amp;"C"&amp;G$1,FALSE)</f>
        <v>#REF!</v>
      </c>
      <c r="H39" s="262" t="e">
        <f t="shared" ca="1" si="24"/>
        <v>#REF!</v>
      </c>
      <c r="I39" s="306" t="e" cm="1">
        <f t="array" aca="1" ref="I39" ca="1">INDIRECT("'"&amp;$A$1&amp;"_DATA'!R"&amp;$A39&amp;"C"&amp;I$1,FALSE)</f>
        <v>#REF!</v>
      </c>
      <c r="J39" s="263" t="e" cm="1">
        <f t="array" aca="1" ref="J39" ca="1">INDIRECT("'"&amp;$A$1&amp;"_DATA'!R"&amp;$A39&amp;"C"&amp;J$1,FALSE)</f>
        <v>#REF!</v>
      </c>
      <c r="K39" s="302" t="e" cm="1">
        <f t="array" aca="1" ref="K39" ca="1">INDIRECT("'"&amp;$A$1&amp;"_DATA'!R"&amp;$A39&amp;"C"&amp;K$1,FALSE)</f>
        <v>#REF!</v>
      </c>
      <c r="L39" s="260" t="e" cm="1">
        <f t="array" aca="1" ref="L39" ca="1">INDIRECT("'"&amp;$A$1&amp;"_DATA'!R"&amp;$A39&amp;"C"&amp;L$1,FALSE)</f>
        <v>#REF!</v>
      </c>
      <c r="M39" s="296" t="e" cm="1">
        <f t="array" aca="1" ref="M39" ca="1">INDIRECT("'"&amp;$A$1&amp;"_DATA'!R"&amp;$A39&amp;"C"&amp;M$1,FALSE)</f>
        <v>#REF!</v>
      </c>
      <c r="N39" s="306" t="e" cm="1">
        <f t="array" aca="1" ref="N39" ca="1">INDIRECT("'"&amp;$A$1&amp;"_DATA'!R"&amp;$A39&amp;"C"&amp;N$1,FALSE)</f>
        <v>#REF!</v>
      </c>
      <c r="O39" s="262" t="e">
        <f t="shared" ca="1" si="25"/>
        <v>#REF!</v>
      </c>
      <c r="P39" s="306" t="e" cm="1">
        <f t="array" aca="1" ref="P39" ca="1">INDIRECT("'"&amp;$A$1&amp;"_DATA'!R"&amp;$A39&amp;"C"&amp;P$1,FALSE)</f>
        <v>#REF!</v>
      </c>
      <c r="Q39" s="263" t="e" cm="1">
        <f t="array" aca="1" ref="Q39" ca="1">INDIRECT("'"&amp;$A$1&amp;"_DATA'!R"&amp;$A39&amp;"C"&amp;Q$1,FALSE)</f>
        <v>#REF!</v>
      </c>
      <c r="R39" s="302" t="e" cm="1">
        <f t="array" aca="1" ref="R39" ca="1">INDIRECT("'"&amp;$A$1&amp;"_DATA'!R"&amp;$A39&amp;"C"&amp;R$1,FALSE)</f>
        <v>#REF!</v>
      </c>
      <c r="S39" s="260" t="e" cm="1">
        <f t="array" aca="1" ref="S39" ca="1">INDIRECT("'"&amp;$A$1&amp;"_DATA'!R"&amp;$A39&amp;"C"&amp;S$1,FALSE)</f>
        <v>#REF!</v>
      </c>
      <c r="T39" s="296" t="e" cm="1">
        <f t="array" aca="1" ref="T39" ca="1">INDIRECT("'"&amp;$A$1&amp;"_DATA'!R"&amp;$A39&amp;"C"&amp;T$1,FALSE)</f>
        <v>#REF!</v>
      </c>
      <c r="U39" s="306" t="e" cm="1">
        <f t="array" aca="1" ref="U39" ca="1">INDIRECT("'"&amp;$A$1&amp;"_DATA'!R"&amp;$A39&amp;"C"&amp;U$1,FALSE)</f>
        <v>#REF!</v>
      </c>
      <c r="V39" s="262" t="e">
        <f t="shared" ca="1" si="26"/>
        <v>#REF!</v>
      </c>
      <c r="W39" s="306" t="e" cm="1">
        <f t="array" aca="1" ref="W39" ca="1">INDIRECT("'"&amp;$A$1&amp;"_DATA'!R"&amp;$A39&amp;"C"&amp;W$1,FALSE)</f>
        <v>#REF!</v>
      </c>
      <c r="X39" s="263"/>
      <c r="Y39" s="322" t="s">
        <v>146</v>
      </c>
      <c r="Z39" s="343" t="e">
        <f ca="1">SUMIF(D$26:X$26,Y37,D59:X59)</f>
        <v>#REF!</v>
      </c>
      <c r="AA39" s="324" t="e" cm="1">
        <f t="array" aca="1" ref="AA39" ca="1">INDIRECT("'"&amp;$A$1&amp;"_DATA'!R"&amp;$A39&amp;"C"&amp;AA$1,FALSE)</f>
        <v>#REF!</v>
      </c>
      <c r="AB39" s="260" t="e" cm="1">
        <f t="array" aca="1" ref="AB39" ca="1">INDIRECT("'"&amp;$A$1&amp;"_DATA'!R"&amp;$A39&amp;"C"&amp;AB$1,FALSE)</f>
        <v>#REF!</v>
      </c>
      <c r="AC39" s="296" t="e" cm="1">
        <f t="array" aca="1" ref="AC39" ca="1">INDIRECT("'"&amp;$A$1&amp;"_DATA'!R"&amp;$A39&amp;"C"&amp;AC$1,FALSE)</f>
        <v>#REF!</v>
      </c>
      <c r="AD39" s="306" t="e" cm="1">
        <f t="array" aca="1" ref="AD39" ca="1">INDIRECT("'"&amp;$A$1&amp;"_DATA'!R"&amp;$A39&amp;"C"&amp;AD$1,FALSE)</f>
        <v>#REF!</v>
      </c>
      <c r="AE39" s="262" t="e">
        <f t="shared" ca="1" si="27"/>
        <v>#REF!</v>
      </c>
      <c r="AF39" s="306" t="e" cm="1">
        <f t="array" aca="1" ref="AF39" ca="1">INDIRECT("'"&amp;$A$1&amp;"_DATA'!R"&amp;$A39&amp;"C"&amp;AF$1,FALSE)</f>
        <v>#REF!</v>
      </c>
      <c r="AG39" s="263" t="e" cm="1">
        <f t="array" aca="1" ref="AG39" ca="1">INDIRECT("'"&amp;$A$1&amp;"_DATA'!R"&amp;$A39&amp;"C"&amp;AG$1,FALSE)</f>
        <v>#REF!</v>
      </c>
      <c r="AH39" s="302" t="e" cm="1">
        <f t="array" aca="1" ref="AH39" ca="1">INDIRECT("'"&amp;$A$1&amp;"_DATA'!R"&amp;$A39&amp;"C"&amp;AH$1,FALSE)</f>
        <v>#REF!</v>
      </c>
      <c r="AI39" s="260" t="e" cm="1">
        <f t="array" aca="1" ref="AI39" ca="1">INDIRECT("'"&amp;$A$1&amp;"_DATA'!R"&amp;$A39&amp;"C"&amp;AI$1,FALSE)</f>
        <v>#REF!</v>
      </c>
      <c r="AJ39" s="296" t="e" cm="1">
        <f t="array" aca="1" ref="AJ39" ca="1">INDIRECT("'"&amp;$A$1&amp;"_DATA'!R"&amp;$A39&amp;"C"&amp;AJ$1,FALSE)</f>
        <v>#REF!</v>
      </c>
      <c r="AK39" s="306" t="e" cm="1">
        <f t="array" aca="1" ref="AK39" ca="1">INDIRECT("'"&amp;$A$1&amp;"_DATA'!R"&amp;$A39&amp;"C"&amp;AK$1,FALSE)</f>
        <v>#REF!</v>
      </c>
      <c r="AL39" s="262" t="e">
        <f t="shared" ca="1" si="28"/>
        <v>#REF!</v>
      </c>
      <c r="AM39" s="306" t="e" cm="1">
        <f t="array" aca="1" ref="AM39" ca="1">INDIRECT("'"&amp;$A$1&amp;"_DATA'!R"&amp;$A39&amp;"C"&amp;AM$1,FALSE)</f>
        <v>#REF!</v>
      </c>
      <c r="AN39" s="263" t="e" cm="1">
        <f t="array" aca="1" ref="AN39" ca="1">INDIRECT("'"&amp;$A$1&amp;"_DATA'!R"&amp;$A39&amp;"C"&amp;AN$1,FALSE)</f>
        <v>#REF!</v>
      </c>
      <c r="AO39" s="302" t="e" cm="1">
        <f t="array" aca="1" ref="AO39" ca="1">INDIRECT("'"&amp;$A$1&amp;"_DATA'!R"&amp;$A39&amp;"C"&amp;AO$1,FALSE)</f>
        <v>#REF!</v>
      </c>
      <c r="AP39" s="260" t="e" cm="1">
        <f t="array" aca="1" ref="AP39" ca="1">INDIRECT("'"&amp;$A$1&amp;"_DATA'!R"&amp;$A39&amp;"C"&amp;AP$1,FALSE)</f>
        <v>#REF!</v>
      </c>
      <c r="AQ39" s="296" t="e" cm="1">
        <f t="array" aca="1" ref="AQ39" ca="1">INDIRECT("'"&amp;$A$1&amp;"_DATA'!R"&amp;$A39&amp;"C"&amp;AQ$1,FALSE)</f>
        <v>#REF!</v>
      </c>
      <c r="AR39" s="306" t="e" cm="1">
        <f t="array" aca="1" ref="AR39" ca="1">INDIRECT("'"&amp;$A$1&amp;"_DATA'!R"&amp;$A39&amp;"C"&amp;AR$1,FALSE)</f>
        <v>#REF!</v>
      </c>
      <c r="AS39" s="262" t="e">
        <f t="shared" ca="1" si="29"/>
        <v>#REF!</v>
      </c>
      <c r="AT39" s="306" t="e" cm="1">
        <f t="array" aca="1" ref="AT39" ca="1">INDIRECT("'"&amp;$A$1&amp;"_DATA'!R"&amp;$A39&amp;"C"&amp;AT$1,FALSE)</f>
        <v>#REF!</v>
      </c>
      <c r="AU39" s="263"/>
      <c r="AV39" s="322" t="s">
        <v>146</v>
      </c>
      <c r="AW39" s="343" t="e">
        <f ca="1">SUMIF(AA$26:AU$26,AV37,AA59:AU59)</f>
        <v>#REF!</v>
      </c>
      <c r="AX39" s="322" t="s">
        <v>146</v>
      </c>
      <c r="AY39" s="343" t="e">
        <f ca="1">Z39+AW39</f>
        <v>#REF!</v>
      </c>
      <c r="AZ39" s="302" t="e" cm="1">
        <f t="array" aca="1" ref="AZ39" ca="1">INDIRECT("'"&amp;$A$1&amp;"_DATA'!R"&amp;$A39&amp;"C"&amp;AZ$1,FALSE)</f>
        <v>#REF!</v>
      </c>
      <c r="BA39" s="260" t="e" cm="1">
        <f t="array" aca="1" ref="BA39" ca="1">INDIRECT("'"&amp;$A$1&amp;"_DATA'!R"&amp;$A39&amp;"C"&amp;BA$1,FALSE)</f>
        <v>#REF!</v>
      </c>
      <c r="BB39" s="296" t="e" cm="1">
        <f t="array" aca="1" ref="BB39" ca="1">INDIRECT("'"&amp;$A$1&amp;"_DATA'!R"&amp;$A39&amp;"C"&amp;BB$1,FALSE)</f>
        <v>#REF!</v>
      </c>
      <c r="BC39" s="306" t="e" cm="1">
        <f t="array" aca="1" ref="BC39" ca="1">INDIRECT("'"&amp;$A$1&amp;"_DATA'!R"&amp;$A39&amp;"C"&amp;BC$1,FALSE)</f>
        <v>#REF!</v>
      </c>
      <c r="BD39" s="262" t="e">
        <f t="shared" ca="1" si="30"/>
        <v>#REF!</v>
      </c>
      <c r="BE39" s="306" t="e" cm="1">
        <f t="array" aca="1" ref="BE39" ca="1">INDIRECT("'"&amp;$A$1&amp;"_DATA'!R"&amp;$A39&amp;"C"&amp;BE$1,FALSE)</f>
        <v>#REF!</v>
      </c>
      <c r="BF39" s="263" t="e" cm="1">
        <f t="array" aca="1" ref="BF39" ca="1">INDIRECT("'"&amp;$A$1&amp;"_DATA'!R"&amp;$A39&amp;"C"&amp;BF$1,FALSE)</f>
        <v>#REF!</v>
      </c>
      <c r="BG39" s="302" t="e" cm="1">
        <f t="array" aca="1" ref="BG39" ca="1">INDIRECT("'"&amp;$A$1&amp;"_DATA'!R"&amp;$A39&amp;"C"&amp;BG$1,FALSE)</f>
        <v>#REF!</v>
      </c>
      <c r="BH39" s="260" t="e" cm="1">
        <f t="array" aca="1" ref="BH39" ca="1">INDIRECT("'"&amp;$A$1&amp;"_DATA'!R"&amp;$A39&amp;"C"&amp;BH$1,FALSE)</f>
        <v>#REF!</v>
      </c>
      <c r="BI39" s="296" t="e" cm="1">
        <f t="array" aca="1" ref="BI39" ca="1">INDIRECT("'"&amp;$A$1&amp;"_DATA'!R"&amp;$A39&amp;"C"&amp;BI$1,FALSE)</f>
        <v>#REF!</v>
      </c>
      <c r="BJ39" s="306" t="e" cm="1">
        <f t="array" aca="1" ref="BJ39" ca="1">INDIRECT("'"&amp;$A$1&amp;"_DATA'!R"&amp;$A39&amp;"C"&amp;BJ$1,FALSE)</f>
        <v>#REF!</v>
      </c>
      <c r="BK39" s="262" t="e">
        <f t="shared" ca="1" si="31"/>
        <v>#REF!</v>
      </c>
      <c r="BL39" s="306" t="e" cm="1">
        <f t="array" aca="1" ref="BL39" ca="1">INDIRECT("'"&amp;$A$1&amp;"_DATA'!R"&amp;$A39&amp;"C"&amp;BL$1,FALSE)</f>
        <v>#REF!</v>
      </c>
      <c r="BM39" s="263" t="e" cm="1">
        <f t="array" aca="1" ref="BM39" ca="1">INDIRECT("'"&amp;$A$1&amp;"_DATA'!R"&amp;$A39&amp;"C"&amp;BM$1,FALSE)</f>
        <v>#REF!</v>
      </c>
      <c r="BN39" s="302" t="e" cm="1">
        <f t="array" aca="1" ref="BN39" ca="1">INDIRECT("'"&amp;$A$1&amp;"_DATA'!R"&amp;$A39&amp;"C"&amp;BN$1,FALSE)</f>
        <v>#REF!</v>
      </c>
      <c r="BO39" s="260" t="e" cm="1">
        <f t="array" aca="1" ref="BO39" ca="1">INDIRECT("'"&amp;$A$1&amp;"_DATA'!R"&amp;$A39&amp;"C"&amp;BO$1,FALSE)</f>
        <v>#REF!</v>
      </c>
      <c r="BP39" s="296" t="e" cm="1">
        <f t="array" aca="1" ref="BP39" ca="1">INDIRECT("'"&amp;$A$1&amp;"_DATA'!R"&amp;$A39&amp;"C"&amp;BP$1,FALSE)</f>
        <v>#REF!</v>
      </c>
      <c r="BQ39" s="306" t="e" cm="1">
        <f t="array" aca="1" ref="BQ39" ca="1">INDIRECT("'"&amp;$A$1&amp;"_DATA'!R"&amp;$A39&amp;"C"&amp;BQ$1,FALSE)</f>
        <v>#REF!</v>
      </c>
      <c r="BR39" s="262" t="e">
        <f t="shared" ca="1" si="32"/>
        <v>#REF!</v>
      </c>
      <c r="BS39" s="306" t="e" cm="1">
        <f t="array" aca="1" ref="BS39" ca="1">INDIRECT("'"&amp;$A$1&amp;"_DATA'!R"&amp;$A39&amp;"C"&amp;BS$1,FALSE)</f>
        <v>#REF!</v>
      </c>
      <c r="BT39" s="263"/>
      <c r="BU39" s="322" t="s">
        <v>146</v>
      </c>
      <c r="BV39" s="343" t="e">
        <f ca="1">SUMIF(AZ$26:BT$26,BU37,AZ59:BT59)</f>
        <v>#REF!</v>
      </c>
      <c r="BW39" s="302" t="e" cm="1">
        <f t="array" aca="1" ref="BW39" ca="1">INDIRECT("'"&amp;$A$1&amp;"_DATA'!R"&amp;$A39&amp;"C"&amp;BW$1,FALSE)</f>
        <v>#REF!</v>
      </c>
      <c r="BX39" s="260" t="e" cm="1">
        <f t="array" aca="1" ref="BX39" ca="1">INDIRECT("'"&amp;$A$1&amp;"_DATA'!R"&amp;$A39&amp;"C"&amp;BX$1,FALSE)</f>
        <v>#REF!</v>
      </c>
      <c r="BY39" s="296" t="e" cm="1">
        <f t="array" aca="1" ref="BY39" ca="1">INDIRECT("'"&amp;$A$1&amp;"_DATA'!R"&amp;$A39&amp;"C"&amp;BY$1,FALSE)</f>
        <v>#REF!</v>
      </c>
      <c r="BZ39" s="306" t="e" cm="1">
        <f t="array" aca="1" ref="BZ39" ca="1">INDIRECT("'"&amp;$A$1&amp;"_DATA'!R"&amp;$A39&amp;"C"&amp;BZ$1,FALSE)</f>
        <v>#REF!</v>
      </c>
      <c r="CA39" s="262" t="e">
        <f t="shared" ca="1" si="33"/>
        <v>#REF!</v>
      </c>
      <c r="CB39" s="306" t="e" cm="1">
        <f t="array" aca="1" ref="CB39" ca="1">INDIRECT("'"&amp;$A$1&amp;"_DATA'!R"&amp;$A39&amp;"C"&amp;CB$1,FALSE)</f>
        <v>#REF!</v>
      </c>
      <c r="CC39" s="263" t="e" cm="1">
        <f t="array" aca="1" ref="CC39" ca="1">INDIRECT("'"&amp;$A$1&amp;"_DATA'!R"&amp;$A39&amp;"C"&amp;CC$1,FALSE)</f>
        <v>#REF!</v>
      </c>
      <c r="CD39" s="302" t="e" cm="1">
        <f t="array" aca="1" ref="CD39" ca="1">INDIRECT("'"&amp;$A$1&amp;"_DATA'!R"&amp;$A39&amp;"C"&amp;CD$1,FALSE)</f>
        <v>#REF!</v>
      </c>
      <c r="CE39" s="260" t="e" cm="1">
        <f t="array" aca="1" ref="CE39" ca="1">INDIRECT("'"&amp;$A$1&amp;"_DATA'!R"&amp;$A39&amp;"C"&amp;CE$1,FALSE)</f>
        <v>#REF!</v>
      </c>
      <c r="CF39" s="296" t="e" cm="1">
        <f t="array" aca="1" ref="CF39" ca="1">INDIRECT("'"&amp;$A$1&amp;"_DATA'!R"&amp;$A39&amp;"C"&amp;CF$1,FALSE)</f>
        <v>#REF!</v>
      </c>
      <c r="CG39" s="306" t="e" cm="1">
        <f t="array" aca="1" ref="CG39" ca="1">INDIRECT("'"&amp;$A$1&amp;"_DATA'!R"&amp;$A39&amp;"C"&amp;CG$1,FALSE)</f>
        <v>#REF!</v>
      </c>
      <c r="CH39" s="262" t="e">
        <f t="shared" ca="1" si="34"/>
        <v>#REF!</v>
      </c>
      <c r="CI39" s="306" t="e" cm="1">
        <f t="array" aca="1" ref="CI39" ca="1">INDIRECT("'"&amp;$A$1&amp;"_DATA'!R"&amp;$A39&amp;"C"&amp;CI$1,FALSE)</f>
        <v>#REF!</v>
      </c>
      <c r="CJ39" s="263" t="e" cm="1">
        <f t="array" aca="1" ref="CJ39" ca="1">INDIRECT("'"&amp;$A$1&amp;"_DATA'!R"&amp;$A39&amp;"C"&amp;CJ$1,FALSE)</f>
        <v>#REF!</v>
      </c>
      <c r="CK39" s="302" t="e" cm="1">
        <f t="array" aca="1" ref="CK39" ca="1">INDIRECT("'"&amp;$A$1&amp;"_DATA'!R"&amp;$A39&amp;"C"&amp;CK$1,FALSE)</f>
        <v>#REF!</v>
      </c>
      <c r="CL39" s="260" t="e" cm="1">
        <f t="array" aca="1" ref="CL39" ca="1">INDIRECT("'"&amp;$A$1&amp;"_DATA'!R"&amp;$A39&amp;"C"&amp;CL$1,FALSE)</f>
        <v>#REF!</v>
      </c>
      <c r="CM39" s="296" t="e" cm="1">
        <f t="array" aca="1" ref="CM39" ca="1">INDIRECT("'"&amp;$A$1&amp;"_DATA'!R"&amp;$A39&amp;"C"&amp;CM$1,FALSE)</f>
        <v>#REF!</v>
      </c>
      <c r="CN39" s="306" t="e" cm="1">
        <f t="array" aca="1" ref="CN39" ca="1">INDIRECT("'"&amp;$A$1&amp;"_DATA'!R"&amp;$A39&amp;"C"&amp;CN$1,FALSE)</f>
        <v>#REF!</v>
      </c>
      <c r="CO39" s="262" t="e">
        <f t="shared" ca="1" si="35"/>
        <v>#REF!</v>
      </c>
      <c r="CP39" s="306" t="e" cm="1">
        <f t="array" aca="1" ref="CP39" ca="1">INDIRECT("'"&amp;$A$1&amp;"_DATA'!R"&amp;$A39&amp;"C"&amp;CP$1,FALSE)</f>
        <v>#REF!</v>
      </c>
      <c r="CQ39" s="263"/>
      <c r="CR39" s="322" t="s">
        <v>146</v>
      </c>
      <c r="CS39" s="343" t="e">
        <f ca="1">SUMIF(BW$26:CQ$26,CR37,BW59:CQ59)</f>
        <v>#REF!</v>
      </c>
      <c r="CT39" s="322" t="s">
        <v>146</v>
      </c>
      <c r="CU39" s="343" t="e">
        <f ca="1">BV39+CS39</f>
        <v>#REF!</v>
      </c>
      <c r="CV39" s="322" t="s">
        <v>146</v>
      </c>
      <c r="CW39" s="342" t="e">
        <f ca="1">AY39+CU39</f>
        <v>#REF!</v>
      </c>
      <c r="CX39" s="240"/>
    </row>
    <row r="40" spans="1:102" ht="16.5" outlineLevel="1" x14ac:dyDescent="0.15">
      <c r="A40" s="433">
        <v>29</v>
      </c>
      <c r="B40" s="2001"/>
      <c r="C40" s="259" t="s">
        <v>36</v>
      </c>
      <c r="D40" s="302" t="e" cm="1">
        <f t="array" aca="1" ref="D40" ca="1">INDIRECT("'"&amp;$A$1&amp;"_DATA'!R"&amp;$A40&amp;"C"&amp;D$1,FALSE)</f>
        <v>#REF!</v>
      </c>
      <c r="E40" s="260" t="e" cm="1">
        <f t="array" aca="1" ref="E40" ca="1">INDIRECT("'"&amp;$A$1&amp;"_DATA'!R"&amp;$A40&amp;"C"&amp;E$1,FALSE)</f>
        <v>#REF!</v>
      </c>
      <c r="F40" s="296" t="e" cm="1">
        <f t="array" aca="1" ref="F40" ca="1">INDIRECT("'"&amp;$A$1&amp;"_DATA'!R"&amp;$A40&amp;"C"&amp;F$1,FALSE)</f>
        <v>#REF!</v>
      </c>
      <c r="G40" s="306" t="e" cm="1">
        <f t="array" aca="1" ref="G40" ca="1">INDIRECT("'"&amp;$A$1&amp;"_DATA'!R"&amp;$A40&amp;"C"&amp;G$1,FALSE)</f>
        <v>#REF!</v>
      </c>
      <c r="H40" s="262" t="e">
        <f t="shared" ca="1" si="24"/>
        <v>#REF!</v>
      </c>
      <c r="I40" s="306" t="e" cm="1">
        <f t="array" aca="1" ref="I40" ca="1">INDIRECT("'"&amp;$A$1&amp;"_DATA'!R"&amp;$A40&amp;"C"&amp;I$1,FALSE)</f>
        <v>#REF!</v>
      </c>
      <c r="J40" s="263" t="e" cm="1">
        <f t="array" aca="1" ref="J40" ca="1">INDIRECT("'"&amp;$A$1&amp;"_DATA'!R"&amp;$A40&amp;"C"&amp;J$1,FALSE)</f>
        <v>#REF!</v>
      </c>
      <c r="K40" s="302" t="e" cm="1">
        <f t="array" aca="1" ref="K40" ca="1">INDIRECT("'"&amp;$A$1&amp;"_DATA'!R"&amp;$A40&amp;"C"&amp;K$1,FALSE)</f>
        <v>#REF!</v>
      </c>
      <c r="L40" s="260" t="e" cm="1">
        <f t="array" aca="1" ref="L40" ca="1">INDIRECT("'"&amp;$A$1&amp;"_DATA'!R"&amp;$A40&amp;"C"&amp;L$1,FALSE)</f>
        <v>#REF!</v>
      </c>
      <c r="M40" s="296" t="e" cm="1">
        <f t="array" aca="1" ref="M40" ca="1">INDIRECT("'"&amp;$A$1&amp;"_DATA'!R"&amp;$A40&amp;"C"&amp;M$1,FALSE)</f>
        <v>#REF!</v>
      </c>
      <c r="N40" s="306" t="e" cm="1">
        <f t="array" aca="1" ref="N40" ca="1">INDIRECT("'"&amp;$A$1&amp;"_DATA'!R"&amp;$A40&amp;"C"&amp;N$1,FALSE)</f>
        <v>#REF!</v>
      </c>
      <c r="O40" s="262" t="e">
        <f t="shared" ca="1" si="25"/>
        <v>#REF!</v>
      </c>
      <c r="P40" s="306" t="e" cm="1">
        <f t="array" aca="1" ref="P40" ca="1">INDIRECT("'"&amp;$A$1&amp;"_DATA'!R"&amp;$A40&amp;"C"&amp;P$1,FALSE)</f>
        <v>#REF!</v>
      </c>
      <c r="Q40" s="263" t="e" cm="1">
        <f t="array" aca="1" ref="Q40" ca="1">INDIRECT("'"&amp;$A$1&amp;"_DATA'!R"&amp;$A40&amp;"C"&amp;Q$1,FALSE)</f>
        <v>#REF!</v>
      </c>
      <c r="R40" s="302" t="e" cm="1">
        <f t="array" aca="1" ref="R40" ca="1">INDIRECT("'"&amp;$A$1&amp;"_DATA'!R"&amp;$A40&amp;"C"&amp;R$1,FALSE)</f>
        <v>#REF!</v>
      </c>
      <c r="S40" s="260" t="e" cm="1">
        <f t="array" aca="1" ref="S40" ca="1">INDIRECT("'"&amp;$A$1&amp;"_DATA'!R"&amp;$A40&amp;"C"&amp;S$1,FALSE)</f>
        <v>#REF!</v>
      </c>
      <c r="T40" s="296" t="e" cm="1">
        <f t="array" aca="1" ref="T40" ca="1">INDIRECT("'"&amp;$A$1&amp;"_DATA'!R"&amp;$A40&amp;"C"&amp;T$1,FALSE)</f>
        <v>#REF!</v>
      </c>
      <c r="U40" s="306" t="e" cm="1">
        <f t="array" aca="1" ref="U40" ca="1">INDIRECT("'"&amp;$A$1&amp;"_DATA'!R"&amp;$A40&amp;"C"&amp;U$1,FALSE)</f>
        <v>#REF!</v>
      </c>
      <c r="V40" s="262" t="e">
        <f t="shared" ca="1" si="26"/>
        <v>#REF!</v>
      </c>
      <c r="W40" s="306" t="e" cm="1">
        <f t="array" aca="1" ref="W40" ca="1">INDIRECT("'"&amp;$A$1&amp;"_DATA'!R"&amp;$A40&amp;"C"&amp;W$1,FALSE)</f>
        <v>#REF!</v>
      </c>
      <c r="X40" s="263"/>
      <c r="Y40" s="323" t="s">
        <v>143</v>
      </c>
      <c r="Z40" s="710" t="e">
        <f ca="1">ROUNDDOWN(Z39/Z38,4)</f>
        <v>#REF!</v>
      </c>
      <c r="AA40" s="324" t="e" cm="1">
        <f t="array" aca="1" ref="AA40" ca="1">INDIRECT("'"&amp;$A$1&amp;"_DATA'!R"&amp;$A40&amp;"C"&amp;AA$1,FALSE)</f>
        <v>#REF!</v>
      </c>
      <c r="AB40" s="260" t="e" cm="1">
        <f t="array" aca="1" ref="AB40" ca="1">INDIRECT("'"&amp;$A$1&amp;"_DATA'!R"&amp;$A40&amp;"C"&amp;AB$1,FALSE)</f>
        <v>#REF!</v>
      </c>
      <c r="AC40" s="296" t="e" cm="1">
        <f t="array" aca="1" ref="AC40" ca="1">INDIRECT("'"&amp;$A$1&amp;"_DATA'!R"&amp;$A40&amp;"C"&amp;AC$1,FALSE)</f>
        <v>#REF!</v>
      </c>
      <c r="AD40" s="306" t="e" cm="1">
        <f t="array" aca="1" ref="AD40" ca="1">INDIRECT("'"&amp;$A$1&amp;"_DATA'!R"&amp;$A40&amp;"C"&amp;AD$1,FALSE)</f>
        <v>#REF!</v>
      </c>
      <c r="AE40" s="262" t="e">
        <f t="shared" ca="1" si="27"/>
        <v>#REF!</v>
      </c>
      <c r="AF40" s="306" t="e" cm="1">
        <f t="array" aca="1" ref="AF40" ca="1">INDIRECT("'"&amp;$A$1&amp;"_DATA'!R"&amp;$A40&amp;"C"&amp;AF$1,FALSE)</f>
        <v>#REF!</v>
      </c>
      <c r="AG40" s="263" t="e" cm="1">
        <f t="array" aca="1" ref="AG40" ca="1">INDIRECT("'"&amp;$A$1&amp;"_DATA'!R"&amp;$A40&amp;"C"&amp;AG$1,FALSE)</f>
        <v>#REF!</v>
      </c>
      <c r="AH40" s="302" t="e" cm="1">
        <f t="array" aca="1" ref="AH40" ca="1">INDIRECT("'"&amp;$A$1&amp;"_DATA'!R"&amp;$A40&amp;"C"&amp;AH$1,FALSE)</f>
        <v>#REF!</v>
      </c>
      <c r="AI40" s="260" t="e" cm="1">
        <f t="array" aca="1" ref="AI40" ca="1">INDIRECT("'"&amp;$A$1&amp;"_DATA'!R"&amp;$A40&amp;"C"&amp;AI$1,FALSE)</f>
        <v>#REF!</v>
      </c>
      <c r="AJ40" s="296" t="e" cm="1">
        <f t="array" aca="1" ref="AJ40" ca="1">INDIRECT("'"&amp;$A$1&amp;"_DATA'!R"&amp;$A40&amp;"C"&amp;AJ$1,FALSE)</f>
        <v>#REF!</v>
      </c>
      <c r="AK40" s="306" t="e" cm="1">
        <f t="array" aca="1" ref="AK40" ca="1">INDIRECT("'"&amp;$A$1&amp;"_DATA'!R"&amp;$A40&amp;"C"&amp;AK$1,FALSE)</f>
        <v>#REF!</v>
      </c>
      <c r="AL40" s="262" t="e">
        <f t="shared" ca="1" si="28"/>
        <v>#REF!</v>
      </c>
      <c r="AM40" s="306" t="e" cm="1">
        <f t="array" aca="1" ref="AM40" ca="1">INDIRECT("'"&amp;$A$1&amp;"_DATA'!R"&amp;$A40&amp;"C"&amp;AM$1,FALSE)</f>
        <v>#REF!</v>
      </c>
      <c r="AN40" s="263" t="e" cm="1">
        <f t="array" aca="1" ref="AN40" ca="1">INDIRECT("'"&amp;$A$1&amp;"_DATA'!R"&amp;$A40&amp;"C"&amp;AN$1,FALSE)</f>
        <v>#REF!</v>
      </c>
      <c r="AO40" s="302" t="e" cm="1">
        <f t="array" aca="1" ref="AO40" ca="1">INDIRECT("'"&amp;$A$1&amp;"_DATA'!R"&amp;$A40&amp;"C"&amp;AO$1,FALSE)</f>
        <v>#REF!</v>
      </c>
      <c r="AP40" s="260" t="e" cm="1">
        <f t="array" aca="1" ref="AP40" ca="1">INDIRECT("'"&amp;$A$1&amp;"_DATA'!R"&amp;$A40&amp;"C"&amp;AP$1,FALSE)</f>
        <v>#REF!</v>
      </c>
      <c r="AQ40" s="296" t="e" cm="1">
        <f t="array" aca="1" ref="AQ40" ca="1">INDIRECT("'"&amp;$A$1&amp;"_DATA'!R"&amp;$A40&amp;"C"&amp;AQ$1,FALSE)</f>
        <v>#REF!</v>
      </c>
      <c r="AR40" s="306" t="e" cm="1">
        <f t="array" aca="1" ref="AR40" ca="1">INDIRECT("'"&amp;$A$1&amp;"_DATA'!R"&amp;$A40&amp;"C"&amp;AR$1,FALSE)</f>
        <v>#REF!</v>
      </c>
      <c r="AS40" s="262" t="e">
        <f t="shared" ca="1" si="29"/>
        <v>#REF!</v>
      </c>
      <c r="AT40" s="306" t="e" cm="1">
        <f t="array" aca="1" ref="AT40" ca="1">INDIRECT("'"&amp;$A$1&amp;"_DATA'!R"&amp;$A40&amp;"C"&amp;AT$1,FALSE)</f>
        <v>#REF!</v>
      </c>
      <c r="AU40" s="263"/>
      <c r="AV40" s="323" t="s">
        <v>143</v>
      </c>
      <c r="AW40" s="710" t="e">
        <f ca="1">ROUNDDOWN(AW39/AW38,4)</f>
        <v>#REF!</v>
      </c>
      <c r="AX40" s="323" t="s">
        <v>143</v>
      </c>
      <c r="AY40" s="710" t="e">
        <f ca="1">ROUNDDOWN(AY39/AY38,4)</f>
        <v>#REF!</v>
      </c>
      <c r="AZ40" s="302" t="e" cm="1">
        <f t="array" aca="1" ref="AZ40" ca="1">INDIRECT("'"&amp;$A$1&amp;"_DATA'!R"&amp;$A40&amp;"C"&amp;AZ$1,FALSE)</f>
        <v>#REF!</v>
      </c>
      <c r="BA40" s="260" t="e" cm="1">
        <f t="array" aca="1" ref="BA40" ca="1">INDIRECT("'"&amp;$A$1&amp;"_DATA'!R"&amp;$A40&amp;"C"&amp;BA$1,FALSE)</f>
        <v>#REF!</v>
      </c>
      <c r="BB40" s="296" t="e" cm="1">
        <f t="array" aca="1" ref="BB40" ca="1">INDIRECT("'"&amp;$A$1&amp;"_DATA'!R"&amp;$A40&amp;"C"&amp;BB$1,FALSE)</f>
        <v>#REF!</v>
      </c>
      <c r="BC40" s="306" t="e" cm="1">
        <f t="array" aca="1" ref="BC40" ca="1">INDIRECT("'"&amp;$A$1&amp;"_DATA'!R"&amp;$A40&amp;"C"&amp;BC$1,FALSE)</f>
        <v>#REF!</v>
      </c>
      <c r="BD40" s="262" t="e">
        <f t="shared" ca="1" si="30"/>
        <v>#REF!</v>
      </c>
      <c r="BE40" s="306" t="e" cm="1">
        <f t="array" aca="1" ref="BE40" ca="1">INDIRECT("'"&amp;$A$1&amp;"_DATA'!R"&amp;$A40&amp;"C"&amp;BE$1,FALSE)</f>
        <v>#REF!</v>
      </c>
      <c r="BF40" s="263" t="e" cm="1">
        <f t="array" aca="1" ref="BF40" ca="1">INDIRECT("'"&amp;$A$1&amp;"_DATA'!R"&amp;$A40&amp;"C"&amp;BF$1,FALSE)</f>
        <v>#REF!</v>
      </c>
      <c r="BG40" s="302" t="e" cm="1">
        <f t="array" aca="1" ref="BG40" ca="1">INDIRECT("'"&amp;$A$1&amp;"_DATA'!R"&amp;$A40&amp;"C"&amp;BG$1,FALSE)</f>
        <v>#REF!</v>
      </c>
      <c r="BH40" s="260" t="e" cm="1">
        <f t="array" aca="1" ref="BH40" ca="1">INDIRECT("'"&amp;$A$1&amp;"_DATA'!R"&amp;$A40&amp;"C"&amp;BH$1,FALSE)</f>
        <v>#REF!</v>
      </c>
      <c r="BI40" s="296" t="e" cm="1">
        <f t="array" aca="1" ref="BI40" ca="1">INDIRECT("'"&amp;$A$1&amp;"_DATA'!R"&amp;$A40&amp;"C"&amp;BI$1,FALSE)</f>
        <v>#REF!</v>
      </c>
      <c r="BJ40" s="306" t="e" cm="1">
        <f t="array" aca="1" ref="BJ40" ca="1">INDIRECT("'"&amp;$A$1&amp;"_DATA'!R"&amp;$A40&amp;"C"&amp;BJ$1,FALSE)</f>
        <v>#REF!</v>
      </c>
      <c r="BK40" s="262" t="e">
        <f t="shared" ca="1" si="31"/>
        <v>#REF!</v>
      </c>
      <c r="BL40" s="306" t="e" cm="1">
        <f t="array" aca="1" ref="BL40" ca="1">INDIRECT("'"&amp;$A$1&amp;"_DATA'!R"&amp;$A40&amp;"C"&amp;BL$1,FALSE)</f>
        <v>#REF!</v>
      </c>
      <c r="BM40" s="263" t="e" cm="1">
        <f t="array" aca="1" ref="BM40" ca="1">INDIRECT("'"&amp;$A$1&amp;"_DATA'!R"&amp;$A40&amp;"C"&amp;BM$1,FALSE)</f>
        <v>#REF!</v>
      </c>
      <c r="BN40" s="302" t="e" cm="1">
        <f t="array" aca="1" ref="BN40" ca="1">INDIRECT("'"&amp;$A$1&amp;"_DATA'!R"&amp;$A40&amp;"C"&amp;BN$1,FALSE)</f>
        <v>#REF!</v>
      </c>
      <c r="BO40" s="260" t="e" cm="1">
        <f t="array" aca="1" ref="BO40" ca="1">INDIRECT("'"&amp;$A$1&amp;"_DATA'!R"&amp;$A40&amp;"C"&amp;BO$1,FALSE)</f>
        <v>#REF!</v>
      </c>
      <c r="BP40" s="296" t="e" cm="1">
        <f t="array" aca="1" ref="BP40" ca="1">INDIRECT("'"&amp;$A$1&amp;"_DATA'!R"&amp;$A40&amp;"C"&amp;BP$1,FALSE)</f>
        <v>#REF!</v>
      </c>
      <c r="BQ40" s="306" t="e" cm="1">
        <f t="array" aca="1" ref="BQ40" ca="1">INDIRECT("'"&amp;$A$1&amp;"_DATA'!R"&amp;$A40&amp;"C"&amp;BQ$1,FALSE)</f>
        <v>#REF!</v>
      </c>
      <c r="BR40" s="262" t="e">
        <f t="shared" ca="1" si="32"/>
        <v>#REF!</v>
      </c>
      <c r="BS40" s="306" t="e" cm="1">
        <f t="array" aca="1" ref="BS40" ca="1">INDIRECT("'"&amp;$A$1&amp;"_DATA'!R"&amp;$A40&amp;"C"&amp;BS$1,FALSE)</f>
        <v>#REF!</v>
      </c>
      <c r="BT40" s="263"/>
      <c r="BU40" s="323" t="s">
        <v>143</v>
      </c>
      <c r="BV40" s="710" t="e">
        <f ca="1">ROUNDDOWN(BV39/BV38,4)</f>
        <v>#REF!</v>
      </c>
      <c r="BW40" s="302" t="e" cm="1">
        <f t="array" aca="1" ref="BW40" ca="1">INDIRECT("'"&amp;$A$1&amp;"_DATA'!R"&amp;$A40&amp;"C"&amp;BW$1,FALSE)</f>
        <v>#REF!</v>
      </c>
      <c r="BX40" s="260" t="e" cm="1">
        <f t="array" aca="1" ref="BX40" ca="1">INDIRECT("'"&amp;$A$1&amp;"_DATA'!R"&amp;$A40&amp;"C"&amp;BX$1,FALSE)</f>
        <v>#REF!</v>
      </c>
      <c r="BY40" s="296" t="e" cm="1">
        <f t="array" aca="1" ref="BY40" ca="1">INDIRECT("'"&amp;$A$1&amp;"_DATA'!R"&amp;$A40&amp;"C"&amp;BY$1,FALSE)</f>
        <v>#REF!</v>
      </c>
      <c r="BZ40" s="306" t="e" cm="1">
        <f t="array" aca="1" ref="BZ40" ca="1">INDIRECT("'"&amp;$A$1&amp;"_DATA'!R"&amp;$A40&amp;"C"&amp;BZ$1,FALSE)</f>
        <v>#REF!</v>
      </c>
      <c r="CA40" s="262" t="e">
        <f t="shared" ca="1" si="33"/>
        <v>#REF!</v>
      </c>
      <c r="CB40" s="306" t="e" cm="1">
        <f t="array" aca="1" ref="CB40" ca="1">INDIRECT("'"&amp;$A$1&amp;"_DATA'!R"&amp;$A40&amp;"C"&amp;CB$1,FALSE)</f>
        <v>#REF!</v>
      </c>
      <c r="CC40" s="263" t="e" cm="1">
        <f t="array" aca="1" ref="CC40" ca="1">INDIRECT("'"&amp;$A$1&amp;"_DATA'!R"&amp;$A40&amp;"C"&amp;CC$1,FALSE)</f>
        <v>#REF!</v>
      </c>
      <c r="CD40" s="302" t="e" cm="1">
        <f t="array" aca="1" ref="CD40" ca="1">INDIRECT("'"&amp;$A$1&amp;"_DATA'!R"&amp;$A40&amp;"C"&amp;CD$1,FALSE)</f>
        <v>#REF!</v>
      </c>
      <c r="CE40" s="260" t="e" cm="1">
        <f t="array" aca="1" ref="CE40" ca="1">INDIRECT("'"&amp;$A$1&amp;"_DATA'!R"&amp;$A40&amp;"C"&amp;CE$1,FALSE)</f>
        <v>#REF!</v>
      </c>
      <c r="CF40" s="296" t="e" cm="1">
        <f t="array" aca="1" ref="CF40" ca="1">INDIRECT("'"&amp;$A$1&amp;"_DATA'!R"&amp;$A40&amp;"C"&amp;CF$1,FALSE)</f>
        <v>#REF!</v>
      </c>
      <c r="CG40" s="306" t="e" cm="1">
        <f t="array" aca="1" ref="CG40" ca="1">INDIRECT("'"&amp;$A$1&amp;"_DATA'!R"&amp;$A40&amp;"C"&amp;CG$1,FALSE)</f>
        <v>#REF!</v>
      </c>
      <c r="CH40" s="262" t="e">
        <f t="shared" ca="1" si="34"/>
        <v>#REF!</v>
      </c>
      <c r="CI40" s="306" t="e" cm="1">
        <f t="array" aca="1" ref="CI40" ca="1">INDIRECT("'"&amp;$A$1&amp;"_DATA'!R"&amp;$A40&amp;"C"&amp;CI$1,FALSE)</f>
        <v>#REF!</v>
      </c>
      <c r="CJ40" s="263" t="e" cm="1">
        <f t="array" aca="1" ref="CJ40" ca="1">INDIRECT("'"&amp;$A$1&amp;"_DATA'!R"&amp;$A40&amp;"C"&amp;CJ$1,FALSE)</f>
        <v>#REF!</v>
      </c>
      <c r="CK40" s="302" t="e" cm="1">
        <f t="array" aca="1" ref="CK40" ca="1">INDIRECT("'"&amp;$A$1&amp;"_DATA'!R"&amp;$A40&amp;"C"&amp;CK$1,FALSE)</f>
        <v>#REF!</v>
      </c>
      <c r="CL40" s="260" t="e" cm="1">
        <f t="array" aca="1" ref="CL40" ca="1">INDIRECT("'"&amp;$A$1&amp;"_DATA'!R"&amp;$A40&amp;"C"&amp;CL$1,FALSE)</f>
        <v>#REF!</v>
      </c>
      <c r="CM40" s="296" t="e" cm="1">
        <f t="array" aca="1" ref="CM40" ca="1">INDIRECT("'"&amp;$A$1&amp;"_DATA'!R"&amp;$A40&amp;"C"&amp;CM$1,FALSE)</f>
        <v>#REF!</v>
      </c>
      <c r="CN40" s="306" t="e" cm="1">
        <f t="array" aca="1" ref="CN40" ca="1">INDIRECT("'"&amp;$A$1&amp;"_DATA'!R"&amp;$A40&amp;"C"&amp;CN$1,FALSE)</f>
        <v>#REF!</v>
      </c>
      <c r="CO40" s="262" t="e">
        <f t="shared" ca="1" si="35"/>
        <v>#REF!</v>
      </c>
      <c r="CP40" s="306" t="e" cm="1">
        <f t="array" aca="1" ref="CP40" ca="1">INDIRECT("'"&amp;$A$1&amp;"_DATA'!R"&amp;$A40&amp;"C"&amp;CP$1,FALSE)</f>
        <v>#REF!</v>
      </c>
      <c r="CQ40" s="263"/>
      <c r="CR40" s="323" t="s">
        <v>143</v>
      </c>
      <c r="CS40" s="710" t="e">
        <f ca="1">ROUNDDOWN(CS39/CS38,4)</f>
        <v>#REF!</v>
      </c>
      <c r="CT40" s="323" t="s">
        <v>143</v>
      </c>
      <c r="CU40" s="710" t="e">
        <f ca="1">ROUNDDOWN(CU39/CU38,4)</f>
        <v>#REF!</v>
      </c>
      <c r="CV40" s="323" t="s">
        <v>143</v>
      </c>
      <c r="CW40" s="710" t="e">
        <f ca="1">ROUNDDOWN(CW39/CW38,4)</f>
        <v>#REF!</v>
      </c>
      <c r="CX40" s="240"/>
    </row>
    <row r="41" spans="1:102" ht="16.5" outlineLevel="1" x14ac:dyDescent="0.15">
      <c r="A41" s="433">
        <v>30</v>
      </c>
      <c r="B41" s="2001"/>
      <c r="C41" s="259" t="s">
        <v>37</v>
      </c>
      <c r="D41" s="302" t="e" cm="1">
        <f t="array" aca="1" ref="D41" ca="1">INDIRECT("'"&amp;$A$1&amp;"_DATA'!R"&amp;$A41&amp;"C"&amp;D$1,FALSE)</f>
        <v>#REF!</v>
      </c>
      <c r="E41" s="260" t="e" cm="1">
        <f t="array" aca="1" ref="E41" ca="1">INDIRECT("'"&amp;$A$1&amp;"_DATA'!R"&amp;$A41&amp;"C"&amp;E$1,FALSE)</f>
        <v>#REF!</v>
      </c>
      <c r="F41" s="296" t="e" cm="1">
        <f t="array" aca="1" ref="F41" ca="1">INDIRECT("'"&amp;$A$1&amp;"_DATA'!R"&amp;$A41&amp;"C"&amp;F$1,FALSE)</f>
        <v>#REF!</v>
      </c>
      <c r="G41" s="306" t="e" cm="1">
        <f t="array" aca="1" ref="G41" ca="1">INDIRECT("'"&amp;$A$1&amp;"_DATA'!R"&amp;$A41&amp;"C"&amp;G$1,FALSE)</f>
        <v>#REF!</v>
      </c>
      <c r="H41" s="262" t="e">
        <f t="shared" ca="1" si="24"/>
        <v>#REF!</v>
      </c>
      <c r="I41" s="306" t="e" cm="1">
        <f t="array" aca="1" ref="I41" ca="1">INDIRECT("'"&amp;$A$1&amp;"_DATA'!R"&amp;$A41&amp;"C"&amp;I$1,FALSE)</f>
        <v>#REF!</v>
      </c>
      <c r="J41" s="263" t="e" cm="1">
        <f t="array" aca="1" ref="J41" ca="1">INDIRECT("'"&amp;$A$1&amp;"_DATA'!R"&amp;$A41&amp;"C"&amp;J$1,FALSE)</f>
        <v>#REF!</v>
      </c>
      <c r="K41" s="302" t="e" cm="1">
        <f t="array" aca="1" ref="K41" ca="1">INDIRECT("'"&amp;$A$1&amp;"_DATA'!R"&amp;$A41&amp;"C"&amp;K$1,FALSE)</f>
        <v>#REF!</v>
      </c>
      <c r="L41" s="260" t="e" cm="1">
        <f t="array" aca="1" ref="L41" ca="1">INDIRECT("'"&amp;$A$1&amp;"_DATA'!R"&amp;$A41&amp;"C"&amp;L$1,FALSE)</f>
        <v>#REF!</v>
      </c>
      <c r="M41" s="296" t="e" cm="1">
        <f t="array" aca="1" ref="M41" ca="1">INDIRECT("'"&amp;$A$1&amp;"_DATA'!R"&amp;$A41&amp;"C"&amp;M$1,FALSE)</f>
        <v>#REF!</v>
      </c>
      <c r="N41" s="306" t="e" cm="1">
        <f t="array" aca="1" ref="N41" ca="1">INDIRECT("'"&amp;$A$1&amp;"_DATA'!R"&amp;$A41&amp;"C"&amp;N$1,FALSE)</f>
        <v>#REF!</v>
      </c>
      <c r="O41" s="262" t="e">
        <f t="shared" ca="1" si="25"/>
        <v>#REF!</v>
      </c>
      <c r="P41" s="306" t="e" cm="1">
        <f t="array" aca="1" ref="P41" ca="1">INDIRECT("'"&amp;$A$1&amp;"_DATA'!R"&amp;$A41&amp;"C"&amp;P$1,FALSE)</f>
        <v>#REF!</v>
      </c>
      <c r="Q41" s="263" t="e" cm="1">
        <f t="array" aca="1" ref="Q41" ca="1">INDIRECT("'"&amp;$A$1&amp;"_DATA'!R"&amp;$A41&amp;"C"&amp;Q$1,FALSE)</f>
        <v>#REF!</v>
      </c>
      <c r="R41" s="302" t="e" cm="1">
        <f t="array" aca="1" ref="R41" ca="1">INDIRECT("'"&amp;$A$1&amp;"_DATA'!R"&amp;$A41&amp;"C"&amp;R$1,FALSE)</f>
        <v>#REF!</v>
      </c>
      <c r="S41" s="260" t="e" cm="1">
        <f t="array" aca="1" ref="S41" ca="1">INDIRECT("'"&amp;$A$1&amp;"_DATA'!R"&amp;$A41&amp;"C"&amp;S$1,FALSE)</f>
        <v>#REF!</v>
      </c>
      <c r="T41" s="296" t="e" cm="1">
        <f t="array" aca="1" ref="T41" ca="1">INDIRECT("'"&amp;$A$1&amp;"_DATA'!R"&amp;$A41&amp;"C"&amp;T$1,FALSE)</f>
        <v>#REF!</v>
      </c>
      <c r="U41" s="306" t="e" cm="1">
        <f t="array" aca="1" ref="U41" ca="1">INDIRECT("'"&amp;$A$1&amp;"_DATA'!R"&amp;$A41&amp;"C"&amp;U$1,FALSE)</f>
        <v>#REF!</v>
      </c>
      <c r="V41" s="262" t="e">
        <f t="shared" ca="1" si="26"/>
        <v>#REF!</v>
      </c>
      <c r="W41" s="306" t="e" cm="1">
        <f t="array" aca="1" ref="W41" ca="1">INDIRECT("'"&amp;$A$1&amp;"_DATA'!R"&amp;$A41&amp;"C"&amp;W$1,FALSE)</f>
        <v>#REF!</v>
      </c>
      <c r="X41" s="263"/>
      <c r="Y41" s="383"/>
      <c r="Z41" s="404"/>
      <c r="AA41" s="324" t="e" cm="1">
        <f t="array" aca="1" ref="AA41" ca="1">INDIRECT("'"&amp;$A$1&amp;"_DATA'!R"&amp;$A41&amp;"C"&amp;AA$1,FALSE)</f>
        <v>#REF!</v>
      </c>
      <c r="AB41" s="260" t="e" cm="1">
        <f t="array" aca="1" ref="AB41" ca="1">INDIRECT("'"&amp;$A$1&amp;"_DATA'!R"&amp;$A41&amp;"C"&amp;AB$1,FALSE)</f>
        <v>#REF!</v>
      </c>
      <c r="AC41" s="296" t="e" cm="1">
        <f t="array" aca="1" ref="AC41" ca="1">INDIRECT("'"&amp;$A$1&amp;"_DATA'!R"&amp;$A41&amp;"C"&amp;AC$1,FALSE)</f>
        <v>#REF!</v>
      </c>
      <c r="AD41" s="306" t="e" cm="1">
        <f t="array" aca="1" ref="AD41" ca="1">INDIRECT("'"&amp;$A$1&amp;"_DATA'!R"&amp;$A41&amp;"C"&amp;AD$1,FALSE)</f>
        <v>#REF!</v>
      </c>
      <c r="AE41" s="262" t="e">
        <f t="shared" ca="1" si="27"/>
        <v>#REF!</v>
      </c>
      <c r="AF41" s="306" t="e" cm="1">
        <f t="array" aca="1" ref="AF41" ca="1">INDIRECT("'"&amp;$A$1&amp;"_DATA'!R"&amp;$A41&amp;"C"&amp;AF$1,FALSE)</f>
        <v>#REF!</v>
      </c>
      <c r="AG41" s="263" t="e" cm="1">
        <f t="array" aca="1" ref="AG41" ca="1">INDIRECT("'"&amp;$A$1&amp;"_DATA'!R"&amp;$A41&amp;"C"&amp;AG$1,FALSE)</f>
        <v>#REF!</v>
      </c>
      <c r="AH41" s="302" t="e" cm="1">
        <f t="array" aca="1" ref="AH41" ca="1">INDIRECT("'"&amp;$A$1&amp;"_DATA'!R"&amp;$A41&amp;"C"&amp;AH$1,FALSE)</f>
        <v>#REF!</v>
      </c>
      <c r="AI41" s="260" t="e" cm="1">
        <f t="array" aca="1" ref="AI41" ca="1">INDIRECT("'"&amp;$A$1&amp;"_DATA'!R"&amp;$A41&amp;"C"&amp;AI$1,FALSE)</f>
        <v>#REF!</v>
      </c>
      <c r="AJ41" s="296" t="e" cm="1">
        <f t="array" aca="1" ref="AJ41" ca="1">INDIRECT("'"&amp;$A$1&amp;"_DATA'!R"&amp;$A41&amp;"C"&amp;AJ$1,FALSE)</f>
        <v>#REF!</v>
      </c>
      <c r="AK41" s="306" t="e" cm="1">
        <f t="array" aca="1" ref="AK41" ca="1">INDIRECT("'"&amp;$A$1&amp;"_DATA'!R"&amp;$A41&amp;"C"&amp;AK$1,FALSE)</f>
        <v>#REF!</v>
      </c>
      <c r="AL41" s="262" t="e">
        <f t="shared" ca="1" si="28"/>
        <v>#REF!</v>
      </c>
      <c r="AM41" s="306" t="e" cm="1">
        <f t="array" aca="1" ref="AM41" ca="1">INDIRECT("'"&amp;$A$1&amp;"_DATA'!R"&amp;$A41&amp;"C"&amp;AM$1,FALSE)</f>
        <v>#REF!</v>
      </c>
      <c r="AN41" s="263" t="e" cm="1">
        <f t="array" aca="1" ref="AN41" ca="1">INDIRECT("'"&amp;$A$1&amp;"_DATA'!R"&amp;$A41&amp;"C"&amp;AN$1,FALSE)</f>
        <v>#REF!</v>
      </c>
      <c r="AO41" s="302" t="e" cm="1">
        <f t="array" aca="1" ref="AO41" ca="1">INDIRECT("'"&amp;$A$1&amp;"_DATA'!R"&amp;$A41&amp;"C"&amp;AO$1,FALSE)</f>
        <v>#REF!</v>
      </c>
      <c r="AP41" s="260" t="e" cm="1">
        <f t="array" aca="1" ref="AP41" ca="1">INDIRECT("'"&amp;$A$1&amp;"_DATA'!R"&amp;$A41&amp;"C"&amp;AP$1,FALSE)</f>
        <v>#REF!</v>
      </c>
      <c r="AQ41" s="296" t="e" cm="1">
        <f t="array" aca="1" ref="AQ41" ca="1">INDIRECT("'"&amp;$A$1&amp;"_DATA'!R"&amp;$A41&amp;"C"&amp;AQ$1,FALSE)</f>
        <v>#REF!</v>
      </c>
      <c r="AR41" s="306" t="e" cm="1">
        <f t="array" aca="1" ref="AR41" ca="1">INDIRECT("'"&amp;$A$1&amp;"_DATA'!R"&amp;$A41&amp;"C"&amp;AR$1,FALSE)</f>
        <v>#REF!</v>
      </c>
      <c r="AS41" s="262" t="e">
        <f t="shared" ca="1" si="29"/>
        <v>#REF!</v>
      </c>
      <c r="AT41" s="306" t="e" cm="1">
        <f t="array" aca="1" ref="AT41" ca="1">INDIRECT("'"&amp;$A$1&amp;"_DATA'!R"&amp;$A41&amp;"C"&amp;AT$1,FALSE)</f>
        <v>#REF!</v>
      </c>
      <c r="AU41" s="263"/>
      <c r="AV41" s="383"/>
      <c r="AW41" s="404"/>
      <c r="AX41" s="383"/>
      <c r="AY41" s="404"/>
      <c r="AZ41" s="302" t="e" cm="1">
        <f t="array" aca="1" ref="AZ41" ca="1">INDIRECT("'"&amp;$A$1&amp;"_DATA'!R"&amp;$A41&amp;"C"&amp;AZ$1,FALSE)</f>
        <v>#REF!</v>
      </c>
      <c r="BA41" s="260" t="e" cm="1">
        <f t="array" aca="1" ref="BA41" ca="1">INDIRECT("'"&amp;$A$1&amp;"_DATA'!R"&amp;$A41&amp;"C"&amp;BA$1,FALSE)</f>
        <v>#REF!</v>
      </c>
      <c r="BB41" s="296" t="e" cm="1">
        <f t="array" aca="1" ref="BB41" ca="1">INDIRECT("'"&amp;$A$1&amp;"_DATA'!R"&amp;$A41&amp;"C"&amp;BB$1,FALSE)</f>
        <v>#REF!</v>
      </c>
      <c r="BC41" s="306" t="e" cm="1">
        <f t="array" aca="1" ref="BC41" ca="1">INDIRECT("'"&amp;$A$1&amp;"_DATA'!R"&amp;$A41&amp;"C"&amp;BC$1,FALSE)</f>
        <v>#REF!</v>
      </c>
      <c r="BD41" s="262" t="e">
        <f t="shared" ca="1" si="30"/>
        <v>#REF!</v>
      </c>
      <c r="BE41" s="306" t="e" cm="1">
        <f t="array" aca="1" ref="BE41" ca="1">INDIRECT("'"&amp;$A$1&amp;"_DATA'!R"&amp;$A41&amp;"C"&amp;BE$1,FALSE)</f>
        <v>#REF!</v>
      </c>
      <c r="BF41" s="263" t="e" cm="1">
        <f t="array" aca="1" ref="BF41" ca="1">INDIRECT("'"&amp;$A$1&amp;"_DATA'!R"&amp;$A41&amp;"C"&amp;BF$1,FALSE)</f>
        <v>#REF!</v>
      </c>
      <c r="BG41" s="302" t="e" cm="1">
        <f t="array" aca="1" ref="BG41" ca="1">INDIRECT("'"&amp;$A$1&amp;"_DATA'!R"&amp;$A41&amp;"C"&amp;BG$1,FALSE)</f>
        <v>#REF!</v>
      </c>
      <c r="BH41" s="260" t="e" cm="1">
        <f t="array" aca="1" ref="BH41" ca="1">INDIRECT("'"&amp;$A$1&amp;"_DATA'!R"&amp;$A41&amp;"C"&amp;BH$1,FALSE)</f>
        <v>#REF!</v>
      </c>
      <c r="BI41" s="296" t="e" cm="1">
        <f t="array" aca="1" ref="BI41" ca="1">INDIRECT("'"&amp;$A$1&amp;"_DATA'!R"&amp;$A41&amp;"C"&amp;BI$1,FALSE)</f>
        <v>#REF!</v>
      </c>
      <c r="BJ41" s="306" t="e" cm="1">
        <f t="array" aca="1" ref="BJ41" ca="1">INDIRECT("'"&amp;$A$1&amp;"_DATA'!R"&amp;$A41&amp;"C"&amp;BJ$1,FALSE)</f>
        <v>#REF!</v>
      </c>
      <c r="BK41" s="262" t="e">
        <f t="shared" ca="1" si="31"/>
        <v>#REF!</v>
      </c>
      <c r="BL41" s="306" t="e" cm="1">
        <f t="array" aca="1" ref="BL41" ca="1">INDIRECT("'"&amp;$A$1&amp;"_DATA'!R"&amp;$A41&amp;"C"&amp;BL$1,FALSE)</f>
        <v>#REF!</v>
      </c>
      <c r="BM41" s="263" t="e" cm="1">
        <f t="array" aca="1" ref="BM41" ca="1">INDIRECT("'"&amp;$A$1&amp;"_DATA'!R"&amp;$A41&amp;"C"&amp;BM$1,FALSE)</f>
        <v>#REF!</v>
      </c>
      <c r="BN41" s="302" t="e" cm="1">
        <f t="array" aca="1" ref="BN41" ca="1">INDIRECT("'"&amp;$A$1&amp;"_DATA'!R"&amp;$A41&amp;"C"&amp;BN$1,FALSE)</f>
        <v>#REF!</v>
      </c>
      <c r="BO41" s="260" t="e" cm="1">
        <f t="array" aca="1" ref="BO41" ca="1">INDIRECT("'"&amp;$A$1&amp;"_DATA'!R"&amp;$A41&amp;"C"&amp;BO$1,FALSE)</f>
        <v>#REF!</v>
      </c>
      <c r="BP41" s="296" t="e" cm="1">
        <f t="array" aca="1" ref="BP41" ca="1">INDIRECT("'"&amp;$A$1&amp;"_DATA'!R"&amp;$A41&amp;"C"&amp;BP$1,FALSE)</f>
        <v>#REF!</v>
      </c>
      <c r="BQ41" s="306" t="e" cm="1">
        <f t="array" aca="1" ref="BQ41" ca="1">INDIRECT("'"&amp;$A$1&amp;"_DATA'!R"&amp;$A41&amp;"C"&amp;BQ$1,FALSE)</f>
        <v>#REF!</v>
      </c>
      <c r="BR41" s="262" t="e">
        <f t="shared" ca="1" si="32"/>
        <v>#REF!</v>
      </c>
      <c r="BS41" s="306" t="e" cm="1">
        <f t="array" aca="1" ref="BS41" ca="1">INDIRECT("'"&amp;$A$1&amp;"_DATA'!R"&amp;$A41&amp;"C"&amp;BS$1,FALSE)</f>
        <v>#REF!</v>
      </c>
      <c r="BT41" s="263"/>
      <c r="BU41" s="383"/>
      <c r="BV41" s="404"/>
      <c r="BW41" s="302" t="e" cm="1">
        <f t="array" aca="1" ref="BW41" ca="1">INDIRECT("'"&amp;$A$1&amp;"_DATA'!R"&amp;$A41&amp;"C"&amp;BW$1,FALSE)</f>
        <v>#REF!</v>
      </c>
      <c r="BX41" s="260" t="e" cm="1">
        <f t="array" aca="1" ref="BX41" ca="1">INDIRECT("'"&amp;$A$1&amp;"_DATA'!R"&amp;$A41&amp;"C"&amp;BX$1,FALSE)</f>
        <v>#REF!</v>
      </c>
      <c r="BY41" s="296" t="e" cm="1">
        <f t="array" aca="1" ref="BY41" ca="1">INDIRECT("'"&amp;$A$1&amp;"_DATA'!R"&amp;$A41&amp;"C"&amp;BY$1,FALSE)</f>
        <v>#REF!</v>
      </c>
      <c r="BZ41" s="306" t="e" cm="1">
        <f t="array" aca="1" ref="BZ41" ca="1">INDIRECT("'"&amp;$A$1&amp;"_DATA'!R"&amp;$A41&amp;"C"&amp;BZ$1,FALSE)</f>
        <v>#REF!</v>
      </c>
      <c r="CA41" s="262" t="e">
        <f t="shared" ca="1" si="33"/>
        <v>#REF!</v>
      </c>
      <c r="CB41" s="306" t="e" cm="1">
        <f t="array" aca="1" ref="CB41" ca="1">INDIRECT("'"&amp;$A$1&amp;"_DATA'!R"&amp;$A41&amp;"C"&amp;CB$1,FALSE)</f>
        <v>#REF!</v>
      </c>
      <c r="CC41" s="263" t="e" cm="1">
        <f t="array" aca="1" ref="CC41" ca="1">INDIRECT("'"&amp;$A$1&amp;"_DATA'!R"&amp;$A41&amp;"C"&amp;CC$1,FALSE)</f>
        <v>#REF!</v>
      </c>
      <c r="CD41" s="302" t="e" cm="1">
        <f t="array" aca="1" ref="CD41" ca="1">INDIRECT("'"&amp;$A$1&amp;"_DATA'!R"&amp;$A41&amp;"C"&amp;CD$1,FALSE)</f>
        <v>#REF!</v>
      </c>
      <c r="CE41" s="260" t="e" cm="1">
        <f t="array" aca="1" ref="CE41" ca="1">INDIRECT("'"&amp;$A$1&amp;"_DATA'!R"&amp;$A41&amp;"C"&amp;CE$1,FALSE)</f>
        <v>#REF!</v>
      </c>
      <c r="CF41" s="296" t="e" cm="1">
        <f t="array" aca="1" ref="CF41" ca="1">INDIRECT("'"&amp;$A$1&amp;"_DATA'!R"&amp;$A41&amp;"C"&amp;CF$1,FALSE)</f>
        <v>#REF!</v>
      </c>
      <c r="CG41" s="306" t="e" cm="1">
        <f t="array" aca="1" ref="CG41" ca="1">INDIRECT("'"&amp;$A$1&amp;"_DATA'!R"&amp;$A41&amp;"C"&amp;CG$1,FALSE)</f>
        <v>#REF!</v>
      </c>
      <c r="CH41" s="262" t="e">
        <f t="shared" ca="1" si="34"/>
        <v>#REF!</v>
      </c>
      <c r="CI41" s="306" t="e" cm="1">
        <f t="array" aca="1" ref="CI41" ca="1">INDIRECT("'"&amp;$A$1&amp;"_DATA'!R"&amp;$A41&amp;"C"&amp;CI$1,FALSE)</f>
        <v>#REF!</v>
      </c>
      <c r="CJ41" s="263" t="e" cm="1">
        <f t="array" aca="1" ref="CJ41" ca="1">INDIRECT("'"&amp;$A$1&amp;"_DATA'!R"&amp;$A41&amp;"C"&amp;CJ$1,FALSE)</f>
        <v>#REF!</v>
      </c>
      <c r="CK41" s="302" t="e" cm="1">
        <f t="array" aca="1" ref="CK41" ca="1">INDIRECT("'"&amp;$A$1&amp;"_DATA'!R"&amp;$A41&amp;"C"&amp;CK$1,FALSE)</f>
        <v>#REF!</v>
      </c>
      <c r="CL41" s="260" t="e" cm="1">
        <f t="array" aca="1" ref="CL41" ca="1">INDIRECT("'"&amp;$A$1&amp;"_DATA'!R"&amp;$A41&amp;"C"&amp;CL$1,FALSE)</f>
        <v>#REF!</v>
      </c>
      <c r="CM41" s="296" t="e" cm="1">
        <f t="array" aca="1" ref="CM41" ca="1">INDIRECT("'"&amp;$A$1&amp;"_DATA'!R"&amp;$A41&amp;"C"&amp;CM$1,FALSE)</f>
        <v>#REF!</v>
      </c>
      <c r="CN41" s="306" t="e" cm="1">
        <f t="array" aca="1" ref="CN41" ca="1">INDIRECT("'"&amp;$A$1&amp;"_DATA'!R"&amp;$A41&amp;"C"&amp;CN$1,FALSE)</f>
        <v>#REF!</v>
      </c>
      <c r="CO41" s="262" t="e">
        <f t="shared" ca="1" si="35"/>
        <v>#REF!</v>
      </c>
      <c r="CP41" s="306" t="e" cm="1">
        <f t="array" aca="1" ref="CP41" ca="1">INDIRECT("'"&amp;$A$1&amp;"_DATA'!R"&amp;$A41&amp;"C"&amp;CP$1,FALSE)</f>
        <v>#REF!</v>
      </c>
      <c r="CQ41" s="263"/>
      <c r="CR41" s="383"/>
      <c r="CS41" s="404"/>
      <c r="CT41" s="383"/>
      <c r="CU41" s="404"/>
      <c r="CV41" s="383"/>
      <c r="CW41" s="404"/>
      <c r="CX41" s="240"/>
    </row>
    <row r="42" spans="1:102" ht="16.5" customHeight="1" outlineLevel="1" x14ac:dyDescent="0.15">
      <c r="A42" s="433">
        <v>31</v>
      </c>
      <c r="B42" s="2001"/>
      <c r="C42" s="259" t="s">
        <v>38</v>
      </c>
      <c r="D42" s="302" t="e" cm="1">
        <f t="array" aca="1" ref="D42" ca="1">INDIRECT("'"&amp;$A$1&amp;"_DATA'!R"&amp;$A42&amp;"C"&amp;D$1,FALSE)</f>
        <v>#REF!</v>
      </c>
      <c r="E42" s="260" t="e" cm="1">
        <f t="array" aca="1" ref="E42" ca="1">INDIRECT("'"&amp;$A$1&amp;"_DATA'!R"&amp;$A42&amp;"C"&amp;E$1,FALSE)</f>
        <v>#REF!</v>
      </c>
      <c r="F42" s="296" t="e" cm="1">
        <f t="array" aca="1" ref="F42" ca="1">INDIRECT("'"&amp;$A$1&amp;"_DATA'!R"&amp;$A42&amp;"C"&amp;F$1,FALSE)</f>
        <v>#REF!</v>
      </c>
      <c r="G42" s="306" t="e" cm="1">
        <f t="array" aca="1" ref="G42" ca="1">INDIRECT("'"&amp;$A$1&amp;"_DATA'!R"&amp;$A42&amp;"C"&amp;G$1,FALSE)</f>
        <v>#REF!</v>
      </c>
      <c r="H42" s="262" t="e">
        <f t="shared" ca="1" si="24"/>
        <v>#REF!</v>
      </c>
      <c r="I42" s="306" t="e" cm="1">
        <f t="array" aca="1" ref="I42" ca="1">INDIRECT("'"&amp;$A$1&amp;"_DATA'!R"&amp;$A42&amp;"C"&amp;I$1,FALSE)</f>
        <v>#REF!</v>
      </c>
      <c r="J42" s="263" t="e" cm="1">
        <f t="array" aca="1" ref="J42" ca="1">INDIRECT("'"&amp;$A$1&amp;"_DATA'!R"&amp;$A42&amp;"C"&amp;J$1,FALSE)</f>
        <v>#REF!</v>
      </c>
      <c r="K42" s="302" t="e" cm="1">
        <f t="array" aca="1" ref="K42" ca="1">INDIRECT("'"&amp;$A$1&amp;"_DATA'!R"&amp;$A42&amp;"C"&amp;K$1,FALSE)</f>
        <v>#REF!</v>
      </c>
      <c r="L42" s="260" t="e" cm="1">
        <f t="array" aca="1" ref="L42" ca="1">INDIRECT("'"&amp;$A$1&amp;"_DATA'!R"&amp;$A42&amp;"C"&amp;L$1,FALSE)</f>
        <v>#REF!</v>
      </c>
      <c r="M42" s="296" t="e" cm="1">
        <f t="array" aca="1" ref="M42" ca="1">INDIRECT("'"&amp;$A$1&amp;"_DATA'!R"&amp;$A42&amp;"C"&amp;M$1,FALSE)</f>
        <v>#REF!</v>
      </c>
      <c r="N42" s="306" t="e" cm="1">
        <f t="array" aca="1" ref="N42" ca="1">INDIRECT("'"&amp;$A$1&amp;"_DATA'!R"&amp;$A42&amp;"C"&amp;N$1,FALSE)</f>
        <v>#REF!</v>
      </c>
      <c r="O42" s="262" t="e">
        <f t="shared" ca="1" si="25"/>
        <v>#REF!</v>
      </c>
      <c r="P42" s="306" t="e" cm="1">
        <f t="array" aca="1" ref="P42" ca="1">INDIRECT("'"&amp;$A$1&amp;"_DATA'!R"&amp;$A42&amp;"C"&amp;P$1,FALSE)</f>
        <v>#REF!</v>
      </c>
      <c r="Q42" s="263" t="e" cm="1">
        <f t="array" aca="1" ref="Q42" ca="1">INDIRECT("'"&amp;$A$1&amp;"_DATA'!R"&amp;$A42&amp;"C"&amp;Q$1,FALSE)</f>
        <v>#REF!</v>
      </c>
      <c r="R42" s="302" t="e" cm="1">
        <f t="array" aca="1" ref="R42" ca="1">INDIRECT("'"&amp;$A$1&amp;"_DATA'!R"&amp;$A42&amp;"C"&amp;R$1,FALSE)</f>
        <v>#REF!</v>
      </c>
      <c r="S42" s="260" t="e" cm="1">
        <f t="array" aca="1" ref="S42" ca="1">INDIRECT("'"&amp;$A$1&amp;"_DATA'!R"&amp;$A42&amp;"C"&amp;S$1,FALSE)</f>
        <v>#REF!</v>
      </c>
      <c r="T42" s="296" t="e" cm="1">
        <f t="array" aca="1" ref="T42" ca="1">INDIRECT("'"&amp;$A$1&amp;"_DATA'!R"&amp;$A42&amp;"C"&amp;T$1,FALSE)</f>
        <v>#REF!</v>
      </c>
      <c r="U42" s="306" t="e" cm="1">
        <f t="array" aca="1" ref="U42" ca="1">INDIRECT("'"&amp;$A$1&amp;"_DATA'!R"&amp;$A42&amp;"C"&amp;U$1,FALSE)</f>
        <v>#REF!</v>
      </c>
      <c r="V42" s="262" t="e">
        <f t="shared" ca="1" si="26"/>
        <v>#REF!</v>
      </c>
      <c r="W42" s="306" t="e" cm="1">
        <f t="array" aca="1" ref="W42" ca="1">INDIRECT("'"&amp;$A$1&amp;"_DATA'!R"&amp;$A42&amp;"C"&amp;W$1,FALSE)</f>
        <v>#REF!</v>
      </c>
      <c r="X42" s="263"/>
      <c r="Y42" s="1953" t="s">
        <v>147</v>
      </c>
      <c r="Z42" s="1954"/>
      <c r="AA42" s="324" t="e" cm="1">
        <f t="array" aca="1" ref="AA42" ca="1">INDIRECT("'"&amp;$A$1&amp;"_DATA'!R"&amp;$A42&amp;"C"&amp;AA$1,FALSE)</f>
        <v>#REF!</v>
      </c>
      <c r="AB42" s="260" t="e" cm="1">
        <f t="array" aca="1" ref="AB42" ca="1">INDIRECT("'"&amp;$A$1&amp;"_DATA'!R"&amp;$A42&amp;"C"&amp;AB$1,FALSE)</f>
        <v>#REF!</v>
      </c>
      <c r="AC42" s="296" t="e" cm="1">
        <f t="array" aca="1" ref="AC42" ca="1">INDIRECT("'"&amp;$A$1&amp;"_DATA'!R"&amp;$A42&amp;"C"&amp;AC$1,FALSE)</f>
        <v>#REF!</v>
      </c>
      <c r="AD42" s="306" t="e" cm="1">
        <f t="array" aca="1" ref="AD42" ca="1">INDIRECT("'"&amp;$A$1&amp;"_DATA'!R"&amp;$A42&amp;"C"&amp;AD$1,FALSE)</f>
        <v>#REF!</v>
      </c>
      <c r="AE42" s="262" t="e">
        <f t="shared" ca="1" si="27"/>
        <v>#REF!</v>
      </c>
      <c r="AF42" s="306" t="e" cm="1">
        <f t="array" aca="1" ref="AF42" ca="1">INDIRECT("'"&amp;$A$1&amp;"_DATA'!R"&amp;$A42&amp;"C"&amp;AF$1,FALSE)</f>
        <v>#REF!</v>
      </c>
      <c r="AG42" s="263" t="e" cm="1">
        <f t="array" aca="1" ref="AG42" ca="1">INDIRECT("'"&amp;$A$1&amp;"_DATA'!R"&amp;$A42&amp;"C"&amp;AG$1,FALSE)</f>
        <v>#REF!</v>
      </c>
      <c r="AH42" s="302" t="e" cm="1">
        <f t="array" aca="1" ref="AH42" ca="1">INDIRECT("'"&amp;$A$1&amp;"_DATA'!R"&amp;$A42&amp;"C"&amp;AH$1,FALSE)</f>
        <v>#REF!</v>
      </c>
      <c r="AI42" s="260" t="e" cm="1">
        <f t="array" aca="1" ref="AI42" ca="1">INDIRECT("'"&amp;$A$1&amp;"_DATA'!R"&amp;$A42&amp;"C"&amp;AI$1,FALSE)</f>
        <v>#REF!</v>
      </c>
      <c r="AJ42" s="296" t="e" cm="1">
        <f t="array" aca="1" ref="AJ42" ca="1">INDIRECT("'"&amp;$A$1&amp;"_DATA'!R"&amp;$A42&amp;"C"&amp;AJ$1,FALSE)</f>
        <v>#REF!</v>
      </c>
      <c r="AK42" s="306" t="e" cm="1">
        <f t="array" aca="1" ref="AK42" ca="1">INDIRECT("'"&amp;$A$1&amp;"_DATA'!R"&amp;$A42&amp;"C"&amp;AK$1,FALSE)</f>
        <v>#REF!</v>
      </c>
      <c r="AL42" s="262" t="e">
        <f t="shared" ca="1" si="28"/>
        <v>#REF!</v>
      </c>
      <c r="AM42" s="306" t="e" cm="1">
        <f t="array" aca="1" ref="AM42" ca="1">INDIRECT("'"&amp;$A$1&amp;"_DATA'!R"&amp;$A42&amp;"C"&amp;AM$1,FALSE)</f>
        <v>#REF!</v>
      </c>
      <c r="AN42" s="263" t="e" cm="1">
        <f t="array" aca="1" ref="AN42" ca="1">INDIRECT("'"&amp;$A$1&amp;"_DATA'!R"&amp;$A42&amp;"C"&amp;AN$1,FALSE)</f>
        <v>#REF!</v>
      </c>
      <c r="AO42" s="302" t="e" cm="1">
        <f t="array" aca="1" ref="AO42" ca="1">INDIRECT("'"&amp;$A$1&amp;"_DATA'!R"&amp;$A42&amp;"C"&amp;AO$1,FALSE)</f>
        <v>#REF!</v>
      </c>
      <c r="AP42" s="260" t="e" cm="1">
        <f t="array" aca="1" ref="AP42" ca="1">INDIRECT("'"&amp;$A$1&amp;"_DATA'!R"&amp;$A42&amp;"C"&amp;AP$1,FALSE)</f>
        <v>#REF!</v>
      </c>
      <c r="AQ42" s="296" t="e" cm="1">
        <f t="array" aca="1" ref="AQ42" ca="1">INDIRECT("'"&amp;$A$1&amp;"_DATA'!R"&amp;$A42&amp;"C"&amp;AQ$1,FALSE)</f>
        <v>#REF!</v>
      </c>
      <c r="AR42" s="306" t="e" cm="1">
        <f t="array" aca="1" ref="AR42" ca="1">INDIRECT("'"&amp;$A$1&amp;"_DATA'!R"&amp;$A42&amp;"C"&amp;AR$1,FALSE)</f>
        <v>#REF!</v>
      </c>
      <c r="AS42" s="262" t="e">
        <f t="shared" ca="1" si="29"/>
        <v>#REF!</v>
      </c>
      <c r="AT42" s="306" t="e" cm="1">
        <f t="array" aca="1" ref="AT42" ca="1">INDIRECT("'"&amp;$A$1&amp;"_DATA'!R"&amp;$A42&amp;"C"&amp;AT$1,FALSE)</f>
        <v>#REF!</v>
      </c>
      <c r="AU42" s="263"/>
      <c r="AV42" s="1953" t="s">
        <v>147</v>
      </c>
      <c r="AW42" s="1954"/>
      <c r="AX42" s="1951" t="s">
        <v>147</v>
      </c>
      <c r="AY42" s="1948"/>
      <c r="AZ42" s="302" t="e" cm="1">
        <f t="array" aca="1" ref="AZ42" ca="1">INDIRECT("'"&amp;$A$1&amp;"_DATA'!R"&amp;$A42&amp;"C"&amp;AZ$1,FALSE)</f>
        <v>#REF!</v>
      </c>
      <c r="BA42" s="260" t="e" cm="1">
        <f t="array" aca="1" ref="BA42" ca="1">INDIRECT("'"&amp;$A$1&amp;"_DATA'!R"&amp;$A42&amp;"C"&amp;BA$1,FALSE)</f>
        <v>#REF!</v>
      </c>
      <c r="BB42" s="296" t="e" cm="1">
        <f t="array" aca="1" ref="BB42" ca="1">INDIRECT("'"&amp;$A$1&amp;"_DATA'!R"&amp;$A42&amp;"C"&amp;BB$1,FALSE)</f>
        <v>#REF!</v>
      </c>
      <c r="BC42" s="306" t="e" cm="1">
        <f t="array" aca="1" ref="BC42" ca="1">INDIRECT("'"&amp;$A$1&amp;"_DATA'!R"&amp;$A42&amp;"C"&amp;BC$1,FALSE)</f>
        <v>#REF!</v>
      </c>
      <c r="BD42" s="262" t="e">
        <f t="shared" ca="1" si="30"/>
        <v>#REF!</v>
      </c>
      <c r="BE42" s="306" t="e" cm="1">
        <f t="array" aca="1" ref="BE42" ca="1">INDIRECT("'"&amp;$A$1&amp;"_DATA'!R"&amp;$A42&amp;"C"&amp;BE$1,FALSE)</f>
        <v>#REF!</v>
      </c>
      <c r="BF42" s="263" t="e" cm="1">
        <f t="array" aca="1" ref="BF42" ca="1">INDIRECT("'"&amp;$A$1&amp;"_DATA'!R"&amp;$A42&amp;"C"&amp;BF$1,FALSE)</f>
        <v>#REF!</v>
      </c>
      <c r="BG42" s="302" t="e" cm="1">
        <f t="array" aca="1" ref="BG42" ca="1">INDIRECT("'"&amp;$A$1&amp;"_DATA'!R"&amp;$A42&amp;"C"&amp;BG$1,FALSE)</f>
        <v>#REF!</v>
      </c>
      <c r="BH42" s="260" t="e" cm="1">
        <f t="array" aca="1" ref="BH42" ca="1">INDIRECT("'"&amp;$A$1&amp;"_DATA'!R"&amp;$A42&amp;"C"&amp;BH$1,FALSE)</f>
        <v>#REF!</v>
      </c>
      <c r="BI42" s="296" t="e" cm="1">
        <f t="array" aca="1" ref="BI42" ca="1">INDIRECT("'"&amp;$A$1&amp;"_DATA'!R"&amp;$A42&amp;"C"&amp;BI$1,FALSE)</f>
        <v>#REF!</v>
      </c>
      <c r="BJ42" s="306" t="e" cm="1">
        <f t="array" aca="1" ref="BJ42" ca="1">INDIRECT("'"&amp;$A$1&amp;"_DATA'!R"&amp;$A42&amp;"C"&amp;BJ$1,FALSE)</f>
        <v>#REF!</v>
      </c>
      <c r="BK42" s="262" t="e">
        <f t="shared" ca="1" si="31"/>
        <v>#REF!</v>
      </c>
      <c r="BL42" s="306" t="e" cm="1">
        <f t="array" aca="1" ref="BL42" ca="1">INDIRECT("'"&amp;$A$1&amp;"_DATA'!R"&amp;$A42&amp;"C"&amp;BL$1,FALSE)</f>
        <v>#REF!</v>
      </c>
      <c r="BM42" s="263" t="e" cm="1">
        <f t="array" aca="1" ref="BM42" ca="1">INDIRECT("'"&amp;$A$1&amp;"_DATA'!R"&amp;$A42&amp;"C"&amp;BM$1,FALSE)</f>
        <v>#REF!</v>
      </c>
      <c r="BN42" s="302" t="e" cm="1">
        <f t="array" aca="1" ref="BN42" ca="1">INDIRECT("'"&amp;$A$1&amp;"_DATA'!R"&amp;$A42&amp;"C"&amp;BN$1,FALSE)</f>
        <v>#REF!</v>
      </c>
      <c r="BO42" s="260" t="e" cm="1">
        <f t="array" aca="1" ref="BO42" ca="1">INDIRECT("'"&amp;$A$1&amp;"_DATA'!R"&amp;$A42&amp;"C"&amp;BO$1,FALSE)</f>
        <v>#REF!</v>
      </c>
      <c r="BP42" s="296" t="e" cm="1">
        <f t="array" aca="1" ref="BP42" ca="1">INDIRECT("'"&amp;$A$1&amp;"_DATA'!R"&amp;$A42&amp;"C"&amp;BP$1,FALSE)</f>
        <v>#REF!</v>
      </c>
      <c r="BQ42" s="306" t="e" cm="1">
        <f t="array" aca="1" ref="BQ42" ca="1">INDIRECT("'"&amp;$A$1&amp;"_DATA'!R"&amp;$A42&amp;"C"&amp;BQ$1,FALSE)</f>
        <v>#REF!</v>
      </c>
      <c r="BR42" s="262" t="e">
        <f t="shared" ca="1" si="32"/>
        <v>#REF!</v>
      </c>
      <c r="BS42" s="306" t="e" cm="1">
        <f t="array" aca="1" ref="BS42" ca="1">INDIRECT("'"&amp;$A$1&amp;"_DATA'!R"&amp;$A42&amp;"C"&amp;BS$1,FALSE)</f>
        <v>#REF!</v>
      </c>
      <c r="BT42" s="263"/>
      <c r="BU42" s="1953" t="s">
        <v>147</v>
      </c>
      <c r="BV42" s="1954"/>
      <c r="BW42" s="302" t="e" cm="1">
        <f t="array" aca="1" ref="BW42" ca="1">INDIRECT("'"&amp;$A$1&amp;"_DATA'!R"&amp;$A42&amp;"C"&amp;BW$1,FALSE)</f>
        <v>#REF!</v>
      </c>
      <c r="BX42" s="260" t="e" cm="1">
        <f t="array" aca="1" ref="BX42" ca="1">INDIRECT("'"&amp;$A$1&amp;"_DATA'!R"&amp;$A42&amp;"C"&amp;BX$1,FALSE)</f>
        <v>#REF!</v>
      </c>
      <c r="BY42" s="296" t="e" cm="1">
        <f t="array" aca="1" ref="BY42" ca="1">INDIRECT("'"&amp;$A$1&amp;"_DATA'!R"&amp;$A42&amp;"C"&amp;BY$1,FALSE)</f>
        <v>#REF!</v>
      </c>
      <c r="BZ42" s="306" t="e" cm="1">
        <f t="array" aca="1" ref="BZ42" ca="1">INDIRECT("'"&amp;$A$1&amp;"_DATA'!R"&amp;$A42&amp;"C"&amp;BZ$1,FALSE)</f>
        <v>#REF!</v>
      </c>
      <c r="CA42" s="262" t="e">
        <f t="shared" ca="1" si="33"/>
        <v>#REF!</v>
      </c>
      <c r="CB42" s="306" t="e" cm="1">
        <f t="array" aca="1" ref="CB42" ca="1">INDIRECT("'"&amp;$A$1&amp;"_DATA'!R"&amp;$A42&amp;"C"&amp;CB$1,FALSE)</f>
        <v>#REF!</v>
      </c>
      <c r="CC42" s="263" t="e" cm="1">
        <f t="array" aca="1" ref="CC42" ca="1">INDIRECT("'"&amp;$A$1&amp;"_DATA'!R"&amp;$A42&amp;"C"&amp;CC$1,FALSE)</f>
        <v>#REF!</v>
      </c>
      <c r="CD42" s="302" t="e" cm="1">
        <f t="array" aca="1" ref="CD42" ca="1">INDIRECT("'"&amp;$A$1&amp;"_DATA'!R"&amp;$A42&amp;"C"&amp;CD$1,FALSE)</f>
        <v>#REF!</v>
      </c>
      <c r="CE42" s="260" t="e" cm="1">
        <f t="array" aca="1" ref="CE42" ca="1">INDIRECT("'"&amp;$A$1&amp;"_DATA'!R"&amp;$A42&amp;"C"&amp;CE$1,FALSE)</f>
        <v>#REF!</v>
      </c>
      <c r="CF42" s="296" t="e" cm="1">
        <f t="array" aca="1" ref="CF42" ca="1">INDIRECT("'"&amp;$A$1&amp;"_DATA'!R"&amp;$A42&amp;"C"&amp;CF$1,FALSE)</f>
        <v>#REF!</v>
      </c>
      <c r="CG42" s="306" t="e" cm="1">
        <f t="array" aca="1" ref="CG42" ca="1">INDIRECT("'"&amp;$A$1&amp;"_DATA'!R"&amp;$A42&amp;"C"&amp;CG$1,FALSE)</f>
        <v>#REF!</v>
      </c>
      <c r="CH42" s="262" t="e">
        <f t="shared" ca="1" si="34"/>
        <v>#REF!</v>
      </c>
      <c r="CI42" s="306" t="e" cm="1">
        <f t="array" aca="1" ref="CI42" ca="1">INDIRECT("'"&amp;$A$1&amp;"_DATA'!R"&amp;$A42&amp;"C"&amp;CI$1,FALSE)</f>
        <v>#REF!</v>
      </c>
      <c r="CJ42" s="263" t="e" cm="1">
        <f t="array" aca="1" ref="CJ42" ca="1">INDIRECT("'"&amp;$A$1&amp;"_DATA'!R"&amp;$A42&amp;"C"&amp;CJ$1,FALSE)</f>
        <v>#REF!</v>
      </c>
      <c r="CK42" s="302" t="e" cm="1">
        <f t="array" aca="1" ref="CK42" ca="1">INDIRECT("'"&amp;$A$1&amp;"_DATA'!R"&amp;$A42&amp;"C"&amp;CK$1,FALSE)</f>
        <v>#REF!</v>
      </c>
      <c r="CL42" s="260" t="e" cm="1">
        <f t="array" aca="1" ref="CL42" ca="1">INDIRECT("'"&amp;$A$1&amp;"_DATA'!R"&amp;$A42&amp;"C"&amp;CL$1,FALSE)</f>
        <v>#REF!</v>
      </c>
      <c r="CM42" s="296" t="e" cm="1">
        <f t="array" aca="1" ref="CM42" ca="1">INDIRECT("'"&amp;$A$1&amp;"_DATA'!R"&amp;$A42&amp;"C"&amp;CM$1,FALSE)</f>
        <v>#REF!</v>
      </c>
      <c r="CN42" s="306" t="e" cm="1">
        <f t="array" aca="1" ref="CN42" ca="1">INDIRECT("'"&amp;$A$1&amp;"_DATA'!R"&amp;$A42&amp;"C"&amp;CN$1,FALSE)</f>
        <v>#REF!</v>
      </c>
      <c r="CO42" s="262" t="e">
        <f t="shared" ca="1" si="35"/>
        <v>#REF!</v>
      </c>
      <c r="CP42" s="306" t="e" cm="1">
        <f t="array" aca="1" ref="CP42" ca="1">INDIRECT("'"&amp;$A$1&amp;"_DATA'!R"&amp;$A42&amp;"C"&amp;CP$1,FALSE)</f>
        <v>#REF!</v>
      </c>
      <c r="CQ42" s="263"/>
      <c r="CR42" s="1953" t="s">
        <v>147</v>
      </c>
      <c r="CS42" s="1954"/>
      <c r="CT42" s="1951" t="s">
        <v>147</v>
      </c>
      <c r="CU42" s="1948"/>
      <c r="CV42" s="1945" t="s">
        <v>147</v>
      </c>
      <c r="CW42" s="1946"/>
      <c r="CX42" s="240"/>
    </row>
    <row r="43" spans="1:102" ht="16.5" outlineLevel="1" x14ac:dyDescent="0.15">
      <c r="A43" s="433">
        <v>32</v>
      </c>
      <c r="B43" s="2001"/>
      <c r="C43" s="259" t="s">
        <v>39</v>
      </c>
      <c r="D43" s="302" t="e" cm="1">
        <f t="array" aca="1" ref="D43" ca="1">INDIRECT("'"&amp;$A$1&amp;"_DATA'!R"&amp;$A43&amp;"C"&amp;D$1,FALSE)</f>
        <v>#REF!</v>
      </c>
      <c r="E43" s="260" t="e" cm="1">
        <f t="array" aca="1" ref="E43" ca="1">INDIRECT("'"&amp;$A$1&amp;"_DATA'!R"&amp;$A43&amp;"C"&amp;E$1,FALSE)</f>
        <v>#REF!</v>
      </c>
      <c r="F43" s="296" t="e" cm="1">
        <f t="array" aca="1" ref="F43" ca="1">INDIRECT("'"&amp;$A$1&amp;"_DATA'!R"&amp;$A43&amp;"C"&amp;F$1,FALSE)</f>
        <v>#REF!</v>
      </c>
      <c r="G43" s="306" t="e" cm="1">
        <f t="array" aca="1" ref="G43" ca="1">INDIRECT("'"&amp;$A$1&amp;"_DATA'!R"&amp;$A43&amp;"C"&amp;G$1,FALSE)</f>
        <v>#REF!</v>
      </c>
      <c r="H43" s="262" t="e">
        <f t="shared" ca="1" si="24"/>
        <v>#REF!</v>
      </c>
      <c r="I43" s="306" t="e" cm="1">
        <f t="array" aca="1" ref="I43" ca="1">INDIRECT("'"&amp;$A$1&amp;"_DATA'!R"&amp;$A43&amp;"C"&amp;I$1,FALSE)</f>
        <v>#REF!</v>
      </c>
      <c r="J43" s="263" t="e" cm="1">
        <f t="array" aca="1" ref="J43" ca="1">INDIRECT("'"&amp;$A$1&amp;"_DATA'!R"&amp;$A43&amp;"C"&amp;J$1,FALSE)</f>
        <v>#REF!</v>
      </c>
      <c r="K43" s="302" t="e" cm="1">
        <f t="array" aca="1" ref="K43" ca="1">INDIRECT("'"&amp;$A$1&amp;"_DATA'!R"&amp;$A43&amp;"C"&amp;K$1,FALSE)</f>
        <v>#REF!</v>
      </c>
      <c r="L43" s="260" t="e" cm="1">
        <f t="array" aca="1" ref="L43" ca="1">INDIRECT("'"&amp;$A$1&amp;"_DATA'!R"&amp;$A43&amp;"C"&amp;L$1,FALSE)</f>
        <v>#REF!</v>
      </c>
      <c r="M43" s="296" t="e" cm="1">
        <f t="array" aca="1" ref="M43" ca="1">INDIRECT("'"&amp;$A$1&amp;"_DATA'!R"&amp;$A43&amp;"C"&amp;M$1,FALSE)</f>
        <v>#REF!</v>
      </c>
      <c r="N43" s="306" t="e" cm="1">
        <f t="array" aca="1" ref="N43" ca="1">INDIRECT("'"&amp;$A$1&amp;"_DATA'!R"&amp;$A43&amp;"C"&amp;N$1,FALSE)</f>
        <v>#REF!</v>
      </c>
      <c r="O43" s="262" t="e">
        <f t="shared" ca="1" si="25"/>
        <v>#REF!</v>
      </c>
      <c r="P43" s="306" t="e" cm="1">
        <f t="array" aca="1" ref="P43" ca="1">INDIRECT("'"&amp;$A$1&amp;"_DATA'!R"&amp;$A43&amp;"C"&amp;P$1,FALSE)</f>
        <v>#REF!</v>
      </c>
      <c r="Q43" s="263" t="e" cm="1">
        <f t="array" aca="1" ref="Q43" ca="1">INDIRECT("'"&amp;$A$1&amp;"_DATA'!R"&amp;$A43&amp;"C"&amp;Q$1,FALSE)</f>
        <v>#REF!</v>
      </c>
      <c r="R43" s="302" t="e" cm="1">
        <f t="array" aca="1" ref="R43" ca="1">INDIRECT("'"&amp;$A$1&amp;"_DATA'!R"&amp;$A43&amp;"C"&amp;R$1,FALSE)</f>
        <v>#REF!</v>
      </c>
      <c r="S43" s="260" t="e" cm="1">
        <f t="array" aca="1" ref="S43" ca="1">INDIRECT("'"&amp;$A$1&amp;"_DATA'!R"&amp;$A43&amp;"C"&amp;S$1,FALSE)</f>
        <v>#REF!</v>
      </c>
      <c r="T43" s="296" t="e" cm="1">
        <f t="array" aca="1" ref="T43" ca="1">INDIRECT("'"&amp;$A$1&amp;"_DATA'!R"&amp;$A43&amp;"C"&amp;T$1,FALSE)</f>
        <v>#REF!</v>
      </c>
      <c r="U43" s="306" t="e" cm="1">
        <f t="array" aca="1" ref="U43" ca="1">INDIRECT("'"&amp;$A$1&amp;"_DATA'!R"&amp;$A43&amp;"C"&amp;U$1,FALSE)</f>
        <v>#REF!</v>
      </c>
      <c r="V43" s="262" t="e">
        <f t="shared" ca="1" si="26"/>
        <v>#REF!</v>
      </c>
      <c r="W43" s="306" t="e" cm="1">
        <f t="array" aca="1" ref="W43" ca="1">INDIRECT("'"&amp;$A$1&amp;"_DATA'!R"&amp;$A43&amp;"C"&amp;W$1,FALSE)</f>
        <v>#REF!</v>
      </c>
      <c r="X43" s="263"/>
      <c r="Y43" s="321" t="s">
        <v>145</v>
      </c>
      <c r="Z43" s="342" t="e">
        <f ca="1">SUMIF(D$26:X$26,Y42,D58:X58)</f>
        <v>#REF!</v>
      </c>
      <c r="AA43" s="324" t="e" cm="1">
        <f t="array" aca="1" ref="AA43" ca="1">INDIRECT("'"&amp;$A$1&amp;"_DATA'!R"&amp;$A43&amp;"C"&amp;AA$1,FALSE)</f>
        <v>#REF!</v>
      </c>
      <c r="AB43" s="260" t="e" cm="1">
        <f t="array" aca="1" ref="AB43" ca="1">INDIRECT("'"&amp;$A$1&amp;"_DATA'!R"&amp;$A43&amp;"C"&amp;AB$1,FALSE)</f>
        <v>#REF!</v>
      </c>
      <c r="AC43" s="296" t="e" cm="1">
        <f t="array" aca="1" ref="AC43" ca="1">INDIRECT("'"&amp;$A$1&amp;"_DATA'!R"&amp;$A43&amp;"C"&amp;AC$1,FALSE)</f>
        <v>#REF!</v>
      </c>
      <c r="AD43" s="306" t="e" cm="1">
        <f t="array" aca="1" ref="AD43" ca="1">INDIRECT("'"&amp;$A$1&amp;"_DATA'!R"&amp;$A43&amp;"C"&amp;AD$1,FALSE)</f>
        <v>#REF!</v>
      </c>
      <c r="AE43" s="262" t="e">
        <f t="shared" ca="1" si="27"/>
        <v>#REF!</v>
      </c>
      <c r="AF43" s="306" t="e" cm="1">
        <f t="array" aca="1" ref="AF43" ca="1">INDIRECT("'"&amp;$A$1&amp;"_DATA'!R"&amp;$A43&amp;"C"&amp;AF$1,FALSE)</f>
        <v>#REF!</v>
      </c>
      <c r="AG43" s="263" t="e" cm="1">
        <f t="array" aca="1" ref="AG43" ca="1">INDIRECT("'"&amp;$A$1&amp;"_DATA'!R"&amp;$A43&amp;"C"&amp;AG$1,FALSE)</f>
        <v>#REF!</v>
      </c>
      <c r="AH43" s="302" t="e" cm="1">
        <f t="array" aca="1" ref="AH43" ca="1">INDIRECT("'"&amp;$A$1&amp;"_DATA'!R"&amp;$A43&amp;"C"&amp;AH$1,FALSE)</f>
        <v>#REF!</v>
      </c>
      <c r="AI43" s="260" t="e" cm="1">
        <f t="array" aca="1" ref="AI43" ca="1">INDIRECT("'"&amp;$A$1&amp;"_DATA'!R"&amp;$A43&amp;"C"&amp;AI$1,FALSE)</f>
        <v>#REF!</v>
      </c>
      <c r="AJ43" s="296" t="e" cm="1">
        <f t="array" aca="1" ref="AJ43" ca="1">INDIRECT("'"&amp;$A$1&amp;"_DATA'!R"&amp;$A43&amp;"C"&amp;AJ$1,FALSE)</f>
        <v>#REF!</v>
      </c>
      <c r="AK43" s="306" t="e" cm="1">
        <f t="array" aca="1" ref="AK43" ca="1">INDIRECT("'"&amp;$A$1&amp;"_DATA'!R"&amp;$A43&amp;"C"&amp;AK$1,FALSE)</f>
        <v>#REF!</v>
      </c>
      <c r="AL43" s="262" t="e">
        <f t="shared" ca="1" si="28"/>
        <v>#REF!</v>
      </c>
      <c r="AM43" s="306" t="e" cm="1">
        <f t="array" aca="1" ref="AM43" ca="1">INDIRECT("'"&amp;$A$1&amp;"_DATA'!R"&amp;$A43&amp;"C"&amp;AM$1,FALSE)</f>
        <v>#REF!</v>
      </c>
      <c r="AN43" s="263" t="e" cm="1">
        <f t="array" aca="1" ref="AN43" ca="1">INDIRECT("'"&amp;$A$1&amp;"_DATA'!R"&amp;$A43&amp;"C"&amp;AN$1,FALSE)</f>
        <v>#REF!</v>
      </c>
      <c r="AO43" s="302" t="e" cm="1">
        <f t="array" aca="1" ref="AO43" ca="1">INDIRECT("'"&amp;$A$1&amp;"_DATA'!R"&amp;$A43&amp;"C"&amp;AO$1,FALSE)</f>
        <v>#REF!</v>
      </c>
      <c r="AP43" s="260" t="e" cm="1">
        <f t="array" aca="1" ref="AP43" ca="1">INDIRECT("'"&amp;$A$1&amp;"_DATA'!R"&amp;$A43&amp;"C"&amp;AP$1,FALSE)</f>
        <v>#REF!</v>
      </c>
      <c r="AQ43" s="296" t="e" cm="1">
        <f t="array" aca="1" ref="AQ43" ca="1">INDIRECT("'"&amp;$A$1&amp;"_DATA'!R"&amp;$A43&amp;"C"&amp;AQ$1,FALSE)</f>
        <v>#REF!</v>
      </c>
      <c r="AR43" s="306" t="e" cm="1">
        <f t="array" aca="1" ref="AR43" ca="1">INDIRECT("'"&amp;$A$1&amp;"_DATA'!R"&amp;$A43&amp;"C"&amp;AR$1,FALSE)</f>
        <v>#REF!</v>
      </c>
      <c r="AS43" s="262" t="e">
        <f t="shared" ca="1" si="29"/>
        <v>#REF!</v>
      </c>
      <c r="AT43" s="306" t="e" cm="1">
        <f t="array" aca="1" ref="AT43" ca="1">INDIRECT("'"&amp;$A$1&amp;"_DATA'!R"&amp;$A43&amp;"C"&amp;AT$1,FALSE)</f>
        <v>#REF!</v>
      </c>
      <c r="AU43" s="263"/>
      <c r="AV43" s="321" t="s">
        <v>145</v>
      </c>
      <c r="AW43" s="342" t="e">
        <f ca="1">SUMIF(AA$26:AU$26,AV42,AA58:AU58)</f>
        <v>#REF!</v>
      </c>
      <c r="AX43" s="321" t="s">
        <v>145</v>
      </c>
      <c r="AY43" s="342" t="e">
        <f ca="1">Z43+AW43</f>
        <v>#REF!</v>
      </c>
      <c r="AZ43" s="302" t="e" cm="1">
        <f t="array" aca="1" ref="AZ43" ca="1">INDIRECT("'"&amp;$A$1&amp;"_DATA'!R"&amp;$A43&amp;"C"&amp;AZ$1,FALSE)</f>
        <v>#REF!</v>
      </c>
      <c r="BA43" s="260" t="e" cm="1">
        <f t="array" aca="1" ref="BA43" ca="1">INDIRECT("'"&amp;$A$1&amp;"_DATA'!R"&amp;$A43&amp;"C"&amp;BA$1,FALSE)</f>
        <v>#REF!</v>
      </c>
      <c r="BB43" s="296" t="e" cm="1">
        <f t="array" aca="1" ref="BB43" ca="1">INDIRECT("'"&amp;$A$1&amp;"_DATA'!R"&amp;$A43&amp;"C"&amp;BB$1,FALSE)</f>
        <v>#REF!</v>
      </c>
      <c r="BC43" s="306" t="e" cm="1">
        <f t="array" aca="1" ref="BC43" ca="1">INDIRECT("'"&amp;$A$1&amp;"_DATA'!R"&amp;$A43&amp;"C"&amp;BC$1,FALSE)</f>
        <v>#REF!</v>
      </c>
      <c r="BD43" s="262" t="e">
        <f t="shared" ca="1" si="30"/>
        <v>#REF!</v>
      </c>
      <c r="BE43" s="306" t="e" cm="1">
        <f t="array" aca="1" ref="BE43" ca="1">INDIRECT("'"&amp;$A$1&amp;"_DATA'!R"&amp;$A43&amp;"C"&amp;BE$1,FALSE)</f>
        <v>#REF!</v>
      </c>
      <c r="BF43" s="263" t="e" cm="1">
        <f t="array" aca="1" ref="BF43" ca="1">INDIRECT("'"&amp;$A$1&amp;"_DATA'!R"&amp;$A43&amp;"C"&amp;BF$1,FALSE)</f>
        <v>#REF!</v>
      </c>
      <c r="BG43" s="302" t="e" cm="1">
        <f t="array" aca="1" ref="BG43" ca="1">INDIRECT("'"&amp;$A$1&amp;"_DATA'!R"&amp;$A43&amp;"C"&amp;BG$1,FALSE)</f>
        <v>#REF!</v>
      </c>
      <c r="BH43" s="260" t="e" cm="1">
        <f t="array" aca="1" ref="BH43" ca="1">INDIRECT("'"&amp;$A$1&amp;"_DATA'!R"&amp;$A43&amp;"C"&amp;BH$1,FALSE)</f>
        <v>#REF!</v>
      </c>
      <c r="BI43" s="296" t="e" cm="1">
        <f t="array" aca="1" ref="BI43" ca="1">INDIRECT("'"&amp;$A$1&amp;"_DATA'!R"&amp;$A43&amp;"C"&amp;BI$1,FALSE)</f>
        <v>#REF!</v>
      </c>
      <c r="BJ43" s="306" t="e" cm="1">
        <f t="array" aca="1" ref="BJ43" ca="1">INDIRECT("'"&amp;$A$1&amp;"_DATA'!R"&amp;$A43&amp;"C"&amp;BJ$1,FALSE)</f>
        <v>#REF!</v>
      </c>
      <c r="BK43" s="262" t="e">
        <f t="shared" ca="1" si="31"/>
        <v>#REF!</v>
      </c>
      <c r="BL43" s="306" t="e" cm="1">
        <f t="array" aca="1" ref="BL43" ca="1">INDIRECT("'"&amp;$A$1&amp;"_DATA'!R"&amp;$A43&amp;"C"&amp;BL$1,FALSE)</f>
        <v>#REF!</v>
      </c>
      <c r="BM43" s="263" t="e" cm="1">
        <f t="array" aca="1" ref="BM43" ca="1">INDIRECT("'"&amp;$A$1&amp;"_DATA'!R"&amp;$A43&amp;"C"&amp;BM$1,FALSE)</f>
        <v>#REF!</v>
      </c>
      <c r="BN43" s="302" t="e" cm="1">
        <f t="array" aca="1" ref="BN43" ca="1">INDIRECT("'"&amp;$A$1&amp;"_DATA'!R"&amp;$A43&amp;"C"&amp;BN$1,FALSE)</f>
        <v>#REF!</v>
      </c>
      <c r="BO43" s="260" t="e" cm="1">
        <f t="array" aca="1" ref="BO43" ca="1">INDIRECT("'"&amp;$A$1&amp;"_DATA'!R"&amp;$A43&amp;"C"&amp;BO$1,FALSE)</f>
        <v>#REF!</v>
      </c>
      <c r="BP43" s="296" t="e" cm="1">
        <f t="array" aca="1" ref="BP43" ca="1">INDIRECT("'"&amp;$A$1&amp;"_DATA'!R"&amp;$A43&amp;"C"&amp;BP$1,FALSE)</f>
        <v>#REF!</v>
      </c>
      <c r="BQ43" s="306" t="e" cm="1">
        <f t="array" aca="1" ref="BQ43" ca="1">INDIRECT("'"&amp;$A$1&amp;"_DATA'!R"&amp;$A43&amp;"C"&amp;BQ$1,FALSE)</f>
        <v>#REF!</v>
      </c>
      <c r="BR43" s="262" t="e">
        <f t="shared" ca="1" si="32"/>
        <v>#REF!</v>
      </c>
      <c r="BS43" s="306" t="e" cm="1">
        <f t="array" aca="1" ref="BS43" ca="1">INDIRECT("'"&amp;$A$1&amp;"_DATA'!R"&amp;$A43&amp;"C"&amp;BS$1,FALSE)</f>
        <v>#REF!</v>
      </c>
      <c r="BT43" s="263"/>
      <c r="BU43" s="321" t="s">
        <v>145</v>
      </c>
      <c r="BV43" s="342" t="e">
        <f ca="1">SUMIF(AZ$26:BT$26,BU42,AZ58:BT58)</f>
        <v>#REF!</v>
      </c>
      <c r="BW43" s="302" t="e" cm="1">
        <f t="array" aca="1" ref="BW43" ca="1">INDIRECT("'"&amp;$A$1&amp;"_DATA'!R"&amp;$A43&amp;"C"&amp;BW$1,FALSE)</f>
        <v>#REF!</v>
      </c>
      <c r="BX43" s="260" t="e" cm="1">
        <f t="array" aca="1" ref="BX43" ca="1">INDIRECT("'"&amp;$A$1&amp;"_DATA'!R"&amp;$A43&amp;"C"&amp;BX$1,FALSE)</f>
        <v>#REF!</v>
      </c>
      <c r="BY43" s="296" t="e" cm="1">
        <f t="array" aca="1" ref="BY43" ca="1">INDIRECT("'"&amp;$A$1&amp;"_DATA'!R"&amp;$A43&amp;"C"&amp;BY$1,FALSE)</f>
        <v>#REF!</v>
      </c>
      <c r="BZ43" s="306" t="e" cm="1">
        <f t="array" aca="1" ref="BZ43" ca="1">INDIRECT("'"&amp;$A$1&amp;"_DATA'!R"&amp;$A43&amp;"C"&amp;BZ$1,FALSE)</f>
        <v>#REF!</v>
      </c>
      <c r="CA43" s="262" t="e">
        <f t="shared" ca="1" si="33"/>
        <v>#REF!</v>
      </c>
      <c r="CB43" s="306" t="e" cm="1">
        <f t="array" aca="1" ref="CB43" ca="1">INDIRECT("'"&amp;$A$1&amp;"_DATA'!R"&amp;$A43&amp;"C"&amp;CB$1,FALSE)</f>
        <v>#REF!</v>
      </c>
      <c r="CC43" s="263" t="e" cm="1">
        <f t="array" aca="1" ref="CC43" ca="1">INDIRECT("'"&amp;$A$1&amp;"_DATA'!R"&amp;$A43&amp;"C"&amp;CC$1,FALSE)</f>
        <v>#REF!</v>
      </c>
      <c r="CD43" s="302" t="e" cm="1">
        <f t="array" aca="1" ref="CD43" ca="1">INDIRECT("'"&amp;$A$1&amp;"_DATA'!R"&amp;$A43&amp;"C"&amp;CD$1,FALSE)</f>
        <v>#REF!</v>
      </c>
      <c r="CE43" s="260" t="e" cm="1">
        <f t="array" aca="1" ref="CE43" ca="1">INDIRECT("'"&amp;$A$1&amp;"_DATA'!R"&amp;$A43&amp;"C"&amp;CE$1,FALSE)</f>
        <v>#REF!</v>
      </c>
      <c r="CF43" s="296" t="e" cm="1">
        <f t="array" aca="1" ref="CF43" ca="1">INDIRECT("'"&amp;$A$1&amp;"_DATA'!R"&amp;$A43&amp;"C"&amp;CF$1,FALSE)</f>
        <v>#REF!</v>
      </c>
      <c r="CG43" s="306" t="e" cm="1">
        <f t="array" aca="1" ref="CG43" ca="1">INDIRECT("'"&amp;$A$1&amp;"_DATA'!R"&amp;$A43&amp;"C"&amp;CG$1,FALSE)</f>
        <v>#REF!</v>
      </c>
      <c r="CH43" s="262" t="e">
        <f t="shared" ca="1" si="34"/>
        <v>#REF!</v>
      </c>
      <c r="CI43" s="306" t="e" cm="1">
        <f t="array" aca="1" ref="CI43" ca="1">INDIRECT("'"&amp;$A$1&amp;"_DATA'!R"&amp;$A43&amp;"C"&amp;CI$1,FALSE)</f>
        <v>#REF!</v>
      </c>
      <c r="CJ43" s="263" t="e" cm="1">
        <f t="array" aca="1" ref="CJ43" ca="1">INDIRECT("'"&amp;$A$1&amp;"_DATA'!R"&amp;$A43&amp;"C"&amp;CJ$1,FALSE)</f>
        <v>#REF!</v>
      </c>
      <c r="CK43" s="302" t="e" cm="1">
        <f t="array" aca="1" ref="CK43" ca="1">INDIRECT("'"&amp;$A$1&amp;"_DATA'!R"&amp;$A43&amp;"C"&amp;CK$1,FALSE)</f>
        <v>#REF!</v>
      </c>
      <c r="CL43" s="260" t="e" cm="1">
        <f t="array" aca="1" ref="CL43" ca="1">INDIRECT("'"&amp;$A$1&amp;"_DATA'!R"&amp;$A43&amp;"C"&amp;CL$1,FALSE)</f>
        <v>#REF!</v>
      </c>
      <c r="CM43" s="296" t="e" cm="1">
        <f t="array" aca="1" ref="CM43" ca="1">INDIRECT("'"&amp;$A$1&amp;"_DATA'!R"&amp;$A43&amp;"C"&amp;CM$1,FALSE)</f>
        <v>#REF!</v>
      </c>
      <c r="CN43" s="306" t="e" cm="1">
        <f t="array" aca="1" ref="CN43" ca="1">INDIRECT("'"&amp;$A$1&amp;"_DATA'!R"&amp;$A43&amp;"C"&amp;CN$1,FALSE)</f>
        <v>#REF!</v>
      </c>
      <c r="CO43" s="262" t="e">
        <f t="shared" ca="1" si="35"/>
        <v>#REF!</v>
      </c>
      <c r="CP43" s="306" t="e" cm="1">
        <f t="array" aca="1" ref="CP43" ca="1">INDIRECT("'"&amp;$A$1&amp;"_DATA'!R"&amp;$A43&amp;"C"&amp;CP$1,FALSE)</f>
        <v>#REF!</v>
      </c>
      <c r="CQ43" s="263"/>
      <c r="CR43" s="321" t="s">
        <v>145</v>
      </c>
      <c r="CS43" s="342" t="e">
        <f ca="1">SUMIF(BW$26:CQ$26,CR42,BW58:CQ58)</f>
        <v>#REF!</v>
      </c>
      <c r="CT43" s="321" t="s">
        <v>145</v>
      </c>
      <c r="CU43" s="342" t="e">
        <f ca="1">BV43+CS43</f>
        <v>#REF!</v>
      </c>
      <c r="CV43" s="321" t="s">
        <v>145</v>
      </c>
      <c r="CW43" s="342" t="e">
        <f ca="1">AY43+CU43</f>
        <v>#REF!</v>
      </c>
      <c r="CX43" s="240"/>
    </row>
    <row r="44" spans="1:102" ht="16.5" outlineLevel="1" x14ac:dyDescent="0.15">
      <c r="A44" s="433">
        <v>33</v>
      </c>
      <c r="B44" s="2001"/>
      <c r="C44" s="259" t="s">
        <v>40</v>
      </c>
      <c r="D44" s="302" t="e" cm="1">
        <f t="array" aca="1" ref="D44" ca="1">INDIRECT("'"&amp;$A$1&amp;"_DATA'!R"&amp;$A44&amp;"C"&amp;D$1,FALSE)</f>
        <v>#REF!</v>
      </c>
      <c r="E44" s="260" t="e" cm="1">
        <f t="array" aca="1" ref="E44" ca="1">INDIRECT("'"&amp;$A$1&amp;"_DATA'!R"&amp;$A44&amp;"C"&amp;E$1,FALSE)</f>
        <v>#REF!</v>
      </c>
      <c r="F44" s="296" t="e" cm="1">
        <f t="array" aca="1" ref="F44" ca="1">INDIRECT("'"&amp;$A$1&amp;"_DATA'!R"&amp;$A44&amp;"C"&amp;F$1,FALSE)</f>
        <v>#REF!</v>
      </c>
      <c r="G44" s="306" t="e" cm="1">
        <f t="array" aca="1" ref="G44" ca="1">INDIRECT("'"&amp;$A$1&amp;"_DATA'!R"&amp;$A44&amp;"C"&amp;G$1,FALSE)</f>
        <v>#REF!</v>
      </c>
      <c r="H44" s="262" t="e">
        <f t="shared" ca="1" si="24"/>
        <v>#REF!</v>
      </c>
      <c r="I44" s="306" t="e" cm="1">
        <f t="array" aca="1" ref="I44" ca="1">INDIRECT("'"&amp;$A$1&amp;"_DATA'!R"&amp;$A44&amp;"C"&amp;I$1,FALSE)</f>
        <v>#REF!</v>
      </c>
      <c r="J44" s="263" t="e" cm="1">
        <f t="array" aca="1" ref="J44" ca="1">INDIRECT("'"&amp;$A$1&amp;"_DATA'!R"&amp;$A44&amp;"C"&amp;J$1,FALSE)</f>
        <v>#REF!</v>
      </c>
      <c r="K44" s="302" t="e" cm="1">
        <f t="array" aca="1" ref="K44" ca="1">INDIRECT("'"&amp;$A$1&amp;"_DATA'!R"&amp;$A44&amp;"C"&amp;K$1,FALSE)</f>
        <v>#REF!</v>
      </c>
      <c r="L44" s="260" t="e" cm="1">
        <f t="array" aca="1" ref="L44" ca="1">INDIRECT("'"&amp;$A$1&amp;"_DATA'!R"&amp;$A44&amp;"C"&amp;L$1,FALSE)</f>
        <v>#REF!</v>
      </c>
      <c r="M44" s="296" t="e" cm="1">
        <f t="array" aca="1" ref="M44" ca="1">INDIRECT("'"&amp;$A$1&amp;"_DATA'!R"&amp;$A44&amp;"C"&amp;M$1,FALSE)</f>
        <v>#REF!</v>
      </c>
      <c r="N44" s="306" t="e" cm="1">
        <f t="array" aca="1" ref="N44" ca="1">INDIRECT("'"&amp;$A$1&amp;"_DATA'!R"&amp;$A44&amp;"C"&amp;N$1,FALSE)</f>
        <v>#REF!</v>
      </c>
      <c r="O44" s="262" t="e">
        <f t="shared" ca="1" si="25"/>
        <v>#REF!</v>
      </c>
      <c r="P44" s="306" t="e" cm="1">
        <f t="array" aca="1" ref="P44" ca="1">INDIRECT("'"&amp;$A$1&amp;"_DATA'!R"&amp;$A44&amp;"C"&amp;P$1,FALSE)</f>
        <v>#REF!</v>
      </c>
      <c r="Q44" s="263" t="e" cm="1">
        <f t="array" aca="1" ref="Q44" ca="1">INDIRECT("'"&amp;$A$1&amp;"_DATA'!R"&amp;$A44&amp;"C"&amp;Q$1,FALSE)</f>
        <v>#REF!</v>
      </c>
      <c r="R44" s="302" t="e" cm="1">
        <f t="array" aca="1" ref="R44" ca="1">INDIRECT("'"&amp;$A$1&amp;"_DATA'!R"&amp;$A44&amp;"C"&amp;R$1,FALSE)</f>
        <v>#REF!</v>
      </c>
      <c r="S44" s="260" t="e" cm="1">
        <f t="array" aca="1" ref="S44" ca="1">INDIRECT("'"&amp;$A$1&amp;"_DATA'!R"&amp;$A44&amp;"C"&amp;S$1,FALSE)</f>
        <v>#REF!</v>
      </c>
      <c r="T44" s="296" t="e" cm="1">
        <f t="array" aca="1" ref="T44" ca="1">INDIRECT("'"&amp;$A$1&amp;"_DATA'!R"&amp;$A44&amp;"C"&amp;T$1,FALSE)</f>
        <v>#REF!</v>
      </c>
      <c r="U44" s="306" t="e" cm="1">
        <f t="array" aca="1" ref="U44" ca="1">INDIRECT("'"&amp;$A$1&amp;"_DATA'!R"&amp;$A44&amp;"C"&amp;U$1,FALSE)</f>
        <v>#REF!</v>
      </c>
      <c r="V44" s="262" t="e">
        <f t="shared" ca="1" si="26"/>
        <v>#REF!</v>
      </c>
      <c r="W44" s="306" t="e" cm="1">
        <f t="array" aca="1" ref="W44" ca="1">INDIRECT("'"&amp;$A$1&amp;"_DATA'!R"&amp;$A44&amp;"C"&amp;W$1,FALSE)</f>
        <v>#REF!</v>
      </c>
      <c r="X44" s="263"/>
      <c r="Y44" s="322" t="s">
        <v>146</v>
      </c>
      <c r="Z44" s="343" t="e">
        <f ca="1">SUMIF(D$26:X$26,Y42,D59:X59)</f>
        <v>#REF!</v>
      </c>
      <c r="AA44" s="324" t="e" cm="1">
        <f t="array" aca="1" ref="AA44" ca="1">INDIRECT("'"&amp;$A$1&amp;"_DATA'!R"&amp;$A44&amp;"C"&amp;AA$1,FALSE)</f>
        <v>#REF!</v>
      </c>
      <c r="AB44" s="260" t="e" cm="1">
        <f t="array" aca="1" ref="AB44" ca="1">INDIRECT("'"&amp;$A$1&amp;"_DATA'!R"&amp;$A44&amp;"C"&amp;AB$1,FALSE)</f>
        <v>#REF!</v>
      </c>
      <c r="AC44" s="296" t="e" cm="1">
        <f t="array" aca="1" ref="AC44" ca="1">INDIRECT("'"&amp;$A$1&amp;"_DATA'!R"&amp;$A44&amp;"C"&amp;AC$1,FALSE)</f>
        <v>#REF!</v>
      </c>
      <c r="AD44" s="306" t="e" cm="1">
        <f t="array" aca="1" ref="AD44" ca="1">INDIRECT("'"&amp;$A$1&amp;"_DATA'!R"&amp;$A44&amp;"C"&amp;AD$1,FALSE)</f>
        <v>#REF!</v>
      </c>
      <c r="AE44" s="262" t="e">
        <f t="shared" ca="1" si="27"/>
        <v>#REF!</v>
      </c>
      <c r="AF44" s="306" t="e" cm="1">
        <f t="array" aca="1" ref="AF44" ca="1">INDIRECT("'"&amp;$A$1&amp;"_DATA'!R"&amp;$A44&amp;"C"&amp;AF$1,FALSE)</f>
        <v>#REF!</v>
      </c>
      <c r="AG44" s="263" t="e" cm="1">
        <f t="array" aca="1" ref="AG44" ca="1">INDIRECT("'"&amp;$A$1&amp;"_DATA'!R"&amp;$A44&amp;"C"&amp;AG$1,FALSE)</f>
        <v>#REF!</v>
      </c>
      <c r="AH44" s="302" t="e" cm="1">
        <f t="array" aca="1" ref="AH44" ca="1">INDIRECT("'"&amp;$A$1&amp;"_DATA'!R"&amp;$A44&amp;"C"&amp;AH$1,FALSE)</f>
        <v>#REF!</v>
      </c>
      <c r="AI44" s="260" t="e" cm="1">
        <f t="array" aca="1" ref="AI44" ca="1">INDIRECT("'"&amp;$A$1&amp;"_DATA'!R"&amp;$A44&amp;"C"&amp;AI$1,FALSE)</f>
        <v>#REF!</v>
      </c>
      <c r="AJ44" s="296" t="e" cm="1">
        <f t="array" aca="1" ref="AJ44" ca="1">INDIRECT("'"&amp;$A$1&amp;"_DATA'!R"&amp;$A44&amp;"C"&amp;AJ$1,FALSE)</f>
        <v>#REF!</v>
      </c>
      <c r="AK44" s="306" t="e" cm="1">
        <f t="array" aca="1" ref="AK44" ca="1">INDIRECT("'"&amp;$A$1&amp;"_DATA'!R"&amp;$A44&amp;"C"&amp;AK$1,FALSE)</f>
        <v>#REF!</v>
      </c>
      <c r="AL44" s="262" t="e">
        <f t="shared" ca="1" si="28"/>
        <v>#REF!</v>
      </c>
      <c r="AM44" s="306" t="e" cm="1">
        <f t="array" aca="1" ref="AM44" ca="1">INDIRECT("'"&amp;$A$1&amp;"_DATA'!R"&amp;$A44&amp;"C"&amp;AM$1,FALSE)</f>
        <v>#REF!</v>
      </c>
      <c r="AN44" s="263" t="e" cm="1">
        <f t="array" aca="1" ref="AN44" ca="1">INDIRECT("'"&amp;$A$1&amp;"_DATA'!R"&amp;$A44&amp;"C"&amp;AN$1,FALSE)</f>
        <v>#REF!</v>
      </c>
      <c r="AO44" s="302" t="e" cm="1">
        <f t="array" aca="1" ref="AO44" ca="1">INDIRECT("'"&amp;$A$1&amp;"_DATA'!R"&amp;$A44&amp;"C"&amp;AO$1,FALSE)</f>
        <v>#REF!</v>
      </c>
      <c r="AP44" s="260" t="e" cm="1">
        <f t="array" aca="1" ref="AP44" ca="1">INDIRECT("'"&amp;$A$1&amp;"_DATA'!R"&amp;$A44&amp;"C"&amp;AP$1,FALSE)</f>
        <v>#REF!</v>
      </c>
      <c r="AQ44" s="296" t="e" cm="1">
        <f t="array" aca="1" ref="AQ44" ca="1">INDIRECT("'"&amp;$A$1&amp;"_DATA'!R"&amp;$A44&amp;"C"&amp;AQ$1,FALSE)</f>
        <v>#REF!</v>
      </c>
      <c r="AR44" s="306" t="e" cm="1">
        <f t="array" aca="1" ref="AR44" ca="1">INDIRECT("'"&amp;$A$1&amp;"_DATA'!R"&amp;$A44&amp;"C"&amp;AR$1,FALSE)</f>
        <v>#REF!</v>
      </c>
      <c r="AS44" s="262" t="e">
        <f t="shared" ca="1" si="29"/>
        <v>#REF!</v>
      </c>
      <c r="AT44" s="306" t="e" cm="1">
        <f t="array" aca="1" ref="AT44" ca="1">INDIRECT("'"&amp;$A$1&amp;"_DATA'!R"&amp;$A44&amp;"C"&amp;AT$1,FALSE)</f>
        <v>#REF!</v>
      </c>
      <c r="AU44" s="263"/>
      <c r="AV44" s="322" t="s">
        <v>146</v>
      </c>
      <c r="AW44" s="343" t="e">
        <f ca="1">SUMIF(AA$26:AU$26,AV42,AA59:AU59)</f>
        <v>#REF!</v>
      </c>
      <c r="AX44" s="322" t="s">
        <v>146</v>
      </c>
      <c r="AY44" s="343" t="e">
        <f ca="1">Z44+AW44</f>
        <v>#REF!</v>
      </c>
      <c r="AZ44" s="302" t="e" cm="1">
        <f t="array" aca="1" ref="AZ44" ca="1">INDIRECT("'"&amp;$A$1&amp;"_DATA'!R"&amp;$A44&amp;"C"&amp;AZ$1,FALSE)</f>
        <v>#REF!</v>
      </c>
      <c r="BA44" s="260" t="e" cm="1">
        <f t="array" aca="1" ref="BA44" ca="1">INDIRECT("'"&amp;$A$1&amp;"_DATA'!R"&amp;$A44&amp;"C"&amp;BA$1,FALSE)</f>
        <v>#REF!</v>
      </c>
      <c r="BB44" s="296" t="e" cm="1">
        <f t="array" aca="1" ref="BB44" ca="1">INDIRECT("'"&amp;$A$1&amp;"_DATA'!R"&amp;$A44&amp;"C"&amp;BB$1,FALSE)</f>
        <v>#REF!</v>
      </c>
      <c r="BC44" s="306" t="e" cm="1">
        <f t="array" aca="1" ref="BC44" ca="1">INDIRECT("'"&amp;$A$1&amp;"_DATA'!R"&amp;$A44&amp;"C"&amp;BC$1,FALSE)</f>
        <v>#REF!</v>
      </c>
      <c r="BD44" s="262" t="e">
        <f t="shared" ca="1" si="30"/>
        <v>#REF!</v>
      </c>
      <c r="BE44" s="306" t="e" cm="1">
        <f t="array" aca="1" ref="BE44" ca="1">INDIRECT("'"&amp;$A$1&amp;"_DATA'!R"&amp;$A44&amp;"C"&amp;BE$1,FALSE)</f>
        <v>#REF!</v>
      </c>
      <c r="BF44" s="263" t="e" cm="1">
        <f t="array" aca="1" ref="BF44" ca="1">INDIRECT("'"&amp;$A$1&amp;"_DATA'!R"&amp;$A44&amp;"C"&amp;BF$1,FALSE)</f>
        <v>#REF!</v>
      </c>
      <c r="BG44" s="302" t="e" cm="1">
        <f t="array" aca="1" ref="BG44" ca="1">INDIRECT("'"&amp;$A$1&amp;"_DATA'!R"&amp;$A44&amp;"C"&amp;BG$1,FALSE)</f>
        <v>#REF!</v>
      </c>
      <c r="BH44" s="260" t="e" cm="1">
        <f t="array" aca="1" ref="BH44" ca="1">INDIRECT("'"&amp;$A$1&amp;"_DATA'!R"&amp;$A44&amp;"C"&amp;BH$1,FALSE)</f>
        <v>#REF!</v>
      </c>
      <c r="BI44" s="296" t="e" cm="1">
        <f t="array" aca="1" ref="BI44" ca="1">INDIRECT("'"&amp;$A$1&amp;"_DATA'!R"&amp;$A44&amp;"C"&amp;BI$1,FALSE)</f>
        <v>#REF!</v>
      </c>
      <c r="BJ44" s="306" t="e" cm="1">
        <f t="array" aca="1" ref="BJ44" ca="1">INDIRECT("'"&amp;$A$1&amp;"_DATA'!R"&amp;$A44&amp;"C"&amp;BJ$1,FALSE)</f>
        <v>#REF!</v>
      </c>
      <c r="BK44" s="262" t="e">
        <f t="shared" ca="1" si="31"/>
        <v>#REF!</v>
      </c>
      <c r="BL44" s="306" t="e" cm="1">
        <f t="array" aca="1" ref="BL44" ca="1">INDIRECT("'"&amp;$A$1&amp;"_DATA'!R"&amp;$A44&amp;"C"&amp;BL$1,FALSE)</f>
        <v>#REF!</v>
      </c>
      <c r="BM44" s="263" t="e" cm="1">
        <f t="array" aca="1" ref="BM44" ca="1">INDIRECT("'"&amp;$A$1&amp;"_DATA'!R"&amp;$A44&amp;"C"&amp;BM$1,FALSE)</f>
        <v>#REF!</v>
      </c>
      <c r="BN44" s="302" t="e" cm="1">
        <f t="array" aca="1" ref="BN44" ca="1">INDIRECT("'"&amp;$A$1&amp;"_DATA'!R"&amp;$A44&amp;"C"&amp;BN$1,FALSE)</f>
        <v>#REF!</v>
      </c>
      <c r="BO44" s="260" t="e" cm="1">
        <f t="array" aca="1" ref="BO44" ca="1">INDIRECT("'"&amp;$A$1&amp;"_DATA'!R"&amp;$A44&amp;"C"&amp;BO$1,FALSE)</f>
        <v>#REF!</v>
      </c>
      <c r="BP44" s="296" t="e" cm="1">
        <f t="array" aca="1" ref="BP44" ca="1">INDIRECT("'"&amp;$A$1&amp;"_DATA'!R"&amp;$A44&amp;"C"&amp;BP$1,FALSE)</f>
        <v>#REF!</v>
      </c>
      <c r="BQ44" s="306" t="e" cm="1">
        <f t="array" aca="1" ref="BQ44" ca="1">INDIRECT("'"&amp;$A$1&amp;"_DATA'!R"&amp;$A44&amp;"C"&amp;BQ$1,FALSE)</f>
        <v>#REF!</v>
      </c>
      <c r="BR44" s="262" t="e">
        <f t="shared" ca="1" si="32"/>
        <v>#REF!</v>
      </c>
      <c r="BS44" s="306" t="e" cm="1">
        <f t="array" aca="1" ref="BS44" ca="1">INDIRECT("'"&amp;$A$1&amp;"_DATA'!R"&amp;$A44&amp;"C"&amp;BS$1,FALSE)</f>
        <v>#REF!</v>
      </c>
      <c r="BT44" s="263"/>
      <c r="BU44" s="322" t="s">
        <v>146</v>
      </c>
      <c r="BV44" s="343" t="e">
        <f ca="1">SUMIF(AZ$26:BT$26,BU42,AZ59:BT59)</f>
        <v>#REF!</v>
      </c>
      <c r="BW44" s="302" t="e" cm="1">
        <f t="array" aca="1" ref="BW44" ca="1">INDIRECT("'"&amp;$A$1&amp;"_DATA'!R"&amp;$A44&amp;"C"&amp;BW$1,FALSE)</f>
        <v>#REF!</v>
      </c>
      <c r="BX44" s="260" t="e" cm="1">
        <f t="array" aca="1" ref="BX44" ca="1">INDIRECT("'"&amp;$A$1&amp;"_DATA'!R"&amp;$A44&amp;"C"&amp;BX$1,FALSE)</f>
        <v>#REF!</v>
      </c>
      <c r="BY44" s="296" t="e" cm="1">
        <f t="array" aca="1" ref="BY44" ca="1">INDIRECT("'"&amp;$A$1&amp;"_DATA'!R"&amp;$A44&amp;"C"&amp;BY$1,FALSE)</f>
        <v>#REF!</v>
      </c>
      <c r="BZ44" s="306" t="e" cm="1">
        <f t="array" aca="1" ref="BZ44" ca="1">INDIRECT("'"&amp;$A$1&amp;"_DATA'!R"&amp;$A44&amp;"C"&amp;BZ$1,FALSE)</f>
        <v>#REF!</v>
      </c>
      <c r="CA44" s="262" t="e">
        <f t="shared" ca="1" si="33"/>
        <v>#REF!</v>
      </c>
      <c r="CB44" s="306" t="e" cm="1">
        <f t="array" aca="1" ref="CB44" ca="1">INDIRECT("'"&amp;$A$1&amp;"_DATA'!R"&amp;$A44&amp;"C"&amp;CB$1,FALSE)</f>
        <v>#REF!</v>
      </c>
      <c r="CC44" s="263" t="e" cm="1">
        <f t="array" aca="1" ref="CC44" ca="1">INDIRECT("'"&amp;$A$1&amp;"_DATA'!R"&amp;$A44&amp;"C"&amp;CC$1,FALSE)</f>
        <v>#REF!</v>
      </c>
      <c r="CD44" s="302" t="e" cm="1">
        <f t="array" aca="1" ref="CD44" ca="1">INDIRECT("'"&amp;$A$1&amp;"_DATA'!R"&amp;$A44&amp;"C"&amp;CD$1,FALSE)</f>
        <v>#REF!</v>
      </c>
      <c r="CE44" s="260" t="e" cm="1">
        <f t="array" aca="1" ref="CE44" ca="1">INDIRECT("'"&amp;$A$1&amp;"_DATA'!R"&amp;$A44&amp;"C"&amp;CE$1,FALSE)</f>
        <v>#REF!</v>
      </c>
      <c r="CF44" s="296" t="e" cm="1">
        <f t="array" aca="1" ref="CF44" ca="1">INDIRECT("'"&amp;$A$1&amp;"_DATA'!R"&amp;$A44&amp;"C"&amp;CF$1,FALSE)</f>
        <v>#REF!</v>
      </c>
      <c r="CG44" s="306" t="e" cm="1">
        <f t="array" aca="1" ref="CG44" ca="1">INDIRECT("'"&amp;$A$1&amp;"_DATA'!R"&amp;$A44&amp;"C"&amp;CG$1,FALSE)</f>
        <v>#REF!</v>
      </c>
      <c r="CH44" s="262" t="e">
        <f t="shared" ca="1" si="34"/>
        <v>#REF!</v>
      </c>
      <c r="CI44" s="306" t="e" cm="1">
        <f t="array" aca="1" ref="CI44" ca="1">INDIRECT("'"&amp;$A$1&amp;"_DATA'!R"&amp;$A44&amp;"C"&amp;CI$1,FALSE)</f>
        <v>#REF!</v>
      </c>
      <c r="CJ44" s="263" t="e" cm="1">
        <f t="array" aca="1" ref="CJ44" ca="1">INDIRECT("'"&amp;$A$1&amp;"_DATA'!R"&amp;$A44&amp;"C"&amp;CJ$1,FALSE)</f>
        <v>#REF!</v>
      </c>
      <c r="CK44" s="302" t="e" cm="1">
        <f t="array" aca="1" ref="CK44" ca="1">INDIRECT("'"&amp;$A$1&amp;"_DATA'!R"&amp;$A44&amp;"C"&amp;CK$1,FALSE)</f>
        <v>#REF!</v>
      </c>
      <c r="CL44" s="260" t="e" cm="1">
        <f t="array" aca="1" ref="CL44" ca="1">INDIRECT("'"&amp;$A$1&amp;"_DATA'!R"&amp;$A44&amp;"C"&amp;CL$1,FALSE)</f>
        <v>#REF!</v>
      </c>
      <c r="CM44" s="296" t="e" cm="1">
        <f t="array" aca="1" ref="CM44" ca="1">INDIRECT("'"&amp;$A$1&amp;"_DATA'!R"&amp;$A44&amp;"C"&amp;CM$1,FALSE)</f>
        <v>#REF!</v>
      </c>
      <c r="CN44" s="306" t="e" cm="1">
        <f t="array" aca="1" ref="CN44" ca="1">INDIRECT("'"&amp;$A$1&amp;"_DATA'!R"&amp;$A44&amp;"C"&amp;CN$1,FALSE)</f>
        <v>#REF!</v>
      </c>
      <c r="CO44" s="262" t="e">
        <f t="shared" ca="1" si="35"/>
        <v>#REF!</v>
      </c>
      <c r="CP44" s="306" t="e" cm="1">
        <f t="array" aca="1" ref="CP44" ca="1">INDIRECT("'"&amp;$A$1&amp;"_DATA'!R"&amp;$A44&amp;"C"&amp;CP$1,FALSE)</f>
        <v>#REF!</v>
      </c>
      <c r="CQ44" s="263"/>
      <c r="CR44" s="322" t="s">
        <v>146</v>
      </c>
      <c r="CS44" s="343" t="e">
        <f ca="1">SUMIF(BW$26:CQ$26,CR42,BW59:CQ59)</f>
        <v>#REF!</v>
      </c>
      <c r="CT44" s="322" t="s">
        <v>146</v>
      </c>
      <c r="CU44" s="343" t="e">
        <f ca="1">BV44+CS44</f>
        <v>#REF!</v>
      </c>
      <c r="CV44" s="322" t="s">
        <v>146</v>
      </c>
      <c r="CW44" s="343" t="e">
        <f ca="1">AY44+CU44</f>
        <v>#REF!</v>
      </c>
      <c r="CX44" s="240"/>
    </row>
    <row r="45" spans="1:102" ht="16.5" outlineLevel="1" x14ac:dyDescent="0.15">
      <c r="A45" s="433">
        <v>34</v>
      </c>
      <c r="B45" s="2001"/>
      <c r="C45" s="259" t="s">
        <v>41</v>
      </c>
      <c r="D45" s="302" t="e" cm="1">
        <f t="array" aca="1" ref="D45" ca="1">INDIRECT("'"&amp;$A$1&amp;"_DATA'!R"&amp;$A45&amp;"C"&amp;D$1,FALSE)</f>
        <v>#REF!</v>
      </c>
      <c r="E45" s="260" t="e" cm="1">
        <f t="array" aca="1" ref="E45" ca="1">INDIRECT("'"&amp;$A$1&amp;"_DATA'!R"&amp;$A45&amp;"C"&amp;E$1,FALSE)</f>
        <v>#REF!</v>
      </c>
      <c r="F45" s="296" t="e" cm="1">
        <f t="array" aca="1" ref="F45" ca="1">INDIRECT("'"&amp;$A$1&amp;"_DATA'!R"&amp;$A45&amp;"C"&amp;F$1,FALSE)</f>
        <v>#REF!</v>
      </c>
      <c r="G45" s="306" t="e" cm="1">
        <f t="array" aca="1" ref="G45" ca="1">INDIRECT("'"&amp;$A$1&amp;"_DATA'!R"&amp;$A45&amp;"C"&amp;G$1,FALSE)</f>
        <v>#REF!</v>
      </c>
      <c r="H45" s="262" t="e">
        <f t="shared" ca="1" si="24"/>
        <v>#REF!</v>
      </c>
      <c r="I45" s="306" t="e" cm="1">
        <f t="array" aca="1" ref="I45" ca="1">INDIRECT("'"&amp;$A$1&amp;"_DATA'!R"&amp;$A45&amp;"C"&amp;I$1,FALSE)</f>
        <v>#REF!</v>
      </c>
      <c r="J45" s="263" t="e" cm="1">
        <f t="array" aca="1" ref="J45" ca="1">INDIRECT("'"&amp;$A$1&amp;"_DATA'!R"&amp;$A45&amp;"C"&amp;J$1,FALSE)</f>
        <v>#REF!</v>
      </c>
      <c r="K45" s="302" t="e" cm="1">
        <f t="array" aca="1" ref="K45" ca="1">INDIRECT("'"&amp;$A$1&amp;"_DATA'!R"&amp;$A45&amp;"C"&amp;K$1,FALSE)</f>
        <v>#REF!</v>
      </c>
      <c r="L45" s="260" t="e" cm="1">
        <f t="array" aca="1" ref="L45" ca="1">INDIRECT("'"&amp;$A$1&amp;"_DATA'!R"&amp;$A45&amp;"C"&amp;L$1,FALSE)</f>
        <v>#REF!</v>
      </c>
      <c r="M45" s="296" t="e" cm="1">
        <f t="array" aca="1" ref="M45" ca="1">INDIRECT("'"&amp;$A$1&amp;"_DATA'!R"&amp;$A45&amp;"C"&amp;M$1,FALSE)</f>
        <v>#REF!</v>
      </c>
      <c r="N45" s="306" t="e" cm="1">
        <f t="array" aca="1" ref="N45" ca="1">INDIRECT("'"&amp;$A$1&amp;"_DATA'!R"&amp;$A45&amp;"C"&amp;N$1,FALSE)</f>
        <v>#REF!</v>
      </c>
      <c r="O45" s="262" t="e">
        <f t="shared" ca="1" si="25"/>
        <v>#REF!</v>
      </c>
      <c r="P45" s="306" t="e" cm="1">
        <f t="array" aca="1" ref="P45" ca="1">INDIRECT("'"&amp;$A$1&amp;"_DATA'!R"&amp;$A45&amp;"C"&amp;P$1,FALSE)</f>
        <v>#REF!</v>
      </c>
      <c r="Q45" s="263" t="e" cm="1">
        <f t="array" aca="1" ref="Q45" ca="1">INDIRECT("'"&amp;$A$1&amp;"_DATA'!R"&amp;$A45&amp;"C"&amp;Q$1,FALSE)</f>
        <v>#REF!</v>
      </c>
      <c r="R45" s="302" t="e" cm="1">
        <f t="array" aca="1" ref="R45" ca="1">INDIRECT("'"&amp;$A$1&amp;"_DATA'!R"&amp;$A45&amp;"C"&amp;R$1,FALSE)</f>
        <v>#REF!</v>
      </c>
      <c r="S45" s="260" t="e" cm="1">
        <f t="array" aca="1" ref="S45" ca="1">INDIRECT("'"&amp;$A$1&amp;"_DATA'!R"&amp;$A45&amp;"C"&amp;S$1,FALSE)</f>
        <v>#REF!</v>
      </c>
      <c r="T45" s="296" t="e" cm="1">
        <f t="array" aca="1" ref="T45" ca="1">INDIRECT("'"&amp;$A$1&amp;"_DATA'!R"&amp;$A45&amp;"C"&amp;T$1,FALSE)</f>
        <v>#REF!</v>
      </c>
      <c r="U45" s="306" t="e" cm="1">
        <f t="array" aca="1" ref="U45" ca="1">INDIRECT("'"&amp;$A$1&amp;"_DATA'!R"&amp;$A45&amp;"C"&amp;U$1,FALSE)</f>
        <v>#REF!</v>
      </c>
      <c r="V45" s="262" t="e">
        <f t="shared" ca="1" si="26"/>
        <v>#REF!</v>
      </c>
      <c r="W45" s="306" t="e" cm="1">
        <f t="array" aca="1" ref="W45" ca="1">INDIRECT("'"&amp;$A$1&amp;"_DATA'!R"&amp;$A45&amp;"C"&amp;W$1,FALSE)</f>
        <v>#REF!</v>
      </c>
      <c r="X45" s="263"/>
      <c r="Y45" s="323" t="s">
        <v>143</v>
      </c>
      <c r="Z45" s="710" t="e">
        <f ca="1">ROUNDDOWN(Z44/Z43,4)</f>
        <v>#REF!</v>
      </c>
      <c r="AA45" s="324" t="e" cm="1">
        <f t="array" aca="1" ref="AA45" ca="1">INDIRECT("'"&amp;$A$1&amp;"_DATA'!R"&amp;$A45&amp;"C"&amp;AA$1,FALSE)</f>
        <v>#REF!</v>
      </c>
      <c r="AB45" s="260" t="e" cm="1">
        <f t="array" aca="1" ref="AB45" ca="1">INDIRECT("'"&amp;$A$1&amp;"_DATA'!R"&amp;$A45&amp;"C"&amp;AB$1,FALSE)</f>
        <v>#REF!</v>
      </c>
      <c r="AC45" s="296" t="e" cm="1">
        <f t="array" aca="1" ref="AC45" ca="1">INDIRECT("'"&amp;$A$1&amp;"_DATA'!R"&amp;$A45&amp;"C"&amp;AC$1,FALSE)</f>
        <v>#REF!</v>
      </c>
      <c r="AD45" s="306" t="e" cm="1">
        <f t="array" aca="1" ref="AD45" ca="1">INDIRECT("'"&amp;$A$1&amp;"_DATA'!R"&amp;$A45&amp;"C"&amp;AD$1,FALSE)</f>
        <v>#REF!</v>
      </c>
      <c r="AE45" s="262" t="e">
        <f t="shared" ca="1" si="27"/>
        <v>#REF!</v>
      </c>
      <c r="AF45" s="306" t="e" cm="1">
        <f t="array" aca="1" ref="AF45" ca="1">INDIRECT("'"&amp;$A$1&amp;"_DATA'!R"&amp;$A45&amp;"C"&amp;AF$1,FALSE)</f>
        <v>#REF!</v>
      </c>
      <c r="AG45" s="263" t="e" cm="1">
        <f t="array" aca="1" ref="AG45" ca="1">INDIRECT("'"&amp;$A$1&amp;"_DATA'!R"&amp;$A45&amp;"C"&amp;AG$1,FALSE)</f>
        <v>#REF!</v>
      </c>
      <c r="AH45" s="302" t="e" cm="1">
        <f t="array" aca="1" ref="AH45" ca="1">INDIRECT("'"&amp;$A$1&amp;"_DATA'!R"&amp;$A45&amp;"C"&amp;AH$1,FALSE)</f>
        <v>#REF!</v>
      </c>
      <c r="AI45" s="260" t="e" cm="1">
        <f t="array" aca="1" ref="AI45" ca="1">INDIRECT("'"&amp;$A$1&amp;"_DATA'!R"&amp;$A45&amp;"C"&amp;AI$1,FALSE)</f>
        <v>#REF!</v>
      </c>
      <c r="AJ45" s="296" t="e" cm="1">
        <f t="array" aca="1" ref="AJ45" ca="1">INDIRECT("'"&amp;$A$1&amp;"_DATA'!R"&amp;$A45&amp;"C"&amp;AJ$1,FALSE)</f>
        <v>#REF!</v>
      </c>
      <c r="AK45" s="306" t="e" cm="1">
        <f t="array" aca="1" ref="AK45" ca="1">INDIRECT("'"&amp;$A$1&amp;"_DATA'!R"&amp;$A45&amp;"C"&amp;AK$1,FALSE)</f>
        <v>#REF!</v>
      </c>
      <c r="AL45" s="262" t="e">
        <f t="shared" ca="1" si="28"/>
        <v>#REF!</v>
      </c>
      <c r="AM45" s="306" t="e" cm="1">
        <f t="array" aca="1" ref="AM45" ca="1">INDIRECT("'"&amp;$A$1&amp;"_DATA'!R"&amp;$A45&amp;"C"&amp;AM$1,FALSE)</f>
        <v>#REF!</v>
      </c>
      <c r="AN45" s="263" t="e" cm="1">
        <f t="array" aca="1" ref="AN45" ca="1">INDIRECT("'"&amp;$A$1&amp;"_DATA'!R"&amp;$A45&amp;"C"&amp;AN$1,FALSE)</f>
        <v>#REF!</v>
      </c>
      <c r="AO45" s="302" t="e" cm="1">
        <f t="array" aca="1" ref="AO45" ca="1">INDIRECT("'"&amp;$A$1&amp;"_DATA'!R"&amp;$A45&amp;"C"&amp;AO$1,FALSE)</f>
        <v>#REF!</v>
      </c>
      <c r="AP45" s="260" t="e" cm="1">
        <f t="array" aca="1" ref="AP45" ca="1">INDIRECT("'"&amp;$A$1&amp;"_DATA'!R"&amp;$A45&amp;"C"&amp;AP$1,FALSE)</f>
        <v>#REF!</v>
      </c>
      <c r="AQ45" s="296" t="e" cm="1">
        <f t="array" aca="1" ref="AQ45" ca="1">INDIRECT("'"&amp;$A$1&amp;"_DATA'!R"&amp;$A45&amp;"C"&amp;AQ$1,FALSE)</f>
        <v>#REF!</v>
      </c>
      <c r="AR45" s="306" t="e" cm="1">
        <f t="array" aca="1" ref="AR45" ca="1">INDIRECT("'"&amp;$A$1&amp;"_DATA'!R"&amp;$A45&amp;"C"&amp;AR$1,FALSE)</f>
        <v>#REF!</v>
      </c>
      <c r="AS45" s="262" t="e">
        <f t="shared" ca="1" si="29"/>
        <v>#REF!</v>
      </c>
      <c r="AT45" s="306" t="e" cm="1">
        <f t="array" aca="1" ref="AT45" ca="1">INDIRECT("'"&amp;$A$1&amp;"_DATA'!R"&amp;$A45&amp;"C"&amp;AT$1,FALSE)</f>
        <v>#REF!</v>
      </c>
      <c r="AU45" s="263"/>
      <c r="AV45" s="323" t="s">
        <v>143</v>
      </c>
      <c r="AW45" s="710" t="e">
        <f ca="1">ROUNDDOWN(AW44/AW43,4)</f>
        <v>#REF!</v>
      </c>
      <c r="AX45" s="323" t="s">
        <v>143</v>
      </c>
      <c r="AY45" s="710" t="e">
        <f ca="1">ROUNDDOWN(AY44/AY43,4)</f>
        <v>#REF!</v>
      </c>
      <c r="AZ45" s="302" t="e" cm="1">
        <f t="array" aca="1" ref="AZ45" ca="1">INDIRECT("'"&amp;$A$1&amp;"_DATA'!R"&amp;$A45&amp;"C"&amp;AZ$1,FALSE)</f>
        <v>#REF!</v>
      </c>
      <c r="BA45" s="260" t="e" cm="1">
        <f t="array" aca="1" ref="BA45" ca="1">INDIRECT("'"&amp;$A$1&amp;"_DATA'!R"&amp;$A45&amp;"C"&amp;BA$1,FALSE)</f>
        <v>#REF!</v>
      </c>
      <c r="BB45" s="296" t="e" cm="1">
        <f t="array" aca="1" ref="BB45" ca="1">INDIRECT("'"&amp;$A$1&amp;"_DATA'!R"&amp;$A45&amp;"C"&amp;BB$1,FALSE)</f>
        <v>#REF!</v>
      </c>
      <c r="BC45" s="306" t="e" cm="1">
        <f t="array" aca="1" ref="BC45" ca="1">INDIRECT("'"&amp;$A$1&amp;"_DATA'!R"&amp;$A45&amp;"C"&amp;BC$1,FALSE)</f>
        <v>#REF!</v>
      </c>
      <c r="BD45" s="262" t="e">
        <f t="shared" ca="1" si="30"/>
        <v>#REF!</v>
      </c>
      <c r="BE45" s="306" t="e" cm="1">
        <f t="array" aca="1" ref="BE45" ca="1">INDIRECT("'"&amp;$A$1&amp;"_DATA'!R"&amp;$A45&amp;"C"&amp;BE$1,FALSE)</f>
        <v>#REF!</v>
      </c>
      <c r="BF45" s="263" t="e" cm="1">
        <f t="array" aca="1" ref="BF45" ca="1">INDIRECT("'"&amp;$A$1&amp;"_DATA'!R"&amp;$A45&amp;"C"&amp;BF$1,FALSE)</f>
        <v>#REF!</v>
      </c>
      <c r="BG45" s="302" t="e" cm="1">
        <f t="array" aca="1" ref="BG45" ca="1">INDIRECT("'"&amp;$A$1&amp;"_DATA'!R"&amp;$A45&amp;"C"&amp;BG$1,FALSE)</f>
        <v>#REF!</v>
      </c>
      <c r="BH45" s="260" t="e" cm="1">
        <f t="array" aca="1" ref="BH45" ca="1">INDIRECT("'"&amp;$A$1&amp;"_DATA'!R"&amp;$A45&amp;"C"&amp;BH$1,FALSE)</f>
        <v>#REF!</v>
      </c>
      <c r="BI45" s="296" t="e" cm="1">
        <f t="array" aca="1" ref="BI45" ca="1">INDIRECT("'"&amp;$A$1&amp;"_DATA'!R"&amp;$A45&amp;"C"&amp;BI$1,FALSE)</f>
        <v>#REF!</v>
      </c>
      <c r="BJ45" s="306" t="e" cm="1">
        <f t="array" aca="1" ref="BJ45" ca="1">INDIRECT("'"&amp;$A$1&amp;"_DATA'!R"&amp;$A45&amp;"C"&amp;BJ$1,FALSE)</f>
        <v>#REF!</v>
      </c>
      <c r="BK45" s="262" t="e">
        <f t="shared" ca="1" si="31"/>
        <v>#REF!</v>
      </c>
      <c r="BL45" s="306" t="e" cm="1">
        <f t="array" aca="1" ref="BL45" ca="1">INDIRECT("'"&amp;$A$1&amp;"_DATA'!R"&amp;$A45&amp;"C"&amp;BL$1,FALSE)</f>
        <v>#REF!</v>
      </c>
      <c r="BM45" s="263" t="e" cm="1">
        <f t="array" aca="1" ref="BM45" ca="1">INDIRECT("'"&amp;$A$1&amp;"_DATA'!R"&amp;$A45&amp;"C"&amp;BM$1,FALSE)</f>
        <v>#REF!</v>
      </c>
      <c r="BN45" s="302" t="e" cm="1">
        <f t="array" aca="1" ref="BN45" ca="1">INDIRECT("'"&amp;$A$1&amp;"_DATA'!R"&amp;$A45&amp;"C"&amp;BN$1,FALSE)</f>
        <v>#REF!</v>
      </c>
      <c r="BO45" s="260" t="e" cm="1">
        <f t="array" aca="1" ref="BO45" ca="1">INDIRECT("'"&amp;$A$1&amp;"_DATA'!R"&amp;$A45&amp;"C"&amp;BO$1,FALSE)</f>
        <v>#REF!</v>
      </c>
      <c r="BP45" s="296" t="e" cm="1">
        <f t="array" aca="1" ref="BP45" ca="1">INDIRECT("'"&amp;$A$1&amp;"_DATA'!R"&amp;$A45&amp;"C"&amp;BP$1,FALSE)</f>
        <v>#REF!</v>
      </c>
      <c r="BQ45" s="306" t="e" cm="1">
        <f t="array" aca="1" ref="BQ45" ca="1">INDIRECT("'"&amp;$A$1&amp;"_DATA'!R"&amp;$A45&amp;"C"&amp;BQ$1,FALSE)</f>
        <v>#REF!</v>
      </c>
      <c r="BR45" s="262" t="e">
        <f t="shared" ca="1" si="32"/>
        <v>#REF!</v>
      </c>
      <c r="BS45" s="306" t="e" cm="1">
        <f t="array" aca="1" ref="BS45" ca="1">INDIRECT("'"&amp;$A$1&amp;"_DATA'!R"&amp;$A45&amp;"C"&amp;BS$1,FALSE)</f>
        <v>#REF!</v>
      </c>
      <c r="BT45" s="263"/>
      <c r="BU45" s="323" t="s">
        <v>143</v>
      </c>
      <c r="BV45" s="710" t="e">
        <f ca="1">ROUNDDOWN(BV44/BV43,4)</f>
        <v>#REF!</v>
      </c>
      <c r="BW45" s="302" t="e" cm="1">
        <f t="array" aca="1" ref="BW45" ca="1">INDIRECT("'"&amp;$A$1&amp;"_DATA'!R"&amp;$A45&amp;"C"&amp;BW$1,FALSE)</f>
        <v>#REF!</v>
      </c>
      <c r="BX45" s="260" t="e" cm="1">
        <f t="array" aca="1" ref="BX45" ca="1">INDIRECT("'"&amp;$A$1&amp;"_DATA'!R"&amp;$A45&amp;"C"&amp;BX$1,FALSE)</f>
        <v>#REF!</v>
      </c>
      <c r="BY45" s="296" t="e" cm="1">
        <f t="array" aca="1" ref="BY45" ca="1">INDIRECT("'"&amp;$A$1&amp;"_DATA'!R"&amp;$A45&amp;"C"&amp;BY$1,FALSE)</f>
        <v>#REF!</v>
      </c>
      <c r="BZ45" s="306" t="e" cm="1">
        <f t="array" aca="1" ref="BZ45" ca="1">INDIRECT("'"&amp;$A$1&amp;"_DATA'!R"&amp;$A45&amp;"C"&amp;BZ$1,FALSE)</f>
        <v>#REF!</v>
      </c>
      <c r="CA45" s="262" t="e">
        <f t="shared" ca="1" si="33"/>
        <v>#REF!</v>
      </c>
      <c r="CB45" s="306" t="e" cm="1">
        <f t="array" aca="1" ref="CB45" ca="1">INDIRECT("'"&amp;$A$1&amp;"_DATA'!R"&amp;$A45&amp;"C"&amp;CB$1,FALSE)</f>
        <v>#REF!</v>
      </c>
      <c r="CC45" s="263" t="e" cm="1">
        <f t="array" aca="1" ref="CC45" ca="1">INDIRECT("'"&amp;$A$1&amp;"_DATA'!R"&amp;$A45&amp;"C"&amp;CC$1,FALSE)</f>
        <v>#REF!</v>
      </c>
      <c r="CD45" s="302" t="e" cm="1">
        <f t="array" aca="1" ref="CD45" ca="1">INDIRECT("'"&amp;$A$1&amp;"_DATA'!R"&amp;$A45&amp;"C"&amp;CD$1,FALSE)</f>
        <v>#REF!</v>
      </c>
      <c r="CE45" s="260" t="e" cm="1">
        <f t="array" aca="1" ref="CE45" ca="1">INDIRECT("'"&amp;$A$1&amp;"_DATA'!R"&amp;$A45&amp;"C"&amp;CE$1,FALSE)</f>
        <v>#REF!</v>
      </c>
      <c r="CF45" s="296" t="e" cm="1">
        <f t="array" aca="1" ref="CF45" ca="1">INDIRECT("'"&amp;$A$1&amp;"_DATA'!R"&amp;$A45&amp;"C"&amp;CF$1,FALSE)</f>
        <v>#REF!</v>
      </c>
      <c r="CG45" s="306" t="e" cm="1">
        <f t="array" aca="1" ref="CG45" ca="1">INDIRECT("'"&amp;$A$1&amp;"_DATA'!R"&amp;$A45&amp;"C"&amp;CG$1,FALSE)</f>
        <v>#REF!</v>
      </c>
      <c r="CH45" s="262" t="e">
        <f t="shared" ca="1" si="34"/>
        <v>#REF!</v>
      </c>
      <c r="CI45" s="306" t="e" cm="1">
        <f t="array" aca="1" ref="CI45" ca="1">INDIRECT("'"&amp;$A$1&amp;"_DATA'!R"&amp;$A45&amp;"C"&amp;CI$1,FALSE)</f>
        <v>#REF!</v>
      </c>
      <c r="CJ45" s="263" t="e" cm="1">
        <f t="array" aca="1" ref="CJ45" ca="1">INDIRECT("'"&amp;$A$1&amp;"_DATA'!R"&amp;$A45&amp;"C"&amp;CJ$1,FALSE)</f>
        <v>#REF!</v>
      </c>
      <c r="CK45" s="302" t="e" cm="1">
        <f t="array" aca="1" ref="CK45" ca="1">INDIRECT("'"&amp;$A$1&amp;"_DATA'!R"&amp;$A45&amp;"C"&amp;CK$1,FALSE)</f>
        <v>#REF!</v>
      </c>
      <c r="CL45" s="260" t="e" cm="1">
        <f t="array" aca="1" ref="CL45" ca="1">INDIRECT("'"&amp;$A$1&amp;"_DATA'!R"&amp;$A45&amp;"C"&amp;CL$1,FALSE)</f>
        <v>#REF!</v>
      </c>
      <c r="CM45" s="296" t="e" cm="1">
        <f t="array" aca="1" ref="CM45" ca="1">INDIRECT("'"&amp;$A$1&amp;"_DATA'!R"&amp;$A45&amp;"C"&amp;CM$1,FALSE)</f>
        <v>#REF!</v>
      </c>
      <c r="CN45" s="306" t="e" cm="1">
        <f t="array" aca="1" ref="CN45" ca="1">INDIRECT("'"&amp;$A$1&amp;"_DATA'!R"&amp;$A45&amp;"C"&amp;CN$1,FALSE)</f>
        <v>#REF!</v>
      </c>
      <c r="CO45" s="262" t="e">
        <f t="shared" ca="1" si="35"/>
        <v>#REF!</v>
      </c>
      <c r="CP45" s="306" t="e" cm="1">
        <f t="array" aca="1" ref="CP45" ca="1">INDIRECT("'"&amp;$A$1&amp;"_DATA'!R"&amp;$A45&amp;"C"&amp;CP$1,FALSE)</f>
        <v>#REF!</v>
      </c>
      <c r="CQ45" s="263"/>
      <c r="CR45" s="323" t="s">
        <v>143</v>
      </c>
      <c r="CS45" s="710" t="e">
        <f ca="1">ROUNDDOWN(CS44/CS43,4)</f>
        <v>#REF!</v>
      </c>
      <c r="CT45" s="323" t="s">
        <v>143</v>
      </c>
      <c r="CU45" s="710" t="e">
        <f ca="1">ROUNDDOWN(CU44/CU43,4)</f>
        <v>#REF!</v>
      </c>
      <c r="CV45" s="323" t="s">
        <v>143</v>
      </c>
      <c r="CW45" s="710" t="e">
        <f ca="1">ROUNDDOWN(CW44/CW43,4)</f>
        <v>#REF!</v>
      </c>
      <c r="CX45" s="240"/>
    </row>
    <row r="46" spans="1:102" ht="16.5" outlineLevel="1" x14ac:dyDescent="0.15">
      <c r="A46" s="433">
        <v>35</v>
      </c>
      <c r="B46" s="2001"/>
      <c r="C46" s="259" t="s">
        <v>42</v>
      </c>
      <c r="D46" s="303" t="e" cm="1">
        <f t="array" aca="1" ref="D46" ca="1">INDIRECT("'"&amp;$A$1&amp;"_DATA'!R"&amp;$A46&amp;"C"&amp;D$1,FALSE)</f>
        <v>#REF!</v>
      </c>
      <c r="E46" s="264" t="e" cm="1">
        <f t="array" aca="1" ref="E46" ca="1">INDIRECT("'"&amp;$A$1&amp;"_DATA'!R"&amp;$A46&amp;"C"&amp;E$1,FALSE)</f>
        <v>#REF!</v>
      </c>
      <c r="F46" s="297" t="e" cm="1">
        <f t="array" aca="1" ref="F46" ca="1">INDIRECT("'"&amp;$A$1&amp;"_DATA'!R"&amp;$A46&amp;"C"&amp;F$1,FALSE)</f>
        <v>#REF!</v>
      </c>
      <c r="G46" s="307" t="e" cm="1">
        <f t="array" aca="1" ref="G46" ca="1">INDIRECT("'"&amp;$A$1&amp;"_DATA'!R"&amp;$A46&amp;"C"&amp;G$1,FALSE)</f>
        <v>#REF!</v>
      </c>
      <c r="H46" s="266" t="e">
        <f t="shared" ca="1" si="24"/>
        <v>#REF!</v>
      </c>
      <c r="I46" s="307" t="e" cm="1">
        <f t="array" aca="1" ref="I46" ca="1">INDIRECT("'"&amp;$A$1&amp;"_DATA'!R"&amp;$A46&amp;"C"&amp;I$1,FALSE)</f>
        <v>#REF!</v>
      </c>
      <c r="J46" s="267" t="e" cm="1">
        <f t="array" aca="1" ref="J46" ca="1">INDIRECT("'"&amp;$A$1&amp;"_DATA'!R"&amp;$A46&amp;"C"&amp;J$1,FALSE)</f>
        <v>#REF!</v>
      </c>
      <c r="K46" s="303" t="e" cm="1">
        <f t="array" aca="1" ref="K46" ca="1">INDIRECT("'"&amp;$A$1&amp;"_DATA'!R"&amp;$A46&amp;"C"&amp;K$1,FALSE)</f>
        <v>#REF!</v>
      </c>
      <c r="L46" s="264" t="e" cm="1">
        <f t="array" aca="1" ref="L46" ca="1">INDIRECT("'"&amp;$A$1&amp;"_DATA'!R"&amp;$A46&amp;"C"&amp;L$1,FALSE)</f>
        <v>#REF!</v>
      </c>
      <c r="M46" s="297" t="e" cm="1">
        <f t="array" aca="1" ref="M46" ca="1">INDIRECT("'"&amp;$A$1&amp;"_DATA'!R"&amp;$A46&amp;"C"&amp;M$1,FALSE)</f>
        <v>#REF!</v>
      </c>
      <c r="N46" s="307" t="e" cm="1">
        <f t="array" aca="1" ref="N46" ca="1">INDIRECT("'"&amp;$A$1&amp;"_DATA'!R"&amp;$A46&amp;"C"&amp;N$1,FALSE)</f>
        <v>#REF!</v>
      </c>
      <c r="O46" s="266" t="e">
        <f t="shared" ca="1" si="25"/>
        <v>#REF!</v>
      </c>
      <c r="P46" s="307" t="e" cm="1">
        <f t="array" aca="1" ref="P46" ca="1">INDIRECT("'"&amp;$A$1&amp;"_DATA'!R"&amp;$A46&amp;"C"&amp;P$1,FALSE)</f>
        <v>#REF!</v>
      </c>
      <c r="Q46" s="267" t="e" cm="1">
        <f t="array" aca="1" ref="Q46" ca="1">INDIRECT("'"&amp;$A$1&amp;"_DATA'!R"&amp;$A46&amp;"C"&amp;Q$1,FALSE)</f>
        <v>#REF!</v>
      </c>
      <c r="R46" s="303" t="e" cm="1">
        <f t="array" aca="1" ref="R46" ca="1">INDIRECT("'"&amp;$A$1&amp;"_DATA'!R"&amp;$A46&amp;"C"&amp;R$1,FALSE)</f>
        <v>#REF!</v>
      </c>
      <c r="S46" s="264" t="e" cm="1">
        <f t="array" aca="1" ref="S46" ca="1">INDIRECT("'"&amp;$A$1&amp;"_DATA'!R"&amp;$A46&amp;"C"&amp;S$1,FALSE)</f>
        <v>#REF!</v>
      </c>
      <c r="T46" s="297" t="e" cm="1">
        <f t="array" aca="1" ref="T46" ca="1">INDIRECT("'"&amp;$A$1&amp;"_DATA'!R"&amp;$A46&amp;"C"&amp;T$1,FALSE)</f>
        <v>#REF!</v>
      </c>
      <c r="U46" s="307" t="e" cm="1">
        <f t="array" aca="1" ref="U46" ca="1">INDIRECT("'"&amp;$A$1&amp;"_DATA'!R"&amp;$A46&amp;"C"&amp;U$1,FALSE)</f>
        <v>#REF!</v>
      </c>
      <c r="V46" s="266" t="e">
        <f t="shared" ca="1" si="26"/>
        <v>#REF!</v>
      </c>
      <c r="W46" s="307" t="e" cm="1">
        <f t="array" aca="1" ref="W46" ca="1">INDIRECT("'"&amp;$A$1&amp;"_DATA'!R"&amp;$A46&amp;"C"&amp;W$1,FALSE)</f>
        <v>#REF!</v>
      </c>
      <c r="X46" s="267"/>
      <c r="Y46" s="383"/>
      <c r="Z46" s="768" t="s">
        <v>271</v>
      </c>
      <c r="AA46" s="326" t="e" cm="1">
        <f t="array" aca="1" ref="AA46" ca="1">INDIRECT("'"&amp;$A$1&amp;"_DATA'!R"&amp;$A46&amp;"C"&amp;AA$1,FALSE)</f>
        <v>#REF!</v>
      </c>
      <c r="AB46" s="264" t="e" cm="1">
        <f t="array" aca="1" ref="AB46" ca="1">INDIRECT("'"&amp;$A$1&amp;"_DATA'!R"&amp;$A46&amp;"C"&amp;AB$1,FALSE)</f>
        <v>#REF!</v>
      </c>
      <c r="AC46" s="297" t="e" cm="1">
        <f t="array" aca="1" ref="AC46" ca="1">INDIRECT("'"&amp;$A$1&amp;"_DATA'!R"&amp;$A46&amp;"C"&amp;AC$1,FALSE)</f>
        <v>#REF!</v>
      </c>
      <c r="AD46" s="307" t="e" cm="1">
        <f t="array" aca="1" ref="AD46" ca="1">INDIRECT("'"&amp;$A$1&amp;"_DATA'!R"&amp;$A46&amp;"C"&amp;AD$1,FALSE)</f>
        <v>#REF!</v>
      </c>
      <c r="AE46" s="266" t="e">
        <f t="shared" ca="1" si="27"/>
        <v>#REF!</v>
      </c>
      <c r="AF46" s="307" t="e" cm="1">
        <f t="array" aca="1" ref="AF46" ca="1">INDIRECT("'"&amp;$A$1&amp;"_DATA'!R"&amp;$A46&amp;"C"&amp;AF$1,FALSE)</f>
        <v>#REF!</v>
      </c>
      <c r="AG46" s="267" t="e" cm="1">
        <f t="array" aca="1" ref="AG46" ca="1">INDIRECT("'"&amp;$A$1&amp;"_DATA'!R"&amp;$A46&amp;"C"&amp;AG$1,FALSE)</f>
        <v>#REF!</v>
      </c>
      <c r="AH46" s="303" t="e" cm="1">
        <f t="array" aca="1" ref="AH46" ca="1">INDIRECT("'"&amp;$A$1&amp;"_DATA'!R"&amp;$A46&amp;"C"&amp;AH$1,FALSE)</f>
        <v>#REF!</v>
      </c>
      <c r="AI46" s="264" t="e" cm="1">
        <f t="array" aca="1" ref="AI46" ca="1">INDIRECT("'"&amp;$A$1&amp;"_DATA'!R"&amp;$A46&amp;"C"&amp;AI$1,FALSE)</f>
        <v>#REF!</v>
      </c>
      <c r="AJ46" s="297" t="e" cm="1">
        <f t="array" aca="1" ref="AJ46" ca="1">INDIRECT("'"&amp;$A$1&amp;"_DATA'!R"&amp;$A46&amp;"C"&amp;AJ$1,FALSE)</f>
        <v>#REF!</v>
      </c>
      <c r="AK46" s="307" t="e" cm="1">
        <f t="array" aca="1" ref="AK46" ca="1">INDIRECT("'"&amp;$A$1&amp;"_DATA'!R"&amp;$A46&amp;"C"&amp;AK$1,FALSE)</f>
        <v>#REF!</v>
      </c>
      <c r="AL46" s="266" t="e">
        <f t="shared" ca="1" si="28"/>
        <v>#REF!</v>
      </c>
      <c r="AM46" s="307" t="e" cm="1">
        <f t="array" aca="1" ref="AM46" ca="1">INDIRECT("'"&amp;$A$1&amp;"_DATA'!R"&amp;$A46&amp;"C"&amp;AM$1,FALSE)</f>
        <v>#REF!</v>
      </c>
      <c r="AN46" s="267" t="e" cm="1">
        <f t="array" aca="1" ref="AN46" ca="1">INDIRECT("'"&amp;$A$1&amp;"_DATA'!R"&amp;$A46&amp;"C"&amp;AN$1,FALSE)</f>
        <v>#REF!</v>
      </c>
      <c r="AO46" s="303" t="e" cm="1">
        <f t="array" aca="1" ref="AO46" ca="1">INDIRECT("'"&amp;$A$1&amp;"_DATA'!R"&amp;$A46&amp;"C"&amp;AO$1,FALSE)</f>
        <v>#REF!</v>
      </c>
      <c r="AP46" s="264" t="e" cm="1">
        <f t="array" aca="1" ref="AP46" ca="1">INDIRECT("'"&amp;$A$1&amp;"_DATA'!R"&amp;$A46&amp;"C"&amp;AP$1,FALSE)</f>
        <v>#REF!</v>
      </c>
      <c r="AQ46" s="297" t="e" cm="1">
        <f t="array" aca="1" ref="AQ46" ca="1">INDIRECT("'"&amp;$A$1&amp;"_DATA'!R"&amp;$A46&amp;"C"&amp;AQ$1,FALSE)</f>
        <v>#REF!</v>
      </c>
      <c r="AR46" s="307" t="e" cm="1">
        <f t="array" aca="1" ref="AR46" ca="1">INDIRECT("'"&amp;$A$1&amp;"_DATA'!R"&amp;$A46&amp;"C"&amp;AR$1,FALSE)</f>
        <v>#REF!</v>
      </c>
      <c r="AS46" s="266" t="e">
        <f t="shared" ca="1" si="29"/>
        <v>#REF!</v>
      </c>
      <c r="AT46" s="307" t="e" cm="1">
        <f t="array" aca="1" ref="AT46" ca="1">INDIRECT("'"&amp;$A$1&amp;"_DATA'!R"&amp;$A46&amp;"C"&amp;AT$1,FALSE)</f>
        <v>#REF!</v>
      </c>
      <c r="AU46" s="267"/>
      <c r="AV46" s="383"/>
      <c r="AW46" s="768" t="s">
        <v>271</v>
      </c>
      <c r="AX46" s="383"/>
      <c r="AY46" s="768" t="s">
        <v>271</v>
      </c>
      <c r="AZ46" s="303" t="e" cm="1">
        <f t="array" aca="1" ref="AZ46" ca="1">INDIRECT("'"&amp;$A$1&amp;"_DATA'!R"&amp;$A46&amp;"C"&amp;AZ$1,FALSE)</f>
        <v>#REF!</v>
      </c>
      <c r="BA46" s="264" t="e" cm="1">
        <f t="array" aca="1" ref="BA46" ca="1">INDIRECT("'"&amp;$A$1&amp;"_DATA'!R"&amp;$A46&amp;"C"&amp;BA$1,FALSE)</f>
        <v>#REF!</v>
      </c>
      <c r="BB46" s="297" t="e" cm="1">
        <f t="array" aca="1" ref="BB46" ca="1">INDIRECT("'"&amp;$A$1&amp;"_DATA'!R"&amp;$A46&amp;"C"&amp;BB$1,FALSE)</f>
        <v>#REF!</v>
      </c>
      <c r="BC46" s="307" t="e" cm="1">
        <f t="array" aca="1" ref="BC46" ca="1">INDIRECT("'"&amp;$A$1&amp;"_DATA'!R"&amp;$A46&amp;"C"&amp;BC$1,FALSE)</f>
        <v>#REF!</v>
      </c>
      <c r="BD46" s="266" t="e">
        <f t="shared" ca="1" si="30"/>
        <v>#REF!</v>
      </c>
      <c r="BE46" s="307" t="e" cm="1">
        <f t="array" aca="1" ref="BE46" ca="1">INDIRECT("'"&amp;$A$1&amp;"_DATA'!R"&amp;$A46&amp;"C"&amp;BE$1,FALSE)</f>
        <v>#REF!</v>
      </c>
      <c r="BF46" s="267" t="e" cm="1">
        <f t="array" aca="1" ref="BF46" ca="1">INDIRECT("'"&amp;$A$1&amp;"_DATA'!R"&amp;$A46&amp;"C"&amp;BF$1,FALSE)</f>
        <v>#REF!</v>
      </c>
      <c r="BG46" s="303" t="e" cm="1">
        <f t="array" aca="1" ref="BG46" ca="1">INDIRECT("'"&amp;$A$1&amp;"_DATA'!R"&amp;$A46&amp;"C"&amp;BG$1,FALSE)</f>
        <v>#REF!</v>
      </c>
      <c r="BH46" s="264" t="e" cm="1">
        <f t="array" aca="1" ref="BH46" ca="1">INDIRECT("'"&amp;$A$1&amp;"_DATA'!R"&amp;$A46&amp;"C"&amp;BH$1,FALSE)</f>
        <v>#REF!</v>
      </c>
      <c r="BI46" s="297" t="e" cm="1">
        <f t="array" aca="1" ref="BI46" ca="1">INDIRECT("'"&amp;$A$1&amp;"_DATA'!R"&amp;$A46&amp;"C"&amp;BI$1,FALSE)</f>
        <v>#REF!</v>
      </c>
      <c r="BJ46" s="307" t="e" cm="1">
        <f t="array" aca="1" ref="BJ46" ca="1">INDIRECT("'"&amp;$A$1&amp;"_DATA'!R"&amp;$A46&amp;"C"&amp;BJ$1,FALSE)</f>
        <v>#REF!</v>
      </c>
      <c r="BK46" s="266" t="e">
        <f t="shared" ca="1" si="31"/>
        <v>#REF!</v>
      </c>
      <c r="BL46" s="307" t="e" cm="1">
        <f t="array" aca="1" ref="BL46" ca="1">INDIRECT("'"&amp;$A$1&amp;"_DATA'!R"&amp;$A46&amp;"C"&amp;BL$1,FALSE)</f>
        <v>#REF!</v>
      </c>
      <c r="BM46" s="267" t="e" cm="1">
        <f t="array" aca="1" ref="BM46" ca="1">INDIRECT("'"&amp;$A$1&amp;"_DATA'!R"&amp;$A46&amp;"C"&amp;BM$1,FALSE)</f>
        <v>#REF!</v>
      </c>
      <c r="BN46" s="303" t="e" cm="1">
        <f t="array" aca="1" ref="BN46" ca="1">INDIRECT("'"&amp;$A$1&amp;"_DATA'!R"&amp;$A46&amp;"C"&amp;BN$1,FALSE)</f>
        <v>#REF!</v>
      </c>
      <c r="BO46" s="264" t="e" cm="1">
        <f t="array" aca="1" ref="BO46" ca="1">INDIRECT("'"&amp;$A$1&amp;"_DATA'!R"&amp;$A46&amp;"C"&amp;BO$1,FALSE)</f>
        <v>#REF!</v>
      </c>
      <c r="BP46" s="297" t="e" cm="1">
        <f t="array" aca="1" ref="BP46" ca="1">INDIRECT("'"&amp;$A$1&amp;"_DATA'!R"&amp;$A46&amp;"C"&amp;BP$1,FALSE)</f>
        <v>#REF!</v>
      </c>
      <c r="BQ46" s="307" t="e" cm="1">
        <f t="array" aca="1" ref="BQ46" ca="1">INDIRECT("'"&amp;$A$1&amp;"_DATA'!R"&amp;$A46&amp;"C"&amp;BQ$1,FALSE)</f>
        <v>#REF!</v>
      </c>
      <c r="BR46" s="266" t="e">
        <f t="shared" ca="1" si="32"/>
        <v>#REF!</v>
      </c>
      <c r="BS46" s="307" t="e" cm="1">
        <f t="array" aca="1" ref="BS46" ca="1">INDIRECT("'"&amp;$A$1&amp;"_DATA'!R"&amp;$A46&amp;"C"&amp;BS$1,FALSE)</f>
        <v>#REF!</v>
      </c>
      <c r="BT46" s="267"/>
      <c r="BU46" s="383"/>
      <c r="BV46" s="768" t="s">
        <v>271</v>
      </c>
      <c r="BW46" s="303" t="e" cm="1">
        <f t="array" aca="1" ref="BW46" ca="1">INDIRECT("'"&amp;$A$1&amp;"_DATA'!R"&amp;$A46&amp;"C"&amp;BW$1,FALSE)</f>
        <v>#REF!</v>
      </c>
      <c r="BX46" s="264" t="e" cm="1">
        <f t="array" aca="1" ref="BX46" ca="1">INDIRECT("'"&amp;$A$1&amp;"_DATA'!R"&amp;$A46&amp;"C"&amp;BX$1,FALSE)</f>
        <v>#REF!</v>
      </c>
      <c r="BY46" s="297" t="e" cm="1">
        <f t="array" aca="1" ref="BY46" ca="1">INDIRECT("'"&amp;$A$1&amp;"_DATA'!R"&amp;$A46&amp;"C"&amp;BY$1,FALSE)</f>
        <v>#REF!</v>
      </c>
      <c r="BZ46" s="307" t="e" cm="1">
        <f t="array" aca="1" ref="BZ46" ca="1">INDIRECT("'"&amp;$A$1&amp;"_DATA'!R"&amp;$A46&amp;"C"&amp;BZ$1,FALSE)</f>
        <v>#REF!</v>
      </c>
      <c r="CA46" s="266" t="e">
        <f t="shared" ca="1" si="33"/>
        <v>#REF!</v>
      </c>
      <c r="CB46" s="307" t="e" cm="1">
        <f t="array" aca="1" ref="CB46" ca="1">INDIRECT("'"&amp;$A$1&amp;"_DATA'!R"&amp;$A46&amp;"C"&amp;CB$1,FALSE)</f>
        <v>#REF!</v>
      </c>
      <c r="CC46" s="267" t="e" cm="1">
        <f t="array" aca="1" ref="CC46" ca="1">INDIRECT("'"&amp;$A$1&amp;"_DATA'!R"&amp;$A46&amp;"C"&amp;CC$1,FALSE)</f>
        <v>#REF!</v>
      </c>
      <c r="CD46" s="303" t="e" cm="1">
        <f t="array" aca="1" ref="CD46" ca="1">INDIRECT("'"&amp;$A$1&amp;"_DATA'!R"&amp;$A46&amp;"C"&amp;CD$1,FALSE)</f>
        <v>#REF!</v>
      </c>
      <c r="CE46" s="264" t="e" cm="1">
        <f t="array" aca="1" ref="CE46" ca="1">INDIRECT("'"&amp;$A$1&amp;"_DATA'!R"&amp;$A46&amp;"C"&amp;CE$1,FALSE)</f>
        <v>#REF!</v>
      </c>
      <c r="CF46" s="297" t="e" cm="1">
        <f t="array" aca="1" ref="CF46" ca="1">INDIRECT("'"&amp;$A$1&amp;"_DATA'!R"&amp;$A46&amp;"C"&amp;CF$1,FALSE)</f>
        <v>#REF!</v>
      </c>
      <c r="CG46" s="307" t="e" cm="1">
        <f t="array" aca="1" ref="CG46" ca="1">INDIRECT("'"&amp;$A$1&amp;"_DATA'!R"&amp;$A46&amp;"C"&amp;CG$1,FALSE)</f>
        <v>#REF!</v>
      </c>
      <c r="CH46" s="266" t="e">
        <f t="shared" ca="1" si="34"/>
        <v>#REF!</v>
      </c>
      <c r="CI46" s="307" t="e" cm="1">
        <f t="array" aca="1" ref="CI46" ca="1">INDIRECT("'"&amp;$A$1&amp;"_DATA'!R"&amp;$A46&amp;"C"&amp;CI$1,FALSE)</f>
        <v>#REF!</v>
      </c>
      <c r="CJ46" s="267" t="e" cm="1">
        <f t="array" aca="1" ref="CJ46" ca="1">INDIRECT("'"&amp;$A$1&amp;"_DATA'!R"&amp;$A46&amp;"C"&amp;CJ$1,FALSE)</f>
        <v>#REF!</v>
      </c>
      <c r="CK46" s="303" t="e" cm="1">
        <f t="array" aca="1" ref="CK46" ca="1">INDIRECT("'"&amp;$A$1&amp;"_DATA'!R"&amp;$A46&amp;"C"&amp;CK$1,FALSE)</f>
        <v>#REF!</v>
      </c>
      <c r="CL46" s="264" t="e" cm="1">
        <f t="array" aca="1" ref="CL46" ca="1">INDIRECT("'"&amp;$A$1&amp;"_DATA'!R"&amp;$A46&amp;"C"&amp;CL$1,FALSE)</f>
        <v>#REF!</v>
      </c>
      <c r="CM46" s="297" t="e" cm="1">
        <f t="array" aca="1" ref="CM46" ca="1">INDIRECT("'"&amp;$A$1&amp;"_DATA'!R"&amp;$A46&amp;"C"&amp;CM$1,FALSE)</f>
        <v>#REF!</v>
      </c>
      <c r="CN46" s="307" t="e" cm="1">
        <f t="array" aca="1" ref="CN46" ca="1">INDIRECT("'"&amp;$A$1&amp;"_DATA'!R"&amp;$A46&amp;"C"&amp;CN$1,FALSE)</f>
        <v>#REF!</v>
      </c>
      <c r="CO46" s="266" t="e">
        <f t="shared" ca="1" si="35"/>
        <v>#REF!</v>
      </c>
      <c r="CP46" s="307" t="e" cm="1">
        <f t="array" aca="1" ref="CP46" ca="1">INDIRECT("'"&amp;$A$1&amp;"_DATA'!R"&amp;$A46&amp;"C"&amp;CP$1,FALSE)</f>
        <v>#REF!</v>
      </c>
      <c r="CQ46" s="267"/>
      <c r="CR46" s="383"/>
      <c r="CS46" s="768" t="s">
        <v>271</v>
      </c>
      <c r="CT46" s="383"/>
      <c r="CU46" s="768" t="s">
        <v>271</v>
      </c>
      <c r="CV46" s="383"/>
      <c r="CW46" s="768" t="s">
        <v>271</v>
      </c>
      <c r="CX46" s="240"/>
    </row>
    <row r="47" spans="1:102" ht="16.5" customHeight="1" outlineLevel="1" x14ac:dyDescent="0.15">
      <c r="A47" s="433">
        <v>37</v>
      </c>
      <c r="B47" s="1964" t="s">
        <v>43</v>
      </c>
      <c r="C47" s="254" t="s">
        <v>33</v>
      </c>
      <c r="D47" s="301" t="e" cm="1">
        <f t="array" aca="1" ref="D47" ca="1">INDIRECT("'"&amp;$A$1&amp;"_DATA'!R"&amp;$A47&amp;"C"&amp;D$1,FALSE)</f>
        <v>#REF!</v>
      </c>
      <c r="E47" s="255" t="e" cm="1">
        <f t="array" aca="1" ref="E47" ca="1">INDIRECT("'"&amp;$A$1&amp;"_DATA'!R"&amp;$A47&amp;"C"&amp;E$1,FALSE)</f>
        <v>#REF!</v>
      </c>
      <c r="F47" s="255" t="e" cm="1">
        <f t="array" aca="1" ref="F47" ca="1">INDIRECT("'"&amp;$A$1&amp;"_DATA'!R"&amp;$A47&amp;"C"&amp;F$1,FALSE)</f>
        <v>#REF!</v>
      </c>
      <c r="G47" s="308" t="e" cm="1">
        <f t="array" aca="1" ref="G47" ca="1">INDIRECT("'"&amp;$A$1&amp;"_DATA'!R"&amp;$A47&amp;"C"&amp;G$1,FALSE)</f>
        <v>#REF!</v>
      </c>
      <c r="H47" s="257" t="e">
        <f ca="1">IF(AND(F47&lt;&gt;"",F47&lt;&gt;0),ROUNDDOWN(I47/G47,3),"")</f>
        <v>#REF!</v>
      </c>
      <c r="I47" s="308" t="e" cm="1">
        <f t="array" aca="1" ref="I47" ca="1">INDIRECT("'"&amp;$A$1&amp;"_DATA'!R"&amp;$A47&amp;"C"&amp;I$1,FALSE)</f>
        <v>#REF!</v>
      </c>
      <c r="J47" s="258" t="e" cm="1">
        <f t="array" aca="1" ref="J47" ca="1">INDIRECT("'"&amp;$A$1&amp;"_DATA'!R"&amp;$A47&amp;"C"&amp;J$1,FALSE)</f>
        <v>#REF!</v>
      </c>
      <c r="K47" s="301" t="e" cm="1">
        <f t="array" aca="1" ref="K47" ca="1">INDIRECT("'"&amp;$A$1&amp;"_DATA'!R"&amp;$A47&amp;"C"&amp;K$1,FALSE)</f>
        <v>#REF!</v>
      </c>
      <c r="L47" s="255" t="e" cm="1">
        <f t="array" aca="1" ref="L47" ca="1">INDIRECT("'"&amp;$A$1&amp;"_DATA'!R"&amp;$A47&amp;"C"&amp;L$1,FALSE)</f>
        <v>#REF!</v>
      </c>
      <c r="M47" s="255" t="e" cm="1">
        <f t="array" aca="1" ref="M47" ca="1">INDIRECT("'"&amp;$A$1&amp;"_DATA'!R"&amp;$A47&amp;"C"&amp;M$1,FALSE)</f>
        <v>#REF!</v>
      </c>
      <c r="N47" s="308" t="e" cm="1">
        <f t="array" aca="1" ref="N47" ca="1">INDIRECT("'"&amp;$A$1&amp;"_DATA'!R"&amp;$A47&amp;"C"&amp;N$1,FALSE)</f>
        <v>#REF!</v>
      </c>
      <c r="O47" s="257" t="e">
        <f ca="1">IF(AND(M47&lt;&gt;"",M47&lt;&gt;0),ROUNDDOWN(P47/N47,3),"")</f>
        <v>#REF!</v>
      </c>
      <c r="P47" s="308" t="e" cm="1">
        <f t="array" aca="1" ref="P47" ca="1">INDIRECT("'"&amp;$A$1&amp;"_DATA'!R"&amp;$A47&amp;"C"&amp;P$1,FALSE)</f>
        <v>#REF!</v>
      </c>
      <c r="Q47" s="258" t="e" cm="1">
        <f t="array" aca="1" ref="Q47" ca="1">INDIRECT("'"&amp;$A$1&amp;"_DATA'!R"&amp;$A47&amp;"C"&amp;Q$1,FALSE)</f>
        <v>#REF!</v>
      </c>
      <c r="R47" s="301" t="e" cm="1">
        <f t="array" aca="1" ref="R47" ca="1">INDIRECT("'"&amp;$A$1&amp;"_DATA'!R"&amp;$A47&amp;"C"&amp;R$1,FALSE)</f>
        <v>#REF!</v>
      </c>
      <c r="S47" s="255" t="e" cm="1">
        <f t="array" aca="1" ref="S47" ca="1">INDIRECT("'"&amp;$A$1&amp;"_DATA'!R"&amp;$A47&amp;"C"&amp;S$1,FALSE)</f>
        <v>#REF!</v>
      </c>
      <c r="T47" s="255" t="e" cm="1">
        <f t="array" aca="1" ref="T47" ca="1">INDIRECT("'"&amp;$A$1&amp;"_DATA'!R"&amp;$A47&amp;"C"&amp;T$1,FALSE)</f>
        <v>#REF!</v>
      </c>
      <c r="U47" s="308" t="e" cm="1">
        <f t="array" aca="1" ref="U47" ca="1">INDIRECT("'"&amp;$A$1&amp;"_DATA'!R"&amp;$A47&amp;"C"&amp;U$1,FALSE)</f>
        <v>#REF!</v>
      </c>
      <c r="V47" s="257" t="e">
        <f ca="1">IF(AND(T47&lt;&gt;"",T47&lt;&gt;0),ROUNDDOWN(W47/U47,3),"")</f>
        <v>#REF!</v>
      </c>
      <c r="W47" s="308" t="e" cm="1">
        <f t="array" aca="1" ref="W47" ca="1">INDIRECT("'"&amp;$A$1&amp;"_DATA'!R"&amp;$A47&amp;"C"&amp;W$1,FALSE)</f>
        <v>#REF!</v>
      </c>
      <c r="X47" s="268"/>
      <c r="Y47" s="1982" t="s">
        <v>270</v>
      </c>
      <c r="Z47" s="1954"/>
      <c r="AA47" s="336" t="e" cm="1">
        <f t="array" aca="1" ref="AA47" ca="1">INDIRECT("'"&amp;$A$1&amp;"_DATA'!R"&amp;$A47&amp;"C"&amp;AA$1,FALSE)</f>
        <v>#REF!</v>
      </c>
      <c r="AB47" s="255" t="e" cm="1">
        <f t="array" aca="1" ref="AB47" ca="1">INDIRECT("'"&amp;$A$1&amp;"_DATA'!R"&amp;$A47&amp;"C"&amp;AB$1,FALSE)</f>
        <v>#REF!</v>
      </c>
      <c r="AC47" s="255" t="e" cm="1">
        <f t="array" aca="1" ref="AC47" ca="1">INDIRECT("'"&amp;$A$1&amp;"_DATA'!R"&amp;$A47&amp;"C"&amp;AC$1,FALSE)</f>
        <v>#REF!</v>
      </c>
      <c r="AD47" s="308" t="e" cm="1">
        <f t="array" aca="1" ref="AD47" ca="1">INDIRECT("'"&amp;$A$1&amp;"_DATA'!R"&amp;$A47&amp;"C"&amp;AD$1,FALSE)</f>
        <v>#REF!</v>
      </c>
      <c r="AE47" s="257" t="e">
        <f ca="1">IF(AND(AC47&lt;&gt;"",AC47&lt;&gt;0),ROUNDDOWN(AF47/AD47,3),"")</f>
        <v>#REF!</v>
      </c>
      <c r="AF47" s="308" t="e" cm="1">
        <f t="array" aca="1" ref="AF47" ca="1">INDIRECT("'"&amp;$A$1&amp;"_DATA'!R"&amp;$A47&amp;"C"&amp;AF$1,FALSE)</f>
        <v>#REF!</v>
      </c>
      <c r="AG47" s="258" t="e" cm="1">
        <f t="array" aca="1" ref="AG47" ca="1">INDIRECT("'"&amp;$A$1&amp;"_DATA'!R"&amp;$A47&amp;"C"&amp;AG$1,FALSE)</f>
        <v>#REF!</v>
      </c>
      <c r="AH47" s="301" t="e" cm="1">
        <f t="array" aca="1" ref="AH47" ca="1">INDIRECT("'"&amp;$A$1&amp;"_DATA'!R"&amp;$A47&amp;"C"&amp;AH$1,FALSE)</f>
        <v>#REF!</v>
      </c>
      <c r="AI47" s="255" t="e" cm="1">
        <f t="array" aca="1" ref="AI47" ca="1">INDIRECT("'"&amp;$A$1&amp;"_DATA'!R"&amp;$A47&amp;"C"&amp;AI$1,FALSE)</f>
        <v>#REF!</v>
      </c>
      <c r="AJ47" s="255" t="e" cm="1">
        <f t="array" aca="1" ref="AJ47" ca="1">INDIRECT("'"&amp;$A$1&amp;"_DATA'!R"&amp;$A47&amp;"C"&amp;AJ$1,FALSE)</f>
        <v>#REF!</v>
      </c>
      <c r="AK47" s="308" t="e" cm="1">
        <f t="array" aca="1" ref="AK47" ca="1">INDIRECT("'"&amp;$A$1&amp;"_DATA'!R"&amp;$A47&amp;"C"&amp;AK$1,FALSE)</f>
        <v>#REF!</v>
      </c>
      <c r="AL47" s="257" t="e">
        <f ca="1">IF(AND(AJ47&lt;&gt;"",AJ47&lt;&gt;0),ROUNDDOWN(AM47/AK47,3),"")</f>
        <v>#REF!</v>
      </c>
      <c r="AM47" s="308" t="e" cm="1">
        <f t="array" aca="1" ref="AM47" ca="1">INDIRECT("'"&amp;$A$1&amp;"_DATA'!R"&amp;$A47&amp;"C"&amp;AM$1,FALSE)</f>
        <v>#REF!</v>
      </c>
      <c r="AN47" s="258" t="e" cm="1">
        <f t="array" aca="1" ref="AN47" ca="1">INDIRECT("'"&amp;$A$1&amp;"_DATA'!R"&amp;$A47&amp;"C"&amp;AN$1,FALSE)</f>
        <v>#REF!</v>
      </c>
      <c r="AO47" s="301" t="e" cm="1">
        <f t="array" aca="1" ref="AO47" ca="1">INDIRECT("'"&amp;$A$1&amp;"_DATA'!R"&amp;$A47&amp;"C"&amp;AO$1,FALSE)</f>
        <v>#REF!</v>
      </c>
      <c r="AP47" s="255" t="e" cm="1">
        <f t="array" aca="1" ref="AP47" ca="1">INDIRECT("'"&amp;$A$1&amp;"_DATA'!R"&amp;$A47&amp;"C"&amp;AP$1,FALSE)</f>
        <v>#REF!</v>
      </c>
      <c r="AQ47" s="255" t="e" cm="1">
        <f t="array" aca="1" ref="AQ47" ca="1">INDIRECT("'"&amp;$A$1&amp;"_DATA'!R"&amp;$A47&amp;"C"&amp;AQ$1,FALSE)</f>
        <v>#REF!</v>
      </c>
      <c r="AR47" s="308" t="e" cm="1">
        <f t="array" aca="1" ref="AR47" ca="1">INDIRECT("'"&amp;$A$1&amp;"_DATA'!R"&amp;$A47&amp;"C"&amp;AR$1,FALSE)</f>
        <v>#REF!</v>
      </c>
      <c r="AS47" s="257" t="e">
        <f ca="1">IF(AND(AQ47&lt;&gt;"",AQ47&lt;&gt;0),ROUNDDOWN(AT47/AR47,3),"")</f>
        <v>#REF!</v>
      </c>
      <c r="AT47" s="308" t="e" cm="1">
        <f t="array" aca="1" ref="AT47" ca="1">INDIRECT("'"&amp;$A$1&amp;"_DATA'!R"&amp;$A47&amp;"C"&amp;AT$1,FALSE)</f>
        <v>#REF!</v>
      </c>
      <c r="AU47" s="268"/>
      <c r="AV47" s="1982" t="s">
        <v>270</v>
      </c>
      <c r="AW47" s="1954"/>
      <c r="AX47" s="1947" t="s">
        <v>270</v>
      </c>
      <c r="AY47" s="1948"/>
      <c r="AZ47" s="301" t="e" cm="1">
        <f t="array" aca="1" ref="AZ47" ca="1">INDIRECT("'"&amp;$A$1&amp;"_DATA'!R"&amp;$A47&amp;"C"&amp;AZ$1,FALSE)</f>
        <v>#REF!</v>
      </c>
      <c r="BA47" s="255" t="e" cm="1">
        <f t="array" aca="1" ref="BA47" ca="1">INDIRECT("'"&amp;$A$1&amp;"_DATA'!R"&amp;$A47&amp;"C"&amp;BA$1,FALSE)</f>
        <v>#REF!</v>
      </c>
      <c r="BB47" s="255" t="e" cm="1">
        <f t="array" aca="1" ref="BB47" ca="1">INDIRECT("'"&amp;$A$1&amp;"_DATA'!R"&amp;$A47&amp;"C"&amp;BB$1,FALSE)</f>
        <v>#REF!</v>
      </c>
      <c r="BC47" s="308" t="e" cm="1">
        <f t="array" aca="1" ref="BC47" ca="1">INDIRECT("'"&amp;$A$1&amp;"_DATA'!R"&amp;$A47&amp;"C"&amp;BC$1,FALSE)</f>
        <v>#REF!</v>
      </c>
      <c r="BD47" s="257" t="e">
        <f ca="1">IF(AND(BB47&lt;&gt;"",BB47&lt;&gt;0),ROUNDDOWN(BE47/BC47,3),"")</f>
        <v>#REF!</v>
      </c>
      <c r="BE47" s="308" t="e" cm="1">
        <f t="array" aca="1" ref="BE47" ca="1">INDIRECT("'"&amp;$A$1&amp;"_DATA'!R"&amp;$A47&amp;"C"&amp;BE$1,FALSE)</f>
        <v>#REF!</v>
      </c>
      <c r="BF47" s="258" t="e" cm="1">
        <f t="array" aca="1" ref="BF47" ca="1">INDIRECT("'"&amp;$A$1&amp;"_DATA'!R"&amp;$A47&amp;"C"&amp;BF$1,FALSE)</f>
        <v>#REF!</v>
      </c>
      <c r="BG47" s="301" t="e" cm="1">
        <f t="array" aca="1" ref="BG47" ca="1">INDIRECT("'"&amp;$A$1&amp;"_DATA'!R"&amp;$A47&amp;"C"&amp;BG$1,FALSE)</f>
        <v>#REF!</v>
      </c>
      <c r="BH47" s="255" t="e" cm="1">
        <f t="array" aca="1" ref="BH47" ca="1">INDIRECT("'"&amp;$A$1&amp;"_DATA'!R"&amp;$A47&amp;"C"&amp;BH$1,FALSE)</f>
        <v>#REF!</v>
      </c>
      <c r="BI47" s="255" t="e" cm="1">
        <f t="array" aca="1" ref="BI47" ca="1">INDIRECT("'"&amp;$A$1&amp;"_DATA'!R"&amp;$A47&amp;"C"&amp;BI$1,FALSE)</f>
        <v>#REF!</v>
      </c>
      <c r="BJ47" s="308" t="e" cm="1">
        <f t="array" aca="1" ref="BJ47" ca="1">INDIRECT("'"&amp;$A$1&amp;"_DATA'!R"&amp;$A47&amp;"C"&amp;BJ$1,FALSE)</f>
        <v>#REF!</v>
      </c>
      <c r="BK47" s="257" t="e">
        <f ca="1">IF(AND(BI47&lt;&gt;"",BI47&lt;&gt;0),ROUNDDOWN(BL47/BJ47,3),"")</f>
        <v>#REF!</v>
      </c>
      <c r="BL47" s="308" t="e" cm="1">
        <f t="array" aca="1" ref="BL47" ca="1">INDIRECT("'"&amp;$A$1&amp;"_DATA'!R"&amp;$A47&amp;"C"&amp;BL$1,FALSE)</f>
        <v>#REF!</v>
      </c>
      <c r="BM47" s="258" t="e" cm="1">
        <f t="array" aca="1" ref="BM47" ca="1">INDIRECT("'"&amp;$A$1&amp;"_DATA'!R"&amp;$A47&amp;"C"&amp;BM$1,FALSE)</f>
        <v>#REF!</v>
      </c>
      <c r="BN47" s="301" t="e" cm="1">
        <f t="array" aca="1" ref="BN47" ca="1">INDIRECT("'"&amp;$A$1&amp;"_DATA'!R"&amp;$A47&amp;"C"&amp;BN$1,FALSE)</f>
        <v>#REF!</v>
      </c>
      <c r="BO47" s="255" t="e" cm="1">
        <f t="array" aca="1" ref="BO47" ca="1">INDIRECT("'"&amp;$A$1&amp;"_DATA'!R"&amp;$A47&amp;"C"&amp;BO$1,FALSE)</f>
        <v>#REF!</v>
      </c>
      <c r="BP47" s="255" t="e" cm="1">
        <f t="array" aca="1" ref="BP47" ca="1">INDIRECT("'"&amp;$A$1&amp;"_DATA'!R"&amp;$A47&amp;"C"&amp;BP$1,FALSE)</f>
        <v>#REF!</v>
      </c>
      <c r="BQ47" s="308" t="e" cm="1">
        <f t="array" aca="1" ref="BQ47" ca="1">INDIRECT("'"&amp;$A$1&amp;"_DATA'!R"&amp;$A47&amp;"C"&amp;BQ$1,FALSE)</f>
        <v>#REF!</v>
      </c>
      <c r="BR47" s="257" t="e">
        <f ca="1">IF(AND(BP47&lt;&gt;"",BP47&lt;&gt;0),ROUNDDOWN(BS47/BQ47,3),"")</f>
        <v>#REF!</v>
      </c>
      <c r="BS47" s="308" t="e" cm="1">
        <f t="array" aca="1" ref="BS47" ca="1">INDIRECT("'"&amp;$A$1&amp;"_DATA'!R"&amp;$A47&amp;"C"&amp;BS$1,FALSE)</f>
        <v>#REF!</v>
      </c>
      <c r="BT47" s="268"/>
      <c r="BU47" s="1982" t="s">
        <v>270</v>
      </c>
      <c r="BV47" s="1954"/>
      <c r="BW47" s="301" t="e" cm="1">
        <f t="array" aca="1" ref="BW47" ca="1">INDIRECT("'"&amp;$A$1&amp;"_DATA'!R"&amp;$A47&amp;"C"&amp;BW$1,FALSE)</f>
        <v>#REF!</v>
      </c>
      <c r="BX47" s="255" t="e" cm="1">
        <f t="array" aca="1" ref="BX47" ca="1">INDIRECT("'"&amp;$A$1&amp;"_DATA'!R"&amp;$A47&amp;"C"&amp;BX$1,FALSE)</f>
        <v>#REF!</v>
      </c>
      <c r="BY47" s="255" t="e" cm="1">
        <f t="array" aca="1" ref="BY47" ca="1">INDIRECT("'"&amp;$A$1&amp;"_DATA'!R"&amp;$A47&amp;"C"&amp;BY$1,FALSE)</f>
        <v>#REF!</v>
      </c>
      <c r="BZ47" s="308" t="e" cm="1">
        <f t="array" aca="1" ref="BZ47" ca="1">INDIRECT("'"&amp;$A$1&amp;"_DATA'!R"&amp;$A47&amp;"C"&amp;BZ$1,FALSE)</f>
        <v>#REF!</v>
      </c>
      <c r="CA47" s="257" t="e">
        <f ca="1">IF(AND(BY47&lt;&gt;"",BY47&lt;&gt;0),ROUNDDOWN(CB47/BZ47,3),"")</f>
        <v>#REF!</v>
      </c>
      <c r="CB47" s="308" t="e" cm="1">
        <f t="array" aca="1" ref="CB47" ca="1">INDIRECT("'"&amp;$A$1&amp;"_DATA'!R"&amp;$A47&amp;"C"&amp;CB$1,FALSE)</f>
        <v>#REF!</v>
      </c>
      <c r="CC47" s="258" t="e" cm="1">
        <f t="array" aca="1" ref="CC47" ca="1">INDIRECT("'"&amp;$A$1&amp;"_DATA'!R"&amp;$A47&amp;"C"&amp;CC$1,FALSE)</f>
        <v>#REF!</v>
      </c>
      <c r="CD47" s="301" t="e" cm="1">
        <f t="array" aca="1" ref="CD47" ca="1">INDIRECT("'"&amp;$A$1&amp;"_DATA'!R"&amp;$A47&amp;"C"&amp;CD$1,FALSE)</f>
        <v>#REF!</v>
      </c>
      <c r="CE47" s="255" t="e" cm="1">
        <f t="array" aca="1" ref="CE47" ca="1">INDIRECT("'"&amp;$A$1&amp;"_DATA'!R"&amp;$A47&amp;"C"&amp;CE$1,FALSE)</f>
        <v>#REF!</v>
      </c>
      <c r="CF47" s="255" t="e" cm="1">
        <f t="array" aca="1" ref="CF47" ca="1">INDIRECT("'"&amp;$A$1&amp;"_DATA'!R"&amp;$A47&amp;"C"&amp;CF$1,FALSE)</f>
        <v>#REF!</v>
      </c>
      <c r="CG47" s="308" t="e" cm="1">
        <f t="array" aca="1" ref="CG47" ca="1">INDIRECT("'"&amp;$A$1&amp;"_DATA'!R"&amp;$A47&amp;"C"&amp;CG$1,FALSE)</f>
        <v>#REF!</v>
      </c>
      <c r="CH47" s="257" t="e">
        <f ca="1">IF(AND(CF47&lt;&gt;"",CF47&lt;&gt;0),ROUNDDOWN(CI47/CG47,3),"")</f>
        <v>#REF!</v>
      </c>
      <c r="CI47" s="308" t="e" cm="1">
        <f t="array" aca="1" ref="CI47" ca="1">INDIRECT("'"&amp;$A$1&amp;"_DATA'!R"&amp;$A47&amp;"C"&amp;CI$1,FALSE)</f>
        <v>#REF!</v>
      </c>
      <c r="CJ47" s="258" t="e" cm="1">
        <f t="array" aca="1" ref="CJ47" ca="1">INDIRECT("'"&amp;$A$1&amp;"_DATA'!R"&amp;$A47&amp;"C"&amp;CJ$1,FALSE)</f>
        <v>#REF!</v>
      </c>
      <c r="CK47" s="301" t="e" cm="1">
        <f t="array" aca="1" ref="CK47" ca="1">INDIRECT("'"&amp;$A$1&amp;"_DATA'!R"&amp;$A47&amp;"C"&amp;CK$1,FALSE)</f>
        <v>#REF!</v>
      </c>
      <c r="CL47" s="255" t="e" cm="1">
        <f t="array" aca="1" ref="CL47" ca="1">INDIRECT("'"&amp;$A$1&amp;"_DATA'!R"&amp;$A47&amp;"C"&amp;CL$1,FALSE)</f>
        <v>#REF!</v>
      </c>
      <c r="CM47" s="255" t="e" cm="1">
        <f t="array" aca="1" ref="CM47" ca="1">INDIRECT("'"&amp;$A$1&amp;"_DATA'!R"&amp;$A47&amp;"C"&amp;CM$1,FALSE)</f>
        <v>#REF!</v>
      </c>
      <c r="CN47" s="308" t="e" cm="1">
        <f t="array" aca="1" ref="CN47" ca="1">INDIRECT("'"&amp;$A$1&amp;"_DATA'!R"&amp;$A47&amp;"C"&amp;CN$1,FALSE)</f>
        <v>#REF!</v>
      </c>
      <c r="CO47" s="257" t="e">
        <f ca="1">IF(AND(CM47&lt;&gt;"",CM47&lt;&gt;0),ROUNDDOWN(CP47/CN47,3),"")</f>
        <v>#REF!</v>
      </c>
      <c r="CP47" s="308" t="e" cm="1">
        <f t="array" aca="1" ref="CP47" ca="1">INDIRECT("'"&amp;$A$1&amp;"_DATA'!R"&amp;$A47&amp;"C"&amp;CP$1,FALSE)</f>
        <v>#REF!</v>
      </c>
      <c r="CQ47" s="268"/>
      <c r="CR47" s="1982" t="s">
        <v>270</v>
      </c>
      <c r="CS47" s="1954"/>
      <c r="CT47" s="1947" t="s">
        <v>270</v>
      </c>
      <c r="CU47" s="1948"/>
      <c r="CV47" s="1993" t="s">
        <v>270</v>
      </c>
      <c r="CW47" s="1946"/>
      <c r="CX47" s="240"/>
    </row>
    <row r="48" spans="1:102" ht="16.5" outlineLevel="1" x14ac:dyDescent="0.15">
      <c r="A48" s="433">
        <v>38</v>
      </c>
      <c r="B48" s="1966"/>
      <c r="C48" s="259" t="s">
        <v>34</v>
      </c>
      <c r="D48" s="302" t="e" cm="1">
        <f t="array" aca="1" ref="D48" ca="1">INDIRECT("'"&amp;$A$1&amp;"_DATA'!R"&amp;$A48&amp;"C"&amp;D$1,FALSE)</f>
        <v>#REF!</v>
      </c>
      <c r="E48" s="260" t="e" cm="1">
        <f t="array" aca="1" ref="E48" ca="1">INDIRECT("'"&amp;$A$1&amp;"_DATA'!R"&amp;$A48&amp;"C"&amp;E$1,FALSE)</f>
        <v>#REF!</v>
      </c>
      <c r="F48" s="313" t="e" cm="1">
        <f t="array" aca="1" ref="F48" ca="1">INDIRECT("'"&amp;$A$1&amp;"_DATA'!R"&amp;$A48&amp;"C"&amp;F$1,FALSE)</f>
        <v>#REF!</v>
      </c>
      <c r="G48" s="309" t="e" cm="1">
        <f t="array" aca="1" ref="G48" ca="1">INDIRECT("'"&amp;$A$1&amp;"_DATA'!R"&amp;$A48&amp;"C"&amp;G$1,FALSE)</f>
        <v>#REF!</v>
      </c>
      <c r="H48" s="262" t="e">
        <f t="shared" ref="H48:H56" ca="1" si="36">IF(AND(F48&lt;&gt;"",F48&lt;&gt;0),ROUNDDOWN(I48/G48,3),"")</f>
        <v>#REF!</v>
      </c>
      <c r="I48" s="310" t="e" cm="1">
        <f t="array" aca="1" ref="I48" ca="1">INDIRECT("'"&amp;$A$1&amp;"_DATA'!R"&amp;$A48&amp;"C"&amp;I$1,FALSE)</f>
        <v>#REF!</v>
      </c>
      <c r="J48" s="263" t="e" cm="1">
        <f t="array" aca="1" ref="J48" ca="1">INDIRECT("'"&amp;$A$1&amp;"_DATA'!R"&amp;$A48&amp;"C"&amp;J$1,FALSE)</f>
        <v>#REF!</v>
      </c>
      <c r="K48" s="302" t="e" cm="1">
        <f t="array" aca="1" ref="K48" ca="1">INDIRECT("'"&amp;$A$1&amp;"_DATA'!R"&amp;$A48&amp;"C"&amp;K$1,FALSE)</f>
        <v>#REF!</v>
      </c>
      <c r="L48" s="260" t="e" cm="1">
        <f t="array" aca="1" ref="L48" ca="1">INDIRECT("'"&amp;$A$1&amp;"_DATA'!R"&amp;$A48&amp;"C"&amp;L$1,FALSE)</f>
        <v>#REF!</v>
      </c>
      <c r="M48" s="313" t="e" cm="1">
        <f t="array" aca="1" ref="M48" ca="1">INDIRECT("'"&amp;$A$1&amp;"_DATA'!R"&amp;$A48&amp;"C"&amp;M$1,FALSE)</f>
        <v>#REF!</v>
      </c>
      <c r="N48" s="309" t="e" cm="1">
        <f t="array" aca="1" ref="N48" ca="1">INDIRECT("'"&amp;$A$1&amp;"_DATA'!R"&amp;$A48&amp;"C"&amp;N$1,FALSE)</f>
        <v>#REF!</v>
      </c>
      <c r="O48" s="262" t="e">
        <f t="shared" ref="O48:O56" ca="1" si="37">IF(AND(M48&lt;&gt;"",M48&lt;&gt;0),ROUNDDOWN(P48/N48,3),"")</f>
        <v>#REF!</v>
      </c>
      <c r="P48" s="310" t="e" cm="1">
        <f t="array" aca="1" ref="P48" ca="1">INDIRECT("'"&amp;$A$1&amp;"_DATA'!R"&amp;$A48&amp;"C"&amp;P$1,FALSE)</f>
        <v>#REF!</v>
      </c>
      <c r="Q48" s="263" t="e" cm="1">
        <f t="array" aca="1" ref="Q48" ca="1">INDIRECT("'"&amp;$A$1&amp;"_DATA'!R"&amp;$A48&amp;"C"&amp;Q$1,FALSE)</f>
        <v>#REF!</v>
      </c>
      <c r="R48" s="302" t="e" cm="1">
        <f t="array" aca="1" ref="R48" ca="1">INDIRECT("'"&amp;$A$1&amp;"_DATA'!R"&amp;$A48&amp;"C"&amp;R$1,FALSE)</f>
        <v>#REF!</v>
      </c>
      <c r="S48" s="260" t="e" cm="1">
        <f t="array" aca="1" ref="S48" ca="1">INDIRECT("'"&amp;$A$1&amp;"_DATA'!R"&amp;$A48&amp;"C"&amp;S$1,FALSE)</f>
        <v>#REF!</v>
      </c>
      <c r="T48" s="313" t="e" cm="1">
        <f t="array" aca="1" ref="T48" ca="1">INDIRECT("'"&amp;$A$1&amp;"_DATA'!R"&amp;$A48&amp;"C"&amp;T$1,FALSE)</f>
        <v>#REF!</v>
      </c>
      <c r="U48" s="309" t="e" cm="1">
        <f t="array" aca="1" ref="U48" ca="1">INDIRECT("'"&amp;$A$1&amp;"_DATA'!R"&amp;$A48&amp;"C"&amp;U$1,FALSE)</f>
        <v>#REF!</v>
      </c>
      <c r="V48" s="262" t="e">
        <f t="shared" ref="V48:V56" ca="1" si="38">IF(AND(T48&lt;&gt;"",T48&lt;&gt;0),ROUNDDOWN(W48/U48,3),"")</f>
        <v>#REF!</v>
      </c>
      <c r="W48" s="310" t="e" cm="1">
        <f t="array" aca="1" ref="W48" ca="1">INDIRECT("'"&amp;$A$1&amp;"_DATA'!R"&amp;$A48&amp;"C"&amp;W$1,FALSE)</f>
        <v>#REF!</v>
      </c>
      <c r="X48" s="269"/>
      <c r="Y48" s="321" t="s">
        <v>145</v>
      </c>
      <c r="Z48" s="766" t="e">
        <f ca="1">IF(Z58&lt;&gt;0,ROUNDDOWN(Z62/Z58,4),0)</f>
        <v>#REF!</v>
      </c>
      <c r="AA48" s="324" t="e" cm="1">
        <f t="array" aca="1" ref="AA48" ca="1">INDIRECT("'"&amp;$A$1&amp;"_DATA'!R"&amp;$A48&amp;"C"&amp;AA$1,FALSE)</f>
        <v>#REF!</v>
      </c>
      <c r="AB48" s="260" t="e" cm="1">
        <f t="array" aca="1" ref="AB48" ca="1">INDIRECT("'"&amp;$A$1&amp;"_DATA'!R"&amp;$A48&amp;"C"&amp;AB$1,FALSE)</f>
        <v>#REF!</v>
      </c>
      <c r="AC48" s="313" t="e" cm="1">
        <f t="array" aca="1" ref="AC48" ca="1">INDIRECT("'"&amp;$A$1&amp;"_DATA'!R"&amp;$A48&amp;"C"&amp;AC$1,FALSE)</f>
        <v>#REF!</v>
      </c>
      <c r="AD48" s="309" t="e" cm="1">
        <f t="array" aca="1" ref="AD48" ca="1">INDIRECT("'"&amp;$A$1&amp;"_DATA'!R"&amp;$A48&amp;"C"&amp;AD$1,FALSE)</f>
        <v>#REF!</v>
      </c>
      <c r="AE48" s="262" t="e">
        <f t="shared" ref="AE48:AE56" ca="1" si="39">IF(AND(AC48&lt;&gt;"",AC48&lt;&gt;0),ROUNDDOWN(AF48/AD48,3),"")</f>
        <v>#REF!</v>
      </c>
      <c r="AF48" s="310" t="e" cm="1">
        <f t="array" aca="1" ref="AF48" ca="1">INDIRECT("'"&amp;$A$1&amp;"_DATA'!R"&amp;$A48&amp;"C"&amp;AF$1,FALSE)</f>
        <v>#REF!</v>
      </c>
      <c r="AG48" s="263" t="e" cm="1">
        <f t="array" aca="1" ref="AG48" ca="1">INDIRECT("'"&amp;$A$1&amp;"_DATA'!R"&amp;$A48&amp;"C"&amp;AG$1,FALSE)</f>
        <v>#REF!</v>
      </c>
      <c r="AH48" s="302" t="e" cm="1">
        <f t="array" aca="1" ref="AH48" ca="1">INDIRECT("'"&amp;$A$1&amp;"_DATA'!R"&amp;$A48&amp;"C"&amp;AH$1,FALSE)</f>
        <v>#REF!</v>
      </c>
      <c r="AI48" s="260" t="e" cm="1">
        <f t="array" aca="1" ref="AI48" ca="1">INDIRECT("'"&amp;$A$1&amp;"_DATA'!R"&amp;$A48&amp;"C"&amp;AI$1,FALSE)</f>
        <v>#REF!</v>
      </c>
      <c r="AJ48" s="313" t="e" cm="1">
        <f t="array" aca="1" ref="AJ48" ca="1">INDIRECT("'"&amp;$A$1&amp;"_DATA'!R"&amp;$A48&amp;"C"&amp;AJ$1,FALSE)</f>
        <v>#REF!</v>
      </c>
      <c r="AK48" s="309" t="e" cm="1">
        <f t="array" aca="1" ref="AK48" ca="1">INDIRECT("'"&amp;$A$1&amp;"_DATA'!R"&amp;$A48&amp;"C"&amp;AK$1,FALSE)</f>
        <v>#REF!</v>
      </c>
      <c r="AL48" s="262" t="e">
        <f t="shared" ref="AL48:AL56" ca="1" si="40">IF(AND(AJ48&lt;&gt;"",AJ48&lt;&gt;0),ROUNDDOWN(AM48/AK48,3),"")</f>
        <v>#REF!</v>
      </c>
      <c r="AM48" s="310" t="e" cm="1">
        <f t="array" aca="1" ref="AM48" ca="1">INDIRECT("'"&amp;$A$1&amp;"_DATA'!R"&amp;$A48&amp;"C"&amp;AM$1,FALSE)</f>
        <v>#REF!</v>
      </c>
      <c r="AN48" s="263" t="e" cm="1">
        <f t="array" aca="1" ref="AN48" ca="1">INDIRECT("'"&amp;$A$1&amp;"_DATA'!R"&amp;$A48&amp;"C"&amp;AN$1,FALSE)</f>
        <v>#REF!</v>
      </c>
      <c r="AO48" s="302" t="e" cm="1">
        <f t="array" aca="1" ref="AO48" ca="1">INDIRECT("'"&amp;$A$1&amp;"_DATA'!R"&amp;$A48&amp;"C"&amp;AO$1,FALSE)</f>
        <v>#REF!</v>
      </c>
      <c r="AP48" s="260" t="e" cm="1">
        <f t="array" aca="1" ref="AP48" ca="1">INDIRECT("'"&amp;$A$1&amp;"_DATA'!R"&amp;$A48&amp;"C"&amp;AP$1,FALSE)</f>
        <v>#REF!</v>
      </c>
      <c r="AQ48" s="313" t="e" cm="1">
        <f t="array" aca="1" ref="AQ48" ca="1">INDIRECT("'"&amp;$A$1&amp;"_DATA'!R"&amp;$A48&amp;"C"&amp;AQ$1,FALSE)</f>
        <v>#REF!</v>
      </c>
      <c r="AR48" s="309" t="e" cm="1">
        <f t="array" aca="1" ref="AR48" ca="1">INDIRECT("'"&amp;$A$1&amp;"_DATA'!R"&amp;$A48&amp;"C"&amp;AR$1,FALSE)</f>
        <v>#REF!</v>
      </c>
      <c r="AS48" s="262" t="e">
        <f t="shared" ref="AS48:AS56" ca="1" si="41">IF(AND(AQ48&lt;&gt;"",AQ48&lt;&gt;0),ROUNDDOWN(AT48/AR48,3),"")</f>
        <v>#REF!</v>
      </c>
      <c r="AT48" s="310" t="e" cm="1">
        <f t="array" aca="1" ref="AT48" ca="1">INDIRECT("'"&amp;$A$1&amp;"_DATA'!R"&amp;$A48&amp;"C"&amp;AT$1,FALSE)</f>
        <v>#REF!</v>
      </c>
      <c r="AU48" s="269"/>
      <c r="AV48" s="321" t="s">
        <v>145</v>
      </c>
      <c r="AW48" s="766" t="e">
        <f ca="1">IF(AW58&lt;&gt;0,ROUNDDOWN(AW62/AW58,4),0)</f>
        <v>#REF!</v>
      </c>
      <c r="AX48" s="321" t="s">
        <v>145</v>
      </c>
      <c r="AY48" s="766" t="e">
        <f ca="1">IF(AY58&lt;&gt;0,ROUNDDOWN(AY62/AY58,4),0)</f>
        <v>#REF!</v>
      </c>
      <c r="AZ48" s="302" t="e" cm="1">
        <f t="array" aca="1" ref="AZ48" ca="1">INDIRECT("'"&amp;$A$1&amp;"_DATA'!R"&amp;$A48&amp;"C"&amp;AZ$1,FALSE)</f>
        <v>#REF!</v>
      </c>
      <c r="BA48" s="260" t="e" cm="1">
        <f t="array" aca="1" ref="BA48" ca="1">INDIRECT("'"&amp;$A$1&amp;"_DATA'!R"&amp;$A48&amp;"C"&amp;BA$1,FALSE)</f>
        <v>#REF!</v>
      </c>
      <c r="BB48" s="313" t="e" cm="1">
        <f t="array" aca="1" ref="BB48" ca="1">INDIRECT("'"&amp;$A$1&amp;"_DATA'!R"&amp;$A48&amp;"C"&amp;BB$1,FALSE)</f>
        <v>#REF!</v>
      </c>
      <c r="BC48" s="309" t="e" cm="1">
        <f t="array" aca="1" ref="BC48" ca="1">INDIRECT("'"&amp;$A$1&amp;"_DATA'!R"&amp;$A48&amp;"C"&amp;BC$1,FALSE)</f>
        <v>#REF!</v>
      </c>
      <c r="BD48" s="262" t="e">
        <f t="shared" ref="BD48:BD56" ca="1" si="42">IF(AND(BB48&lt;&gt;"",BB48&lt;&gt;0),ROUNDDOWN(BE48/BC48,3),"")</f>
        <v>#REF!</v>
      </c>
      <c r="BE48" s="310" t="e" cm="1">
        <f t="array" aca="1" ref="BE48" ca="1">INDIRECT("'"&amp;$A$1&amp;"_DATA'!R"&amp;$A48&amp;"C"&amp;BE$1,FALSE)</f>
        <v>#REF!</v>
      </c>
      <c r="BF48" s="263" t="e" cm="1">
        <f t="array" aca="1" ref="BF48" ca="1">INDIRECT("'"&amp;$A$1&amp;"_DATA'!R"&amp;$A48&amp;"C"&amp;BF$1,FALSE)</f>
        <v>#REF!</v>
      </c>
      <c r="BG48" s="302" t="e" cm="1">
        <f t="array" aca="1" ref="BG48" ca="1">INDIRECT("'"&amp;$A$1&amp;"_DATA'!R"&amp;$A48&amp;"C"&amp;BG$1,FALSE)</f>
        <v>#REF!</v>
      </c>
      <c r="BH48" s="260" t="e" cm="1">
        <f t="array" aca="1" ref="BH48" ca="1">INDIRECT("'"&amp;$A$1&amp;"_DATA'!R"&amp;$A48&amp;"C"&amp;BH$1,FALSE)</f>
        <v>#REF!</v>
      </c>
      <c r="BI48" s="313" t="e" cm="1">
        <f t="array" aca="1" ref="BI48" ca="1">INDIRECT("'"&amp;$A$1&amp;"_DATA'!R"&amp;$A48&amp;"C"&amp;BI$1,FALSE)</f>
        <v>#REF!</v>
      </c>
      <c r="BJ48" s="309" t="e" cm="1">
        <f t="array" aca="1" ref="BJ48" ca="1">INDIRECT("'"&amp;$A$1&amp;"_DATA'!R"&amp;$A48&amp;"C"&amp;BJ$1,FALSE)</f>
        <v>#REF!</v>
      </c>
      <c r="BK48" s="262" t="e">
        <f t="shared" ref="BK48:BK56" ca="1" si="43">IF(AND(BI48&lt;&gt;"",BI48&lt;&gt;0),ROUNDDOWN(BL48/BJ48,3),"")</f>
        <v>#REF!</v>
      </c>
      <c r="BL48" s="310" t="e" cm="1">
        <f t="array" aca="1" ref="BL48" ca="1">INDIRECT("'"&amp;$A$1&amp;"_DATA'!R"&amp;$A48&amp;"C"&amp;BL$1,FALSE)</f>
        <v>#REF!</v>
      </c>
      <c r="BM48" s="263" t="e" cm="1">
        <f t="array" aca="1" ref="BM48" ca="1">INDIRECT("'"&amp;$A$1&amp;"_DATA'!R"&amp;$A48&amp;"C"&amp;BM$1,FALSE)</f>
        <v>#REF!</v>
      </c>
      <c r="BN48" s="302" t="e" cm="1">
        <f t="array" aca="1" ref="BN48" ca="1">INDIRECT("'"&amp;$A$1&amp;"_DATA'!R"&amp;$A48&amp;"C"&amp;BN$1,FALSE)</f>
        <v>#REF!</v>
      </c>
      <c r="BO48" s="260" t="e" cm="1">
        <f t="array" aca="1" ref="BO48" ca="1">INDIRECT("'"&amp;$A$1&amp;"_DATA'!R"&amp;$A48&amp;"C"&amp;BO$1,FALSE)</f>
        <v>#REF!</v>
      </c>
      <c r="BP48" s="313" t="e" cm="1">
        <f t="array" aca="1" ref="BP48" ca="1">INDIRECT("'"&amp;$A$1&amp;"_DATA'!R"&amp;$A48&amp;"C"&amp;BP$1,FALSE)</f>
        <v>#REF!</v>
      </c>
      <c r="BQ48" s="309" t="e" cm="1">
        <f t="array" aca="1" ref="BQ48" ca="1">INDIRECT("'"&amp;$A$1&amp;"_DATA'!R"&amp;$A48&amp;"C"&amp;BQ$1,FALSE)</f>
        <v>#REF!</v>
      </c>
      <c r="BR48" s="262" t="e">
        <f t="shared" ref="BR48:BR56" ca="1" si="44">IF(AND(BP48&lt;&gt;"",BP48&lt;&gt;0),ROUNDDOWN(BS48/BQ48,3),"")</f>
        <v>#REF!</v>
      </c>
      <c r="BS48" s="310" t="e" cm="1">
        <f t="array" aca="1" ref="BS48" ca="1">INDIRECT("'"&amp;$A$1&amp;"_DATA'!R"&amp;$A48&amp;"C"&amp;BS$1,FALSE)</f>
        <v>#REF!</v>
      </c>
      <c r="BT48" s="269"/>
      <c r="BU48" s="321" t="s">
        <v>145</v>
      </c>
      <c r="BV48" s="766" t="e">
        <f ca="1">IF(BV58&lt;&gt;0,ROUNDDOWN(BV62/BV58,4),0)</f>
        <v>#REF!</v>
      </c>
      <c r="BW48" s="302" t="e" cm="1">
        <f t="array" aca="1" ref="BW48" ca="1">INDIRECT("'"&amp;$A$1&amp;"_DATA'!R"&amp;$A48&amp;"C"&amp;BW$1,FALSE)</f>
        <v>#REF!</v>
      </c>
      <c r="BX48" s="260" t="e" cm="1">
        <f t="array" aca="1" ref="BX48" ca="1">INDIRECT("'"&amp;$A$1&amp;"_DATA'!R"&amp;$A48&amp;"C"&amp;BX$1,FALSE)</f>
        <v>#REF!</v>
      </c>
      <c r="BY48" s="313" t="e" cm="1">
        <f t="array" aca="1" ref="BY48" ca="1">INDIRECT("'"&amp;$A$1&amp;"_DATA'!R"&amp;$A48&amp;"C"&amp;BY$1,FALSE)</f>
        <v>#REF!</v>
      </c>
      <c r="BZ48" s="309" t="e" cm="1">
        <f t="array" aca="1" ref="BZ48" ca="1">INDIRECT("'"&amp;$A$1&amp;"_DATA'!R"&amp;$A48&amp;"C"&amp;BZ$1,FALSE)</f>
        <v>#REF!</v>
      </c>
      <c r="CA48" s="262" t="e">
        <f t="shared" ref="CA48:CA56" ca="1" si="45">IF(AND(BY48&lt;&gt;"",BY48&lt;&gt;0),ROUNDDOWN(CB48/BZ48,3),"")</f>
        <v>#REF!</v>
      </c>
      <c r="CB48" s="310" t="e" cm="1">
        <f t="array" aca="1" ref="CB48" ca="1">INDIRECT("'"&amp;$A$1&amp;"_DATA'!R"&amp;$A48&amp;"C"&amp;CB$1,FALSE)</f>
        <v>#REF!</v>
      </c>
      <c r="CC48" s="263" t="e" cm="1">
        <f t="array" aca="1" ref="CC48" ca="1">INDIRECT("'"&amp;$A$1&amp;"_DATA'!R"&amp;$A48&amp;"C"&amp;CC$1,FALSE)</f>
        <v>#REF!</v>
      </c>
      <c r="CD48" s="302" t="e" cm="1">
        <f t="array" aca="1" ref="CD48" ca="1">INDIRECT("'"&amp;$A$1&amp;"_DATA'!R"&amp;$A48&amp;"C"&amp;CD$1,FALSE)</f>
        <v>#REF!</v>
      </c>
      <c r="CE48" s="260" t="e" cm="1">
        <f t="array" aca="1" ref="CE48" ca="1">INDIRECT("'"&amp;$A$1&amp;"_DATA'!R"&amp;$A48&amp;"C"&amp;CE$1,FALSE)</f>
        <v>#REF!</v>
      </c>
      <c r="CF48" s="313" t="e" cm="1">
        <f t="array" aca="1" ref="CF48" ca="1">INDIRECT("'"&amp;$A$1&amp;"_DATA'!R"&amp;$A48&amp;"C"&amp;CF$1,FALSE)</f>
        <v>#REF!</v>
      </c>
      <c r="CG48" s="309" t="e" cm="1">
        <f t="array" aca="1" ref="CG48" ca="1">INDIRECT("'"&amp;$A$1&amp;"_DATA'!R"&amp;$A48&amp;"C"&amp;CG$1,FALSE)</f>
        <v>#REF!</v>
      </c>
      <c r="CH48" s="262" t="e">
        <f t="shared" ref="CH48:CH56" ca="1" si="46">IF(AND(CF48&lt;&gt;"",CF48&lt;&gt;0),ROUNDDOWN(CI48/CG48,3),"")</f>
        <v>#REF!</v>
      </c>
      <c r="CI48" s="310" t="e" cm="1">
        <f t="array" aca="1" ref="CI48" ca="1">INDIRECT("'"&amp;$A$1&amp;"_DATA'!R"&amp;$A48&amp;"C"&amp;CI$1,FALSE)</f>
        <v>#REF!</v>
      </c>
      <c r="CJ48" s="263" t="e" cm="1">
        <f t="array" aca="1" ref="CJ48" ca="1">INDIRECT("'"&amp;$A$1&amp;"_DATA'!R"&amp;$A48&amp;"C"&amp;CJ$1,FALSE)</f>
        <v>#REF!</v>
      </c>
      <c r="CK48" s="302" t="e" cm="1">
        <f t="array" aca="1" ref="CK48" ca="1">INDIRECT("'"&amp;$A$1&amp;"_DATA'!R"&amp;$A48&amp;"C"&amp;CK$1,FALSE)</f>
        <v>#REF!</v>
      </c>
      <c r="CL48" s="260" t="e" cm="1">
        <f t="array" aca="1" ref="CL48" ca="1">INDIRECT("'"&amp;$A$1&amp;"_DATA'!R"&amp;$A48&amp;"C"&amp;CL$1,FALSE)</f>
        <v>#REF!</v>
      </c>
      <c r="CM48" s="313" t="e" cm="1">
        <f t="array" aca="1" ref="CM48" ca="1">INDIRECT("'"&amp;$A$1&amp;"_DATA'!R"&amp;$A48&amp;"C"&amp;CM$1,FALSE)</f>
        <v>#REF!</v>
      </c>
      <c r="CN48" s="309" t="e" cm="1">
        <f t="array" aca="1" ref="CN48" ca="1">INDIRECT("'"&amp;$A$1&amp;"_DATA'!R"&amp;$A48&amp;"C"&amp;CN$1,FALSE)</f>
        <v>#REF!</v>
      </c>
      <c r="CO48" s="262" t="e">
        <f t="shared" ref="CO48:CO56" ca="1" si="47">IF(AND(CM48&lt;&gt;"",CM48&lt;&gt;0),ROUNDDOWN(CP48/CN48,3),"")</f>
        <v>#REF!</v>
      </c>
      <c r="CP48" s="310" t="e" cm="1">
        <f t="array" aca="1" ref="CP48" ca="1">INDIRECT("'"&amp;$A$1&amp;"_DATA'!R"&amp;$A48&amp;"C"&amp;CP$1,FALSE)</f>
        <v>#REF!</v>
      </c>
      <c r="CQ48" s="269"/>
      <c r="CR48" s="321" t="s">
        <v>145</v>
      </c>
      <c r="CS48" s="766" t="e">
        <f ca="1">IF(CS58&lt;&gt;0,ROUNDDOWN(CS62/CS58,4),0)</f>
        <v>#REF!</v>
      </c>
      <c r="CT48" s="321" t="s">
        <v>145</v>
      </c>
      <c r="CU48" s="766" t="e">
        <f ca="1">IF(CU58&lt;&gt;0,ROUNDDOWN(CU62/CU58,4),0)</f>
        <v>#REF!</v>
      </c>
      <c r="CV48" s="321" t="s">
        <v>145</v>
      </c>
      <c r="CW48" s="766" t="e">
        <f ca="1">IF(CW58&lt;&gt;0,ROUNDDOWN(CW62/CW58,4),0)</f>
        <v>#REF!</v>
      </c>
      <c r="CX48" s="240"/>
    </row>
    <row r="49" spans="1:102" ht="16.5" outlineLevel="1" x14ac:dyDescent="0.15">
      <c r="A49" s="433">
        <v>39</v>
      </c>
      <c r="B49" s="1966"/>
      <c r="C49" s="259" t="s">
        <v>35</v>
      </c>
      <c r="D49" s="302" t="e" cm="1">
        <f t="array" aca="1" ref="D49" ca="1">INDIRECT("'"&amp;$A$1&amp;"_DATA'!R"&amp;$A49&amp;"C"&amp;D$1,FALSE)</f>
        <v>#REF!</v>
      </c>
      <c r="E49" s="260" t="e" cm="1">
        <f t="array" aca="1" ref="E49" ca="1">INDIRECT("'"&amp;$A$1&amp;"_DATA'!R"&amp;$A49&amp;"C"&amp;E$1,FALSE)</f>
        <v>#REF!</v>
      </c>
      <c r="F49" s="313" t="e" cm="1">
        <f t="array" aca="1" ref="F49" ca="1">INDIRECT("'"&amp;$A$1&amp;"_DATA'!R"&amp;$A49&amp;"C"&amp;F$1,FALSE)</f>
        <v>#REF!</v>
      </c>
      <c r="G49" s="310" t="e" cm="1">
        <f t="array" aca="1" ref="G49" ca="1">INDIRECT("'"&amp;$A$1&amp;"_DATA'!R"&amp;$A49&amp;"C"&amp;G$1,FALSE)</f>
        <v>#REF!</v>
      </c>
      <c r="H49" s="262" t="e">
        <f t="shared" ca="1" si="36"/>
        <v>#REF!</v>
      </c>
      <c r="I49" s="310" t="e" cm="1">
        <f t="array" aca="1" ref="I49" ca="1">INDIRECT("'"&amp;$A$1&amp;"_DATA'!R"&amp;$A49&amp;"C"&amp;I$1,FALSE)</f>
        <v>#REF!</v>
      </c>
      <c r="J49" s="263" t="e" cm="1">
        <f t="array" aca="1" ref="J49" ca="1">INDIRECT("'"&amp;$A$1&amp;"_DATA'!R"&amp;$A49&amp;"C"&amp;J$1,FALSE)</f>
        <v>#REF!</v>
      </c>
      <c r="K49" s="302" t="e" cm="1">
        <f t="array" aca="1" ref="K49" ca="1">INDIRECT("'"&amp;$A$1&amp;"_DATA'!R"&amp;$A49&amp;"C"&amp;K$1,FALSE)</f>
        <v>#REF!</v>
      </c>
      <c r="L49" s="260" t="e" cm="1">
        <f t="array" aca="1" ref="L49" ca="1">INDIRECT("'"&amp;$A$1&amp;"_DATA'!R"&amp;$A49&amp;"C"&amp;L$1,FALSE)</f>
        <v>#REF!</v>
      </c>
      <c r="M49" s="313" t="e" cm="1">
        <f t="array" aca="1" ref="M49" ca="1">INDIRECT("'"&amp;$A$1&amp;"_DATA'!R"&amp;$A49&amp;"C"&amp;M$1,FALSE)</f>
        <v>#REF!</v>
      </c>
      <c r="N49" s="310" t="e" cm="1">
        <f t="array" aca="1" ref="N49" ca="1">INDIRECT("'"&amp;$A$1&amp;"_DATA'!R"&amp;$A49&amp;"C"&amp;N$1,FALSE)</f>
        <v>#REF!</v>
      </c>
      <c r="O49" s="262" t="e">
        <f t="shared" ca="1" si="37"/>
        <v>#REF!</v>
      </c>
      <c r="P49" s="310" t="e" cm="1">
        <f t="array" aca="1" ref="P49" ca="1">INDIRECT("'"&amp;$A$1&amp;"_DATA'!R"&amp;$A49&amp;"C"&amp;P$1,FALSE)</f>
        <v>#REF!</v>
      </c>
      <c r="Q49" s="263" t="e" cm="1">
        <f t="array" aca="1" ref="Q49" ca="1">INDIRECT("'"&amp;$A$1&amp;"_DATA'!R"&amp;$A49&amp;"C"&amp;Q$1,FALSE)</f>
        <v>#REF!</v>
      </c>
      <c r="R49" s="302" t="e" cm="1">
        <f t="array" aca="1" ref="R49" ca="1">INDIRECT("'"&amp;$A$1&amp;"_DATA'!R"&amp;$A49&amp;"C"&amp;R$1,FALSE)</f>
        <v>#REF!</v>
      </c>
      <c r="S49" s="260" t="e" cm="1">
        <f t="array" aca="1" ref="S49" ca="1">INDIRECT("'"&amp;$A$1&amp;"_DATA'!R"&amp;$A49&amp;"C"&amp;S$1,FALSE)</f>
        <v>#REF!</v>
      </c>
      <c r="T49" s="313" t="e" cm="1">
        <f t="array" aca="1" ref="T49" ca="1">INDIRECT("'"&amp;$A$1&amp;"_DATA'!R"&amp;$A49&amp;"C"&amp;T$1,FALSE)</f>
        <v>#REF!</v>
      </c>
      <c r="U49" s="310" t="e" cm="1">
        <f t="array" aca="1" ref="U49" ca="1">INDIRECT("'"&amp;$A$1&amp;"_DATA'!R"&amp;$A49&amp;"C"&amp;U$1,FALSE)</f>
        <v>#REF!</v>
      </c>
      <c r="V49" s="262" t="e">
        <f t="shared" ca="1" si="38"/>
        <v>#REF!</v>
      </c>
      <c r="W49" s="310" t="e" cm="1">
        <f t="array" aca="1" ref="W49" ca="1">INDIRECT("'"&amp;$A$1&amp;"_DATA'!R"&amp;$A49&amp;"C"&amp;W$1,FALSE)</f>
        <v>#REF!</v>
      </c>
      <c r="X49" s="269"/>
      <c r="Y49" s="322" t="s">
        <v>146</v>
      </c>
      <c r="Z49" s="767" t="e">
        <f ca="1">IF(Z59&lt;&gt;0,ROUNDDOWN(Z63/Z59,4),0)</f>
        <v>#REF!</v>
      </c>
      <c r="AA49" s="324" t="e" cm="1">
        <f t="array" aca="1" ref="AA49" ca="1">INDIRECT("'"&amp;$A$1&amp;"_DATA'!R"&amp;$A49&amp;"C"&amp;AA$1,FALSE)</f>
        <v>#REF!</v>
      </c>
      <c r="AB49" s="260" t="e" cm="1">
        <f t="array" aca="1" ref="AB49" ca="1">INDIRECT("'"&amp;$A$1&amp;"_DATA'!R"&amp;$A49&amp;"C"&amp;AB$1,FALSE)</f>
        <v>#REF!</v>
      </c>
      <c r="AC49" s="313" t="e" cm="1">
        <f t="array" aca="1" ref="AC49" ca="1">INDIRECT("'"&amp;$A$1&amp;"_DATA'!R"&amp;$A49&amp;"C"&amp;AC$1,FALSE)</f>
        <v>#REF!</v>
      </c>
      <c r="AD49" s="310" t="e" cm="1">
        <f t="array" aca="1" ref="AD49" ca="1">INDIRECT("'"&amp;$A$1&amp;"_DATA'!R"&amp;$A49&amp;"C"&amp;AD$1,FALSE)</f>
        <v>#REF!</v>
      </c>
      <c r="AE49" s="262" t="e">
        <f t="shared" ca="1" si="39"/>
        <v>#REF!</v>
      </c>
      <c r="AF49" s="310" t="e" cm="1">
        <f t="array" aca="1" ref="AF49" ca="1">INDIRECT("'"&amp;$A$1&amp;"_DATA'!R"&amp;$A49&amp;"C"&amp;AF$1,FALSE)</f>
        <v>#REF!</v>
      </c>
      <c r="AG49" s="263" t="e" cm="1">
        <f t="array" aca="1" ref="AG49" ca="1">INDIRECT("'"&amp;$A$1&amp;"_DATA'!R"&amp;$A49&amp;"C"&amp;AG$1,FALSE)</f>
        <v>#REF!</v>
      </c>
      <c r="AH49" s="302" t="e" cm="1">
        <f t="array" aca="1" ref="AH49" ca="1">INDIRECT("'"&amp;$A$1&amp;"_DATA'!R"&amp;$A49&amp;"C"&amp;AH$1,FALSE)</f>
        <v>#REF!</v>
      </c>
      <c r="AI49" s="260" t="e" cm="1">
        <f t="array" aca="1" ref="AI49" ca="1">INDIRECT("'"&amp;$A$1&amp;"_DATA'!R"&amp;$A49&amp;"C"&amp;AI$1,FALSE)</f>
        <v>#REF!</v>
      </c>
      <c r="AJ49" s="313" t="e" cm="1">
        <f t="array" aca="1" ref="AJ49" ca="1">INDIRECT("'"&amp;$A$1&amp;"_DATA'!R"&amp;$A49&amp;"C"&amp;AJ$1,FALSE)</f>
        <v>#REF!</v>
      </c>
      <c r="AK49" s="310" t="e" cm="1">
        <f t="array" aca="1" ref="AK49" ca="1">INDIRECT("'"&amp;$A$1&amp;"_DATA'!R"&amp;$A49&amp;"C"&amp;AK$1,FALSE)</f>
        <v>#REF!</v>
      </c>
      <c r="AL49" s="262" t="e">
        <f t="shared" ca="1" si="40"/>
        <v>#REF!</v>
      </c>
      <c r="AM49" s="310" t="e" cm="1">
        <f t="array" aca="1" ref="AM49" ca="1">INDIRECT("'"&amp;$A$1&amp;"_DATA'!R"&amp;$A49&amp;"C"&amp;AM$1,FALSE)</f>
        <v>#REF!</v>
      </c>
      <c r="AN49" s="263" t="e" cm="1">
        <f t="array" aca="1" ref="AN49" ca="1">INDIRECT("'"&amp;$A$1&amp;"_DATA'!R"&amp;$A49&amp;"C"&amp;AN$1,FALSE)</f>
        <v>#REF!</v>
      </c>
      <c r="AO49" s="302" t="e" cm="1">
        <f t="array" aca="1" ref="AO49" ca="1">INDIRECT("'"&amp;$A$1&amp;"_DATA'!R"&amp;$A49&amp;"C"&amp;AO$1,FALSE)</f>
        <v>#REF!</v>
      </c>
      <c r="AP49" s="260" t="e" cm="1">
        <f t="array" aca="1" ref="AP49" ca="1">INDIRECT("'"&amp;$A$1&amp;"_DATA'!R"&amp;$A49&amp;"C"&amp;AP$1,FALSE)</f>
        <v>#REF!</v>
      </c>
      <c r="AQ49" s="313" t="e" cm="1">
        <f t="array" aca="1" ref="AQ49" ca="1">INDIRECT("'"&amp;$A$1&amp;"_DATA'!R"&amp;$A49&amp;"C"&amp;AQ$1,FALSE)</f>
        <v>#REF!</v>
      </c>
      <c r="AR49" s="310" t="e" cm="1">
        <f t="array" aca="1" ref="AR49" ca="1">INDIRECT("'"&amp;$A$1&amp;"_DATA'!R"&amp;$A49&amp;"C"&amp;AR$1,FALSE)</f>
        <v>#REF!</v>
      </c>
      <c r="AS49" s="262" t="e">
        <f t="shared" ca="1" si="41"/>
        <v>#REF!</v>
      </c>
      <c r="AT49" s="310" t="e" cm="1">
        <f t="array" aca="1" ref="AT49" ca="1">INDIRECT("'"&amp;$A$1&amp;"_DATA'!R"&amp;$A49&amp;"C"&amp;AT$1,FALSE)</f>
        <v>#REF!</v>
      </c>
      <c r="AU49" s="269"/>
      <c r="AV49" s="322" t="s">
        <v>146</v>
      </c>
      <c r="AW49" s="767" t="e">
        <f ca="1">IF(AW59&lt;&gt;0,ROUNDDOWN(AW63/AW59,4),0)</f>
        <v>#REF!</v>
      </c>
      <c r="AX49" s="322" t="s">
        <v>146</v>
      </c>
      <c r="AY49" s="767" t="e">
        <f ca="1">IF(AY59&lt;&gt;0,ROUNDDOWN(AY63/AY59,4),0)</f>
        <v>#REF!</v>
      </c>
      <c r="AZ49" s="302" t="e" cm="1">
        <f t="array" aca="1" ref="AZ49" ca="1">INDIRECT("'"&amp;$A$1&amp;"_DATA'!R"&amp;$A49&amp;"C"&amp;AZ$1,FALSE)</f>
        <v>#REF!</v>
      </c>
      <c r="BA49" s="260" t="e" cm="1">
        <f t="array" aca="1" ref="BA49" ca="1">INDIRECT("'"&amp;$A$1&amp;"_DATA'!R"&amp;$A49&amp;"C"&amp;BA$1,FALSE)</f>
        <v>#REF!</v>
      </c>
      <c r="BB49" s="313" t="e" cm="1">
        <f t="array" aca="1" ref="BB49" ca="1">INDIRECT("'"&amp;$A$1&amp;"_DATA'!R"&amp;$A49&amp;"C"&amp;BB$1,FALSE)</f>
        <v>#REF!</v>
      </c>
      <c r="BC49" s="310" t="e" cm="1">
        <f t="array" aca="1" ref="BC49" ca="1">INDIRECT("'"&amp;$A$1&amp;"_DATA'!R"&amp;$A49&amp;"C"&amp;BC$1,FALSE)</f>
        <v>#REF!</v>
      </c>
      <c r="BD49" s="262" t="e">
        <f t="shared" ca="1" si="42"/>
        <v>#REF!</v>
      </c>
      <c r="BE49" s="310" t="e" cm="1">
        <f t="array" aca="1" ref="BE49" ca="1">INDIRECT("'"&amp;$A$1&amp;"_DATA'!R"&amp;$A49&amp;"C"&amp;BE$1,FALSE)</f>
        <v>#REF!</v>
      </c>
      <c r="BF49" s="263" t="e" cm="1">
        <f t="array" aca="1" ref="BF49" ca="1">INDIRECT("'"&amp;$A$1&amp;"_DATA'!R"&amp;$A49&amp;"C"&amp;BF$1,FALSE)</f>
        <v>#REF!</v>
      </c>
      <c r="BG49" s="302" t="e" cm="1">
        <f t="array" aca="1" ref="BG49" ca="1">INDIRECT("'"&amp;$A$1&amp;"_DATA'!R"&amp;$A49&amp;"C"&amp;BG$1,FALSE)</f>
        <v>#REF!</v>
      </c>
      <c r="BH49" s="260" t="e" cm="1">
        <f t="array" aca="1" ref="BH49" ca="1">INDIRECT("'"&amp;$A$1&amp;"_DATA'!R"&amp;$A49&amp;"C"&amp;BH$1,FALSE)</f>
        <v>#REF!</v>
      </c>
      <c r="BI49" s="313" t="e" cm="1">
        <f t="array" aca="1" ref="BI49" ca="1">INDIRECT("'"&amp;$A$1&amp;"_DATA'!R"&amp;$A49&amp;"C"&amp;BI$1,FALSE)</f>
        <v>#REF!</v>
      </c>
      <c r="BJ49" s="310" t="e" cm="1">
        <f t="array" aca="1" ref="BJ49" ca="1">INDIRECT("'"&amp;$A$1&amp;"_DATA'!R"&amp;$A49&amp;"C"&amp;BJ$1,FALSE)</f>
        <v>#REF!</v>
      </c>
      <c r="BK49" s="262" t="e">
        <f t="shared" ca="1" si="43"/>
        <v>#REF!</v>
      </c>
      <c r="BL49" s="310" t="e" cm="1">
        <f t="array" aca="1" ref="BL49" ca="1">INDIRECT("'"&amp;$A$1&amp;"_DATA'!R"&amp;$A49&amp;"C"&amp;BL$1,FALSE)</f>
        <v>#REF!</v>
      </c>
      <c r="BM49" s="263" t="e" cm="1">
        <f t="array" aca="1" ref="BM49" ca="1">INDIRECT("'"&amp;$A$1&amp;"_DATA'!R"&amp;$A49&amp;"C"&amp;BM$1,FALSE)</f>
        <v>#REF!</v>
      </c>
      <c r="BN49" s="302" t="e" cm="1">
        <f t="array" aca="1" ref="BN49" ca="1">INDIRECT("'"&amp;$A$1&amp;"_DATA'!R"&amp;$A49&amp;"C"&amp;BN$1,FALSE)</f>
        <v>#REF!</v>
      </c>
      <c r="BO49" s="260" t="e" cm="1">
        <f t="array" aca="1" ref="BO49" ca="1">INDIRECT("'"&amp;$A$1&amp;"_DATA'!R"&amp;$A49&amp;"C"&amp;BO$1,FALSE)</f>
        <v>#REF!</v>
      </c>
      <c r="BP49" s="313" t="e" cm="1">
        <f t="array" aca="1" ref="BP49" ca="1">INDIRECT("'"&amp;$A$1&amp;"_DATA'!R"&amp;$A49&amp;"C"&amp;BP$1,FALSE)</f>
        <v>#REF!</v>
      </c>
      <c r="BQ49" s="310" t="e" cm="1">
        <f t="array" aca="1" ref="BQ49" ca="1">INDIRECT("'"&amp;$A$1&amp;"_DATA'!R"&amp;$A49&amp;"C"&amp;BQ$1,FALSE)</f>
        <v>#REF!</v>
      </c>
      <c r="BR49" s="262" t="e">
        <f t="shared" ca="1" si="44"/>
        <v>#REF!</v>
      </c>
      <c r="BS49" s="310" t="e" cm="1">
        <f t="array" aca="1" ref="BS49" ca="1">INDIRECT("'"&amp;$A$1&amp;"_DATA'!R"&amp;$A49&amp;"C"&amp;BS$1,FALSE)</f>
        <v>#REF!</v>
      </c>
      <c r="BT49" s="269"/>
      <c r="BU49" s="322" t="s">
        <v>146</v>
      </c>
      <c r="BV49" s="767" t="e">
        <f ca="1">IF(BV59&lt;&gt;0,ROUNDDOWN(BV63/BV59,4),0)</f>
        <v>#REF!</v>
      </c>
      <c r="BW49" s="302" t="e" cm="1">
        <f t="array" aca="1" ref="BW49" ca="1">INDIRECT("'"&amp;$A$1&amp;"_DATA'!R"&amp;$A49&amp;"C"&amp;BW$1,FALSE)</f>
        <v>#REF!</v>
      </c>
      <c r="BX49" s="260" t="e" cm="1">
        <f t="array" aca="1" ref="BX49" ca="1">INDIRECT("'"&amp;$A$1&amp;"_DATA'!R"&amp;$A49&amp;"C"&amp;BX$1,FALSE)</f>
        <v>#REF!</v>
      </c>
      <c r="BY49" s="313" t="e" cm="1">
        <f t="array" aca="1" ref="BY49" ca="1">INDIRECT("'"&amp;$A$1&amp;"_DATA'!R"&amp;$A49&amp;"C"&amp;BY$1,FALSE)</f>
        <v>#REF!</v>
      </c>
      <c r="BZ49" s="310" t="e" cm="1">
        <f t="array" aca="1" ref="BZ49" ca="1">INDIRECT("'"&amp;$A$1&amp;"_DATA'!R"&amp;$A49&amp;"C"&amp;BZ$1,FALSE)</f>
        <v>#REF!</v>
      </c>
      <c r="CA49" s="262" t="e">
        <f t="shared" ca="1" si="45"/>
        <v>#REF!</v>
      </c>
      <c r="CB49" s="310" t="e" cm="1">
        <f t="array" aca="1" ref="CB49" ca="1">INDIRECT("'"&amp;$A$1&amp;"_DATA'!R"&amp;$A49&amp;"C"&amp;CB$1,FALSE)</f>
        <v>#REF!</v>
      </c>
      <c r="CC49" s="263" t="e" cm="1">
        <f t="array" aca="1" ref="CC49" ca="1">INDIRECT("'"&amp;$A$1&amp;"_DATA'!R"&amp;$A49&amp;"C"&amp;CC$1,FALSE)</f>
        <v>#REF!</v>
      </c>
      <c r="CD49" s="302" t="e" cm="1">
        <f t="array" aca="1" ref="CD49" ca="1">INDIRECT("'"&amp;$A$1&amp;"_DATA'!R"&amp;$A49&amp;"C"&amp;CD$1,FALSE)</f>
        <v>#REF!</v>
      </c>
      <c r="CE49" s="260" t="e" cm="1">
        <f t="array" aca="1" ref="CE49" ca="1">INDIRECT("'"&amp;$A$1&amp;"_DATA'!R"&amp;$A49&amp;"C"&amp;CE$1,FALSE)</f>
        <v>#REF!</v>
      </c>
      <c r="CF49" s="313" t="e" cm="1">
        <f t="array" aca="1" ref="CF49" ca="1">INDIRECT("'"&amp;$A$1&amp;"_DATA'!R"&amp;$A49&amp;"C"&amp;CF$1,FALSE)</f>
        <v>#REF!</v>
      </c>
      <c r="CG49" s="310" t="e" cm="1">
        <f t="array" aca="1" ref="CG49" ca="1">INDIRECT("'"&amp;$A$1&amp;"_DATA'!R"&amp;$A49&amp;"C"&amp;CG$1,FALSE)</f>
        <v>#REF!</v>
      </c>
      <c r="CH49" s="262" t="e">
        <f t="shared" ca="1" si="46"/>
        <v>#REF!</v>
      </c>
      <c r="CI49" s="310" t="e" cm="1">
        <f t="array" aca="1" ref="CI49" ca="1">INDIRECT("'"&amp;$A$1&amp;"_DATA'!R"&amp;$A49&amp;"C"&amp;CI$1,FALSE)</f>
        <v>#REF!</v>
      </c>
      <c r="CJ49" s="263" t="e" cm="1">
        <f t="array" aca="1" ref="CJ49" ca="1">INDIRECT("'"&amp;$A$1&amp;"_DATA'!R"&amp;$A49&amp;"C"&amp;CJ$1,FALSE)</f>
        <v>#REF!</v>
      </c>
      <c r="CK49" s="302" t="e" cm="1">
        <f t="array" aca="1" ref="CK49" ca="1">INDIRECT("'"&amp;$A$1&amp;"_DATA'!R"&amp;$A49&amp;"C"&amp;CK$1,FALSE)</f>
        <v>#REF!</v>
      </c>
      <c r="CL49" s="260" t="e" cm="1">
        <f t="array" aca="1" ref="CL49" ca="1">INDIRECT("'"&amp;$A$1&amp;"_DATA'!R"&amp;$A49&amp;"C"&amp;CL$1,FALSE)</f>
        <v>#REF!</v>
      </c>
      <c r="CM49" s="313" t="e" cm="1">
        <f t="array" aca="1" ref="CM49" ca="1">INDIRECT("'"&amp;$A$1&amp;"_DATA'!R"&amp;$A49&amp;"C"&amp;CM$1,FALSE)</f>
        <v>#REF!</v>
      </c>
      <c r="CN49" s="310" t="e" cm="1">
        <f t="array" aca="1" ref="CN49" ca="1">INDIRECT("'"&amp;$A$1&amp;"_DATA'!R"&amp;$A49&amp;"C"&amp;CN$1,FALSE)</f>
        <v>#REF!</v>
      </c>
      <c r="CO49" s="262" t="e">
        <f t="shared" ca="1" si="47"/>
        <v>#REF!</v>
      </c>
      <c r="CP49" s="310" t="e" cm="1">
        <f t="array" aca="1" ref="CP49" ca="1">INDIRECT("'"&amp;$A$1&amp;"_DATA'!R"&amp;$A49&amp;"C"&amp;CP$1,FALSE)</f>
        <v>#REF!</v>
      </c>
      <c r="CQ49" s="269"/>
      <c r="CR49" s="322" t="s">
        <v>146</v>
      </c>
      <c r="CS49" s="767" t="e">
        <f ca="1">IF(CS59&lt;&gt;0,ROUNDDOWN(CS63/CS59,4),0)</f>
        <v>#REF!</v>
      </c>
      <c r="CT49" s="322" t="s">
        <v>146</v>
      </c>
      <c r="CU49" s="767" t="e">
        <f ca="1">IF(CU59&lt;&gt;0,ROUNDDOWN(CU63/CU59,4),0)</f>
        <v>#REF!</v>
      </c>
      <c r="CV49" s="322" t="s">
        <v>146</v>
      </c>
      <c r="CW49" s="767" t="e">
        <f ca="1">IF(CW59&lt;&gt;0,ROUNDDOWN(CW63/CW59,4),0)</f>
        <v>#REF!</v>
      </c>
      <c r="CX49" s="240"/>
    </row>
    <row r="50" spans="1:102" ht="16.5" outlineLevel="1" x14ac:dyDescent="0.15">
      <c r="A50" s="433">
        <v>40</v>
      </c>
      <c r="B50" s="1966"/>
      <c r="C50" s="259" t="s">
        <v>36</v>
      </c>
      <c r="D50" s="302" t="e" cm="1">
        <f t="array" aca="1" ref="D50" ca="1">INDIRECT("'"&amp;$A$1&amp;"_DATA'!R"&amp;$A50&amp;"C"&amp;D$1,FALSE)</f>
        <v>#REF!</v>
      </c>
      <c r="E50" s="260" t="e" cm="1">
        <f t="array" aca="1" ref="E50" ca="1">INDIRECT("'"&amp;$A$1&amp;"_DATA'!R"&amp;$A50&amp;"C"&amp;E$1,FALSE)</f>
        <v>#REF!</v>
      </c>
      <c r="F50" s="313" t="e" cm="1">
        <f t="array" aca="1" ref="F50" ca="1">INDIRECT("'"&amp;$A$1&amp;"_DATA'!R"&amp;$A50&amp;"C"&amp;F$1,FALSE)</f>
        <v>#REF!</v>
      </c>
      <c r="G50" s="310" t="e" cm="1">
        <f t="array" aca="1" ref="G50" ca="1">INDIRECT("'"&amp;$A$1&amp;"_DATA'!R"&amp;$A50&amp;"C"&amp;G$1,FALSE)</f>
        <v>#REF!</v>
      </c>
      <c r="H50" s="262" t="e">
        <f t="shared" ca="1" si="36"/>
        <v>#REF!</v>
      </c>
      <c r="I50" s="310" t="e" cm="1">
        <f t="array" aca="1" ref="I50" ca="1">INDIRECT("'"&amp;$A$1&amp;"_DATA'!R"&amp;$A50&amp;"C"&amp;I$1,FALSE)</f>
        <v>#REF!</v>
      </c>
      <c r="J50" s="263" t="e" cm="1">
        <f t="array" aca="1" ref="J50" ca="1">INDIRECT("'"&amp;$A$1&amp;"_DATA'!R"&amp;$A50&amp;"C"&amp;J$1,FALSE)</f>
        <v>#REF!</v>
      </c>
      <c r="K50" s="302" t="e" cm="1">
        <f t="array" aca="1" ref="K50" ca="1">INDIRECT("'"&amp;$A$1&amp;"_DATA'!R"&amp;$A50&amp;"C"&amp;K$1,FALSE)</f>
        <v>#REF!</v>
      </c>
      <c r="L50" s="260" t="e" cm="1">
        <f t="array" aca="1" ref="L50" ca="1">INDIRECT("'"&amp;$A$1&amp;"_DATA'!R"&amp;$A50&amp;"C"&amp;L$1,FALSE)</f>
        <v>#REF!</v>
      </c>
      <c r="M50" s="313" t="e" cm="1">
        <f t="array" aca="1" ref="M50" ca="1">INDIRECT("'"&amp;$A$1&amp;"_DATA'!R"&amp;$A50&amp;"C"&amp;M$1,FALSE)</f>
        <v>#REF!</v>
      </c>
      <c r="N50" s="310" t="e" cm="1">
        <f t="array" aca="1" ref="N50" ca="1">INDIRECT("'"&amp;$A$1&amp;"_DATA'!R"&amp;$A50&amp;"C"&amp;N$1,FALSE)</f>
        <v>#REF!</v>
      </c>
      <c r="O50" s="262" t="e">
        <f t="shared" ca="1" si="37"/>
        <v>#REF!</v>
      </c>
      <c r="P50" s="310" t="e" cm="1">
        <f t="array" aca="1" ref="P50" ca="1">INDIRECT("'"&amp;$A$1&amp;"_DATA'!R"&amp;$A50&amp;"C"&amp;P$1,FALSE)</f>
        <v>#REF!</v>
      </c>
      <c r="Q50" s="263" t="e" cm="1">
        <f t="array" aca="1" ref="Q50" ca="1">INDIRECT("'"&amp;$A$1&amp;"_DATA'!R"&amp;$A50&amp;"C"&amp;Q$1,FALSE)</f>
        <v>#REF!</v>
      </c>
      <c r="R50" s="302" t="e" cm="1">
        <f t="array" aca="1" ref="R50" ca="1">INDIRECT("'"&amp;$A$1&amp;"_DATA'!R"&amp;$A50&amp;"C"&amp;R$1,FALSE)</f>
        <v>#REF!</v>
      </c>
      <c r="S50" s="260" t="e" cm="1">
        <f t="array" aca="1" ref="S50" ca="1">INDIRECT("'"&amp;$A$1&amp;"_DATA'!R"&amp;$A50&amp;"C"&amp;S$1,FALSE)</f>
        <v>#REF!</v>
      </c>
      <c r="T50" s="313" t="e" cm="1">
        <f t="array" aca="1" ref="T50" ca="1">INDIRECT("'"&amp;$A$1&amp;"_DATA'!R"&amp;$A50&amp;"C"&amp;T$1,FALSE)</f>
        <v>#REF!</v>
      </c>
      <c r="U50" s="310" t="e" cm="1">
        <f t="array" aca="1" ref="U50" ca="1">INDIRECT("'"&amp;$A$1&amp;"_DATA'!R"&amp;$A50&amp;"C"&amp;U$1,FALSE)</f>
        <v>#REF!</v>
      </c>
      <c r="V50" s="262" t="e">
        <f t="shared" ca="1" si="38"/>
        <v>#REF!</v>
      </c>
      <c r="W50" s="310" t="e" cm="1">
        <f t="array" aca="1" ref="W50" ca="1">INDIRECT("'"&amp;$A$1&amp;"_DATA'!R"&amp;$A50&amp;"C"&amp;W$1,FALSE)</f>
        <v>#REF!</v>
      </c>
      <c r="X50" s="269"/>
      <c r="Y50" s="331" t="s">
        <v>143</v>
      </c>
      <c r="Z50" s="709" t="e">
        <f ca="1">ROUNDDOWN(Z49/Z48,4)</f>
        <v>#REF!</v>
      </c>
      <c r="AA50" s="324" t="e" cm="1">
        <f t="array" aca="1" ref="AA50" ca="1">INDIRECT("'"&amp;$A$1&amp;"_DATA'!R"&amp;$A50&amp;"C"&amp;AA$1,FALSE)</f>
        <v>#REF!</v>
      </c>
      <c r="AB50" s="260" t="e" cm="1">
        <f t="array" aca="1" ref="AB50" ca="1">INDIRECT("'"&amp;$A$1&amp;"_DATA'!R"&amp;$A50&amp;"C"&amp;AB$1,FALSE)</f>
        <v>#REF!</v>
      </c>
      <c r="AC50" s="313" t="e" cm="1">
        <f t="array" aca="1" ref="AC50" ca="1">INDIRECT("'"&amp;$A$1&amp;"_DATA'!R"&amp;$A50&amp;"C"&amp;AC$1,FALSE)</f>
        <v>#REF!</v>
      </c>
      <c r="AD50" s="310" t="e" cm="1">
        <f t="array" aca="1" ref="AD50" ca="1">INDIRECT("'"&amp;$A$1&amp;"_DATA'!R"&amp;$A50&amp;"C"&amp;AD$1,FALSE)</f>
        <v>#REF!</v>
      </c>
      <c r="AE50" s="262" t="e">
        <f t="shared" ca="1" si="39"/>
        <v>#REF!</v>
      </c>
      <c r="AF50" s="310" t="e" cm="1">
        <f t="array" aca="1" ref="AF50" ca="1">INDIRECT("'"&amp;$A$1&amp;"_DATA'!R"&amp;$A50&amp;"C"&amp;AF$1,FALSE)</f>
        <v>#REF!</v>
      </c>
      <c r="AG50" s="263" t="e" cm="1">
        <f t="array" aca="1" ref="AG50" ca="1">INDIRECT("'"&amp;$A$1&amp;"_DATA'!R"&amp;$A50&amp;"C"&amp;AG$1,FALSE)</f>
        <v>#REF!</v>
      </c>
      <c r="AH50" s="302" t="e" cm="1">
        <f t="array" aca="1" ref="AH50" ca="1">INDIRECT("'"&amp;$A$1&amp;"_DATA'!R"&amp;$A50&amp;"C"&amp;AH$1,FALSE)</f>
        <v>#REF!</v>
      </c>
      <c r="AI50" s="260" t="e" cm="1">
        <f t="array" aca="1" ref="AI50" ca="1">INDIRECT("'"&amp;$A$1&amp;"_DATA'!R"&amp;$A50&amp;"C"&amp;AI$1,FALSE)</f>
        <v>#REF!</v>
      </c>
      <c r="AJ50" s="313" t="e" cm="1">
        <f t="array" aca="1" ref="AJ50" ca="1">INDIRECT("'"&amp;$A$1&amp;"_DATA'!R"&amp;$A50&amp;"C"&amp;AJ$1,FALSE)</f>
        <v>#REF!</v>
      </c>
      <c r="AK50" s="310" t="e" cm="1">
        <f t="array" aca="1" ref="AK50" ca="1">INDIRECT("'"&amp;$A$1&amp;"_DATA'!R"&amp;$A50&amp;"C"&amp;AK$1,FALSE)</f>
        <v>#REF!</v>
      </c>
      <c r="AL50" s="262" t="e">
        <f t="shared" ca="1" si="40"/>
        <v>#REF!</v>
      </c>
      <c r="AM50" s="310" t="e" cm="1">
        <f t="array" aca="1" ref="AM50" ca="1">INDIRECT("'"&amp;$A$1&amp;"_DATA'!R"&amp;$A50&amp;"C"&amp;AM$1,FALSE)</f>
        <v>#REF!</v>
      </c>
      <c r="AN50" s="263" t="e" cm="1">
        <f t="array" aca="1" ref="AN50" ca="1">INDIRECT("'"&amp;$A$1&amp;"_DATA'!R"&amp;$A50&amp;"C"&amp;AN$1,FALSE)</f>
        <v>#REF!</v>
      </c>
      <c r="AO50" s="302" t="e" cm="1">
        <f t="array" aca="1" ref="AO50" ca="1">INDIRECT("'"&amp;$A$1&amp;"_DATA'!R"&amp;$A50&amp;"C"&amp;AO$1,FALSE)</f>
        <v>#REF!</v>
      </c>
      <c r="AP50" s="260" t="e" cm="1">
        <f t="array" aca="1" ref="AP50" ca="1">INDIRECT("'"&amp;$A$1&amp;"_DATA'!R"&amp;$A50&amp;"C"&amp;AP$1,FALSE)</f>
        <v>#REF!</v>
      </c>
      <c r="AQ50" s="313" t="e" cm="1">
        <f t="array" aca="1" ref="AQ50" ca="1">INDIRECT("'"&amp;$A$1&amp;"_DATA'!R"&amp;$A50&amp;"C"&amp;AQ$1,FALSE)</f>
        <v>#REF!</v>
      </c>
      <c r="AR50" s="310" t="e" cm="1">
        <f t="array" aca="1" ref="AR50" ca="1">INDIRECT("'"&amp;$A$1&amp;"_DATA'!R"&amp;$A50&amp;"C"&amp;AR$1,FALSE)</f>
        <v>#REF!</v>
      </c>
      <c r="AS50" s="262" t="e">
        <f t="shared" ca="1" si="41"/>
        <v>#REF!</v>
      </c>
      <c r="AT50" s="310" t="e" cm="1">
        <f t="array" aca="1" ref="AT50" ca="1">INDIRECT("'"&amp;$A$1&amp;"_DATA'!R"&amp;$A50&amp;"C"&amp;AT$1,FALSE)</f>
        <v>#REF!</v>
      </c>
      <c r="AU50" s="269"/>
      <c r="AV50" s="331" t="s">
        <v>143</v>
      </c>
      <c r="AW50" s="709" t="e">
        <f ca="1">ROUNDDOWN(AW49/AW48,4)</f>
        <v>#REF!</v>
      </c>
      <c r="AX50" s="331" t="s">
        <v>143</v>
      </c>
      <c r="AY50" s="709" t="e">
        <f ca="1">ROUNDDOWN(AY49/AY48,4)</f>
        <v>#REF!</v>
      </c>
      <c r="AZ50" s="302" t="e" cm="1">
        <f t="array" aca="1" ref="AZ50" ca="1">INDIRECT("'"&amp;$A$1&amp;"_DATA'!R"&amp;$A50&amp;"C"&amp;AZ$1,FALSE)</f>
        <v>#REF!</v>
      </c>
      <c r="BA50" s="260" t="e" cm="1">
        <f t="array" aca="1" ref="BA50" ca="1">INDIRECT("'"&amp;$A$1&amp;"_DATA'!R"&amp;$A50&amp;"C"&amp;BA$1,FALSE)</f>
        <v>#REF!</v>
      </c>
      <c r="BB50" s="313" t="e" cm="1">
        <f t="array" aca="1" ref="BB50" ca="1">INDIRECT("'"&amp;$A$1&amp;"_DATA'!R"&amp;$A50&amp;"C"&amp;BB$1,FALSE)</f>
        <v>#REF!</v>
      </c>
      <c r="BC50" s="310" t="e" cm="1">
        <f t="array" aca="1" ref="BC50" ca="1">INDIRECT("'"&amp;$A$1&amp;"_DATA'!R"&amp;$A50&amp;"C"&amp;BC$1,FALSE)</f>
        <v>#REF!</v>
      </c>
      <c r="BD50" s="262" t="e">
        <f t="shared" ca="1" si="42"/>
        <v>#REF!</v>
      </c>
      <c r="BE50" s="310" t="e" cm="1">
        <f t="array" aca="1" ref="BE50" ca="1">INDIRECT("'"&amp;$A$1&amp;"_DATA'!R"&amp;$A50&amp;"C"&amp;BE$1,FALSE)</f>
        <v>#REF!</v>
      </c>
      <c r="BF50" s="263" t="e" cm="1">
        <f t="array" aca="1" ref="BF50" ca="1">INDIRECT("'"&amp;$A$1&amp;"_DATA'!R"&amp;$A50&amp;"C"&amp;BF$1,FALSE)</f>
        <v>#REF!</v>
      </c>
      <c r="BG50" s="302" t="e" cm="1">
        <f t="array" aca="1" ref="BG50" ca="1">INDIRECT("'"&amp;$A$1&amp;"_DATA'!R"&amp;$A50&amp;"C"&amp;BG$1,FALSE)</f>
        <v>#REF!</v>
      </c>
      <c r="BH50" s="260" t="e" cm="1">
        <f t="array" aca="1" ref="BH50" ca="1">INDIRECT("'"&amp;$A$1&amp;"_DATA'!R"&amp;$A50&amp;"C"&amp;BH$1,FALSE)</f>
        <v>#REF!</v>
      </c>
      <c r="BI50" s="313" t="e" cm="1">
        <f t="array" aca="1" ref="BI50" ca="1">INDIRECT("'"&amp;$A$1&amp;"_DATA'!R"&amp;$A50&amp;"C"&amp;BI$1,FALSE)</f>
        <v>#REF!</v>
      </c>
      <c r="BJ50" s="310" t="e" cm="1">
        <f t="array" aca="1" ref="BJ50" ca="1">INDIRECT("'"&amp;$A$1&amp;"_DATA'!R"&amp;$A50&amp;"C"&amp;BJ$1,FALSE)</f>
        <v>#REF!</v>
      </c>
      <c r="BK50" s="262" t="e">
        <f t="shared" ca="1" si="43"/>
        <v>#REF!</v>
      </c>
      <c r="BL50" s="310" t="e" cm="1">
        <f t="array" aca="1" ref="BL50" ca="1">INDIRECT("'"&amp;$A$1&amp;"_DATA'!R"&amp;$A50&amp;"C"&amp;BL$1,FALSE)</f>
        <v>#REF!</v>
      </c>
      <c r="BM50" s="263" t="e" cm="1">
        <f t="array" aca="1" ref="BM50" ca="1">INDIRECT("'"&amp;$A$1&amp;"_DATA'!R"&amp;$A50&amp;"C"&amp;BM$1,FALSE)</f>
        <v>#REF!</v>
      </c>
      <c r="BN50" s="302" t="e" cm="1">
        <f t="array" aca="1" ref="BN50" ca="1">INDIRECT("'"&amp;$A$1&amp;"_DATA'!R"&amp;$A50&amp;"C"&amp;BN$1,FALSE)</f>
        <v>#REF!</v>
      </c>
      <c r="BO50" s="260" t="e" cm="1">
        <f t="array" aca="1" ref="BO50" ca="1">INDIRECT("'"&amp;$A$1&amp;"_DATA'!R"&amp;$A50&amp;"C"&amp;BO$1,FALSE)</f>
        <v>#REF!</v>
      </c>
      <c r="BP50" s="313" t="e" cm="1">
        <f t="array" aca="1" ref="BP50" ca="1">INDIRECT("'"&amp;$A$1&amp;"_DATA'!R"&amp;$A50&amp;"C"&amp;BP$1,FALSE)</f>
        <v>#REF!</v>
      </c>
      <c r="BQ50" s="310" t="e" cm="1">
        <f t="array" aca="1" ref="BQ50" ca="1">INDIRECT("'"&amp;$A$1&amp;"_DATA'!R"&amp;$A50&amp;"C"&amp;BQ$1,FALSE)</f>
        <v>#REF!</v>
      </c>
      <c r="BR50" s="262" t="e">
        <f t="shared" ca="1" si="44"/>
        <v>#REF!</v>
      </c>
      <c r="BS50" s="310" t="e" cm="1">
        <f t="array" aca="1" ref="BS50" ca="1">INDIRECT("'"&amp;$A$1&amp;"_DATA'!R"&amp;$A50&amp;"C"&amp;BS$1,FALSE)</f>
        <v>#REF!</v>
      </c>
      <c r="BT50" s="269"/>
      <c r="BU50" s="331" t="s">
        <v>143</v>
      </c>
      <c r="BV50" s="709" t="e">
        <f ca="1">ROUNDDOWN(BV49/BV48,4)</f>
        <v>#REF!</v>
      </c>
      <c r="BW50" s="302" t="e" cm="1">
        <f t="array" aca="1" ref="BW50" ca="1">INDIRECT("'"&amp;$A$1&amp;"_DATA'!R"&amp;$A50&amp;"C"&amp;BW$1,FALSE)</f>
        <v>#REF!</v>
      </c>
      <c r="BX50" s="260" t="e" cm="1">
        <f t="array" aca="1" ref="BX50" ca="1">INDIRECT("'"&amp;$A$1&amp;"_DATA'!R"&amp;$A50&amp;"C"&amp;BX$1,FALSE)</f>
        <v>#REF!</v>
      </c>
      <c r="BY50" s="313" t="e" cm="1">
        <f t="array" aca="1" ref="BY50" ca="1">INDIRECT("'"&amp;$A$1&amp;"_DATA'!R"&amp;$A50&amp;"C"&amp;BY$1,FALSE)</f>
        <v>#REF!</v>
      </c>
      <c r="BZ50" s="310" t="e" cm="1">
        <f t="array" aca="1" ref="BZ50" ca="1">INDIRECT("'"&amp;$A$1&amp;"_DATA'!R"&amp;$A50&amp;"C"&amp;BZ$1,FALSE)</f>
        <v>#REF!</v>
      </c>
      <c r="CA50" s="262" t="e">
        <f t="shared" ca="1" si="45"/>
        <v>#REF!</v>
      </c>
      <c r="CB50" s="310" t="e" cm="1">
        <f t="array" aca="1" ref="CB50" ca="1">INDIRECT("'"&amp;$A$1&amp;"_DATA'!R"&amp;$A50&amp;"C"&amp;CB$1,FALSE)</f>
        <v>#REF!</v>
      </c>
      <c r="CC50" s="263" t="e" cm="1">
        <f t="array" aca="1" ref="CC50" ca="1">INDIRECT("'"&amp;$A$1&amp;"_DATA'!R"&amp;$A50&amp;"C"&amp;CC$1,FALSE)</f>
        <v>#REF!</v>
      </c>
      <c r="CD50" s="302" t="e" cm="1">
        <f t="array" aca="1" ref="CD50" ca="1">INDIRECT("'"&amp;$A$1&amp;"_DATA'!R"&amp;$A50&amp;"C"&amp;CD$1,FALSE)</f>
        <v>#REF!</v>
      </c>
      <c r="CE50" s="260" t="e" cm="1">
        <f t="array" aca="1" ref="CE50" ca="1">INDIRECT("'"&amp;$A$1&amp;"_DATA'!R"&amp;$A50&amp;"C"&amp;CE$1,FALSE)</f>
        <v>#REF!</v>
      </c>
      <c r="CF50" s="313" t="e" cm="1">
        <f t="array" aca="1" ref="CF50" ca="1">INDIRECT("'"&amp;$A$1&amp;"_DATA'!R"&amp;$A50&amp;"C"&amp;CF$1,FALSE)</f>
        <v>#REF!</v>
      </c>
      <c r="CG50" s="310" t="e" cm="1">
        <f t="array" aca="1" ref="CG50" ca="1">INDIRECT("'"&amp;$A$1&amp;"_DATA'!R"&amp;$A50&amp;"C"&amp;CG$1,FALSE)</f>
        <v>#REF!</v>
      </c>
      <c r="CH50" s="262" t="e">
        <f t="shared" ca="1" si="46"/>
        <v>#REF!</v>
      </c>
      <c r="CI50" s="310" t="e" cm="1">
        <f t="array" aca="1" ref="CI50" ca="1">INDIRECT("'"&amp;$A$1&amp;"_DATA'!R"&amp;$A50&amp;"C"&amp;CI$1,FALSE)</f>
        <v>#REF!</v>
      </c>
      <c r="CJ50" s="263" t="e" cm="1">
        <f t="array" aca="1" ref="CJ50" ca="1">INDIRECT("'"&amp;$A$1&amp;"_DATA'!R"&amp;$A50&amp;"C"&amp;CJ$1,FALSE)</f>
        <v>#REF!</v>
      </c>
      <c r="CK50" s="302" t="e" cm="1">
        <f t="array" aca="1" ref="CK50" ca="1">INDIRECT("'"&amp;$A$1&amp;"_DATA'!R"&amp;$A50&amp;"C"&amp;CK$1,FALSE)</f>
        <v>#REF!</v>
      </c>
      <c r="CL50" s="260" t="e" cm="1">
        <f t="array" aca="1" ref="CL50" ca="1">INDIRECT("'"&amp;$A$1&amp;"_DATA'!R"&amp;$A50&amp;"C"&amp;CL$1,FALSE)</f>
        <v>#REF!</v>
      </c>
      <c r="CM50" s="313" t="e" cm="1">
        <f t="array" aca="1" ref="CM50" ca="1">INDIRECT("'"&amp;$A$1&amp;"_DATA'!R"&amp;$A50&amp;"C"&amp;CM$1,FALSE)</f>
        <v>#REF!</v>
      </c>
      <c r="CN50" s="310" t="e" cm="1">
        <f t="array" aca="1" ref="CN50" ca="1">INDIRECT("'"&amp;$A$1&amp;"_DATA'!R"&amp;$A50&amp;"C"&amp;CN$1,FALSE)</f>
        <v>#REF!</v>
      </c>
      <c r="CO50" s="262" t="e">
        <f t="shared" ca="1" si="47"/>
        <v>#REF!</v>
      </c>
      <c r="CP50" s="310" t="e" cm="1">
        <f t="array" aca="1" ref="CP50" ca="1">INDIRECT("'"&amp;$A$1&amp;"_DATA'!R"&amp;$A50&amp;"C"&amp;CP$1,FALSE)</f>
        <v>#REF!</v>
      </c>
      <c r="CQ50" s="269"/>
      <c r="CR50" s="331" t="s">
        <v>143</v>
      </c>
      <c r="CS50" s="709" t="e">
        <f ca="1">ROUNDDOWN(CS49/CS48,4)</f>
        <v>#REF!</v>
      </c>
      <c r="CT50" s="331" t="s">
        <v>143</v>
      </c>
      <c r="CU50" s="709" t="e">
        <f ca="1">ROUNDDOWN(CU49/CU48,4)</f>
        <v>#REF!</v>
      </c>
      <c r="CV50" s="331" t="s">
        <v>143</v>
      </c>
      <c r="CW50" s="709" t="e">
        <f ca="1">ROUNDDOWN(CW49/CW48,4)</f>
        <v>#REF!</v>
      </c>
      <c r="CX50" s="240"/>
    </row>
    <row r="51" spans="1:102" ht="16.5" outlineLevel="1" x14ac:dyDescent="0.15">
      <c r="A51" s="433">
        <v>41</v>
      </c>
      <c r="B51" s="1966"/>
      <c r="C51" s="259" t="s">
        <v>37</v>
      </c>
      <c r="D51" s="302" t="e" cm="1">
        <f t="array" aca="1" ref="D51" ca="1">INDIRECT("'"&amp;$A$1&amp;"_DATA'!R"&amp;$A51&amp;"C"&amp;D$1,FALSE)</f>
        <v>#REF!</v>
      </c>
      <c r="E51" s="260" t="e" cm="1">
        <f t="array" aca="1" ref="E51" ca="1">INDIRECT("'"&amp;$A$1&amp;"_DATA'!R"&amp;$A51&amp;"C"&amp;E$1,FALSE)</f>
        <v>#REF!</v>
      </c>
      <c r="F51" s="313" t="e" cm="1">
        <f t="array" aca="1" ref="F51" ca="1">INDIRECT("'"&amp;$A$1&amp;"_DATA'!R"&amp;$A51&amp;"C"&amp;F$1,FALSE)</f>
        <v>#REF!</v>
      </c>
      <c r="G51" s="310" t="e" cm="1">
        <f t="array" aca="1" ref="G51" ca="1">INDIRECT("'"&amp;$A$1&amp;"_DATA'!R"&amp;$A51&amp;"C"&amp;G$1,FALSE)</f>
        <v>#REF!</v>
      </c>
      <c r="H51" s="262" t="e">
        <f t="shared" ca="1" si="36"/>
        <v>#REF!</v>
      </c>
      <c r="I51" s="310" t="e" cm="1">
        <f t="array" aca="1" ref="I51" ca="1">INDIRECT("'"&amp;$A$1&amp;"_DATA'!R"&amp;$A51&amp;"C"&amp;I$1,FALSE)</f>
        <v>#REF!</v>
      </c>
      <c r="J51" s="263" t="e" cm="1">
        <f t="array" aca="1" ref="J51" ca="1">INDIRECT("'"&amp;$A$1&amp;"_DATA'!R"&amp;$A51&amp;"C"&amp;J$1,FALSE)</f>
        <v>#REF!</v>
      </c>
      <c r="K51" s="302" t="e" cm="1">
        <f t="array" aca="1" ref="K51" ca="1">INDIRECT("'"&amp;$A$1&amp;"_DATA'!R"&amp;$A51&amp;"C"&amp;K$1,FALSE)</f>
        <v>#REF!</v>
      </c>
      <c r="L51" s="260" t="e" cm="1">
        <f t="array" aca="1" ref="L51" ca="1">INDIRECT("'"&amp;$A$1&amp;"_DATA'!R"&amp;$A51&amp;"C"&amp;L$1,FALSE)</f>
        <v>#REF!</v>
      </c>
      <c r="M51" s="313" t="e" cm="1">
        <f t="array" aca="1" ref="M51" ca="1">INDIRECT("'"&amp;$A$1&amp;"_DATA'!R"&amp;$A51&amp;"C"&amp;M$1,FALSE)</f>
        <v>#REF!</v>
      </c>
      <c r="N51" s="310" t="e" cm="1">
        <f t="array" aca="1" ref="N51" ca="1">INDIRECT("'"&amp;$A$1&amp;"_DATA'!R"&amp;$A51&amp;"C"&amp;N$1,FALSE)</f>
        <v>#REF!</v>
      </c>
      <c r="O51" s="262" t="e">
        <f t="shared" ca="1" si="37"/>
        <v>#REF!</v>
      </c>
      <c r="P51" s="310" t="e" cm="1">
        <f t="array" aca="1" ref="P51" ca="1">INDIRECT("'"&amp;$A$1&amp;"_DATA'!R"&amp;$A51&amp;"C"&amp;P$1,FALSE)</f>
        <v>#REF!</v>
      </c>
      <c r="Q51" s="263" t="e" cm="1">
        <f t="array" aca="1" ref="Q51" ca="1">INDIRECT("'"&amp;$A$1&amp;"_DATA'!R"&amp;$A51&amp;"C"&amp;Q$1,FALSE)</f>
        <v>#REF!</v>
      </c>
      <c r="R51" s="302" t="e" cm="1">
        <f t="array" aca="1" ref="R51" ca="1">INDIRECT("'"&amp;$A$1&amp;"_DATA'!R"&amp;$A51&amp;"C"&amp;R$1,FALSE)</f>
        <v>#REF!</v>
      </c>
      <c r="S51" s="260" t="e" cm="1">
        <f t="array" aca="1" ref="S51" ca="1">INDIRECT("'"&amp;$A$1&amp;"_DATA'!R"&amp;$A51&amp;"C"&amp;S$1,FALSE)</f>
        <v>#REF!</v>
      </c>
      <c r="T51" s="313" t="e" cm="1">
        <f t="array" aca="1" ref="T51" ca="1">INDIRECT("'"&amp;$A$1&amp;"_DATA'!R"&amp;$A51&amp;"C"&amp;T$1,FALSE)</f>
        <v>#REF!</v>
      </c>
      <c r="U51" s="310" t="e" cm="1">
        <f t="array" aca="1" ref="U51" ca="1">INDIRECT("'"&amp;$A$1&amp;"_DATA'!R"&amp;$A51&amp;"C"&amp;U$1,FALSE)</f>
        <v>#REF!</v>
      </c>
      <c r="V51" s="262" t="e">
        <f t="shared" ca="1" si="38"/>
        <v>#REF!</v>
      </c>
      <c r="W51" s="310" t="e" cm="1">
        <f t="array" aca="1" ref="W51" ca="1">INDIRECT("'"&amp;$A$1&amp;"_DATA'!R"&amp;$A51&amp;"C"&amp;W$1,FALSE)</f>
        <v>#REF!</v>
      </c>
      <c r="X51" s="269"/>
      <c r="Y51" s="332"/>
      <c r="Z51" s="345"/>
      <c r="AA51" s="324" t="e" cm="1">
        <f t="array" aca="1" ref="AA51" ca="1">INDIRECT("'"&amp;$A$1&amp;"_DATA'!R"&amp;$A51&amp;"C"&amp;AA$1,FALSE)</f>
        <v>#REF!</v>
      </c>
      <c r="AB51" s="260" t="e" cm="1">
        <f t="array" aca="1" ref="AB51" ca="1">INDIRECT("'"&amp;$A$1&amp;"_DATA'!R"&amp;$A51&amp;"C"&amp;AB$1,FALSE)</f>
        <v>#REF!</v>
      </c>
      <c r="AC51" s="313" t="e" cm="1">
        <f t="array" aca="1" ref="AC51" ca="1">INDIRECT("'"&amp;$A$1&amp;"_DATA'!R"&amp;$A51&amp;"C"&amp;AC$1,FALSE)</f>
        <v>#REF!</v>
      </c>
      <c r="AD51" s="310" t="e" cm="1">
        <f t="array" aca="1" ref="AD51" ca="1">INDIRECT("'"&amp;$A$1&amp;"_DATA'!R"&amp;$A51&amp;"C"&amp;AD$1,FALSE)</f>
        <v>#REF!</v>
      </c>
      <c r="AE51" s="262" t="e">
        <f t="shared" ca="1" si="39"/>
        <v>#REF!</v>
      </c>
      <c r="AF51" s="310" t="e" cm="1">
        <f t="array" aca="1" ref="AF51" ca="1">INDIRECT("'"&amp;$A$1&amp;"_DATA'!R"&amp;$A51&amp;"C"&amp;AF$1,FALSE)</f>
        <v>#REF!</v>
      </c>
      <c r="AG51" s="263" t="e" cm="1">
        <f t="array" aca="1" ref="AG51" ca="1">INDIRECT("'"&amp;$A$1&amp;"_DATA'!R"&amp;$A51&amp;"C"&amp;AG$1,FALSE)</f>
        <v>#REF!</v>
      </c>
      <c r="AH51" s="302" t="e" cm="1">
        <f t="array" aca="1" ref="AH51" ca="1">INDIRECT("'"&amp;$A$1&amp;"_DATA'!R"&amp;$A51&amp;"C"&amp;AH$1,FALSE)</f>
        <v>#REF!</v>
      </c>
      <c r="AI51" s="260" t="e" cm="1">
        <f t="array" aca="1" ref="AI51" ca="1">INDIRECT("'"&amp;$A$1&amp;"_DATA'!R"&amp;$A51&amp;"C"&amp;AI$1,FALSE)</f>
        <v>#REF!</v>
      </c>
      <c r="AJ51" s="313" t="e" cm="1">
        <f t="array" aca="1" ref="AJ51" ca="1">INDIRECT("'"&amp;$A$1&amp;"_DATA'!R"&amp;$A51&amp;"C"&amp;AJ$1,FALSE)</f>
        <v>#REF!</v>
      </c>
      <c r="AK51" s="310" t="e" cm="1">
        <f t="array" aca="1" ref="AK51" ca="1">INDIRECT("'"&amp;$A$1&amp;"_DATA'!R"&amp;$A51&amp;"C"&amp;AK$1,FALSE)</f>
        <v>#REF!</v>
      </c>
      <c r="AL51" s="262" t="e">
        <f t="shared" ca="1" si="40"/>
        <v>#REF!</v>
      </c>
      <c r="AM51" s="310" t="e" cm="1">
        <f t="array" aca="1" ref="AM51" ca="1">INDIRECT("'"&amp;$A$1&amp;"_DATA'!R"&amp;$A51&amp;"C"&amp;AM$1,FALSE)</f>
        <v>#REF!</v>
      </c>
      <c r="AN51" s="263" t="e" cm="1">
        <f t="array" aca="1" ref="AN51" ca="1">INDIRECT("'"&amp;$A$1&amp;"_DATA'!R"&amp;$A51&amp;"C"&amp;AN$1,FALSE)</f>
        <v>#REF!</v>
      </c>
      <c r="AO51" s="302" t="e" cm="1">
        <f t="array" aca="1" ref="AO51" ca="1">INDIRECT("'"&amp;$A$1&amp;"_DATA'!R"&amp;$A51&amp;"C"&amp;AO$1,FALSE)</f>
        <v>#REF!</v>
      </c>
      <c r="AP51" s="260" t="e" cm="1">
        <f t="array" aca="1" ref="AP51" ca="1">INDIRECT("'"&amp;$A$1&amp;"_DATA'!R"&amp;$A51&amp;"C"&amp;AP$1,FALSE)</f>
        <v>#REF!</v>
      </c>
      <c r="AQ51" s="313" t="e" cm="1">
        <f t="array" aca="1" ref="AQ51" ca="1">INDIRECT("'"&amp;$A$1&amp;"_DATA'!R"&amp;$A51&amp;"C"&amp;AQ$1,FALSE)</f>
        <v>#REF!</v>
      </c>
      <c r="AR51" s="310" t="e" cm="1">
        <f t="array" aca="1" ref="AR51" ca="1">INDIRECT("'"&amp;$A$1&amp;"_DATA'!R"&amp;$A51&amp;"C"&amp;AR$1,FALSE)</f>
        <v>#REF!</v>
      </c>
      <c r="AS51" s="262" t="e">
        <f t="shared" ca="1" si="41"/>
        <v>#REF!</v>
      </c>
      <c r="AT51" s="310" t="e" cm="1">
        <f t="array" aca="1" ref="AT51" ca="1">INDIRECT("'"&amp;$A$1&amp;"_DATA'!R"&amp;$A51&amp;"C"&amp;AT$1,FALSE)</f>
        <v>#REF!</v>
      </c>
      <c r="AU51" s="269"/>
      <c r="AV51" s="332"/>
      <c r="AW51" s="345"/>
      <c r="AX51" s="332"/>
      <c r="AY51" s="345"/>
      <c r="AZ51" s="302" t="e" cm="1">
        <f t="array" aca="1" ref="AZ51" ca="1">INDIRECT("'"&amp;$A$1&amp;"_DATA'!R"&amp;$A51&amp;"C"&amp;AZ$1,FALSE)</f>
        <v>#REF!</v>
      </c>
      <c r="BA51" s="260" t="e" cm="1">
        <f t="array" aca="1" ref="BA51" ca="1">INDIRECT("'"&amp;$A$1&amp;"_DATA'!R"&amp;$A51&amp;"C"&amp;BA$1,FALSE)</f>
        <v>#REF!</v>
      </c>
      <c r="BB51" s="313" t="e" cm="1">
        <f t="array" aca="1" ref="BB51" ca="1">INDIRECT("'"&amp;$A$1&amp;"_DATA'!R"&amp;$A51&amp;"C"&amp;BB$1,FALSE)</f>
        <v>#REF!</v>
      </c>
      <c r="BC51" s="310" t="e" cm="1">
        <f t="array" aca="1" ref="BC51" ca="1">INDIRECT("'"&amp;$A$1&amp;"_DATA'!R"&amp;$A51&amp;"C"&amp;BC$1,FALSE)</f>
        <v>#REF!</v>
      </c>
      <c r="BD51" s="262" t="e">
        <f t="shared" ca="1" si="42"/>
        <v>#REF!</v>
      </c>
      <c r="BE51" s="310" t="e" cm="1">
        <f t="array" aca="1" ref="BE51" ca="1">INDIRECT("'"&amp;$A$1&amp;"_DATA'!R"&amp;$A51&amp;"C"&amp;BE$1,FALSE)</f>
        <v>#REF!</v>
      </c>
      <c r="BF51" s="263" t="e" cm="1">
        <f t="array" aca="1" ref="BF51" ca="1">INDIRECT("'"&amp;$A$1&amp;"_DATA'!R"&amp;$A51&amp;"C"&amp;BF$1,FALSE)</f>
        <v>#REF!</v>
      </c>
      <c r="BG51" s="302" t="e" cm="1">
        <f t="array" aca="1" ref="BG51" ca="1">INDIRECT("'"&amp;$A$1&amp;"_DATA'!R"&amp;$A51&amp;"C"&amp;BG$1,FALSE)</f>
        <v>#REF!</v>
      </c>
      <c r="BH51" s="260" t="e" cm="1">
        <f t="array" aca="1" ref="BH51" ca="1">INDIRECT("'"&amp;$A$1&amp;"_DATA'!R"&amp;$A51&amp;"C"&amp;BH$1,FALSE)</f>
        <v>#REF!</v>
      </c>
      <c r="BI51" s="313" t="e" cm="1">
        <f t="array" aca="1" ref="BI51" ca="1">INDIRECT("'"&amp;$A$1&amp;"_DATA'!R"&amp;$A51&amp;"C"&amp;BI$1,FALSE)</f>
        <v>#REF!</v>
      </c>
      <c r="BJ51" s="310" t="e" cm="1">
        <f t="array" aca="1" ref="BJ51" ca="1">INDIRECT("'"&amp;$A$1&amp;"_DATA'!R"&amp;$A51&amp;"C"&amp;BJ$1,FALSE)</f>
        <v>#REF!</v>
      </c>
      <c r="BK51" s="262" t="e">
        <f t="shared" ca="1" si="43"/>
        <v>#REF!</v>
      </c>
      <c r="BL51" s="310" t="e" cm="1">
        <f t="array" aca="1" ref="BL51" ca="1">INDIRECT("'"&amp;$A$1&amp;"_DATA'!R"&amp;$A51&amp;"C"&amp;BL$1,FALSE)</f>
        <v>#REF!</v>
      </c>
      <c r="BM51" s="263" t="e" cm="1">
        <f t="array" aca="1" ref="BM51" ca="1">INDIRECT("'"&amp;$A$1&amp;"_DATA'!R"&amp;$A51&amp;"C"&amp;BM$1,FALSE)</f>
        <v>#REF!</v>
      </c>
      <c r="BN51" s="302" t="e" cm="1">
        <f t="array" aca="1" ref="BN51" ca="1">INDIRECT("'"&amp;$A$1&amp;"_DATA'!R"&amp;$A51&amp;"C"&amp;BN$1,FALSE)</f>
        <v>#REF!</v>
      </c>
      <c r="BO51" s="260" t="e" cm="1">
        <f t="array" aca="1" ref="BO51" ca="1">INDIRECT("'"&amp;$A$1&amp;"_DATA'!R"&amp;$A51&amp;"C"&amp;BO$1,FALSE)</f>
        <v>#REF!</v>
      </c>
      <c r="BP51" s="313" t="e" cm="1">
        <f t="array" aca="1" ref="BP51" ca="1">INDIRECT("'"&amp;$A$1&amp;"_DATA'!R"&amp;$A51&amp;"C"&amp;BP$1,FALSE)</f>
        <v>#REF!</v>
      </c>
      <c r="BQ51" s="310" t="e" cm="1">
        <f t="array" aca="1" ref="BQ51" ca="1">INDIRECT("'"&amp;$A$1&amp;"_DATA'!R"&amp;$A51&amp;"C"&amp;BQ$1,FALSE)</f>
        <v>#REF!</v>
      </c>
      <c r="BR51" s="262" t="e">
        <f t="shared" ca="1" si="44"/>
        <v>#REF!</v>
      </c>
      <c r="BS51" s="310" t="e" cm="1">
        <f t="array" aca="1" ref="BS51" ca="1">INDIRECT("'"&amp;$A$1&amp;"_DATA'!R"&amp;$A51&amp;"C"&amp;BS$1,FALSE)</f>
        <v>#REF!</v>
      </c>
      <c r="BT51" s="269"/>
      <c r="BU51" s="332"/>
      <c r="BV51" s="345"/>
      <c r="BW51" s="302" t="e" cm="1">
        <f t="array" aca="1" ref="BW51" ca="1">INDIRECT("'"&amp;$A$1&amp;"_DATA'!R"&amp;$A51&amp;"C"&amp;BW$1,FALSE)</f>
        <v>#REF!</v>
      </c>
      <c r="BX51" s="260" t="e" cm="1">
        <f t="array" aca="1" ref="BX51" ca="1">INDIRECT("'"&amp;$A$1&amp;"_DATA'!R"&amp;$A51&amp;"C"&amp;BX$1,FALSE)</f>
        <v>#REF!</v>
      </c>
      <c r="BY51" s="313" t="e" cm="1">
        <f t="array" aca="1" ref="BY51" ca="1">INDIRECT("'"&amp;$A$1&amp;"_DATA'!R"&amp;$A51&amp;"C"&amp;BY$1,FALSE)</f>
        <v>#REF!</v>
      </c>
      <c r="BZ51" s="310" t="e" cm="1">
        <f t="array" aca="1" ref="BZ51" ca="1">INDIRECT("'"&amp;$A$1&amp;"_DATA'!R"&amp;$A51&amp;"C"&amp;BZ$1,FALSE)</f>
        <v>#REF!</v>
      </c>
      <c r="CA51" s="262" t="e">
        <f t="shared" ca="1" si="45"/>
        <v>#REF!</v>
      </c>
      <c r="CB51" s="310" t="e" cm="1">
        <f t="array" aca="1" ref="CB51" ca="1">INDIRECT("'"&amp;$A$1&amp;"_DATA'!R"&amp;$A51&amp;"C"&amp;CB$1,FALSE)</f>
        <v>#REF!</v>
      </c>
      <c r="CC51" s="263" t="e" cm="1">
        <f t="array" aca="1" ref="CC51" ca="1">INDIRECT("'"&amp;$A$1&amp;"_DATA'!R"&amp;$A51&amp;"C"&amp;CC$1,FALSE)</f>
        <v>#REF!</v>
      </c>
      <c r="CD51" s="302" t="e" cm="1">
        <f t="array" aca="1" ref="CD51" ca="1">INDIRECT("'"&amp;$A$1&amp;"_DATA'!R"&amp;$A51&amp;"C"&amp;CD$1,FALSE)</f>
        <v>#REF!</v>
      </c>
      <c r="CE51" s="260" t="e" cm="1">
        <f t="array" aca="1" ref="CE51" ca="1">INDIRECT("'"&amp;$A$1&amp;"_DATA'!R"&amp;$A51&amp;"C"&amp;CE$1,FALSE)</f>
        <v>#REF!</v>
      </c>
      <c r="CF51" s="313" t="e" cm="1">
        <f t="array" aca="1" ref="CF51" ca="1">INDIRECT("'"&amp;$A$1&amp;"_DATA'!R"&amp;$A51&amp;"C"&amp;CF$1,FALSE)</f>
        <v>#REF!</v>
      </c>
      <c r="CG51" s="310" t="e" cm="1">
        <f t="array" aca="1" ref="CG51" ca="1">INDIRECT("'"&amp;$A$1&amp;"_DATA'!R"&amp;$A51&amp;"C"&amp;CG$1,FALSE)</f>
        <v>#REF!</v>
      </c>
      <c r="CH51" s="262" t="e">
        <f t="shared" ca="1" si="46"/>
        <v>#REF!</v>
      </c>
      <c r="CI51" s="310" t="e" cm="1">
        <f t="array" aca="1" ref="CI51" ca="1">INDIRECT("'"&amp;$A$1&amp;"_DATA'!R"&amp;$A51&amp;"C"&amp;CI$1,FALSE)</f>
        <v>#REF!</v>
      </c>
      <c r="CJ51" s="263" t="e" cm="1">
        <f t="array" aca="1" ref="CJ51" ca="1">INDIRECT("'"&amp;$A$1&amp;"_DATA'!R"&amp;$A51&amp;"C"&amp;CJ$1,FALSE)</f>
        <v>#REF!</v>
      </c>
      <c r="CK51" s="302" t="e" cm="1">
        <f t="array" aca="1" ref="CK51" ca="1">INDIRECT("'"&amp;$A$1&amp;"_DATA'!R"&amp;$A51&amp;"C"&amp;CK$1,FALSE)</f>
        <v>#REF!</v>
      </c>
      <c r="CL51" s="260" t="e" cm="1">
        <f t="array" aca="1" ref="CL51" ca="1">INDIRECT("'"&amp;$A$1&amp;"_DATA'!R"&amp;$A51&amp;"C"&amp;CL$1,FALSE)</f>
        <v>#REF!</v>
      </c>
      <c r="CM51" s="313" t="e" cm="1">
        <f t="array" aca="1" ref="CM51" ca="1">INDIRECT("'"&amp;$A$1&amp;"_DATA'!R"&amp;$A51&amp;"C"&amp;CM$1,FALSE)</f>
        <v>#REF!</v>
      </c>
      <c r="CN51" s="310" t="e" cm="1">
        <f t="array" aca="1" ref="CN51" ca="1">INDIRECT("'"&amp;$A$1&amp;"_DATA'!R"&amp;$A51&amp;"C"&amp;CN$1,FALSE)</f>
        <v>#REF!</v>
      </c>
      <c r="CO51" s="262" t="e">
        <f t="shared" ca="1" si="47"/>
        <v>#REF!</v>
      </c>
      <c r="CP51" s="310" t="e" cm="1">
        <f t="array" aca="1" ref="CP51" ca="1">INDIRECT("'"&amp;$A$1&amp;"_DATA'!R"&amp;$A51&amp;"C"&amp;CP$1,FALSE)</f>
        <v>#REF!</v>
      </c>
      <c r="CQ51" s="269"/>
      <c r="CR51" s="332"/>
      <c r="CS51" s="345"/>
      <c r="CT51" s="332"/>
      <c r="CU51" s="345"/>
      <c r="CV51" s="332"/>
      <c r="CW51" s="345"/>
      <c r="CX51" s="240"/>
    </row>
    <row r="52" spans="1:102" ht="16.5" outlineLevel="1" x14ac:dyDescent="0.15">
      <c r="A52" s="433">
        <v>42</v>
      </c>
      <c r="B52" s="1966"/>
      <c r="C52" s="259" t="s">
        <v>38</v>
      </c>
      <c r="D52" s="302" t="e" cm="1">
        <f t="array" aca="1" ref="D52" ca="1">INDIRECT("'"&amp;$A$1&amp;"_DATA'!R"&amp;$A52&amp;"C"&amp;D$1,FALSE)</f>
        <v>#REF!</v>
      </c>
      <c r="E52" s="260" t="e" cm="1">
        <f t="array" aca="1" ref="E52" ca="1">INDIRECT("'"&amp;$A$1&amp;"_DATA'!R"&amp;$A52&amp;"C"&amp;E$1,FALSE)</f>
        <v>#REF!</v>
      </c>
      <c r="F52" s="313" t="e" cm="1">
        <f t="array" aca="1" ref="F52" ca="1">INDIRECT("'"&amp;$A$1&amp;"_DATA'!R"&amp;$A52&amp;"C"&amp;F$1,FALSE)</f>
        <v>#REF!</v>
      </c>
      <c r="G52" s="310" t="e" cm="1">
        <f t="array" aca="1" ref="G52" ca="1">INDIRECT("'"&amp;$A$1&amp;"_DATA'!R"&amp;$A52&amp;"C"&amp;G$1,FALSE)</f>
        <v>#REF!</v>
      </c>
      <c r="H52" s="262" t="e">
        <f t="shared" ca="1" si="36"/>
        <v>#REF!</v>
      </c>
      <c r="I52" s="310" t="e" cm="1">
        <f t="array" aca="1" ref="I52" ca="1">INDIRECT("'"&amp;$A$1&amp;"_DATA'!R"&amp;$A52&amp;"C"&amp;I$1,FALSE)</f>
        <v>#REF!</v>
      </c>
      <c r="J52" s="263" t="e" cm="1">
        <f t="array" aca="1" ref="J52" ca="1">INDIRECT("'"&amp;$A$1&amp;"_DATA'!R"&amp;$A52&amp;"C"&amp;J$1,FALSE)</f>
        <v>#REF!</v>
      </c>
      <c r="K52" s="302" t="e" cm="1">
        <f t="array" aca="1" ref="K52" ca="1">INDIRECT("'"&amp;$A$1&amp;"_DATA'!R"&amp;$A52&amp;"C"&amp;K$1,FALSE)</f>
        <v>#REF!</v>
      </c>
      <c r="L52" s="260" t="e" cm="1">
        <f t="array" aca="1" ref="L52" ca="1">INDIRECT("'"&amp;$A$1&amp;"_DATA'!R"&amp;$A52&amp;"C"&amp;L$1,FALSE)</f>
        <v>#REF!</v>
      </c>
      <c r="M52" s="313" t="e" cm="1">
        <f t="array" aca="1" ref="M52" ca="1">INDIRECT("'"&amp;$A$1&amp;"_DATA'!R"&amp;$A52&amp;"C"&amp;M$1,FALSE)</f>
        <v>#REF!</v>
      </c>
      <c r="N52" s="310" t="e" cm="1">
        <f t="array" aca="1" ref="N52" ca="1">INDIRECT("'"&amp;$A$1&amp;"_DATA'!R"&amp;$A52&amp;"C"&amp;N$1,FALSE)</f>
        <v>#REF!</v>
      </c>
      <c r="O52" s="262" t="e">
        <f t="shared" ca="1" si="37"/>
        <v>#REF!</v>
      </c>
      <c r="P52" s="310" t="e" cm="1">
        <f t="array" aca="1" ref="P52" ca="1">INDIRECT("'"&amp;$A$1&amp;"_DATA'!R"&amp;$A52&amp;"C"&amp;P$1,FALSE)</f>
        <v>#REF!</v>
      </c>
      <c r="Q52" s="263" t="e" cm="1">
        <f t="array" aca="1" ref="Q52" ca="1">INDIRECT("'"&amp;$A$1&amp;"_DATA'!R"&amp;$A52&amp;"C"&amp;Q$1,FALSE)</f>
        <v>#REF!</v>
      </c>
      <c r="R52" s="302" t="e" cm="1">
        <f t="array" aca="1" ref="R52" ca="1">INDIRECT("'"&amp;$A$1&amp;"_DATA'!R"&amp;$A52&amp;"C"&amp;R$1,FALSE)</f>
        <v>#REF!</v>
      </c>
      <c r="S52" s="260" t="e" cm="1">
        <f t="array" aca="1" ref="S52" ca="1">INDIRECT("'"&amp;$A$1&amp;"_DATA'!R"&amp;$A52&amp;"C"&amp;S$1,FALSE)</f>
        <v>#REF!</v>
      </c>
      <c r="T52" s="313" t="e" cm="1">
        <f t="array" aca="1" ref="T52" ca="1">INDIRECT("'"&amp;$A$1&amp;"_DATA'!R"&amp;$A52&amp;"C"&amp;T$1,FALSE)</f>
        <v>#REF!</v>
      </c>
      <c r="U52" s="310" t="e" cm="1">
        <f t="array" aca="1" ref="U52" ca="1">INDIRECT("'"&amp;$A$1&amp;"_DATA'!R"&amp;$A52&amp;"C"&amp;U$1,FALSE)</f>
        <v>#REF!</v>
      </c>
      <c r="V52" s="262" t="e">
        <f t="shared" ca="1" si="38"/>
        <v>#REF!</v>
      </c>
      <c r="W52" s="310" t="e" cm="1">
        <f t="array" aca="1" ref="W52" ca="1">INDIRECT("'"&amp;$A$1&amp;"_DATA'!R"&amp;$A52&amp;"C"&amp;W$1,FALSE)</f>
        <v>#REF!</v>
      </c>
      <c r="X52" s="269"/>
      <c r="Y52" s="1953" t="s">
        <v>148</v>
      </c>
      <c r="Z52" s="1954"/>
      <c r="AA52" s="324" t="e" cm="1">
        <f t="array" aca="1" ref="AA52" ca="1">INDIRECT("'"&amp;$A$1&amp;"_DATA'!R"&amp;$A52&amp;"C"&amp;AA$1,FALSE)</f>
        <v>#REF!</v>
      </c>
      <c r="AB52" s="260" t="e" cm="1">
        <f t="array" aca="1" ref="AB52" ca="1">INDIRECT("'"&amp;$A$1&amp;"_DATA'!R"&amp;$A52&amp;"C"&amp;AB$1,FALSE)</f>
        <v>#REF!</v>
      </c>
      <c r="AC52" s="313" t="e" cm="1">
        <f t="array" aca="1" ref="AC52" ca="1">INDIRECT("'"&amp;$A$1&amp;"_DATA'!R"&amp;$A52&amp;"C"&amp;AC$1,FALSE)</f>
        <v>#REF!</v>
      </c>
      <c r="AD52" s="310" t="e" cm="1">
        <f t="array" aca="1" ref="AD52" ca="1">INDIRECT("'"&amp;$A$1&amp;"_DATA'!R"&amp;$A52&amp;"C"&amp;AD$1,FALSE)</f>
        <v>#REF!</v>
      </c>
      <c r="AE52" s="262" t="e">
        <f t="shared" ca="1" si="39"/>
        <v>#REF!</v>
      </c>
      <c r="AF52" s="310" t="e" cm="1">
        <f t="array" aca="1" ref="AF52" ca="1">INDIRECT("'"&amp;$A$1&amp;"_DATA'!R"&amp;$A52&amp;"C"&amp;AF$1,FALSE)</f>
        <v>#REF!</v>
      </c>
      <c r="AG52" s="263" t="e" cm="1">
        <f t="array" aca="1" ref="AG52" ca="1">INDIRECT("'"&amp;$A$1&amp;"_DATA'!R"&amp;$A52&amp;"C"&amp;AG$1,FALSE)</f>
        <v>#REF!</v>
      </c>
      <c r="AH52" s="302" t="e" cm="1">
        <f t="array" aca="1" ref="AH52" ca="1">INDIRECT("'"&amp;$A$1&amp;"_DATA'!R"&amp;$A52&amp;"C"&amp;AH$1,FALSE)</f>
        <v>#REF!</v>
      </c>
      <c r="AI52" s="260" t="e" cm="1">
        <f t="array" aca="1" ref="AI52" ca="1">INDIRECT("'"&amp;$A$1&amp;"_DATA'!R"&amp;$A52&amp;"C"&amp;AI$1,FALSE)</f>
        <v>#REF!</v>
      </c>
      <c r="AJ52" s="313" t="e" cm="1">
        <f t="array" aca="1" ref="AJ52" ca="1">INDIRECT("'"&amp;$A$1&amp;"_DATA'!R"&amp;$A52&amp;"C"&amp;AJ$1,FALSE)</f>
        <v>#REF!</v>
      </c>
      <c r="AK52" s="310" t="e" cm="1">
        <f t="array" aca="1" ref="AK52" ca="1">INDIRECT("'"&amp;$A$1&amp;"_DATA'!R"&amp;$A52&amp;"C"&amp;AK$1,FALSE)</f>
        <v>#REF!</v>
      </c>
      <c r="AL52" s="262" t="e">
        <f t="shared" ca="1" si="40"/>
        <v>#REF!</v>
      </c>
      <c r="AM52" s="310" t="e" cm="1">
        <f t="array" aca="1" ref="AM52" ca="1">INDIRECT("'"&amp;$A$1&amp;"_DATA'!R"&amp;$A52&amp;"C"&amp;AM$1,FALSE)</f>
        <v>#REF!</v>
      </c>
      <c r="AN52" s="263" t="e" cm="1">
        <f t="array" aca="1" ref="AN52" ca="1">INDIRECT("'"&amp;$A$1&amp;"_DATA'!R"&amp;$A52&amp;"C"&amp;AN$1,FALSE)</f>
        <v>#REF!</v>
      </c>
      <c r="AO52" s="302" t="e" cm="1">
        <f t="array" aca="1" ref="AO52" ca="1">INDIRECT("'"&amp;$A$1&amp;"_DATA'!R"&amp;$A52&amp;"C"&amp;AO$1,FALSE)</f>
        <v>#REF!</v>
      </c>
      <c r="AP52" s="260" t="e" cm="1">
        <f t="array" aca="1" ref="AP52" ca="1">INDIRECT("'"&amp;$A$1&amp;"_DATA'!R"&amp;$A52&amp;"C"&amp;AP$1,FALSE)</f>
        <v>#REF!</v>
      </c>
      <c r="AQ52" s="313" t="e" cm="1">
        <f t="array" aca="1" ref="AQ52" ca="1">INDIRECT("'"&amp;$A$1&amp;"_DATA'!R"&amp;$A52&amp;"C"&amp;AQ$1,FALSE)</f>
        <v>#REF!</v>
      </c>
      <c r="AR52" s="310" t="e" cm="1">
        <f t="array" aca="1" ref="AR52" ca="1">INDIRECT("'"&amp;$A$1&amp;"_DATA'!R"&amp;$A52&amp;"C"&amp;AR$1,FALSE)</f>
        <v>#REF!</v>
      </c>
      <c r="AS52" s="262" t="e">
        <f t="shared" ca="1" si="41"/>
        <v>#REF!</v>
      </c>
      <c r="AT52" s="310" t="e" cm="1">
        <f t="array" aca="1" ref="AT52" ca="1">INDIRECT("'"&amp;$A$1&amp;"_DATA'!R"&amp;$A52&amp;"C"&amp;AT$1,FALSE)</f>
        <v>#REF!</v>
      </c>
      <c r="AU52" s="269"/>
      <c r="AV52" s="1953" t="s">
        <v>148</v>
      </c>
      <c r="AW52" s="1954"/>
      <c r="AX52" s="1951" t="s">
        <v>148</v>
      </c>
      <c r="AY52" s="1948"/>
      <c r="AZ52" s="302" t="e" cm="1">
        <f t="array" aca="1" ref="AZ52" ca="1">INDIRECT("'"&amp;$A$1&amp;"_DATA'!R"&amp;$A52&amp;"C"&amp;AZ$1,FALSE)</f>
        <v>#REF!</v>
      </c>
      <c r="BA52" s="260" t="e" cm="1">
        <f t="array" aca="1" ref="BA52" ca="1">INDIRECT("'"&amp;$A$1&amp;"_DATA'!R"&amp;$A52&amp;"C"&amp;BA$1,FALSE)</f>
        <v>#REF!</v>
      </c>
      <c r="BB52" s="313" t="e" cm="1">
        <f t="array" aca="1" ref="BB52" ca="1">INDIRECT("'"&amp;$A$1&amp;"_DATA'!R"&amp;$A52&amp;"C"&amp;BB$1,FALSE)</f>
        <v>#REF!</v>
      </c>
      <c r="BC52" s="310" t="e" cm="1">
        <f t="array" aca="1" ref="BC52" ca="1">INDIRECT("'"&amp;$A$1&amp;"_DATA'!R"&amp;$A52&amp;"C"&amp;BC$1,FALSE)</f>
        <v>#REF!</v>
      </c>
      <c r="BD52" s="262" t="e">
        <f t="shared" ca="1" si="42"/>
        <v>#REF!</v>
      </c>
      <c r="BE52" s="310" t="e" cm="1">
        <f t="array" aca="1" ref="BE52" ca="1">INDIRECT("'"&amp;$A$1&amp;"_DATA'!R"&amp;$A52&amp;"C"&amp;BE$1,FALSE)</f>
        <v>#REF!</v>
      </c>
      <c r="BF52" s="263" t="e" cm="1">
        <f t="array" aca="1" ref="BF52" ca="1">INDIRECT("'"&amp;$A$1&amp;"_DATA'!R"&amp;$A52&amp;"C"&amp;BF$1,FALSE)</f>
        <v>#REF!</v>
      </c>
      <c r="BG52" s="302" t="e" cm="1">
        <f t="array" aca="1" ref="BG52" ca="1">INDIRECT("'"&amp;$A$1&amp;"_DATA'!R"&amp;$A52&amp;"C"&amp;BG$1,FALSE)</f>
        <v>#REF!</v>
      </c>
      <c r="BH52" s="260" t="e" cm="1">
        <f t="array" aca="1" ref="BH52" ca="1">INDIRECT("'"&amp;$A$1&amp;"_DATA'!R"&amp;$A52&amp;"C"&amp;BH$1,FALSE)</f>
        <v>#REF!</v>
      </c>
      <c r="BI52" s="313" t="e" cm="1">
        <f t="array" aca="1" ref="BI52" ca="1">INDIRECT("'"&amp;$A$1&amp;"_DATA'!R"&amp;$A52&amp;"C"&amp;BI$1,FALSE)</f>
        <v>#REF!</v>
      </c>
      <c r="BJ52" s="310" t="e" cm="1">
        <f t="array" aca="1" ref="BJ52" ca="1">INDIRECT("'"&amp;$A$1&amp;"_DATA'!R"&amp;$A52&amp;"C"&amp;BJ$1,FALSE)</f>
        <v>#REF!</v>
      </c>
      <c r="BK52" s="262" t="e">
        <f t="shared" ca="1" si="43"/>
        <v>#REF!</v>
      </c>
      <c r="BL52" s="310" t="e" cm="1">
        <f t="array" aca="1" ref="BL52" ca="1">INDIRECT("'"&amp;$A$1&amp;"_DATA'!R"&amp;$A52&amp;"C"&amp;BL$1,FALSE)</f>
        <v>#REF!</v>
      </c>
      <c r="BM52" s="263" t="e" cm="1">
        <f t="array" aca="1" ref="BM52" ca="1">INDIRECT("'"&amp;$A$1&amp;"_DATA'!R"&amp;$A52&amp;"C"&amp;BM$1,FALSE)</f>
        <v>#REF!</v>
      </c>
      <c r="BN52" s="302" t="e" cm="1">
        <f t="array" aca="1" ref="BN52" ca="1">INDIRECT("'"&amp;$A$1&amp;"_DATA'!R"&amp;$A52&amp;"C"&amp;BN$1,FALSE)</f>
        <v>#REF!</v>
      </c>
      <c r="BO52" s="260" t="e" cm="1">
        <f t="array" aca="1" ref="BO52" ca="1">INDIRECT("'"&amp;$A$1&amp;"_DATA'!R"&amp;$A52&amp;"C"&amp;BO$1,FALSE)</f>
        <v>#REF!</v>
      </c>
      <c r="BP52" s="313" t="e" cm="1">
        <f t="array" aca="1" ref="BP52" ca="1">INDIRECT("'"&amp;$A$1&amp;"_DATA'!R"&amp;$A52&amp;"C"&amp;BP$1,FALSE)</f>
        <v>#REF!</v>
      </c>
      <c r="BQ52" s="310" t="e" cm="1">
        <f t="array" aca="1" ref="BQ52" ca="1">INDIRECT("'"&amp;$A$1&amp;"_DATA'!R"&amp;$A52&amp;"C"&amp;BQ$1,FALSE)</f>
        <v>#REF!</v>
      </c>
      <c r="BR52" s="262" t="e">
        <f t="shared" ca="1" si="44"/>
        <v>#REF!</v>
      </c>
      <c r="BS52" s="310" t="e" cm="1">
        <f t="array" aca="1" ref="BS52" ca="1">INDIRECT("'"&amp;$A$1&amp;"_DATA'!R"&amp;$A52&amp;"C"&amp;BS$1,FALSE)</f>
        <v>#REF!</v>
      </c>
      <c r="BT52" s="269"/>
      <c r="BU52" s="1953" t="s">
        <v>148</v>
      </c>
      <c r="BV52" s="1954"/>
      <c r="BW52" s="302" t="e" cm="1">
        <f t="array" aca="1" ref="BW52" ca="1">INDIRECT("'"&amp;$A$1&amp;"_DATA'!R"&amp;$A52&amp;"C"&amp;BW$1,FALSE)</f>
        <v>#REF!</v>
      </c>
      <c r="BX52" s="260" t="e" cm="1">
        <f t="array" aca="1" ref="BX52" ca="1">INDIRECT("'"&amp;$A$1&amp;"_DATA'!R"&amp;$A52&amp;"C"&amp;BX$1,FALSE)</f>
        <v>#REF!</v>
      </c>
      <c r="BY52" s="313" t="e" cm="1">
        <f t="array" aca="1" ref="BY52" ca="1">INDIRECT("'"&amp;$A$1&amp;"_DATA'!R"&amp;$A52&amp;"C"&amp;BY$1,FALSE)</f>
        <v>#REF!</v>
      </c>
      <c r="BZ52" s="310" t="e" cm="1">
        <f t="array" aca="1" ref="BZ52" ca="1">INDIRECT("'"&amp;$A$1&amp;"_DATA'!R"&amp;$A52&amp;"C"&amp;BZ$1,FALSE)</f>
        <v>#REF!</v>
      </c>
      <c r="CA52" s="262" t="e">
        <f t="shared" ca="1" si="45"/>
        <v>#REF!</v>
      </c>
      <c r="CB52" s="310" t="e" cm="1">
        <f t="array" aca="1" ref="CB52" ca="1">INDIRECT("'"&amp;$A$1&amp;"_DATA'!R"&amp;$A52&amp;"C"&amp;CB$1,FALSE)</f>
        <v>#REF!</v>
      </c>
      <c r="CC52" s="263" t="e" cm="1">
        <f t="array" aca="1" ref="CC52" ca="1">INDIRECT("'"&amp;$A$1&amp;"_DATA'!R"&amp;$A52&amp;"C"&amp;CC$1,FALSE)</f>
        <v>#REF!</v>
      </c>
      <c r="CD52" s="302" t="e" cm="1">
        <f t="array" aca="1" ref="CD52" ca="1">INDIRECT("'"&amp;$A$1&amp;"_DATA'!R"&amp;$A52&amp;"C"&amp;CD$1,FALSE)</f>
        <v>#REF!</v>
      </c>
      <c r="CE52" s="260" t="e" cm="1">
        <f t="array" aca="1" ref="CE52" ca="1">INDIRECT("'"&amp;$A$1&amp;"_DATA'!R"&amp;$A52&amp;"C"&amp;CE$1,FALSE)</f>
        <v>#REF!</v>
      </c>
      <c r="CF52" s="313" t="e" cm="1">
        <f t="array" aca="1" ref="CF52" ca="1">INDIRECT("'"&amp;$A$1&amp;"_DATA'!R"&amp;$A52&amp;"C"&amp;CF$1,FALSE)</f>
        <v>#REF!</v>
      </c>
      <c r="CG52" s="310" t="e" cm="1">
        <f t="array" aca="1" ref="CG52" ca="1">INDIRECT("'"&amp;$A$1&amp;"_DATA'!R"&amp;$A52&amp;"C"&amp;CG$1,FALSE)</f>
        <v>#REF!</v>
      </c>
      <c r="CH52" s="262" t="e">
        <f t="shared" ca="1" si="46"/>
        <v>#REF!</v>
      </c>
      <c r="CI52" s="310" t="e" cm="1">
        <f t="array" aca="1" ref="CI52" ca="1">INDIRECT("'"&amp;$A$1&amp;"_DATA'!R"&amp;$A52&amp;"C"&amp;CI$1,FALSE)</f>
        <v>#REF!</v>
      </c>
      <c r="CJ52" s="263" t="e" cm="1">
        <f t="array" aca="1" ref="CJ52" ca="1">INDIRECT("'"&amp;$A$1&amp;"_DATA'!R"&amp;$A52&amp;"C"&amp;CJ$1,FALSE)</f>
        <v>#REF!</v>
      </c>
      <c r="CK52" s="302" t="e" cm="1">
        <f t="array" aca="1" ref="CK52" ca="1">INDIRECT("'"&amp;$A$1&amp;"_DATA'!R"&amp;$A52&amp;"C"&amp;CK$1,FALSE)</f>
        <v>#REF!</v>
      </c>
      <c r="CL52" s="260" t="e" cm="1">
        <f t="array" aca="1" ref="CL52" ca="1">INDIRECT("'"&amp;$A$1&amp;"_DATA'!R"&amp;$A52&amp;"C"&amp;CL$1,FALSE)</f>
        <v>#REF!</v>
      </c>
      <c r="CM52" s="313" t="e" cm="1">
        <f t="array" aca="1" ref="CM52" ca="1">INDIRECT("'"&amp;$A$1&amp;"_DATA'!R"&amp;$A52&amp;"C"&amp;CM$1,FALSE)</f>
        <v>#REF!</v>
      </c>
      <c r="CN52" s="310" t="e" cm="1">
        <f t="array" aca="1" ref="CN52" ca="1">INDIRECT("'"&amp;$A$1&amp;"_DATA'!R"&amp;$A52&amp;"C"&amp;CN$1,FALSE)</f>
        <v>#REF!</v>
      </c>
      <c r="CO52" s="262" t="e">
        <f t="shared" ca="1" si="47"/>
        <v>#REF!</v>
      </c>
      <c r="CP52" s="310" t="e" cm="1">
        <f t="array" aca="1" ref="CP52" ca="1">INDIRECT("'"&amp;$A$1&amp;"_DATA'!R"&amp;$A52&amp;"C"&amp;CP$1,FALSE)</f>
        <v>#REF!</v>
      </c>
      <c r="CQ52" s="269"/>
      <c r="CR52" s="1953" t="s">
        <v>148</v>
      </c>
      <c r="CS52" s="1954"/>
      <c r="CT52" s="1951" t="s">
        <v>148</v>
      </c>
      <c r="CU52" s="1948"/>
      <c r="CV52" s="1945" t="s">
        <v>148</v>
      </c>
      <c r="CW52" s="1946"/>
      <c r="CX52" s="240"/>
    </row>
    <row r="53" spans="1:102" ht="16.5" outlineLevel="1" x14ac:dyDescent="0.15">
      <c r="A53" s="433">
        <v>43</v>
      </c>
      <c r="B53" s="1966"/>
      <c r="C53" s="259" t="s">
        <v>39</v>
      </c>
      <c r="D53" s="304" t="e" cm="1">
        <f t="array" aca="1" ref="D53" ca="1">INDIRECT("'"&amp;$A$1&amp;"_DATA'!R"&amp;$A53&amp;"C"&amp;D$1,FALSE)</f>
        <v>#REF!</v>
      </c>
      <c r="E53" s="316" t="e" cm="1">
        <f t="array" aca="1" ref="E53" ca="1">INDIRECT("'"&amp;$A$1&amp;"_DATA'!R"&amp;$A53&amp;"C"&amp;E$1,FALSE)</f>
        <v>#REF!</v>
      </c>
      <c r="F53" s="314" t="e" cm="1">
        <f t="array" aca="1" ref="F53" ca="1">INDIRECT("'"&amp;$A$1&amp;"_DATA'!R"&amp;$A53&amp;"C"&amp;F$1,FALSE)</f>
        <v>#REF!</v>
      </c>
      <c r="G53" s="311" t="e" cm="1">
        <f t="array" aca="1" ref="G53" ca="1">INDIRECT("'"&amp;$A$1&amp;"_DATA'!R"&amp;$A53&amp;"C"&amp;G$1,FALSE)</f>
        <v>#REF!</v>
      </c>
      <c r="H53" s="262" t="e">
        <f t="shared" ca="1" si="36"/>
        <v>#REF!</v>
      </c>
      <c r="I53" s="310" t="e" cm="1">
        <f t="array" aca="1" ref="I53" ca="1">INDIRECT("'"&amp;$A$1&amp;"_DATA'!R"&amp;$A53&amp;"C"&amp;I$1,FALSE)</f>
        <v>#REF!</v>
      </c>
      <c r="J53" s="317" t="e" cm="1">
        <f t="array" aca="1" ref="J53" ca="1">INDIRECT("'"&amp;$A$1&amp;"_DATA'!R"&amp;$A53&amp;"C"&amp;J$1,FALSE)</f>
        <v>#REF!</v>
      </c>
      <c r="K53" s="304" t="e" cm="1">
        <f t="array" aca="1" ref="K53" ca="1">INDIRECT("'"&amp;$A$1&amp;"_DATA'!R"&amp;$A53&amp;"C"&amp;K$1,FALSE)</f>
        <v>#REF!</v>
      </c>
      <c r="L53" s="316" t="e" cm="1">
        <f t="array" aca="1" ref="L53" ca="1">INDIRECT("'"&amp;$A$1&amp;"_DATA'!R"&amp;$A53&amp;"C"&amp;L$1,FALSE)</f>
        <v>#REF!</v>
      </c>
      <c r="M53" s="314" t="e" cm="1">
        <f t="array" aca="1" ref="M53" ca="1">INDIRECT("'"&amp;$A$1&amp;"_DATA'!R"&amp;$A53&amp;"C"&amp;M$1,FALSE)</f>
        <v>#REF!</v>
      </c>
      <c r="N53" s="311" t="e" cm="1">
        <f t="array" aca="1" ref="N53" ca="1">INDIRECT("'"&amp;$A$1&amp;"_DATA'!R"&amp;$A53&amp;"C"&amp;N$1,FALSE)</f>
        <v>#REF!</v>
      </c>
      <c r="O53" s="262" t="e">
        <f t="shared" ca="1" si="37"/>
        <v>#REF!</v>
      </c>
      <c r="P53" s="310" t="e" cm="1">
        <f t="array" aca="1" ref="P53" ca="1">INDIRECT("'"&amp;$A$1&amp;"_DATA'!R"&amp;$A53&amp;"C"&amp;P$1,FALSE)</f>
        <v>#REF!</v>
      </c>
      <c r="Q53" s="317" t="e" cm="1">
        <f t="array" aca="1" ref="Q53" ca="1">INDIRECT("'"&amp;$A$1&amp;"_DATA'!R"&amp;$A53&amp;"C"&amp;Q$1,FALSE)</f>
        <v>#REF!</v>
      </c>
      <c r="R53" s="304" t="e" cm="1">
        <f t="array" aca="1" ref="R53" ca="1">INDIRECT("'"&amp;$A$1&amp;"_DATA'!R"&amp;$A53&amp;"C"&amp;R$1,FALSE)</f>
        <v>#REF!</v>
      </c>
      <c r="S53" s="316" t="e" cm="1">
        <f t="array" aca="1" ref="S53" ca="1">INDIRECT("'"&amp;$A$1&amp;"_DATA'!R"&amp;$A53&amp;"C"&amp;S$1,FALSE)</f>
        <v>#REF!</v>
      </c>
      <c r="T53" s="314" t="e" cm="1">
        <f t="array" aca="1" ref="T53" ca="1">INDIRECT("'"&amp;$A$1&amp;"_DATA'!R"&amp;$A53&amp;"C"&amp;T$1,FALSE)</f>
        <v>#REF!</v>
      </c>
      <c r="U53" s="311" t="e" cm="1">
        <f t="array" aca="1" ref="U53" ca="1">INDIRECT("'"&amp;$A$1&amp;"_DATA'!R"&amp;$A53&amp;"C"&amp;U$1,FALSE)</f>
        <v>#REF!</v>
      </c>
      <c r="V53" s="262" t="e">
        <f t="shared" ca="1" si="38"/>
        <v>#REF!</v>
      </c>
      <c r="W53" s="310" t="e" cm="1">
        <f t="array" aca="1" ref="W53" ca="1">INDIRECT("'"&amp;$A$1&amp;"_DATA'!R"&amp;$A53&amp;"C"&amp;W$1,FALSE)</f>
        <v>#REF!</v>
      </c>
      <c r="X53" s="269"/>
      <c r="Y53" s="321" t="s">
        <v>145</v>
      </c>
      <c r="Z53" s="342">
        <f ca="1">SUMIF(D$26:X$26,Y52,D58:X58)</f>
        <v>30</v>
      </c>
      <c r="AA53" s="325" t="e" cm="1">
        <f t="array" aca="1" ref="AA53" ca="1">INDIRECT("'"&amp;$A$1&amp;"_DATA'!R"&amp;$A53&amp;"C"&amp;AA$1,FALSE)</f>
        <v>#REF!</v>
      </c>
      <c r="AB53" s="316" t="e" cm="1">
        <f t="array" aca="1" ref="AB53" ca="1">INDIRECT("'"&amp;$A$1&amp;"_DATA'!R"&amp;$A53&amp;"C"&amp;AB$1,FALSE)</f>
        <v>#REF!</v>
      </c>
      <c r="AC53" s="314" t="e" cm="1">
        <f t="array" aca="1" ref="AC53" ca="1">INDIRECT("'"&amp;$A$1&amp;"_DATA'!R"&amp;$A53&amp;"C"&amp;AC$1,FALSE)</f>
        <v>#REF!</v>
      </c>
      <c r="AD53" s="311" t="e" cm="1">
        <f t="array" aca="1" ref="AD53" ca="1">INDIRECT("'"&amp;$A$1&amp;"_DATA'!R"&amp;$A53&amp;"C"&amp;AD$1,FALSE)</f>
        <v>#REF!</v>
      </c>
      <c r="AE53" s="262" t="e">
        <f t="shared" ca="1" si="39"/>
        <v>#REF!</v>
      </c>
      <c r="AF53" s="310" t="e" cm="1">
        <f t="array" aca="1" ref="AF53" ca="1">INDIRECT("'"&amp;$A$1&amp;"_DATA'!R"&amp;$A53&amp;"C"&amp;AF$1,FALSE)</f>
        <v>#REF!</v>
      </c>
      <c r="AG53" s="317" t="e" cm="1">
        <f t="array" aca="1" ref="AG53" ca="1">INDIRECT("'"&amp;$A$1&amp;"_DATA'!R"&amp;$A53&amp;"C"&amp;AG$1,FALSE)</f>
        <v>#REF!</v>
      </c>
      <c r="AH53" s="304" t="e" cm="1">
        <f t="array" aca="1" ref="AH53" ca="1">INDIRECT("'"&amp;$A$1&amp;"_DATA'!R"&amp;$A53&amp;"C"&amp;AH$1,FALSE)</f>
        <v>#REF!</v>
      </c>
      <c r="AI53" s="316" t="e" cm="1">
        <f t="array" aca="1" ref="AI53" ca="1">INDIRECT("'"&amp;$A$1&amp;"_DATA'!R"&amp;$A53&amp;"C"&amp;AI$1,FALSE)</f>
        <v>#REF!</v>
      </c>
      <c r="AJ53" s="314" t="e" cm="1">
        <f t="array" aca="1" ref="AJ53" ca="1">INDIRECT("'"&amp;$A$1&amp;"_DATA'!R"&amp;$A53&amp;"C"&amp;AJ$1,FALSE)</f>
        <v>#REF!</v>
      </c>
      <c r="AK53" s="311" t="e" cm="1">
        <f t="array" aca="1" ref="AK53" ca="1">INDIRECT("'"&amp;$A$1&amp;"_DATA'!R"&amp;$A53&amp;"C"&amp;AK$1,FALSE)</f>
        <v>#REF!</v>
      </c>
      <c r="AL53" s="262" t="e">
        <f t="shared" ca="1" si="40"/>
        <v>#REF!</v>
      </c>
      <c r="AM53" s="310" t="e" cm="1">
        <f t="array" aca="1" ref="AM53" ca="1">INDIRECT("'"&amp;$A$1&amp;"_DATA'!R"&amp;$A53&amp;"C"&amp;AM$1,FALSE)</f>
        <v>#REF!</v>
      </c>
      <c r="AN53" s="317" t="e" cm="1">
        <f t="array" aca="1" ref="AN53" ca="1">INDIRECT("'"&amp;$A$1&amp;"_DATA'!R"&amp;$A53&amp;"C"&amp;AN$1,FALSE)</f>
        <v>#REF!</v>
      </c>
      <c r="AO53" s="304" t="e" cm="1">
        <f t="array" aca="1" ref="AO53" ca="1">INDIRECT("'"&amp;$A$1&amp;"_DATA'!R"&amp;$A53&amp;"C"&amp;AO$1,FALSE)</f>
        <v>#REF!</v>
      </c>
      <c r="AP53" s="316" t="e" cm="1">
        <f t="array" aca="1" ref="AP53" ca="1">INDIRECT("'"&amp;$A$1&amp;"_DATA'!R"&amp;$A53&amp;"C"&amp;AP$1,FALSE)</f>
        <v>#REF!</v>
      </c>
      <c r="AQ53" s="314" t="e" cm="1">
        <f t="array" aca="1" ref="AQ53" ca="1">INDIRECT("'"&amp;$A$1&amp;"_DATA'!R"&amp;$A53&amp;"C"&amp;AQ$1,FALSE)</f>
        <v>#REF!</v>
      </c>
      <c r="AR53" s="311" t="e" cm="1">
        <f t="array" aca="1" ref="AR53" ca="1">INDIRECT("'"&amp;$A$1&amp;"_DATA'!R"&amp;$A53&amp;"C"&amp;AR$1,FALSE)</f>
        <v>#REF!</v>
      </c>
      <c r="AS53" s="262" t="e">
        <f t="shared" ca="1" si="41"/>
        <v>#REF!</v>
      </c>
      <c r="AT53" s="310" t="e" cm="1">
        <f t="array" aca="1" ref="AT53" ca="1">INDIRECT("'"&amp;$A$1&amp;"_DATA'!R"&amp;$A53&amp;"C"&amp;AT$1,FALSE)</f>
        <v>#REF!</v>
      </c>
      <c r="AU53" s="269"/>
      <c r="AV53" s="321" t="s">
        <v>145</v>
      </c>
      <c r="AW53" s="342">
        <f ca="1">SUMIF(AA$26:AU$26,AV52,AA58:AU58)</f>
        <v>30</v>
      </c>
      <c r="AX53" s="321" t="s">
        <v>145</v>
      </c>
      <c r="AY53" s="342">
        <f ca="1">Z53+AW53</f>
        <v>60</v>
      </c>
      <c r="AZ53" s="304" t="e" cm="1">
        <f t="array" aca="1" ref="AZ53" ca="1">INDIRECT("'"&amp;$A$1&amp;"_DATA'!R"&amp;$A53&amp;"C"&amp;AZ$1,FALSE)</f>
        <v>#REF!</v>
      </c>
      <c r="BA53" s="316" t="e" cm="1">
        <f t="array" aca="1" ref="BA53" ca="1">INDIRECT("'"&amp;$A$1&amp;"_DATA'!R"&amp;$A53&amp;"C"&amp;BA$1,FALSE)</f>
        <v>#REF!</v>
      </c>
      <c r="BB53" s="314" t="e" cm="1">
        <f t="array" aca="1" ref="BB53" ca="1">INDIRECT("'"&amp;$A$1&amp;"_DATA'!R"&amp;$A53&amp;"C"&amp;BB$1,FALSE)</f>
        <v>#REF!</v>
      </c>
      <c r="BC53" s="311" t="e" cm="1">
        <f t="array" aca="1" ref="BC53" ca="1">INDIRECT("'"&amp;$A$1&amp;"_DATA'!R"&amp;$A53&amp;"C"&amp;BC$1,FALSE)</f>
        <v>#REF!</v>
      </c>
      <c r="BD53" s="262" t="e">
        <f t="shared" ca="1" si="42"/>
        <v>#REF!</v>
      </c>
      <c r="BE53" s="310" t="e" cm="1">
        <f t="array" aca="1" ref="BE53" ca="1">INDIRECT("'"&amp;$A$1&amp;"_DATA'!R"&amp;$A53&amp;"C"&amp;BE$1,FALSE)</f>
        <v>#REF!</v>
      </c>
      <c r="BF53" s="317" t="e" cm="1">
        <f t="array" aca="1" ref="BF53" ca="1">INDIRECT("'"&amp;$A$1&amp;"_DATA'!R"&amp;$A53&amp;"C"&amp;BF$1,FALSE)</f>
        <v>#REF!</v>
      </c>
      <c r="BG53" s="304" t="e" cm="1">
        <f t="array" aca="1" ref="BG53" ca="1">INDIRECT("'"&amp;$A$1&amp;"_DATA'!R"&amp;$A53&amp;"C"&amp;BG$1,FALSE)</f>
        <v>#REF!</v>
      </c>
      <c r="BH53" s="316" t="e" cm="1">
        <f t="array" aca="1" ref="BH53" ca="1">INDIRECT("'"&amp;$A$1&amp;"_DATA'!R"&amp;$A53&amp;"C"&amp;BH$1,FALSE)</f>
        <v>#REF!</v>
      </c>
      <c r="BI53" s="314" t="e" cm="1">
        <f t="array" aca="1" ref="BI53" ca="1">INDIRECT("'"&amp;$A$1&amp;"_DATA'!R"&amp;$A53&amp;"C"&amp;BI$1,FALSE)</f>
        <v>#REF!</v>
      </c>
      <c r="BJ53" s="311" t="e" cm="1">
        <f t="array" aca="1" ref="BJ53" ca="1">INDIRECT("'"&amp;$A$1&amp;"_DATA'!R"&amp;$A53&amp;"C"&amp;BJ$1,FALSE)</f>
        <v>#REF!</v>
      </c>
      <c r="BK53" s="262" t="e">
        <f t="shared" ca="1" si="43"/>
        <v>#REF!</v>
      </c>
      <c r="BL53" s="310" t="e" cm="1">
        <f t="array" aca="1" ref="BL53" ca="1">INDIRECT("'"&amp;$A$1&amp;"_DATA'!R"&amp;$A53&amp;"C"&amp;BL$1,FALSE)</f>
        <v>#REF!</v>
      </c>
      <c r="BM53" s="317" t="e" cm="1">
        <f t="array" aca="1" ref="BM53" ca="1">INDIRECT("'"&amp;$A$1&amp;"_DATA'!R"&amp;$A53&amp;"C"&amp;BM$1,FALSE)</f>
        <v>#REF!</v>
      </c>
      <c r="BN53" s="304" t="e" cm="1">
        <f t="array" aca="1" ref="BN53" ca="1">INDIRECT("'"&amp;$A$1&amp;"_DATA'!R"&amp;$A53&amp;"C"&amp;BN$1,FALSE)</f>
        <v>#REF!</v>
      </c>
      <c r="BO53" s="316" t="e" cm="1">
        <f t="array" aca="1" ref="BO53" ca="1">INDIRECT("'"&amp;$A$1&amp;"_DATA'!R"&amp;$A53&amp;"C"&amp;BO$1,FALSE)</f>
        <v>#REF!</v>
      </c>
      <c r="BP53" s="314" t="e" cm="1">
        <f t="array" aca="1" ref="BP53" ca="1">INDIRECT("'"&amp;$A$1&amp;"_DATA'!R"&amp;$A53&amp;"C"&amp;BP$1,FALSE)</f>
        <v>#REF!</v>
      </c>
      <c r="BQ53" s="311" t="e" cm="1">
        <f t="array" aca="1" ref="BQ53" ca="1">INDIRECT("'"&amp;$A$1&amp;"_DATA'!R"&amp;$A53&amp;"C"&amp;BQ$1,FALSE)</f>
        <v>#REF!</v>
      </c>
      <c r="BR53" s="262" t="e">
        <f t="shared" ca="1" si="44"/>
        <v>#REF!</v>
      </c>
      <c r="BS53" s="310" t="e" cm="1">
        <f t="array" aca="1" ref="BS53" ca="1">INDIRECT("'"&amp;$A$1&amp;"_DATA'!R"&amp;$A53&amp;"C"&amp;BS$1,FALSE)</f>
        <v>#REF!</v>
      </c>
      <c r="BT53" s="269"/>
      <c r="BU53" s="321" t="s">
        <v>145</v>
      </c>
      <c r="BV53" s="342">
        <f ca="1">SUMIF(AZ$26:BT$26,BU52,AZ58:BT58)</f>
        <v>30</v>
      </c>
      <c r="BW53" s="304" t="e" cm="1">
        <f t="array" aca="1" ref="BW53" ca="1">INDIRECT("'"&amp;$A$1&amp;"_DATA'!R"&amp;$A53&amp;"C"&amp;BW$1,FALSE)</f>
        <v>#REF!</v>
      </c>
      <c r="BX53" s="316" t="e" cm="1">
        <f t="array" aca="1" ref="BX53" ca="1">INDIRECT("'"&amp;$A$1&amp;"_DATA'!R"&amp;$A53&amp;"C"&amp;BX$1,FALSE)</f>
        <v>#REF!</v>
      </c>
      <c r="BY53" s="314" t="e" cm="1">
        <f t="array" aca="1" ref="BY53" ca="1">INDIRECT("'"&amp;$A$1&amp;"_DATA'!R"&amp;$A53&amp;"C"&amp;BY$1,FALSE)</f>
        <v>#REF!</v>
      </c>
      <c r="BZ53" s="311" t="e" cm="1">
        <f t="array" aca="1" ref="BZ53" ca="1">INDIRECT("'"&amp;$A$1&amp;"_DATA'!R"&amp;$A53&amp;"C"&amp;BZ$1,FALSE)</f>
        <v>#REF!</v>
      </c>
      <c r="CA53" s="262" t="e">
        <f t="shared" ca="1" si="45"/>
        <v>#REF!</v>
      </c>
      <c r="CB53" s="310" t="e" cm="1">
        <f t="array" aca="1" ref="CB53" ca="1">INDIRECT("'"&amp;$A$1&amp;"_DATA'!R"&amp;$A53&amp;"C"&amp;CB$1,FALSE)</f>
        <v>#REF!</v>
      </c>
      <c r="CC53" s="317" t="e" cm="1">
        <f t="array" aca="1" ref="CC53" ca="1">INDIRECT("'"&amp;$A$1&amp;"_DATA'!R"&amp;$A53&amp;"C"&amp;CC$1,FALSE)</f>
        <v>#REF!</v>
      </c>
      <c r="CD53" s="304" t="e" cm="1">
        <f t="array" aca="1" ref="CD53" ca="1">INDIRECT("'"&amp;$A$1&amp;"_DATA'!R"&amp;$A53&amp;"C"&amp;CD$1,FALSE)</f>
        <v>#REF!</v>
      </c>
      <c r="CE53" s="316" t="e" cm="1">
        <f t="array" aca="1" ref="CE53" ca="1">INDIRECT("'"&amp;$A$1&amp;"_DATA'!R"&amp;$A53&amp;"C"&amp;CE$1,FALSE)</f>
        <v>#REF!</v>
      </c>
      <c r="CF53" s="314" t="e" cm="1">
        <f t="array" aca="1" ref="CF53" ca="1">INDIRECT("'"&amp;$A$1&amp;"_DATA'!R"&amp;$A53&amp;"C"&amp;CF$1,FALSE)</f>
        <v>#REF!</v>
      </c>
      <c r="CG53" s="311" t="e" cm="1">
        <f t="array" aca="1" ref="CG53" ca="1">INDIRECT("'"&amp;$A$1&amp;"_DATA'!R"&amp;$A53&amp;"C"&amp;CG$1,FALSE)</f>
        <v>#REF!</v>
      </c>
      <c r="CH53" s="262" t="e">
        <f t="shared" ca="1" si="46"/>
        <v>#REF!</v>
      </c>
      <c r="CI53" s="310" t="e" cm="1">
        <f t="array" aca="1" ref="CI53" ca="1">INDIRECT("'"&amp;$A$1&amp;"_DATA'!R"&amp;$A53&amp;"C"&amp;CI$1,FALSE)</f>
        <v>#REF!</v>
      </c>
      <c r="CJ53" s="317" t="e" cm="1">
        <f t="array" aca="1" ref="CJ53" ca="1">INDIRECT("'"&amp;$A$1&amp;"_DATA'!R"&amp;$A53&amp;"C"&amp;CJ$1,FALSE)</f>
        <v>#REF!</v>
      </c>
      <c r="CK53" s="304" t="e" cm="1">
        <f t="array" aca="1" ref="CK53" ca="1">INDIRECT("'"&amp;$A$1&amp;"_DATA'!R"&amp;$A53&amp;"C"&amp;CK$1,FALSE)</f>
        <v>#REF!</v>
      </c>
      <c r="CL53" s="316" t="e" cm="1">
        <f t="array" aca="1" ref="CL53" ca="1">INDIRECT("'"&amp;$A$1&amp;"_DATA'!R"&amp;$A53&amp;"C"&amp;CL$1,FALSE)</f>
        <v>#REF!</v>
      </c>
      <c r="CM53" s="314" t="e" cm="1">
        <f t="array" aca="1" ref="CM53" ca="1">INDIRECT("'"&amp;$A$1&amp;"_DATA'!R"&amp;$A53&amp;"C"&amp;CM$1,FALSE)</f>
        <v>#REF!</v>
      </c>
      <c r="CN53" s="311" t="e" cm="1">
        <f t="array" aca="1" ref="CN53" ca="1">INDIRECT("'"&amp;$A$1&amp;"_DATA'!R"&amp;$A53&amp;"C"&amp;CN$1,FALSE)</f>
        <v>#REF!</v>
      </c>
      <c r="CO53" s="262" t="e">
        <f t="shared" ca="1" si="47"/>
        <v>#REF!</v>
      </c>
      <c r="CP53" s="310" t="e" cm="1">
        <f t="array" aca="1" ref="CP53" ca="1">INDIRECT("'"&amp;$A$1&amp;"_DATA'!R"&amp;$A53&amp;"C"&amp;CP$1,FALSE)</f>
        <v>#REF!</v>
      </c>
      <c r="CQ53" s="269"/>
      <c r="CR53" s="321" t="s">
        <v>145</v>
      </c>
      <c r="CS53" s="342">
        <f ca="1">SUMIF(BW$26:CQ$26,CR52,BW58:CQ58)</f>
        <v>30</v>
      </c>
      <c r="CT53" s="321" t="s">
        <v>145</v>
      </c>
      <c r="CU53" s="342">
        <f ca="1">BV53+CS53</f>
        <v>60</v>
      </c>
      <c r="CV53" s="321" t="s">
        <v>145</v>
      </c>
      <c r="CW53" s="342">
        <f ca="1">AY53+CU53</f>
        <v>120</v>
      </c>
      <c r="CX53" s="240"/>
    </row>
    <row r="54" spans="1:102" ht="16.5" outlineLevel="1" x14ac:dyDescent="0.15">
      <c r="A54" s="433">
        <v>44</v>
      </c>
      <c r="B54" s="1966"/>
      <c r="C54" s="259" t="s">
        <v>40</v>
      </c>
      <c r="D54" s="304" t="e" cm="1">
        <f t="array" aca="1" ref="D54" ca="1">INDIRECT("'"&amp;$A$1&amp;"_DATA'!R"&amp;$A54&amp;"C"&amp;D$1,FALSE)</f>
        <v>#REF!</v>
      </c>
      <c r="E54" s="316" t="e" cm="1">
        <f t="array" aca="1" ref="E54" ca="1">INDIRECT("'"&amp;$A$1&amp;"_DATA'!R"&amp;$A54&amp;"C"&amp;E$1,FALSE)</f>
        <v>#REF!</v>
      </c>
      <c r="F54" s="314" t="e" cm="1">
        <f t="array" aca="1" ref="F54" ca="1">INDIRECT("'"&amp;$A$1&amp;"_DATA'!R"&amp;$A54&amp;"C"&amp;F$1,FALSE)</f>
        <v>#REF!</v>
      </c>
      <c r="G54" s="311" t="e" cm="1">
        <f t="array" aca="1" ref="G54" ca="1">INDIRECT("'"&amp;$A$1&amp;"_DATA'!R"&amp;$A54&amp;"C"&amp;G$1,FALSE)</f>
        <v>#REF!</v>
      </c>
      <c r="H54" s="262" t="e">
        <f t="shared" ca="1" si="36"/>
        <v>#REF!</v>
      </c>
      <c r="I54" s="310" t="e" cm="1">
        <f t="array" aca="1" ref="I54" ca="1">INDIRECT("'"&amp;$A$1&amp;"_DATA'!R"&amp;$A54&amp;"C"&amp;I$1,FALSE)</f>
        <v>#REF!</v>
      </c>
      <c r="J54" s="317" t="e" cm="1">
        <f t="array" aca="1" ref="J54" ca="1">INDIRECT("'"&amp;$A$1&amp;"_DATA'!R"&amp;$A54&amp;"C"&amp;J$1,FALSE)</f>
        <v>#REF!</v>
      </c>
      <c r="K54" s="304" t="e" cm="1">
        <f t="array" aca="1" ref="K54" ca="1">INDIRECT("'"&amp;$A$1&amp;"_DATA'!R"&amp;$A54&amp;"C"&amp;K$1,FALSE)</f>
        <v>#REF!</v>
      </c>
      <c r="L54" s="316" t="e" cm="1">
        <f t="array" aca="1" ref="L54" ca="1">INDIRECT("'"&amp;$A$1&amp;"_DATA'!R"&amp;$A54&amp;"C"&amp;L$1,FALSE)</f>
        <v>#REF!</v>
      </c>
      <c r="M54" s="314" t="e" cm="1">
        <f t="array" aca="1" ref="M54" ca="1">INDIRECT("'"&amp;$A$1&amp;"_DATA'!R"&amp;$A54&amp;"C"&amp;M$1,FALSE)</f>
        <v>#REF!</v>
      </c>
      <c r="N54" s="311" t="e" cm="1">
        <f t="array" aca="1" ref="N54" ca="1">INDIRECT("'"&amp;$A$1&amp;"_DATA'!R"&amp;$A54&amp;"C"&amp;N$1,FALSE)</f>
        <v>#REF!</v>
      </c>
      <c r="O54" s="262" t="e">
        <f t="shared" ca="1" si="37"/>
        <v>#REF!</v>
      </c>
      <c r="P54" s="310" t="e" cm="1">
        <f t="array" aca="1" ref="P54" ca="1">INDIRECT("'"&amp;$A$1&amp;"_DATA'!R"&amp;$A54&amp;"C"&amp;P$1,FALSE)</f>
        <v>#REF!</v>
      </c>
      <c r="Q54" s="317" t="e" cm="1">
        <f t="array" aca="1" ref="Q54" ca="1">INDIRECT("'"&amp;$A$1&amp;"_DATA'!R"&amp;$A54&amp;"C"&amp;Q$1,FALSE)</f>
        <v>#REF!</v>
      </c>
      <c r="R54" s="304" t="e" cm="1">
        <f t="array" aca="1" ref="R54" ca="1">INDIRECT("'"&amp;$A$1&amp;"_DATA'!R"&amp;$A54&amp;"C"&amp;R$1,FALSE)</f>
        <v>#REF!</v>
      </c>
      <c r="S54" s="316" t="e" cm="1">
        <f t="array" aca="1" ref="S54" ca="1">INDIRECT("'"&amp;$A$1&amp;"_DATA'!R"&amp;$A54&amp;"C"&amp;S$1,FALSE)</f>
        <v>#REF!</v>
      </c>
      <c r="T54" s="314" t="e" cm="1">
        <f t="array" aca="1" ref="T54" ca="1">INDIRECT("'"&amp;$A$1&amp;"_DATA'!R"&amp;$A54&amp;"C"&amp;T$1,FALSE)</f>
        <v>#REF!</v>
      </c>
      <c r="U54" s="311" t="e" cm="1">
        <f t="array" aca="1" ref="U54" ca="1">INDIRECT("'"&amp;$A$1&amp;"_DATA'!R"&amp;$A54&amp;"C"&amp;U$1,FALSE)</f>
        <v>#REF!</v>
      </c>
      <c r="V54" s="262" t="e">
        <f t="shared" ca="1" si="38"/>
        <v>#REF!</v>
      </c>
      <c r="W54" s="310" t="e" cm="1">
        <f t="array" aca="1" ref="W54" ca="1">INDIRECT("'"&amp;$A$1&amp;"_DATA'!R"&amp;$A54&amp;"C"&amp;W$1,FALSE)</f>
        <v>#REF!</v>
      </c>
      <c r="X54" s="269"/>
      <c r="Y54" s="322" t="s">
        <v>146</v>
      </c>
      <c r="Z54" s="343">
        <f ca="1">SUMIF(D$26:X$26,Y52,D59:X59)</f>
        <v>30</v>
      </c>
      <c r="AA54" s="325" t="e" cm="1">
        <f t="array" aca="1" ref="AA54" ca="1">INDIRECT("'"&amp;$A$1&amp;"_DATA'!R"&amp;$A54&amp;"C"&amp;AA$1,FALSE)</f>
        <v>#REF!</v>
      </c>
      <c r="AB54" s="316" t="e" cm="1">
        <f t="array" aca="1" ref="AB54" ca="1">INDIRECT("'"&amp;$A$1&amp;"_DATA'!R"&amp;$A54&amp;"C"&amp;AB$1,FALSE)</f>
        <v>#REF!</v>
      </c>
      <c r="AC54" s="314" t="e" cm="1">
        <f t="array" aca="1" ref="AC54" ca="1">INDIRECT("'"&amp;$A$1&amp;"_DATA'!R"&amp;$A54&amp;"C"&amp;AC$1,FALSE)</f>
        <v>#REF!</v>
      </c>
      <c r="AD54" s="311" t="e" cm="1">
        <f t="array" aca="1" ref="AD54" ca="1">INDIRECT("'"&amp;$A$1&amp;"_DATA'!R"&amp;$A54&amp;"C"&amp;AD$1,FALSE)</f>
        <v>#REF!</v>
      </c>
      <c r="AE54" s="262" t="e">
        <f t="shared" ca="1" si="39"/>
        <v>#REF!</v>
      </c>
      <c r="AF54" s="310" t="e" cm="1">
        <f t="array" aca="1" ref="AF54" ca="1">INDIRECT("'"&amp;$A$1&amp;"_DATA'!R"&amp;$A54&amp;"C"&amp;AF$1,FALSE)</f>
        <v>#REF!</v>
      </c>
      <c r="AG54" s="317" t="e" cm="1">
        <f t="array" aca="1" ref="AG54" ca="1">INDIRECT("'"&amp;$A$1&amp;"_DATA'!R"&amp;$A54&amp;"C"&amp;AG$1,FALSE)</f>
        <v>#REF!</v>
      </c>
      <c r="AH54" s="304" t="e" cm="1">
        <f t="array" aca="1" ref="AH54" ca="1">INDIRECT("'"&amp;$A$1&amp;"_DATA'!R"&amp;$A54&amp;"C"&amp;AH$1,FALSE)</f>
        <v>#REF!</v>
      </c>
      <c r="AI54" s="316" t="e" cm="1">
        <f t="array" aca="1" ref="AI54" ca="1">INDIRECT("'"&amp;$A$1&amp;"_DATA'!R"&amp;$A54&amp;"C"&amp;AI$1,FALSE)</f>
        <v>#REF!</v>
      </c>
      <c r="AJ54" s="314" t="e" cm="1">
        <f t="array" aca="1" ref="AJ54" ca="1">INDIRECT("'"&amp;$A$1&amp;"_DATA'!R"&amp;$A54&amp;"C"&amp;AJ$1,FALSE)</f>
        <v>#REF!</v>
      </c>
      <c r="AK54" s="311" t="e" cm="1">
        <f t="array" aca="1" ref="AK54" ca="1">INDIRECT("'"&amp;$A$1&amp;"_DATA'!R"&amp;$A54&amp;"C"&amp;AK$1,FALSE)</f>
        <v>#REF!</v>
      </c>
      <c r="AL54" s="262" t="e">
        <f t="shared" ca="1" si="40"/>
        <v>#REF!</v>
      </c>
      <c r="AM54" s="310" t="e" cm="1">
        <f t="array" aca="1" ref="AM54" ca="1">INDIRECT("'"&amp;$A$1&amp;"_DATA'!R"&amp;$A54&amp;"C"&amp;AM$1,FALSE)</f>
        <v>#REF!</v>
      </c>
      <c r="AN54" s="317" t="e" cm="1">
        <f t="array" aca="1" ref="AN54" ca="1">INDIRECT("'"&amp;$A$1&amp;"_DATA'!R"&amp;$A54&amp;"C"&amp;AN$1,FALSE)</f>
        <v>#REF!</v>
      </c>
      <c r="AO54" s="304" t="e" cm="1">
        <f t="array" aca="1" ref="AO54" ca="1">INDIRECT("'"&amp;$A$1&amp;"_DATA'!R"&amp;$A54&amp;"C"&amp;AO$1,FALSE)</f>
        <v>#REF!</v>
      </c>
      <c r="AP54" s="316" t="e" cm="1">
        <f t="array" aca="1" ref="AP54" ca="1">INDIRECT("'"&amp;$A$1&amp;"_DATA'!R"&amp;$A54&amp;"C"&amp;AP$1,FALSE)</f>
        <v>#REF!</v>
      </c>
      <c r="AQ54" s="314" t="e" cm="1">
        <f t="array" aca="1" ref="AQ54" ca="1">INDIRECT("'"&amp;$A$1&amp;"_DATA'!R"&amp;$A54&amp;"C"&amp;AQ$1,FALSE)</f>
        <v>#REF!</v>
      </c>
      <c r="AR54" s="311" t="e" cm="1">
        <f t="array" aca="1" ref="AR54" ca="1">INDIRECT("'"&amp;$A$1&amp;"_DATA'!R"&amp;$A54&amp;"C"&amp;AR$1,FALSE)</f>
        <v>#REF!</v>
      </c>
      <c r="AS54" s="262" t="e">
        <f t="shared" ca="1" si="41"/>
        <v>#REF!</v>
      </c>
      <c r="AT54" s="310" t="e" cm="1">
        <f t="array" aca="1" ref="AT54" ca="1">INDIRECT("'"&amp;$A$1&amp;"_DATA'!R"&amp;$A54&amp;"C"&amp;AT$1,FALSE)</f>
        <v>#REF!</v>
      </c>
      <c r="AU54" s="269"/>
      <c r="AV54" s="322" t="s">
        <v>146</v>
      </c>
      <c r="AW54" s="343">
        <f ca="1">SUMIF(AA$26:AU$26,AV52,AA59:AU59)</f>
        <v>30</v>
      </c>
      <c r="AX54" s="322" t="s">
        <v>146</v>
      </c>
      <c r="AY54" s="343">
        <f ca="1">Z54+AW54</f>
        <v>60</v>
      </c>
      <c r="AZ54" s="304" t="e" cm="1">
        <f t="array" aca="1" ref="AZ54" ca="1">INDIRECT("'"&amp;$A$1&amp;"_DATA'!R"&amp;$A54&amp;"C"&amp;AZ$1,FALSE)</f>
        <v>#REF!</v>
      </c>
      <c r="BA54" s="316" t="e" cm="1">
        <f t="array" aca="1" ref="BA54" ca="1">INDIRECT("'"&amp;$A$1&amp;"_DATA'!R"&amp;$A54&amp;"C"&amp;BA$1,FALSE)</f>
        <v>#REF!</v>
      </c>
      <c r="BB54" s="314" t="e" cm="1">
        <f t="array" aca="1" ref="BB54" ca="1">INDIRECT("'"&amp;$A$1&amp;"_DATA'!R"&amp;$A54&amp;"C"&amp;BB$1,FALSE)</f>
        <v>#REF!</v>
      </c>
      <c r="BC54" s="311" t="e" cm="1">
        <f t="array" aca="1" ref="BC54" ca="1">INDIRECT("'"&amp;$A$1&amp;"_DATA'!R"&amp;$A54&amp;"C"&amp;BC$1,FALSE)</f>
        <v>#REF!</v>
      </c>
      <c r="BD54" s="262" t="e">
        <f t="shared" ca="1" si="42"/>
        <v>#REF!</v>
      </c>
      <c r="BE54" s="310" t="e" cm="1">
        <f t="array" aca="1" ref="BE54" ca="1">INDIRECT("'"&amp;$A$1&amp;"_DATA'!R"&amp;$A54&amp;"C"&amp;BE$1,FALSE)</f>
        <v>#REF!</v>
      </c>
      <c r="BF54" s="317" t="e" cm="1">
        <f t="array" aca="1" ref="BF54" ca="1">INDIRECT("'"&amp;$A$1&amp;"_DATA'!R"&amp;$A54&amp;"C"&amp;BF$1,FALSE)</f>
        <v>#REF!</v>
      </c>
      <c r="BG54" s="304" t="e" cm="1">
        <f t="array" aca="1" ref="BG54" ca="1">INDIRECT("'"&amp;$A$1&amp;"_DATA'!R"&amp;$A54&amp;"C"&amp;BG$1,FALSE)</f>
        <v>#REF!</v>
      </c>
      <c r="BH54" s="316" t="e" cm="1">
        <f t="array" aca="1" ref="BH54" ca="1">INDIRECT("'"&amp;$A$1&amp;"_DATA'!R"&amp;$A54&amp;"C"&amp;BH$1,FALSE)</f>
        <v>#REF!</v>
      </c>
      <c r="BI54" s="314" t="e" cm="1">
        <f t="array" aca="1" ref="BI54" ca="1">INDIRECT("'"&amp;$A$1&amp;"_DATA'!R"&amp;$A54&amp;"C"&amp;BI$1,FALSE)</f>
        <v>#REF!</v>
      </c>
      <c r="BJ54" s="311" t="e" cm="1">
        <f t="array" aca="1" ref="BJ54" ca="1">INDIRECT("'"&amp;$A$1&amp;"_DATA'!R"&amp;$A54&amp;"C"&amp;BJ$1,FALSE)</f>
        <v>#REF!</v>
      </c>
      <c r="BK54" s="262" t="e">
        <f t="shared" ca="1" si="43"/>
        <v>#REF!</v>
      </c>
      <c r="BL54" s="310" t="e" cm="1">
        <f t="array" aca="1" ref="BL54" ca="1">INDIRECT("'"&amp;$A$1&amp;"_DATA'!R"&amp;$A54&amp;"C"&amp;BL$1,FALSE)</f>
        <v>#REF!</v>
      </c>
      <c r="BM54" s="317" t="e" cm="1">
        <f t="array" aca="1" ref="BM54" ca="1">INDIRECT("'"&amp;$A$1&amp;"_DATA'!R"&amp;$A54&amp;"C"&amp;BM$1,FALSE)</f>
        <v>#REF!</v>
      </c>
      <c r="BN54" s="304" t="e" cm="1">
        <f t="array" aca="1" ref="BN54" ca="1">INDIRECT("'"&amp;$A$1&amp;"_DATA'!R"&amp;$A54&amp;"C"&amp;BN$1,FALSE)</f>
        <v>#REF!</v>
      </c>
      <c r="BO54" s="316" t="e" cm="1">
        <f t="array" aca="1" ref="BO54" ca="1">INDIRECT("'"&amp;$A$1&amp;"_DATA'!R"&amp;$A54&amp;"C"&amp;BO$1,FALSE)</f>
        <v>#REF!</v>
      </c>
      <c r="BP54" s="314" t="e" cm="1">
        <f t="array" aca="1" ref="BP54" ca="1">INDIRECT("'"&amp;$A$1&amp;"_DATA'!R"&amp;$A54&amp;"C"&amp;BP$1,FALSE)</f>
        <v>#REF!</v>
      </c>
      <c r="BQ54" s="311" t="e" cm="1">
        <f t="array" aca="1" ref="BQ54" ca="1">INDIRECT("'"&amp;$A$1&amp;"_DATA'!R"&amp;$A54&amp;"C"&amp;BQ$1,FALSE)</f>
        <v>#REF!</v>
      </c>
      <c r="BR54" s="262" t="e">
        <f t="shared" ca="1" si="44"/>
        <v>#REF!</v>
      </c>
      <c r="BS54" s="310" t="e" cm="1">
        <f t="array" aca="1" ref="BS54" ca="1">INDIRECT("'"&amp;$A$1&amp;"_DATA'!R"&amp;$A54&amp;"C"&amp;BS$1,FALSE)</f>
        <v>#REF!</v>
      </c>
      <c r="BT54" s="269"/>
      <c r="BU54" s="322" t="s">
        <v>146</v>
      </c>
      <c r="BV54" s="343">
        <f ca="1">SUMIF(AZ$26:BT$26,BU52,AZ59:BT59)</f>
        <v>30</v>
      </c>
      <c r="BW54" s="304" t="e" cm="1">
        <f t="array" aca="1" ref="BW54" ca="1">INDIRECT("'"&amp;$A$1&amp;"_DATA'!R"&amp;$A54&amp;"C"&amp;BW$1,FALSE)</f>
        <v>#REF!</v>
      </c>
      <c r="BX54" s="316" t="e" cm="1">
        <f t="array" aca="1" ref="BX54" ca="1">INDIRECT("'"&amp;$A$1&amp;"_DATA'!R"&amp;$A54&amp;"C"&amp;BX$1,FALSE)</f>
        <v>#REF!</v>
      </c>
      <c r="BY54" s="314" t="e" cm="1">
        <f t="array" aca="1" ref="BY54" ca="1">INDIRECT("'"&amp;$A$1&amp;"_DATA'!R"&amp;$A54&amp;"C"&amp;BY$1,FALSE)</f>
        <v>#REF!</v>
      </c>
      <c r="BZ54" s="311" t="e" cm="1">
        <f t="array" aca="1" ref="BZ54" ca="1">INDIRECT("'"&amp;$A$1&amp;"_DATA'!R"&amp;$A54&amp;"C"&amp;BZ$1,FALSE)</f>
        <v>#REF!</v>
      </c>
      <c r="CA54" s="262" t="e">
        <f t="shared" ca="1" si="45"/>
        <v>#REF!</v>
      </c>
      <c r="CB54" s="310" t="e" cm="1">
        <f t="array" aca="1" ref="CB54" ca="1">INDIRECT("'"&amp;$A$1&amp;"_DATA'!R"&amp;$A54&amp;"C"&amp;CB$1,FALSE)</f>
        <v>#REF!</v>
      </c>
      <c r="CC54" s="317" t="e" cm="1">
        <f t="array" aca="1" ref="CC54" ca="1">INDIRECT("'"&amp;$A$1&amp;"_DATA'!R"&amp;$A54&amp;"C"&amp;CC$1,FALSE)</f>
        <v>#REF!</v>
      </c>
      <c r="CD54" s="304" t="e" cm="1">
        <f t="array" aca="1" ref="CD54" ca="1">INDIRECT("'"&amp;$A$1&amp;"_DATA'!R"&amp;$A54&amp;"C"&amp;CD$1,FALSE)</f>
        <v>#REF!</v>
      </c>
      <c r="CE54" s="316" t="e" cm="1">
        <f t="array" aca="1" ref="CE54" ca="1">INDIRECT("'"&amp;$A$1&amp;"_DATA'!R"&amp;$A54&amp;"C"&amp;CE$1,FALSE)</f>
        <v>#REF!</v>
      </c>
      <c r="CF54" s="314" t="e" cm="1">
        <f t="array" aca="1" ref="CF54" ca="1">INDIRECT("'"&amp;$A$1&amp;"_DATA'!R"&amp;$A54&amp;"C"&amp;CF$1,FALSE)</f>
        <v>#REF!</v>
      </c>
      <c r="CG54" s="311" t="e" cm="1">
        <f t="array" aca="1" ref="CG54" ca="1">INDIRECT("'"&amp;$A$1&amp;"_DATA'!R"&amp;$A54&amp;"C"&amp;CG$1,FALSE)</f>
        <v>#REF!</v>
      </c>
      <c r="CH54" s="262" t="e">
        <f t="shared" ca="1" si="46"/>
        <v>#REF!</v>
      </c>
      <c r="CI54" s="310" t="e" cm="1">
        <f t="array" aca="1" ref="CI54" ca="1">INDIRECT("'"&amp;$A$1&amp;"_DATA'!R"&amp;$A54&amp;"C"&amp;CI$1,FALSE)</f>
        <v>#REF!</v>
      </c>
      <c r="CJ54" s="317" t="e" cm="1">
        <f t="array" aca="1" ref="CJ54" ca="1">INDIRECT("'"&amp;$A$1&amp;"_DATA'!R"&amp;$A54&amp;"C"&amp;CJ$1,FALSE)</f>
        <v>#REF!</v>
      </c>
      <c r="CK54" s="304" t="e" cm="1">
        <f t="array" aca="1" ref="CK54" ca="1">INDIRECT("'"&amp;$A$1&amp;"_DATA'!R"&amp;$A54&amp;"C"&amp;CK$1,FALSE)</f>
        <v>#REF!</v>
      </c>
      <c r="CL54" s="316" t="e" cm="1">
        <f t="array" aca="1" ref="CL54" ca="1">INDIRECT("'"&amp;$A$1&amp;"_DATA'!R"&amp;$A54&amp;"C"&amp;CL$1,FALSE)</f>
        <v>#REF!</v>
      </c>
      <c r="CM54" s="314" t="e" cm="1">
        <f t="array" aca="1" ref="CM54" ca="1">INDIRECT("'"&amp;$A$1&amp;"_DATA'!R"&amp;$A54&amp;"C"&amp;CM$1,FALSE)</f>
        <v>#REF!</v>
      </c>
      <c r="CN54" s="311" t="e" cm="1">
        <f t="array" aca="1" ref="CN54" ca="1">INDIRECT("'"&amp;$A$1&amp;"_DATA'!R"&amp;$A54&amp;"C"&amp;CN$1,FALSE)</f>
        <v>#REF!</v>
      </c>
      <c r="CO54" s="262" t="e">
        <f t="shared" ca="1" si="47"/>
        <v>#REF!</v>
      </c>
      <c r="CP54" s="310" t="e" cm="1">
        <f t="array" aca="1" ref="CP54" ca="1">INDIRECT("'"&amp;$A$1&amp;"_DATA'!R"&amp;$A54&amp;"C"&amp;CP$1,FALSE)</f>
        <v>#REF!</v>
      </c>
      <c r="CQ54" s="269"/>
      <c r="CR54" s="322" t="s">
        <v>146</v>
      </c>
      <c r="CS54" s="343">
        <f ca="1">SUMIF(BW$26:CQ$26,CR52,BW59:CQ59)</f>
        <v>30</v>
      </c>
      <c r="CT54" s="322" t="s">
        <v>146</v>
      </c>
      <c r="CU54" s="343">
        <f ca="1">BV54+CS54</f>
        <v>60</v>
      </c>
      <c r="CV54" s="322" t="s">
        <v>146</v>
      </c>
      <c r="CW54" s="343">
        <f ca="1">AY54+CU54</f>
        <v>120</v>
      </c>
      <c r="CX54" s="240"/>
    </row>
    <row r="55" spans="1:102" ht="16.5" outlineLevel="1" x14ac:dyDescent="0.15">
      <c r="A55" s="433">
        <v>45</v>
      </c>
      <c r="B55" s="1966"/>
      <c r="C55" s="259" t="s">
        <v>41</v>
      </c>
      <c r="D55" s="304" t="e" cm="1">
        <f t="array" aca="1" ref="D55" ca="1">INDIRECT("'"&amp;$A$1&amp;"_DATA'!R"&amp;$A55&amp;"C"&amp;D$1,FALSE)</f>
        <v>#REF!</v>
      </c>
      <c r="E55" s="316" t="e" cm="1">
        <f t="array" aca="1" ref="E55" ca="1">INDIRECT("'"&amp;$A$1&amp;"_DATA'!R"&amp;$A55&amp;"C"&amp;E$1,FALSE)</f>
        <v>#REF!</v>
      </c>
      <c r="F55" s="314" t="e" cm="1">
        <f t="array" aca="1" ref="F55" ca="1">INDIRECT("'"&amp;$A$1&amp;"_DATA'!R"&amp;$A55&amp;"C"&amp;F$1,FALSE)</f>
        <v>#REF!</v>
      </c>
      <c r="G55" s="311" t="e" cm="1">
        <f t="array" aca="1" ref="G55" ca="1">INDIRECT("'"&amp;$A$1&amp;"_DATA'!R"&amp;$A55&amp;"C"&amp;G$1,FALSE)</f>
        <v>#REF!</v>
      </c>
      <c r="H55" s="262" t="e">
        <f t="shared" ca="1" si="36"/>
        <v>#REF!</v>
      </c>
      <c r="I55" s="310" t="e" cm="1">
        <f t="array" aca="1" ref="I55" ca="1">INDIRECT("'"&amp;$A$1&amp;"_DATA'!R"&amp;$A55&amp;"C"&amp;I$1,FALSE)</f>
        <v>#REF!</v>
      </c>
      <c r="J55" s="317" t="e" cm="1">
        <f t="array" aca="1" ref="J55" ca="1">INDIRECT("'"&amp;$A$1&amp;"_DATA'!R"&amp;$A55&amp;"C"&amp;J$1,FALSE)</f>
        <v>#REF!</v>
      </c>
      <c r="K55" s="304" t="e" cm="1">
        <f t="array" aca="1" ref="K55" ca="1">INDIRECT("'"&amp;$A$1&amp;"_DATA'!R"&amp;$A55&amp;"C"&amp;K$1,FALSE)</f>
        <v>#REF!</v>
      </c>
      <c r="L55" s="316" t="e" cm="1">
        <f t="array" aca="1" ref="L55" ca="1">INDIRECT("'"&amp;$A$1&amp;"_DATA'!R"&amp;$A55&amp;"C"&amp;L$1,FALSE)</f>
        <v>#REF!</v>
      </c>
      <c r="M55" s="314" t="e" cm="1">
        <f t="array" aca="1" ref="M55" ca="1">INDIRECT("'"&amp;$A$1&amp;"_DATA'!R"&amp;$A55&amp;"C"&amp;M$1,FALSE)</f>
        <v>#REF!</v>
      </c>
      <c r="N55" s="311" t="e" cm="1">
        <f t="array" aca="1" ref="N55" ca="1">INDIRECT("'"&amp;$A$1&amp;"_DATA'!R"&amp;$A55&amp;"C"&amp;N$1,FALSE)</f>
        <v>#REF!</v>
      </c>
      <c r="O55" s="262" t="e">
        <f t="shared" ca="1" si="37"/>
        <v>#REF!</v>
      </c>
      <c r="P55" s="310" t="e" cm="1">
        <f t="array" aca="1" ref="P55" ca="1">INDIRECT("'"&amp;$A$1&amp;"_DATA'!R"&amp;$A55&amp;"C"&amp;P$1,FALSE)</f>
        <v>#REF!</v>
      </c>
      <c r="Q55" s="317" t="e" cm="1">
        <f t="array" aca="1" ref="Q55" ca="1">INDIRECT("'"&amp;$A$1&amp;"_DATA'!R"&amp;$A55&amp;"C"&amp;Q$1,FALSE)</f>
        <v>#REF!</v>
      </c>
      <c r="R55" s="304" t="e" cm="1">
        <f t="array" aca="1" ref="R55" ca="1">INDIRECT("'"&amp;$A$1&amp;"_DATA'!R"&amp;$A55&amp;"C"&amp;R$1,FALSE)</f>
        <v>#REF!</v>
      </c>
      <c r="S55" s="316" t="e" cm="1">
        <f t="array" aca="1" ref="S55" ca="1">INDIRECT("'"&amp;$A$1&amp;"_DATA'!R"&amp;$A55&amp;"C"&amp;S$1,FALSE)</f>
        <v>#REF!</v>
      </c>
      <c r="T55" s="314" t="e" cm="1">
        <f t="array" aca="1" ref="T55" ca="1">INDIRECT("'"&amp;$A$1&amp;"_DATA'!R"&amp;$A55&amp;"C"&amp;T$1,FALSE)</f>
        <v>#REF!</v>
      </c>
      <c r="U55" s="311" t="e" cm="1">
        <f t="array" aca="1" ref="U55" ca="1">INDIRECT("'"&amp;$A$1&amp;"_DATA'!R"&amp;$A55&amp;"C"&amp;U$1,FALSE)</f>
        <v>#REF!</v>
      </c>
      <c r="V55" s="262" t="e">
        <f t="shared" ca="1" si="38"/>
        <v>#REF!</v>
      </c>
      <c r="W55" s="310" t="e" cm="1">
        <f t="array" aca="1" ref="W55" ca="1">INDIRECT("'"&amp;$A$1&amp;"_DATA'!R"&amp;$A55&amp;"C"&amp;W$1,FALSE)</f>
        <v>#REF!</v>
      </c>
      <c r="X55" s="269"/>
      <c r="Y55" s="323" t="s">
        <v>143</v>
      </c>
      <c r="Z55" s="710">
        <f ca="1">ROUNDDOWN(Z54/Z53,4)</f>
        <v>1</v>
      </c>
      <c r="AA55" s="325" t="e" cm="1">
        <f t="array" aca="1" ref="AA55" ca="1">INDIRECT("'"&amp;$A$1&amp;"_DATA'!R"&amp;$A55&amp;"C"&amp;AA$1,FALSE)</f>
        <v>#REF!</v>
      </c>
      <c r="AB55" s="316" t="e" cm="1">
        <f t="array" aca="1" ref="AB55" ca="1">INDIRECT("'"&amp;$A$1&amp;"_DATA'!R"&amp;$A55&amp;"C"&amp;AB$1,FALSE)</f>
        <v>#REF!</v>
      </c>
      <c r="AC55" s="314" t="e" cm="1">
        <f t="array" aca="1" ref="AC55" ca="1">INDIRECT("'"&amp;$A$1&amp;"_DATA'!R"&amp;$A55&amp;"C"&amp;AC$1,FALSE)</f>
        <v>#REF!</v>
      </c>
      <c r="AD55" s="311" t="e" cm="1">
        <f t="array" aca="1" ref="AD55" ca="1">INDIRECT("'"&amp;$A$1&amp;"_DATA'!R"&amp;$A55&amp;"C"&amp;AD$1,FALSE)</f>
        <v>#REF!</v>
      </c>
      <c r="AE55" s="262" t="e">
        <f t="shared" ca="1" si="39"/>
        <v>#REF!</v>
      </c>
      <c r="AF55" s="310" t="e" cm="1">
        <f t="array" aca="1" ref="AF55" ca="1">INDIRECT("'"&amp;$A$1&amp;"_DATA'!R"&amp;$A55&amp;"C"&amp;AF$1,FALSE)</f>
        <v>#REF!</v>
      </c>
      <c r="AG55" s="317" t="e" cm="1">
        <f t="array" aca="1" ref="AG55" ca="1">INDIRECT("'"&amp;$A$1&amp;"_DATA'!R"&amp;$A55&amp;"C"&amp;AG$1,FALSE)</f>
        <v>#REF!</v>
      </c>
      <c r="AH55" s="304" t="e" cm="1">
        <f t="array" aca="1" ref="AH55" ca="1">INDIRECT("'"&amp;$A$1&amp;"_DATA'!R"&amp;$A55&amp;"C"&amp;AH$1,FALSE)</f>
        <v>#REF!</v>
      </c>
      <c r="AI55" s="316" t="e" cm="1">
        <f t="array" aca="1" ref="AI55" ca="1">INDIRECT("'"&amp;$A$1&amp;"_DATA'!R"&amp;$A55&amp;"C"&amp;AI$1,FALSE)</f>
        <v>#REF!</v>
      </c>
      <c r="AJ55" s="314" t="e" cm="1">
        <f t="array" aca="1" ref="AJ55" ca="1">INDIRECT("'"&amp;$A$1&amp;"_DATA'!R"&amp;$A55&amp;"C"&amp;AJ$1,FALSE)</f>
        <v>#REF!</v>
      </c>
      <c r="AK55" s="311" t="e" cm="1">
        <f t="array" aca="1" ref="AK55" ca="1">INDIRECT("'"&amp;$A$1&amp;"_DATA'!R"&amp;$A55&amp;"C"&amp;AK$1,FALSE)</f>
        <v>#REF!</v>
      </c>
      <c r="AL55" s="262" t="e">
        <f t="shared" ca="1" si="40"/>
        <v>#REF!</v>
      </c>
      <c r="AM55" s="310" t="e" cm="1">
        <f t="array" aca="1" ref="AM55" ca="1">INDIRECT("'"&amp;$A$1&amp;"_DATA'!R"&amp;$A55&amp;"C"&amp;AM$1,FALSE)</f>
        <v>#REF!</v>
      </c>
      <c r="AN55" s="317" t="e" cm="1">
        <f t="array" aca="1" ref="AN55" ca="1">INDIRECT("'"&amp;$A$1&amp;"_DATA'!R"&amp;$A55&amp;"C"&amp;AN$1,FALSE)</f>
        <v>#REF!</v>
      </c>
      <c r="AO55" s="304" t="e" cm="1">
        <f t="array" aca="1" ref="AO55" ca="1">INDIRECT("'"&amp;$A$1&amp;"_DATA'!R"&amp;$A55&amp;"C"&amp;AO$1,FALSE)</f>
        <v>#REF!</v>
      </c>
      <c r="AP55" s="316" t="e" cm="1">
        <f t="array" aca="1" ref="AP55" ca="1">INDIRECT("'"&amp;$A$1&amp;"_DATA'!R"&amp;$A55&amp;"C"&amp;AP$1,FALSE)</f>
        <v>#REF!</v>
      </c>
      <c r="AQ55" s="314" t="e" cm="1">
        <f t="array" aca="1" ref="AQ55" ca="1">INDIRECT("'"&amp;$A$1&amp;"_DATA'!R"&amp;$A55&amp;"C"&amp;AQ$1,FALSE)</f>
        <v>#REF!</v>
      </c>
      <c r="AR55" s="311" t="e" cm="1">
        <f t="array" aca="1" ref="AR55" ca="1">INDIRECT("'"&amp;$A$1&amp;"_DATA'!R"&amp;$A55&amp;"C"&amp;AR$1,FALSE)</f>
        <v>#REF!</v>
      </c>
      <c r="AS55" s="262" t="e">
        <f t="shared" ca="1" si="41"/>
        <v>#REF!</v>
      </c>
      <c r="AT55" s="310" t="e" cm="1">
        <f t="array" aca="1" ref="AT55" ca="1">INDIRECT("'"&amp;$A$1&amp;"_DATA'!R"&amp;$A55&amp;"C"&amp;AT$1,FALSE)</f>
        <v>#REF!</v>
      </c>
      <c r="AU55" s="269"/>
      <c r="AV55" s="323" t="s">
        <v>143</v>
      </c>
      <c r="AW55" s="710">
        <f ca="1">ROUNDDOWN(AW54/AW53,4)</f>
        <v>1</v>
      </c>
      <c r="AX55" s="323" t="s">
        <v>143</v>
      </c>
      <c r="AY55" s="710">
        <f ca="1">ROUNDDOWN(AY54/AY53,4)</f>
        <v>1</v>
      </c>
      <c r="AZ55" s="304" t="e" cm="1">
        <f t="array" aca="1" ref="AZ55" ca="1">INDIRECT("'"&amp;$A$1&amp;"_DATA'!R"&amp;$A55&amp;"C"&amp;AZ$1,FALSE)</f>
        <v>#REF!</v>
      </c>
      <c r="BA55" s="316" t="e" cm="1">
        <f t="array" aca="1" ref="BA55" ca="1">INDIRECT("'"&amp;$A$1&amp;"_DATA'!R"&amp;$A55&amp;"C"&amp;BA$1,FALSE)</f>
        <v>#REF!</v>
      </c>
      <c r="BB55" s="314" t="e" cm="1">
        <f t="array" aca="1" ref="BB55" ca="1">INDIRECT("'"&amp;$A$1&amp;"_DATA'!R"&amp;$A55&amp;"C"&amp;BB$1,FALSE)</f>
        <v>#REF!</v>
      </c>
      <c r="BC55" s="311" t="e" cm="1">
        <f t="array" aca="1" ref="BC55" ca="1">INDIRECT("'"&amp;$A$1&amp;"_DATA'!R"&amp;$A55&amp;"C"&amp;BC$1,FALSE)</f>
        <v>#REF!</v>
      </c>
      <c r="BD55" s="262" t="e">
        <f t="shared" ca="1" si="42"/>
        <v>#REF!</v>
      </c>
      <c r="BE55" s="310" t="e" cm="1">
        <f t="array" aca="1" ref="BE55" ca="1">INDIRECT("'"&amp;$A$1&amp;"_DATA'!R"&amp;$A55&amp;"C"&amp;BE$1,FALSE)</f>
        <v>#REF!</v>
      </c>
      <c r="BF55" s="317" t="e" cm="1">
        <f t="array" aca="1" ref="BF55" ca="1">INDIRECT("'"&amp;$A$1&amp;"_DATA'!R"&amp;$A55&amp;"C"&amp;BF$1,FALSE)</f>
        <v>#REF!</v>
      </c>
      <c r="BG55" s="304" t="e" cm="1">
        <f t="array" aca="1" ref="BG55" ca="1">INDIRECT("'"&amp;$A$1&amp;"_DATA'!R"&amp;$A55&amp;"C"&amp;BG$1,FALSE)</f>
        <v>#REF!</v>
      </c>
      <c r="BH55" s="316" t="e" cm="1">
        <f t="array" aca="1" ref="BH55" ca="1">INDIRECT("'"&amp;$A$1&amp;"_DATA'!R"&amp;$A55&amp;"C"&amp;BH$1,FALSE)</f>
        <v>#REF!</v>
      </c>
      <c r="BI55" s="314" t="e" cm="1">
        <f t="array" aca="1" ref="BI55" ca="1">INDIRECT("'"&amp;$A$1&amp;"_DATA'!R"&amp;$A55&amp;"C"&amp;BI$1,FALSE)</f>
        <v>#REF!</v>
      </c>
      <c r="BJ55" s="311" t="e" cm="1">
        <f t="array" aca="1" ref="BJ55" ca="1">INDIRECT("'"&amp;$A$1&amp;"_DATA'!R"&amp;$A55&amp;"C"&amp;BJ$1,FALSE)</f>
        <v>#REF!</v>
      </c>
      <c r="BK55" s="262" t="e">
        <f t="shared" ca="1" si="43"/>
        <v>#REF!</v>
      </c>
      <c r="BL55" s="310" t="e" cm="1">
        <f t="array" aca="1" ref="BL55" ca="1">INDIRECT("'"&amp;$A$1&amp;"_DATA'!R"&amp;$A55&amp;"C"&amp;BL$1,FALSE)</f>
        <v>#REF!</v>
      </c>
      <c r="BM55" s="317" t="e" cm="1">
        <f t="array" aca="1" ref="BM55" ca="1">INDIRECT("'"&amp;$A$1&amp;"_DATA'!R"&amp;$A55&amp;"C"&amp;BM$1,FALSE)</f>
        <v>#REF!</v>
      </c>
      <c r="BN55" s="304" t="e" cm="1">
        <f t="array" aca="1" ref="BN55" ca="1">INDIRECT("'"&amp;$A$1&amp;"_DATA'!R"&amp;$A55&amp;"C"&amp;BN$1,FALSE)</f>
        <v>#REF!</v>
      </c>
      <c r="BO55" s="316" t="e" cm="1">
        <f t="array" aca="1" ref="BO55" ca="1">INDIRECT("'"&amp;$A$1&amp;"_DATA'!R"&amp;$A55&amp;"C"&amp;BO$1,FALSE)</f>
        <v>#REF!</v>
      </c>
      <c r="BP55" s="314" t="e" cm="1">
        <f t="array" aca="1" ref="BP55" ca="1">INDIRECT("'"&amp;$A$1&amp;"_DATA'!R"&amp;$A55&amp;"C"&amp;BP$1,FALSE)</f>
        <v>#REF!</v>
      </c>
      <c r="BQ55" s="311" t="e" cm="1">
        <f t="array" aca="1" ref="BQ55" ca="1">INDIRECT("'"&amp;$A$1&amp;"_DATA'!R"&amp;$A55&amp;"C"&amp;BQ$1,FALSE)</f>
        <v>#REF!</v>
      </c>
      <c r="BR55" s="262" t="e">
        <f t="shared" ca="1" si="44"/>
        <v>#REF!</v>
      </c>
      <c r="BS55" s="310" t="e" cm="1">
        <f t="array" aca="1" ref="BS55" ca="1">INDIRECT("'"&amp;$A$1&amp;"_DATA'!R"&amp;$A55&amp;"C"&amp;BS$1,FALSE)</f>
        <v>#REF!</v>
      </c>
      <c r="BT55" s="269"/>
      <c r="BU55" s="323" t="s">
        <v>143</v>
      </c>
      <c r="BV55" s="710">
        <f ca="1">ROUNDDOWN(BV54/BV53,4)</f>
        <v>1</v>
      </c>
      <c r="BW55" s="304" t="e" cm="1">
        <f t="array" aca="1" ref="BW55" ca="1">INDIRECT("'"&amp;$A$1&amp;"_DATA'!R"&amp;$A55&amp;"C"&amp;BW$1,FALSE)</f>
        <v>#REF!</v>
      </c>
      <c r="BX55" s="316" t="e" cm="1">
        <f t="array" aca="1" ref="BX55" ca="1">INDIRECT("'"&amp;$A$1&amp;"_DATA'!R"&amp;$A55&amp;"C"&amp;BX$1,FALSE)</f>
        <v>#REF!</v>
      </c>
      <c r="BY55" s="314" t="e" cm="1">
        <f t="array" aca="1" ref="BY55" ca="1">INDIRECT("'"&amp;$A$1&amp;"_DATA'!R"&amp;$A55&amp;"C"&amp;BY$1,FALSE)</f>
        <v>#REF!</v>
      </c>
      <c r="BZ55" s="311" t="e" cm="1">
        <f t="array" aca="1" ref="BZ55" ca="1">INDIRECT("'"&amp;$A$1&amp;"_DATA'!R"&amp;$A55&amp;"C"&amp;BZ$1,FALSE)</f>
        <v>#REF!</v>
      </c>
      <c r="CA55" s="262" t="e">
        <f t="shared" ca="1" si="45"/>
        <v>#REF!</v>
      </c>
      <c r="CB55" s="310" t="e" cm="1">
        <f t="array" aca="1" ref="CB55" ca="1">INDIRECT("'"&amp;$A$1&amp;"_DATA'!R"&amp;$A55&amp;"C"&amp;CB$1,FALSE)</f>
        <v>#REF!</v>
      </c>
      <c r="CC55" s="317" t="e" cm="1">
        <f t="array" aca="1" ref="CC55" ca="1">INDIRECT("'"&amp;$A$1&amp;"_DATA'!R"&amp;$A55&amp;"C"&amp;CC$1,FALSE)</f>
        <v>#REF!</v>
      </c>
      <c r="CD55" s="304" t="e" cm="1">
        <f t="array" aca="1" ref="CD55" ca="1">INDIRECT("'"&amp;$A$1&amp;"_DATA'!R"&amp;$A55&amp;"C"&amp;CD$1,FALSE)</f>
        <v>#REF!</v>
      </c>
      <c r="CE55" s="316" t="e" cm="1">
        <f t="array" aca="1" ref="CE55" ca="1">INDIRECT("'"&amp;$A$1&amp;"_DATA'!R"&amp;$A55&amp;"C"&amp;CE$1,FALSE)</f>
        <v>#REF!</v>
      </c>
      <c r="CF55" s="314" t="e" cm="1">
        <f t="array" aca="1" ref="CF55" ca="1">INDIRECT("'"&amp;$A$1&amp;"_DATA'!R"&amp;$A55&amp;"C"&amp;CF$1,FALSE)</f>
        <v>#REF!</v>
      </c>
      <c r="CG55" s="311" t="e" cm="1">
        <f t="array" aca="1" ref="CG55" ca="1">INDIRECT("'"&amp;$A$1&amp;"_DATA'!R"&amp;$A55&amp;"C"&amp;CG$1,FALSE)</f>
        <v>#REF!</v>
      </c>
      <c r="CH55" s="262" t="e">
        <f t="shared" ca="1" si="46"/>
        <v>#REF!</v>
      </c>
      <c r="CI55" s="310" t="e" cm="1">
        <f t="array" aca="1" ref="CI55" ca="1">INDIRECT("'"&amp;$A$1&amp;"_DATA'!R"&amp;$A55&amp;"C"&amp;CI$1,FALSE)</f>
        <v>#REF!</v>
      </c>
      <c r="CJ55" s="317" t="e" cm="1">
        <f t="array" aca="1" ref="CJ55" ca="1">INDIRECT("'"&amp;$A$1&amp;"_DATA'!R"&amp;$A55&amp;"C"&amp;CJ$1,FALSE)</f>
        <v>#REF!</v>
      </c>
      <c r="CK55" s="304" t="e" cm="1">
        <f t="array" aca="1" ref="CK55" ca="1">INDIRECT("'"&amp;$A$1&amp;"_DATA'!R"&amp;$A55&amp;"C"&amp;CK$1,FALSE)</f>
        <v>#REF!</v>
      </c>
      <c r="CL55" s="316" t="e" cm="1">
        <f t="array" aca="1" ref="CL55" ca="1">INDIRECT("'"&amp;$A$1&amp;"_DATA'!R"&amp;$A55&amp;"C"&amp;CL$1,FALSE)</f>
        <v>#REF!</v>
      </c>
      <c r="CM55" s="314" t="e" cm="1">
        <f t="array" aca="1" ref="CM55" ca="1">INDIRECT("'"&amp;$A$1&amp;"_DATA'!R"&amp;$A55&amp;"C"&amp;CM$1,FALSE)</f>
        <v>#REF!</v>
      </c>
      <c r="CN55" s="311" t="e" cm="1">
        <f t="array" aca="1" ref="CN55" ca="1">INDIRECT("'"&amp;$A$1&amp;"_DATA'!R"&amp;$A55&amp;"C"&amp;CN$1,FALSE)</f>
        <v>#REF!</v>
      </c>
      <c r="CO55" s="262" t="e">
        <f t="shared" ca="1" si="47"/>
        <v>#REF!</v>
      </c>
      <c r="CP55" s="310" t="e" cm="1">
        <f t="array" aca="1" ref="CP55" ca="1">INDIRECT("'"&amp;$A$1&amp;"_DATA'!R"&amp;$A55&amp;"C"&amp;CP$1,FALSE)</f>
        <v>#REF!</v>
      </c>
      <c r="CQ55" s="269"/>
      <c r="CR55" s="323" t="s">
        <v>143</v>
      </c>
      <c r="CS55" s="710">
        <f ca="1">ROUNDDOWN(CS54/CS53,4)</f>
        <v>1</v>
      </c>
      <c r="CT55" s="323" t="s">
        <v>143</v>
      </c>
      <c r="CU55" s="710">
        <f ca="1">ROUNDDOWN(CU54/CU53,4)</f>
        <v>1</v>
      </c>
      <c r="CV55" s="323" t="s">
        <v>143</v>
      </c>
      <c r="CW55" s="710">
        <f ca="1">ROUNDDOWN(CW54/CW53,4)</f>
        <v>1</v>
      </c>
      <c r="CX55" s="240"/>
    </row>
    <row r="56" spans="1:102" ht="16.5" outlineLevel="1" x14ac:dyDescent="0.15">
      <c r="A56" s="433">
        <v>46</v>
      </c>
      <c r="B56" s="1966"/>
      <c r="C56" s="270" t="s">
        <v>42</v>
      </c>
      <c r="D56" s="303" t="e" cm="1">
        <f t="array" aca="1" ref="D56" ca="1">INDIRECT("'"&amp;$A$1&amp;"_DATA'!R"&amp;$A56&amp;"C"&amp;D$1,FALSE)</f>
        <v>#REF!</v>
      </c>
      <c r="E56" s="264" t="e" cm="1">
        <f t="array" aca="1" ref="E56" ca="1">INDIRECT("'"&amp;$A$1&amp;"_DATA'!R"&amp;$A56&amp;"C"&amp;E$1,FALSE)</f>
        <v>#REF!</v>
      </c>
      <c r="F56" s="315" t="e" cm="1">
        <f t="array" aca="1" ref="F56" ca="1">INDIRECT("'"&amp;$A$1&amp;"_DATA'!R"&amp;$A56&amp;"C"&amp;F$1,FALSE)</f>
        <v>#REF!</v>
      </c>
      <c r="G56" s="312" t="e" cm="1">
        <f t="array" aca="1" ref="G56" ca="1">INDIRECT("'"&amp;$A$1&amp;"_DATA'!R"&amp;$A56&amp;"C"&amp;G$1,FALSE)</f>
        <v>#REF!</v>
      </c>
      <c r="H56" s="266" t="e">
        <f t="shared" ca="1" si="36"/>
        <v>#REF!</v>
      </c>
      <c r="I56" s="312" t="e" cm="1">
        <f t="array" aca="1" ref="I56" ca="1">INDIRECT("'"&amp;$A$1&amp;"_DATA'!R"&amp;$A56&amp;"C"&amp;I$1,FALSE)</f>
        <v>#REF!</v>
      </c>
      <c r="J56" s="267" t="e" cm="1">
        <f t="array" aca="1" ref="J56" ca="1">INDIRECT("'"&amp;$A$1&amp;"_DATA'!R"&amp;$A56&amp;"C"&amp;J$1,FALSE)</f>
        <v>#REF!</v>
      </c>
      <c r="K56" s="303" t="e" cm="1">
        <f t="array" aca="1" ref="K56" ca="1">INDIRECT("'"&amp;$A$1&amp;"_DATA'!R"&amp;$A56&amp;"C"&amp;K$1,FALSE)</f>
        <v>#REF!</v>
      </c>
      <c r="L56" s="264" t="e" cm="1">
        <f t="array" aca="1" ref="L56" ca="1">INDIRECT("'"&amp;$A$1&amp;"_DATA'!R"&amp;$A56&amp;"C"&amp;L$1,FALSE)</f>
        <v>#REF!</v>
      </c>
      <c r="M56" s="315" t="e" cm="1">
        <f t="array" aca="1" ref="M56" ca="1">INDIRECT("'"&amp;$A$1&amp;"_DATA'!R"&amp;$A56&amp;"C"&amp;M$1,FALSE)</f>
        <v>#REF!</v>
      </c>
      <c r="N56" s="312" t="e" cm="1">
        <f t="array" aca="1" ref="N56" ca="1">INDIRECT("'"&amp;$A$1&amp;"_DATA'!R"&amp;$A56&amp;"C"&amp;N$1,FALSE)</f>
        <v>#REF!</v>
      </c>
      <c r="O56" s="266" t="e">
        <f t="shared" ca="1" si="37"/>
        <v>#REF!</v>
      </c>
      <c r="P56" s="312" t="e" cm="1">
        <f t="array" aca="1" ref="P56" ca="1">INDIRECT("'"&amp;$A$1&amp;"_DATA'!R"&amp;$A56&amp;"C"&amp;P$1,FALSE)</f>
        <v>#REF!</v>
      </c>
      <c r="Q56" s="267" t="e" cm="1">
        <f t="array" aca="1" ref="Q56" ca="1">INDIRECT("'"&amp;$A$1&amp;"_DATA'!R"&amp;$A56&amp;"C"&amp;Q$1,FALSE)</f>
        <v>#REF!</v>
      </c>
      <c r="R56" s="303" t="e" cm="1">
        <f t="array" aca="1" ref="R56" ca="1">INDIRECT("'"&amp;$A$1&amp;"_DATA'!R"&amp;$A56&amp;"C"&amp;R$1,FALSE)</f>
        <v>#REF!</v>
      </c>
      <c r="S56" s="264" t="e" cm="1">
        <f t="array" aca="1" ref="S56" ca="1">INDIRECT("'"&amp;$A$1&amp;"_DATA'!R"&amp;$A56&amp;"C"&amp;S$1,FALSE)</f>
        <v>#REF!</v>
      </c>
      <c r="T56" s="315" t="e" cm="1">
        <f t="array" aca="1" ref="T56" ca="1">INDIRECT("'"&amp;$A$1&amp;"_DATA'!R"&amp;$A56&amp;"C"&amp;T$1,FALSE)</f>
        <v>#REF!</v>
      </c>
      <c r="U56" s="312" t="e" cm="1">
        <f t="array" aca="1" ref="U56" ca="1">INDIRECT("'"&amp;$A$1&amp;"_DATA'!R"&amp;$A56&amp;"C"&amp;U$1,FALSE)</f>
        <v>#REF!</v>
      </c>
      <c r="V56" s="266" t="e">
        <f t="shared" ca="1" si="38"/>
        <v>#REF!</v>
      </c>
      <c r="W56" s="312" t="e" cm="1">
        <f t="array" aca="1" ref="W56" ca="1">INDIRECT("'"&amp;$A$1&amp;"_DATA'!R"&amp;$A56&amp;"C"&amp;W$1,FALSE)</f>
        <v>#REF!</v>
      </c>
      <c r="X56" s="271"/>
      <c r="Y56" s="333"/>
      <c r="Z56" s="768" t="s">
        <v>271</v>
      </c>
      <c r="AA56" s="326" t="e" cm="1">
        <f t="array" aca="1" ref="AA56" ca="1">INDIRECT("'"&amp;$A$1&amp;"_DATA'!R"&amp;$A56&amp;"C"&amp;AA$1,FALSE)</f>
        <v>#REF!</v>
      </c>
      <c r="AB56" s="264" t="e" cm="1">
        <f t="array" aca="1" ref="AB56" ca="1">INDIRECT("'"&amp;$A$1&amp;"_DATA'!R"&amp;$A56&amp;"C"&amp;AB$1,FALSE)</f>
        <v>#REF!</v>
      </c>
      <c r="AC56" s="315" t="e" cm="1">
        <f t="array" aca="1" ref="AC56" ca="1">INDIRECT("'"&amp;$A$1&amp;"_DATA'!R"&amp;$A56&amp;"C"&amp;AC$1,FALSE)</f>
        <v>#REF!</v>
      </c>
      <c r="AD56" s="312" t="e" cm="1">
        <f t="array" aca="1" ref="AD56" ca="1">INDIRECT("'"&amp;$A$1&amp;"_DATA'!R"&amp;$A56&amp;"C"&amp;AD$1,FALSE)</f>
        <v>#REF!</v>
      </c>
      <c r="AE56" s="266" t="e">
        <f t="shared" ca="1" si="39"/>
        <v>#REF!</v>
      </c>
      <c r="AF56" s="312" t="e" cm="1">
        <f t="array" aca="1" ref="AF56" ca="1">INDIRECT("'"&amp;$A$1&amp;"_DATA'!R"&amp;$A56&amp;"C"&amp;AF$1,FALSE)</f>
        <v>#REF!</v>
      </c>
      <c r="AG56" s="267" t="e" cm="1">
        <f t="array" aca="1" ref="AG56" ca="1">INDIRECT("'"&amp;$A$1&amp;"_DATA'!R"&amp;$A56&amp;"C"&amp;AG$1,FALSE)</f>
        <v>#REF!</v>
      </c>
      <c r="AH56" s="303" t="e" cm="1">
        <f t="array" aca="1" ref="AH56" ca="1">INDIRECT("'"&amp;$A$1&amp;"_DATA'!R"&amp;$A56&amp;"C"&amp;AH$1,FALSE)</f>
        <v>#REF!</v>
      </c>
      <c r="AI56" s="264" t="e" cm="1">
        <f t="array" aca="1" ref="AI56" ca="1">INDIRECT("'"&amp;$A$1&amp;"_DATA'!R"&amp;$A56&amp;"C"&amp;AI$1,FALSE)</f>
        <v>#REF!</v>
      </c>
      <c r="AJ56" s="315" t="e" cm="1">
        <f t="array" aca="1" ref="AJ56" ca="1">INDIRECT("'"&amp;$A$1&amp;"_DATA'!R"&amp;$A56&amp;"C"&amp;AJ$1,FALSE)</f>
        <v>#REF!</v>
      </c>
      <c r="AK56" s="312" t="e" cm="1">
        <f t="array" aca="1" ref="AK56" ca="1">INDIRECT("'"&amp;$A$1&amp;"_DATA'!R"&amp;$A56&amp;"C"&amp;AK$1,FALSE)</f>
        <v>#REF!</v>
      </c>
      <c r="AL56" s="266" t="e">
        <f t="shared" ca="1" si="40"/>
        <v>#REF!</v>
      </c>
      <c r="AM56" s="312" t="e" cm="1">
        <f t="array" aca="1" ref="AM56" ca="1">INDIRECT("'"&amp;$A$1&amp;"_DATA'!R"&amp;$A56&amp;"C"&amp;AM$1,FALSE)</f>
        <v>#REF!</v>
      </c>
      <c r="AN56" s="267" t="e" cm="1">
        <f t="array" aca="1" ref="AN56" ca="1">INDIRECT("'"&amp;$A$1&amp;"_DATA'!R"&amp;$A56&amp;"C"&amp;AN$1,FALSE)</f>
        <v>#REF!</v>
      </c>
      <c r="AO56" s="303" t="e" cm="1">
        <f t="array" aca="1" ref="AO56" ca="1">INDIRECT("'"&amp;$A$1&amp;"_DATA'!R"&amp;$A56&amp;"C"&amp;AO$1,FALSE)</f>
        <v>#REF!</v>
      </c>
      <c r="AP56" s="264" t="e" cm="1">
        <f t="array" aca="1" ref="AP56" ca="1">INDIRECT("'"&amp;$A$1&amp;"_DATA'!R"&amp;$A56&amp;"C"&amp;AP$1,FALSE)</f>
        <v>#REF!</v>
      </c>
      <c r="AQ56" s="315" t="e" cm="1">
        <f t="array" aca="1" ref="AQ56" ca="1">INDIRECT("'"&amp;$A$1&amp;"_DATA'!R"&amp;$A56&amp;"C"&amp;AQ$1,FALSE)</f>
        <v>#REF!</v>
      </c>
      <c r="AR56" s="312" t="e" cm="1">
        <f t="array" aca="1" ref="AR56" ca="1">INDIRECT("'"&amp;$A$1&amp;"_DATA'!R"&amp;$A56&amp;"C"&amp;AR$1,FALSE)</f>
        <v>#REF!</v>
      </c>
      <c r="AS56" s="266" t="e">
        <f t="shared" ca="1" si="41"/>
        <v>#REF!</v>
      </c>
      <c r="AT56" s="312" t="e" cm="1">
        <f t="array" aca="1" ref="AT56" ca="1">INDIRECT("'"&amp;$A$1&amp;"_DATA'!R"&amp;$A56&amp;"C"&amp;AT$1,FALSE)</f>
        <v>#REF!</v>
      </c>
      <c r="AU56" s="271"/>
      <c r="AV56" s="333"/>
      <c r="AW56" s="768" t="s">
        <v>271</v>
      </c>
      <c r="AX56" s="333"/>
      <c r="AY56" s="768" t="s">
        <v>271</v>
      </c>
      <c r="AZ56" s="303" t="e" cm="1">
        <f t="array" aca="1" ref="AZ56" ca="1">INDIRECT("'"&amp;$A$1&amp;"_DATA'!R"&amp;$A56&amp;"C"&amp;AZ$1,FALSE)</f>
        <v>#REF!</v>
      </c>
      <c r="BA56" s="264" t="e" cm="1">
        <f t="array" aca="1" ref="BA56" ca="1">INDIRECT("'"&amp;$A$1&amp;"_DATA'!R"&amp;$A56&amp;"C"&amp;BA$1,FALSE)</f>
        <v>#REF!</v>
      </c>
      <c r="BB56" s="315" t="e" cm="1">
        <f t="array" aca="1" ref="BB56" ca="1">INDIRECT("'"&amp;$A$1&amp;"_DATA'!R"&amp;$A56&amp;"C"&amp;BB$1,FALSE)</f>
        <v>#REF!</v>
      </c>
      <c r="BC56" s="312" t="e" cm="1">
        <f t="array" aca="1" ref="BC56" ca="1">INDIRECT("'"&amp;$A$1&amp;"_DATA'!R"&amp;$A56&amp;"C"&amp;BC$1,FALSE)</f>
        <v>#REF!</v>
      </c>
      <c r="BD56" s="266" t="e">
        <f t="shared" ca="1" si="42"/>
        <v>#REF!</v>
      </c>
      <c r="BE56" s="312" t="e" cm="1">
        <f t="array" aca="1" ref="BE56" ca="1">INDIRECT("'"&amp;$A$1&amp;"_DATA'!R"&amp;$A56&amp;"C"&amp;BE$1,FALSE)</f>
        <v>#REF!</v>
      </c>
      <c r="BF56" s="267" t="e" cm="1">
        <f t="array" aca="1" ref="BF56" ca="1">INDIRECT("'"&amp;$A$1&amp;"_DATA'!R"&amp;$A56&amp;"C"&amp;BF$1,FALSE)</f>
        <v>#REF!</v>
      </c>
      <c r="BG56" s="303" t="e" cm="1">
        <f t="array" aca="1" ref="BG56" ca="1">INDIRECT("'"&amp;$A$1&amp;"_DATA'!R"&amp;$A56&amp;"C"&amp;BG$1,FALSE)</f>
        <v>#REF!</v>
      </c>
      <c r="BH56" s="264" t="e" cm="1">
        <f t="array" aca="1" ref="BH56" ca="1">INDIRECT("'"&amp;$A$1&amp;"_DATA'!R"&amp;$A56&amp;"C"&amp;BH$1,FALSE)</f>
        <v>#REF!</v>
      </c>
      <c r="BI56" s="315" t="e" cm="1">
        <f t="array" aca="1" ref="BI56" ca="1">INDIRECT("'"&amp;$A$1&amp;"_DATA'!R"&amp;$A56&amp;"C"&amp;BI$1,FALSE)</f>
        <v>#REF!</v>
      </c>
      <c r="BJ56" s="312" t="e" cm="1">
        <f t="array" aca="1" ref="BJ56" ca="1">INDIRECT("'"&amp;$A$1&amp;"_DATA'!R"&amp;$A56&amp;"C"&amp;BJ$1,FALSE)</f>
        <v>#REF!</v>
      </c>
      <c r="BK56" s="266" t="e">
        <f t="shared" ca="1" si="43"/>
        <v>#REF!</v>
      </c>
      <c r="BL56" s="312" t="e" cm="1">
        <f t="array" aca="1" ref="BL56" ca="1">INDIRECT("'"&amp;$A$1&amp;"_DATA'!R"&amp;$A56&amp;"C"&amp;BL$1,FALSE)</f>
        <v>#REF!</v>
      </c>
      <c r="BM56" s="267" t="e" cm="1">
        <f t="array" aca="1" ref="BM56" ca="1">INDIRECT("'"&amp;$A$1&amp;"_DATA'!R"&amp;$A56&amp;"C"&amp;BM$1,FALSE)</f>
        <v>#REF!</v>
      </c>
      <c r="BN56" s="303" t="e" cm="1">
        <f t="array" aca="1" ref="BN56" ca="1">INDIRECT("'"&amp;$A$1&amp;"_DATA'!R"&amp;$A56&amp;"C"&amp;BN$1,FALSE)</f>
        <v>#REF!</v>
      </c>
      <c r="BO56" s="264" t="e" cm="1">
        <f t="array" aca="1" ref="BO56" ca="1">INDIRECT("'"&amp;$A$1&amp;"_DATA'!R"&amp;$A56&amp;"C"&amp;BO$1,FALSE)</f>
        <v>#REF!</v>
      </c>
      <c r="BP56" s="315" t="e" cm="1">
        <f t="array" aca="1" ref="BP56" ca="1">INDIRECT("'"&amp;$A$1&amp;"_DATA'!R"&amp;$A56&amp;"C"&amp;BP$1,FALSE)</f>
        <v>#REF!</v>
      </c>
      <c r="BQ56" s="312" t="e" cm="1">
        <f t="array" aca="1" ref="BQ56" ca="1">INDIRECT("'"&amp;$A$1&amp;"_DATA'!R"&amp;$A56&amp;"C"&amp;BQ$1,FALSE)</f>
        <v>#REF!</v>
      </c>
      <c r="BR56" s="266" t="e">
        <f t="shared" ca="1" si="44"/>
        <v>#REF!</v>
      </c>
      <c r="BS56" s="312" t="e" cm="1">
        <f t="array" aca="1" ref="BS56" ca="1">INDIRECT("'"&amp;$A$1&amp;"_DATA'!R"&amp;$A56&amp;"C"&amp;BS$1,FALSE)</f>
        <v>#REF!</v>
      </c>
      <c r="BT56" s="271"/>
      <c r="BU56" s="333"/>
      <c r="BV56" s="768" t="s">
        <v>271</v>
      </c>
      <c r="BW56" s="303" t="e" cm="1">
        <f t="array" aca="1" ref="BW56" ca="1">INDIRECT("'"&amp;$A$1&amp;"_DATA'!R"&amp;$A56&amp;"C"&amp;BW$1,FALSE)</f>
        <v>#REF!</v>
      </c>
      <c r="BX56" s="264" t="e" cm="1">
        <f t="array" aca="1" ref="BX56" ca="1">INDIRECT("'"&amp;$A$1&amp;"_DATA'!R"&amp;$A56&amp;"C"&amp;BX$1,FALSE)</f>
        <v>#REF!</v>
      </c>
      <c r="BY56" s="315" t="e" cm="1">
        <f t="array" aca="1" ref="BY56" ca="1">INDIRECT("'"&amp;$A$1&amp;"_DATA'!R"&amp;$A56&amp;"C"&amp;BY$1,FALSE)</f>
        <v>#REF!</v>
      </c>
      <c r="BZ56" s="312" t="e" cm="1">
        <f t="array" aca="1" ref="BZ56" ca="1">INDIRECT("'"&amp;$A$1&amp;"_DATA'!R"&amp;$A56&amp;"C"&amp;BZ$1,FALSE)</f>
        <v>#REF!</v>
      </c>
      <c r="CA56" s="266" t="e">
        <f t="shared" ca="1" si="45"/>
        <v>#REF!</v>
      </c>
      <c r="CB56" s="312" t="e" cm="1">
        <f t="array" aca="1" ref="CB56" ca="1">INDIRECT("'"&amp;$A$1&amp;"_DATA'!R"&amp;$A56&amp;"C"&amp;CB$1,FALSE)</f>
        <v>#REF!</v>
      </c>
      <c r="CC56" s="267" t="e" cm="1">
        <f t="array" aca="1" ref="CC56" ca="1">INDIRECT("'"&amp;$A$1&amp;"_DATA'!R"&amp;$A56&amp;"C"&amp;CC$1,FALSE)</f>
        <v>#REF!</v>
      </c>
      <c r="CD56" s="303" t="e" cm="1">
        <f t="array" aca="1" ref="CD56" ca="1">INDIRECT("'"&amp;$A$1&amp;"_DATA'!R"&amp;$A56&amp;"C"&amp;CD$1,FALSE)</f>
        <v>#REF!</v>
      </c>
      <c r="CE56" s="264" t="e" cm="1">
        <f t="array" aca="1" ref="CE56" ca="1">INDIRECT("'"&amp;$A$1&amp;"_DATA'!R"&amp;$A56&amp;"C"&amp;CE$1,FALSE)</f>
        <v>#REF!</v>
      </c>
      <c r="CF56" s="315" t="e" cm="1">
        <f t="array" aca="1" ref="CF56" ca="1">INDIRECT("'"&amp;$A$1&amp;"_DATA'!R"&amp;$A56&amp;"C"&amp;CF$1,FALSE)</f>
        <v>#REF!</v>
      </c>
      <c r="CG56" s="312" t="e" cm="1">
        <f t="array" aca="1" ref="CG56" ca="1">INDIRECT("'"&amp;$A$1&amp;"_DATA'!R"&amp;$A56&amp;"C"&amp;CG$1,FALSE)</f>
        <v>#REF!</v>
      </c>
      <c r="CH56" s="266" t="e">
        <f t="shared" ca="1" si="46"/>
        <v>#REF!</v>
      </c>
      <c r="CI56" s="312" t="e" cm="1">
        <f t="array" aca="1" ref="CI56" ca="1">INDIRECT("'"&amp;$A$1&amp;"_DATA'!R"&amp;$A56&amp;"C"&amp;CI$1,FALSE)</f>
        <v>#REF!</v>
      </c>
      <c r="CJ56" s="267" t="e" cm="1">
        <f t="array" aca="1" ref="CJ56" ca="1">INDIRECT("'"&amp;$A$1&amp;"_DATA'!R"&amp;$A56&amp;"C"&amp;CJ$1,FALSE)</f>
        <v>#REF!</v>
      </c>
      <c r="CK56" s="303" t="e" cm="1">
        <f t="array" aca="1" ref="CK56" ca="1">INDIRECT("'"&amp;$A$1&amp;"_DATA'!R"&amp;$A56&amp;"C"&amp;CK$1,FALSE)</f>
        <v>#REF!</v>
      </c>
      <c r="CL56" s="264" t="e" cm="1">
        <f t="array" aca="1" ref="CL56" ca="1">INDIRECT("'"&amp;$A$1&amp;"_DATA'!R"&amp;$A56&amp;"C"&amp;CL$1,FALSE)</f>
        <v>#REF!</v>
      </c>
      <c r="CM56" s="315" t="e" cm="1">
        <f t="array" aca="1" ref="CM56" ca="1">INDIRECT("'"&amp;$A$1&amp;"_DATA'!R"&amp;$A56&amp;"C"&amp;CM$1,FALSE)</f>
        <v>#REF!</v>
      </c>
      <c r="CN56" s="312" t="e" cm="1">
        <f t="array" aca="1" ref="CN56" ca="1">INDIRECT("'"&amp;$A$1&amp;"_DATA'!R"&amp;$A56&amp;"C"&amp;CN$1,FALSE)</f>
        <v>#REF!</v>
      </c>
      <c r="CO56" s="266" t="e">
        <f t="shared" ca="1" si="47"/>
        <v>#REF!</v>
      </c>
      <c r="CP56" s="312" t="e" cm="1">
        <f t="array" aca="1" ref="CP56" ca="1">INDIRECT("'"&amp;$A$1&amp;"_DATA'!R"&amp;$A56&amp;"C"&amp;CP$1,FALSE)</f>
        <v>#REF!</v>
      </c>
      <c r="CQ56" s="271"/>
      <c r="CR56" s="333"/>
      <c r="CS56" s="768" t="s">
        <v>271</v>
      </c>
      <c r="CT56" s="333"/>
      <c r="CU56" s="768" t="s">
        <v>271</v>
      </c>
      <c r="CV56" s="333"/>
      <c r="CW56" s="768" t="s">
        <v>271</v>
      </c>
      <c r="CX56" s="240"/>
    </row>
    <row r="57" spans="1:102" ht="16.5" outlineLevel="1" x14ac:dyDescent="0.15">
      <c r="A57" s="433"/>
      <c r="B57" s="1964" t="s">
        <v>44</v>
      </c>
      <c r="C57" s="247"/>
      <c r="D57" s="272" t="s">
        <v>45</v>
      </c>
      <c r="E57" s="273" t="s">
        <v>29</v>
      </c>
      <c r="F57" s="274" t="s">
        <v>28</v>
      </c>
      <c r="G57" s="275" t="s">
        <v>30</v>
      </c>
      <c r="H57" s="1983" t="s">
        <v>46</v>
      </c>
      <c r="I57" s="1984"/>
      <c r="J57" s="1985"/>
      <c r="K57" s="272" t="s">
        <v>45</v>
      </c>
      <c r="L57" s="273" t="s">
        <v>29</v>
      </c>
      <c r="M57" s="274" t="s">
        <v>28</v>
      </c>
      <c r="N57" s="275" t="s">
        <v>30</v>
      </c>
      <c r="O57" s="1983" t="s">
        <v>46</v>
      </c>
      <c r="P57" s="1984"/>
      <c r="Q57" s="1985"/>
      <c r="R57" s="272" t="s">
        <v>45</v>
      </c>
      <c r="S57" s="273" t="s">
        <v>29</v>
      </c>
      <c r="T57" s="274" t="s">
        <v>28</v>
      </c>
      <c r="U57" s="275" t="s">
        <v>30</v>
      </c>
      <c r="V57" s="1983" t="s">
        <v>46</v>
      </c>
      <c r="W57" s="1984"/>
      <c r="X57" s="1985"/>
      <c r="Y57" s="1949" t="s">
        <v>144</v>
      </c>
      <c r="Z57" s="1950"/>
      <c r="AA57" s="327" t="s">
        <v>45</v>
      </c>
      <c r="AB57" s="273" t="s">
        <v>29</v>
      </c>
      <c r="AC57" s="274" t="s">
        <v>28</v>
      </c>
      <c r="AD57" s="275" t="s">
        <v>30</v>
      </c>
      <c r="AE57" s="1983" t="s">
        <v>46</v>
      </c>
      <c r="AF57" s="1984"/>
      <c r="AG57" s="1985"/>
      <c r="AH57" s="272" t="s">
        <v>45</v>
      </c>
      <c r="AI57" s="273" t="s">
        <v>29</v>
      </c>
      <c r="AJ57" s="274" t="s">
        <v>28</v>
      </c>
      <c r="AK57" s="275" t="s">
        <v>30</v>
      </c>
      <c r="AL57" s="1983" t="s">
        <v>46</v>
      </c>
      <c r="AM57" s="1984"/>
      <c r="AN57" s="1985"/>
      <c r="AO57" s="272" t="s">
        <v>45</v>
      </c>
      <c r="AP57" s="273" t="s">
        <v>29</v>
      </c>
      <c r="AQ57" s="274" t="s">
        <v>28</v>
      </c>
      <c r="AR57" s="275" t="s">
        <v>30</v>
      </c>
      <c r="AS57" s="1983" t="s">
        <v>46</v>
      </c>
      <c r="AT57" s="1984"/>
      <c r="AU57" s="1985"/>
      <c r="AV57" s="1949" t="s">
        <v>144</v>
      </c>
      <c r="AW57" s="1950"/>
      <c r="AX57" s="1949" t="s">
        <v>144</v>
      </c>
      <c r="AY57" s="1950"/>
      <c r="AZ57" s="272" t="s">
        <v>45</v>
      </c>
      <c r="BA57" s="273" t="s">
        <v>29</v>
      </c>
      <c r="BB57" s="274" t="s">
        <v>28</v>
      </c>
      <c r="BC57" s="275" t="s">
        <v>30</v>
      </c>
      <c r="BD57" s="1983" t="s">
        <v>46</v>
      </c>
      <c r="BE57" s="1984"/>
      <c r="BF57" s="1985"/>
      <c r="BG57" s="272" t="s">
        <v>45</v>
      </c>
      <c r="BH57" s="273" t="s">
        <v>29</v>
      </c>
      <c r="BI57" s="274" t="s">
        <v>28</v>
      </c>
      <c r="BJ57" s="275" t="s">
        <v>30</v>
      </c>
      <c r="BK57" s="1983" t="s">
        <v>46</v>
      </c>
      <c r="BL57" s="1984"/>
      <c r="BM57" s="1985"/>
      <c r="BN57" s="272" t="s">
        <v>45</v>
      </c>
      <c r="BO57" s="273" t="s">
        <v>29</v>
      </c>
      <c r="BP57" s="274" t="s">
        <v>28</v>
      </c>
      <c r="BQ57" s="275" t="s">
        <v>30</v>
      </c>
      <c r="BR57" s="1983" t="s">
        <v>46</v>
      </c>
      <c r="BS57" s="1984"/>
      <c r="BT57" s="1985"/>
      <c r="BU57" s="1949" t="s">
        <v>144</v>
      </c>
      <c r="BV57" s="1950"/>
      <c r="BW57" s="272" t="s">
        <v>45</v>
      </c>
      <c r="BX57" s="273" t="s">
        <v>29</v>
      </c>
      <c r="BY57" s="274" t="s">
        <v>28</v>
      </c>
      <c r="BZ57" s="275" t="s">
        <v>30</v>
      </c>
      <c r="CA57" s="1983" t="s">
        <v>46</v>
      </c>
      <c r="CB57" s="1984"/>
      <c r="CC57" s="1985"/>
      <c r="CD57" s="272" t="s">
        <v>45</v>
      </c>
      <c r="CE57" s="273" t="s">
        <v>29</v>
      </c>
      <c r="CF57" s="274" t="s">
        <v>28</v>
      </c>
      <c r="CG57" s="275" t="s">
        <v>30</v>
      </c>
      <c r="CH57" s="1983" t="s">
        <v>46</v>
      </c>
      <c r="CI57" s="1984"/>
      <c r="CJ57" s="1985"/>
      <c r="CK57" s="272" t="s">
        <v>45</v>
      </c>
      <c r="CL57" s="273" t="s">
        <v>29</v>
      </c>
      <c r="CM57" s="274" t="s">
        <v>28</v>
      </c>
      <c r="CN57" s="275" t="s">
        <v>30</v>
      </c>
      <c r="CO57" s="1983" t="s">
        <v>46</v>
      </c>
      <c r="CP57" s="1984"/>
      <c r="CQ57" s="1985"/>
      <c r="CR57" s="1949" t="s">
        <v>144</v>
      </c>
      <c r="CS57" s="1950"/>
      <c r="CT57" s="1949" t="s">
        <v>144</v>
      </c>
      <c r="CU57" s="1950"/>
      <c r="CV57" s="1945" t="s">
        <v>144</v>
      </c>
      <c r="CW57" s="1946"/>
      <c r="CX57" s="240"/>
    </row>
    <row r="58" spans="1:102" ht="16.5" outlineLevel="1" x14ac:dyDescent="0.15">
      <c r="A58" s="433"/>
      <c r="B58" s="1965"/>
      <c r="C58" s="276" t="s">
        <v>32</v>
      </c>
      <c r="D58" s="277">
        <f ca="1">10-COUNTIF(F37:F46,"")-COUNTIF(F37:F46,0)-COUNTIF(E37:E46,"カウント外")</f>
        <v>10</v>
      </c>
      <c r="E58" s="762" t="e">
        <f ca="1">IF(F108&lt;&gt;0,ROUNDDOWN(G108/F108,4),"")</f>
        <v>#REF!</v>
      </c>
      <c r="F58" s="279" t="e">
        <f ca="1">SUM(G37:G46)</f>
        <v>#REF!</v>
      </c>
      <c r="G58" s="280" t="e">
        <f ca="1">SUM(I37:I46)</f>
        <v>#REF!</v>
      </c>
      <c r="H58" s="1958" t="s">
        <v>47</v>
      </c>
      <c r="I58" s="1977" t="e">
        <f ca="1">IF(F61&lt;&gt;0,ROUNDDOWN(F62/F61,4),0)</f>
        <v>#REF!</v>
      </c>
      <c r="J58" s="1978"/>
      <c r="K58" s="277">
        <f ca="1">10-COUNTIF(M37:M46,"")-COUNTIF(M37:M46,0)-COUNTIF(L37:L46,"カウント外")</f>
        <v>10</v>
      </c>
      <c r="L58" s="762" t="e">
        <f ca="1">IF(M108&lt;&gt;0,ROUNDDOWN(N108/M108,4),"")</f>
        <v>#REF!</v>
      </c>
      <c r="M58" s="279" t="e">
        <f ca="1">SUM(N37:N46)</f>
        <v>#REF!</v>
      </c>
      <c r="N58" s="280" t="e">
        <f ca="1">SUM(P37:P46)</f>
        <v>#REF!</v>
      </c>
      <c r="O58" s="1958" t="s">
        <v>47</v>
      </c>
      <c r="P58" s="1977" t="e">
        <f ca="1">IF(M61&lt;&gt;0,ROUNDDOWN(M62/M61,4),0)</f>
        <v>#REF!</v>
      </c>
      <c r="Q58" s="1978"/>
      <c r="R58" s="277">
        <f ca="1">10-COUNTIF(T37:T46,"")-COUNTIF(T37:T46,0)-COUNTIF(S37:S46,"カウント外")</f>
        <v>10</v>
      </c>
      <c r="S58" s="762" t="e">
        <f ca="1">IF(T108&lt;&gt;0,ROUNDDOWN(U108/T108,4),"")</f>
        <v>#REF!</v>
      </c>
      <c r="T58" s="279" t="e">
        <f ca="1">SUM(U37:U46)</f>
        <v>#REF!</v>
      </c>
      <c r="U58" s="280" t="e">
        <f ca="1">SUM(W37:W46)</f>
        <v>#REF!</v>
      </c>
      <c r="V58" s="1958" t="s">
        <v>47</v>
      </c>
      <c r="W58" s="1977" t="e">
        <f ca="1">IF(T61&lt;&gt;0,ROUNDDOWN(T62/T61,4),0)</f>
        <v>#REF!</v>
      </c>
      <c r="X58" s="1978"/>
      <c r="Y58" s="321" t="s">
        <v>145</v>
      </c>
      <c r="Z58" s="770" t="e">
        <f ca="1">SUMIF(D$26:X$26,Y37,D108:X108)</f>
        <v>#REF!</v>
      </c>
      <c r="AA58" s="277">
        <f ca="1">10-COUNTIF(AC37:AC46,"")-COUNTIF(AC37:AC46,0)-COUNTIF(AB37:AB46,"カウント外")</f>
        <v>10</v>
      </c>
      <c r="AB58" s="762" t="e">
        <f ca="1">IF(AC108&lt;&gt;0,ROUNDDOWN(AD108/AC108,4),"")</f>
        <v>#REF!</v>
      </c>
      <c r="AC58" s="279" t="e">
        <f ca="1">SUM(AD37:AD46)</f>
        <v>#REF!</v>
      </c>
      <c r="AD58" s="280" t="e">
        <f ca="1">SUM(AF37:AF46)</f>
        <v>#REF!</v>
      </c>
      <c r="AE58" s="1958" t="s">
        <v>47</v>
      </c>
      <c r="AF58" s="1977" t="e">
        <f ca="1">IF(AC61&lt;&gt;0,ROUNDDOWN(AC62/AC61,4),0)</f>
        <v>#REF!</v>
      </c>
      <c r="AG58" s="1978"/>
      <c r="AH58" s="277">
        <f ca="1">10-COUNTIF(AJ37:AJ46,"")-COUNTIF(AJ37:AJ46,0)-COUNTIF(AI37:AI46,"カウント外")</f>
        <v>10</v>
      </c>
      <c r="AI58" s="762" t="e">
        <f ca="1">IF(AJ108&lt;&gt;0,ROUNDDOWN(AK108/AJ108,4),"")</f>
        <v>#REF!</v>
      </c>
      <c r="AJ58" s="279" t="e">
        <f ca="1">SUM(AK37:AK46)</f>
        <v>#REF!</v>
      </c>
      <c r="AK58" s="280" t="e">
        <f ca="1">SUM(AM37:AM46)</f>
        <v>#REF!</v>
      </c>
      <c r="AL58" s="1958" t="s">
        <v>47</v>
      </c>
      <c r="AM58" s="1977" t="e">
        <f ca="1">IF(AJ61&lt;&gt;0,ROUNDDOWN(AJ62/AJ61,4),0)</f>
        <v>#REF!</v>
      </c>
      <c r="AN58" s="1978"/>
      <c r="AO58" s="277">
        <f ca="1">10-COUNTIF(AQ37:AQ46,"")-COUNTIF(AQ37:AQ46,0)-COUNTIF(AP37:AP46,"カウント外")</f>
        <v>10</v>
      </c>
      <c r="AP58" s="762" t="e">
        <f ca="1">IF(AQ108&lt;&gt;0,ROUNDDOWN(AR108/AQ108,4),"")</f>
        <v>#REF!</v>
      </c>
      <c r="AQ58" s="279" t="e">
        <f ca="1">SUM(AR37:AR46)</f>
        <v>#REF!</v>
      </c>
      <c r="AR58" s="280" t="e">
        <f ca="1">SUM(AT37:AT46)</f>
        <v>#REF!</v>
      </c>
      <c r="AS58" s="1958" t="s">
        <v>47</v>
      </c>
      <c r="AT58" s="1977" t="e">
        <f ca="1">IF(AQ61&lt;&gt;0,ROUNDDOWN(AQ62/AQ61,4),0)</f>
        <v>#REF!</v>
      </c>
      <c r="AU58" s="1978"/>
      <c r="AV58" s="321" t="s">
        <v>145</v>
      </c>
      <c r="AW58" s="770" t="e">
        <f ca="1">SUMIF(AA$26:AU$26,AV37,AA108:AU108)</f>
        <v>#REF!</v>
      </c>
      <c r="AX58" s="321" t="s">
        <v>145</v>
      </c>
      <c r="AY58" s="342" t="e">
        <f ca="1">Z58+AW58</f>
        <v>#REF!</v>
      </c>
      <c r="AZ58" s="277">
        <f ca="1">10-COUNTIF(BB37:BB46,"")-COUNTIF(BB37:BB46,0)-COUNTIF(BA37:BA46,"カウント外")</f>
        <v>10</v>
      </c>
      <c r="BA58" s="762" t="e">
        <f ca="1">IF(BB108&lt;&gt;0,ROUNDDOWN(BC108/BB108,4),"")</f>
        <v>#REF!</v>
      </c>
      <c r="BB58" s="279" t="e">
        <f ca="1">SUM(BC37:BC46)</f>
        <v>#REF!</v>
      </c>
      <c r="BC58" s="280" t="e">
        <f ca="1">SUM(BE37:BE46)</f>
        <v>#REF!</v>
      </c>
      <c r="BD58" s="1958" t="s">
        <v>47</v>
      </c>
      <c r="BE58" s="1977" t="e">
        <f ca="1">IF(BB61&lt;&gt;0,ROUNDDOWN(BB62/BB61,4),0)</f>
        <v>#REF!</v>
      </c>
      <c r="BF58" s="1978"/>
      <c r="BG58" s="277">
        <f ca="1">10-COUNTIF(BI37:BI46,"")-COUNTIF(BI37:BI46,0)-COUNTIF(BH37:BH46,"カウント外")</f>
        <v>10</v>
      </c>
      <c r="BH58" s="762" t="e">
        <f ca="1">IF(BI108&lt;&gt;0,ROUNDDOWN(BJ108/BI108,4),"")</f>
        <v>#REF!</v>
      </c>
      <c r="BI58" s="279" t="e">
        <f ca="1">SUM(BJ37:BJ46)</f>
        <v>#REF!</v>
      </c>
      <c r="BJ58" s="280" t="e">
        <f ca="1">SUM(BL37:BL46)</f>
        <v>#REF!</v>
      </c>
      <c r="BK58" s="1958" t="s">
        <v>47</v>
      </c>
      <c r="BL58" s="1977" t="e">
        <f ca="1">IF(BI61&lt;&gt;0,ROUNDDOWN(BI62/BI61,4),0)</f>
        <v>#REF!</v>
      </c>
      <c r="BM58" s="1978"/>
      <c r="BN58" s="277">
        <f ca="1">10-COUNTIF(BP37:BP46,"")-COUNTIF(BP37:BP46,0)-COUNTIF(BO37:BO46,"カウント外")</f>
        <v>10</v>
      </c>
      <c r="BO58" s="762" t="e">
        <f ca="1">IF(BP108&lt;&gt;0,ROUNDDOWN(BQ108/BP108,4),"")</f>
        <v>#REF!</v>
      </c>
      <c r="BP58" s="279" t="e">
        <f ca="1">SUM(BQ37:BQ46)</f>
        <v>#REF!</v>
      </c>
      <c r="BQ58" s="280" t="e">
        <f ca="1">SUM(BS37:BS46)</f>
        <v>#REF!</v>
      </c>
      <c r="BR58" s="1958" t="s">
        <v>47</v>
      </c>
      <c r="BS58" s="1977" t="e">
        <f ca="1">IF(BP61&lt;&gt;0,ROUNDDOWN(BP62/BP61,4),0)</f>
        <v>#REF!</v>
      </c>
      <c r="BT58" s="1978"/>
      <c r="BU58" s="321" t="s">
        <v>145</v>
      </c>
      <c r="BV58" s="770" t="e">
        <f ca="1">SUMIF(AZ$26:BT$26,BU37,AZ108:BT108)</f>
        <v>#REF!</v>
      </c>
      <c r="BW58" s="277">
        <f ca="1">10-COUNTIF(BY37:BY46,"")-COUNTIF(BY37:BY46,0)-COUNTIF(BX37:BX46,"カウント外")</f>
        <v>10</v>
      </c>
      <c r="BX58" s="762" t="e">
        <f ca="1">IF(BY108&lt;&gt;0,ROUNDDOWN(BZ108/BY108,4),"")</f>
        <v>#REF!</v>
      </c>
      <c r="BY58" s="279" t="e">
        <f ca="1">SUM(BZ37:BZ46)</f>
        <v>#REF!</v>
      </c>
      <c r="BZ58" s="280" t="e">
        <f ca="1">SUM(CB37:CB46)</f>
        <v>#REF!</v>
      </c>
      <c r="CA58" s="1958" t="s">
        <v>47</v>
      </c>
      <c r="CB58" s="1977" t="e">
        <f ca="1">IF(BY61&lt;&gt;0,ROUNDDOWN(BY62/BY61,4),0)</f>
        <v>#REF!</v>
      </c>
      <c r="CC58" s="1978"/>
      <c r="CD58" s="277">
        <f ca="1">10-COUNTIF(CF37:CF46,"")-COUNTIF(CF37:CF46,0)-COUNTIF(CE37:CE46,"カウント外")</f>
        <v>10</v>
      </c>
      <c r="CE58" s="762" t="e">
        <f ca="1">IF(CF108&lt;&gt;0,ROUNDDOWN(CG108/CF108,4),"")</f>
        <v>#REF!</v>
      </c>
      <c r="CF58" s="279" t="e">
        <f ca="1">SUM(CG37:CG46)</f>
        <v>#REF!</v>
      </c>
      <c r="CG58" s="280" t="e">
        <f ca="1">SUM(CI37:CI46)</f>
        <v>#REF!</v>
      </c>
      <c r="CH58" s="1958" t="s">
        <v>47</v>
      </c>
      <c r="CI58" s="1977" t="e">
        <f ca="1">IF(CF61&lt;&gt;0,ROUNDDOWN(CF62/CF61,4),0)</f>
        <v>#REF!</v>
      </c>
      <c r="CJ58" s="1978"/>
      <c r="CK58" s="277">
        <f ca="1">10-COUNTIF(CM37:CM46,"")-COUNTIF(CM37:CM46,0)-COUNTIF(CL37:CL46,"カウント外")</f>
        <v>10</v>
      </c>
      <c r="CL58" s="762" t="e">
        <f ca="1">IF(CM108&lt;&gt;0,ROUNDDOWN(CN108/CM108,4),"")</f>
        <v>#REF!</v>
      </c>
      <c r="CM58" s="279" t="e">
        <f ca="1">SUM(CN37:CN46)</f>
        <v>#REF!</v>
      </c>
      <c r="CN58" s="280" t="e">
        <f ca="1">SUM(CP37:CP46)</f>
        <v>#REF!</v>
      </c>
      <c r="CO58" s="1958" t="s">
        <v>47</v>
      </c>
      <c r="CP58" s="1977" t="e">
        <f ca="1">IF(CM61&lt;&gt;0,ROUNDDOWN(CM62/CM61,4),0)</f>
        <v>#REF!</v>
      </c>
      <c r="CQ58" s="1978"/>
      <c r="CR58" s="321" t="s">
        <v>145</v>
      </c>
      <c r="CS58" s="770" t="e">
        <f ca="1">SUMIF(BW$26:CQ$26,CR37,BW108:CQ108)</f>
        <v>#REF!</v>
      </c>
      <c r="CT58" s="321" t="s">
        <v>145</v>
      </c>
      <c r="CU58" s="342" t="e">
        <f ca="1">BV58+CS58</f>
        <v>#REF!</v>
      </c>
      <c r="CV58" s="321" t="s">
        <v>145</v>
      </c>
      <c r="CW58" s="342" t="e">
        <f ca="1">AY58+CU58</f>
        <v>#REF!</v>
      </c>
      <c r="CX58" s="240"/>
    </row>
    <row r="59" spans="1:102" ht="16.5" outlineLevel="1" x14ac:dyDescent="0.15">
      <c r="A59" s="433"/>
      <c r="B59" s="1966"/>
      <c r="C59" s="281" t="s">
        <v>43</v>
      </c>
      <c r="D59" s="282">
        <f ca="1">10-COUNTIF(F47:F56,"")-COUNTIF(F47:F56,0)-COUNTIF(E47:E56,"カウント外")</f>
        <v>10</v>
      </c>
      <c r="E59" s="762" t="e">
        <f ca="1">IF(F109&lt;&gt;0,ROUNDDOWN(G109/F109,4),"")</f>
        <v>#REF!</v>
      </c>
      <c r="F59" s="283" t="e">
        <f ca="1">SUM(G47:G56)</f>
        <v>#REF!</v>
      </c>
      <c r="G59" s="284" t="e">
        <f ca="1">SUM(I47:I56)</f>
        <v>#REF!</v>
      </c>
      <c r="H59" s="1981"/>
      <c r="I59" s="1979"/>
      <c r="J59" s="1980"/>
      <c r="K59" s="282">
        <f ca="1">10-COUNTIF(M47:M56,"")-COUNTIF(M47:M56,0)-COUNTIF(L47:L56,"カウント外")</f>
        <v>10</v>
      </c>
      <c r="L59" s="762" t="e">
        <f ca="1">IF(M109&lt;&gt;0,ROUNDDOWN(N109/M109,4),"")</f>
        <v>#REF!</v>
      </c>
      <c r="M59" s="283" t="e">
        <f ca="1">SUM(N47:N56)</f>
        <v>#REF!</v>
      </c>
      <c r="N59" s="284" t="e">
        <f ca="1">SUM(P47:P56)</f>
        <v>#REF!</v>
      </c>
      <c r="O59" s="1981"/>
      <c r="P59" s="1979"/>
      <c r="Q59" s="1980"/>
      <c r="R59" s="282">
        <f ca="1">10-COUNTIF(T47:T56,"")-COUNTIF(T47:T56,0)-COUNTIF(S47:S56,"カウント外")</f>
        <v>10</v>
      </c>
      <c r="S59" s="762" t="e">
        <f ca="1">IF(T109&lt;&gt;0,ROUNDDOWN(U109/T109,4),"")</f>
        <v>#REF!</v>
      </c>
      <c r="T59" s="283" t="e">
        <f ca="1">SUM(U47:U56)</f>
        <v>#REF!</v>
      </c>
      <c r="U59" s="284" t="e">
        <f ca="1">SUM(W47:W56)</f>
        <v>#REF!</v>
      </c>
      <c r="V59" s="1981"/>
      <c r="W59" s="1992"/>
      <c r="X59" s="1980"/>
      <c r="Y59" s="323" t="s">
        <v>146</v>
      </c>
      <c r="Z59" s="769" t="e">
        <f ca="1">SUMIF(D$26:X$26,Y37,D109:X109)</f>
        <v>#REF!</v>
      </c>
      <c r="AA59" s="282">
        <f ca="1">10-COUNTIF(AC47:AC56,"")-COUNTIF(AC47:AC56,0)-COUNTIF(AB47:AB56,"カウント外")</f>
        <v>10</v>
      </c>
      <c r="AB59" s="762" t="e">
        <f ca="1">IF(AC109&lt;&gt;0,ROUNDDOWN(AD109/AC109,4),"")</f>
        <v>#REF!</v>
      </c>
      <c r="AC59" s="283" t="e">
        <f ca="1">SUM(AD47:AD56)</f>
        <v>#REF!</v>
      </c>
      <c r="AD59" s="284" t="e">
        <f ca="1">SUM(AF47:AF56)</f>
        <v>#REF!</v>
      </c>
      <c r="AE59" s="1981"/>
      <c r="AF59" s="1979"/>
      <c r="AG59" s="1980"/>
      <c r="AH59" s="282">
        <f ca="1">10-COUNTIF(AJ47:AJ56,"")-COUNTIF(AJ47:AJ56,0)-COUNTIF(AI47:AI56,"カウント外")</f>
        <v>10</v>
      </c>
      <c r="AI59" s="762" t="e">
        <f ca="1">IF(AJ109&lt;&gt;0,ROUNDDOWN(AK109/AJ109,4),"")</f>
        <v>#REF!</v>
      </c>
      <c r="AJ59" s="283" t="e">
        <f ca="1">SUM(AK47:AK56)</f>
        <v>#REF!</v>
      </c>
      <c r="AK59" s="284" t="e">
        <f ca="1">SUM(AM47:AM56)</f>
        <v>#REF!</v>
      </c>
      <c r="AL59" s="1981"/>
      <c r="AM59" s="1979"/>
      <c r="AN59" s="1980"/>
      <c r="AO59" s="282">
        <f ca="1">10-COUNTIF(AQ47:AQ56,"")-COUNTIF(AQ47:AQ56,0)-COUNTIF(AP47:AP56,"カウント外")</f>
        <v>10</v>
      </c>
      <c r="AP59" s="762" t="e">
        <f ca="1">IF(AQ109&lt;&gt;0,ROUNDDOWN(AR109/AQ109,4),"")</f>
        <v>#REF!</v>
      </c>
      <c r="AQ59" s="283" t="e">
        <f ca="1">SUM(AR47:AR56)</f>
        <v>#REF!</v>
      </c>
      <c r="AR59" s="284" t="e">
        <f ca="1">SUM(AT47:AT56)</f>
        <v>#REF!</v>
      </c>
      <c r="AS59" s="1981"/>
      <c r="AT59" s="1979"/>
      <c r="AU59" s="1980"/>
      <c r="AV59" s="323" t="s">
        <v>146</v>
      </c>
      <c r="AW59" s="769" t="e">
        <f ca="1">SUMIF(AA$26:AU$26,AV37,AA109:AU109)</f>
        <v>#REF!</v>
      </c>
      <c r="AX59" s="323" t="s">
        <v>146</v>
      </c>
      <c r="AY59" s="771" t="e">
        <f ca="1">Z59+AW59</f>
        <v>#REF!</v>
      </c>
      <c r="AZ59" s="282">
        <f ca="1">10-COUNTIF(BB47:BB56,"")-COUNTIF(BB47:BB56,0)-COUNTIF(BA47:BA56,"カウント外")</f>
        <v>10</v>
      </c>
      <c r="BA59" s="762" t="e">
        <f ca="1">IF(BB109&lt;&gt;0,ROUNDDOWN(BC109/BB109,4),"")</f>
        <v>#REF!</v>
      </c>
      <c r="BB59" s="283" t="e">
        <f ca="1">SUM(BC47:BC56)</f>
        <v>#REF!</v>
      </c>
      <c r="BC59" s="284" t="e">
        <f ca="1">SUM(BE47:BE56)</f>
        <v>#REF!</v>
      </c>
      <c r="BD59" s="1981"/>
      <c r="BE59" s="1979"/>
      <c r="BF59" s="1980"/>
      <c r="BG59" s="282">
        <f ca="1">10-COUNTIF(BI47:BI56,"")-COUNTIF(BI47:BI56,0)-COUNTIF(BH47:BH56,"カウント外")</f>
        <v>10</v>
      </c>
      <c r="BH59" s="762" t="e">
        <f ca="1">IF(BI109&lt;&gt;0,ROUNDDOWN(BJ109/BI109,4),"")</f>
        <v>#REF!</v>
      </c>
      <c r="BI59" s="283" t="e">
        <f ca="1">SUM(BJ47:BJ56)</f>
        <v>#REF!</v>
      </c>
      <c r="BJ59" s="284" t="e">
        <f ca="1">SUM(BL47:BL56)</f>
        <v>#REF!</v>
      </c>
      <c r="BK59" s="1981"/>
      <c r="BL59" s="1979"/>
      <c r="BM59" s="1980"/>
      <c r="BN59" s="282">
        <f ca="1">10-COUNTIF(BP47:BP56,"")-COUNTIF(BP47:BP56,0)-COUNTIF(BO47:BO56,"カウント外")</f>
        <v>10</v>
      </c>
      <c r="BO59" s="762" t="e">
        <f ca="1">IF(BP109&lt;&gt;0,ROUNDDOWN(BQ109/BP109,4),"")</f>
        <v>#REF!</v>
      </c>
      <c r="BP59" s="283" t="e">
        <f ca="1">SUM(BQ47:BQ56)</f>
        <v>#REF!</v>
      </c>
      <c r="BQ59" s="284" t="e">
        <f ca="1">SUM(BS47:BS56)</f>
        <v>#REF!</v>
      </c>
      <c r="BR59" s="1981"/>
      <c r="BS59" s="1979"/>
      <c r="BT59" s="1980"/>
      <c r="BU59" s="323" t="s">
        <v>146</v>
      </c>
      <c r="BV59" s="769" t="e">
        <f ca="1">SUMIF(AZ$26:BT$26,BU37,AZ109:BT109)</f>
        <v>#REF!</v>
      </c>
      <c r="BW59" s="282">
        <f ca="1">10-COUNTIF(BY47:BY56,"")-COUNTIF(BY47:BY56,0)-COUNTIF(BX47:BX56,"カウント外")</f>
        <v>10</v>
      </c>
      <c r="BX59" s="762" t="e">
        <f ca="1">IF(BY109&lt;&gt;0,ROUNDDOWN(BZ109/BY109,4),"")</f>
        <v>#REF!</v>
      </c>
      <c r="BY59" s="283" t="e">
        <f ca="1">SUM(BZ47:BZ56)</f>
        <v>#REF!</v>
      </c>
      <c r="BZ59" s="284" t="e">
        <f ca="1">SUM(CB47:CB56)</f>
        <v>#REF!</v>
      </c>
      <c r="CA59" s="1981"/>
      <c r="CB59" s="1979"/>
      <c r="CC59" s="1980"/>
      <c r="CD59" s="282">
        <f ca="1">10-COUNTIF(CF47:CF56,"")-COUNTIF(CF47:CF56,0)-COUNTIF(CE47:CE56,"カウント外")</f>
        <v>10</v>
      </c>
      <c r="CE59" s="762" t="e">
        <f ca="1">IF(CF109&lt;&gt;0,ROUNDDOWN(CG109/CF109,4),"")</f>
        <v>#REF!</v>
      </c>
      <c r="CF59" s="283" t="e">
        <f ca="1">SUM(CG47:CG56)</f>
        <v>#REF!</v>
      </c>
      <c r="CG59" s="284" t="e">
        <f ca="1">SUM(CI47:CI56)</f>
        <v>#REF!</v>
      </c>
      <c r="CH59" s="1981"/>
      <c r="CI59" s="1979"/>
      <c r="CJ59" s="1980"/>
      <c r="CK59" s="282">
        <f ca="1">10-COUNTIF(CM47:CM56,"")-COUNTIF(CM47:CM56,0)-COUNTIF(CL47:CL56,"カウント外")</f>
        <v>10</v>
      </c>
      <c r="CL59" s="762" t="e">
        <f ca="1">IF(CM109&lt;&gt;0,ROUNDDOWN(CN109/CM109,4),"")</f>
        <v>#REF!</v>
      </c>
      <c r="CM59" s="283" t="e">
        <f ca="1">SUM(CN47:CN56)</f>
        <v>#REF!</v>
      </c>
      <c r="CN59" s="284" t="e">
        <f ca="1">SUM(CP47:CP56)</f>
        <v>#REF!</v>
      </c>
      <c r="CO59" s="1981"/>
      <c r="CP59" s="1979"/>
      <c r="CQ59" s="1980"/>
      <c r="CR59" s="323" t="s">
        <v>146</v>
      </c>
      <c r="CS59" s="769" t="e">
        <f ca="1">SUMIF(BW$26:CQ$26,CR37,BW109:CQ109)</f>
        <v>#REF!</v>
      </c>
      <c r="CT59" s="323" t="s">
        <v>146</v>
      </c>
      <c r="CU59" s="771" t="e">
        <f ca="1">BV59+CS59</f>
        <v>#REF!</v>
      </c>
      <c r="CV59" s="323" t="s">
        <v>146</v>
      </c>
      <c r="CW59" s="771" t="e">
        <f ca="1">AY59+CU59</f>
        <v>#REF!</v>
      </c>
      <c r="CX59" s="240"/>
    </row>
    <row r="60" spans="1:102" ht="16.5" outlineLevel="1" x14ac:dyDescent="0.15">
      <c r="A60" s="433"/>
      <c r="B60" s="1967"/>
      <c r="C60" s="285" t="s">
        <v>48</v>
      </c>
      <c r="D60" s="286">
        <f ca="1">D59-D58</f>
        <v>0</v>
      </c>
      <c r="E60" s="287"/>
      <c r="F60" s="288" t="e">
        <f ca="1">F59-F58</f>
        <v>#REF!</v>
      </c>
      <c r="G60" s="289" t="e">
        <f ca="1">G59-G58</f>
        <v>#REF!</v>
      </c>
      <c r="H60" s="1974"/>
      <c r="I60" s="1986"/>
      <c r="J60" s="1987"/>
      <c r="K60" s="286">
        <f ca="1">K59-K58</f>
        <v>0</v>
      </c>
      <c r="L60" s="287"/>
      <c r="M60" s="288" t="e">
        <f ca="1">M59-M58</f>
        <v>#REF!</v>
      </c>
      <c r="N60" s="289" t="e">
        <f ca="1">N59-N58</f>
        <v>#REF!</v>
      </c>
      <c r="O60" s="1955" t="e">
        <f ca="1">P58-I58</f>
        <v>#REF!</v>
      </c>
      <c r="P60" s="1956"/>
      <c r="Q60" s="1957"/>
      <c r="R60" s="286">
        <f ca="1">R59-R58</f>
        <v>0</v>
      </c>
      <c r="S60" s="287"/>
      <c r="T60" s="288" t="e">
        <f ca="1">T59-T58</f>
        <v>#REF!</v>
      </c>
      <c r="U60" s="289" t="e">
        <f ca="1">U59-U58</f>
        <v>#REF!</v>
      </c>
      <c r="V60" s="1955" t="e">
        <f ca="1">W58-P58</f>
        <v>#REF!</v>
      </c>
      <c r="W60" s="1956"/>
      <c r="X60" s="1957"/>
      <c r="Y60" s="333"/>
      <c r="Z60" s="768" t="s">
        <v>271</v>
      </c>
      <c r="AA60" s="286">
        <f ca="1">AA59-AA58</f>
        <v>0</v>
      </c>
      <c r="AB60" s="287"/>
      <c r="AC60" s="288" t="e">
        <f ca="1">AC59-AC58</f>
        <v>#REF!</v>
      </c>
      <c r="AD60" s="289" t="e">
        <f ca="1">AD59-AD58</f>
        <v>#REF!</v>
      </c>
      <c r="AE60" s="1955" t="e">
        <f ca="1">AF58-W58</f>
        <v>#REF!</v>
      </c>
      <c r="AF60" s="1956"/>
      <c r="AG60" s="1957"/>
      <c r="AH60" s="286">
        <f ca="1">AH59-AH58</f>
        <v>0</v>
      </c>
      <c r="AI60" s="287"/>
      <c r="AJ60" s="288" t="e">
        <f ca="1">AJ59-AJ58</f>
        <v>#REF!</v>
      </c>
      <c r="AK60" s="289" t="e">
        <f ca="1">AK59-AK58</f>
        <v>#REF!</v>
      </c>
      <c r="AL60" s="1955" t="e">
        <f ca="1">AM58-AF58</f>
        <v>#REF!</v>
      </c>
      <c r="AM60" s="1956"/>
      <c r="AN60" s="1957"/>
      <c r="AO60" s="286">
        <f ca="1">AO59-AO58</f>
        <v>0</v>
      </c>
      <c r="AP60" s="287"/>
      <c r="AQ60" s="288" t="e">
        <f ca="1">AQ59-AQ58</f>
        <v>#REF!</v>
      </c>
      <c r="AR60" s="289" t="e">
        <f ca="1">AR59-AR58</f>
        <v>#REF!</v>
      </c>
      <c r="AS60" s="1955" t="e">
        <f ca="1">AT58-AM58</f>
        <v>#REF!</v>
      </c>
      <c r="AT60" s="1956"/>
      <c r="AU60" s="1957"/>
      <c r="AV60" s="333"/>
      <c r="AW60" s="768" t="s">
        <v>271</v>
      </c>
      <c r="AX60" s="333"/>
      <c r="AY60" s="768" t="s">
        <v>271</v>
      </c>
      <c r="AZ60" s="286">
        <f ca="1">AZ59-AZ58</f>
        <v>0</v>
      </c>
      <c r="BA60" s="287"/>
      <c r="BB60" s="288" t="e">
        <f ca="1">BB59-BB58</f>
        <v>#REF!</v>
      </c>
      <c r="BC60" s="289" t="e">
        <f ca="1">BC59-BC58</f>
        <v>#REF!</v>
      </c>
      <c r="BD60" s="1955" t="e">
        <f ca="1">BE58-AT58</f>
        <v>#REF!</v>
      </c>
      <c r="BE60" s="1956"/>
      <c r="BF60" s="1957"/>
      <c r="BG60" s="286">
        <f ca="1">BG59-BG58</f>
        <v>0</v>
      </c>
      <c r="BH60" s="287"/>
      <c r="BI60" s="288" t="e">
        <f ca="1">BI59-BI58</f>
        <v>#REF!</v>
      </c>
      <c r="BJ60" s="289" t="e">
        <f ca="1">BJ59-BJ58</f>
        <v>#REF!</v>
      </c>
      <c r="BK60" s="1955" t="e">
        <f ca="1">BL58-BE58</f>
        <v>#REF!</v>
      </c>
      <c r="BL60" s="1956"/>
      <c r="BM60" s="1957"/>
      <c r="BN60" s="286">
        <f ca="1">BN59-BN58</f>
        <v>0</v>
      </c>
      <c r="BO60" s="287"/>
      <c r="BP60" s="288" t="e">
        <f ca="1">BP59-BP58</f>
        <v>#REF!</v>
      </c>
      <c r="BQ60" s="289" t="e">
        <f ca="1">BQ59-BQ58</f>
        <v>#REF!</v>
      </c>
      <c r="BR60" s="1955" t="e">
        <f ca="1">BS58-BL58</f>
        <v>#REF!</v>
      </c>
      <c r="BS60" s="1956"/>
      <c r="BT60" s="1957"/>
      <c r="BU60" s="333"/>
      <c r="BV60" s="768" t="s">
        <v>271</v>
      </c>
      <c r="BW60" s="286">
        <f ca="1">BW59-BW58</f>
        <v>0</v>
      </c>
      <c r="BX60" s="287"/>
      <c r="BY60" s="288" t="e">
        <f ca="1">BY59-BY58</f>
        <v>#REF!</v>
      </c>
      <c r="BZ60" s="289" t="e">
        <f ca="1">BZ59-BZ58</f>
        <v>#REF!</v>
      </c>
      <c r="CA60" s="1955" t="e">
        <f ca="1">CB58-BS58</f>
        <v>#REF!</v>
      </c>
      <c r="CB60" s="1956"/>
      <c r="CC60" s="1957"/>
      <c r="CD60" s="286">
        <f ca="1">CD59-CD58</f>
        <v>0</v>
      </c>
      <c r="CE60" s="287"/>
      <c r="CF60" s="288" t="e">
        <f ca="1">CF59-CF58</f>
        <v>#REF!</v>
      </c>
      <c r="CG60" s="289" t="e">
        <f ca="1">CG59-CG58</f>
        <v>#REF!</v>
      </c>
      <c r="CH60" s="1955" t="e">
        <f ca="1">CI58-CB58</f>
        <v>#REF!</v>
      </c>
      <c r="CI60" s="1956"/>
      <c r="CJ60" s="1957"/>
      <c r="CK60" s="286">
        <f ca="1">CK59-CK58</f>
        <v>0</v>
      </c>
      <c r="CL60" s="287"/>
      <c r="CM60" s="288" t="e">
        <f ca="1">CM59-CM58</f>
        <v>#REF!</v>
      </c>
      <c r="CN60" s="289" t="e">
        <f ca="1">CN59-CN58</f>
        <v>#REF!</v>
      </c>
      <c r="CO60" s="1955" t="e">
        <f ca="1">CP58-CI58</f>
        <v>#REF!</v>
      </c>
      <c r="CP60" s="1956"/>
      <c r="CQ60" s="1957"/>
      <c r="CR60" s="333"/>
      <c r="CS60" s="768" t="s">
        <v>271</v>
      </c>
      <c r="CT60" s="333"/>
      <c r="CU60" s="768" t="s">
        <v>271</v>
      </c>
      <c r="CV60" s="334"/>
      <c r="CW60" s="768" t="s">
        <v>271</v>
      </c>
      <c r="CX60" s="240"/>
    </row>
    <row r="61" spans="1:102" ht="16.5" outlineLevel="1" x14ac:dyDescent="0.15">
      <c r="A61" s="433"/>
      <c r="B61" s="1964" t="s">
        <v>49</v>
      </c>
      <c r="C61" s="276" t="s">
        <v>32</v>
      </c>
      <c r="D61" s="290">
        <f ca="1">D58</f>
        <v>10</v>
      </c>
      <c r="E61" s="762" t="e">
        <f ca="1">IF(F111&lt;&gt;0,ROUNDDOWN(G111/F111,4),"")</f>
        <v>#REF!</v>
      </c>
      <c r="F61" s="291" t="e">
        <f ca="1">SUM(G37:G46)</f>
        <v>#REF!</v>
      </c>
      <c r="G61" s="292" t="e">
        <f ca="1">SUM(I37:I46)</f>
        <v>#REF!</v>
      </c>
      <c r="H61" s="1958" t="s">
        <v>50</v>
      </c>
      <c r="I61" s="1960">
        <f ca="1">IF(D61&lt;&gt;0,ROUNDDOWN(D62/D61,4),0)</f>
        <v>1</v>
      </c>
      <c r="J61" s="1961"/>
      <c r="K61" s="290">
        <f ca="1">K58+D61</f>
        <v>20</v>
      </c>
      <c r="L61" s="762" t="e">
        <f ca="1">IF(M111&lt;&gt;0,ROUNDDOWN(N111/M111,4),"")</f>
        <v>#REF!</v>
      </c>
      <c r="M61" s="291" t="e">
        <f ca="1">M58+F61</f>
        <v>#REF!</v>
      </c>
      <c r="N61" s="292" t="e">
        <f ca="1">N58+G61</f>
        <v>#REF!</v>
      </c>
      <c r="O61" s="1958" t="s">
        <v>50</v>
      </c>
      <c r="P61" s="1960">
        <f ca="1">IF(K61&lt;&gt;0,ROUNDDOWN(K62/K61,4),0)</f>
        <v>1</v>
      </c>
      <c r="Q61" s="1961"/>
      <c r="R61" s="290">
        <f ca="1">R58+K61</f>
        <v>30</v>
      </c>
      <c r="S61" s="762" t="e">
        <f ca="1">IF(T111&lt;&gt;0,ROUNDDOWN(U111/T111,4),"")</f>
        <v>#REF!</v>
      </c>
      <c r="T61" s="291" t="e">
        <f ca="1">T58+M61</f>
        <v>#REF!</v>
      </c>
      <c r="U61" s="292" t="e">
        <f ca="1">U58+N61</f>
        <v>#REF!</v>
      </c>
      <c r="V61" s="1958" t="s">
        <v>50</v>
      </c>
      <c r="W61" s="1960">
        <f ca="1">IF(R61&lt;&gt;0,ROUNDDOWN(R62/R61,4),0)</f>
        <v>1</v>
      </c>
      <c r="X61" s="1961"/>
      <c r="Y61" s="1949" t="s">
        <v>147</v>
      </c>
      <c r="Z61" s="1950"/>
      <c r="AA61" s="330">
        <f ca="1">AA58+R61</f>
        <v>40</v>
      </c>
      <c r="AB61" s="762" t="e">
        <f ca="1">IF(AC111&lt;&gt;0,ROUNDDOWN(AD111/AC111,4),"")</f>
        <v>#REF!</v>
      </c>
      <c r="AC61" s="291" t="e">
        <f ca="1">AC58+T61</f>
        <v>#REF!</v>
      </c>
      <c r="AD61" s="292" t="e">
        <f ca="1">AD58+U61</f>
        <v>#REF!</v>
      </c>
      <c r="AE61" s="1958" t="s">
        <v>50</v>
      </c>
      <c r="AF61" s="1960">
        <f ca="1">IF(AA61&lt;&gt;0,ROUNDDOWN(AA62/AA61,4),0)</f>
        <v>1</v>
      </c>
      <c r="AG61" s="1961"/>
      <c r="AH61" s="290">
        <f ca="1">AH58+AA61</f>
        <v>50</v>
      </c>
      <c r="AI61" s="762" t="e">
        <f ca="1">IF(AJ111&lt;&gt;0,ROUNDDOWN(AK111/AJ111,4),"")</f>
        <v>#REF!</v>
      </c>
      <c r="AJ61" s="291" t="e">
        <f ca="1">AJ58+AC61</f>
        <v>#REF!</v>
      </c>
      <c r="AK61" s="292" t="e">
        <f ca="1">AK58+AD61</f>
        <v>#REF!</v>
      </c>
      <c r="AL61" s="1958" t="s">
        <v>50</v>
      </c>
      <c r="AM61" s="1960">
        <f ca="1">IF(AH61&lt;&gt;0,ROUNDDOWN(AH62/AH61,4),0)</f>
        <v>1</v>
      </c>
      <c r="AN61" s="1961"/>
      <c r="AO61" s="290">
        <f ca="1">AO58+AH61</f>
        <v>60</v>
      </c>
      <c r="AP61" s="762" t="e">
        <f ca="1">IF(AQ111&lt;&gt;0,ROUNDDOWN(AR111/AQ111,4),"")</f>
        <v>#REF!</v>
      </c>
      <c r="AQ61" s="291" t="e">
        <f ca="1">AQ58+AJ61</f>
        <v>#REF!</v>
      </c>
      <c r="AR61" s="292" t="e">
        <f ca="1">AR58+AK61</f>
        <v>#REF!</v>
      </c>
      <c r="AS61" s="1958" t="s">
        <v>50</v>
      </c>
      <c r="AT61" s="1960">
        <f ca="1">IF(AO61&lt;&gt;0,ROUNDDOWN(AO62/AO61,4),0)</f>
        <v>1</v>
      </c>
      <c r="AU61" s="1961"/>
      <c r="AV61" s="1949" t="s">
        <v>147</v>
      </c>
      <c r="AW61" s="1950"/>
      <c r="AX61" s="1949" t="s">
        <v>147</v>
      </c>
      <c r="AY61" s="1950"/>
      <c r="AZ61" s="290">
        <f ca="1">AZ58+AO61</f>
        <v>70</v>
      </c>
      <c r="BA61" s="762" t="e">
        <f ca="1">IF(BB111&lt;&gt;0,ROUNDDOWN(BC111/BB111,4),"")</f>
        <v>#REF!</v>
      </c>
      <c r="BB61" s="291" t="e">
        <f ca="1">BB58+AQ61</f>
        <v>#REF!</v>
      </c>
      <c r="BC61" s="292" t="e">
        <f ca="1">BC58+AR61</f>
        <v>#REF!</v>
      </c>
      <c r="BD61" s="1958" t="s">
        <v>50</v>
      </c>
      <c r="BE61" s="1960">
        <f ca="1">IF(AZ61&lt;&gt;0,ROUNDDOWN(AZ62/AZ61,4),0)</f>
        <v>1</v>
      </c>
      <c r="BF61" s="1961"/>
      <c r="BG61" s="290">
        <f ca="1">BG58+AZ61</f>
        <v>80</v>
      </c>
      <c r="BH61" s="762" t="e">
        <f ca="1">IF(BI111&lt;&gt;0,ROUNDDOWN(BJ111/BI111,4),"")</f>
        <v>#REF!</v>
      </c>
      <c r="BI61" s="291" t="e">
        <f ca="1">BI58+BB61</f>
        <v>#REF!</v>
      </c>
      <c r="BJ61" s="292" t="e">
        <f ca="1">BJ58+BC61</f>
        <v>#REF!</v>
      </c>
      <c r="BK61" s="1958" t="s">
        <v>50</v>
      </c>
      <c r="BL61" s="1960">
        <f ca="1">IF(BG61&lt;&gt;0,ROUNDDOWN(BG62/BG61,4),0)</f>
        <v>1</v>
      </c>
      <c r="BM61" s="1961"/>
      <c r="BN61" s="290">
        <f ca="1">BN58+BG61</f>
        <v>90</v>
      </c>
      <c r="BO61" s="762" t="e">
        <f ca="1">IF(BP111&lt;&gt;0,ROUNDDOWN(BQ111/BP111,4),"")</f>
        <v>#REF!</v>
      </c>
      <c r="BP61" s="291" t="e">
        <f ca="1">BP58+BI61</f>
        <v>#REF!</v>
      </c>
      <c r="BQ61" s="292" t="e">
        <f ca="1">BQ58+BJ61</f>
        <v>#REF!</v>
      </c>
      <c r="BR61" s="1958" t="s">
        <v>50</v>
      </c>
      <c r="BS61" s="1960">
        <f ca="1">IF(BN61&lt;&gt;0,ROUNDDOWN(BN62/BN61,4),0)</f>
        <v>1</v>
      </c>
      <c r="BT61" s="1961"/>
      <c r="BU61" s="1949" t="s">
        <v>147</v>
      </c>
      <c r="BV61" s="1950"/>
      <c r="BW61" s="290">
        <f ca="1">BW58+BN61</f>
        <v>100</v>
      </c>
      <c r="BX61" s="762" t="e">
        <f ca="1">IF(BY111&lt;&gt;0,ROUNDDOWN(BZ111/BY111,4),"")</f>
        <v>#REF!</v>
      </c>
      <c r="BY61" s="291" t="e">
        <f ca="1">BY58+BP61</f>
        <v>#REF!</v>
      </c>
      <c r="BZ61" s="292" t="e">
        <f ca="1">BZ58+BQ61</f>
        <v>#REF!</v>
      </c>
      <c r="CA61" s="1958" t="s">
        <v>50</v>
      </c>
      <c r="CB61" s="1960">
        <f ca="1">IF(BW61&lt;&gt;0,ROUNDDOWN(BW62/BW61,4),0)</f>
        <v>1</v>
      </c>
      <c r="CC61" s="1961"/>
      <c r="CD61" s="290">
        <f ca="1">CD58+BW61</f>
        <v>110</v>
      </c>
      <c r="CE61" s="762" t="e">
        <f ca="1">IF(CF111&lt;&gt;0,ROUNDDOWN(CG111/CF111,4),"")</f>
        <v>#REF!</v>
      </c>
      <c r="CF61" s="291" t="e">
        <f ca="1">CF58+BY61</f>
        <v>#REF!</v>
      </c>
      <c r="CG61" s="292" t="e">
        <f ca="1">CG58+BZ61</f>
        <v>#REF!</v>
      </c>
      <c r="CH61" s="1958" t="s">
        <v>50</v>
      </c>
      <c r="CI61" s="1960">
        <f ca="1">IF(CD61&lt;&gt;0,ROUNDDOWN(CD62/CD61,4),0)</f>
        <v>1</v>
      </c>
      <c r="CJ61" s="1961"/>
      <c r="CK61" s="290">
        <f ca="1">CK58+CD61</f>
        <v>120</v>
      </c>
      <c r="CL61" s="762" t="e">
        <f ca="1">IF(CM111&lt;&gt;0,ROUNDDOWN(CN111/CM111,4),"")</f>
        <v>#REF!</v>
      </c>
      <c r="CM61" s="291" t="e">
        <f ca="1">CM58+CF61</f>
        <v>#REF!</v>
      </c>
      <c r="CN61" s="292" t="e">
        <f ca="1">CN58+CG61</f>
        <v>#REF!</v>
      </c>
      <c r="CO61" s="1958" t="s">
        <v>50</v>
      </c>
      <c r="CP61" s="1960">
        <f ca="1">IF(CK61&lt;&gt;0,ROUNDDOWN(CK62/CK61,4),0)</f>
        <v>1</v>
      </c>
      <c r="CQ61" s="1961"/>
      <c r="CR61" s="1949" t="s">
        <v>147</v>
      </c>
      <c r="CS61" s="1950"/>
      <c r="CT61" s="1949" t="s">
        <v>147</v>
      </c>
      <c r="CU61" s="1950"/>
      <c r="CV61" s="1945" t="s">
        <v>147</v>
      </c>
      <c r="CW61" s="1946"/>
      <c r="CX61" s="240"/>
    </row>
    <row r="62" spans="1:102" ht="16.5" outlineLevel="1" x14ac:dyDescent="0.15">
      <c r="A62" s="433"/>
      <c r="B62" s="1966"/>
      <c r="C62" s="281" t="s">
        <v>43</v>
      </c>
      <c r="D62" s="282">
        <f ca="1">D59</f>
        <v>10</v>
      </c>
      <c r="E62" s="762" t="e">
        <f ca="1">IF(F112&lt;&gt;0,ROUNDDOWN(G112/F112,4),"")</f>
        <v>#REF!</v>
      </c>
      <c r="F62" s="283" t="e">
        <f ca="1">F59</f>
        <v>#REF!</v>
      </c>
      <c r="G62" s="284" t="e">
        <f ca="1">G59</f>
        <v>#REF!</v>
      </c>
      <c r="H62" s="1959"/>
      <c r="I62" s="1962"/>
      <c r="J62" s="1963"/>
      <c r="K62" s="282">
        <f ca="1">K59+D62</f>
        <v>20</v>
      </c>
      <c r="L62" s="762" t="e">
        <f ca="1">IF(M112&lt;&gt;0,ROUNDDOWN(N112/M112,4),"")</f>
        <v>#REF!</v>
      </c>
      <c r="M62" s="283" t="e">
        <f ca="1">M59+F62</f>
        <v>#REF!</v>
      </c>
      <c r="N62" s="284" t="e">
        <f ca="1">N59+G62</f>
        <v>#REF!</v>
      </c>
      <c r="O62" s="1959"/>
      <c r="P62" s="1962"/>
      <c r="Q62" s="1963"/>
      <c r="R62" s="282">
        <f ca="1">R59+K62</f>
        <v>30</v>
      </c>
      <c r="S62" s="762" t="e">
        <f ca="1">IF(T112&lt;&gt;0,ROUNDDOWN(U112/T112,4),"")</f>
        <v>#REF!</v>
      </c>
      <c r="T62" s="283" t="e">
        <f ca="1">T59+M62</f>
        <v>#REF!</v>
      </c>
      <c r="U62" s="284" t="e">
        <f ca="1">U59+N62</f>
        <v>#REF!</v>
      </c>
      <c r="V62" s="1959"/>
      <c r="W62" s="1962"/>
      <c r="X62" s="1963"/>
      <c r="Y62" s="321" t="s">
        <v>145</v>
      </c>
      <c r="Z62" s="770" t="e">
        <f ca="1">SUMIF(D$26:X$26,Y42,D108:X108)</f>
        <v>#REF!</v>
      </c>
      <c r="AA62" s="328">
        <f ca="1">AA59+R62</f>
        <v>40</v>
      </c>
      <c r="AB62" s="762" t="e">
        <f ca="1">IF(AC112&lt;&gt;0,ROUNDDOWN(AD112/AC112,4),"")</f>
        <v>#REF!</v>
      </c>
      <c r="AC62" s="283" t="e">
        <f ca="1">AC59+T62</f>
        <v>#REF!</v>
      </c>
      <c r="AD62" s="284" t="e">
        <f ca="1">AD59+U62</f>
        <v>#REF!</v>
      </c>
      <c r="AE62" s="1959"/>
      <c r="AF62" s="1962"/>
      <c r="AG62" s="1963"/>
      <c r="AH62" s="282">
        <f ca="1">AH59+AA62</f>
        <v>50</v>
      </c>
      <c r="AI62" s="762" t="e">
        <f ca="1">IF(AJ112&lt;&gt;0,ROUNDDOWN(AK112/AJ112,4),"")</f>
        <v>#REF!</v>
      </c>
      <c r="AJ62" s="283" t="e">
        <f ca="1">AJ59+AC62</f>
        <v>#REF!</v>
      </c>
      <c r="AK62" s="284" t="e">
        <f ca="1">AK59+AD62</f>
        <v>#REF!</v>
      </c>
      <c r="AL62" s="1959"/>
      <c r="AM62" s="1962"/>
      <c r="AN62" s="1963"/>
      <c r="AO62" s="282">
        <f ca="1">AO59+AH62</f>
        <v>60</v>
      </c>
      <c r="AP62" s="762" t="e">
        <f ca="1">IF(AQ112&lt;&gt;0,ROUNDDOWN(AR112/AQ112,4),"")</f>
        <v>#REF!</v>
      </c>
      <c r="AQ62" s="283" t="e">
        <f ca="1">AQ59+AJ62</f>
        <v>#REF!</v>
      </c>
      <c r="AR62" s="284" t="e">
        <f ca="1">AR59+AK62</f>
        <v>#REF!</v>
      </c>
      <c r="AS62" s="1959"/>
      <c r="AT62" s="1962"/>
      <c r="AU62" s="1963"/>
      <c r="AV62" s="321" t="s">
        <v>145</v>
      </c>
      <c r="AW62" s="770" t="e">
        <f ca="1">SUMIF(AA$26:AU$26,AV42,AA108:AU108)</f>
        <v>#REF!</v>
      </c>
      <c r="AX62" s="321" t="s">
        <v>145</v>
      </c>
      <c r="AY62" s="342" t="e">
        <f ca="1">Z62+AW62</f>
        <v>#REF!</v>
      </c>
      <c r="AZ62" s="282">
        <f ca="1">AZ59+AO62</f>
        <v>70</v>
      </c>
      <c r="BA62" s="762" t="e">
        <f ca="1">IF(BB112&lt;&gt;0,ROUNDDOWN(BC112/BB112,4),"")</f>
        <v>#REF!</v>
      </c>
      <c r="BB62" s="283" t="e">
        <f ca="1">BB59+AQ62</f>
        <v>#REF!</v>
      </c>
      <c r="BC62" s="284" t="e">
        <f ca="1">BC59+AR62</f>
        <v>#REF!</v>
      </c>
      <c r="BD62" s="1959"/>
      <c r="BE62" s="1962"/>
      <c r="BF62" s="1963"/>
      <c r="BG62" s="282">
        <f ca="1">BG59+AZ62</f>
        <v>80</v>
      </c>
      <c r="BH62" s="762" t="e">
        <f ca="1">IF(BI112&lt;&gt;0,ROUNDDOWN(BJ112/BI112,4),"")</f>
        <v>#REF!</v>
      </c>
      <c r="BI62" s="283" t="e">
        <f ca="1">BI59+BB62</f>
        <v>#REF!</v>
      </c>
      <c r="BJ62" s="284" t="e">
        <f ca="1">BJ59+BC62</f>
        <v>#REF!</v>
      </c>
      <c r="BK62" s="1959"/>
      <c r="BL62" s="1962"/>
      <c r="BM62" s="1963"/>
      <c r="BN62" s="282">
        <f ca="1">BN59+BG62</f>
        <v>90</v>
      </c>
      <c r="BO62" s="762" t="e">
        <f ca="1">IF(BP112&lt;&gt;0,ROUNDDOWN(BQ112/BP112,4),"")</f>
        <v>#REF!</v>
      </c>
      <c r="BP62" s="283" t="e">
        <f ca="1">BP59+BI62</f>
        <v>#REF!</v>
      </c>
      <c r="BQ62" s="284" t="e">
        <f ca="1">BQ59+BJ62</f>
        <v>#REF!</v>
      </c>
      <c r="BR62" s="1959"/>
      <c r="BS62" s="1962"/>
      <c r="BT62" s="1963"/>
      <c r="BU62" s="321" t="s">
        <v>145</v>
      </c>
      <c r="BV62" s="770" t="e">
        <f ca="1">SUMIF(AZ$26:BT$26,BU42,AZ108:BT108)</f>
        <v>#REF!</v>
      </c>
      <c r="BW62" s="282">
        <f ca="1">BW59+BN62</f>
        <v>100</v>
      </c>
      <c r="BX62" s="762" t="e">
        <f ca="1">IF(BY112&lt;&gt;0,ROUNDDOWN(BZ112/BY112,4),"")</f>
        <v>#REF!</v>
      </c>
      <c r="BY62" s="283" t="e">
        <f ca="1">BY59+BP62</f>
        <v>#REF!</v>
      </c>
      <c r="BZ62" s="284" t="e">
        <f ca="1">BZ59+BQ62</f>
        <v>#REF!</v>
      </c>
      <c r="CA62" s="1959"/>
      <c r="CB62" s="1962"/>
      <c r="CC62" s="1963"/>
      <c r="CD62" s="282">
        <f ca="1">CD59+BW62</f>
        <v>110</v>
      </c>
      <c r="CE62" s="762" t="e">
        <f ca="1">IF(CF112&lt;&gt;0,ROUNDDOWN(CG112/CF112,4),"")</f>
        <v>#REF!</v>
      </c>
      <c r="CF62" s="283" t="e">
        <f ca="1">CF59+BY62</f>
        <v>#REF!</v>
      </c>
      <c r="CG62" s="284" t="e">
        <f ca="1">CG59+BZ62</f>
        <v>#REF!</v>
      </c>
      <c r="CH62" s="1959"/>
      <c r="CI62" s="1962"/>
      <c r="CJ62" s="1963"/>
      <c r="CK62" s="282">
        <f ca="1">CK59+CD62</f>
        <v>120</v>
      </c>
      <c r="CL62" s="762" t="e">
        <f ca="1">IF(CM112&lt;&gt;0,ROUNDDOWN(CN112/CM112,4),"")</f>
        <v>#REF!</v>
      </c>
      <c r="CM62" s="283" t="e">
        <f ca="1">CM59+CF62</f>
        <v>#REF!</v>
      </c>
      <c r="CN62" s="284" t="e">
        <f ca="1">CN59+CG62</f>
        <v>#REF!</v>
      </c>
      <c r="CO62" s="1959"/>
      <c r="CP62" s="1962"/>
      <c r="CQ62" s="1963"/>
      <c r="CR62" s="321" t="s">
        <v>145</v>
      </c>
      <c r="CS62" s="770" t="e">
        <f ca="1">SUMIF(BW$26:CQ$26,CR42,BW108:CQ108)</f>
        <v>#REF!</v>
      </c>
      <c r="CT62" s="321" t="s">
        <v>145</v>
      </c>
      <c r="CU62" s="342" t="e">
        <f ca="1">BV62+CS62</f>
        <v>#REF!</v>
      </c>
      <c r="CV62" s="321" t="s">
        <v>145</v>
      </c>
      <c r="CW62" s="342" t="e">
        <f ca="1">AY62+CU62</f>
        <v>#REF!</v>
      </c>
      <c r="CX62" s="240"/>
    </row>
    <row r="63" spans="1:102" ht="16.5" outlineLevel="1" x14ac:dyDescent="0.15">
      <c r="A63" s="433"/>
      <c r="B63" s="1967"/>
      <c r="C63" s="285" t="s">
        <v>48</v>
      </c>
      <c r="D63" s="286">
        <f ca="1">D62-D61</f>
        <v>0</v>
      </c>
      <c r="E63" s="287"/>
      <c r="F63" s="288" t="e">
        <f ca="1">F62-F61</f>
        <v>#REF!</v>
      </c>
      <c r="G63" s="289" t="e">
        <f ca="1">G62-G61</f>
        <v>#REF!</v>
      </c>
      <c r="H63" s="1974"/>
      <c r="I63" s="1975"/>
      <c r="J63" s="1976"/>
      <c r="K63" s="286">
        <f ca="1">K62-K61</f>
        <v>0</v>
      </c>
      <c r="L63" s="287"/>
      <c r="M63" s="288" t="e">
        <f ca="1">M62-M61</f>
        <v>#REF!</v>
      </c>
      <c r="N63" s="289" t="e">
        <f ca="1">N62-N61</f>
        <v>#REF!</v>
      </c>
      <c r="O63" s="1955">
        <f ca="1">P61-I61</f>
        <v>0</v>
      </c>
      <c r="P63" s="1956"/>
      <c r="Q63" s="1957"/>
      <c r="R63" s="286">
        <f ca="1">R62-R61</f>
        <v>0</v>
      </c>
      <c r="S63" s="287"/>
      <c r="T63" s="288" t="e">
        <f ca="1">T62-T61</f>
        <v>#REF!</v>
      </c>
      <c r="U63" s="289" t="e">
        <f ca="1">U62-U61</f>
        <v>#REF!</v>
      </c>
      <c r="V63" s="1955">
        <f ca="1">W61-P61</f>
        <v>0</v>
      </c>
      <c r="W63" s="1956"/>
      <c r="X63" s="1957"/>
      <c r="Y63" s="323" t="s">
        <v>146</v>
      </c>
      <c r="Z63" s="769" t="e">
        <f ca="1">SUMIF(D$26:X$26,Y42,D109:X109)</f>
        <v>#REF!</v>
      </c>
      <c r="AA63" s="329">
        <f ca="1">AA62-AA61</f>
        <v>0</v>
      </c>
      <c r="AB63" s="287"/>
      <c r="AC63" s="288" t="e">
        <f ca="1">AC62-AC61</f>
        <v>#REF!</v>
      </c>
      <c r="AD63" s="289" t="e">
        <f ca="1">AD62-AD61</f>
        <v>#REF!</v>
      </c>
      <c r="AE63" s="1955">
        <f ca="1">AF61-W61</f>
        <v>0</v>
      </c>
      <c r="AF63" s="1956"/>
      <c r="AG63" s="1957"/>
      <c r="AH63" s="286">
        <f ca="1">AH62-AH61</f>
        <v>0</v>
      </c>
      <c r="AI63" s="287"/>
      <c r="AJ63" s="288" t="e">
        <f ca="1">AJ62-AJ61</f>
        <v>#REF!</v>
      </c>
      <c r="AK63" s="289" t="e">
        <f ca="1">AK62-AK61</f>
        <v>#REF!</v>
      </c>
      <c r="AL63" s="1955">
        <f ca="1">AM61-AF61</f>
        <v>0</v>
      </c>
      <c r="AM63" s="1956"/>
      <c r="AN63" s="1957"/>
      <c r="AO63" s="286">
        <f ca="1">AO62-AO61</f>
        <v>0</v>
      </c>
      <c r="AP63" s="287"/>
      <c r="AQ63" s="288" t="e">
        <f ca="1">AQ62-AQ61</f>
        <v>#REF!</v>
      </c>
      <c r="AR63" s="289" t="e">
        <f ca="1">AR62-AR61</f>
        <v>#REF!</v>
      </c>
      <c r="AS63" s="1955">
        <f ca="1">AT61-AM61</f>
        <v>0</v>
      </c>
      <c r="AT63" s="1956"/>
      <c r="AU63" s="1957"/>
      <c r="AV63" s="323" t="s">
        <v>146</v>
      </c>
      <c r="AW63" s="769" t="e">
        <f ca="1">SUMIF(AA$26:AU$26,AV42,AA109:AU109)</f>
        <v>#REF!</v>
      </c>
      <c r="AX63" s="323" t="s">
        <v>146</v>
      </c>
      <c r="AY63" s="771" t="e">
        <f ca="1">Z63+AW63</f>
        <v>#REF!</v>
      </c>
      <c r="AZ63" s="286">
        <f ca="1">AZ62-AZ61</f>
        <v>0</v>
      </c>
      <c r="BA63" s="287"/>
      <c r="BB63" s="288" t="e">
        <f ca="1">BB62-BB61</f>
        <v>#REF!</v>
      </c>
      <c r="BC63" s="289" t="e">
        <f ca="1">BC62-BC61</f>
        <v>#REF!</v>
      </c>
      <c r="BD63" s="1955">
        <f ca="1">BE61-AT61</f>
        <v>0</v>
      </c>
      <c r="BE63" s="1956"/>
      <c r="BF63" s="1957"/>
      <c r="BG63" s="286">
        <f ca="1">BG62-BG61</f>
        <v>0</v>
      </c>
      <c r="BH63" s="287"/>
      <c r="BI63" s="288" t="e">
        <f ca="1">BI62-BI61</f>
        <v>#REF!</v>
      </c>
      <c r="BJ63" s="289" t="e">
        <f ca="1">BJ62-BJ61</f>
        <v>#REF!</v>
      </c>
      <c r="BK63" s="1955">
        <f ca="1">BL61-BE61</f>
        <v>0</v>
      </c>
      <c r="BL63" s="1956"/>
      <c r="BM63" s="1957"/>
      <c r="BN63" s="286">
        <f ca="1">BN62-BN61</f>
        <v>0</v>
      </c>
      <c r="BO63" s="287"/>
      <c r="BP63" s="288" t="e">
        <f ca="1">BP62-BP61</f>
        <v>#REF!</v>
      </c>
      <c r="BQ63" s="289" t="e">
        <f ca="1">BQ62-BQ61</f>
        <v>#REF!</v>
      </c>
      <c r="BR63" s="1955">
        <f ca="1">BS61-BL61</f>
        <v>0</v>
      </c>
      <c r="BS63" s="1956"/>
      <c r="BT63" s="1957"/>
      <c r="BU63" s="323" t="s">
        <v>146</v>
      </c>
      <c r="BV63" s="769" t="e">
        <f ca="1">SUMIF(AZ$26:BT$26,BU42,AZ109:BT109)</f>
        <v>#REF!</v>
      </c>
      <c r="BW63" s="286">
        <f ca="1">BW62-BW61</f>
        <v>0</v>
      </c>
      <c r="BX63" s="287"/>
      <c r="BY63" s="288" t="e">
        <f ca="1">BY62-BY61</f>
        <v>#REF!</v>
      </c>
      <c r="BZ63" s="289" t="e">
        <f ca="1">BZ62-BZ61</f>
        <v>#REF!</v>
      </c>
      <c r="CA63" s="1955">
        <f ca="1">CB61-BS61</f>
        <v>0</v>
      </c>
      <c r="CB63" s="1956"/>
      <c r="CC63" s="1957"/>
      <c r="CD63" s="286">
        <f ca="1">CD62-CD61</f>
        <v>0</v>
      </c>
      <c r="CE63" s="287"/>
      <c r="CF63" s="288" t="e">
        <f ca="1">CF62-CF61</f>
        <v>#REF!</v>
      </c>
      <c r="CG63" s="289" t="e">
        <f ca="1">CG62-CG61</f>
        <v>#REF!</v>
      </c>
      <c r="CH63" s="1955">
        <f ca="1">CI61-CB61</f>
        <v>0</v>
      </c>
      <c r="CI63" s="1956"/>
      <c r="CJ63" s="1957"/>
      <c r="CK63" s="286">
        <f ca="1">CK62-CK61</f>
        <v>0</v>
      </c>
      <c r="CL63" s="287"/>
      <c r="CM63" s="288" t="e">
        <f ca="1">CM62-CM61</f>
        <v>#REF!</v>
      </c>
      <c r="CN63" s="289" t="e">
        <f ca="1">CN62-CN61</f>
        <v>#REF!</v>
      </c>
      <c r="CO63" s="1955">
        <f ca="1">CP61-CI61</f>
        <v>0</v>
      </c>
      <c r="CP63" s="1956"/>
      <c r="CQ63" s="1957"/>
      <c r="CR63" s="323" t="s">
        <v>146</v>
      </c>
      <c r="CS63" s="769" t="e">
        <f ca="1">SUMIF(BW$26:CQ$26,CR42,BW109:CQ109)</f>
        <v>#REF!</v>
      </c>
      <c r="CT63" s="323" t="s">
        <v>146</v>
      </c>
      <c r="CU63" s="771" t="e">
        <f ca="1">BV63+CS63</f>
        <v>#REF!</v>
      </c>
      <c r="CV63" s="323" t="s">
        <v>146</v>
      </c>
      <c r="CW63" s="771" t="e">
        <f ca="1">AY63+CU63</f>
        <v>#REF!</v>
      </c>
      <c r="CX63" s="240"/>
    </row>
    <row r="64" spans="1:102" s="785" customFormat="1" ht="12" outlineLevel="1" x14ac:dyDescent="0.2">
      <c r="A64" s="772"/>
      <c r="B64" s="773"/>
      <c r="C64" s="774"/>
      <c r="D64" s="775"/>
      <c r="E64" s="776"/>
      <c r="F64" s="777"/>
      <c r="G64" s="777"/>
      <c r="H64" s="778"/>
      <c r="I64" s="779"/>
      <c r="J64" s="780"/>
      <c r="K64" s="781"/>
      <c r="L64" s="776"/>
      <c r="M64" s="777"/>
      <c r="N64" s="777"/>
      <c r="O64" s="778"/>
      <c r="P64" s="779"/>
      <c r="Q64" s="782"/>
      <c r="R64" s="775"/>
      <c r="S64" s="776"/>
      <c r="T64" s="777"/>
      <c r="U64" s="777"/>
      <c r="V64" s="778"/>
      <c r="W64" s="779"/>
      <c r="X64" s="782"/>
      <c r="Y64" s="783"/>
      <c r="Z64" s="784"/>
      <c r="AA64" s="775"/>
      <c r="AB64" s="776"/>
      <c r="AC64" s="777"/>
      <c r="AD64" s="777"/>
      <c r="AE64" s="778"/>
      <c r="AF64" s="779"/>
      <c r="AG64" s="780"/>
      <c r="AH64" s="781"/>
      <c r="AI64" s="776"/>
      <c r="AJ64" s="777"/>
      <c r="AK64" s="777"/>
      <c r="AL64" s="778"/>
      <c r="AM64" s="779"/>
      <c r="AN64" s="782"/>
      <c r="AO64" s="775"/>
      <c r="AP64" s="776"/>
      <c r="AQ64" s="777"/>
      <c r="AR64" s="777"/>
      <c r="AS64" s="778"/>
      <c r="AT64" s="779"/>
      <c r="AU64" s="782"/>
      <c r="AV64" s="783"/>
      <c r="AW64" s="784"/>
      <c r="AX64" s="783"/>
      <c r="AY64" s="784"/>
      <c r="AZ64" s="775"/>
      <c r="BA64" s="776"/>
      <c r="BB64" s="777"/>
      <c r="BC64" s="777"/>
      <c r="BD64" s="778"/>
      <c r="BE64" s="779"/>
      <c r="BF64" s="780"/>
      <c r="BG64" s="781"/>
      <c r="BH64" s="776"/>
      <c r="BI64" s="777"/>
      <c r="BJ64" s="777"/>
      <c r="BK64" s="778"/>
      <c r="BL64" s="779"/>
      <c r="BM64" s="782"/>
      <c r="BN64" s="775"/>
      <c r="BO64" s="776"/>
      <c r="BP64" s="777"/>
      <c r="BQ64" s="777"/>
      <c r="BR64" s="778"/>
      <c r="BS64" s="779"/>
      <c r="BT64" s="782"/>
      <c r="BU64" s="783"/>
      <c r="BV64" s="784"/>
      <c r="BW64" s="775"/>
      <c r="BX64" s="776"/>
      <c r="BY64" s="777"/>
      <c r="BZ64" s="777"/>
      <c r="CA64" s="778"/>
      <c r="CB64" s="779"/>
      <c r="CC64" s="780"/>
      <c r="CD64" s="781"/>
      <c r="CE64" s="776"/>
      <c r="CF64" s="777"/>
      <c r="CG64" s="777"/>
      <c r="CH64" s="778"/>
      <c r="CI64" s="779"/>
      <c r="CJ64" s="782"/>
      <c r="CK64" s="775"/>
      <c r="CL64" s="776"/>
      <c r="CM64" s="777"/>
      <c r="CN64" s="777"/>
      <c r="CO64" s="778"/>
      <c r="CP64" s="779"/>
      <c r="CQ64" s="782"/>
      <c r="CR64" s="783"/>
      <c r="CS64" s="784"/>
      <c r="CT64" s="783"/>
      <c r="CU64" s="784"/>
      <c r="CV64" s="783"/>
      <c r="CW64" s="784"/>
      <c r="CX64" s="774"/>
    </row>
    <row r="65" spans="1:102" x14ac:dyDescent="0.15">
      <c r="A65" s="433"/>
      <c r="B65" s="298"/>
      <c r="C65" s="299"/>
      <c r="D65" s="1968" t="str">
        <f>IF($A$3&lt;&gt;TRUE,"完　成　　　","売　上　　　")</f>
        <v>完　成　　　</v>
      </c>
      <c r="E65" s="1968"/>
      <c r="F65" s="1968"/>
      <c r="G65" s="1968"/>
      <c r="H65" s="1968"/>
      <c r="I65" s="1968"/>
      <c r="J65" s="1969"/>
      <c r="K65" s="243"/>
      <c r="L65" s="1996" t="s">
        <v>23</v>
      </c>
      <c r="M65" s="1996"/>
      <c r="N65" s="2007">
        <f>_xlfn.XLOOKUP($A$1,'214737'!$H:$H,'214737'!$P:$P,"",0)</f>
        <v>0</v>
      </c>
      <c r="O65" s="2007"/>
      <c r="P65" s="240"/>
      <c r="Q65" s="1996" t="s">
        <v>24</v>
      </c>
      <c r="R65" s="1996"/>
      <c r="S65" s="1996"/>
      <c r="T65" s="244">
        <f>_xlfn.XLOOKUP($A$1,'214737'!$H:$H,'214737'!$Q:$Q,"",0)/100</f>
        <v>0</v>
      </c>
      <c r="U65" s="245"/>
      <c r="V65" s="246"/>
      <c r="W65" s="240"/>
      <c r="X65" s="240"/>
      <c r="Y65" s="240"/>
      <c r="Z65" s="341"/>
      <c r="AA65" s="1994" t="str">
        <f>IF($A$3&lt;&gt;TRUE,"完　成　　　","売　上　　　")</f>
        <v>完　成　　　</v>
      </c>
      <c r="AB65" s="1994"/>
      <c r="AC65" s="1994"/>
      <c r="AD65" s="1994"/>
      <c r="AE65" s="1994"/>
      <c r="AF65" s="1994"/>
      <c r="AG65" s="1995"/>
      <c r="AH65" s="243"/>
      <c r="AI65" s="1996" t="s">
        <v>23</v>
      </c>
      <c r="AJ65" s="1996"/>
      <c r="AK65" s="2007">
        <f>_xlfn.XLOOKUP($A$1,'214737'!$H:$H,'214737'!$P:$P,"",0)</f>
        <v>0</v>
      </c>
      <c r="AL65" s="2007"/>
      <c r="AM65" s="240"/>
      <c r="AN65" s="1996" t="s">
        <v>24</v>
      </c>
      <c r="AO65" s="1996"/>
      <c r="AP65" s="1996"/>
      <c r="AQ65" s="244">
        <f>_xlfn.XLOOKUP($A$1,'214737'!$H:$H,'214737'!$Q:$Q,"",0)/100</f>
        <v>0</v>
      </c>
      <c r="AR65" s="245"/>
      <c r="AS65" s="246"/>
      <c r="AT65" s="240"/>
      <c r="AU65" s="240"/>
      <c r="AV65" s="240"/>
      <c r="AW65" s="341"/>
      <c r="AX65" s="240"/>
      <c r="AY65" s="341"/>
      <c r="AZ65" s="1994" t="str">
        <f>IF($A$3&lt;&gt;TRUE,"完　成　　　","売　上　　　")</f>
        <v>完　成　　　</v>
      </c>
      <c r="BA65" s="1994"/>
      <c r="BB65" s="1994"/>
      <c r="BC65" s="1994"/>
      <c r="BD65" s="1994"/>
      <c r="BE65" s="1994"/>
      <c r="BF65" s="1995"/>
      <c r="BG65" s="243"/>
      <c r="BH65" s="1996" t="s">
        <v>23</v>
      </c>
      <c r="BI65" s="1996"/>
      <c r="BJ65" s="2007">
        <f>_xlfn.XLOOKUP($A$1,'214737'!$H:$H,'214737'!$P:$P,"",0)</f>
        <v>0</v>
      </c>
      <c r="BK65" s="2007"/>
      <c r="BL65" s="240"/>
      <c r="BM65" s="1996" t="s">
        <v>24</v>
      </c>
      <c r="BN65" s="1996"/>
      <c r="BO65" s="1996"/>
      <c r="BP65" s="244">
        <f>_xlfn.XLOOKUP($A$1,'214737'!$H:$H,'214737'!$Q:$Q,"",0)/100</f>
        <v>0</v>
      </c>
      <c r="BQ65" s="245"/>
      <c r="BR65" s="246"/>
      <c r="BS65" s="240"/>
      <c r="BT65" s="240"/>
      <c r="BU65" s="240"/>
      <c r="BV65" s="341"/>
      <c r="BW65" s="1994" t="str">
        <f>IF($A$3&lt;&gt;TRUE,"完　成　　　","売　上　　　")</f>
        <v>完　成　　　</v>
      </c>
      <c r="BX65" s="1994"/>
      <c r="BY65" s="1994"/>
      <c r="BZ65" s="1994"/>
      <c r="CA65" s="1994"/>
      <c r="CB65" s="1994"/>
      <c r="CC65" s="1995"/>
      <c r="CD65" s="243"/>
      <c r="CE65" s="1996" t="s">
        <v>23</v>
      </c>
      <c r="CF65" s="1996"/>
      <c r="CG65" s="2007">
        <f>_xlfn.XLOOKUP($A$1,'214737'!$H:$H,'214737'!$P:$P,"",0)</f>
        <v>0</v>
      </c>
      <c r="CH65" s="2007"/>
      <c r="CI65" s="240"/>
      <c r="CJ65" s="1996" t="s">
        <v>24</v>
      </c>
      <c r="CK65" s="1996"/>
      <c r="CL65" s="1996"/>
      <c r="CM65" s="244">
        <f>_xlfn.XLOOKUP($A$1,'214737'!$H:$H,'214737'!$Q:$Q,"",0)/100</f>
        <v>0</v>
      </c>
      <c r="CN65" s="245"/>
      <c r="CO65" s="246"/>
      <c r="CP65" s="240"/>
      <c r="CQ65" s="240"/>
      <c r="CR65" s="240"/>
      <c r="CS65" s="341"/>
      <c r="CT65" s="240"/>
      <c r="CU65" s="341"/>
      <c r="CV65" s="240"/>
      <c r="CW65" s="341"/>
      <c r="CX65" s="240"/>
    </row>
    <row r="66" spans="1:102" s="788" customFormat="1" x14ac:dyDescent="0.3">
      <c r="A66" s="787"/>
      <c r="B66" s="1988"/>
      <c r="C66" s="1990"/>
      <c r="D66" s="2002">
        <f>D$4</f>
        <v>4</v>
      </c>
      <c r="E66" s="2003"/>
      <c r="F66" s="2004"/>
      <c r="G66" s="2004"/>
      <c r="H66" s="2004"/>
      <c r="I66" s="2004"/>
      <c r="J66" s="2005"/>
      <c r="K66" s="2002">
        <f>K$4</f>
        <v>5</v>
      </c>
      <c r="L66" s="2003"/>
      <c r="M66" s="2004"/>
      <c r="N66" s="2004"/>
      <c r="O66" s="2004"/>
      <c r="P66" s="2004"/>
      <c r="Q66" s="2005"/>
      <c r="R66" s="2002">
        <f>R$4</f>
        <v>6</v>
      </c>
      <c r="S66" s="2003"/>
      <c r="T66" s="2004"/>
      <c r="U66" s="2004"/>
      <c r="V66" s="2004"/>
      <c r="W66" s="2004"/>
      <c r="X66" s="2005"/>
      <c r="Y66" s="1997" t="s">
        <v>142</v>
      </c>
      <c r="Z66" s="1997"/>
      <c r="AA66" s="2006">
        <f>AA$4</f>
        <v>7</v>
      </c>
      <c r="AB66" s="2003"/>
      <c r="AC66" s="2004"/>
      <c r="AD66" s="2004"/>
      <c r="AE66" s="2004"/>
      <c r="AF66" s="2004"/>
      <c r="AG66" s="2005"/>
      <c r="AH66" s="2002">
        <f>AH$4</f>
        <v>8</v>
      </c>
      <c r="AI66" s="2003"/>
      <c r="AJ66" s="2004"/>
      <c r="AK66" s="2004"/>
      <c r="AL66" s="2004"/>
      <c r="AM66" s="2004"/>
      <c r="AN66" s="2005"/>
      <c r="AO66" s="2002">
        <f>AO$4</f>
        <v>9</v>
      </c>
      <c r="AP66" s="2003"/>
      <c r="AQ66" s="2004"/>
      <c r="AR66" s="2004"/>
      <c r="AS66" s="2004"/>
      <c r="AT66" s="2004"/>
      <c r="AU66" s="2005"/>
      <c r="AV66" s="1997" t="s">
        <v>142</v>
      </c>
      <c r="AW66" s="1997"/>
      <c r="AX66" s="1998" t="s">
        <v>150</v>
      </c>
      <c r="AY66" s="1999"/>
      <c r="AZ66" s="2002">
        <f>AZ$4</f>
        <v>10</v>
      </c>
      <c r="BA66" s="2003"/>
      <c r="BB66" s="2004"/>
      <c r="BC66" s="2004"/>
      <c r="BD66" s="2004"/>
      <c r="BE66" s="2004"/>
      <c r="BF66" s="2005"/>
      <c r="BG66" s="2002">
        <f>BG$4</f>
        <v>11</v>
      </c>
      <c r="BH66" s="2003"/>
      <c r="BI66" s="2004"/>
      <c r="BJ66" s="2004"/>
      <c r="BK66" s="2004"/>
      <c r="BL66" s="2004"/>
      <c r="BM66" s="2005"/>
      <c r="BN66" s="2002">
        <f>BN$4</f>
        <v>12</v>
      </c>
      <c r="BO66" s="2003"/>
      <c r="BP66" s="2004"/>
      <c r="BQ66" s="2004"/>
      <c r="BR66" s="2004"/>
      <c r="BS66" s="2004"/>
      <c r="BT66" s="2005"/>
      <c r="BU66" s="1997" t="s">
        <v>142</v>
      </c>
      <c r="BV66" s="1997"/>
      <c r="BW66" s="2002">
        <f>BW$4</f>
        <v>1</v>
      </c>
      <c r="BX66" s="2003"/>
      <c r="BY66" s="2004"/>
      <c r="BZ66" s="2004"/>
      <c r="CA66" s="2004"/>
      <c r="CB66" s="2004"/>
      <c r="CC66" s="2005"/>
      <c r="CD66" s="2002">
        <f>CD$4</f>
        <v>2</v>
      </c>
      <c r="CE66" s="2003"/>
      <c r="CF66" s="2004"/>
      <c r="CG66" s="2004"/>
      <c r="CH66" s="2004"/>
      <c r="CI66" s="2004"/>
      <c r="CJ66" s="2005"/>
      <c r="CK66" s="2002">
        <f>CK$4</f>
        <v>3</v>
      </c>
      <c r="CL66" s="2003"/>
      <c r="CM66" s="2004"/>
      <c r="CN66" s="2004"/>
      <c r="CO66" s="2004"/>
      <c r="CP66" s="2004"/>
      <c r="CQ66" s="2005"/>
      <c r="CR66" s="1997" t="s">
        <v>142</v>
      </c>
      <c r="CS66" s="1997"/>
      <c r="CT66" s="1998" t="s">
        <v>150</v>
      </c>
      <c r="CU66" s="1999"/>
      <c r="CV66" s="2000" t="s">
        <v>151</v>
      </c>
      <c r="CW66" s="2000"/>
      <c r="CX66" s="243"/>
    </row>
    <row r="67" spans="1:102" ht="16.5" customHeight="1" x14ac:dyDescent="0.15">
      <c r="A67" s="436"/>
      <c r="B67" s="1989"/>
      <c r="C67" s="1991"/>
      <c r="D67" s="248" t="s">
        <v>25</v>
      </c>
      <c r="E67" s="249" t="s">
        <v>26</v>
      </c>
      <c r="F67" s="250" t="s">
        <v>27</v>
      </c>
      <c r="G67" s="250" t="s">
        <v>28</v>
      </c>
      <c r="H67" s="251" t="s">
        <v>29</v>
      </c>
      <c r="I67" s="250" t="s">
        <v>30</v>
      </c>
      <c r="J67" s="252" t="s">
        <v>31</v>
      </c>
      <c r="K67" s="248" t="s">
        <v>25</v>
      </c>
      <c r="L67" s="249" t="s">
        <v>26</v>
      </c>
      <c r="M67" s="250" t="s">
        <v>27</v>
      </c>
      <c r="N67" s="250" t="s">
        <v>28</v>
      </c>
      <c r="O67" s="251" t="s">
        <v>29</v>
      </c>
      <c r="P67" s="250" t="s">
        <v>30</v>
      </c>
      <c r="Q67" s="252" t="s">
        <v>31</v>
      </c>
      <c r="R67" s="248" t="s">
        <v>25</v>
      </c>
      <c r="S67" s="249" t="s">
        <v>26</v>
      </c>
      <c r="T67" s="250" t="s">
        <v>27</v>
      </c>
      <c r="U67" s="250" t="s">
        <v>28</v>
      </c>
      <c r="V67" s="251" t="s">
        <v>29</v>
      </c>
      <c r="W67" s="250" t="s">
        <v>30</v>
      </c>
      <c r="X67" s="252" t="s">
        <v>31</v>
      </c>
      <c r="Y67" s="1997"/>
      <c r="Z67" s="1997"/>
      <c r="AA67" s="335" t="s">
        <v>25</v>
      </c>
      <c r="AB67" s="249" t="s">
        <v>26</v>
      </c>
      <c r="AC67" s="250" t="s">
        <v>27</v>
      </c>
      <c r="AD67" s="250" t="s">
        <v>28</v>
      </c>
      <c r="AE67" s="251" t="s">
        <v>29</v>
      </c>
      <c r="AF67" s="250" t="s">
        <v>30</v>
      </c>
      <c r="AG67" s="252" t="s">
        <v>31</v>
      </c>
      <c r="AH67" s="248" t="s">
        <v>25</v>
      </c>
      <c r="AI67" s="249" t="s">
        <v>26</v>
      </c>
      <c r="AJ67" s="250" t="s">
        <v>27</v>
      </c>
      <c r="AK67" s="250" t="s">
        <v>28</v>
      </c>
      <c r="AL67" s="251" t="s">
        <v>29</v>
      </c>
      <c r="AM67" s="250" t="s">
        <v>30</v>
      </c>
      <c r="AN67" s="252" t="s">
        <v>31</v>
      </c>
      <c r="AO67" s="248" t="s">
        <v>25</v>
      </c>
      <c r="AP67" s="249" t="s">
        <v>26</v>
      </c>
      <c r="AQ67" s="250" t="s">
        <v>27</v>
      </c>
      <c r="AR67" s="250" t="s">
        <v>28</v>
      </c>
      <c r="AS67" s="251" t="s">
        <v>29</v>
      </c>
      <c r="AT67" s="250" t="s">
        <v>30</v>
      </c>
      <c r="AU67" s="252" t="s">
        <v>31</v>
      </c>
      <c r="AV67" s="1997"/>
      <c r="AW67" s="1997"/>
      <c r="AX67" s="1998"/>
      <c r="AY67" s="1999"/>
      <c r="AZ67" s="248" t="s">
        <v>25</v>
      </c>
      <c r="BA67" s="249" t="s">
        <v>26</v>
      </c>
      <c r="BB67" s="250" t="s">
        <v>27</v>
      </c>
      <c r="BC67" s="250" t="s">
        <v>28</v>
      </c>
      <c r="BD67" s="251" t="s">
        <v>29</v>
      </c>
      <c r="BE67" s="250" t="s">
        <v>30</v>
      </c>
      <c r="BF67" s="252" t="s">
        <v>31</v>
      </c>
      <c r="BG67" s="248" t="s">
        <v>25</v>
      </c>
      <c r="BH67" s="249" t="s">
        <v>26</v>
      </c>
      <c r="BI67" s="250" t="s">
        <v>27</v>
      </c>
      <c r="BJ67" s="250" t="s">
        <v>28</v>
      </c>
      <c r="BK67" s="251" t="s">
        <v>29</v>
      </c>
      <c r="BL67" s="250" t="s">
        <v>30</v>
      </c>
      <c r="BM67" s="252" t="s">
        <v>31</v>
      </c>
      <c r="BN67" s="248" t="s">
        <v>25</v>
      </c>
      <c r="BO67" s="249" t="s">
        <v>26</v>
      </c>
      <c r="BP67" s="250" t="s">
        <v>27</v>
      </c>
      <c r="BQ67" s="250" t="s">
        <v>28</v>
      </c>
      <c r="BR67" s="251" t="s">
        <v>29</v>
      </c>
      <c r="BS67" s="250" t="s">
        <v>30</v>
      </c>
      <c r="BT67" s="252" t="s">
        <v>31</v>
      </c>
      <c r="BU67" s="1997"/>
      <c r="BV67" s="1997"/>
      <c r="BW67" s="248" t="s">
        <v>25</v>
      </c>
      <c r="BX67" s="249" t="s">
        <v>26</v>
      </c>
      <c r="BY67" s="250" t="s">
        <v>27</v>
      </c>
      <c r="BZ67" s="250" t="s">
        <v>28</v>
      </c>
      <c r="CA67" s="251" t="s">
        <v>29</v>
      </c>
      <c r="CB67" s="250" t="s">
        <v>30</v>
      </c>
      <c r="CC67" s="252" t="s">
        <v>31</v>
      </c>
      <c r="CD67" s="248" t="s">
        <v>25</v>
      </c>
      <c r="CE67" s="249" t="s">
        <v>26</v>
      </c>
      <c r="CF67" s="250" t="s">
        <v>27</v>
      </c>
      <c r="CG67" s="250" t="s">
        <v>28</v>
      </c>
      <c r="CH67" s="251" t="s">
        <v>29</v>
      </c>
      <c r="CI67" s="250" t="s">
        <v>30</v>
      </c>
      <c r="CJ67" s="252" t="s">
        <v>31</v>
      </c>
      <c r="CK67" s="248" t="s">
        <v>25</v>
      </c>
      <c r="CL67" s="249" t="s">
        <v>26</v>
      </c>
      <c r="CM67" s="250" t="s">
        <v>27</v>
      </c>
      <c r="CN67" s="250" t="s">
        <v>28</v>
      </c>
      <c r="CO67" s="251" t="s">
        <v>29</v>
      </c>
      <c r="CP67" s="250" t="s">
        <v>30</v>
      </c>
      <c r="CQ67" s="252" t="s">
        <v>31</v>
      </c>
      <c r="CR67" s="1997"/>
      <c r="CS67" s="1997"/>
      <c r="CT67" s="1998"/>
      <c r="CU67" s="1999"/>
      <c r="CV67" s="2000"/>
      <c r="CW67" s="2000"/>
      <c r="CX67" s="253"/>
    </row>
    <row r="68" spans="1:102" ht="16.5" x14ac:dyDescent="0.15">
      <c r="A68" s="433">
        <v>48</v>
      </c>
      <c r="B68" s="2001" t="s">
        <v>32</v>
      </c>
      <c r="C68" s="254" t="s">
        <v>33</v>
      </c>
      <c r="D68" s="301" t="e" cm="1">
        <f t="array" aca="1" ref="D68" ca="1">INDIRECT("'"&amp;$A$1&amp;"_DATA'!R"&amp;$A68&amp;"C"&amp;D$1,FALSE)</f>
        <v>#REF!</v>
      </c>
      <c r="E68" s="255" t="e" cm="1">
        <f t="array" aca="1" ref="E68" ca="1">INDIRECT("'"&amp;$A$1&amp;"_DATA'!R"&amp;$A68&amp;"C"&amp;E$1,FALSE)</f>
        <v>#REF!</v>
      </c>
      <c r="F68" s="318" t="e" cm="1">
        <f t="array" aca="1" ref="F68" ca="1">INDIRECT("'"&amp;$A$1&amp;"_DATA'!R"&amp;$A68&amp;"C"&amp;F$1,FALSE)</f>
        <v>#REF!</v>
      </c>
      <c r="G68" s="305" t="e" cm="1">
        <f t="array" aca="1" ref="G68" ca="1">INDIRECT("'"&amp;$A$1&amp;"_DATA'!R"&amp;$A68&amp;"C"&amp;G$1,FALSE)</f>
        <v>#REF!</v>
      </c>
      <c r="H68" s="257" t="e">
        <f ca="1">IF(AND(F68&lt;&gt;"",F68&lt;&gt;0),ROUNDDOWN(I68/G68,3),"")</f>
        <v>#REF!</v>
      </c>
      <c r="I68" s="305" t="e" cm="1">
        <f t="array" aca="1" ref="I68" ca="1">INDIRECT("'"&amp;$A$1&amp;"_DATA'!R"&amp;$A68&amp;"C"&amp;I$1,FALSE)</f>
        <v>#REF!</v>
      </c>
      <c r="J68" s="258" t="e" cm="1">
        <f t="array" aca="1" ref="J68" ca="1">INDIRECT("'"&amp;$A$1&amp;"_DATA'!R"&amp;$A68&amp;"C"&amp;J$1,FALSE)</f>
        <v>#REF!</v>
      </c>
      <c r="K68" s="301" t="e" cm="1">
        <f t="array" aca="1" ref="K68" ca="1">INDIRECT("'"&amp;$A$1&amp;"_DATA'!R"&amp;$A68&amp;"C"&amp;K$1,FALSE)</f>
        <v>#REF!</v>
      </c>
      <c r="L68" s="255" t="e" cm="1">
        <f t="array" aca="1" ref="L68" ca="1">INDIRECT("'"&amp;$A$1&amp;"_DATA'!R"&amp;$A68&amp;"C"&amp;L$1,FALSE)</f>
        <v>#REF!</v>
      </c>
      <c r="M68" s="318" t="e" cm="1">
        <f t="array" aca="1" ref="M68" ca="1">INDIRECT("'"&amp;$A$1&amp;"_DATA'!R"&amp;$A68&amp;"C"&amp;M$1,FALSE)</f>
        <v>#REF!</v>
      </c>
      <c r="N68" s="305" t="e" cm="1">
        <f t="array" aca="1" ref="N68" ca="1">INDIRECT("'"&amp;$A$1&amp;"_DATA'!R"&amp;$A68&amp;"C"&amp;N$1,FALSE)</f>
        <v>#REF!</v>
      </c>
      <c r="O68" s="257" t="e">
        <f ca="1">IF(AND(M68&lt;&gt;"",M68&lt;&gt;0),ROUNDDOWN(P68/N68,3),"")</f>
        <v>#REF!</v>
      </c>
      <c r="P68" s="305" t="e" cm="1">
        <f t="array" aca="1" ref="P68" ca="1">INDIRECT("'"&amp;$A$1&amp;"_DATA'!R"&amp;$A68&amp;"C"&amp;P$1,FALSE)</f>
        <v>#REF!</v>
      </c>
      <c r="Q68" s="258" t="e" cm="1">
        <f t="array" aca="1" ref="Q68" ca="1">INDIRECT("'"&amp;$A$1&amp;"_DATA'!R"&amp;$A68&amp;"C"&amp;Q$1,FALSE)</f>
        <v>#REF!</v>
      </c>
      <c r="R68" s="301" t="e" cm="1">
        <f t="array" aca="1" ref="R68" ca="1">INDIRECT("'"&amp;$A$1&amp;"_DATA'!R"&amp;$A68&amp;"C"&amp;R$1,FALSE)</f>
        <v>#REF!</v>
      </c>
      <c r="S68" s="255" t="e" cm="1">
        <f t="array" aca="1" ref="S68" ca="1">INDIRECT("'"&amp;$A$1&amp;"_DATA'!R"&amp;$A68&amp;"C"&amp;S$1,FALSE)</f>
        <v>#REF!</v>
      </c>
      <c r="T68" s="318" t="e" cm="1">
        <f t="array" aca="1" ref="T68" ca="1">INDIRECT("'"&amp;$A$1&amp;"_DATA'!R"&amp;$A68&amp;"C"&amp;T$1,FALSE)</f>
        <v>#REF!</v>
      </c>
      <c r="U68" s="305" t="e" cm="1">
        <f t="array" aca="1" ref="U68" ca="1">INDIRECT("'"&amp;$A$1&amp;"_DATA'!R"&amp;$A68&amp;"C"&amp;U$1,FALSE)</f>
        <v>#REF!</v>
      </c>
      <c r="V68" s="257" t="e">
        <f ca="1">IF(AND(T68&lt;&gt;"",T68&lt;&gt;0),ROUNDDOWN(W68/U68,3),"")</f>
        <v>#REF!</v>
      </c>
      <c r="W68" s="305" t="e" cm="1">
        <f t="array" aca="1" ref="W68" ca="1">INDIRECT("'"&amp;$A$1&amp;"_DATA'!R"&amp;$A68&amp;"C"&amp;W$1,FALSE)</f>
        <v>#REF!</v>
      </c>
      <c r="X68" s="258"/>
      <c r="Y68" s="1953" t="s">
        <v>144</v>
      </c>
      <c r="Z68" s="1954"/>
      <c r="AA68" s="336" t="e" cm="1">
        <f t="array" aca="1" ref="AA68" ca="1">INDIRECT("'"&amp;$A$1&amp;"_DATA'!R"&amp;$A68&amp;"C"&amp;AA$1,FALSE)</f>
        <v>#REF!</v>
      </c>
      <c r="AB68" s="255" t="e" cm="1">
        <f t="array" aca="1" ref="AB68" ca="1">INDIRECT("'"&amp;$A$1&amp;"_DATA'!R"&amp;$A68&amp;"C"&amp;AB$1,FALSE)</f>
        <v>#REF!</v>
      </c>
      <c r="AC68" s="318" t="e" cm="1">
        <f t="array" aca="1" ref="AC68" ca="1">INDIRECT("'"&amp;$A$1&amp;"_DATA'!R"&amp;$A68&amp;"C"&amp;AC$1,FALSE)</f>
        <v>#REF!</v>
      </c>
      <c r="AD68" s="305" t="e" cm="1">
        <f t="array" aca="1" ref="AD68" ca="1">INDIRECT("'"&amp;$A$1&amp;"_DATA'!R"&amp;$A68&amp;"C"&amp;AD$1,FALSE)</f>
        <v>#REF!</v>
      </c>
      <c r="AE68" s="257" t="e">
        <f ca="1">IF(AND(AC68&lt;&gt;"",AC68&lt;&gt;0),ROUNDDOWN(AF68/AD68,3),"")</f>
        <v>#REF!</v>
      </c>
      <c r="AF68" s="305" t="e" cm="1">
        <f t="array" aca="1" ref="AF68" ca="1">INDIRECT("'"&amp;$A$1&amp;"_DATA'!R"&amp;$A68&amp;"C"&amp;AF$1,FALSE)</f>
        <v>#REF!</v>
      </c>
      <c r="AG68" s="258" t="e" cm="1">
        <f t="array" aca="1" ref="AG68" ca="1">INDIRECT("'"&amp;$A$1&amp;"_DATA'!R"&amp;$A68&amp;"C"&amp;AG$1,FALSE)</f>
        <v>#REF!</v>
      </c>
      <c r="AH68" s="301" t="e" cm="1">
        <f t="array" aca="1" ref="AH68" ca="1">INDIRECT("'"&amp;$A$1&amp;"_DATA'!R"&amp;$A68&amp;"C"&amp;AH$1,FALSE)</f>
        <v>#REF!</v>
      </c>
      <c r="AI68" s="255" t="e" cm="1">
        <f t="array" aca="1" ref="AI68" ca="1">INDIRECT("'"&amp;$A$1&amp;"_DATA'!R"&amp;$A68&amp;"C"&amp;AI$1,FALSE)</f>
        <v>#REF!</v>
      </c>
      <c r="AJ68" s="318" t="e" cm="1">
        <f t="array" aca="1" ref="AJ68" ca="1">INDIRECT("'"&amp;$A$1&amp;"_DATA'!R"&amp;$A68&amp;"C"&amp;AJ$1,FALSE)</f>
        <v>#REF!</v>
      </c>
      <c r="AK68" s="305" t="e" cm="1">
        <f t="array" aca="1" ref="AK68" ca="1">INDIRECT("'"&amp;$A$1&amp;"_DATA'!R"&amp;$A68&amp;"C"&amp;AK$1,FALSE)</f>
        <v>#REF!</v>
      </c>
      <c r="AL68" s="257" t="e">
        <f ca="1">IF(AND(AJ68&lt;&gt;"",AJ68&lt;&gt;0),ROUNDDOWN(AM68/AK68,3),"")</f>
        <v>#REF!</v>
      </c>
      <c r="AM68" s="305" t="e" cm="1">
        <f t="array" aca="1" ref="AM68" ca="1">INDIRECT("'"&amp;$A$1&amp;"_DATA'!R"&amp;$A68&amp;"C"&amp;AM$1,FALSE)</f>
        <v>#REF!</v>
      </c>
      <c r="AN68" s="258" t="e" cm="1">
        <f t="array" aca="1" ref="AN68" ca="1">INDIRECT("'"&amp;$A$1&amp;"_DATA'!R"&amp;$A68&amp;"C"&amp;AN$1,FALSE)</f>
        <v>#REF!</v>
      </c>
      <c r="AO68" s="301" t="e" cm="1">
        <f t="array" aca="1" ref="AO68" ca="1">INDIRECT("'"&amp;$A$1&amp;"_DATA'!R"&amp;$A68&amp;"C"&amp;AO$1,FALSE)</f>
        <v>#REF!</v>
      </c>
      <c r="AP68" s="255" t="e" cm="1">
        <f t="array" aca="1" ref="AP68" ca="1">INDIRECT("'"&amp;$A$1&amp;"_DATA'!R"&amp;$A68&amp;"C"&amp;AP$1,FALSE)</f>
        <v>#REF!</v>
      </c>
      <c r="AQ68" s="318" t="e" cm="1">
        <f t="array" aca="1" ref="AQ68" ca="1">INDIRECT("'"&amp;$A$1&amp;"_DATA'!R"&amp;$A68&amp;"C"&amp;AQ$1,FALSE)</f>
        <v>#REF!</v>
      </c>
      <c r="AR68" s="305" t="e" cm="1">
        <f t="array" aca="1" ref="AR68" ca="1">INDIRECT("'"&amp;$A$1&amp;"_DATA'!R"&amp;$A68&amp;"C"&amp;AR$1,FALSE)</f>
        <v>#REF!</v>
      </c>
      <c r="AS68" s="257" t="e">
        <f ca="1">IF(AND(AQ68&lt;&gt;"",AQ68&lt;&gt;0),ROUNDDOWN(AT68/AR68,3),"")</f>
        <v>#REF!</v>
      </c>
      <c r="AT68" s="305" t="e" cm="1">
        <f t="array" aca="1" ref="AT68" ca="1">INDIRECT("'"&amp;$A$1&amp;"_DATA'!R"&amp;$A68&amp;"C"&amp;AT$1,FALSE)</f>
        <v>#REF!</v>
      </c>
      <c r="AU68" s="258"/>
      <c r="AV68" s="1953" t="s">
        <v>144</v>
      </c>
      <c r="AW68" s="1954"/>
      <c r="AX68" s="1952" t="s">
        <v>144</v>
      </c>
      <c r="AY68" s="1948"/>
      <c r="AZ68" s="301" t="e" cm="1">
        <f t="array" aca="1" ref="AZ68" ca="1">INDIRECT("'"&amp;$A$1&amp;"_DATA'!R"&amp;$A68&amp;"C"&amp;AZ$1,FALSE)</f>
        <v>#REF!</v>
      </c>
      <c r="BA68" s="255" t="e" cm="1">
        <f t="array" aca="1" ref="BA68" ca="1">INDIRECT("'"&amp;$A$1&amp;"_DATA'!R"&amp;$A68&amp;"C"&amp;BA$1,FALSE)</f>
        <v>#REF!</v>
      </c>
      <c r="BB68" s="318" t="e" cm="1">
        <f t="array" aca="1" ref="BB68" ca="1">INDIRECT("'"&amp;$A$1&amp;"_DATA'!R"&amp;$A68&amp;"C"&amp;BB$1,FALSE)</f>
        <v>#REF!</v>
      </c>
      <c r="BC68" s="305" t="e" cm="1">
        <f t="array" aca="1" ref="BC68" ca="1">INDIRECT("'"&amp;$A$1&amp;"_DATA'!R"&amp;$A68&amp;"C"&amp;BC$1,FALSE)</f>
        <v>#REF!</v>
      </c>
      <c r="BD68" s="257" t="e">
        <f ca="1">IF(AND(BB68&lt;&gt;"",BB68&lt;&gt;0),ROUNDDOWN(BE68/BC68,3),"")</f>
        <v>#REF!</v>
      </c>
      <c r="BE68" s="305" t="e" cm="1">
        <f t="array" aca="1" ref="BE68" ca="1">INDIRECT("'"&amp;$A$1&amp;"_DATA'!R"&amp;$A68&amp;"C"&amp;BE$1,FALSE)</f>
        <v>#REF!</v>
      </c>
      <c r="BF68" s="258" t="e" cm="1">
        <f t="array" aca="1" ref="BF68" ca="1">INDIRECT("'"&amp;$A$1&amp;"_DATA'!R"&amp;$A68&amp;"C"&amp;BF$1,FALSE)</f>
        <v>#REF!</v>
      </c>
      <c r="BG68" s="301" t="e" cm="1">
        <f t="array" aca="1" ref="BG68" ca="1">INDIRECT("'"&amp;$A$1&amp;"_DATA'!R"&amp;$A68&amp;"C"&amp;BG$1,FALSE)</f>
        <v>#REF!</v>
      </c>
      <c r="BH68" s="255" t="e" cm="1">
        <f t="array" aca="1" ref="BH68" ca="1">INDIRECT("'"&amp;$A$1&amp;"_DATA'!R"&amp;$A68&amp;"C"&amp;BH$1,FALSE)</f>
        <v>#REF!</v>
      </c>
      <c r="BI68" s="318" t="e" cm="1">
        <f t="array" aca="1" ref="BI68" ca="1">INDIRECT("'"&amp;$A$1&amp;"_DATA'!R"&amp;$A68&amp;"C"&amp;BI$1,FALSE)</f>
        <v>#REF!</v>
      </c>
      <c r="BJ68" s="305" t="e" cm="1">
        <f t="array" aca="1" ref="BJ68" ca="1">INDIRECT("'"&amp;$A$1&amp;"_DATA'!R"&amp;$A68&amp;"C"&amp;BJ$1,FALSE)</f>
        <v>#REF!</v>
      </c>
      <c r="BK68" s="257" t="e">
        <f ca="1">IF(AND(BI68&lt;&gt;"",BI68&lt;&gt;0),ROUNDDOWN(BL68/BJ68,3),"")</f>
        <v>#REF!</v>
      </c>
      <c r="BL68" s="305" t="e" cm="1">
        <f t="array" aca="1" ref="BL68" ca="1">INDIRECT("'"&amp;$A$1&amp;"_DATA'!R"&amp;$A68&amp;"C"&amp;BL$1,FALSE)</f>
        <v>#REF!</v>
      </c>
      <c r="BM68" s="258" t="e" cm="1">
        <f t="array" aca="1" ref="BM68" ca="1">INDIRECT("'"&amp;$A$1&amp;"_DATA'!R"&amp;$A68&amp;"C"&amp;BM$1,FALSE)</f>
        <v>#REF!</v>
      </c>
      <c r="BN68" s="301" t="e" cm="1">
        <f t="array" aca="1" ref="BN68" ca="1">INDIRECT("'"&amp;$A$1&amp;"_DATA'!R"&amp;$A68&amp;"C"&amp;BN$1,FALSE)</f>
        <v>#REF!</v>
      </c>
      <c r="BO68" s="255" t="e" cm="1">
        <f t="array" aca="1" ref="BO68" ca="1">INDIRECT("'"&amp;$A$1&amp;"_DATA'!R"&amp;$A68&amp;"C"&amp;BO$1,FALSE)</f>
        <v>#REF!</v>
      </c>
      <c r="BP68" s="318" t="e" cm="1">
        <f t="array" aca="1" ref="BP68" ca="1">INDIRECT("'"&amp;$A$1&amp;"_DATA'!R"&amp;$A68&amp;"C"&amp;BP$1,FALSE)</f>
        <v>#REF!</v>
      </c>
      <c r="BQ68" s="305" t="e" cm="1">
        <f t="array" aca="1" ref="BQ68" ca="1">INDIRECT("'"&amp;$A$1&amp;"_DATA'!R"&amp;$A68&amp;"C"&amp;BQ$1,FALSE)</f>
        <v>#REF!</v>
      </c>
      <c r="BR68" s="257" t="e">
        <f ca="1">IF(AND(BP68&lt;&gt;"",BP68&lt;&gt;0),ROUNDDOWN(BS68/BQ68,3),"")</f>
        <v>#REF!</v>
      </c>
      <c r="BS68" s="305" t="e" cm="1">
        <f t="array" aca="1" ref="BS68" ca="1">INDIRECT("'"&amp;$A$1&amp;"_DATA'!R"&amp;$A68&amp;"C"&amp;BS$1,FALSE)</f>
        <v>#REF!</v>
      </c>
      <c r="BT68" s="258"/>
      <c r="BU68" s="1953" t="s">
        <v>144</v>
      </c>
      <c r="BV68" s="1954"/>
      <c r="BW68" s="301" t="e" cm="1">
        <f t="array" aca="1" ref="BW68" ca="1">INDIRECT("'"&amp;$A$1&amp;"_DATA'!R"&amp;$A68&amp;"C"&amp;BW$1,FALSE)</f>
        <v>#REF!</v>
      </c>
      <c r="BX68" s="255" t="e" cm="1">
        <f t="array" aca="1" ref="BX68" ca="1">INDIRECT("'"&amp;$A$1&amp;"_DATA'!R"&amp;$A68&amp;"C"&amp;BX$1,FALSE)</f>
        <v>#REF!</v>
      </c>
      <c r="BY68" s="318" t="e" cm="1">
        <f t="array" aca="1" ref="BY68" ca="1">INDIRECT("'"&amp;$A$1&amp;"_DATA'!R"&amp;$A68&amp;"C"&amp;BY$1,FALSE)</f>
        <v>#REF!</v>
      </c>
      <c r="BZ68" s="305" t="e" cm="1">
        <f t="array" aca="1" ref="BZ68" ca="1">INDIRECT("'"&amp;$A$1&amp;"_DATA'!R"&amp;$A68&amp;"C"&amp;BZ$1,FALSE)</f>
        <v>#REF!</v>
      </c>
      <c r="CA68" s="257" t="e">
        <f ca="1">IF(AND(BY68&lt;&gt;"",BY68&lt;&gt;0),ROUNDDOWN(CB68/BZ68,3),"")</f>
        <v>#REF!</v>
      </c>
      <c r="CB68" s="305" t="e" cm="1">
        <f t="array" aca="1" ref="CB68" ca="1">INDIRECT("'"&amp;$A$1&amp;"_DATA'!R"&amp;$A68&amp;"C"&amp;CB$1,FALSE)</f>
        <v>#REF!</v>
      </c>
      <c r="CC68" s="258" t="e" cm="1">
        <f t="array" aca="1" ref="CC68" ca="1">INDIRECT("'"&amp;$A$1&amp;"_DATA'!R"&amp;$A68&amp;"C"&amp;CC$1,FALSE)</f>
        <v>#REF!</v>
      </c>
      <c r="CD68" s="301" t="e" cm="1">
        <f t="array" aca="1" ref="CD68" ca="1">INDIRECT("'"&amp;$A$1&amp;"_DATA'!R"&amp;$A68&amp;"C"&amp;CD$1,FALSE)</f>
        <v>#REF!</v>
      </c>
      <c r="CE68" s="255" t="e" cm="1">
        <f t="array" aca="1" ref="CE68" ca="1">INDIRECT("'"&amp;$A$1&amp;"_DATA'!R"&amp;$A68&amp;"C"&amp;CE$1,FALSE)</f>
        <v>#REF!</v>
      </c>
      <c r="CF68" s="318" t="e" cm="1">
        <f t="array" aca="1" ref="CF68" ca="1">INDIRECT("'"&amp;$A$1&amp;"_DATA'!R"&amp;$A68&amp;"C"&amp;CF$1,FALSE)</f>
        <v>#REF!</v>
      </c>
      <c r="CG68" s="305" t="e" cm="1">
        <f t="array" aca="1" ref="CG68" ca="1">INDIRECT("'"&amp;$A$1&amp;"_DATA'!R"&amp;$A68&amp;"C"&amp;CG$1,FALSE)</f>
        <v>#REF!</v>
      </c>
      <c r="CH68" s="257" t="e">
        <f ca="1">IF(AND(CF68&lt;&gt;"",CF68&lt;&gt;0),ROUNDDOWN(CI68/CG68,3),"")</f>
        <v>#REF!</v>
      </c>
      <c r="CI68" s="305" t="e" cm="1">
        <f t="array" aca="1" ref="CI68" ca="1">INDIRECT("'"&amp;$A$1&amp;"_DATA'!R"&amp;$A68&amp;"C"&amp;CI$1,FALSE)</f>
        <v>#REF!</v>
      </c>
      <c r="CJ68" s="258" t="e" cm="1">
        <f t="array" aca="1" ref="CJ68" ca="1">INDIRECT("'"&amp;$A$1&amp;"_DATA'!R"&amp;$A68&amp;"C"&amp;CJ$1,FALSE)</f>
        <v>#REF!</v>
      </c>
      <c r="CK68" s="301" t="e" cm="1">
        <f t="array" aca="1" ref="CK68" ca="1">INDIRECT("'"&amp;$A$1&amp;"_DATA'!R"&amp;$A68&amp;"C"&amp;CK$1,FALSE)</f>
        <v>#REF!</v>
      </c>
      <c r="CL68" s="255" t="e" cm="1">
        <f t="array" aca="1" ref="CL68" ca="1">INDIRECT("'"&amp;$A$1&amp;"_DATA'!R"&amp;$A68&amp;"C"&amp;CL$1,FALSE)</f>
        <v>#REF!</v>
      </c>
      <c r="CM68" s="318" t="e" cm="1">
        <f t="array" aca="1" ref="CM68" ca="1">INDIRECT("'"&amp;$A$1&amp;"_DATA'!R"&amp;$A68&amp;"C"&amp;CM$1,FALSE)</f>
        <v>#REF!</v>
      </c>
      <c r="CN68" s="305" t="e" cm="1">
        <f t="array" aca="1" ref="CN68" ca="1">INDIRECT("'"&amp;$A$1&amp;"_DATA'!R"&amp;$A68&amp;"C"&amp;CN$1,FALSE)</f>
        <v>#REF!</v>
      </c>
      <c r="CO68" s="257" t="e">
        <f ca="1">IF(AND(CM68&lt;&gt;"",CM68&lt;&gt;0),ROUNDDOWN(CP68/CN68,3),"")</f>
        <v>#REF!</v>
      </c>
      <c r="CP68" s="305" t="e" cm="1">
        <f t="array" aca="1" ref="CP68" ca="1">INDIRECT("'"&amp;$A$1&amp;"_DATA'!R"&amp;$A68&amp;"C"&amp;CP$1,FALSE)</f>
        <v>#REF!</v>
      </c>
      <c r="CQ68" s="258"/>
      <c r="CR68" s="1953" t="s">
        <v>144</v>
      </c>
      <c r="CS68" s="1954"/>
      <c r="CT68" s="1952" t="s">
        <v>144</v>
      </c>
      <c r="CU68" s="1948"/>
      <c r="CV68" s="1945" t="s">
        <v>144</v>
      </c>
      <c r="CW68" s="1946"/>
      <c r="CX68" s="240"/>
    </row>
    <row r="69" spans="1:102" ht="16.5" x14ac:dyDescent="0.15">
      <c r="A69" s="433">
        <v>49</v>
      </c>
      <c r="B69" s="2001"/>
      <c r="C69" s="259" t="s">
        <v>34</v>
      </c>
      <c r="D69" s="302" t="e" cm="1">
        <f t="array" aca="1" ref="D69" ca="1">INDIRECT("'"&amp;$A$1&amp;"_DATA'!R"&amp;$A69&amp;"C"&amp;D$1,FALSE)</f>
        <v>#REF!</v>
      </c>
      <c r="E69" s="260" t="e" cm="1">
        <f t="array" aca="1" ref="E69" ca="1">INDIRECT("'"&amp;$A$1&amp;"_DATA'!R"&amp;$A69&amp;"C"&amp;E$1,FALSE)</f>
        <v>#REF!</v>
      </c>
      <c r="F69" s="319" t="e" cm="1">
        <f t="array" aca="1" ref="F69" ca="1">INDIRECT("'"&amp;$A$1&amp;"_DATA'!R"&amp;$A69&amp;"C"&amp;F$1,FALSE)</f>
        <v>#REF!</v>
      </c>
      <c r="G69" s="306" t="e" cm="1">
        <f t="array" aca="1" ref="G69" ca="1">INDIRECT("'"&amp;$A$1&amp;"_DATA'!R"&amp;$A69&amp;"C"&amp;G$1,FALSE)</f>
        <v>#REF!</v>
      </c>
      <c r="H69" s="262" t="e">
        <f t="shared" ref="H69:H77" ca="1" si="48">IF(AND(F69&lt;&gt;"",F69&lt;&gt;0),ROUNDDOWN(I69/G69,3),"")</f>
        <v>#REF!</v>
      </c>
      <c r="I69" s="306" t="e" cm="1">
        <f t="array" aca="1" ref="I69" ca="1">INDIRECT("'"&amp;$A$1&amp;"_DATA'!R"&amp;$A69&amp;"C"&amp;I$1,FALSE)</f>
        <v>#REF!</v>
      </c>
      <c r="J69" s="263" t="e" cm="1">
        <f t="array" aca="1" ref="J69" ca="1">INDIRECT("'"&amp;$A$1&amp;"_DATA'!R"&amp;$A69&amp;"C"&amp;J$1,FALSE)</f>
        <v>#REF!</v>
      </c>
      <c r="K69" s="302" t="e" cm="1">
        <f t="array" aca="1" ref="K69" ca="1">INDIRECT("'"&amp;$A$1&amp;"_DATA'!R"&amp;$A69&amp;"C"&amp;K$1,FALSE)</f>
        <v>#REF!</v>
      </c>
      <c r="L69" s="260" t="e" cm="1">
        <f t="array" aca="1" ref="L69" ca="1">INDIRECT("'"&amp;$A$1&amp;"_DATA'!R"&amp;$A69&amp;"C"&amp;L$1,FALSE)</f>
        <v>#REF!</v>
      </c>
      <c r="M69" s="319" t="e" cm="1">
        <f t="array" aca="1" ref="M69" ca="1">INDIRECT("'"&amp;$A$1&amp;"_DATA'!R"&amp;$A69&amp;"C"&amp;M$1,FALSE)</f>
        <v>#REF!</v>
      </c>
      <c r="N69" s="306" t="e" cm="1">
        <f t="array" aca="1" ref="N69" ca="1">INDIRECT("'"&amp;$A$1&amp;"_DATA'!R"&amp;$A69&amp;"C"&amp;N$1,FALSE)</f>
        <v>#REF!</v>
      </c>
      <c r="O69" s="262" t="e">
        <f t="shared" ref="O69:O77" ca="1" si="49">IF(AND(M69&lt;&gt;"",M69&lt;&gt;0),ROUNDDOWN(P69/N69,3),"")</f>
        <v>#REF!</v>
      </c>
      <c r="P69" s="306" t="e" cm="1">
        <f t="array" aca="1" ref="P69" ca="1">INDIRECT("'"&amp;$A$1&amp;"_DATA'!R"&amp;$A69&amp;"C"&amp;P$1,FALSE)</f>
        <v>#REF!</v>
      </c>
      <c r="Q69" s="263" t="e" cm="1">
        <f t="array" aca="1" ref="Q69" ca="1">INDIRECT("'"&amp;$A$1&amp;"_DATA'!R"&amp;$A69&amp;"C"&amp;Q$1,FALSE)</f>
        <v>#REF!</v>
      </c>
      <c r="R69" s="302" t="e" cm="1">
        <f t="array" aca="1" ref="R69" ca="1">INDIRECT("'"&amp;$A$1&amp;"_DATA'!R"&amp;$A69&amp;"C"&amp;R$1,FALSE)</f>
        <v>#REF!</v>
      </c>
      <c r="S69" s="260" t="e" cm="1">
        <f t="array" aca="1" ref="S69" ca="1">INDIRECT("'"&amp;$A$1&amp;"_DATA'!R"&amp;$A69&amp;"C"&amp;S$1,FALSE)</f>
        <v>#REF!</v>
      </c>
      <c r="T69" s="319" t="e" cm="1">
        <f t="array" aca="1" ref="T69" ca="1">INDIRECT("'"&amp;$A$1&amp;"_DATA'!R"&amp;$A69&amp;"C"&amp;T$1,FALSE)</f>
        <v>#REF!</v>
      </c>
      <c r="U69" s="306" t="e" cm="1">
        <f t="array" aca="1" ref="U69" ca="1">INDIRECT("'"&amp;$A$1&amp;"_DATA'!R"&amp;$A69&amp;"C"&amp;U$1,FALSE)</f>
        <v>#REF!</v>
      </c>
      <c r="V69" s="262" t="e">
        <f t="shared" ref="V69:V77" ca="1" si="50">IF(AND(T69&lt;&gt;"",T69&lt;&gt;0),ROUNDDOWN(W69/U69,3),"")</f>
        <v>#REF!</v>
      </c>
      <c r="W69" s="306" t="e" cm="1">
        <f t="array" aca="1" ref="W69" ca="1">INDIRECT("'"&amp;$A$1&amp;"_DATA'!R"&amp;$A69&amp;"C"&amp;W$1,FALSE)</f>
        <v>#REF!</v>
      </c>
      <c r="X69" s="263"/>
      <c r="Y69" s="321" t="s">
        <v>145</v>
      </c>
      <c r="Z69" s="342" t="e">
        <f ca="1">SUMIF(D$26:X$26,Y68,D89:X89)</f>
        <v>#REF!</v>
      </c>
      <c r="AA69" s="324" t="e" cm="1">
        <f t="array" aca="1" ref="AA69" ca="1">INDIRECT("'"&amp;$A$1&amp;"_DATA'!R"&amp;$A69&amp;"C"&amp;AA$1,FALSE)</f>
        <v>#REF!</v>
      </c>
      <c r="AB69" s="260" t="e" cm="1">
        <f t="array" aca="1" ref="AB69" ca="1">INDIRECT("'"&amp;$A$1&amp;"_DATA'!R"&amp;$A69&amp;"C"&amp;AB$1,FALSE)</f>
        <v>#REF!</v>
      </c>
      <c r="AC69" s="319" t="e" cm="1">
        <f t="array" aca="1" ref="AC69" ca="1">INDIRECT("'"&amp;$A$1&amp;"_DATA'!R"&amp;$A69&amp;"C"&amp;AC$1,FALSE)</f>
        <v>#REF!</v>
      </c>
      <c r="AD69" s="306" t="e" cm="1">
        <f t="array" aca="1" ref="AD69" ca="1">INDIRECT("'"&amp;$A$1&amp;"_DATA'!R"&amp;$A69&amp;"C"&amp;AD$1,FALSE)</f>
        <v>#REF!</v>
      </c>
      <c r="AE69" s="262" t="e">
        <f t="shared" ref="AE69:AE77" ca="1" si="51">IF(AND(AC69&lt;&gt;"",AC69&lt;&gt;0),ROUNDDOWN(AF69/AD69,3),"")</f>
        <v>#REF!</v>
      </c>
      <c r="AF69" s="306" t="e" cm="1">
        <f t="array" aca="1" ref="AF69" ca="1">INDIRECT("'"&amp;$A$1&amp;"_DATA'!R"&amp;$A69&amp;"C"&amp;AF$1,FALSE)</f>
        <v>#REF!</v>
      </c>
      <c r="AG69" s="263" t="e" cm="1">
        <f t="array" aca="1" ref="AG69" ca="1">INDIRECT("'"&amp;$A$1&amp;"_DATA'!R"&amp;$A69&amp;"C"&amp;AG$1,FALSE)</f>
        <v>#REF!</v>
      </c>
      <c r="AH69" s="302" t="e" cm="1">
        <f t="array" aca="1" ref="AH69" ca="1">INDIRECT("'"&amp;$A$1&amp;"_DATA'!R"&amp;$A69&amp;"C"&amp;AH$1,FALSE)</f>
        <v>#REF!</v>
      </c>
      <c r="AI69" s="260" t="e" cm="1">
        <f t="array" aca="1" ref="AI69" ca="1">INDIRECT("'"&amp;$A$1&amp;"_DATA'!R"&amp;$A69&amp;"C"&amp;AI$1,FALSE)</f>
        <v>#REF!</v>
      </c>
      <c r="AJ69" s="319" t="e" cm="1">
        <f t="array" aca="1" ref="AJ69" ca="1">INDIRECT("'"&amp;$A$1&amp;"_DATA'!R"&amp;$A69&amp;"C"&amp;AJ$1,FALSE)</f>
        <v>#REF!</v>
      </c>
      <c r="AK69" s="306" t="e" cm="1">
        <f t="array" aca="1" ref="AK69" ca="1">INDIRECT("'"&amp;$A$1&amp;"_DATA'!R"&amp;$A69&amp;"C"&amp;AK$1,FALSE)</f>
        <v>#REF!</v>
      </c>
      <c r="AL69" s="262" t="e">
        <f t="shared" ref="AL69:AL77" ca="1" si="52">IF(AND(AJ69&lt;&gt;"",AJ69&lt;&gt;0),ROUNDDOWN(AM69/AK69,3),"")</f>
        <v>#REF!</v>
      </c>
      <c r="AM69" s="306" t="e" cm="1">
        <f t="array" aca="1" ref="AM69" ca="1">INDIRECT("'"&amp;$A$1&amp;"_DATA'!R"&amp;$A69&amp;"C"&amp;AM$1,FALSE)</f>
        <v>#REF!</v>
      </c>
      <c r="AN69" s="263" t="e" cm="1">
        <f t="array" aca="1" ref="AN69" ca="1">INDIRECT("'"&amp;$A$1&amp;"_DATA'!R"&amp;$A69&amp;"C"&amp;AN$1,FALSE)</f>
        <v>#REF!</v>
      </c>
      <c r="AO69" s="302" t="e" cm="1">
        <f t="array" aca="1" ref="AO69" ca="1">INDIRECT("'"&amp;$A$1&amp;"_DATA'!R"&amp;$A69&amp;"C"&amp;AO$1,FALSE)</f>
        <v>#REF!</v>
      </c>
      <c r="AP69" s="260" t="e" cm="1">
        <f t="array" aca="1" ref="AP69" ca="1">INDIRECT("'"&amp;$A$1&amp;"_DATA'!R"&amp;$A69&amp;"C"&amp;AP$1,FALSE)</f>
        <v>#REF!</v>
      </c>
      <c r="AQ69" s="319" t="e" cm="1">
        <f t="array" aca="1" ref="AQ69" ca="1">INDIRECT("'"&amp;$A$1&amp;"_DATA'!R"&amp;$A69&amp;"C"&amp;AQ$1,FALSE)</f>
        <v>#REF!</v>
      </c>
      <c r="AR69" s="306" t="e" cm="1">
        <f t="array" aca="1" ref="AR69" ca="1">INDIRECT("'"&amp;$A$1&amp;"_DATA'!R"&amp;$A69&amp;"C"&amp;AR$1,FALSE)</f>
        <v>#REF!</v>
      </c>
      <c r="AS69" s="262" t="e">
        <f t="shared" ref="AS69:AS77" ca="1" si="53">IF(AND(AQ69&lt;&gt;"",AQ69&lt;&gt;0),ROUNDDOWN(AT69/AR69,3),"")</f>
        <v>#REF!</v>
      </c>
      <c r="AT69" s="306" t="e" cm="1">
        <f t="array" aca="1" ref="AT69" ca="1">INDIRECT("'"&amp;$A$1&amp;"_DATA'!R"&amp;$A69&amp;"C"&amp;AT$1,FALSE)</f>
        <v>#REF!</v>
      </c>
      <c r="AU69" s="263"/>
      <c r="AV69" s="321" t="s">
        <v>145</v>
      </c>
      <c r="AW69" s="342" t="e">
        <f ca="1">SUMIF(AA$26:AU$26,AV68,AA89:AU89)</f>
        <v>#REF!</v>
      </c>
      <c r="AX69" s="337" t="s">
        <v>145</v>
      </c>
      <c r="AY69" s="342" t="e">
        <f ca="1">Z69+AW69</f>
        <v>#REF!</v>
      </c>
      <c r="AZ69" s="302" t="e" cm="1">
        <f t="array" aca="1" ref="AZ69" ca="1">INDIRECT("'"&amp;$A$1&amp;"_DATA'!R"&amp;$A69&amp;"C"&amp;AZ$1,FALSE)</f>
        <v>#REF!</v>
      </c>
      <c r="BA69" s="260" t="e" cm="1">
        <f t="array" aca="1" ref="BA69" ca="1">INDIRECT("'"&amp;$A$1&amp;"_DATA'!R"&amp;$A69&amp;"C"&amp;BA$1,FALSE)</f>
        <v>#REF!</v>
      </c>
      <c r="BB69" s="319" t="e" cm="1">
        <f t="array" aca="1" ref="BB69" ca="1">INDIRECT("'"&amp;$A$1&amp;"_DATA'!R"&amp;$A69&amp;"C"&amp;BB$1,FALSE)</f>
        <v>#REF!</v>
      </c>
      <c r="BC69" s="306" t="e" cm="1">
        <f t="array" aca="1" ref="BC69" ca="1">INDIRECT("'"&amp;$A$1&amp;"_DATA'!R"&amp;$A69&amp;"C"&amp;BC$1,FALSE)</f>
        <v>#REF!</v>
      </c>
      <c r="BD69" s="262" t="e">
        <f t="shared" ref="BD69:BD77" ca="1" si="54">IF(AND(BB69&lt;&gt;"",BB69&lt;&gt;0),ROUNDDOWN(BE69/BC69,3),"")</f>
        <v>#REF!</v>
      </c>
      <c r="BE69" s="306" t="e" cm="1">
        <f t="array" aca="1" ref="BE69" ca="1">INDIRECT("'"&amp;$A$1&amp;"_DATA'!R"&amp;$A69&amp;"C"&amp;BE$1,FALSE)</f>
        <v>#REF!</v>
      </c>
      <c r="BF69" s="263" t="e" cm="1">
        <f t="array" aca="1" ref="BF69" ca="1">INDIRECT("'"&amp;$A$1&amp;"_DATA'!R"&amp;$A69&amp;"C"&amp;BF$1,FALSE)</f>
        <v>#REF!</v>
      </c>
      <c r="BG69" s="302" t="e" cm="1">
        <f t="array" aca="1" ref="BG69" ca="1">INDIRECT("'"&amp;$A$1&amp;"_DATA'!R"&amp;$A69&amp;"C"&amp;BG$1,FALSE)</f>
        <v>#REF!</v>
      </c>
      <c r="BH69" s="260" t="e" cm="1">
        <f t="array" aca="1" ref="BH69" ca="1">INDIRECT("'"&amp;$A$1&amp;"_DATA'!R"&amp;$A69&amp;"C"&amp;BH$1,FALSE)</f>
        <v>#REF!</v>
      </c>
      <c r="BI69" s="319" t="e" cm="1">
        <f t="array" aca="1" ref="BI69" ca="1">INDIRECT("'"&amp;$A$1&amp;"_DATA'!R"&amp;$A69&amp;"C"&amp;BI$1,FALSE)</f>
        <v>#REF!</v>
      </c>
      <c r="BJ69" s="306" t="e" cm="1">
        <f t="array" aca="1" ref="BJ69" ca="1">INDIRECT("'"&amp;$A$1&amp;"_DATA'!R"&amp;$A69&amp;"C"&amp;BJ$1,FALSE)</f>
        <v>#REF!</v>
      </c>
      <c r="BK69" s="262" t="e">
        <f t="shared" ref="BK69:BK77" ca="1" si="55">IF(AND(BI69&lt;&gt;"",BI69&lt;&gt;0),ROUNDDOWN(BL69/BJ69,3),"")</f>
        <v>#REF!</v>
      </c>
      <c r="BL69" s="306" t="e" cm="1">
        <f t="array" aca="1" ref="BL69" ca="1">INDIRECT("'"&amp;$A$1&amp;"_DATA'!R"&amp;$A69&amp;"C"&amp;BL$1,FALSE)</f>
        <v>#REF!</v>
      </c>
      <c r="BM69" s="263" t="e" cm="1">
        <f t="array" aca="1" ref="BM69" ca="1">INDIRECT("'"&amp;$A$1&amp;"_DATA'!R"&amp;$A69&amp;"C"&amp;BM$1,FALSE)</f>
        <v>#REF!</v>
      </c>
      <c r="BN69" s="302" t="e" cm="1">
        <f t="array" aca="1" ref="BN69" ca="1">INDIRECT("'"&amp;$A$1&amp;"_DATA'!R"&amp;$A69&amp;"C"&amp;BN$1,FALSE)</f>
        <v>#REF!</v>
      </c>
      <c r="BO69" s="260" t="e" cm="1">
        <f t="array" aca="1" ref="BO69" ca="1">INDIRECT("'"&amp;$A$1&amp;"_DATA'!R"&amp;$A69&amp;"C"&amp;BO$1,FALSE)</f>
        <v>#REF!</v>
      </c>
      <c r="BP69" s="319" t="e" cm="1">
        <f t="array" aca="1" ref="BP69" ca="1">INDIRECT("'"&amp;$A$1&amp;"_DATA'!R"&amp;$A69&amp;"C"&amp;BP$1,FALSE)</f>
        <v>#REF!</v>
      </c>
      <c r="BQ69" s="306" t="e" cm="1">
        <f t="array" aca="1" ref="BQ69" ca="1">INDIRECT("'"&amp;$A$1&amp;"_DATA'!R"&amp;$A69&amp;"C"&amp;BQ$1,FALSE)</f>
        <v>#REF!</v>
      </c>
      <c r="BR69" s="262" t="e">
        <f t="shared" ref="BR69:BR77" ca="1" si="56">IF(AND(BP69&lt;&gt;"",BP69&lt;&gt;0),ROUNDDOWN(BS69/BQ69,3),"")</f>
        <v>#REF!</v>
      </c>
      <c r="BS69" s="306" t="e" cm="1">
        <f t="array" aca="1" ref="BS69" ca="1">INDIRECT("'"&amp;$A$1&amp;"_DATA'!R"&amp;$A69&amp;"C"&amp;BS$1,FALSE)</f>
        <v>#REF!</v>
      </c>
      <c r="BT69" s="263"/>
      <c r="BU69" s="321" t="s">
        <v>145</v>
      </c>
      <c r="BV69" s="342" t="e">
        <f ca="1">SUMIF(AZ$26:BT$26,BU68,AZ89:BT89)</f>
        <v>#REF!</v>
      </c>
      <c r="BW69" s="302" t="e" cm="1">
        <f t="array" aca="1" ref="BW69" ca="1">INDIRECT("'"&amp;$A$1&amp;"_DATA'!R"&amp;$A69&amp;"C"&amp;BW$1,FALSE)</f>
        <v>#REF!</v>
      </c>
      <c r="BX69" s="260" t="e" cm="1">
        <f t="array" aca="1" ref="BX69" ca="1">INDIRECT("'"&amp;$A$1&amp;"_DATA'!R"&amp;$A69&amp;"C"&amp;BX$1,FALSE)</f>
        <v>#REF!</v>
      </c>
      <c r="BY69" s="319" t="e" cm="1">
        <f t="array" aca="1" ref="BY69" ca="1">INDIRECT("'"&amp;$A$1&amp;"_DATA'!R"&amp;$A69&amp;"C"&amp;BY$1,FALSE)</f>
        <v>#REF!</v>
      </c>
      <c r="BZ69" s="306" t="e" cm="1">
        <f t="array" aca="1" ref="BZ69" ca="1">INDIRECT("'"&amp;$A$1&amp;"_DATA'!R"&amp;$A69&amp;"C"&amp;BZ$1,FALSE)</f>
        <v>#REF!</v>
      </c>
      <c r="CA69" s="262" t="e">
        <f t="shared" ref="CA69:CA77" ca="1" si="57">IF(AND(BY69&lt;&gt;"",BY69&lt;&gt;0),ROUNDDOWN(CB69/BZ69,3),"")</f>
        <v>#REF!</v>
      </c>
      <c r="CB69" s="306" t="e" cm="1">
        <f t="array" aca="1" ref="CB69" ca="1">INDIRECT("'"&amp;$A$1&amp;"_DATA'!R"&amp;$A69&amp;"C"&amp;CB$1,FALSE)</f>
        <v>#REF!</v>
      </c>
      <c r="CC69" s="263" t="e" cm="1">
        <f t="array" aca="1" ref="CC69" ca="1">INDIRECT("'"&amp;$A$1&amp;"_DATA'!R"&amp;$A69&amp;"C"&amp;CC$1,FALSE)</f>
        <v>#REF!</v>
      </c>
      <c r="CD69" s="302" t="e" cm="1">
        <f t="array" aca="1" ref="CD69" ca="1">INDIRECT("'"&amp;$A$1&amp;"_DATA'!R"&amp;$A69&amp;"C"&amp;CD$1,FALSE)</f>
        <v>#REF!</v>
      </c>
      <c r="CE69" s="260" t="e" cm="1">
        <f t="array" aca="1" ref="CE69" ca="1">INDIRECT("'"&amp;$A$1&amp;"_DATA'!R"&amp;$A69&amp;"C"&amp;CE$1,FALSE)</f>
        <v>#REF!</v>
      </c>
      <c r="CF69" s="319" t="e" cm="1">
        <f t="array" aca="1" ref="CF69" ca="1">INDIRECT("'"&amp;$A$1&amp;"_DATA'!R"&amp;$A69&amp;"C"&amp;CF$1,FALSE)</f>
        <v>#REF!</v>
      </c>
      <c r="CG69" s="306" t="e" cm="1">
        <f t="array" aca="1" ref="CG69" ca="1">INDIRECT("'"&amp;$A$1&amp;"_DATA'!R"&amp;$A69&amp;"C"&amp;CG$1,FALSE)</f>
        <v>#REF!</v>
      </c>
      <c r="CH69" s="262" t="e">
        <f t="shared" ref="CH69:CH77" ca="1" si="58">IF(AND(CF69&lt;&gt;"",CF69&lt;&gt;0),ROUNDDOWN(CI69/CG69,3),"")</f>
        <v>#REF!</v>
      </c>
      <c r="CI69" s="306" t="e" cm="1">
        <f t="array" aca="1" ref="CI69" ca="1">INDIRECT("'"&amp;$A$1&amp;"_DATA'!R"&amp;$A69&amp;"C"&amp;CI$1,FALSE)</f>
        <v>#REF!</v>
      </c>
      <c r="CJ69" s="263" t="e" cm="1">
        <f t="array" aca="1" ref="CJ69" ca="1">INDIRECT("'"&amp;$A$1&amp;"_DATA'!R"&amp;$A69&amp;"C"&amp;CJ$1,FALSE)</f>
        <v>#REF!</v>
      </c>
      <c r="CK69" s="302" t="e" cm="1">
        <f t="array" aca="1" ref="CK69" ca="1">INDIRECT("'"&amp;$A$1&amp;"_DATA'!R"&amp;$A69&amp;"C"&amp;CK$1,FALSE)</f>
        <v>#REF!</v>
      </c>
      <c r="CL69" s="260" t="e" cm="1">
        <f t="array" aca="1" ref="CL69" ca="1">INDIRECT("'"&amp;$A$1&amp;"_DATA'!R"&amp;$A69&amp;"C"&amp;CL$1,FALSE)</f>
        <v>#REF!</v>
      </c>
      <c r="CM69" s="319" t="e" cm="1">
        <f t="array" aca="1" ref="CM69" ca="1">INDIRECT("'"&amp;$A$1&amp;"_DATA'!R"&amp;$A69&amp;"C"&amp;CM$1,FALSE)</f>
        <v>#REF!</v>
      </c>
      <c r="CN69" s="306" t="e" cm="1">
        <f t="array" aca="1" ref="CN69" ca="1">INDIRECT("'"&amp;$A$1&amp;"_DATA'!R"&amp;$A69&amp;"C"&amp;CN$1,FALSE)</f>
        <v>#REF!</v>
      </c>
      <c r="CO69" s="262" t="e">
        <f t="shared" ref="CO69:CO77" ca="1" si="59">IF(AND(CM69&lt;&gt;"",CM69&lt;&gt;0),ROUNDDOWN(CP69/CN69,3),"")</f>
        <v>#REF!</v>
      </c>
      <c r="CP69" s="306" t="e" cm="1">
        <f t="array" aca="1" ref="CP69" ca="1">INDIRECT("'"&amp;$A$1&amp;"_DATA'!R"&amp;$A69&amp;"C"&amp;CP$1,FALSE)</f>
        <v>#REF!</v>
      </c>
      <c r="CQ69" s="263"/>
      <c r="CR69" s="321" t="s">
        <v>145</v>
      </c>
      <c r="CS69" s="342" t="e">
        <f ca="1">SUMIF(BW$26:CQ$26,CR68,BW89:CQ89)</f>
        <v>#REF!</v>
      </c>
      <c r="CT69" s="337" t="s">
        <v>145</v>
      </c>
      <c r="CU69" s="342" t="e">
        <f ca="1">BV69+CS69</f>
        <v>#REF!</v>
      </c>
      <c r="CV69" s="321" t="s">
        <v>145</v>
      </c>
      <c r="CW69" s="342" t="e">
        <f ca="1">AY69+CU69</f>
        <v>#REF!</v>
      </c>
      <c r="CX69" s="240"/>
    </row>
    <row r="70" spans="1:102" ht="16.5" x14ac:dyDescent="0.15">
      <c r="A70" s="433">
        <v>50</v>
      </c>
      <c r="B70" s="2001"/>
      <c r="C70" s="259" t="s">
        <v>35</v>
      </c>
      <c r="D70" s="302" t="e" cm="1">
        <f t="array" aca="1" ref="D70" ca="1">INDIRECT("'"&amp;$A$1&amp;"_DATA'!R"&amp;$A70&amp;"C"&amp;D$1,FALSE)</f>
        <v>#REF!</v>
      </c>
      <c r="E70" s="260" t="e" cm="1">
        <f t="array" aca="1" ref="E70" ca="1">INDIRECT("'"&amp;$A$1&amp;"_DATA'!R"&amp;$A70&amp;"C"&amp;E$1,FALSE)</f>
        <v>#REF!</v>
      </c>
      <c r="F70" s="319" t="e" cm="1">
        <f t="array" aca="1" ref="F70" ca="1">INDIRECT("'"&amp;$A$1&amp;"_DATA'!R"&amp;$A70&amp;"C"&amp;F$1,FALSE)</f>
        <v>#REF!</v>
      </c>
      <c r="G70" s="306" t="e" cm="1">
        <f t="array" aca="1" ref="G70" ca="1">INDIRECT("'"&amp;$A$1&amp;"_DATA'!R"&amp;$A70&amp;"C"&amp;G$1,FALSE)</f>
        <v>#REF!</v>
      </c>
      <c r="H70" s="262" t="e">
        <f t="shared" ca="1" si="48"/>
        <v>#REF!</v>
      </c>
      <c r="I70" s="306" t="e" cm="1">
        <f t="array" aca="1" ref="I70" ca="1">INDIRECT("'"&amp;$A$1&amp;"_DATA'!R"&amp;$A70&amp;"C"&amp;I$1,FALSE)</f>
        <v>#REF!</v>
      </c>
      <c r="J70" s="263" t="e" cm="1">
        <f t="array" aca="1" ref="J70" ca="1">INDIRECT("'"&amp;$A$1&amp;"_DATA'!R"&amp;$A70&amp;"C"&amp;J$1,FALSE)</f>
        <v>#REF!</v>
      </c>
      <c r="K70" s="302" t="e" cm="1">
        <f t="array" aca="1" ref="K70" ca="1">INDIRECT("'"&amp;$A$1&amp;"_DATA'!R"&amp;$A70&amp;"C"&amp;K$1,FALSE)</f>
        <v>#REF!</v>
      </c>
      <c r="L70" s="260" t="e" cm="1">
        <f t="array" aca="1" ref="L70" ca="1">INDIRECT("'"&amp;$A$1&amp;"_DATA'!R"&amp;$A70&amp;"C"&amp;L$1,FALSE)</f>
        <v>#REF!</v>
      </c>
      <c r="M70" s="319" t="e" cm="1">
        <f t="array" aca="1" ref="M70" ca="1">INDIRECT("'"&amp;$A$1&amp;"_DATA'!R"&amp;$A70&amp;"C"&amp;M$1,FALSE)</f>
        <v>#REF!</v>
      </c>
      <c r="N70" s="306" t="e" cm="1">
        <f t="array" aca="1" ref="N70" ca="1">INDIRECT("'"&amp;$A$1&amp;"_DATA'!R"&amp;$A70&amp;"C"&amp;N$1,FALSE)</f>
        <v>#REF!</v>
      </c>
      <c r="O70" s="262" t="e">
        <f t="shared" ca="1" si="49"/>
        <v>#REF!</v>
      </c>
      <c r="P70" s="306" t="e" cm="1">
        <f t="array" aca="1" ref="P70" ca="1">INDIRECT("'"&amp;$A$1&amp;"_DATA'!R"&amp;$A70&amp;"C"&amp;P$1,FALSE)</f>
        <v>#REF!</v>
      </c>
      <c r="Q70" s="263" t="e" cm="1">
        <f t="array" aca="1" ref="Q70" ca="1">INDIRECT("'"&amp;$A$1&amp;"_DATA'!R"&amp;$A70&amp;"C"&amp;Q$1,FALSE)</f>
        <v>#REF!</v>
      </c>
      <c r="R70" s="302" t="e" cm="1">
        <f t="array" aca="1" ref="R70" ca="1">INDIRECT("'"&amp;$A$1&amp;"_DATA'!R"&amp;$A70&amp;"C"&amp;R$1,FALSE)</f>
        <v>#REF!</v>
      </c>
      <c r="S70" s="260" t="e" cm="1">
        <f t="array" aca="1" ref="S70" ca="1">INDIRECT("'"&amp;$A$1&amp;"_DATA'!R"&amp;$A70&amp;"C"&amp;S$1,FALSE)</f>
        <v>#REF!</v>
      </c>
      <c r="T70" s="319" t="e" cm="1">
        <f t="array" aca="1" ref="T70" ca="1">INDIRECT("'"&amp;$A$1&amp;"_DATA'!R"&amp;$A70&amp;"C"&amp;T$1,FALSE)</f>
        <v>#REF!</v>
      </c>
      <c r="U70" s="306" t="e" cm="1">
        <f t="array" aca="1" ref="U70" ca="1">INDIRECT("'"&amp;$A$1&amp;"_DATA'!R"&amp;$A70&amp;"C"&amp;U$1,FALSE)</f>
        <v>#REF!</v>
      </c>
      <c r="V70" s="262" t="e">
        <f t="shared" ca="1" si="50"/>
        <v>#REF!</v>
      </c>
      <c r="W70" s="306" t="e" cm="1">
        <f t="array" aca="1" ref="W70" ca="1">INDIRECT("'"&amp;$A$1&amp;"_DATA'!R"&amp;$A70&amp;"C"&amp;W$1,FALSE)</f>
        <v>#REF!</v>
      </c>
      <c r="X70" s="263"/>
      <c r="Y70" s="322" t="s">
        <v>146</v>
      </c>
      <c r="Z70" s="343" t="e">
        <f ca="1">SUMIF(D$26:X$26,Y68,D90:X90)</f>
        <v>#REF!</v>
      </c>
      <c r="AA70" s="324" t="e" cm="1">
        <f t="array" aca="1" ref="AA70" ca="1">INDIRECT("'"&amp;$A$1&amp;"_DATA'!R"&amp;$A70&amp;"C"&amp;AA$1,FALSE)</f>
        <v>#REF!</v>
      </c>
      <c r="AB70" s="260" t="e" cm="1">
        <f t="array" aca="1" ref="AB70" ca="1">INDIRECT("'"&amp;$A$1&amp;"_DATA'!R"&amp;$A70&amp;"C"&amp;AB$1,FALSE)</f>
        <v>#REF!</v>
      </c>
      <c r="AC70" s="319" t="e" cm="1">
        <f t="array" aca="1" ref="AC70" ca="1">INDIRECT("'"&amp;$A$1&amp;"_DATA'!R"&amp;$A70&amp;"C"&amp;AC$1,FALSE)</f>
        <v>#REF!</v>
      </c>
      <c r="AD70" s="306" t="e" cm="1">
        <f t="array" aca="1" ref="AD70" ca="1">INDIRECT("'"&amp;$A$1&amp;"_DATA'!R"&amp;$A70&amp;"C"&amp;AD$1,FALSE)</f>
        <v>#REF!</v>
      </c>
      <c r="AE70" s="262" t="e">
        <f t="shared" ca="1" si="51"/>
        <v>#REF!</v>
      </c>
      <c r="AF70" s="306" t="e" cm="1">
        <f t="array" aca="1" ref="AF70" ca="1">INDIRECT("'"&amp;$A$1&amp;"_DATA'!R"&amp;$A70&amp;"C"&amp;AF$1,FALSE)</f>
        <v>#REF!</v>
      </c>
      <c r="AG70" s="263" t="e" cm="1">
        <f t="array" aca="1" ref="AG70" ca="1">INDIRECT("'"&amp;$A$1&amp;"_DATA'!R"&amp;$A70&amp;"C"&amp;AG$1,FALSE)</f>
        <v>#REF!</v>
      </c>
      <c r="AH70" s="302" t="e" cm="1">
        <f t="array" aca="1" ref="AH70" ca="1">INDIRECT("'"&amp;$A$1&amp;"_DATA'!R"&amp;$A70&amp;"C"&amp;AH$1,FALSE)</f>
        <v>#REF!</v>
      </c>
      <c r="AI70" s="260" t="e" cm="1">
        <f t="array" aca="1" ref="AI70" ca="1">INDIRECT("'"&amp;$A$1&amp;"_DATA'!R"&amp;$A70&amp;"C"&amp;AI$1,FALSE)</f>
        <v>#REF!</v>
      </c>
      <c r="AJ70" s="319" t="e" cm="1">
        <f t="array" aca="1" ref="AJ70" ca="1">INDIRECT("'"&amp;$A$1&amp;"_DATA'!R"&amp;$A70&amp;"C"&amp;AJ$1,FALSE)</f>
        <v>#REF!</v>
      </c>
      <c r="AK70" s="306" t="e" cm="1">
        <f t="array" aca="1" ref="AK70" ca="1">INDIRECT("'"&amp;$A$1&amp;"_DATA'!R"&amp;$A70&amp;"C"&amp;AK$1,FALSE)</f>
        <v>#REF!</v>
      </c>
      <c r="AL70" s="262" t="e">
        <f t="shared" ca="1" si="52"/>
        <v>#REF!</v>
      </c>
      <c r="AM70" s="306" t="e" cm="1">
        <f t="array" aca="1" ref="AM70" ca="1">INDIRECT("'"&amp;$A$1&amp;"_DATA'!R"&amp;$A70&amp;"C"&amp;AM$1,FALSE)</f>
        <v>#REF!</v>
      </c>
      <c r="AN70" s="263" t="e" cm="1">
        <f t="array" aca="1" ref="AN70" ca="1">INDIRECT("'"&amp;$A$1&amp;"_DATA'!R"&amp;$A70&amp;"C"&amp;AN$1,FALSE)</f>
        <v>#REF!</v>
      </c>
      <c r="AO70" s="302" t="e" cm="1">
        <f t="array" aca="1" ref="AO70" ca="1">INDIRECT("'"&amp;$A$1&amp;"_DATA'!R"&amp;$A70&amp;"C"&amp;AO$1,FALSE)</f>
        <v>#REF!</v>
      </c>
      <c r="AP70" s="260" t="e" cm="1">
        <f t="array" aca="1" ref="AP70" ca="1">INDIRECT("'"&amp;$A$1&amp;"_DATA'!R"&amp;$A70&amp;"C"&amp;AP$1,FALSE)</f>
        <v>#REF!</v>
      </c>
      <c r="AQ70" s="319" t="e" cm="1">
        <f t="array" aca="1" ref="AQ70" ca="1">INDIRECT("'"&amp;$A$1&amp;"_DATA'!R"&amp;$A70&amp;"C"&amp;AQ$1,FALSE)</f>
        <v>#REF!</v>
      </c>
      <c r="AR70" s="306" t="e" cm="1">
        <f t="array" aca="1" ref="AR70" ca="1">INDIRECT("'"&amp;$A$1&amp;"_DATA'!R"&amp;$A70&amp;"C"&amp;AR$1,FALSE)</f>
        <v>#REF!</v>
      </c>
      <c r="AS70" s="262" t="e">
        <f t="shared" ca="1" si="53"/>
        <v>#REF!</v>
      </c>
      <c r="AT70" s="306" t="e" cm="1">
        <f t="array" aca="1" ref="AT70" ca="1">INDIRECT("'"&amp;$A$1&amp;"_DATA'!R"&amp;$A70&amp;"C"&amp;AT$1,FALSE)</f>
        <v>#REF!</v>
      </c>
      <c r="AU70" s="263"/>
      <c r="AV70" s="322" t="s">
        <v>146</v>
      </c>
      <c r="AW70" s="343" t="e">
        <f ca="1">SUMIF(AA$26:AU$26,AV68,AA90:AU90)</f>
        <v>#REF!</v>
      </c>
      <c r="AX70" s="338" t="s">
        <v>146</v>
      </c>
      <c r="AY70" s="343" t="e">
        <f ca="1">Z70+AW70</f>
        <v>#REF!</v>
      </c>
      <c r="AZ70" s="302" t="e" cm="1">
        <f t="array" aca="1" ref="AZ70" ca="1">INDIRECT("'"&amp;$A$1&amp;"_DATA'!R"&amp;$A70&amp;"C"&amp;AZ$1,FALSE)</f>
        <v>#REF!</v>
      </c>
      <c r="BA70" s="260" t="e" cm="1">
        <f t="array" aca="1" ref="BA70" ca="1">INDIRECT("'"&amp;$A$1&amp;"_DATA'!R"&amp;$A70&amp;"C"&amp;BA$1,FALSE)</f>
        <v>#REF!</v>
      </c>
      <c r="BB70" s="319" t="e" cm="1">
        <f t="array" aca="1" ref="BB70" ca="1">INDIRECT("'"&amp;$A$1&amp;"_DATA'!R"&amp;$A70&amp;"C"&amp;BB$1,FALSE)</f>
        <v>#REF!</v>
      </c>
      <c r="BC70" s="306" t="e" cm="1">
        <f t="array" aca="1" ref="BC70" ca="1">INDIRECT("'"&amp;$A$1&amp;"_DATA'!R"&amp;$A70&amp;"C"&amp;BC$1,FALSE)</f>
        <v>#REF!</v>
      </c>
      <c r="BD70" s="262" t="e">
        <f t="shared" ca="1" si="54"/>
        <v>#REF!</v>
      </c>
      <c r="BE70" s="306" t="e" cm="1">
        <f t="array" aca="1" ref="BE70" ca="1">INDIRECT("'"&amp;$A$1&amp;"_DATA'!R"&amp;$A70&amp;"C"&amp;BE$1,FALSE)</f>
        <v>#REF!</v>
      </c>
      <c r="BF70" s="263" t="e" cm="1">
        <f t="array" aca="1" ref="BF70" ca="1">INDIRECT("'"&amp;$A$1&amp;"_DATA'!R"&amp;$A70&amp;"C"&amp;BF$1,FALSE)</f>
        <v>#REF!</v>
      </c>
      <c r="BG70" s="302" t="e" cm="1">
        <f t="array" aca="1" ref="BG70" ca="1">INDIRECT("'"&amp;$A$1&amp;"_DATA'!R"&amp;$A70&amp;"C"&amp;BG$1,FALSE)</f>
        <v>#REF!</v>
      </c>
      <c r="BH70" s="260" t="e" cm="1">
        <f t="array" aca="1" ref="BH70" ca="1">INDIRECT("'"&amp;$A$1&amp;"_DATA'!R"&amp;$A70&amp;"C"&amp;BH$1,FALSE)</f>
        <v>#REF!</v>
      </c>
      <c r="BI70" s="319" t="e" cm="1">
        <f t="array" aca="1" ref="BI70" ca="1">INDIRECT("'"&amp;$A$1&amp;"_DATA'!R"&amp;$A70&amp;"C"&amp;BI$1,FALSE)</f>
        <v>#REF!</v>
      </c>
      <c r="BJ70" s="306" t="e" cm="1">
        <f t="array" aca="1" ref="BJ70" ca="1">INDIRECT("'"&amp;$A$1&amp;"_DATA'!R"&amp;$A70&amp;"C"&amp;BJ$1,FALSE)</f>
        <v>#REF!</v>
      </c>
      <c r="BK70" s="262" t="e">
        <f t="shared" ca="1" si="55"/>
        <v>#REF!</v>
      </c>
      <c r="BL70" s="306" t="e" cm="1">
        <f t="array" aca="1" ref="BL70" ca="1">INDIRECT("'"&amp;$A$1&amp;"_DATA'!R"&amp;$A70&amp;"C"&amp;BL$1,FALSE)</f>
        <v>#REF!</v>
      </c>
      <c r="BM70" s="263" t="e" cm="1">
        <f t="array" aca="1" ref="BM70" ca="1">INDIRECT("'"&amp;$A$1&amp;"_DATA'!R"&amp;$A70&amp;"C"&amp;BM$1,FALSE)</f>
        <v>#REF!</v>
      </c>
      <c r="BN70" s="302" t="e" cm="1">
        <f t="array" aca="1" ref="BN70" ca="1">INDIRECT("'"&amp;$A$1&amp;"_DATA'!R"&amp;$A70&amp;"C"&amp;BN$1,FALSE)</f>
        <v>#REF!</v>
      </c>
      <c r="BO70" s="260" t="e" cm="1">
        <f t="array" aca="1" ref="BO70" ca="1">INDIRECT("'"&amp;$A$1&amp;"_DATA'!R"&amp;$A70&amp;"C"&amp;BO$1,FALSE)</f>
        <v>#REF!</v>
      </c>
      <c r="BP70" s="319" t="e" cm="1">
        <f t="array" aca="1" ref="BP70" ca="1">INDIRECT("'"&amp;$A$1&amp;"_DATA'!R"&amp;$A70&amp;"C"&amp;BP$1,FALSE)</f>
        <v>#REF!</v>
      </c>
      <c r="BQ70" s="306" t="e" cm="1">
        <f t="array" aca="1" ref="BQ70" ca="1">INDIRECT("'"&amp;$A$1&amp;"_DATA'!R"&amp;$A70&amp;"C"&amp;BQ$1,FALSE)</f>
        <v>#REF!</v>
      </c>
      <c r="BR70" s="262" t="e">
        <f t="shared" ca="1" si="56"/>
        <v>#REF!</v>
      </c>
      <c r="BS70" s="306" t="e" cm="1">
        <f t="array" aca="1" ref="BS70" ca="1">INDIRECT("'"&amp;$A$1&amp;"_DATA'!R"&amp;$A70&amp;"C"&amp;BS$1,FALSE)</f>
        <v>#REF!</v>
      </c>
      <c r="BT70" s="263"/>
      <c r="BU70" s="322" t="s">
        <v>146</v>
      </c>
      <c r="BV70" s="343" t="e">
        <f ca="1">SUMIF(AZ$26:BT$26,BU68,AZ90:BT90)</f>
        <v>#REF!</v>
      </c>
      <c r="BW70" s="302" t="e" cm="1">
        <f t="array" aca="1" ref="BW70" ca="1">INDIRECT("'"&amp;$A$1&amp;"_DATA'!R"&amp;$A70&amp;"C"&amp;BW$1,FALSE)</f>
        <v>#REF!</v>
      </c>
      <c r="BX70" s="260" t="e" cm="1">
        <f t="array" aca="1" ref="BX70" ca="1">INDIRECT("'"&amp;$A$1&amp;"_DATA'!R"&amp;$A70&amp;"C"&amp;BX$1,FALSE)</f>
        <v>#REF!</v>
      </c>
      <c r="BY70" s="319" t="e" cm="1">
        <f t="array" aca="1" ref="BY70" ca="1">INDIRECT("'"&amp;$A$1&amp;"_DATA'!R"&amp;$A70&amp;"C"&amp;BY$1,FALSE)</f>
        <v>#REF!</v>
      </c>
      <c r="BZ70" s="306" t="e" cm="1">
        <f t="array" aca="1" ref="BZ70" ca="1">INDIRECT("'"&amp;$A$1&amp;"_DATA'!R"&amp;$A70&amp;"C"&amp;BZ$1,FALSE)</f>
        <v>#REF!</v>
      </c>
      <c r="CA70" s="262" t="e">
        <f t="shared" ca="1" si="57"/>
        <v>#REF!</v>
      </c>
      <c r="CB70" s="306" t="e" cm="1">
        <f t="array" aca="1" ref="CB70" ca="1">INDIRECT("'"&amp;$A$1&amp;"_DATA'!R"&amp;$A70&amp;"C"&amp;CB$1,FALSE)</f>
        <v>#REF!</v>
      </c>
      <c r="CC70" s="263" t="e" cm="1">
        <f t="array" aca="1" ref="CC70" ca="1">INDIRECT("'"&amp;$A$1&amp;"_DATA'!R"&amp;$A70&amp;"C"&amp;CC$1,FALSE)</f>
        <v>#REF!</v>
      </c>
      <c r="CD70" s="302" t="e" cm="1">
        <f t="array" aca="1" ref="CD70" ca="1">INDIRECT("'"&amp;$A$1&amp;"_DATA'!R"&amp;$A70&amp;"C"&amp;CD$1,FALSE)</f>
        <v>#REF!</v>
      </c>
      <c r="CE70" s="260" t="e" cm="1">
        <f t="array" aca="1" ref="CE70" ca="1">INDIRECT("'"&amp;$A$1&amp;"_DATA'!R"&amp;$A70&amp;"C"&amp;CE$1,FALSE)</f>
        <v>#REF!</v>
      </c>
      <c r="CF70" s="319" t="e" cm="1">
        <f t="array" aca="1" ref="CF70" ca="1">INDIRECT("'"&amp;$A$1&amp;"_DATA'!R"&amp;$A70&amp;"C"&amp;CF$1,FALSE)</f>
        <v>#REF!</v>
      </c>
      <c r="CG70" s="306" t="e" cm="1">
        <f t="array" aca="1" ref="CG70" ca="1">INDIRECT("'"&amp;$A$1&amp;"_DATA'!R"&amp;$A70&amp;"C"&amp;CG$1,FALSE)</f>
        <v>#REF!</v>
      </c>
      <c r="CH70" s="262" t="e">
        <f t="shared" ca="1" si="58"/>
        <v>#REF!</v>
      </c>
      <c r="CI70" s="306" t="e" cm="1">
        <f t="array" aca="1" ref="CI70" ca="1">INDIRECT("'"&amp;$A$1&amp;"_DATA'!R"&amp;$A70&amp;"C"&amp;CI$1,FALSE)</f>
        <v>#REF!</v>
      </c>
      <c r="CJ70" s="263" t="e" cm="1">
        <f t="array" aca="1" ref="CJ70" ca="1">INDIRECT("'"&amp;$A$1&amp;"_DATA'!R"&amp;$A70&amp;"C"&amp;CJ$1,FALSE)</f>
        <v>#REF!</v>
      </c>
      <c r="CK70" s="302" t="e" cm="1">
        <f t="array" aca="1" ref="CK70" ca="1">INDIRECT("'"&amp;$A$1&amp;"_DATA'!R"&amp;$A70&amp;"C"&amp;CK$1,FALSE)</f>
        <v>#REF!</v>
      </c>
      <c r="CL70" s="260" t="e" cm="1">
        <f t="array" aca="1" ref="CL70" ca="1">INDIRECT("'"&amp;$A$1&amp;"_DATA'!R"&amp;$A70&amp;"C"&amp;CL$1,FALSE)</f>
        <v>#REF!</v>
      </c>
      <c r="CM70" s="319" t="e" cm="1">
        <f t="array" aca="1" ref="CM70" ca="1">INDIRECT("'"&amp;$A$1&amp;"_DATA'!R"&amp;$A70&amp;"C"&amp;CM$1,FALSE)</f>
        <v>#REF!</v>
      </c>
      <c r="CN70" s="306" t="e" cm="1">
        <f t="array" aca="1" ref="CN70" ca="1">INDIRECT("'"&amp;$A$1&amp;"_DATA'!R"&amp;$A70&amp;"C"&amp;CN$1,FALSE)</f>
        <v>#REF!</v>
      </c>
      <c r="CO70" s="262" t="e">
        <f t="shared" ca="1" si="59"/>
        <v>#REF!</v>
      </c>
      <c r="CP70" s="306" t="e" cm="1">
        <f t="array" aca="1" ref="CP70" ca="1">INDIRECT("'"&amp;$A$1&amp;"_DATA'!R"&amp;$A70&amp;"C"&amp;CP$1,FALSE)</f>
        <v>#REF!</v>
      </c>
      <c r="CQ70" s="263"/>
      <c r="CR70" s="322" t="s">
        <v>146</v>
      </c>
      <c r="CS70" s="343" t="e">
        <f ca="1">SUMIF(BW$26:CQ$26,CR68,BW90:CQ90)</f>
        <v>#REF!</v>
      </c>
      <c r="CT70" s="338" t="s">
        <v>146</v>
      </c>
      <c r="CU70" s="343" t="e">
        <f ca="1">BV70+CS70</f>
        <v>#REF!</v>
      </c>
      <c r="CV70" s="322" t="s">
        <v>146</v>
      </c>
      <c r="CW70" s="343" t="e">
        <f ca="1">AY70+CU70</f>
        <v>#REF!</v>
      </c>
      <c r="CX70" s="240"/>
    </row>
    <row r="71" spans="1:102" ht="16.5" x14ac:dyDescent="0.15">
      <c r="A71" s="433">
        <v>51</v>
      </c>
      <c r="B71" s="2001"/>
      <c r="C71" s="259" t="s">
        <v>36</v>
      </c>
      <c r="D71" s="302" t="e" cm="1">
        <f t="array" aca="1" ref="D71" ca="1">INDIRECT("'"&amp;$A$1&amp;"_DATA'!R"&amp;$A71&amp;"C"&amp;D$1,FALSE)</f>
        <v>#REF!</v>
      </c>
      <c r="E71" s="260" t="e" cm="1">
        <f t="array" aca="1" ref="E71" ca="1">INDIRECT("'"&amp;$A$1&amp;"_DATA'!R"&amp;$A71&amp;"C"&amp;E$1,FALSE)</f>
        <v>#REF!</v>
      </c>
      <c r="F71" s="319" t="e" cm="1">
        <f t="array" aca="1" ref="F71" ca="1">INDIRECT("'"&amp;$A$1&amp;"_DATA'!R"&amp;$A71&amp;"C"&amp;F$1,FALSE)</f>
        <v>#REF!</v>
      </c>
      <c r="G71" s="306" t="e" cm="1">
        <f t="array" aca="1" ref="G71" ca="1">INDIRECT("'"&amp;$A$1&amp;"_DATA'!R"&amp;$A71&amp;"C"&amp;G$1,FALSE)</f>
        <v>#REF!</v>
      </c>
      <c r="H71" s="262" t="e">
        <f t="shared" ca="1" si="48"/>
        <v>#REF!</v>
      </c>
      <c r="I71" s="306" t="e" cm="1">
        <f t="array" aca="1" ref="I71" ca="1">INDIRECT("'"&amp;$A$1&amp;"_DATA'!R"&amp;$A71&amp;"C"&amp;I$1,FALSE)</f>
        <v>#REF!</v>
      </c>
      <c r="J71" s="263" t="e" cm="1">
        <f t="array" aca="1" ref="J71" ca="1">INDIRECT("'"&amp;$A$1&amp;"_DATA'!R"&amp;$A71&amp;"C"&amp;J$1,FALSE)</f>
        <v>#REF!</v>
      </c>
      <c r="K71" s="302" t="e" cm="1">
        <f t="array" aca="1" ref="K71" ca="1">INDIRECT("'"&amp;$A$1&amp;"_DATA'!R"&amp;$A71&amp;"C"&amp;K$1,FALSE)</f>
        <v>#REF!</v>
      </c>
      <c r="L71" s="260" t="e" cm="1">
        <f t="array" aca="1" ref="L71" ca="1">INDIRECT("'"&amp;$A$1&amp;"_DATA'!R"&amp;$A71&amp;"C"&amp;L$1,FALSE)</f>
        <v>#REF!</v>
      </c>
      <c r="M71" s="319" t="e" cm="1">
        <f t="array" aca="1" ref="M71" ca="1">INDIRECT("'"&amp;$A$1&amp;"_DATA'!R"&amp;$A71&amp;"C"&amp;M$1,FALSE)</f>
        <v>#REF!</v>
      </c>
      <c r="N71" s="306" t="e" cm="1">
        <f t="array" aca="1" ref="N71" ca="1">INDIRECT("'"&amp;$A$1&amp;"_DATA'!R"&amp;$A71&amp;"C"&amp;N$1,FALSE)</f>
        <v>#REF!</v>
      </c>
      <c r="O71" s="262" t="e">
        <f t="shared" ca="1" si="49"/>
        <v>#REF!</v>
      </c>
      <c r="P71" s="306" t="e" cm="1">
        <f t="array" aca="1" ref="P71" ca="1">INDIRECT("'"&amp;$A$1&amp;"_DATA'!R"&amp;$A71&amp;"C"&amp;P$1,FALSE)</f>
        <v>#REF!</v>
      </c>
      <c r="Q71" s="263" t="e" cm="1">
        <f t="array" aca="1" ref="Q71" ca="1">INDIRECT("'"&amp;$A$1&amp;"_DATA'!R"&amp;$A71&amp;"C"&amp;Q$1,FALSE)</f>
        <v>#REF!</v>
      </c>
      <c r="R71" s="302" t="e" cm="1">
        <f t="array" aca="1" ref="R71" ca="1">INDIRECT("'"&amp;$A$1&amp;"_DATA'!R"&amp;$A71&amp;"C"&amp;R$1,FALSE)</f>
        <v>#REF!</v>
      </c>
      <c r="S71" s="260" t="e" cm="1">
        <f t="array" aca="1" ref="S71" ca="1">INDIRECT("'"&amp;$A$1&amp;"_DATA'!R"&amp;$A71&amp;"C"&amp;S$1,FALSE)</f>
        <v>#REF!</v>
      </c>
      <c r="T71" s="319" t="e" cm="1">
        <f t="array" aca="1" ref="T71" ca="1">INDIRECT("'"&amp;$A$1&amp;"_DATA'!R"&amp;$A71&amp;"C"&amp;T$1,FALSE)</f>
        <v>#REF!</v>
      </c>
      <c r="U71" s="306" t="e" cm="1">
        <f t="array" aca="1" ref="U71" ca="1">INDIRECT("'"&amp;$A$1&amp;"_DATA'!R"&amp;$A71&amp;"C"&amp;U$1,FALSE)</f>
        <v>#REF!</v>
      </c>
      <c r="V71" s="262" t="e">
        <f t="shared" ca="1" si="50"/>
        <v>#REF!</v>
      </c>
      <c r="W71" s="306" t="e" cm="1">
        <f t="array" aca="1" ref="W71" ca="1">INDIRECT("'"&amp;$A$1&amp;"_DATA'!R"&amp;$A71&amp;"C"&amp;W$1,FALSE)</f>
        <v>#REF!</v>
      </c>
      <c r="X71" s="263"/>
      <c r="Y71" s="323" t="s">
        <v>143</v>
      </c>
      <c r="Z71" s="710" t="e">
        <f ca="1">ROUNDDOWN(Z70/Z69,4)</f>
        <v>#REF!</v>
      </c>
      <c r="AA71" s="324" t="e" cm="1">
        <f t="array" aca="1" ref="AA71" ca="1">INDIRECT("'"&amp;$A$1&amp;"_DATA'!R"&amp;$A71&amp;"C"&amp;AA$1,FALSE)</f>
        <v>#REF!</v>
      </c>
      <c r="AB71" s="260" t="e" cm="1">
        <f t="array" aca="1" ref="AB71" ca="1">INDIRECT("'"&amp;$A$1&amp;"_DATA'!R"&amp;$A71&amp;"C"&amp;AB$1,FALSE)</f>
        <v>#REF!</v>
      </c>
      <c r="AC71" s="319" t="e" cm="1">
        <f t="array" aca="1" ref="AC71" ca="1">INDIRECT("'"&amp;$A$1&amp;"_DATA'!R"&amp;$A71&amp;"C"&amp;AC$1,FALSE)</f>
        <v>#REF!</v>
      </c>
      <c r="AD71" s="306" t="e" cm="1">
        <f t="array" aca="1" ref="AD71" ca="1">INDIRECT("'"&amp;$A$1&amp;"_DATA'!R"&amp;$A71&amp;"C"&amp;AD$1,FALSE)</f>
        <v>#REF!</v>
      </c>
      <c r="AE71" s="262" t="e">
        <f t="shared" ca="1" si="51"/>
        <v>#REF!</v>
      </c>
      <c r="AF71" s="306" t="e" cm="1">
        <f t="array" aca="1" ref="AF71" ca="1">INDIRECT("'"&amp;$A$1&amp;"_DATA'!R"&amp;$A71&amp;"C"&amp;AF$1,FALSE)</f>
        <v>#REF!</v>
      </c>
      <c r="AG71" s="263" t="e" cm="1">
        <f t="array" aca="1" ref="AG71" ca="1">INDIRECT("'"&amp;$A$1&amp;"_DATA'!R"&amp;$A71&amp;"C"&amp;AG$1,FALSE)</f>
        <v>#REF!</v>
      </c>
      <c r="AH71" s="302" t="e" cm="1">
        <f t="array" aca="1" ref="AH71" ca="1">INDIRECT("'"&amp;$A$1&amp;"_DATA'!R"&amp;$A71&amp;"C"&amp;AH$1,FALSE)</f>
        <v>#REF!</v>
      </c>
      <c r="AI71" s="260" t="e" cm="1">
        <f t="array" aca="1" ref="AI71" ca="1">INDIRECT("'"&amp;$A$1&amp;"_DATA'!R"&amp;$A71&amp;"C"&amp;AI$1,FALSE)</f>
        <v>#REF!</v>
      </c>
      <c r="AJ71" s="319" t="e" cm="1">
        <f t="array" aca="1" ref="AJ71" ca="1">INDIRECT("'"&amp;$A$1&amp;"_DATA'!R"&amp;$A71&amp;"C"&amp;AJ$1,FALSE)</f>
        <v>#REF!</v>
      </c>
      <c r="AK71" s="306" t="e" cm="1">
        <f t="array" aca="1" ref="AK71" ca="1">INDIRECT("'"&amp;$A$1&amp;"_DATA'!R"&amp;$A71&amp;"C"&amp;AK$1,FALSE)</f>
        <v>#REF!</v>
      </c>
      <c r="AL71" s="262" t="e">
        <f t="shared" ca="1" si="52"/>
        <v>#REF!</v>
      </c>
      <c r="AM71" s="306" t="e" cm="1">
        <f t="array" aca="1" ref="AM71" ca="1">INDIRECT("'"&amp;$A$1&amp;"_DATA'!R"&amp;$A71&amp;"C"&amp;AM$1,FALSE)</f>
        <v>#REF!</v>
      </c>
      <c r="AN71" s="263" t="e" cm="1">
        <f t="array" aca="1" ref="AN71" ca="1">INDIRECT("'"&amp;$A$1&amp;"_DATA'!R"&amp;$A71&amp;"C"&amp;AN$1,FALSE)</f>
        <v>#REF!</v>
      </c>
      <c r="AO71" s="302" t="e" cm="1">
        <f t="array" aca="1" ref="AO71" ca="1">INDIRECT("'"&amp;$A$1&amp;"_DATA'!R"&amp;$A71&amp;"C"&amp;AO$1,FALSE)</f>
        <v>#REF!</v>
      </c>
      <c r="AP71" s="260" t="e" cm="1">
        <f t="array" aca="1" ref="AP71" ca="1">INDIRECT("'"&amp;$A$1&amp;"_DATA'!R"&amp;$A71&amp;"C"&amp;AP$1,FALSE)</f>
        <v>#REF!</v>
      </c>
      <c r="AQ71" s="319" t="e" cm="1">
        <f t="array" aca="1" ref="AQ71" ca="1">INDIRECT("'"&amp;$A$1&amp;"_DATA'!R"&amp;$A71&amp;"C"&amp;AQ$1,FALSE)</f>
        <v>#REF!</v>
      </c>
      <c r="AR71" s="306" t="e" cm="1">
        <f t="array" aca="1" ref="AR71" ca="1">INDIRECT("'"&amp;$A$1&amp;"_DATA'!R"&amp;$A71&amp;"C"&amp;AR$1,FALSE)</f>
        <v>#REF!</v>
      </c>
      <c r="AS71" s="262" t="e">
        <f t="shared" ca="1" si="53"/>
        <v>#REF!</v>
      </c>
      <c r="AT71" s="306" t="e" cm="1">
        <f t="array" aca="1" ref="AT71" ca="1">INDIRECT("'"&amp;$A$1&amp;"_DATA'!R"&amp;$A71&amp;"C"&amp;AT$1,FALSE)</f>
        <v>#REF!</v>
      </c>
      <c r="AU71" s="263"/>
      <c r="AV71" s="323" t="s">
        <v>143</v>
      </c>
      <c r="AW71" s="710" t="e">
        <f ca="1">ROUNDDOWN(AW70/AW69,4)</f>
        <v>#REF!</v>
      </c>
      <c r="AX71" s="339" t="s">
        <v>143</v>
      </c>
      <c r="AY71" s="710" t="e">
        <f ca="1">ROUNDDOWN(AY70/AY69,4)</f>
        <v>#REF!</v>
      </c>
      <c r="AZ71" s="302" t="e" cm="1">
        <f t="array" aca="1" ref="AZ71" ca="1">INDIRECT("'"&amp;$A$1&amp;"_DATA'!R"&amp;$A71&amp;"C"&amp;AZ$1,FALSE)</f>
        <v>#REF!</v>
      </c>
      <c r="BA71" s="260" t="e" cm="1">
        <f t="array" aca="1" ref="BA71" ca="1">INDIRECT("'"&amp;$A$1&amp;"_DATA'!R"&amp;$A71&amp;"C"&amp;BA$1,FALSE)</f>
        <v>#REF!</v>
      </c>
      <c r="BB71" s="319" t="e" cm="1">
        <f t="array" aca="1" ref="BB71" ca="1">INDIRECT("'"&amp;$A$1&amp;"_DATA'!R"&amp;$A71&amp;"C"&amp;BB$1,FALSE)</f>
        <v>#REF!</v>
      </c>
      <c r="BC71" s="306" t="e" cm="1">
        <f t="array" aca="1" ref="BC71" ca="1">INDIRECT("'"&amp;$A$1&amp;"_DATA'!R"&amp;$A71&amp;"C"&amp;BC$1,FALSE)</f>
        <v>#REF!</v>
      </c>
      <c r="BD71" s="262" t="e">
        <f t="shared" ca="1" si="54"/>
        <v>#REF!</v>
      </c>
      <c r="BE71" s="306" t="e" cm="1">
        <f t="array" aca="1" ref="BE71" ca="1">INDIRECT("'"&amp;$A$1&amp;"_DATA'!R"&amp;$A71&amp;"C"&amp;BE$1,FALSE)</f>
        <v>#REF!</v>
      </c>
      <c r="BF71" s="263" t="e" cm="1">
        <f t="array" aca="1" ref="BF71" ca="1">INDIRECT("'"&amp;$A$1&amp;"_DATA'!R"&amp;$A71&amp;"C"&amp;BF$1,FALSE)</f>
        <v>#REF!</v>
      </c>
      <c r="BG71" s="302" t="e" cm="1">
        <f t="array" aca="1" ref="BG71" ca="1">INDIRECT("'"&amp;$A$1&amp;"_DATA'!R"&amp;$A71&amp;"C"&amp;BG$1,FALSE)</f>
        <v>#REF!</v>
      </c>
      <c r="BH71" s="260" t="e" cm="1">
        <f t="array" aca="1" ref="BH71" ca="1">INDIRECT("'"&amp;$A$1&amp;"_DATA'!R"&amp;$A71&amp;"C"&amp;BH$1,FALSE)</f>
        <v>#REF!</v>
      </c>
      <c r="BI71" s="319" t="e" cm="1">
        <f t="array" aca="1" ref="BI71" ca="1">INDIRECT("'"&amp;$A$1&amp;"_DATA'!R"&amp;$A71&amp;"C"&amp;BI$1,FALSE)</f>
        <v>#REF!</v>
      </c>
      <c r="BJ71" s="306" t="e" cm="1">
        <f t="array" aca="1" ref="BJ71" ca="1">INDIRECT("'"&amp;$A$1&amp;"_DATA'!R"&amp;$A71&amp;"C"&amp;BJ$1,FALSE)</f>
        <v>#REF!</v>
      </c>
      <c r="BK71" s="262" t="e">
        <f t="shared" ca="1" si="55"/>
        <v>#REF!</v>
      </c>
      <c r="BL71" s="306" t="e" cm="1">
        <f t="array" aca="1" ref="BL71" ca="1">INDIRECT("'"&amp;$A$1&amp;"_DATA'!R"&amp;$A71&amp;"C"&amp;BL$1,FALSE)</f>
        <v>#REF!</v>
      </c>
      <c r="BM71" s="263" t="e" cm="1">
        <f t="array" aca="1" ref="BM71" ca="1">INDIRECT("'"&amp;$A$1&amp;"_DATA'!R"&amp;$A71&amp;"C"&amp;BM$1,FALSE)</f>
        <v>#REF!</v>
      </c>
      <c r="BN71" s="302" t="e" cm="1">
        <f t="array" aca="1" ref="BN71" ca="1">INDIRECT("'"&amp;$A$1&amp;"_DATA'!R"&amp;$A71&amp;"C"&amp;BN$1,FALSE)</f>
        <v>#REF!</v>
      </c>
      <c r="BO71" s="260" t="e" cm="1">
        <f t="array" aca="1" ref="BO71" ca="1">INDIRECT("'"&amp;$A$1&amp;"_DATA'!R"&amp;$A71&amp;"C"&amp;BO$1,FALSE)</f>
        <v>#REF!</v>
      </c>
      <c r="BP71" s="319" t="e" cm="1">
        <f t="array" aca="1" ref="BP71" ca="1">INDIRECT("'"&amp;$A$1&amp;"_DATA'!R"&amp;$A71&amp;"C"&amp;BP$1,FALSE)</f>
        <v>#REF!</v>
      </c>
      <c r="BQ71" s="306" t="e" cm="1">
        <f t="array" aca="1" ref="BQ71" ca="1">INDIRECT("'"&amp;$A$1&amp;"_DATA'!R"&amp;$A71&amp;"C"&amp;BQ$1,FALSE)</f>
        <v>#REF!</v>
      </c>
      <c r="BR71" s="262" t="e">
        <f t="shared" ca="1" si="56"/>
        <v>#REF!</v>
      </c>
      <c r="BS71" s="306" t="e" cm="1">
        <f t="array" aca="1" ref="BS71" ca="1">INDIRECT("'"&amp;$A$1&amp;"_DATA'!R"&amp;$A71&amp;"C"&amp;BS$1,FALSE)</f>
        <v>#REF!</v>
      </c>
      <c r="BT71" s="263"/>
      <c r="BU71" s="323" t="s">
        <v>143</v>
      </c>
      <c r="BV71" s="710" t="e">
        <f ca="1">ROUNDDOWN(BV70/BV69,4)</f>
        <v>#REF!</v>
      </c>
      <c r="BW71" s="302" t="e" cm="1">
        <f t="array" aca="1" ref="BW71" ca="1">INDIRECT("'"&amp;$A$1&amp;"_DATA'!R"&amp;$A71&amp;"C"&amp;BW$1,FALSE)</f>
        <v>#REF!</v>
      </c>
      <c r="BX71" s="260" t="e" cm="1">
        <f t="array" aca="1" ref="BX71" ca="1">INDIRECT("'"&amp;$A$1&amp;"_DATA'!R"&amp;$A71&amp;"C"&amp;BX$1,FALSE)</f>
        <v>#REF!</v>
      </c>
      <c r="BY71" s="319" t="e" cm="1">
        <f t="array" aca="1" ref="BY71" ca="1">INDIRECT("'"&amp;$A$1&amp;"_DATA'!R"&amp;$A71&amp;"C"&amp;BY$1,FALSE)</f>
        <v>#REF!</v>
      </c>
      <c r="BZ71" s="306" t="e" cm="1">
        <f t="array" aca="1" ref="BZ71" ca="1">INDIRECT("'"&amp;$A$1&amp;"_DATA'!R"&amp;$A71&amp;"C"&amp;BZ$1,FALSE)</f>
        <v>#REF!</v>
      </c>
      <c r="CA71" s="262" t="e">
        <f t="shared" ca="1" si="57"/>
        <v>#REF!</v>
      </c>
      <c r="CB71" s="306" t="e" cm="1">
        <f t="array" aca="1" ref="CB71" ca="1">INDIRECT("'"&amp;$A$1&amp;"_DATA'!R"&amp;$A71&amp;"C"&amp;CB$1,FALSE)</f>
        <v>#REF!</v>
      </c>
      <c r="CC71" s="263" t="e" cm="1">
        <f t="array" aca="1" ref="CC71" ca="1">INDIRECT("'"&amp;$A$1&amp;"_DATA'!R"&amp;$A71&amp;"C"&amp;CC$1,FALSE)</f>
        <v>#REF!</v>
      </c>
      <c r="CD71" s="302" t="e" cm="1">
        <f t="array" aca="1" ref="CD71" ca="1">INDIRECT("'"&amp;$A$1&amp;"_DATA'!R"&amp;$A71&amp;"C"&amp;CD$1,FALSE)</f>
        <v>#REF!</v>
      </c>
      <c r="CE71" s="260" t="e" cm="1">
        <f t="array" aca="1" ref="CE71" ca="1">INDIRECT("'"&amp;$A$1&amp;"_DATA'!R"&amp;$A71&amp;"C"&amp;CE$1,FALSE)</f>
        <v>#REF!</v>
      </c>
      <c r="CF71" s="319" t="e" cm="1">
        <f t="array" aca="1" ref="CF71" ca="1">INDIRECT("'"&amp;$A$1&amp;"_DATA'!R"&amp;$A71&amp;"C"&amp;CF$1,FALSE)</f>
        <v>#REF!</v>
      </c>
      <c r="CG71" s="306" t="e" cm="1">
        <f t="array" aca="1" ref="CG71" ca="1">INDIRECT("'"&amp;$A$1&amp;"_DATA'!R"&amp;$A71&amp;"C"&amp;CG$1,FALSE)</f>
        <v>#REF!</v>
      </c>
      <c r="CH71" s="262" t="e">
        <f t="shared" ca="1" si="58"/>
        <v>#REF!</v>
      </c>
      <c r="CI71" s="306" t="e" cm="1">
        <f t="array" aca="1" ref="CI71" ca="1">INDIRECT("'"&amp;$A$1&amp;"_DATA'!R"&amp;$A71&amp;"C"&amp;CI$1,FALSE)</f>
        <v>#REF!</v>
      </c>
      <c r="CJ71" s="263" t="e" cm="1">
        <f t="array" aca="1" ref="CJ71" ca="1">INDIRECT("'"&amp;$A$1&amp;"_DATA'!R"&amp;$A71&amp;"C"&amp;CJ$1,FALSE)</f>
        <v>#REF!</v>
      </c>
      <c r="CK71" s="302" t="e" cm="1">
        <f t="array" aca="1" ref="CK71" ca="1">INDIRECT("'"&amp;$A$1&amp;"_DATA'!R"&amp;$A71&amp;"C"&amp;CK$1,FALSE)</f>
        <v>#REF!</v>
      </c>
      <c r="CL71" s="260" t="e" cm="1">
        <f t="array" aca="1" ref="CL71" ca="1">INDIRECT("'"&amp;$A$1&amp;"_DATA'!R"&amp;$A71&amp;"C"&amp;CL$1,FALSE)</f>
        <v>#REF!</v>
      </c>
      <c r="CM71" s="319" t="e" cm="1">
        <f t="array" aca="1" ref="CM71" ca="1">INDIRECT("'"&amp;$A$1&amp;"_DATA'!R"&amp;$A71&amp;"C"&amp;CM$1,FALSE)</f>
        <v>#REF!</v>
      </c>
      <c r="CN71" s="306" t="e" cm="1">
        <f t="array" aca="1" ref="CN71" ca="1">INDIRECT("'"&amp;$A$1&amp;"_DATA'!R"&amp;$A71&amp;"C"&amp;CN$1,FALSE)</f>
        <v>#REF!</v>
      </c>
      <c r="CO71" s="262" t="e">
        <f t="shared" ca="1" si="59"/>
        <v>#REF!</v>
      </c>
      <c r="CP71" s="306" t="e" cm="1">
        <f t="array" aca="1" ref="CP71" ca="1">INDIRECT("'"&amp;$A$1&amp;"_DATA'!R"&amp;$A71&amp;"C"&amp;CP$1,FALSE)</f>
        <v>#REF!</v>
      </c>
      <c r="CQ71" s="263"/>
      <c r="CR71" s="323" t="s">
        <v>143</v>
      </c>
      <c r="CS71" s="710" t="e">
        <f ca="1">ROUNDDOWN(CS70/CS69,4)</f>
        <v>#REF!</v>
      </c>
      <c r="CT71" s="339" t="s">
        <v>143</v>
      </c>
      <c r="CU71" s="710" t="e">
        <f ca="1">ROUNDDOWN(CU70/CU69,4)</f>
        <v>#REF!</v>
      </c>
      <c r="CV71" s="323" t="s">
        <v>143</v>
      </c>
      <c r="CW71" s="710" t="e">
        <f ca="1">ROUNDDOWN(CW70/CW69,4)</f>
        <v>#REF!</v>
      </c>
      <c r="CX71" s="240"/>
    </row>
    <row r="72" spans="1:102" ht="16.5" x14ac:dyDescent="0.15">
      <c r="A72" s="433">
        <v>52</v>
      </c>
      <c r="B72" s="2001"/>
      <c r="C72" s="259" t="s">
        <v>37</v>
      </c>
      <c r="D72" s="302" t="e" cm="1">
        <f t="array" aca="1" ref="D72" ca="1">INDIRECT("'"&amp;$A$1&amp;"_DATA'!R"&amp;$A72&amp;"C"&amp;D$1,FALSE)</f>
        <v>#REF!</v>
      </c>
      <c r="E72" s="260" t="e" cm="1">
        <f t="array" aca="1" ref="E72" ca="1">INDIRECT("'"&amp;$A$1&amp;"_DATA'!R"&amp;$A72&amp;"C"&amp;E$1,FALSE)</f>
        <v>#REF!</v>
      </c>
      <c r="F72" s="319" t="e" cm="1">
        <f t="array" aca="1" ref="F72" ca="1">INDIRECT("'"&amp;$A$1&amp;"_DATA'!R"&amp;$A72&amp;"C"&amp;F$1,FALSE)</f>
        <v>#REF!</v>
      </c>
      <c r="G72" s="306" t="e" cm="1">
        <f t="array" aca="1" ref="G72" ca="1">INDIRECT("'"&amp;$A$1&amp;"_DATA'!R"&amp;$A72&amp;"C"&amp;G$1,FALSE)</f>
        <v>#REF!</v>
      </c>
      <c r="H72" s="262" t="e">
        <f t="shared" ca="1" si="48"/>
        <v>#REF!</v>
      </c>
      <c r="I72" s="306" t="e" cm="1">
        <f t="array" aca="1" ref="I72" ca="1">INDIRECT("'"&amp;$A$1&amp;"_DATA'!R"&amp;$A72&amp;"C"&amp;I$1,FALSE)</f>
        <v>#REF!</v>
      </c>
      <c r="J72" s="263" t="e" cm="1">
        <f t="array" aca="1" ref="J72" ca="1">INDIRECT("'"&amp;$A$1&amp;"_DATA'!R"&amp;$A72&amp;"C"&amp;J$1,FALSE)</f>
        <v>#REF!</v>
      </c>
      <c r="K72" s="302" t="e" cm="1">
        <f t="array" aca="1" ref="K72" ca="1">INDIRECT("'"&amp;$A$1&amp;"_DATA'!R"&amp;$A72&amp;"C"&amp;K$1,FALSE)</f>
        <v>#REF!</v>
      </c>
      <c r="L72" s="260" t="e" cm="1">
        <f t="array" aca="1" ref="L72" ca="1">INDIRECT("'"&amp;$A$1&amp;"_DATA'!R"&amp;$A72&amp;"C"&amp;L$1,FALSE)</f>
        <v>#REF!</v>
      </c>
      <c r="M72" s="319" t="e" cm="1">
        <f t="array" aca="1" ref="M72" ca="1">INDIRECT("'"&amp;$A$1&amp;"_DATA'!R"&amp;$A72&amp;"C"&amp;M$1,FALSE)</f>
        <v>#REF!</v>
      </c>
      <c r="N72" s="306" t="e" cm="1">
        <f t="array" aca="1" ref="N72" ca="1">INDIRECT("'"&amp;$A$1&amp;"_DATA'!R"&amp;$A72&amp;"C"&amp;N$1,FALSE)</f>
        <v>#REF!</v>
      </c>
      <c r="O72" s="262" t="e">
        <f t="shared" ca="1" si="49"/>
        <v>#REF!</v>
      </c>
      <c r="P72" s="306" t="e" cm="1">
        <f t="array" aca="1" ref="P72" ca="1">INDIRECT("'"&amp;$A$1&amp;"_DATA'!R"&amp;$A72&amp;"C"&amp;P$1,FALSE)</f>
        <v>#REF!</v>
      </c>
      <c r="Q72" s="263" t="e" cm="1">
        <f t="array" aca="1" ref="Q72" ca="1">INDIRECT("'"&amp;$A$1&amp;"_DATA'!R"&amp;$A72&amp;"C"&amp;Q$1,FALSE)</f>
        <v>#REF!</v>
      </c>
      <c r="R72" s="302" t="e" cm="1">
        <f t="array" aca="1" ref="R72" ca="1">INDIRECT("'"&amp;$A$1&amp;"_DATA'!R"&amp;$A72&amp;"C"&amp;R$1,FALSE)</f>
        <v>#REF!</v>
      </c>
      <c r="S72" s="260" t="e" cm="1">
        <f t="array" aca="1" ref="S72" ca="1">INDIRECT("'"&amp;$A$1&amp;"_DATA'!R"&amp;$A72&amp;"C"&amp;S$1,FALSE)</f>
        <v>#REF!</v>
      </c>
      <c r="T72" s="319" t="e" cm="1">
        <f t="array" aca="1" ref="T72" ca="1">INDIRECT("'"&amp;$A$1&amp;"_DATA'!R"&amp;$A72&amp;"C"&amp;T$1,FALSE)</f>
        <v>#REF!</v>
      </c>
      <c r="U72" s="306" t="e" cm="1">
        <f t="array" aca="1" ref="U72" ca="1">INDIRECT("'"&amp;$A$1&amp;"_DATA'!R"&amp;$A72&amp;"C"&amp;U$1,FALSE)</f>
        <v>#REF!</v>
      </c>
      <c r="V72" s="262" t="e">
        <f t="shared" ca="1" si="50"/>
        <v>#REF!</v>
      </c>
      <c r="W72" s="306" t="e" cm="1">
        <f t="array" aca="1" ref="W72" ca="1">INDIRECT("'"&amp;$A$1&amp;"_DATA'!R"&amp;$A72&amp;"C"&amp;W$1,FALSE)</f>
        <v>#REF!</v>
      </c>
      <c r="X72" s="263"/>
      <c r="Y72" s="383"/>
      <c r="Z72" s="404"/>
      <c r="AA72" s="324" t="e" cm="1">
        <f t="array" aca="1" ref="AA72" ca="1">INDIRECT("'"&amp;$A$1&amp;"_DATA'!R"&amp;$A72&amp;"C"&amp;AA$1,FALSE)</f>
        <v>#REF!</v>
      </c>
      <c r="AB72" s="260" t="e" cm="1">
        <f t="array" aca="1" ref="AB72" ca="1">INDIRECT("'"&amp;$A$1&amp;"_DATA'!R"&amp;$A72&amp;"C"&amp;AB$1,FALSE)</f>
        <v>#REF!</v>
      </c>
      <c r="AC72" s="319" t="e" cm="1">
        <f t="array" aca="1" ref="AC72" ca="1">INDIRECT("'"&amp;$A$1&amp;"_DATA'!R"&amp;$A72&amp;"C"&amp;AC$1,FALSE)</f>
        <v>#REF!</v>
      </c>
      <c r="AD72" s="306" t="e" cm="1">
        <f t="array" aca="1" ref="AD72" ca="1">INDIRECT("'"&amp;$A$1&amp;"_DATA'!R"&amp;$A72&amp;"C"&amp;AD$1,FALSE)</f>
        <v>#REF!</v>
      </c>
      <c r="AE72" s="262" t="e">
        <f t="shared" ca="1" si="51"/>
        <v>#REF!</v>
      </c>
      <c r="AF72" s="306" t="e" cm="1">
        <f t="array" aca="1" ref="AF72" ca="1">INDIRECT("'"&amp;$A$1&amp;"_DATA'!R"&amp;$A72&amp;"C"&amp;AF$1,FALSE)</f>
        <v>#REF!</v>
      </c>
      <c r="AG72" s="263" t="e" cm="1">
        <f t="array" aca="1" ref="AG72" ca="1">INDIRECT("'"&amp;$A$1&amp;"_DATA'!R"&amp;$A72&amp;"C"&amp;AG$1,FALSE)</f>
        <v>#REF!</v>
      </c>
      <c r="AH72" s="302" t="e" cm="1">
        <f t="array" aca="1" ref="AH72" ca="1">INDIRECT("'"&amp;$A$1&amp;"_DATA'!R"&amp;$A72&amp;"C"&amp;AH$1,FALSE)</f>
        <v>#REF!</v>
      </c>
      <c r="AI72" s="260" t="e" cm="1">
        <f t="array" aca="1" ref="AI72" ca="1">INDIRECT("'"&amp;$A$1&amp;"_DATA'!R"&amp;$A72&amp;"C"&amp;AI$1,FALSE)</f>
        <v>#REF!</v>
      </c>
      <c r="AJ72" s="319" t="e" cm="1">
        <f t="array" aca="1" ref="AJ72" ca="1">INDIRECT("'"&amp;$A$1&amp;"_DATA'!R"&amp;$A72&amp;"C"&amp;AJ$1,FALSE)</f>
        <v>#REF!</v>
      </c>
      <c r="AK72" s="306" t="e" cm="1">
        <f t="array" aca="1" ref="AK72" ca="1">INDIRECT("'"&amp;$A$1&amp;"_DATA'!R"&amp;$A72&amp;"C"&amp;AK$1,FALSE)</f>
        <v>#REF!</v>
      </c>
      <c r="AL72" s="262" t="e">
        <f t="shared" ca="1" si="52"/>
        <v>#REF!</v>
      </c>
      <c r="AM72" s="306" t="e" cm="1">
        <f t="array" aca="1" ref="AM72" ca="1">INDIRECT("'"&amp;$A$1&amp;"_DATA'!R"&amp;$A72&amp;"C"&amp;AM$1,FALSE)</f>
        <v>#REF!</v>
      </c>
      <c r="AN72" s="263" t="e" cm="1">
        <f t="array" aca="1" ref="AN72" ca="1">INDIRECT("'"&amp;$A$1&amp;"_DATA'!R"&amp;$A72&amp;"C"&amp;AN$1,FALSE)</f>
        <v>#REF!</v>
      </c>
      <c r="AO72" s="302" t="e" cm="1">
        <f t="array" aca="1" ref="AO72" ca="1">INDIRECT("'"&amp;$A$1&amp;"_DATA'!R"&amp;$A72&amp;"C"&amp;AO$1,FALSE)</f>
        <v>#REF!</v>
      </c>
      <c r="AP72" s="260" t="e" cm="1">
        <f t="array" aca="1" ref="AP72" ca="1">INDIRECT("'"&amp;$A$1&amp;"_DATA'!R"&amp;$A72&amp;"C"&amp;AP$1,FALSE)</f>
        <v>#REF!</v>
      </c>
      <c r="AQ72" s="319" t="e" cm="1">
        <f t="array" aca="1" ref="AQ72" ca="1">INDIRECT("'"&amp;$A$1&amp;"_DATA'!R"&amp;$A72&amp;"C"&amp;AQ$1,FALSE)</f>
        <v>#REF!</v>
      </c>
      <c r="AR72" s="306" t="e" cm="1">
        <f t="array" aca="1" ref="AR72" ca="1">INDIRECT("'"&amp;$A$1&amp;"_DATA'!R"&amp;$A72&amp;"C"&amp;AR$1,FALSE)</f>
        <v>#REF!</v>
      </c>
      <c r="AS72" s="262" t="e">
        <f t="shared" ca="1" si="53"/>
        <v>#REF!</v>
      </c>
      <c r="AT72" s="306" t="e" cm="1">
        <f t="array" aca="1" ref="AT72" ca="1">INDIRECT("'"&amp;$A$1&amp;"_DATA'!R"&amp;$A72&amp;"C"&amp;AT$1,FALSE)</f>
        <v>#REF!</v>
      </c>
      <c r="AU72" s="263"/>
      <c r="AV72" s="383"/>
      <c r="AW72" s="404"/>
      <c r="AX72" s="240"/>
      <c r="AY72" s="341"/>
      <c r="AZ72" s="302" t="e" cm="1">
        <f t="array" aca="1" ref="AZ72" ca="1">INDIRECT("'"&amp;$A$1&amp;"_DATA'!R"&amp;$A72&amp;"C"&amp;AZ$1,FALSE)</f>
        <v>#REF!</v>
      </c>
      <c r="BA72" s="260" t="e" cm="1">
        <f t="array" aca="1" ref="BA72" ca="1">INDIRECT("'"&amp;$A$1&amp;"_DATA'!R"&amp;$A72&amp;"C"&amp;BA$1,FALSE)</f>
        <v>#REF!</v>
      </c>
      <c r="BB72" s="319" t="e" cm="1">
        <f t="array" aca="1" ref="BB72" ca="1">INDIRECT("'"&amp;$A$1&amp;"_DATA'!R"&amp;$A72&amp;"C"&amp;BB$1,FALSE)</f>
        <v>#REF!</v>
      </c>
      <c r="BC72" s="306" t="e" cm="1">
        <f t="array" aca="1" ref="BC72" ca="1">INDIRECT("'"&amp;$A$1&amp;"_DATA'!R"&amp;$A72&amp;"C"&amp;BC$1,FALSE)</f>
        <v>#REF!</v>
      </c>
      <c r="BD72" s="262" t="e">
        <f t="shared" ca="1" si="54"/>
        <v>#REF!</v>
      </c>
      <c r="BE72" s="306" t="e" cm="1">
        <f t="array" aca="1" ref="BE72" ca="1">INDIRECT("'"&amp;$A$1&amp;"_DATA'!R"&amp;$A72&amp;"C"&amp;BE$1,FALSE)</f>
        <v>#REF!</v>
      </c>
      <c r="BF72" s="263" t="e" cm="1">
        <f t="array" aca="1" ref="BF72" ca="1">INDIRECT("'"&amp;$A$1&amp;"_DATA'!R"&amp;$A72&amp;"C"&amp;BF$1,FALSE)</f>
        <v>#REF!</v>
      </c>
      <c r="BG72" s="302" t="e" cm="1">
        <f t="array" aca="1" ref="BG72" ca="1">INDIRECT("'"&amp;$A$1&amp;"_DATA'!R"&amp;$A72&amp;"C"&amp;BG$1,FALSE)</f>
        <v>#REF!</v>
      </c>
      <c r="BH72" s="260" t="e" cm="1">
        <f t="array" aca="1" ref="BH72" ca="1">INDIRECT("'"&amp;$A$1&amp;"_DATA'!R"&amp;$A72&amp;"C"&amp;BH$1,FALSE)</f>
        <v>#REF!</v>
      </c>
      <c r="BI72" s="319" t="e" cm="1">
        <f t="array" aca="1" ref="BI72" ca="1">INDIRECT("'"&amp;$A$1&amp;"_DATA'!R"&amp;$A72&amp;"C"&amp;BI$1,FALSE)</f>
        <v>#REF!</v>
      </c>
      <c r="BJ72" s="306" t="e" cm="1">
        <f t="array" aca="1" ref="BJ72" ca="1">INDIRECT("'"&amp;$A$1&amp;"_DATA'!R"&amp;$A72&amp;"C"&amp;BJ$1,FALSE)</f>
        <v>#REF!</v>
      </c>
      <c r="BK72" s="262" t="e">
        <f t="shared" ca="1" si="55"/>
        <v>#REF!</v>
      </c>
      <c r="BL72" s="306" t="e" cm="1">
        <f t="array" aca="1" ref="BL72" ca="1">INDIRECT("'"&amp;$A$1&amp;"_DATA'!R"&amp;$A72&amp;"C"&amp;BL$1,FALSE)</f>
        <v>#REF!</v>
      </c>
      <c r="BM72" s="263" t="e" cm="1">
        <f t="array" aca="1" ref="BM72" ca="1">INDIRECT("'"&amp;$A$1&amp;"_DATA'!R"&amp;$A72&amp;"C"&amp;BM$1,FALSE)</f>
        <v>#REF!</v>
      </c>
      <c r="BN72" s="302" t="e" cm="1">
        <f t="array" aca="1" ref="BN72" ca="1">INDIRECT("'"&amp;$A$1&amp;"_DATA'!R"&amp;$A72&amp;"C"&amp;BN$1,FALSE)</f>
        <v>#REF!</v>
      </c>
      <c r="BO72" s="260" t="e" cm="1">
        <f t="array" aca="1" ref="BO72" ca="1">INDIRECT("'"&amp;$A$1&amp;"_DATA'!R"&amp;$A72&amp;"C"&amp;BO$1,FALSE)</f>
        <v>#REF!</v>
      </c>
      <c r="BP72" s="319" t="e" cm="1">
        <f t="array" aca="1" ref="BP72" ca="1">INDIRECT("'"&amp;$A$1&amp;"_DATA'!R"&amp;$A72&amp;"C"&amp;BP$1,FALSE)</f>
        <v>#REF!</v>
      </c>
      <c r="BQ72" s="306" t="e" cm="1">
        <f t="array" aca="1" ref="BQ72" ca="1">INDIRECT("'"&amp;$A$1&amp;"_DATA'!R"&amp;$A72&amp;"C"&amp;BQ$1,FALSE)</f>
        <v>#REF!</v>
      </c>
      <c r="BR72" s="262" t="e">
        <f t="shared" ca="1" si="56"/>
        <v>#REF!</v>
      </c>
      <c r="BS72" s="306" t="e" cm="1">
        <f t="array" aca="1" ref="BS72" ca="1">INDIRECT("'"&amp;$A$1&amp;"_DATA'!R"&amp;$A72&amp;"C"&amp;BS$1,FALSE)</f>
        <v>#REF!</v>
      </c>
      <c r="BT72" s="263"/>
      <c r="BU72" s="383"/>
      <c r="BV72" s="404"/>
      <c r="BW72" s="302" t="e" cm="1">
        <f t="array" aca="1" ref="BW72" ca="1">INDIRECT("'"&amp;$A$1&amp;"_DATA'!R"&amp;$A72&amp;"C"&amp;BW$1,FALSE)</f>
        <v>#REF!</v>
      </c>
      <c r="BX72" s="260" t="e" cm="1">
        <f t="array" aca="1" ref="BX72" ca="1">INDIRECT("'"&amp;$A$1&amp;"_DATA'!R"&amp;$A72&amp;"C"&amp;BX$1,FALSE)</f>
        <v>#REF!</v>
      </c>
      <c r="BY72" s="319" t="e" cm="1">
        <f t="array" aca="1" ref="BY72" ca="1">INDIRECT("'"&amp;$A$1&amp;"_DATA'!R"&amp;$A72&amp;"C"&amp;BY$1,FALSE)</f>
        <v>#REF!</v>
      </c>
      <c r="BZ72" s="306" t="e" cm="1">
        <f t="array" aca="1" ref="BZ72" ca="1">INDIRECT("'"&amp;$A$1&amp;"_DATA'!R"&amp;$A72&amp;"C"&amp;BZ$1,FALSE)</f>
        <v>#REF!</v>
      </c>
      <c r="CA72" s="262" t="e">
        <f t="shared" ca="1" si="57"/>
        <v>#REF!</v>
      </c>
      <c r="CB72" s="306" t="e" cm="1">
        <f t="array" aca="1" ref="CB72" ca="1">INDIRECT("'"&amp;$A$1&amp;"_DATA'!R"&amp;$A72&amp;"C"&amp;CB$1,FALSE)</f>
        <v>#REF!</v>
      </c>
      <c r="CC72" s="263" t="e" cm="1">
        <f t="array" aca="1" ref="CC72" ca="1">INDIRECT("'"&amp;$A$1&amp;"_DATA'!R"&amp;$A72&amp;"C"&amp;CC$1,FALSE)</f>
        <v>#REF!</v>
      </c>
      <c r="CD72" s="302" t="e" cm="1">
        <f t="array" aca="1" ref="CD72" ca="1">INDIRECT("'"&amp;$A$1&amp;"_DATA'!R"&amp;$A72&amp;"C"&amp;CD$1,FALSE)</f>
        <v>#REF!</v>
      </c>
      <c r="CE72" s="260" t="e" cm="1">
        <f t="array" aca="1" ref="CE72" ca="1">INDIRECT("'"&amp;$A$1&amp;"_DATA'!R"&amp;$A72&amp;"C"&amp;CE$1,FALSE)</f>
        <v>#REF!</v>
      </c>
      <c r="CF72" s="319" t="e" cm="1">
        <f t="array" aca="1" ref="CF72" ca="1">INDIRECT("'"&amp;$A$1&amp;"_DATA'!R"&amp;$A72&amp;"C"&amp;CF$1,FALSE)</f>
        <v>#REF!</v>
      </c>
      <c r="CG72" s="306" t="e" cm="1">
        <f t="array" aca="1" ref="CG72" ca="1">INDIRECT("'"&amp;$A$1&amp;"_DATA'!R"&amp;$A72&amp;"C"&amp;CG$1,FALSE)</f>
        <v>#REF!</v>
      </c>
      <c r="CH72" s="262" t="e">
        <f t="shared" ca="1" si="58"/>
        <v>#REF!</v>
      </c>
      <c r="CI72" s="306" t="e" cm="1">
        <f t="array" aca="1" ref="CI72" ca="1">INDIRECT("'"&amp;$A$1&amp;"_DATA'!R"&amp;$A72&amp;"C"&amp;CI$1,FALSE)</f>
        <v>#REF!</v>
      </c>
      <c r="CJ72" s="263" t="e" cm="1">
        <f t="array" aca="1" ref="CJ72" ca="1">INDIRECT("'"&amp;$A$1&amp;"_DATA'!R"&amp;$A72&amp;"C"&amp;CJ$1,FALSE)</f>
        <v>#REF!</v>
      </c>
      <c r="CK72" s="302" t="e" cm="1">
        <f t="array" aca="1" ref="CK72" ca="1">INDIRECT("'"&amp;$A$1&amp;"_DATA'!R"&amp;$A72&amp;"C"&amp;CK$1,FALSE)</f>
        <v>#REF!</v>
      </c>
      <c r="CL72" s="260" t="e" cm="1">
        <f t="array" aca="1" ref="CL72" ca="1">INDIRECT("'"&amp;$A$1&amp;"_DATA'!R"&amp;$A72&amp;"C"&amp;CL$1,FALSE)</f>
        <v>#REF!</v>
      </c>
      <c r="CM72" s="319" t="e" cm="1">
        <f t="array" aca="1" ref="CM72" ca="1">INDIRECT("'"&amp;$A$1&amp;"_DATA'!R"&amp;$A72&amp;"C"&amp;CM$1,FALSE)</f>
        <v>#REF!</v>
      </c>
      <c r="CN72" s="306" t="e" cm="1">
        <f t="array" aca="1" ref="CN72" ca="1">INDIRECT("'"&amp;$A$1&amp;"_DATA'!R"&amp;$A72&amp;"C"&amp;CN$1,FALSE)</f>
        <v>#REF!</v>
      </c>
      <c r="CO72" s="262" t="e">
        <f t="shared" ca="1" si="59"/>
        <v>#REF!</v>
      </c>
      <c r="CP72" s="306" t="e" cm="1">
        <f t="array" aca="1" ref="CP72" ca="1">INDIRECT("'"&amp;$A$1&amp;"_DATA'!R"&amp;$A72&amp;"C"&amp;CP$1,FALSE)</f>
        <v>#REF!</v>
      </c>
      <c r="CQ72" s="263"/>
      <c r="CR72" s="383"/>
      <c r="CS72" s="404"/>
      <c r="CT72" s="240"/>
      <c r="CU72" s="341"/>
      <c r="CV72" s="383"/>
      <c r="CW72" s="404"/>
      <c r="CX72" s="240"/>
    </row>
    <row r="73" spans="1:102" ht="16.5" x14ac:dyDescent="0.15">
      <c r="A73" s="433">
        <v>53</v>
      </c>
      <c r="B73" s="2001"/>
      <c r="C73" s="259" t="s">
        <v>38</v>
      </c>
      <c r="D73" s="302" t="e" cm="1">
        <f t="array" aca="1" ref="D73" ca="1">INDIRECT("'"&amp;$A$1&amp;"_DATA'!R"&amp;$A73&amp;"C"&amp;D$1,FALSE)</f>
        <v>#REF!</v>
      </c>
      <c r="E73" s="260" t="e" cm="1">
        <f t="array" aca="1" ref="E73" ca="1">INDIRECT("'"&amp;$A$1&amp;"_DATA'!R"&amp;$A73&amp;"C"&amp;E$1,FALSE)</f>
        <v>#REF!</v>
      </c>
      <c r="F73" s="319" t="e" cm="1">
        <f t="array" aca="1" ref="F73" ca="1">INDIRECT("'"&amp;$A$1&amp;"_DATA'!R"&amp;$A73&amp;"C"&amp;F$1,FALSE)</f>
        <v>#REF!</v>
      </c>
      <c r="G73" s="306" t="e" cm="1">
        <f t="array" aca="1" ref="G73" ca="1">INDIRECT("'"&amp;$A$1&amp;"_DATA'!R"&amp;$A73&amp;"C"&amp;G$1,FALSE)</f>
        <v>#REF!</v>
      </c>
      <c r="H73" s="262" t="e">
        <f t="shared" ca="1" si="48"/>
        <v>#REF!</v>
      </c>
      <c r="I73" s="306" t="e" cm="1">
        <f t="array" aca="1" ref="I73" ca="1">INDIRECT("'"&amp;$A$1&amp;"_DATA'!R"&amp;$A73&amp;"C"&amp;I$1,FALSE)</f>
        <v>#REF!</v>
      </c>
      <c r="J73" s="263" t="e" cm="1">
        <f t="array" aca="1" ref="J73" ca="1">INDIRECT("'"&amp;$A$1&amp;"_DATA'!R"&amp;$A73&amp;"C"&amp;J$1,FALSE)</f>
        <v>#REF!</v>
      </c>
      <c r="K73" s="302" t="e" cm="1">
        <f t="array" aca="1" ref="K73" ca="1">INDIRECT("'"&amp;$A$1&amp;"_DATA'!R"&amp;$A73&amp;"C"&amp;K$1,FALSE)</f>
        <v>#REF!</v>
      </c>
      <c r="L73" s="260" t="e" cm="1">
        <f t="array" aca="1" ref="L73" ca="1">INDIRECT("'"&amp;$A$1&amp;"_DATA'!R"&amp;$A73&amp;"C"&amp;L$1,FALSE)</f>
        <v>#REF!</v>
      </c>
      <c r="M73" s="319" t="e" cm="1">
        <f t="array" aca="1" ref="M73" ca="1">INDIRECT("'"&amp;$A$1&amp;"_DATA'!R"&amp;$A73&amp;"C"&amp;M$1,FALSE)</f>
        <v>#REF!</v>
      </c>
      <c r="N73" s="306" t="e" cm="1">
        <f t="array" aca="1" ref="N73" ca="1">INDIRECT("'"&amp;$A$1&amp;"_DATA'!R"&amp;$A73&amp;"C"&amp;N$1,FALSE)</f>
        <v>#REF!</v>
      </c>
      <c r="O73" s="262" t="e">
        <f t="shared" ca="1" si="49"/>
        <v>#REF!</v>
      </c>
      <c r="P73" s="306" t="e" cm="1">
        <f t="array" aca="1" ref="P73" ca="1">INDIRECT("'"&amp;$A$1&amp;"_DATA'!R"&amp;$A73&amp;"C"&amp;P$1,FALSE)</f>
        <v>#REF!</v>
      </c>
      <c r="Q73" s="263" t="e" cm="1">
        <f t="array" aca="1" ref="Q73" ca="1">INDIRECT("'"&amp;$A$1&amp;"_DATA'!R"&amp;$A73&amp;"C"&amp;Q$1,FALSE)</f>
        <v>#REF!</v>
      </c>
      <c r="R73" s="302" t="e" cm="1">
        <f t="array" aca="1" ref="R73" ca="1">INDIRECT("'"&amp;$A$1&amp;"_DATA'!R"&amp;$A73&amp;"C"&amp;R$1,FALSE)</f>
        <v>#REF!</v>
      </c>
      <c r="S73" s="260" t="e" cm="1">
        <f t="array" aca="1" ref="S73" ca="1">INDIRECT("'"&amp;$A$1&amp;"_DATA'!R"&amp;$A73&amp;"C"&amp;S$1,FALSE)</f>
        <v>#REF!</v>
      </c>
      <c r="T73" s="319" t="e" cm="1">
        <f t="array" aca="1" ref="T73" ca="1">INDIRECT("'"&amp;$A$1&amp;"_DATA'!R"&amp;$A73&amp;"C"&amp;T$1,FALSE)</f>
        <v>#REF!</v>
      </c>
      <c r="U73" s="306" t="e" cm="1">
        <f t="array" aca="1" ref="U73" ca="1">INDIRECT("'"&amp;$A$1&amp;"_DATA'!R"&amp;$A73&amp;"C"&amp;U$1,FALSE)</f>
        <v>#REF!</v>
      </c>
      <c r="V73" s="262" t="e">
        <f t="shared" ca="1" si="50"/>
        <v>#REF!</v>
      </c>
      <c r="W73" s="306" t="e" cm="1">
        <f t="array" aca="1" ref="W73" ca="1">INDIRECT("'"&amp;$A$1&amp;"_DATA'!R"&amp;$A73&amp;"C"&amp;W$1,FALSE)</f>
        <v>#REF!</v>
      </c>
      <c r="X73" s="263"/>
      <c r="Y73" s="1953" t="s">
        <v>147</v>
      </c>
      <c r="Z73" s="1954"/>
      <c r="AA73" s="324" t="e" cm="1">
        <f t="array" aca="1" ref="AA73" ca="1">INDIRECT("'"&amp;$A$1&amp;"_DATA'!R"&amp;$A73&amp;"C"&amp;AA$1,FALSE)</f>
        <v>#REF!</v>
      </c>
      <c r="AB73" s="260" t="e" cm="1">
        <f t="array" aca="1" ref="AB73" ca="1">INDIRECT("'"&amp;$A$1&amp;"_DATA'!R"&amp;$A73&amp;"C"&amp;AB$1,FALSE)</f>
        <v>#REF!</v>
      </c>
      <c r="AC73" s="319" t="e" cm="1">
        <f t="array" aca="1" ref="AC73" ca="1">INDIRECT("'"&amp;$A$1&amp;"_DATA'!R"&amp;$A73&amp;"C"&amp;AC$1,FALSE)</f>
        <v>#REF!</v>
      </c>
      <c r="AD73" s="306" t="e" cm="1">
        <f t="array" aca="1" ref="AD73" ca="1">INDIRECT("'"&amp;$A$1&amp;"_DATA'!R"&amp;$A73&amp;"C"&amp;AD$1,FALSE)</f>
        <v>#REF!</v>
      </c>
      <c r="AE73" s="262" t="e">
        <f t="shared" ca="1" si="51"/>
        <v>#REF!</v>
      </c>
      <c r="AF73" s="306" t="e" cm="1">
        <f t="array" aca="1" ref="AF73" ca="1">INDIRECT("'"&amp;$A$1&amp;"_DATA'!R"&amp;$A73&amp;"C"&amp;AF$1,FALSE)</f>
        <v>#REF!</v>
      </c>
      <c r="AG73" s="263" t="e" cm="1">
        <f t="array" aca="1" ref="AG73" ca="1">INDIRECT("'"&amp;$A$1&amp;"_DATA'!R"&amp;$A73&amp;"C"&amp;AG$1,FALSE)</f>
        <v>#REF!</v>
      </c>
      <c r="AH73" s="302" t="e" cm="1">
        <f t="array" aca="1" ref="AH73" ca="1">INDIRECT("'"&amp;$A$1&amp;"_DATA'!R"&amp;$A73&amp;"C"&amp;AH$1,FALSE)</f>
        <v>#REF!</v>
      </c>
      <c r="AI73" s="260" t="e" cm="1">
        <f t="array" aca="1" ref="AI73" ca="1">INDIRECT("'"&amp;$A$1&amp;"_DATA'!R"&amp;$A73&amp;"C"&amp;AI$1,FALSE)</f>
        <v>#REF!</v>
      </c>
      <c r="AJ73" s="319" t="e" cm="1">
        <f t="array" aca="1" ref="AJ73" ca="1">INDIRECT("'"&amp;$A$1&amp;"_DATA'!R"&amp;$A73&amp;"C"&amp;AJ$1,FALSE)</f>
        <v>#REF!</v>
      </c>
      <c r="AK73" s="306" t="e" cm="1">
        <f t="array" aca="1" ref="AK73" ca="1">INDIRECT("'"&amp;$A$1&amp;"_DATA'!R"&amp;$A73&amp;"C"&amp;AK$1,FALSE)</f>
        <v>#REF!</v>
      </c>
      <c r="AL73" s="262" t="e">
        <f t="shared" ca="1" si="52"/>
        <v>#REF!</v>
      </c>
      <c r="AM73" s="306" t="e" cm="1">
        <f t="array" aca="1" ref="AM73" ca="1">INDIRECT("'"&amp;$A$1&amp;"_DATA'!R"&amp;$A73&amp;"C"&amp;AM$1,FALSE)</f>
        <v>#REF!</v>
      </c>
      <c r="AN73" s="263" t="e" cm="1">
        <f t="array" aca="1" ref="AN73" ca="1">INDIRECT("'"&amp;$A$1&amp;"_DATA'!R"&amp;$A73&amp;"C"&amp;AN$1,FALSE)</f>
        <v>#REF!</v>
      </c>
      <c r="AO73" s="302" t="e" cm="1">
        <f t="array" aca="1" ref="AO73" ca="1">INDIRECT("'"&amp;$A$1&amp;"_DATA'!R"&amp;$A73&amp;"C"&amp;AO$1,FALSE)</f>
        <v>#REF!</v>
      </c>
      <c r="AP73" s="260" t="e" cm="1">
        <f t="array" aca="1" ref="AP73" ca="1">INDIRECT("'"&amp;$A$1&amp;"_DATA'!R"&amp;$A73&amp;"C"&amp;AP$1,FALSE)</f>
        <v>#REF!</v>
      </c>
      <c r="AQ73" s="319" t="e" cm="1">
        <f t="array" aca="1" ref="AQ73" ca="1">INDIRECT("'"&amp;$A$1&amp;"_DATA'!R"&amp;$A73&amp;"C"&amp;AQ$1,FALSE)</f>
        <v>#REF!</v>
      </c>
      <c r="AR73" s="306" t="e" cm="1">
        <f t="array" aca="1" ref="AR73" ca="1">INDIRECT("'"&amp;$A$1&amp;"_DATA'!R"&amp;$A73&amp;"C"&amp;AR$1,FALSE)</f>
        <v>#REF!</v>
      </c>
      <c r="AS73" s="262" t="e">
        <f t="shared" ca="1" si="53"/>
        <v>#REF!</v>
      </c>
      <c r="AT73" s="306" t="e" cm="1">
        <f t="array" aca="1" ref="AT73" ca="1">INDIRECT("'"&amp;$A$1&amp;"_DATA'!R"&amp;$A73&amp;"C"&amp;AT$1,FALSE)</f>
        <v>#REF!</v>
      </c>
      <c r="AU73" s="263"/>
      <c r="AV73" s="1953" t="s">
        <v>147</v>
      </c>
      <c r="AW73" s="1954"/>
      <c r="AX73" s="1952" t="s">
        <v>147</v>
      </c>
      <c r="AY73" s="1948"/>
      <c r="AZ73" s="302" t="e" cm="1">
        <f t="array" aca="1" ref="AZ73" ca="1">INDIRECT("'"&amp;$A$1&amp;"_DATA'!R"&amp;$A73&amp;"C"&amp;AZ$1,FALSE)</f>
        <v>#REF!</v>
      </c>
      <c r="BA73" s="260" t="e" cm="1">
        <f t="array" aca="1" ref="BA73" ca="1">INDIRECT("'"&amp;$A$1&amp;"_DATA'!R"&amp;$A73&amp;"C"&amp;BA$1,FALSE)</f>
        <v>#REF!</v>
      </c>
      <c r="BB73" s="319" t="e" cm="1">
        <f t="array" aca="1" ref="BB73" ca="1">INDIRECT("'"&amp;$A$1&amp;"_DATA'!R"&amp;$A73&amp;"C"&amp;BB$1,FALSE)</f>
        <v>#REF!</v>
      </c>
      <c r="BC73" s="306" t="e" cm="1">
        <f t="array" aca="1" ref="BC73" ca="1">INDIRECT("'"&amp;$A$1&amp;"_DATA'!R"&amp;$A73&amp;"C"&amp;BC$1,FALSE)</f>
        <v>#REF!</v>
      </c>
      <c r="BD73" s="262" t="e">
        <f t="shared" ca="1" si="54"/>
        <v>#REF!</v>
      </c>
      <c r="BE73" s="306" t="e" cm="1">
        <f t="array" aca="1" ref="BE73" ca="1">INDIRECT("'"&amp;$A$1&amp;"_DATA'!R"&amp;$A73&amp;"C"&amp;BE$1,FALSE)</f>
        <v>#REF!</v>
      </c>
      <c r="BF73" s="263" t="e" cm="1">
        <f t="array" aca="1" ref="BF73" ca="1">INDIRECT("'"&amp;$A$1&amp;"_DATA'!R"&amp;$A73&amp;"C"&amp;BF$1,FALSE)</f>
        <v>#REF!</v>
      </c>
      <c r="BG73" s="302" t="e" cm="1">
        <f t="array" aca="1" ref="BG73" ca="1">INDIRECT("'"&amp;$A$1&amp;"_DATA'!R"&amp;$A73&amp;"C"&amp;BG$1,FALSE)</f>
        <v>#REF!</v>
      </c>
      <c r="BH73" s="260" t="e" cm="1">
        <f t="array" aca="1" ref="BH73" ca="1">INDIRECT("'"&amp;$A$1&amp;"_DATA'!R"&amp;$A73&amp;"C"&amp;BH$1,FALSE)</f>
        <v>#REF!</v>
      </c>
      <c r="BI73" s="319" t="e" cm="1">
        <f t="array" aca="1" ref="BI73" ca="1">INDIRECT("'"&amp;$A$1&amp;"_DATA'!R"&amp;$A73&amp;"C"&amp;BI$1,FALSE)</f>
        <v>#REF!</v>
      </c>
      <c r="BJ73" s="306" t="e" cm="1">
        <f t="array" aca="1" ref="BJ73" ca="1">INDIRECT("'"&amp;$A$1&amp;"_DATA'!R"&amp;$A73&amp;"C"&amp;BJ$1,FALSE)</f>
        <v>#REF!</v>
      </c>
      <c r="BK73" s="262" t="e">
        <f t="shared" ca="1" si="55"/>
        <v>#REF!</v>
      </c>
      <c r="BL73" s="306" t="e" cm="1">
        <f t="array" aca="1" ref="BL73" ca="1">INDIRECT("'"&amp;$A$1&amp;"_DATA'!R"&amp;$A73&amp;"C"&amp;BL$1,FALSE)</f>
        <v>#REF!</v>
      </c>
      <c r="BM73" s="263" t="e" cm="1">
        <f t="array" aca="1" ref="BM73" ca="1">INDIRECT("'"&amp;$A$1&amp;"_DATA'!R"&amp;$A73&amp;"C"&amp;BM$1,FALSE)</f>
        <v>#REF!</v>
      </c>
      <c r="BN73" s="302" t="e" cm="1">
        <f t="array" aca="1" ref="BN73" ca="1">INDIRECT("'"&amp;$A$1&amp;"_DATA'!R"&amp;$A73&amp;"C"&amp;BN$1,FALSE)</f>
        <v>#REF!</v>
      </c>
      <c r="BO73" s="260" t="e" cm="1">
        <f t="array" aca="1" ref="BO73" ca="1">INDIRECT("'"&amp;$A$1&amp;"_DATA'!R"&amp;$A73&amp;"C"&amp;BO$1,FALSE)</f>
        <v>#REF!</v>
      </c>
      <c r="BP73" s="319" t="e" cm="1">
        <f t="array" aca="1" ref="BP73" ca="1">INDIRECT("'"&amp;$A$1&amp;"_DATA'!R"&amp;$A73&amp;"C"&amp;BP$1,FALSE)</f>
        <v>#REF!</v>
      </c>
      <c r="BQ73" s="306" t="e" cm="1">
        <f t="array" aca="1" ref="BQ73" ca="1">INDIRECT("'"&amp;$A$1&amp;"_DATA'!R"&amp;$A73&amp;"C"&amp;BQ$1,FALSE)</f>
        <v>#REF!</v>
      </c>
      <c r="BR73" s="262" t="e">
        <f t="shared" ca="1" si="56"/>
        <v>#REF!</v>
      </c>
      <c r="BS73" s="306" t="e" cm="1">
        <f t="array" aca="1" ref="BS73" ca="1">INDIRECT("'"&amp;$A$1&amp;"_DATA'!R"&amp;$A73&amp;"C"&amp;BS$1,FALSE)</f>
        <v>#REF!</v>
      </c>
      <c r="BT73" s="263"/>
      <c r="BU73" s="1953" t="s">
        <v>147</v>
      </c>
      <c r="BV73" s="1954"/>
      <c r="BW73" s="302" t="e" cm="1">
        <f t="array" aca="1" ref="BW73" ca="1">INDIRECT("'"&amp;$A$1&amp;"_DATA'!R"&amp;$A73&amp;"C"&amp;BW$1,FALSE)</f>
        <v>#REF!</v>
      </c>
      <c r="BX73" s="260" t="e" cm="1">
        <f t="array" aca="1" ref="BX73" ca="1">INDIRECT("'"&amp;$A$1&amp;"_DATA'!R"&amp;$A73&amp;"C"&amp;BX$1,FALSE)</f>
        <v>#REF!</v>
      </c>
      <c r="BY73" s="319" t="e" cm="1">
        <f t="array" aca="1" ref="BY73" ca="1">INDIRECT("'"&amp;$A$1&amp;"_DATA'!R"&amp;$A73&amp;"C"&amp;BY$1,FALSE)</f>
        <v>#REF!</v>
      </c>
      <c r="BZ73" s="306" t="e" cm="1">
        <f t="array" aca="1" ref="BZ73" ca="1">INDIRECT("'"&amp;$A$1&amp;"_DATA'!R"&amp;$A73&amp;"C"&amp;BZ$1,FALSE)</f>
        <v>#REF!</v>
      </c>
      <c r="CA73" s="262" t="e">
        <f t="shared" ca="1" si="57"/>
        <v>#REF!</v>
      </c>
      <c r="CB73" s="306" t="e" cm="1">
        <f t="array" aca="1" ref="CB73" ca="1">INDIRECT("'"&amp;$A$1&amp;"_DATA'!R"&amp;$A73&amp;"C"&amp;CB$1,FALSE)</f>
        <v>#REF!</v>
      </c>
      <c r="CC73" s="263" t="e" cm="1">
        <f t="array" aca="1" ref="CC73" ca="1">INDIRECT("'"&amp;$A$1&amp;"_DATA'!R"&amp;$A73&amp;"C"&amp;CC$1,FALSE)</f>
        <v>#REF!</v>
      </c>
      <c r="CD73" s="302" t="e" cm="1">
        <f t="array" aca="1" ref="CD73" ca="1">INDIRECT("'"&amp;$A$1&amp;"_DATA'!R"&amp;$A73&amp;"C"&amp;CD$1,FALSE)</f>
        <v>#REF!</v>
      </c>
      <c r="CE73" s="260" t="e" cm="1">
        <f t="array" aca="1" ref="CE73" ca="1">INDIRECT("'"&amp;$A$1&amp;"_DATA'!R"&amp;$A73&amp;"C"&amp;CE$1,FALSE)</f>
        <v>#REF!</v>
      </c>
      <c r="CF73" s="319" t="e" cm="1">
        <f t="array" aca="1" ref="CF73" ca="1">INDIRECT("'"&amp;$A$1&amp;"_DATA'!R"&amp;$A73&amp;"C"&amp;CF$1,FALSE)</f>
        <v>#REF!</v>
      </c>
      <c r="CG73" s="306" t="e" cm="1">
        <f t="array" aca="1" ref="CG73" ca="1">INDIRECT("'"&amp;$A$1&amp;"_DATA'!R"&amp;$A73&amp;"C"&amp;CG$1,FALSE)</f>
        <v>#REF!</v>
      </c>
      <c r="CH73" s="262" t="e">
        <f t="shared" ca="1" si="58"/>
        <v>#REF!</v>
      </c>
      <c r="CI73" s="306" t="e" cm="1">
        <f t="array" aca="1" ref="CI73" ca="1">INDIRECT("'"&amp;$A$1&amp;"_DATA'!R"&amp;$A73&amp;"C"&amp;CI$1,FALSE)</f>
        <v>#REF!</v>
      </c>
      <c r="CJ73" s="263" t="e" cm="1">
        <f t="array" aca="1" ref="CJ73" ca="1">INDIRECT("'"&amp;$A$1&amp;"_DATA'!R"&amp;$A73&amp;"C"&amp;CJ$1,FALSE)</f>
        <v>#REF!</v>
      </c>
      <c r="CK73" s="302" t="e" cm="1">
        <f t="array" aca="1" ref="CK73" ca="1">INDIRECT("'"&amp;$A$1&amp;"_DATA'!R"&amp;$A73&amp;"C"&amp;CK$1,FALSE)</f>
        <v>#REF!</v>
      </c>
      <c r="CL73" s="260" t="e" cm="1">
        <f t="array" aca="1" ref="CL73" ca="1">INDIRECT("'"&amp;$A$1&amp;"_DATA'!R"&amp;$A73&amp;"C"&amp;CL$1,FALSE)</f>
        <v>#REF!</v>
      </c>
      <c r="CM73" s="319" t="e" cm="1">
        <f t="array" aca="1" ref="CM73" ca="1">INDIRECT("'"&amp;$A$1&amp;"_DATA'!R"&amp;$A73&amp;"C"&amp;CM$1,FALSE)</f>
        <v>#REF!</v>
      </c>
      <c r="CN73" s="306" t="e" cm="1">
        <f t="array" aca="1" ref="CN73" ca="1">INDIRECT("'"&amp;$A$1&amp;"_DATA'!R"&amp;$A73&amp;"C"&amp;CN$1,FALSE)</f>
        <v>#REF!</v>
      </c>
      <c r="CO73" s="262" t="e">
        <f t="shared" ca="1" si="59"/>
        <v>#REF!</v>
      </c>
      <c r="CP73" s="306" t="e" cm="1">
        <f t="array" aca="1" ref="CP73" ca="1">INDIRECT("'"&amp;$A$1&amp;"_DATA'!R"&amp;$A73&amp;"C"&amp;CP$1,FALSE)</f>
        <v>#REF!</v>
      </c>
      <c r="CQ73" s="263"/>
      <c r="CR73" s="1953" t="s">
        <v>147</v>
      </c>
      <c r="CS73" s="1954"/>
      <c r="CT73" s="1952" t="s">
        <v>147</v>
      </c>
      <c r="CU73" s="1948"/>
      <c r="CV73" s="1945" t="s">
        <v>147</v>
      </c>
      <c r="CW73" s="1946"/>
      <c r="CX73" s="240"/>
    </row>
    <row r="74" spans="1:102" ht="16.5" x14ac:dyDescent="0.15">
      <c r="A74" s="433">
        <v>54</v>
      </c>
      <c r="B74" s="2001"/>
      <c r="C74" s="259" t="s">
        <v>39</v>
      </c>
      <c r="D74" s="302" t="e" cm="1">
        <f t="array" aca="1" ref="D74" ca="1">INDIRECT("'"&amp;$A$1&amp;"_DATA'!R"&amp;$A74&amp;"C"&amp;D$1,FALSE)</f>
        <v>#REF!</v>
      </c>
      <c r="E74" s="260" t="e" cm="1">
        <f t="array" aca="1" ref="E74" ca="1">INDIRECT("'"&amp;$A$1&amp;"_DATA'!R"&amp;$A74&amp;"C"&amp;E$1,FALSE)</f>
        <v>#REF!</v>
      </c>
      <c r="F74" s="319" t="e" cm="1">
        <f t="array" aca="1" ref="F74" ca="1">INDIRECT("'"&amp;$A$1&amp;"_DATA'!R"&amp;$A74&amp;"C"&amp;F$1,FALSE)</f>
        <v>#REF!</v>
      </c>
      <c r="G74" s="306" t="e" cm="1">
        <f t="array" aca="1" ref="G74" ca="1">INDIRECT("'"&amp;$A$1&amp;"_DATA'!R"&amp;$A74&amp;"C"&amp;G$1,FALSE)</f>
        <v>#REF!</v>
      </c>
      <c r="H74" s="262" t="e">
        <f t="shared" ca="1" si="48"/>
        <v>#REF!</v>
      </c>
      <c r="I74" s="306" t="e" cm="1">
        <f t="array" aca="1" ref="I74" ca="1">INDIRECT("'"&amp;$A$1&amp;"_DATA'!R"&amp;$A74&amp;"C"&amp;I$1,FALSE)</f>
        <v>#REF!</v>
      </c>
      <c r="J74" s="263" t="e" cm="1">
        <f t="array" aca="1" ref="J74" ca="1">INDIRECT("'"&amp;$A$1&amp;"_DATA'!R"&amp;$A74&amp;"C"&amp;J$1,FALSE)</f>
        <v>#REF!</v>
      </c>
      <c r="K74" s="302" t="e" cm="1">
        <f t="array" aca="1" ref="K74" ca="1">INDIRECT("'"&amp;$A$1&amp;"_DATA'!R"&amp;$A74&amp;"C"&amp;K$1,FALSE)</f>
        <v>#REF!</v>
      </c>
      <c r="L74" s="260" t="e" cm="1">
        <f t="array" aca="1" ref="L74" ca="1">INDIRECT("'"&amp;$A$1&amp;"_DATA'!R"&amp;$A74&amp;"C"&amp;L$1,FALSE)</f>
        <v>#REF!</v>
      </c>
      <c r="M74" s="319" t="e" cm="1">
        <f t="array" aca="1" ref="M74" ca="1">INDIRECT("'"&amp;$A$1&amp;"_DATA'!R"&amp;$A74&amp;"C"&amp;M$1,FALSE)</f>
        <v>#REF!</v>
      </c>
      <c r="N74" s="306" t="e" cm="1">
        <f t="array" aca="1" ref="N74" ca="1">INDIRECT("'"&amp;$A$1&amp;"_DATA'!R"&amp;$A74&amp;"C"&amp;N$1,FALSE)</f>
        <v>#REF!</v>
      </c>
      <c r="O74" s="262" t="e">
        <f t="shared" ca="1" si="49"/>
        <v>#REF!</v>
      </c>
      <c r="P74" s="306" t="e" cm="1">
        <f t="array" aca="1" ref="P74" ca="1">INDIRECT("'"&amp;$A$1&amp;"_DATA'!R"&amp;$A74&amp;"C"&amp;P$1,FALSE)</f>
        <v>#REF!</v>
      </c>
      <c r="Q74" s="263" t="e" cm="1">
        <f t="array" aca="1" ref="Q74" ca="1">INDIRECT("'"&amp;$A$1&amp;"_DATA'!R"&amp;$A74&amp;"C"&amp;Q$1,FALSE)</f>
        <v>#REF!</v>
      </c>
      <c r="R74" s="302" t="e" cm="1">
        <f t="array" aca="1" ref="R74" ca="1">INDIRECT("'"&amp;$A$1&amp;"_DATA'!R"&amp;$A74&amp;"C"&amp;R$1,FALSE)</f>
        <v>#REF!</v>
      </c>
      <c r="S74" s="260" t="e" cm="1">
        <f t="array" aca="1" ref="S74" ca="1">INDIRECT("'"&amp;$A$1&amp;"_DATA'!R"&amp;$A74&amp;"C"&amp;S$1,FALSE)</f>
        <v>#REF!</v>
      </c>
      <c r="T74" s="319" t="e" cm="1">
        <f t="array" aca="1" ref="T74" ca="1">INDIRECT("'"&amp;$A$1&amp;"_DATA'!R"&amp;$A74&amp;"C"&amp;T$1,FALSE)</f>
        <v>#REF!</v>
      </c>
      <c r="U74" s="306" t="e" cm="1">
        <f t="array" aca="1" ref="U74" ca="1">INDIRECT("'"&amp;$A$1&amp;"_DATA'!R"&amp;$A74&amp;"C"&amp;U$1,FALSE)</f>
        <v>#REF!</v>
      </c>
      <c r="V74" s="262" t="e">
        <f t="shared" ca="1" si="50"/>
        <v>#REF!</v>
      </c>
      <c r="W74" s="306" t="e" cm="1">
        <f t="array" aca="1" ref="W74" ca="1">INDIRECT("'"&amp;$A$1&amp;"_DATA'!R"&amp;$A74&amp;"C"&amp;W$1,FALSE)</f>
        <v>#REF!</v>
      </c>
      <c r="X74" s="263"/>
      <c r="Y74" s="321" t="s">
        <v>145</v>
      </c>
      <c r="Z74" s="342" t="e">
        <f ca="1">SUMIF(D$26:X$26,Y73,D89:X89)</f>
        <v>#REF!</v>
      </c>
      <c r="AA74" s="324" t="e" cm="1">
        <f t="array" aca="1" ref="AA74" ca="1">INDIRECT("'"&amp;$A$1&amp;"_DATA'!R"&amp;$A74&amp;"C"&amp;AA$1,FALSE)</f>
        <v>#REF!</v>
      </c>
      <c r="AB74" s="260" t="e" cm="1">
        <f t="array" aca="1" ref="AB74" ca="1">INDIRECT("'"&amp;$A$1&amp;"_DATA'!R"&amp;$A74&amp;"C"&amp;AB$1,FALSE)</f>
        <v>#REF!</v>
      </c>
      <c r="AC74" s="319" t="e" cm="1">
        <f t="array" aca="1" ref="AC74" ca="1">INDIRECT("'"&amp;$A$1&amp;"_DATA'!R"&amp;$A74&amp;"C"&amp;AC$1,FALSE)</f>
        <v>#REF!</v>
      </c>
      <c r="AD74" s="306" t="e" cm="1">
        <f t="array" aca="1" ref="AD74" ca="1">INDIRECT("'"&amp;$A$1&amp;"_DATA'!R"&amp;$A74&amp;"C"&amp;AD$1,FALSE)</f>
        <v>#REF!</v>
      </c>
      <c r="AE74" s="262" t="e">
        <f t="shared" ca="1" si="51"/>
        <v>#REF!</v>
      </c>
      <c r="AF74" s="306" t="e" cm="1">
        <f t="array" aca="1" ref="AF74" ca="1">INDIRECT("'"&amp;$A$1&amp;"_DATA'!R"&amp;$A74&amp;"C"&amp;AF$1,FALSE)</f>
        <v>#REF!</v>
      </c>
      <c r="AG74" s="263" t="e" cm="1">
        <f t="array" aca="1" ref="AG74" ca="1">INDIRECT("'"&amp;$A$1&amp;"_DATA'!R"&amp;$A74&amp;"C"&amp;AG$1,FALSE)</f>
        <v>#REF!</v>
      </c>
      <c r="AH74" s="302" t="e" cm="1">
        <f t="array" aca="1" ref="AH74" ca="1">INDIRECT("'"&amp;$A$1&amp;"_DATA'!R"&amp;$A74&amp;"C"&amp;AH$1,FALSE)</f>
        <v>#REF!</v>
      </c>
      <c r="AI74" s="260" t="e" cm="1">
        <f t="array" aca="1" ref="AI74" ca="1">INDIRECT("'"&amp;$A$1&amp;"_DATA'!R"&amp;$A74&amp;"C"&amp;AI$1,FALSE)</f>
        <v>#REF!</v>
      </c>
      <c r="AJ74" s="319" t="e" cm="1">
        <f t="array" aca="1" ref="AJ74" ca="1">INDIRECT("'"&amp;$A$1&amp;"_DATA'!R"&amp;$A74&amp;"C"&amp;AJ$1,FALSE)</f>
        <v>#REF!</v>
      </c>
      <c r="AK74" s="306" t="e" cm="1">
        <f t="array" aca="1" ref="AK74" ca="1">INDIRECT("'"&amp;$A$1&amp;"_DATA'!R"&amp;$A74&amp;"C"&amp;AK$1,FALSE)</f>
        <v>#REF!</v>
      </c>
      <c r="AL74" s="262" t="e">
        <f t="shared" ca="1" si="52"/>
        <v>#REF!</v>
      </c>
      <c r="AM74" s="306" t="e" cm="1">
        <f t="array" aca="1" ref="AM74" ca="1">INDIRECT("'"&amp;$A$1&amp;"_DATA'!R"&amp;$A74&amp;"C"&amp;AM$1,FALSE)</f>
        <v>#REF!</v>
      </c>
      <c r="AN74" s="263" t="e" cm="1">
        <f t="array" aca="1" ref="AN74" ca="1">INDIRECT("'"&amp;$A$1&amp;"_DATA'!R"&amp;$A74&amp;"C"&amp;AN$1,FALSE)</f>
        <v>#REF!</v>
      </c>
      <c r="AO74" s="302" t="e" cm="1">
        <f t="array" aca="1" ref="AO74" ca="1">INDIRECT("'"&amp;$A$1&amp;"_DATA'!R"&amp;$A74&amp;"C"&amp;AO$1,FALSE)</f>
        <v>#REF!</v>
      </c>
      <c r="AP74" s="260" t="e" cm="1">
        <f t="array" aca="1" ref="AP74" ca="1">INDIRECT("'"&amp;$A$1&amp;"_DATA'!R"&amp;$A74&amp;"C"&amp;AP$1,FALSE)</f>
        <v>#REF!</v>
      </c>
      <c r="AQ74" s="319" t="e" cm="1">
        <f t="array" aca="1" ref="AQ74" ca="1">INDIRECT("'"&amp;$A$1&amp;"_DATA'!R"&amp;$A74&amp;"C"&amp;AQ$1,FALSE)</f>
        <v>#REF!</v>
      </c>
      <c r="AR74" s="306" t="e" cm="1">
        <f t="array" aca="1" ref="AR74" ca="1">INDIRECT("'"&amp;$A$1&amp;"_DATA'!R"&amp;$A74&amp;"C"&amp;AR$1,FALSE)</f>
        <v>#REF!</v>
      </c>
      <c r="AS74" s="262" t="e">
        <f t="shared" ca="1" si="53"/>
        <v>#REF!</v>
      </c>
      <c r="AT74" s="306" t="e" cm="1">
        <f t="array" aca="1" ref="AT74" ca="1">INDIRECT("'"&amp;$A$1&amp;"_DATA'!R"&amp;$A74&amp;"C"&amp;AT$1,FALSE)</f>
        <v>#REF!</v>
      </c>
      <c r="AU74" s="263"/>
      <c r="AV74" s="321" t="s">
        <v>145</v>
      </c>
      <c r="AW74" s="342" t="e">
        <f ca="1">SUMIF(AA$26:AU$26,AV73,AA89:AU89)</f>
        <v>#REF!</v>
      </c>
      <c r="AX74" s="337" t="s">
        <v>145</v>
      </c>
      <c r="AY74" s="342" t="e">
        <f ca="1">Z74+AW74</f>
        <v>#REF!</v>
      </c>
      <c r="AZ74" s="302" t="e" cm="1">
        <f t="array" aca="1" ref="AZ74" ca="1">INDIRECT("'"&amp;$A$1&amp;"_DATA'!R"&amp;$A74&amp;"C"&amp;AZ$1,FALSE)</f>
        <v>#REF!</v>
      </c>
      <c r="BA74" s="260" t="e" cm="1">
        <f t="array" aca="1" ref="BA74" ca="1">INDIRECT("'"&amp;$A$1&amp;"_DATA'!R"&amp;$A74&amp;"C"&amp;BA$1,FALSE)</f>
        <v>#REF!</v>
      </c>
      <c r="BB74" s="319" t="e" cm="1">
        <f t="array" aca="1" ref="BB74" ca="1">INDIRECT("'"&amp;$A$1&amp;"_DATA'!R"&amp;$A74&amp;"C"&amp;BB$1,FALSE)</f>
        <v>#REF!</v>
      </c>
      <c r="BC74" s="306" t="e" cm="1">
        <f t="array" aca="1" ref="BC74" ca="1">INDIRECT("'"&amp;$A$1&amp;"_DATA'!R"&amp;$A74&amp;"C"&amp;BC$1,FALSE)</f>
        <v>#REF!</v>
      </c>
      <c r="BD74" s="262" t="e">
        <f t="shared" ca="1" si="54"/>
        <v>#REF!</v>
      </c>
      <c r="BE74" s="306" t="e" cm="1">
        <f t="array" aca="1" ref="BE74" ca="1">INDIRECT("'"&amp;$A$1&amp;"_DATA'!R"&amp;$A74&amp;"C"&amp;BE$1,FALSE)</f>
        <v>#REF!</v>
      </c>
      <c r="BF74" s="263" t="e" cm="1">
        <f t="array" aca="1" ref="BF74" ca="1">INDIRECT("'"&amp;$A$1&amp;"_DATA'!R"&amp;$A74&amp;"C"&amp;BF$1,FALSE)</f>
        <v>#REF!</v>
      </c>
      <c r="BG74" s="302" t="e" cm="1">
        <f t="array" aca="1" ref="BG74" ca="1">INDIRECT("'"&amp;$A$1&amp;"_DATA'!R"&amp;$A74&amp;"C"&amp;BG$1,FALSE)</f>
        <v>#REF!</v>
      </c>
      <c r="BH74" s="260" t="e" cm="1">
        <f t="array" aca="1" ref="BH74" ca="1">INDIRECT("'"&amp;$A$1&amp;"_DATA'!R"&amp;$A74&amp;"C"&amp;BH$1,FALSE)</f>
        <v>#REF!</v>
      </c>
      <c r="BI74" s="319" t="e" cm="1">
        <f t="array" aca="1" ref="BI74" ca="1">INDIRECT("'"&amp;$A$1&amp;"_DATA'!R"&amp;$A74&amp;"C"&amp;BI$1,FALSE)</f>
        <v>#REF!</v>
      </c>
      <c r="BJ74" s="306" t="e" cm="1">
        <f t="array" aca="1" ref="BJ74" ca="1">INDIRECT("'"&amp;$A$1&amp;"_DATA'!R"&amp;$A74&amp;"C"&amp;BJ$1,FALSE)</f>
        <v>#REF!</v>
      </c>
      <c r="BK74" s="262" t="e">
        <f t="shared" ca="1" si="55"/>
        <v>#REF!</v>
      </c>
      <c r="BL74" s="306" t="e" cm="1">
        <f t="array" aca="1" ref="BL74" ca="1">INDIRECT("'"&amp;$A$1&amp;"_DATA'!R"&amp;$A74&amp;"C"&amp;BL$1,FALSE)</f>
        <v>#REF!</v>
      </c>
      <c r="BM74" s="263" t="e" cm="1">
        <f t="array" aca="1" ref="BM74" ca="1">INDIRECT("'"&amp;$A$1&amp;"_DATA'!R"&amp;$A74&amp;"C"&amp;BM$1,FALSE)</f>
        <v>#REF!</v>
      </c>
      <c r="BN74" s="302" t="e" cm="1">
        <f t="array" aca="1" ref="BN74" ca="1">INDIRECT("'"&amp;$A$1&amp;"_DATA'!R"&amp;$A74&amp;"C"&amp;BN$1,FALSE)</f>
        <v>#REF!</v>
      </c>
      <c r="BO74" s="260" t="e" cm="1">
        <f t="array" aca="1" ref="BO74" ca="1">INDIRECT("'"&amp;$A$1&amp;"_DATA'!R"&amp;$A74&amp;"C"&amp;BO$1,FALSE)</f>
        <v>#REF!</v>
      </c>
      <c r="BP74" s="319" t="e" cm="1">
        <f t="array" aca="1" ref="BP74" ca="1">INDIRECT("'"&amp;$A$1&amp;"_DATA'!R"&amp;$A74&amp;"C"&amp;BP$1,FALSE)</f>
        <v>#REF!</v>
      </c>
      <c r="BQ74" s="306" t="e" cm="1">
        <f t="array" aca="1" ref="BQ74" ca="1">INDIRECT("'"&amp;$A$1&amp;"_DATA'!R"&amp;$A74&amp;"C"&amp;BQ$1,FALSE)</f>
        <v>#REF!</v>
      </c>
      <c r="BR74" s="262" t="e">
        <f t="shared" ca="1" si="56"/>
        <v>#REF!</v>
      </c>
      <c r="BS74" s="306" t="e" cm="1">
        <f t="array" aca="1" ref="BS74" ca="1">INDIRECT("'"&amp;$A$1&amp;"_DATA'!R"&amp;$A74&amp;"C"&amp;BS$1,FALSE)</f>
        <v>#REF!</v>
      </c>
      <c r="BT74" s="263"/>
      <c r="BU74" s="321" t="s">
        <v>145</v>
      </c>
      <c r="BV74" s="342" t="e">
        <f ca="1">SUMIF(AZ$26:BT$26,BU73,AZ89:BT89)</f>
        <v>#REF!</v>
      </c>
      <c r="BW74" s="302" t="e" cm="1">
        <f t="array" aca="1" ref="BW74" ca="1">INDIRECT("'"&amp;$A$1&amp;"_DATA'!R"&amp;$A74&amp;"C"&amp;BW$1,FALSE)</f>
        <v>#REF!</v>
      </c>
      <c r="BX74" s="260" t="e" cm="1">
        <f t="array" aca="1" ref="BX74" ca="1">INDIRECT("'"&amp;$A$1&amp;"_DATA'!R"&amp;$A74&amp;"C"&amp;BX$1,FALSE)</f>
        <v>#REF!</v>
      </c>
      <c r="BY74" s="319" t="e" cm="1">
        <f t="array" aca="1" ref="BY74" ca="1">INDIRECT("'"&amp;$A$1&amp;"_DATA'!R"&amp;$A74&amp;"C"&amp;BY$1,FALSE)</f>
        <v>#REF!</v>
      </c>
      <c r="BZ74" s="306" t="e" cm="1">
        <f t="array" aca="1" ref="BZ74" ca="1">INDIRECT("'"&amp;$A$1&amp;"_DATA'!R"&amp;$A74&amp;"C"&amp;BZ$1,FALSE)</f>
        <v>#REF!</v>
      </c>
      <c r="CA74" s="262" t="e">
        <f t="shared" ca="1" si="57"/>
        <v>#REF!</v>
      </c>
      <c r="CB74" s="306" t="e" cm="1">
        <f t="array" aca="1" ref="CB74" ca="1">INDIRECT("'"&amp;$A$1&amp;"_DATA'!R"&amp;$A74&amp;"C"&amp;CB$1,FALSE)</f>
        <v>#REF!</v>
      </c>
      <c r="CC74" s="263" t="e" cm="1">
        <f t="array" aca="1" ref="CC74" ca="1">INDIRECT("'"&amp;$A$1&amp;"_DATA'!R"&amp;$A74&amp;"C"&amp;CC$1,FALSE)</f>
        <v>#REF!</v>
      </c>
      <c r="CD74" s="302" t="e" cm="1">
        <f t="array" aca="1" ref="CD74" ca="1">INDIRECT("'"&amp;$A$1&amp;"_DATA'!R"&amp;$A74&amp;"C"&amp;CD$1,FALSE)</f>
        <v>#REF!</v>
      </c>
      <c r="CE74" s="260" t="e" cm="1">
        <f t="array" aca="1" ref="CE74" ca="1">INDIRECT("'"&amp;$A$1&amp;"_DATA'!R"&amp;$A74&amp;"C"&amp;CE$1,FALSE)</f>
        <v>#REF!</v>
      </c>
      <c r="CF74" s="319" t="e" cm="1">
        <f t="array" aca="1" ref="CF74" ca="1">INDIRECT("'"&amp;$A$1&amp;"_DATA'!R"&amp;$A74&amp;"C"&amp;CF$1,FALSE)</f>
        <v>#REF!</v>
      </c>
      <c r="CG74" s="306" t="e" cm="1">
        <f t="array" aca="1" ref="CG74" ca="1">INDIRECT("'"&amp;$A$1&amp;"_DATA'!R"&amp;$A74&amp;"C"&amp;CG$1,FALSE)</f>
        <v>#REF!</v>
      </c>
      <c r="CH74" s="262" t="e">
        <f t="shared" ca="1" si="58"/>
        <v>#REF!</v>
      </c>
      <c r="CI74" s="306" t="e" cm="1">
        <f t="array" aca="1" ref="CI74" ca="1">INDIRECT("'"&amp;$A$1&amp;"_DATA'!R"&amp;$A74&amp;"C"&amp;CI$1,FALSE)</f>
        <v>#REF!</v>
      </c>
      <c r="CJ74" s="263" t="e" cm="1">
        <f t="array" aca="1" ref="CJ74" ca="1">INDIRECT("'"&amp;$A$1&amp;"_DATA'!R"&amp;$A74&amp;"C"&amp;CJ$1,FALSE)</f>
        <v>#REF!</v>
      </c>
      <c r="CK74" s="302" t="e" cm="1">
        <f t="array" aca="1" ref="CK74" ca="1">INDIRECT("'"&amp;$A$1&amp;"_DATA'!R"&amp;$A74&amp;"C"&amp;CK$1,FALSE)</f>
        <v>#REF!</v>
      </c>
      <c r="CL74" s="260" t="e" cm="1">
        <f t="array" aca="1" ref="CL74" ca="1">INDIRECT("'"&amp;$A$1&amp;"_DATA'!R"&amp;$A74&amp;"C"&amp;CL$1,FALSE)</f>
        <v>#REF!</v>
      </c>
      <c r="CM74" s="319" t="e" cm="1">
        <f t="array" aca="1" ref="CM74" ca="1">INDIRECT("'"&amp;$A$1&amp;"_DATA'!R"&amp;$A74&amp;"C"&amp;CM$1,FALSE)</f>
        <v>#REF!</v>
      </c>
      <c r="CN74" s="306" t="e" cm="1">
        <f t="array" aca="1" ref="CN74" ca="1">INDIRECT("'"&amp;$A$1&amp;"_DATA'!R"&amp;$A74&amp;"C"&amp;CN$1,FALSE)</f>
        <v>#REF!</v>
      </c>
      <c r="CO74" s="262" t="e">
        <f t="shared" ca="1" si="59"/>
        <v>#REF!</v>
      </c>
      <c r="CP74" s="306" t="e" cm="1">
        <f t="array" aca="1" ref="CP74" ca="1">INDIRECT("'"&amp;$A$1&amp;"_DATA'!R"&amp;$A74&amp;"C"&amp;CP$1,FALSE)</f>
        <v>#REF!</v>
      </c>
      <c r="CQ74" s="263"/>
      <c r="CR74" s="321" t="s">
        <v>145</v>
      </c>
      <c r="CS74" s="342" t="e">
        <f ca="1">SUMIF(BW$26:CQ$26,CR73,BW89:CQ89)</f>
        <v>#REF!</v>
      </c>
      <c r="CT74" s="337" t="s">
        <v>145</v>
      </c>
      <c r="CU74" s="342" t="e">
        <f ca="1">BV74+CS74</f>
        <v>#REF!</v>
      </c>
      <c r="CV74" s="321" t="s">
        <v>145</v>
      </c>
      <c r="CW74" s="342" t="e">
        <f ca="1">AY74+CU74</f>
        <v>#REF!</v>
      </c>
      <c r="CX74" s="240"/>
    </row>
    <row r="75" spans="1:102" ht="16.5" x14ac:dyDescent="0.15">
      <c r="A75" s="433">
        <v>55</v>
      </c>
      <c r="B75" s="2001"/>
      <c r="C75" s="259" t="s">
        <v>40</v>
      </c>
      <c r="D75" s="302" t="e" cm="1">
        <f t="array" aca="1" ref="D75" ca="1">INDIRECT("'"&amp;$A$1&amp;"_DATA'!R"&amp;$A75&amp;"C"&amp;D$1,FALSE)</f>
        <v>#REF!</v>
      </c>
      <c r="E75" s="260" t="e" cm="1">
        <f t="array" aca="1" ref="E75" ca="1">INDIRECT("'"&amp;$A$1&amp;"_DATA'!R"&amp;$A75&amp;"C"&amp;E$1,FALSE)</f>
        <v>#REF!</v>
      </c>
      <c r="F75" s="319" t="e" cm="1">
        <f t="array" aca="1" ref="F75" ca="1">INDIRECT("'"&amp;$A$1&amp;"_DATA'!R"&amp;$A75&amp;"C"&amp;F$1,FALSE)</f>
        <v>#REF!</v>
      </c>
      <c r="G75" s="306" t="e" cm="1">
        <f t="array" aca="1" ref="G75" ca="1">INDIRECT("'"&amp;$A$1&amp;"_DATA'!R"&amp;$A75&amp;"C"&amp;G$1,FALSE)</f>
        <v>#REF!</v>
      </c>
      <c r="H75" s="262" t="e">
        <f t="shared" ca="1" si="48"/>
        <v>#REF!</v>
      </c>
      <c r="I75" s="306" t="e" cm="1">
        <f t="array" aca="1" ref="I75" ca="1">INDIRECT("'"&amp;$A$1&amp;"_DATA'!R"&amp;$A75&amp;"C"&amp;I$1,FALSE)</f>
        <v>#REF!</v>
      </c>
      <c r="J75" s="263" t="e" cm="1">
        <f t="array" aca="1" ref="J75" ca="1">INDIRECT("'"&amp;$A$1&amp;"_DATA'!R"&amp;$A75&amp;"C"&amp;J$1,FALSE)</f>
        <v>#REF!</v>
      </c>
      <c r="K75" s="302" t="e" cm="1">
        <f t="array" aca="1" ref="K75" ca="1">INDIRECT("'"&amp;$A$1&amp;"_DATA'!R"&amp;$A75&amp;"C"&amp;K$1,FALSE)</f>
        <v>#REF!</v>
      </c>
      <c r="L75" s="260" t="e" cm="1">
        <f t="array" aca="1" ref="L75" ca="1">INDIRECT("'"&amp;$A$1&amp;"_DATA'!R"&amp;$A75&amp;"C"&amp;L$1,FALSE)</f>
        <v>#REF!</v>
      </c>
      <c r="M75" s="319" t="e" cm="1">
        <f t="array" aca="1" ref="M75" ca="1">INDIRECT("'"&amp;$A$1&amp;"_DATA'!R"&amp;$A75&amp;"C"&amp;M$1,FALSE)</f>
        <v>#REF!</v>
      </c>
      <c r="N75" s="306" t="e" cm="1">
        <f t="array" aca="1" ref="N75" ca="1">INDIRECT("'"&amp;$A$1&amp;"_DATA'!R"&amp;$A75&amp;"C"&amp;N$1,FALSE)</f>
        <v>#REF!</v>
      </c>
      <c r="O75" s="262" t="e">
        <f t="shared" ca="1" si="49"/>
        <v>#REF!</v>
      </c>
      <c r="P75" s="306" t="e" cm="1">
        <f t="array" aca="1" ref="P75" ca="1">INDIRECT("'"&amp;$A$1&amp;"_DATA'!R"&amp;$A75&amp;"C"&amp;P$1,FALSE)</f>
        <v>#REF!</v>
      </c>
      <c r="Q75" s="263" t="e" cm="1">
        <f t="array" aca="1" ref="Q75" ca="1">INDIRECT("'"&amp;$A$1&amp;"_DATA'!R"&amp;$A75&amp;"C"&amp;Q$1,FALSE)</f>
        <v>#REF!</v>
      </c>
      <c r="R75" s="302" t="e" cm="1">
        <f t="array" aca="1" ref="R75" ca="1">INDIRECT("'"&amp;$A$1&amp;"_DATA'!R"&amp;$A75&amp;"C"&amp;R$1,FALSE)</f>
        <v>#REF!</v>
      </c>
      <c r="S75" s="260" t="e" cm="1">
        <f t="array" aca="1" ref="S75" ca="1">INDIRECT("'"&amp;$A$1&amp;"_DATA'!R"&amp;$A75&amp;"C"&amp;S$1,FALSE)</f>
        <v>#REF!</v>
      </c>
      <c r="T75" s="319" t="e" cm="1">
        <f t="array" aca="1" ref="T75" ca="1">INDIRECT("'"&amp;$A$1&amp;"_DATA'!R"&amp;$A75&amp;"C"&amp;T$1,FALSE)</f>
        <v>#REF!</v>
      </c>
      <c r="U75" s="306" t="e" cm="1">
        <f t="array" aca="1" ref="U75" ca="1">INDIRECT("'"&amp;$A$1&amp;"_DATA'!R"&amp;$A75&amp;"C"&amp;U$1,FALSE)</f>
        <v>#REF!</v>
      </c>
      <c r="V75" s="262" t="e">
        <f t="shared" ca="1" si="50"/>
        <v>#REF!</v>
      </c>
      <c r="W75" s="306" t="e" cm="1">
        <f t="array" aca="1" ref="W75" ca="1">INDIRECT("'"&amp;$A$1&amp;"_DATA'!R"&amp;$A75&amp;"C"&amp;W$1,FALSE)</f>
        <v>#REF!</v>
      </c>
      <c r="X75" s="263"/>
      <c r="Y75" s="322" t="s">
        <v>146</v>
      </c>
      <c r="Z75" s="343" t="e">
        <f ca="1">SUMIF(D$26:X$26,Y73,D90:X90)</f>
        <v>#REF!</v>
      </c>
      <c r="AA75" s="324" t="e" cm="1">
        <f t="array" aca="1" ref="AA75" ca="1">INDIRECT("'"&amp;$A$1&amp;"_DATA'!R"&amp;$A75&amp;"C"&amp;AA$1,FALSE)</f>
        <v>#REF!</v>
      </c>
      <c r="AB75" s="260" t="e" cm="1">
        <f t="array" aca="1" ref="AB75" ca="1">INDIRECT("'"&amp;$A$1&amp;"_DATA'!R"&amp;$A75&amp;"C"&amp;AB$1,FALSE)</f>
        <v>#REF!</v>
      </c>
      <c r="AC75" s="319" t="e" cm="1">
        <f t="array" aca="1" ref="AC75" ca="1">INDIRECT("'"&amp;$A$1&amp;"_DATA'!R"&amp;$A75&amp;"C"&amp;AC$1,FALSE)</f>
        <v>#REF!</v>
      </c>
      <c r="AD75" s="306" t="e" cm="1">
        <f t="array" aca="1" ref="AD75" ca="1">INDIRECT("'"&amp;$A$1&amp;"_DATA'!R"&amp;$A75&amp;"C"&amp;AD$1,FALSE)</f>
        <v>#REF!</v>
      </c>
      <c r="AE75" s="262" t="e">
        <f t="shared" ca="1" si="51"/>
        <v>#REF!</v>
      </c>
      <c r="AF75" s="306" t="e" cm="1">
        <f t="array" aca="1" ref="AF75" ca="1">INDIRECT("'"&amp;$A$1&amp;"_DATA'!R"&amp;$A75&amp;"C"&amp;AF$1,FALSE)</f>
        <v>#REF!</v>
      </c>
      <c r="AG75" s="263" t="e" cm="1">
        <f t="array" aca="1" ref="AG75" ca="1">INDIRECT("'"&amp;$A$1&amp;"_DATA'!R"&amp;$A75&amp;"C"&amp;AG$1,FALSE)</f>
        <v>#REF!</v>
      </c>
      <c r="AH75" s="302" t="e" cm="1">
        <f t="array" aca="1" ref="AH75" ca="1">INDIRECT("'"&amp;$A$1&amp;"_DATA'!R"&amp;$A75&amp;"C"&amp;AH$1,FALSE)</f>
        <v>#REF!</v>
      </c>
      <c r="AI75" s="260" t="e" cm="1">
        <f t="array" aca="1" ref="AI75" ca="1">INDIRECT("'"&amp;$A$1&amp;"_DATA'!R"&amp;$A75&amp;"C"&amp;AI$1,FALSE)</f>
        <v>#REF!</v>
      </c>
      <c r="AJ75" s="319" t="e" cm="1">
        <f t="array" aca="1" ref="AJ75" ca="1">INDIRECT("'"&amp;$A$1&amp;"_DATA'!R"&amp;$A75&amp;"C"&amp;AJ$1,FALSE)</f>
        <v>#REF!</v>
      </c>
      <c r="AK75" s="306" t="e" cm="1">
        <f t="array" aca="1" ref="AK75" ca="1">INDIRECT("'"&amp;$A$1&amp;"_DATA'!R"&amp;$A75&amp;"C"&amp;AK$1,FALSE)</f>
        <v>#REF!</v>
      </c>
      <c r="AL75" s="262" t="e">
        <f t="shared" ca="1" si="52"/>
        <v>#REF!</v>
      </c>
      <c r="AM75" s="306" t="e" cm="1">
        <f t="array" aca="1" ref="AM75" ca="1">INDIRECT("'"&amp;$A$1&amp;"_DATA'!R"&amp;$A75&amp;"C"&amp;AM$1,FALSE)</f>
        <v>#REF!</v>
      </c>
      <c r="AN75" s="263" t="e" cm="1">
        <f t="array" aca="1" ref="AN75" ca="1">INDIRECT("'"&amp;$A$1&amp;"_DATA'!R"&amp;$A75&amp;"C"&amp;AN$1,FALSE)</f>
        <v>#REF!</v>
      </c>
      <c r="AO75" s="302" t="e" cm="1">
        <f t="array" aca="1" ref="AO75" ca="1">INDIRECT("'"&amp;$A$1&amp;"_DATA'!R"&amp;$A75&amp;"C"&amp;AO$1,FALSE)</f>
        <v>#REF!</v>
      </c>
      <c r="AP75" s="260" t="e" cm="1">
        <f t="array" aca="1" ref="AP75" ca="1">INDIRECT("'"&amp;$A$1&amp;"_DATA'!R"&amp;$A75&amp;"C"&amp;AP$1,FALSE)</f>
        <v>#REF!</v>
      </c>
      <c r="AQ75" s="319" t="e" cm="1">
        <f t="array" aca="1" ref="AQ75" ca="1">INDIRECT("'"&amp;$A$1&amp;"_DATA'!R"&amp;$A75&amp;"C"&amp;AQ$1,FALSE)</f>
        <v>#REF!</v>
      </c>
      <c r="AR75" s="306" t="e" cm="1">
        <f t="array" aca="1" ref="AR75" ca="1">INDIRECT("'"&amp;$A$1&amp;"_DATA'!R"&amp;$A75&amp;"C"&amp;AR$1,FALSE)</f>
        <v>#REF!</v>
      </c>
      <c r="AS75" s="262" t="e">
        <f t="shared" ca="1" si="53"/>
        <v>#REF!</v>
      </c>
      <c r="AT75" s="306" t="e" cm="1">
        <f t="array" aca="1" ref="AT75" ca="1">INDIRECT("'"&amp;$A$1&amp;"_DATA'!R"&amp;$A75&amp;"C"&amp;AT$1,FALSE)</f>
        <v>#REF!</v>
      </c>
      <c r="AU75" s="263"/>
      <c r="AV75" s="322" t="s">
        <v>146</v>
      </c>
      <c r="AW75" s="343" t="e">
        <f ca="1">SUMIF(AA$26:AU$26,AV73,AA90:AU90)</f>
        <v>#REF!</v>
      </c>
      <c r="AX75" s="338" t="s">
        <v>146</v>
      </c>
      <c r="AY75" s="343" t="e">
        <f ca="1">Z75+AW75</f>
        <v>#REF!</v>
      </c>
      <c r="AZ75" s="302" t="e" cm="1">
        <f t="array" aca="1" ref="AZ75" ca="1">INDIRECT("'"&amp;$A$1&amp;"_DATA'!R"&amp;$A75&amp;"C"&amp;AZ$1,FALSE)</f>
        <v>#REF!</v>
      </c>
      <c r="BA75" s="260" t="e" cm="1">
        <f t="array" aca="1" ref="BA75" ca="1">INDIRECT("'"&amp;$A$1&amp;"_DATA'!R"&amp;$A75&amp;"C"&amp;BA$1,FALSE)</f>
        <v>#REF!</v>
      </c>
      <c r="BB75" s="319" t="e" cm="1">
        <f t="array" aca="1" ref="BB75" ca="1">INDIRECT("'"&amp;$A$1&amp;"_DATA'!R"&amp;$A75&amp;"C"&amp;BB$1,FALSE)</f>
        <v>#REF!</v>
      </c>
      <c r="BC75" s="306" t="e" cm="1">
        <f t="array" aca="1" ref="BC75" ca="1">INDIRECT("'"&amp;$A$1&amp;"_DATA'!R"&amp;$A75&amp;"C"&amp;BC$1,FALSE)</f>
        <v>#REF!</v>
      </c>
      <c r="BD75" s="262" t="e">
        <f t="shared" ca="1" si="54"/>
        <v>#REF!</v>
      </c>
      <c r="BE75" s="306" t="e" cm="1">
        <f t="array" aca="1" ref="BE75" ca="1">INDIRECT("'"&amp;$A$1&amp;"_DATA'!R"&amp;$A75&amp;"C"&amp;BE$1,FALSE)</f>
        <v>#REF!</v>
      </c>
      <c r="BF75" s="263" t="e" cm="1">
        <f t="array" aca="1" ref="BF75" ca="1">INDIRECT("'"&amp;$A$1&amp;"_DATA'!R"&amp;$A75&amp;"C"&amp;BF$1,FALSE)</f>
        <v>#REF!</v>
      </c>
      <c r="BG75" s="302" t="e" cm="1">
        <f t="array" aca="1" ref="BG75" ca="1">INDIRECT("'"&amp;$A$1&amp;"_DATA'!R"&amp;$A75&amp;"C"&amp;BG$1,FALSE)</f>
        <v>#REF!</v>
      </c>
      <c r="BH75" s="260" t="e" cm="1">
        <f t="array" aca="1" ref="BH75" ca="1">INDIRECT("'"&amp;$A$1&amp;"_DATA'!R"&amp;$A75&amp;"C"&amp;BH$1,FALSE)</f>
        <v>#REF!</v>
      </c>
      <c r="BI75" s="319" t="e" cm="1">
        <f t="array" aca="1" ref="BI75" ca="1">INDIRECT("'"&amp;$A$1&amp;"_DATA'!R"&amp;$A75&amp;"C"&amp;BI$1,FALSE)</f>
        <v>#REF!</v>
      </c>
      <c r="BJ75" s="306" t="e" cm="1">
        <f t="array" aca="1" ref="BJ75" ca="1">INDIRECT("'"&amp;$A$1&amp;"_DATA'!R"&amp;$A75&amp;"C"&amp;BJ$1,FALSE)</f>
        <v>#REF!</v>
      </c>
      <c r="BK75" s="262" t="e">
        <f t="shared" ca="1" si="55"/>
        <v>#REF!</v>
      </c>
      <c r="BL75" s="306" t="e" cm="1">
        <f t="array" aca="1" ref="BL75" ca="1">INDIRECT("'"&amp;$A$1&amp;"_DATA'!R"&amp;$A75&amp;"C"&amp;BL$1,FALSE)</f>
        <v>#REF!</v>
      </c>
      <c r="BM75" s="263" t="e" cm="1">
        <f t="array" aca="1" ref="BM75" ca="1">INDIRECT("'"&amp;$A$1&amp;"_DATA'!R"&amp;$A75&amp;"C"&amp;BM$1,FALSE)</f>
        <v>#REF!</v>
      </c>
      <c r="BN75" s="302" t="e" cm="1">
        <f t="array" aca="1" ref="BN75" ca="1">INDIRECT("'"&amp;$A$1&amp;"_DATA'!R"&amp;$A75&amp;"C"&amp;BN$1,FALSE)</f>
        <v>#REF!</v>
      </c>
      <c r="BO75" s="260" t="e" cm="1">
        <f t="array" aca="1" ref="BO75" ca="1">INDIRECT("'"&amp;$A$1&amp;"_DATA'!R"&amp;$A75&amp;"C"&amp;BO$1,FALSE)</f>
        <v>#REF!</v>
      </c>
      <c r="BP75" s="319" t="e" cm="1">
        <f t="array" aca="1" ref="BP75" ca="1">INDIRECT("'"&amp;$A$1&amp;"_DATA'!R"&amp;$A75&amp;"C"&amp;BP$1,FALSE)</f>
        <v>#REF!</v>
      </c>
      <c r="BQ75" s="306" t="e" cm="1">
        <f t="array" aca="1" ref="BQ75" ca="1">INDIRECT("'"&amp;$A$1&amp;"_DATA'!R"&amp;$A75&amp;"C"&amp;BQ$1,FALSE)</f>
        <v>#REF!</v>
      </c>
      <c r="BR75" s="262" t="e">
        <f t="shared" ca="1" si="56"/>
        <v>#REF!</v>
      </c>
      <c r="BS75" s="306" t="e" cm="1">
        <f t="array" aca="1" ref="BS75" ca="1">INDIRECT("'"&amp;$A$1&amp;"_DATA'!R"&amp;$A75&amp;"C"&amp;BS$1,FALSE)</f>
        <v>#REF!</v>
      </c>
      <c r="BT75" s="263"/>
      <c r="BU75" s="322" t="s">
        <v>146</v>
      </c>
      <c r="BV75" s="343" t="e">
        <f ca="1">SUMIF(AZ$26:BT$26,BU73,AZ90:BT90)</f>
        <v>#REF!</v>
      </c>
      <c r="BW75" s="302" t="e" cm="1">
        <f t="array" aca="1" ref="BW75" ca="1">INDIRECT("'"&amp;$A$1&amp;"_DATA'!R"&amp;$A75&amp;"C"&amp;BW$1,FALSE)</f>
        <v>#REF!</v>
      </c>
      <c r="BX75" s="260" t="e" cm="1">
        <f t="array" aca="1" ref="BX75" ca="1">INDIRECT("'"&amp;$A$1&amp;"_DATA'!R"&amp;$A75&amp;"C"&amp;BX$1,FALSE)</f>
        <v>#REF!</v>
      </c>
      <c r="BY75" s="319" t="e" cm="1">
        <f t="array" aca="1" ref="BY75" ca="1">INDIRECT("'"&amp;$A$1&amp;"_DATA'!R"&amp;$A75&amp;"C"&amp;BY$1,FALSE)</f>
        <v>#REF!</v>
      </c>
      <c r="BZ75" s="306" t="e" cm="1">
        <f t="array" aca="1" ref="BZ75" ca="1">INDIRECT("'"&amp;$A$1&amp;"_DATA'!R"&amp;$A75&amp;"C"&amp;BZ$1,FALSE)</f>
        <v>#REF!</v>
      </c>
      <c r="CA75" s="262" t="e">
        <f t="shared" ca="1" si="57"/>
        <v>#REF!</v>
      </c>
      <c r="CB75" s="306" t="e" cm="1">
        <f t="array" aca="1" ref="CB75" ca="1">INDIRECT("'"&amp;$A$1&amp;"_DATA'!R"&amp;$A75&amp;"C"&amp;CB$1,FALSE)</f>
        <v>#REF!</v>
      </c>
      <c r="CC75" s="263" t="e" cm="1">
        <f t="array" aca="1" ref="CC75" ca="1">INDIRECT("'"&amp;$A$1&amp;"_DATA'!R"&amp;$A75&amp;"C"&amp;CC$1,FALSE)</f>
        <v>#REF!</v>
      </c>
      <c r="CD75" s="302" t="e" cm="1">
        <f t="array" aca="1" ref="CD75" ca="1">INDIRECT("'"&amp;$A$1&amp;"_DATA'!R"&amp;$A75&amp;"C"&amp;CD$1,FALSE)</f>
        <v>#REF!</v>
      </c>
      <c r="CE75" s="260" t="e" cm="1">
        <f t="array" aca="1" ref="CE75" ca="1">INDIRECT("'"&amp;$A$1&amp;"_DATA'!R"&amp;$A75&amp;"C"&amp;CE$1,FALSE)</f>
        <v>#REF!</v>
      </c>
      <c r="CF75" s="319" t="e" cm="1">
        <f t="array" aca="1" ref="CF75" ca="1">INDIRECT("'"&amp;$A$1&amp;"_DATA'!R"&amp;$A75&amp;"C"&amp;CF$1,FALSE)</f>
        <v>#REF!</v>
      </c>
      <c r="CG75" s="306" t="e" cm="1">
        <f t="array" aca="1" ref="CG75" ca="1">INDIRECT("'"&amp;$A$1&amp;"_DATA'!R"&amp;$A75&amp;"C"&amp;CG$1,FALSE)</f>
        <v>#REF!</v>
      </c>
      <c r="CH75" s="262" t="e">
        <f t="shared" ca="1" si="58"/>
        <v>#REF!</v>
      </c>
      <c r="CI75" s="306" t="e" cm="1">
        <f t="array" aca="1" ref="CI75" ca="1">INDIRECT("'"&amp;$A$1&amp;"_DATA'!R"&amp;$A75&amp;"C"&amp;CI$1,FALSE)</f>
        <v>#REF!</v>
      </c>
      <c r="CJ75" s="263" t="e" cm="1">
        <f t="array" aca="1" ref="CJ75" ca="1">INDIRECT("'"&amp;$A$1&amp;"_DATA'!R"&amp;$A75&amp;"C"&amp;CJ$1,FALSE)</f>
        <v>#REF!</v>
      </c>
      <c r="CK75" s="302" t="e" cm="1">
        <f t="array" aca="1" ref="CK75" ca="1">INDIRECT("'"&amp;$A$1&amp;"_DATA'!R"&amp;$A75&amp;"C"&amp;CK$1,FALSE)</f>
        <v>#REF!</v>
      </c>
      <c r="CL75" s="260" t="e" cm="1">
        <f t="array" aca="1" ref="CL75" ca="1">INDIRECT("'"&amp;$A$1&amp;"_DATA'!R"&amp;$A75&amp;"C"&amp;CL$1,FALSE)</f>
        <v>#REF!</v>
      </c>
      <c r="CM75" s="319" t="e" cm="1">
        <f t="array" aca="1" ref="CM75" ca="1">INDIRECT("'"&amp;$A$1&amp;"_DATA'!R"&amp;$A75&amp;"C"&amp;CM$1,FALSE)</f>
        <v>#REF!</v>
      </c>
      <c r="CN75" s="306" t="e" cm="1">
        <f t="array" aca="1" ref="CN75" ca="1">INDIRECT("'"&amp;$A$1&amp;"_DATA'!R"&amp;$A75&amp;"C"&amp;CN$1,FALSE)</f>
        <v>#REF!</v>
      </c>
      <c r="CO75" s="262" t="e">
        <f t="shared" ca="1" si="59"/>
        <v>#REF!</v>
      </c>
      <c r="CP75" s="306" t="e" cm="1">
        <f t="array" aca="1" ref="CP75" ca="1">INDIRECT("'"&amp;$A$1&amp;"_DATA'!R"&amp;$A75&amp;"C"&amp;CP$1,FALSE)</f>
        <v>#REF!</v>
      </c>
      <c r="CQ75" s="263"/>
      <c r="CR75" s="322" t="s">
        <v>146</v>
      </c>
      <c r="CS75" s="343" t="e">
        <f ca="1">SUMIF(BW$26:CQ$26,CR73,BW90:CQ90)</f>
        <v>#REF!</v>
      </c>
      <c r="CT75" s="338" t="s">
        <v>146</v>
      </c>
      <c r="CU75" s="343" t="e">
        <f ca="1">BV75+CS75</f>
        <v>#REF!</v>
      </c>
      <c r="CV75" s="322" t="s">
        <v>146</v>
      </c>
      <c r="CW75" s="343" t="e">
        <f ca="1">AY75+CU75</f>
        <v>#REF!</v>
      </c>
      <c r="CX75" s="240"/>
    </row>
    <row r="76" spans="1:102" ht="16.5" x14ac:dyDescent="0.15">
      <c r="A76" s="433">
        <v>56</v>
      </c>
      <c r="B76" s="2001"/>
      <c r="C76" s="259" t="s">
        <v>41</v>
      </c>
      <c r="D76" s="302" t="e" cm="1">
        <f t="array" aca="1" ref="D76" ca="1">INDIRECT("'"&amp;$A$1&amp;"_DATA'!R"&amp;$A76&amp;"C"&amp;D$1,FALSE)</f>
        <v>#REF!</v>
      </c>
      <c r="E76" s="260" t="e" cm="1">
        <f t="array" aca="1" ref="E76" ca="1">INDIRECT("'"&amp;$A$1&amp;"_DATA'!R"&amp;$A76&amp;"C"&amp;E$1,FALSE)</f>
        <v>#REF!</v>
      </c>
      <c r="F76" s="319" t="e" cm="1">
        <f t="array" aca="1" ref="F76" ca="1">INDIRECT("'"&amp;$A$1&amp;"_DATA'!R"&amp;$A76&amp;"C"&amp;F$1,FALSE)</f>
        <v>#REF!</v>
      </c>
      <c r="G76" s="306" t="e" cm="1">
        <f t="array" aca="1" ref="G76" ca="1">INDIRECT("'"&amp;$A$1&amp;"_DATA'!R"&amp;$A76&amp;"C"&amp;G$1,FALSE)</f>
        <v>#REF!</v>
      </c>
      <c r="H76" s="262" t="e">
        <f t="shared" ca="1" si="48"/>
        <v>#REF!</v>
      </c>
      <c r="I76" s="306" t="e" cm="1">
        <f t="array" aca="1" ref="I76" ca="1">INDIRECT("'"&amp;$A$1&amp;"_DATA'!R"&amp;$A76&amp;"C"&amp;I$1,FALSE)</f>
        <v>#REF!</v>
      </c>
      <c r="J76" s="263" t="e" cm="1">
        <f t="array" aca="1" ref="J76" ca="1">INDIRECT("'"&amp;$A$1&amp;"_DATA'!R"&amp;$A76&amp;"C"&amp;J$1,FALSE)</f>
        <v>#REF!</v>
      </c>
      <c r="K76" s="302" t="e" cm="1">
        <f t="array" aca="1" ref="K76" ca="1">INDIRECT("'"&amp;$A$1&amp;"_DATA'!R"&amp;$A76&amp;"C"&amp;K$1,FALSE)</f>
        <v>#REF!</v>
      </c>
      <c r="L76" s="260" t="e" cm="1">
        <f t="array" aca="1" ref="L76" ca="1">INDIRECT("'"&amp;$A$1&amp;"_DATA'!R"&amp;$A76&amp;"C"&amp;L$1,FALSE)</f>
        <v>#REF!</v>
      </c>
      <c r="M76" s="319" t="e" cm="1">
        <f t="array" aca="1" ref="M76" ca="1">INDIRECT("'"&amp;$A$1&amp;"_DATA'!R"&amp;$A76&amp;"C"&amp;M$1,FALSE)</f>
        <v>#REF!</v>
      </c>
      <c r="N76" s="306" t="e" cm="1">
        <f t="array" aca="1" ref="N76" ca="1">INDIRECT("'"&amp;$A$1&amp;"_DATA'!R"&amp;$A76&amp;"C"&amp;N$1,FALSE)</f>
        <v>#REF!</v>
      </c>
      <c r="O76" s="262" t="e">
        <f t="shared" ca="1" si="49"/>
        <v>#REF!</v>
      </c>
      <c r="P76" s="306" t="e" cm="1">
        <f t="array" aca="1" ref="P76" ca="1">INDIRECT("'"&amp;$A$1&amp;"_DATA'!R"&amp;$A76&amp;"C"&amp;P$1,FALSE)</f>
        <v>#REF!</v>
      </c>
      <c r="Q76" s="263" t="e" cm="1">
        <f t="array" aca="1" ref="Q76" ca="1">INDIRECT("'"&amp;$A$1&amp;"_DATA'!R"&amp;$A76&amp;"C"&amp;Q$1,FALSE)</f>
        <v>#REF!</v>
      </c>
      <c r="R76" s="302" t="e" cm="1">
        <f t="array" aca="1" ref="R76" ca="1">INDIRECT("'"&amp;$A$1&amp;"_DATA'!R"&amp;$A76&amp;"C"&amp;R$1,FALSE)</f>
        <v>#REF!</v>
      </c>
      <c r="S76" s="260" t="e" cm="1">
        <f t="array" aca="1" ref="S76" ca="1">INDIRECT("'"&amp;$A$1&amp;"_DATA'!R"&amp;$A76&amp;"C"&amp;S$1,FALSE)</f>
        <v>#REF!</v>
      </c>
      <c r="T76" s="319" t="e" cm="1">
        <f t="array" aca="1" ref="T76" ca="1">INDIRECT("'"&amp;$A$1&amp;"_DATA'!R"&amp;$A76&amp;"C"&amp;T$1,FALSE)</f>
        <v>#REF!</v>
      </c>
      <c r="U76" s="306" t="e" cm="1">
        <f t="array" aca="1" ref="U76" ca="1">INDIRECT("'"&amp;$A$1&amp;"_DATA'!R"&amp;$A76&amp;"C"&amp;U$1,FALSE)</f>
        <v>#REF!</v>
      </c>
      <c r="V76" s="262" t="e">
        <f t="shared" ca="1" si="50"/>
        <v>#REF!</v>
      </c>
      <c r="W76" s="306" t="e" cm="1">
        <f t="array" aca="1" ref="W76" ca="1">INDIRECT("'"&amp;$A$1&amp;"_DATA'!R"&amp;$A76&amp;"C"&amp;W$1,FALSE)</f>
        <v>#REF!</v>
      </c>
      <c r="X76" s="263"/>
      <c r="Y76" s="323" t="s">
        <v>143</v>
      </c>
      <c r="Z76" s="710" t="e">
        <f ca="1">ROUNDDOWN(Z75/Z74,4)</f>
        <v>#REF!</v>
      </c>
      <c r="AA76" s="324" t="e" cm="1">
        <f t="array" aca="1" ref="AA76" ca="1">INDIRECT("'"&amp;$A$1&amp;"_DATA'!R"&amp;$A76&amp;"C"&amp;AA$1,FALSE)</f>
        <v>#REF!</v>
      </c>
      <c r="AB76" s="260" t="e" cm="1">
        <f t="array" aca="1" ref="AB76" ca="1">INDIRECT("'"&amp;$A$1&amp;"_DATA'!R"&amp;$A76&amp;"C"&amp;AB$1,FALSE)</f>
        <v>#REF!</v>
      </c>
      <c r="AC76" s="319" t="e" cm="1">
        <f t="array" aca="1" ref="AC76" ca="1">INDIRECT("'"&amp;$A$1&amp;"_DATA'!R"&amp;$A76&amp;"C"&amp;AC$1,FALSE)</f>
        <v>#REF!</v>
      </c>
      <c r="AD76" s="306" t="e" cm="1">
        <f t="array" aca="1" ref="AD76" ca="1">INDIRECT("'"&amp;$A$1&amp;"_DATA'!R"&amp;$A76&amp;"C"&amp;AD$1,FALSE)</f>
        <v>#REF!</v>
      </c>
      <c r="AE76" s="262" t="e">
        <f t="shared" ca="1" si="51"/>
        <v>#REF!</v>
      </c>
      <c r="AF76" s="306" t="e" cm="1">
        <f t="array" aca="1" ref="AF76" ca="1">INDIRECT("'"&amp;$A$1&amp;"_DATA'!R"&amp;$A76&amp;"C"&amp;AF$1,FALSE)</f>
        <v>#REF!</v>
      </c>
      <c r="AG76" s="263" t="e" cm="1">
        <f t="array" aca="1" ref="AG76" ca="1">INDIRECT("'"&amp;$A$1&amp;"_DATA'!R"&amp;$A76&amp;"C"&amp;AG$1,FALSE)</f>
        <v>#REF!</v>
      </c>
      <c r="AH76" s="302" t="e" cm="1">
        <f t="array" aca="1" ref="AH76" ca="1">INDIRECT("'"&amp;$A$1&amp;"_DATA'!R"&amp;$A76&amp;"C"&amp;AH$1,FALSE)</f>
        <v>#REF!</v>
      </c>
      <c r="AI76" s="260" t="e" cm="1">
        <f t="array" aca="1" ref="AI76" ca="1">INDIRECT("'"&amp;$A$1&amp;"_DATA'!R"&amp;$A76&amp;"C"&amp;AI$1,FALSE)</f>
        <v>#REF!</v>
      </c>
      <c r="AJ76" s="319" t="e" cm="1">
        <f t="array" aca="1" ref="AJ76" ca="1">INDIRECT("'"&amp;$A$1&amp;"_DATA'!R"&amp;$A76&amp;"C"&amp;AJ$1,FALSE)</f>
        <v>#REF!</v>
      </c>
      <c r="AK76" s="306" t="e" cm="1">
        <f t="array" aca="1" ref="AK76" ca="1">INDIRECT("'"&amp;$A$1&amp;"_DATA'!R"&amp;$A76&amp;"C"&amp;AK$1,FALSE)</f>
        <v>#REF!</v>
      </c>
      <c r="AL76" s="262" t="e">
        <f t="shared" ca="1" si="52"/>
        <v>#REF!</v>
      </c>
      <c r="AM76" s="306" t="e" cm="1">
        <f t="array" aca="1" ref="AM76" ca="1">INDIRECT("'"&amp;$A$1&amp;"_DATA'!R"&amp;$A76&amp;"C"&amp;AM$1,FALSE)</f>
        <v>#REF!</v>
      </c>
      <c r="AN76" s="263" t="e" cm="1">
        <f t="array" aca="1" ref="AN76" ca="1">INDIRECT("'"&amp;$A$1&amp;"_DATA'!R"&amp;$A76&amp;"C"&amp;AN$1,FALSE)</f>
        <v>#REF!</v>
      </c>
      <c r="AO76" s="302" t="e" cm="1">
        <f t="array" aca="1" ref="AO76" ca="1">INDIRECT("'"&amp;$A$1&amp;"_DATA'!R"&amp;$A76&amp;"C"&amp;AO$1,FALSE)</f>
        <v>#REF!</v>
      </c>
      <c r="AP76" s="260" t="e" cm="1">
        <f t="array" aca="1" ref="AP76" ca="1">INDIRECT("'"&amp;$A$1&amp;"_DATA'!R"&amp;$A76&amp;"C"&amp;AP$1,FALSE)</f>
        <v>#REF!</v>
      </c>
      <c r="AQ76" s="319" t="e" cm="1">
        <f t="array" aca="1" ref="AQ76" ca="1">INDIRECT("'"&amp;$A$1&amp;"_DATA'!R"&amp;$A76&amp;"C"&amp;AQ$1,FALSE)</f>
        <v>#REF!</v>
      </c>
      <c r="AR76" s="306" t="e" cm="1">
        <f t="array" aca="1" ref="AR76" ca="1">INDIRECT("'"&amp;$A$1&amp;"_DATA'!R"&amp;$A76&amp;"C"&amp;AR$1,FALSE)</f>
        <v>#REF!</v>
      </c>
      <c r="AS76" s="262" t="e">
        <f t="shared" ca="1" si="53"/>
        <v>#REF!</v>
      </c>
      <c r="AT76" s="306" t="e" cm="1">
        <f t="array" aca="1" ref="AT76" ca="1">INDIRECT("'"&amp;$A$1&amp;"_DATA'!R"&amp;$A76&amp;"C"&amp;AT$1,FALSE)</f>
        <v>#REF!</v>
      </c>
      <c r="AU76" s="263"/>
      <c r="AV76" s="323" t="s">
        <v>143</v>
      </c>
      <c r="AW76" s="710" t="e">
        <f ca="1">ROUNDDOWN(AW75/AW74,4)</f>
        <v>#REF!</v>
      </c>
      <c r="AX76" s="339" t="s">
        <v>143</v>
      </c>
      <c r="AY76" s="710" t="e">
        <f ca="1">ROUNDDOWN(AY75/AY74,4)</f>
        <v>#REF!</v>
      </c>
      <c r="AZ76" s="302" t="e" cm="1">
        <f t="array" aca="1" ref="AZ76" ca="1">INDIRECT("'"&amp;$A$1&amp;"_DATA'!R"&amp;$A76&amp;"C"&amp;AZ$1,FALSE)</f>
        <v>#REF!</v>
      </c>
      <c r="BA76" s="260" t="e" cm="1">
        <f t="array" aca="1" ref="BA76" ca="1">INDIRECT("'"&amp;$A$1&amp;"_DATA'!R"&amp;$A76&amp;"C"&amp;BA$1,FALSE)</f>
        <v>#REF!</v>
      </c>
      <c r="BB76" s="319" t="e" cm="1">
        <f t="array" aca="1" ref="BB76" ca="1">INDIRECT("'"&amp;$A$1&amp;"_DATA'!R"&amp;$A76&amp;"C"&amp;BB$1,FALSE)</f>
        <v>#REF!</v>
      </c>
      <c r="BC76" s="306" t="e" cm="1">
        <f t="array" aca="1" ref="BC76" ca="1">INDIRECT("'"&amp;$A$1&amp;"_DATA'!R"&amp;$A76&amp;"C"&amp;BC$1,FALSE)</f>
        <v>#REF!</v>
      </c>
      <c r="BD76" s="262" t="e">
        <f t="shared" ca="1" si="54"/>
        <v>#REF!</v>
      </c>
      <c r="BE76" s="306" t="e" cm="1">
        <f t="array" aca="1" ref="BE76" ca="1">INDIRECT("'"&amp;$A$1&amp;"_DATA'!R"&amp;$A76&amp;"C"&amp;BE$1,FALSE)</f>
        <v>#REF!</v>
      </c>
      <c r="BF76" s="263" t="e" cm="1">
        <f t="array" aca="1" ref="BF76" ca="1">INDIRECT("'"&amp;$A$1&amp;"_DATA'!R"&amp;$A76&amp;"C"&amp;BF$1,FALSE)</f>
        <v>#REF!</v>
      </c>
      <c r="BG76" s="302" t="e" cm="1">
        <f t="array" aca="1" ref="BG76" ca="1">INDIRECT("'"&amp;$A$1&amp;"_DATA'!R"&amp;$A76&amp;"C"&amp;BG$1,FALSE)</f>
        <v>#REF!</v>
      </c>
      <c r="BH76" s="260" t="e" cm="1">
        <f t="array" aca="1" ref="BH76" ca="1">INDIRECT("'"&amp;$A$1&amp;"_DATA'!R"&amp;$A76&amp;"C"&amp;BH$1,FALSE)</f>
        <v>#REF!</v>
      </c>
      <c r="BI76" s="319" t="e" cm="1">
        <f t="array" aca="1" ref="BI76" ca="1">INDIRECT("'"&amp;$A$1&amp;"_DATA'!R"&amp;$A76&amp;"C"&amp;BI$1,FALSE)</f>
        <v>#REF!</v>
      </c>
      <c r="BJ76" s="306" t="e" cm="1">
        <f t="array" aca="1" ref="BJ76" ca="1">INDIRECT("'"&amp;$A$1&amp;"_DATA'!R"&amp;$A76&amp;"C"&amp;BJ$1,FALSE)</f>
        <v>#REF!</v>
      </c>
      <c r="BK76" s="262" t="e">
        <f t="shared" ca="1" si="55"/>
        <v>#REF!</v>
      </c>
      <c r="BL76" s="306" t="e" cm="1">
        <f t="array" aca="1" ref="BL76" ca="1">INDIRECT("'"&amp;$A$1&amp;"_DATA'!R"&amp;$A76&amp;"C"&amp;BL$1,FALSE)</f>
        <v>#REF!</v>
      </c>
      <c r="BM76" s="263" t="e" cm="1">
        <f t="array" aca="1" ref="BM76" ca="1">INDIRECT("'"&amp;$A$1&amp;"_DATA'!R"&amp;$A76&amp;"C"&amp;BM$1,FALSE)</f>
        <v>#REF!</v>
      </c>
      <c r="BN76" s="302" t="e" cm="1">
        <f t="array" aca="1" ref="BN76" ca="1">INDIRECT("'"&amp;$A$1&amp;"_DATA'!R"&amp;$A76&amp;"C"&amp;BN$1,FALSE)</f>
        <v>#REF!</v>
      </c>
      <c r="BO76" s="260" t="e" cm="1">
        <f t="array" aca="1" ref="BO76" ca="1">INDIRECT("'"&amp;$A$1&amp;"_DATA'!R"&amp;$A76&amp;"C"&amp;BO$1,FALSE)</f>
        <v>#REF!</v>
      </c>
      <c r="BP76" s="319" t="e" cm="1">
        <f t="array" aca="1" ref="BP76" ca="1">INDIRECT("'"&amp;$A$1&amp;"_DATA'!R"&amp;$A76&amp;"C"&amp;BP$1,FALSE)</f>
        <v>#REF!</v>
      </c>
      <c r="BQ76" s="306" t="e" cm="1">
        <f t="array" aca="1" ref="BQ76" ca="1">INDIRECT("'"&amp;$A$1&amp;"_DATA'!R"&amp;$A76&amp;"C"&amp;BQ$1,FALSE)</f>
        <v>#REF!</v>
      </c>
      <c r="BR76" s="262" t="e">
        <f t="shared" ca="1" si="56"/>
        <v>#REF!</v>
      </c>
      <c r="BS76" s="306" t="e" cm="1">
        <f t="array" aca="1" ref="BS76" ca="1">INDIRECT("'"&amp;$A$1&amp;"_DATA'!R"&amp;$A76&amp;"C"&amp;BS$1,FALSE)</f>
        <v>#REF!</v>
      </c>
      <c r="BT76" s="263"/>
      <c r="BU76" s="323" t="s">
        <v>143</v>
      </c>
      <c r="BV76" s="710" t="e">
        <f ca="1">ROUNDDOWN(BV75/BV74,4)</f>
        <v>#REF!</v>
      </c>
      <c r="BW76" s="302" t="e" cm="1">
        <f t="array" aca="1" ref="BW76" ca="1">INDIRECT("'"&amp;$A$1&amp;"_DATA'!R"&amp;$A76&amp;"C"&amp;BW$1,FALSE)</f>
        <v>#REF!</v>
      </c>
      <c r="BX76" s="260" t="e" cm="1">
        <f t="array" aca="1" ref="BX76" ca="1">INDIRECT("'"&amp;$A$1&amp;"_DATA'!R"&amp;$A76&amp;"C"&amp;BX$1,FALSE)</f>
        <v>#REF!</v>
      </c>
      <c r="BY76" s="319" t="e" cm="1">
        <f t="array" aca="1" ref="BY76" ca="1">INDIRECT("'"&amp;$A$1&amp;"_DATA'!R"&amp;$A76&amp;"C"&amp;BY$1,FALSE)</f>
        <v>#REF!</v>
      </c>
      <c r="BZ76" s="306" t="e" cm="1">
        <f t="array" aca="1" ref="BZ76" ca="1">INDIRECT("'"&amp;$A$1&amp;"_DATA'!R"&amp;$A76&amp;"C"&amp;BZ$1,FALSE)</f>
        <v>#REF!</v>
      </c>
      <c r="CA76" s="262" t="e">
        <f t="shared" ca="1" si="57"/>
        <v>#REF!</v>
      </c>
      <c r="CB76" s="306" t="e" cm="1">
        <f t="array" aca="1" ref="CB76" ca="1">INDIRECT("'"&amp;$A$1&amp;"_DATA'!R"&amp;$A76&amp;"C"&amp;CB$1,FALSE)</f>
        <v>#REF!</v>
      </c>
      <c r="CC76" s="263" t="e" cm="1">
        <f t="array" aca="1" ref="CC76" ca="1">INDIRECT("'"&amp;$A$1&amp;"_DATA'!R"&amp;$A76&amp;"C"&amp;CC$1,FALSE)</f>
        <v>#REF!</v>
      </c>
      <c r="CD76" s="302" t="e" cm="1">
        <f t="array" aca="1" ref="CD76" ca="1">INDIRECT("'"&amp;$A$1&amp;"_DATA'!R"&amp;$A76&amp;"C"&amp;CD$1,FALSE)</f>
        <v>#REF!</v>
      </c>
      <c r="CE76" s="260" t="e" cm="1">
        <f t="array" aca="1" ref="CE76" ca="1">INDIRECT("'"&amp;$A$1&amp;"_DATA'!R"&amp;$A76&amp;"C"&amp;CE$1,FALSE)</f>
        <v>#REF!</v>
      </c>
      <c r="CF76" s="319" t="e" cm="1">
        <f t="array" aca="1" ref="CF76" ca="1">INDIRECT("'"&amp;$A$1&amp;"_DATA'!R"&amp;$A76&amp;"C"&amp;CF$1,FALSE)</f>
        <v>#REF!</v>
      </c>
      <c r="CG76" s="306" t="e" cm="1">
        <f t="array" aca="1" ref="CG76" ca="1">INDIRECT("'"&amp;$A$1&amp;"_DATA'!R"&amp;$A76&amp;"C"&amp;CG$1,FALSE)</f>
        <v>#REF!</v>
      </c>
      <c r="CH76" s="262" t="e">
        <f t="shared" ca="1" si="58"/>
        <v>#REF!</v>
      </c>
      <c r="CI76" s="306" t="e" cm="1">
        <f t="array" aca="1" ref="CI76" ca="1">INDIRECT("'"&amp;$A$1&amp;"_DATA'!R"&amp;$A76&amp;"C"&amp;CI$1,FALSE)</f>
        <v>#REF!</v>
      </c>
      <c r="CJ76" s="263" t="e" cm="1">
        <f t="array" aca="1" ref="CJ76" ca="1">INDIRECT("'"&amp;$A$1&amp;"_DATA'!R"&amp;$A76&amp;"C"&amp;CJ$1,FALSE)</f>
        <v>#REF!</v>
      </c>
      <c r="CK76" s="302" t="e" cm="1">
        <f t="array" aca="1" ref="CK76" ca="1">INDIRECT("'"&amp;$A$1&amp;"_DATA'!R"&amp;$A76&amp;"C"&amp;CK$1,FALSE)</f>
        <v>#REF!</v>
      </c>
      <c r="CL76" s="260" t="e" cm="1">
        <f t="array" aca="1" ref="CL76" ca="1">INDIRECT("'"&amp;$A$1&amp;"_DATA'!R"&amp;$A76&amp;"C"&amp;CL$1,FALSE)</f>
        <v>#REF!</v>
      </c>
      <c r="CM76" s="319" t="e" cm="1">
        <f t="array" aca="1" ref="CM76" ca="1">INDIRECT("'"&amp;$A$1&amp;"_DATA'!R"&amp;$A76&amp;"C"&amp;CM$1,FALSE)</f>
        <v>#REF!</v>
      </c>
      <c r="CN76" s="306" t="e" cm="1">
        <f t="array" aca="1" ref="CN76" ca="1">INDIRECT("'"&amp;$A$1&amp;"_DATA'!R"&amp;$A76&amp;"C"&amp;CN$1,FALSE)</f>
        <v>#REF!</v>
      </c>
      <c r="CO76" s="262" t="e">
        <f t="shared" ca="1" si="59"/>
        <v>#REF!</v>
      </c>
      <c r="CP76" s="306" t="e" cm="1">
        <f t="array" aca="1" ref="CP76" ca="1">INDIRECT("'"&amp;$A$1&amp;"_DATA'!R"&amp;$A76&amp;"C"&amp;CP$1,FALSE)</f>
        <v>#REF!</v>
      </c>
      <c r="CQ76" s="263"/>
      <c r="CR76" s="323" t="s">
        <v>143</v>
      </c>
      <c r="CS76" s="710" t="e">
        <f ca="1">ROUNDDOWN(CS75/CS74,4)</f>
        <v>#REF!</v>
      </c>
      <c r="CT76" s="339" t="s">
        <v>143</v>
      </c>
      <c r="CU76" s="710" t="e">
        <f ca="1">ROUNDDOWN(CU75/CU74,4)</f>
        <v>#REF!</v>
      </c>
      <c r="CV76" s="323" t="s">
        <v>143</v>
      </c>
      <c r="CW76" s="710" t="e">
        <f ca="1">ROUNDDOWN(CW75/CW74,4)</f>
        <v>#REF!</v>
      </c>
      <c r="CX76" s="240"/>
    </row>
    <row r="77" spans="1:102" ht="16.5" x14ac:dyDescent="0.15">
      <c r="A77" s="433">
        <v>57</v>
      </c>
      <c r="B77" s="2001"/>
      <c r="C77" s="259" t="s">
        <v>42</v>
      </c>
      <c r="D77" s="303" t="e" cm="1">
        <f t="array" aca="1" ref="D77" ca="1">INDIRECT("'"&amp;$A$1&amp;"_DATA'!R"&amp;$A77&amp;"C"&amp;D$1,FALSE)</f>
        <v>#REF!</v>
      </c>
      <c r="E77" s="264" t="e" cm="1">
        <f t="array" aca="1" ref="E77" ca="1">INDIRECT("'"&amp;$A$1&amp;"_DATA'!R"&amp;$A77&amp;"C"&amp;E$1,FALSE)</f>
        <v>#REF!</v>
      </c>
      <c r="F77" s="320" t="e" cm="1">
        <f t="array" aca="1" ref="F77" ca="1">INDIRECT("'"&amp;$A$1&amp;"_DATA'!R"&amp;$A77&amp;"C"&amp;F$1,FALSE)</f>
        <v>#REF!</v>
      </c>
      <c r="G77" s="307" t="e" cm="1">
        <f t="array" aca="1" ref="G77" ca="1">INDIRECT("'"&amp;$A$1&amp;"_DATA'!R"&amp;$A77&amp;"C"&amp;G$1,FALSE)</f>
        <v>#REF!</v>
      </c>
      <c r="H77" s="266" t="e">
        <f t="shared" ca="1" si="48"/>
        <v>#REF!</v>
      </c>
      <c r="I77" s="307" t="e" cm="1">
        <f t="array" aca="1" ref="I77" ca="1">INDIRECT("'"&amp;$A$1&amp;"_DATA'!R"&amp;$A77&amp;"C"&amp;I$1,FALSE)</f>
        <v>#REF!</v>
      </c>
      <c r="J77" s="267" t="e" cm="1">
        <f t="array" aca="1" ref="J77" ca="1">INDIRECT("'"&amp;$A$1&amp;"_DATA'!R"&amp;$A77&amp;"C"&amp;J$1,FALSE)</f>
        <v>#REF!</v>
      </c>
      <c r="K77" s="303" t="e" cm="1">
        <f t="array" aca="1" ref="K77" ca="1">INDIRECT("'"&amp;$A$1&amp;"_DATA'!R"&amp;$A77&amp;"C"&amp;K$1,FALSE)</f>
        <v>#REF!</v>
      </c>
      <c r="L77" s="264" t="e" cm="1">
        <f t="array" aca="1" ref="L77" ca="1">INDIRECT("'"&amp;$A$1&amp;"_DATA'!R"&amp;$A77&amp;"C"&amp;L$1,FALSE)</f>
        <v>#REF!</v>
      </c>
      <c r="M77" s="320" t="e" cm="1">
        <f t="array" aca="1" ref="M77" ca="1">INDIRECT("'"&amp;$A$1&amp;"_DATA'!R"&amp;$A77&amp;"C"&amp;M$1,FALSE)</f>
        <v>#REF!</v>
      </c>
      <c r="N77" s="307" t="e" cm="1">
        <f t="array" aca="1" ref="N77" ca="1">INDIRECT("'"&amp;$A$1&amp;"_DATA'!R"&amp;$A77&amp;"C"&amp;N$1,FALSE)</f>
        <v>#REF!</v>
      </c>
      <c r="O77" s="266" t="e">
        <f t="shared" ca="1" si="49"/>
        <v>#REF!</v>
      </c>
      <c r="P77" s="307" t="e" cm="1">
        <f t="array" aca="1" ref="P77" ca="1">INDIRECT("'"&amp;$A$1&amp;"_DATA'!R"&amp;$A77&amp;"C"&amp;P$1,FALSE)</f>
        <v>#REF!</v>
      </c>
      <c r="Q77" s="267" t="e" cm="1">
        <f t="array" aca="1" ref="Q77" ca="1">INDIRECT("'"&amp;$A$1&amp;"_DATA'!R"&amp;$A77&amp;"C"&amp;Q$1,FALSE)</f>
        <v>#REF!</v>
      </c>
      <c r="R77" s="303" t="e" cm="1">
        <f t="array" aca="1" ref="R77" ca="1">INDIRECT("'"&amp;$A$1&amp;"_DATA'!R"&amp;$A77&amp;"C"&amp;R$1,FALSE)</f>
        <v>#REF!</v>
      </c>
      <c r="S77" s="264" t="e" cm="1">
        <f t="array" aca="1" ref="S77" ca="1">INDIRECT("'"&amp;$A$1&amp;"_DATA'!R"&amp;$A77&amp;"C"&amp;S$1,FALSE)</f>
        <v>#REF!</v>
      </c>
      <c r="T77" s="320" t="e" cm="1">
        <f t="array" aca="1" ref="T77" ca="1">INDIRECT("'"&amp;$A$1&amp;"_DATA'!R"&amp;$A77&amp;"C"&amp;T$1,FALSE)</f>
        <v>#REF!</v>
      </c>
      <c r="U77" s="307" t="e" cm="1">
        <f t="array" aca="1" ref="U77" ca="1">INDIRECT("'"&amp;$A$1&amp;"_DATA'!R"&amp;$A77&amp;"C"&amp;U$1,FALSE)</f>
        <v>#REF!</v>
      </c>
      <c r="V77" s="266" t="e">
        <f t="shared" ca="1" si="50"/>
        <v>#REF!</v>
      </c>
      <c r="W77" s="307" t="e" cm="1">
        <f t="array" aca="1" ref="W77" ca="1">INDIRECT("'"&amp;$A$1&amp;"_DATA'!R"&amp;$A77&amp;"C"&amp;W$1,FALSE)</f>
        <v>#REF!</v>
      </c>
      <c r="X77" s="267"/>
      <c r="Y77" s="383"/>
      <c r="Z77" s="768" t="s">
        <v>271</v>
      </c>
      <c r="AA77" s="326" t="e" cm="1">
        <f t="array" aca="1" ref="AA77" ca="1">INDIRECT("'"&amp;$A$1&amp;"_DATA'!R"&amp;$A77&amp;"C"&amp;AA$1,FALSE)</f>
        <v>#REF!</v>
      </c>
      <c r="AB77" s="264" t="e" cm="1">
        <f t="array" aca="1" ref="AB77" ca="1">INDIRECT("'"&amp;$A$1&amp;"_DATA'!R"&amp;$A77&amp;"C"&amp;AB$1,FALSE)</f>
        <v>#REF!</v>
      </c>
      <c r="AC77" s="320" t="e" cm="1">
        <f t="array" aca="1" ref="AC77" ca="1">INDIRECT("'"&amp;$A$1&amp;"_DATA'!R"&amp;$A77&amp;"C"&amp;AC$1,FALSE)</f>
        <v>#REF!</v>
      </c>
      <c r="AD77" s="307" t="e" cm="1">
        <f t="array" aca="1" ref="AD77" ca="1">INDIRECT("'"&amp;$A$1&amp;"_DATA'!R"&amp;$A77&amp;"C"&amp;AD$1,FALSE)</f>
        <v>#REF!</v>
      </c>
      <c r="AE77" s="266" t="e">
        <f t="shared" ca="1" si="51"/>
        <v>#REF!</v>
      </c>
      <c r="AF77" s="307" t="e" cm="1">
        <f t="array" aca="1" ref="AF77" ca="1">INDIRECT("'"&amp;$A$1&amp;"_DATA'!R"&amp;$A77&amp;"C"&amp;AF$1,FALSE)</f>
        <v>#REF!</v>
      </c>
      <c r="AG77" s="267" t="e" cm="1">
        <f t="array" aca="1" ref="AG77" ca="1">INDIRECT("'"&amp;$A$1&amp;"_DATA'!R"&amp;$A77&amp;"C"&amp;AG$1,FALSE)</f>
        <v>#REF!</v>
      </c>
      <c r="AH77" s="303" t="e" cm="1">
        <f t="array" aca="1" ref="AH77" ca="1">INDIRECT("'"&amp;$A$1&amp;"_DATA'!R"&amp;$A77&amp;"C"&amp;AH$1,FALSE)</f>
        <v>#REF!</v>
      </c>
      <c r="AI77" s="264" t="e" cm="1">
        <f t="array" aca="1" ref="AI77" ca="1">INDIRECT("'"&amp;$A$1&amp;"_DATA'!R"&amp;$A77&amp;"C"&amp;AI$1,FALSE)</f>
        <v>#REF!</v>
      </c>
      <c r="AJ77" s="320" t="e" cm="1">
        <f t="array" aca="1" ref="AJ77" ca="1">INDIRECT("'"&amp;$A$1&amp;"_DATA'!R"&amp;$A77&amp;"C"&amp;AJ$1,FALSE)</f>
        <v>#REF!</v>
      </c>
      <c r="AK77" s="307" t="e" cm="1">
        <f t="array" aca="1" ref="AK77" ca="1">INDIRECT("'"&amp;$A$1&amp;"_DATA'!R"&amp;$A77&amp;"C"&amp;AK$1,FALSE)</f>
        <v>#REF!</v>
      </c>
      <c r="AL77" s="266" t="e">
        <f t="shared" ca="1" si="52"/>
        <v>#REF!</v>
      </c>
      <c r="AM77" s="307" t="e" cm="1">
        <f t="array" aca="1" ref="AM77" ca="1">INDIRECT("'"&amp;$A$1&amp;"_DATA'!R"&amp;$A77&amp;"C"&amp;AM$1,FALSE)</f>
        <v>#REF!</v>
      </c>
      <c r="AN77" s="267" t="e" cm="1">
        <f t="array" aca="1" ref="AN77" ca="1">INDIRECT("'"&amp;$A$1&amp;"_DATA'!R"&amp;$A77&amp;"C"&amp;AN$1,FALSE)</f>
        <v>#REF!</v>
      </c>
      <c r="AO77" s="303" t="e" cm="1">
        <f t="array" aca="1" ref="AO77" ca="1">INDIRECT("'"&amp;$A$1&amp;"_DATA'!R"&amp;$A77&amp;"C"&amp;AO$1,FALSE)</f>
        <v>#REF!</v>
      </c>
      <c r="AP77" s="264" t="e" cm="1">
        <f t="array" aca="1" ref="AP77" ca="1">INDIRECT("'"&amp;$A$1&amp;"_DATA'!R"&amp;$A77&amp;"C"&amp;AP$1,FALSE)</f>
        <v>#REF!</v>
      </c>
      <c r="AQ77" s="320" t="e" cm="1">
        <f t="array" aca="1" ref="AQ77" ca="1">INDIRECT("'"&amp;$A$1&amp;"_DATA'!R"&amp;$A77&amp;"C"&amp;AQ$1,FALSE)</f>
        <v>#REF!</v>
      </c>
      <c r="AR77" s="307" t="e" cm="1">
        <f t="array" aca="1" ref="AR77" ca="1">INDIRECT("'"&amp;$A$1&amp;"_DATA'!R"&amp;$A77&amp;"C"&amp;AR$1,FALSE)</f>
        <v>#REF!</v>
      </c>
      <c r="AS77" s="266" t="e">
        <f t="shared" ca="1" si="53"/>
        <v>#REF!</v>
      </c>
      <c r="AT77" s="307" t="e" cm="1">
        <f t="array" aca="1" ref="AT77" ca="1">INDIRECT("'"&amp;$A$1&amp;"_DATA'!R"&amp;$A77&amp;"C"&amp;AT$1,FALSE)</f>
        <v>#REF!</v>
      </c>
      <c r="AU77" s="267"/>
      <c r="AV77" s="383"/>
      <c r="AW77" s="768" t="s">
        <v>271</v>
      </c>
      <c r="AX77" s="383"/>
      <c r="AY77" s="768" t="s">
        <v>271</v>
      </c>
      <c r="AZ77" s="303" t="e" cm="1">
        <f t="array" aca="1" ref="AZ77" ca="1">INDIRECT("'"&amp;$A$1&amp;"_DATA'!R"&amp;$A77&amp;"C"&amp;AZ$1,FALSE)</f>
        <v>#REF!</v>
      </c>
      <c r="BA77" s="264" t="e" cm="1">
        <f t="array" aca="1" ref="BA77" ca="1">INDIRECT("'"&amp;$A$1&amp;"_DATA'!R"&amp;$A77&amp;"C"&amp;BA$1,FALSE)</f>
        <v>#REF!</v>
      </c>
      <c r="BB77" s="320" t="e" cm="1">
        <f t="array" aca="1" ref="BB77" ca="1">INDIRECT("'"&amp;$A$1&amp;"_DATA'!R"&amp;$A77&amp;"C"&amp;BB$1,FALSE)</f>
        <v>#REF!</v>
      </c>
      <c r="BC77" s="307" t="e" cm="1">
        <f t="array" aca="1" ref="BC77" ca="1">INDIRECT("'"&amp;$A$1&amp;"_DATA'!R"&amp;$A77&amp;"C"&amp;BC$1,FALSE)</f>
        <v>#REF!</v>
      </c>
      <c r="BD77" s="266" t="e">
        <f t="shared" ca="1" si="54"/>
        <v>#REF!</v>
      </c>
      <c r="BE77" s="307" t="e" cm="1">
        <f t="array" aca="1" ref="BE77" ca="1">INDIRECT("'"&amp;$A$1&amp;"_DATA'!R"&amp;$A77&amp;"C"&amp;BE$1,FALSE)</f>
        <v>#REF!</v>
      </c>
      <c r="BF77" s="267" t="e" cm="1">
        <f t="array" aca="1" ref="BF77" ca="1">INDIRECT("'"&amp;$A$1&amp;"_DATA'!R"&amp;$A77&amp;"C"&amp;BF$1,FALSE)</f>
        <v>#REF!</v>
      </c>
      <c r="BG77" s="303" t="e" cm="1">
        <f t="array" aca="1" ref="BG77" ca="1">INDIRECT("'"&amp;$A$1&amp;"_DATA'!R"&amp;$A77&amp;"C"&amp;BG$1,FALSE)</f>
        <v>#REF!</v>
      </c>
      <c r="BH77" s="264" t="e" cm="1">
        <f t="array" aca="1" ref="BH77" ca="1">INDIRECT("'"&amp;$A$1&amp;"_DATA'!R"&amp;$A77&amp;"C"&amp;BH$1,FALSE)</f>
        <v>#REF!</v>
      </c>
      <c r="BI77" s="320" t="e" cm="1">
        <f t="array" aca="1" ref="BI77" ca="1">INDIRECT("'"&amp;$A$1&amp;"_DATA'!R"&amp;$A77&amp;"C"&amp;BI$1,FALSE)</f>
        <v>#REF!</v>
      </c>
      <c r="BJ77" s="307" t="e" cm="1">
        <f t="array" aca="1" ref="BJ77" ca="1">INDIRECT("'"&amp;$A$1&amp;"_DATA'!R"&amp;$A77&amp;"C"&amp;BJ$1,FALSE)</f>
        <v>#REF!</v>
      </c>
      <c r="BK77" s="266" t="e">
        <f t="shared" ca="1" si="55"/>
        <v>#REF!</v>
      </c>
      <c r="BL77" s="307" t="e" cm="1">
        <f t="array" aca="1" ref="BL77" ca="1">INDIRECT("'"&amp;$A$1&amp;"_DATA'!R"&amp;$A77&amp;"C"&amp;BL$1,FALSE)</f>
        <v>#REF!</v>
      </c>
      <c r="BM77" s="267" t="e" cm="1">
        <f t="array" aca="1" ref="BM77" ca="1">INDIRECT("'"&amp;$A$1&amp;"_DATA'!R"&amp;$A77&amp;"C"&amp;BM$1,FALSE)</f>
        <v>#REF!</v>
      </c>
      <c r="BN77" s="303" t="e" cm="1">
        <f t="array" aca="1" ref="BN77" ca="1">INDIRECT("'"&amp;$A$1&amp;"_DATA'!R"&amp;$A77&amp;"C"&amp;BN$1,FALSE)</f>
        <v>#REF!</v>
      </c>
      <c r="BO77" s="264" t="e" cm="1">
        <f t="array" aca="1" ref="BO77" ca="1">INDIRECT("'"&amp;$A$1&amp;"_DATA'!R"&amp;$A77&amp;"C"&amp;BO$1,FALSE)</f>
        <v>#REF!</v>
      </c>
      <c r="BP77" s="320" t="e" cm="1">
        <f t="array" aca="1" ref="BP77" ca="1">INDIRECT("'"&amp;$A$1&amp;"_DATA'!R"&amp;$A77&amp;"C"&amp;BP$1,FALSE)</f>
        <v>#REF!</v>
      </c>
      <c r="BQ77" s="307" t="e" cm="1">
        <f t="array" aca="1" ref="BQ77" ca="1">INDIRECT("'"&amp;$A$1&amp;"_DATA'!R"&amp;$A77&amp;"C"&amp;BQ$1,FALSE)</f>
        <v>#REF!</v>
      </c>
      <c r="BR77" s="266" t="e">
        <f t="shared" ca="1" si="56"/>
        <v>#REF!</v>
      </c>
      <c r="BS77" s="307" t="e" cm="1">
        <f t="array" aca="1" ref="BS77" ca="1">INDIRECT("'"&amp;$A$1&amp;"_DATA'!R"&amp;$A77&amp;"C"&amp;BS$1,FALSE)</f>
        <v>#REF!</v>
      </c>
      <c r="BT77" s="267"/>
      <c r="BU77" s="383"/>
      <c r="BV77" s="768" t="s">
        <v>271</v>
      </c>
      <c r="BW77" s="303" t="e" cm="1">
        <f t="array" aca="1" ref="BW77" ca="1">INDIRECT("'"&amp;$A$1&amp;"_DATA'!R"&amp;$A77&amp;"C"&amp;BW$1,FALSE)</f>
        <v>#REF!</v>
      </c>
      <c r="BX77" s="264" t="e" cm="1">
        <f t="array" aca="1" ref="BX77" ca="1">INDIRECT("'"&amp;$A$1&amp;"_DATA'!R"&amp;$A77&amp;"C"&amp;BX$1,FALSE)</f>
        <v>#REF!</v>
      </c>
      <c r="BY77" s="320" t="e" cm="1">
        <f t="array" aca="1" ref="BY77" ca="1">INDIRECT("'"&amp;$A$1&amp;"_DATA'!R"&amp;$A77&amp;"C"&amp;BY$1,FALSE)</f>
        <v>#REF!</v>
      </c>
      <c r="BZ77" s="307" t="e" cm="1">
        <f t="array" aca="1" ref="BZ77" ca="1">INDIRECT("'"&amp;$A$1&amp;"_DATA'!R"&amp;$A77&amp;"C"&amp;BZ$1,FALSE)</f>
        <v>#REF!</v>
      </c>
      <c r="CA77" s="266" t="e">
        <f t="shared" ca="1" si="57"/>
        <v>#REF!</v>
      </c>
      <c r="CB77" s="307" t="e" cm="1">
        <f t="array" aca="1" ref="CB77" ca="1">INDIRECT("'"&amp;$A$1&amp;"_DATA'!R"&amp;$A77&amp;"C"&amp;CB$1,FALSE)</f>
        <v>#REF!</v>
      </c>
      <c r="CC77" s="267" t="e" cm="1">
        <f t="array" aca="1" ref="CC77" ca="1">INDIRECT("'"&amp;$A$1&amp;"_DATA'!R"&amp;$A77&amp;"C"&amp;CC$1,FALSE)</f>
        <v>#REF!</v>
      </c>
      <c r="CD77" s="303" t="e" cm="1">
        <f t="array" aca="1" ref="CD77" ca="1">INDIRECT("'"&amp;$A$1&amp;"_DATA'!R"&amp;$A77&amp;"C"&amp;CD$1,FALSE)</f>
        <v>#REF!</v>
      </c>
      <c r="CE77" s="264" t="e" cm="1">
        <f t="array" aca="1" ref="CE77" ca="1">INDIRECT("'"&amp;$A$1&amp;"_DATA'!R"&amp;$A77&amp;"C"&amp;CE$1,FALSE)</f>
        <v>#REF!</v>
      </c>
      <c r="CF77" s="320" t="e" cm="1">
        <f t="array" aca="1" ref="CF77" ca="1">INDIRECT("'"&amp;$A$1&amp;"_DATA'!R"&amp;$A77&amp;"C"&amp;CF$1,FALSE)</f>
        <v>#REF!</v>
      </c>
      <c r="CG77" s="307" t="e" cm="1">
        <f t="array" aca="1" ref="CG77" ca="1">INDIRECT("'"&amp;$A$1&amp;"_DATA'!R"&amp;$A77&amp;"C"&amp;CG$1,FALSE)</f>
        <v>#REF!</v>
      </c>
      <c r="CH77" s="266" t="e">
        <f t="shared" ca="1" si="58"/>
        <v>#REF!</v>
      </c>
      <c r="CI77" s="307" t="e" cm="1">
        <f t="array" aca="1" ref="CI77" ca="1">INDIRECT("'"&amp;$A$1&amp;"_DATA'!R"&amp;$A77&amp;"C"&amp;CI$1,FALSE)</f>
        <v>#REF!</v>
      </c>
      <c r="CJ77" s="267" t="e" cm="1">
        <f t="array" aca="1" ref="CJ77" ca="1">INDIRECT("'"&amp;$A$1&amp;"_DATA'!R"&amp;$A77&amp;"C"&amp;CJ$1,FALSE)</f>
        <v>#REF!</v>
      </c>
      <c r="CK77" s="303" t="e" cm="1">
        <f t="array" aca="1" ref="CK77" ca="1">INDIRECT("'"&amp;$A$1&amp;"_DATA'!R"&amp;$A77&amp;"C"&amp;CK$1,FALSE)</f>
        <v>#REF!</v>
      </c>
      <c r="CL77" s="264" t="e" cm="1">
        <f t="array" aca="1" ref="CL77" ca="1">INDIRECT("'"&amp;$A$1&amp;"_DATA'!R"&amp;$A77&amp;"C"&amp;CL$1,FALSE)</f>
        <v>#REF!</v>
      </c>
      <c r="CM77" s="320" t="e" cm="1">
        <f t="array" aca="1" ref="CM77" ca="1">INDIRECT("'"&amp;$A$1&amp;"_DATA'!R"&amp;$A77&amp;"C"&amp;CM$1,FALSE)</f>
        <v>#REF!</v>
      </c>
      <c r="CN77" s="307" t="e" cm="1">
        <f t="array" aca="1" ref="CN77" ca="1">INDIRECT("'"&amp;$A$1&amp;"_DATA'!R"&amp;$A77&amp;"C"&amp;CN$1,FALSE)</f>
        <v>#REF!</v>
      </c>
      <c r="CO77" s="266" t="e">
        <f t="shared" ca="1" si="59"/>
        <v>#REF!</v>
      </c>
      <c r="CP77" s="307" t="e" cm="1">
        <f t="array" aca="1" ref="CP77" ca="1">INDIRECT("'"&amp;$A$1&amp;"_DATA'!R"&amp;$A77&amp;"C"&amp;CP$1,FALSE)</f>
        <v>#REF!</v>
      </c>
      <c r="CQ77" s="267"/>
      <c r="CR77" s="383"/>
      <c r="CS77" s="768" t="s">
        <v>271</v>
      </c>
      <c r="CT77" s="383"/>
      <c r="CU77" s="768" t="s">
        <v>271</v>
      </c>
      <c r="CV77" s="383"/>
      <c r="CW77" s="768" t="s">
        <v>271</v>
      </c>
      <c r="CX77" s="240"/>
    </row>
    <row r="78" spans="1:102" ht="16.5" customHeight="1" x14ac:dyDescent="0.15">
      <c r="A78" s="433">
        <v>59</v>
      </c>
      <c r="B78" s="1964" t="s">
        <v>43</v>
      </c>
      <c r="C78" s="254" t="s">
        <v>33</v>
      </c>
      <c r="D78" s="301" t="e" cm="1">
        <f t="array" aca="1" ref="D78" ca="1">INDIRECT("'"&amp;$A$1&amp;"_DATA'!R"&amp;$A78&amp;"C"&amp;D$1,FALSE)</f>
        <v>#REF!</v>
      </c>
      <c r="E78" s="255" t="e" cm="1">
        <f t="array" aca="1" ref="E78" ca="1">INDIRECT("'"&amp;$A$1&amp;"_DATA'!R"&amp;$A78&amp;"C"&amp;E$1,FALSE)</f>
        <v>#REF!</v>
      </c>
      <c r="F78" s="255" t="e" cm="1">
        <f t="array" aca="1" ref="F78" ca="1">INDIRECT("'"&amp;$A$1&amp;"_DATA'!R"&amp;$A78&amp;"C"&amp;F$1,FALSE)</f>
        <v>#REF!</v>
      </c>
      <c r="G78" s="308" t="e" cm="1">
        <f t="array" aca="1" ref="G78" ca="1">INDIRECT("'"&amp;$A$1&amp;"_DATA'!R"&amp;$A78&amp;"C"&amp;G$1,FALSE)</f>
        <v>#REF!</v>
      </c>
      <c r="H78" s="257" t="e">
        <f ca="1">IF(AND(F78&lt;&gt;"",F78&lt;&gt;0),ROUNDDOWN(I78/G78,3),"")</f>
        <v>#REF!</v>
      </c>
      <c r="I78" s="308" t="e" cm="1">
        <f t="array" aca="1" ref="I78" ca="1">INDIRECT("'"&amp;$A$1&amp;"_DATA'!R"&amp;$A78&amp;"C"&amp;I$1,FALSE)</f>
        <v>#REF!</v>
      </c>
      <c r="J78" s="258" t="e" cm="1">
        <f t="array" aca="1" ref="J78" ca="1">INDIRECT("'"&amp;$A$1&amp;"_DATA'!R"&amp;$A78&amp;"C"&amp;J$1,FALSE)</f>
        <v>#REF!</v>
      </c>
      <c r="K78" s="301" t="e" cm="1">
        <f t="array" aca="1" ref="K78" ca="1">INDIRECT("'"&amp;$A$1&amp;"_DATA'!R"&amp;$A78&amp;"C"&amp;K$1,FALSE)</f>
        <v>#REF!</v>
      </c>
      <c r="L78" s="255" t="e" cm="1">
        <f t="array" aca="1" ref="L78" ca="1">INDIRECT("'"&amp;$A$1&amp;"_DATA'!R"&amp;$A78&amp;"C"&amp;L$1,FALSE)</f>
        <v>#REF!</v>
      </c>
      <c r="M78" s="255" t="e" cm="1">
        <f t="array" aca="1" ref="M78" ca="1">INDIRECT("'"&amp;$A$1&amp;"_DATA'!R"&amp;$A78&amp;"C"&amp;M$1,FALSE)</f>
        <v>#REF!</v>
      </c>
      <c r="N78" s="308" t="e" cm="1">
        <f t="array" aca="1" ref="N78" ca="1">INDIRECT("'"&amp;$A$1&amp;"_DATA'!R"&amp;$A78&amp;"C"&amp;N$1,FALSE)</f>
        <v>#REF!</v>
      </c>
      <c r="O78" s="257" t="e">
        <f ca="1">IF(AND(M78&lt;&gt;"",M78&lt;&gt;0),ROUNDDOWN(P78/N78,3),"")</f>
        <v>#REF!</v>
      </c>
      <c r="P78" s="308" t="e" cm="1">
        <f t="array" aca="1" ref="P78" ca="1">INDIRECT("'"&amp;$A$1&amp;"_DATA'!R"&amp;$A78&amp;"C"&amp;P$1,FALSE)</f>
        <v>#REF!</v>
      </c>
      <c r="Q78" s="258" t="e" cm="1">
        <f t="array" aca="1" ref="Q78" ca="1">INDIRECT("'"&amp;$A$1&amp;"_DATA'!R"&amp;$A78&amp;"C"&amp;Q$1,FALSE)</f>
        <v>#REF!</v>
      </c>
      <c r="R78" s="301" t="e" cm="1">
        <f t="array" aca="1" ref="R78" ca="1">INDIRECT("'"&amp;$A$1&amp;"_DATA'!R"&amp;$A78&amp;"C"&amp;R$1,FALSE)</f>
        <v>#REF!</v>
      </c>
      <c r="S78" s="255" t="e" cm="1">
        <f t="array" aca="1" ref="S78" ca="1">INDIRECT("'"&amp;$A$1&amp;"_DATA'!R"&amp;$A78&amp;"C"&amp;S$1,FALSE)</f>
        <v>#REF!</v>
      </c>
      <c r="T78" s="255" t="e" cm="1">
        <f t="array" aca="1" ref="T78" ca="1">INDIRECT("'"&amp;$A$1&amp;"_DATA'!R"&amp;$A78&amp;"C"&amp;T$1,FALSE)</f>
        <v>#REF!</v>
      </c>
      <c r="U78" s="308" t="e" cm="1">
        <f t="array" aca="1" ref="U78" ca="1">INDIRECT("'"&amp;$A$1&amp;"_DATA'!R"&amp;$A78&amp;"C"&amp;U$1,FALSE)</f>
        <v>#REF!</v>
      </c>
      <c r="V78" s="257" t="e">
        <f ca="1">IF(AND(T78&lt;&gt;"",T78&lt;&gt;0),ROUNDDOWN(W78/U78,3),"")</f>
        <v>#REF!</v>
      </c>
      <c r="W78" s="308" t="e" cm="1">
        <f t="array" aca="1" ref="W78" ca="1">INDIRECT("'"&amp;$A$1&amp;"_DATA'!R"&amp;$A78&amp;"C"&amp;W$1,FALSE)</f>
        <v>#REF!</v>
      </c>
      <c r="X78" s="268"/>
      <c r="Y78" s="1982" t="s">
        <v>270</v>
      </c>
      <c r="Z78" s="1954"/>
      <c r="AA78" s="336" t="e" cm="1">
        <f t="array" aca="1" ref="AA78" ca="1">INDIRECT("'"&amp;$A$1&amp;"_DATA'!R"&amp;$A78&amp;"C"&amp;AA$1,FALSE)</f>
        <v>#REF!</v>
      </c>
      <c r="AB78" s="255" t="e" cm="1">
        <f t="array" aca="1" ref="AB78" ca="1">INDIRECT("'"&amp;$A$1&amp;"_DATA'!R"&amp;$A78&amp;"C"&amp;AB$1,FALSE)</f>
        <v>#REF!</v>
      </c>
      <c r="AC78" s="255" t="e" cm="1">
        <f t="array" aca="1" ref="AC78" ca="1">INDIRECT("'"&amp;$A$1&amp;"_DATA'!R"&amp;$A78&amp;"C"&amp;AC$1,FALSE)</f>
        <v>#REF!</v>
      </c>
      <c r="AD78" s="308" t="e" cm="1">
        <f t="array" aca="1" ref="AD78" ca="1">INDIRECT("'"&amp;$A$1&amp;"_DATA'!R"&amp;$A78&amp;"C"&amp;AD$1,FALSE)</f>
        <v>#REF!</v>
      </c>
      <c r="AE78" s="257" t="e">
        <f ca="1">IF(AND(AC78&lt;&gt;"",AC78&lt;&gt;0),ROUNDDOWN(AF78/AD78,3),"")</f>
        <v>#REF!</v>
      </c>
      <c r="AF78" s="308" t="e" cm="1">
        <f t="array" aca="1" ref="AF78" ca="1">INDIRECT("'"&amp;$A$1&amp;"_DATA'!R"&amp;$A78&amp;"C"&amp;AF$1,FALSE)</f>
        <v>#REF!</v>
      </c>
      <c r="AG78" s="258" t="e" cm="1">
        <f t="array" aca="1" ref="AG78" ca="1">INDIRECT("'"&amp;$A$1&amp;"_DATA'!R"&amp;$A78&amp;"C"&amp;AG$1,FALSE)</f>
        <v>#REF!</v>
      </c>
      <c r="AH78" s="301" t="e" cm="1">
        <f t="array" aca="1" ref="AH78" ca="1">INDIRECT("'"&amp;$A$1&amp;"_DATA'!R"&amp;$A78&amp;"C"&amp;AH$1,FALSE)</f>
        <v>#REF!</v>
      </c>
      <c r="AI78" s="255" t="e" cm="1">
        <f t="array" aca="1" ref="AI78" ca="1">INDIRECT("'"&amp;$A$1&amp;"_DATA'!R"&amp;$A78&amp;"C"&amp;AI$1,FALSE)</f>
        <v>#REF!</v>
      </c>
      <c r="AJ78" s="255" t="e" cm="1">
        <f t="array" aca="1" ref="AJ78" ca="1">INDIRECT("'"&amp;$A$1&amp;"_DATA'!R"&amp;$A78&amp;"C"&amp;AJ$1,FALSE)</f>
        <v>#REF!</v>
      </c>
      <c r="AK78" s="308" t="e" cm="1">
        <f t="array" aca="1" ref="AK78" ca="1">INDIRECT("'"&amp;$A$1&amp;"_DATA'!R"&amp;$A78&amp;"C"&amp;AK$1,FALSE)</f>
        <v>#REF!</v>
      </c>
      <c r="AL78" s="257" t="e">
        <f ca="1">IF(AND(AJ78&lt;&gt;"",AJ78&lt;&gt;0),ROUNDDOWN(AM78/AK78,3),"")</f>
        <v>#REF!</v>
      </c>
      <c r="AM78" s="308" t="e" cm="1">
        <f t="array" aca="1" ref="AM78" ca="1">INDIRECT("'"&amp;$A$1&amp;"_DATA'!R"&amp;$A78&amp;"C"&amp;AM$1,FALSE)</f>
        <v>#REF!</v>
      </c>
      <c r="AN78" s="258" t="e" cm="1">
        <f t="array" aca="1" ref="AN78" ca="1">INDIRECT("'"&amp;$A$1&amp;"_DATA'!R"&amp;$A78&amp;"C"&amp;AN$1,FALSE)</f>
        <v>#REF!</v>
      </c>
      <c r="AO78" s="301" t="e" cm="1">
        <f t="array" aca="1" ref="AO78" ca="1">INDIRECT("'"&amp;$A$1&amp;"_DATA'!R"&amp;$A78&amp;"C"&amp;AO$1,FALSE)</f>
        <v>#REF!</v>
      </c>
      <c r="AP78" s="255" t="e" cm="1">
        <f t="array" aca="1" ref="AP78" ca="1">INDIRECT("'"&amp;$A$1&amp;"_DATA'!R"&amp;$A78&amp;"C"&amp;AP$1,FALSE)</f>
        <v>#REF!</v>
      </c>
      <c r="AQ78" s="255" t="e" cm="1">
        <f t="array" aca="1" ref="AQ78" ca="1">INDIRECT("'"&amp;$A$1&amp;"_DATA'!R"&amp;$A78&amp;"C"&amp;AQ$1,FALSE)</f>
        <v>#REF!</v>
      </c>
      <c r="AR78" s="308" t="e" cm="1">
        <f t="array" aca="1" ref="AR78" ca="1">INDIRECT("'"&amp;$A$1&amp;"_DATA'!R"&amp;$A78&amp;"C"&amp;AR$1,FALSE)</f>
        <v>#REF!</v>
      </c>
      <c r="AS78" s="257" t="e">
        <f ca="1">IF(AND(AQ78&lt;&gt;"",AQ78&lt;&gt;0),ROUNDDOWN(AT78/AR78,3),"")</f>
        <v>#REF!</v>
      </c>
      <c r="AT78" s="308" t="e" cm="1">
        <f t="array" aca="1" ref="AT78" ca="1">INDIRECT("'"&amp;$A$1&amp;"_DATA'!R"&amp;$A78&amp;"C"&amp;AT$1,FALSE)</f>
        <v>#REF!</v>
      </c>
      <c r="AU78" s="268"/>
      <c r="AV78" s="1982" t="s">
        <v>270</v>
      </c>
      <c r="AW78" s="1954"/>
      <c r="AX78" s="1947" t="s">
        <v>270</v>
      </c>
      <c r="AY78" s="1948"/>
      <c r="AZ78" s="301" t="e" cm="1">
        <f t="array" aca="1" ref="AZ78" ca="1">INDIRECT("'"&amp;$A$1&amp;"_DATA'!R"&amp;$A78&amp;"C"&amp;AZ$1,FALSE)</f>
        <v>#REF!</v>
      </c>
      <c r="BA78" s="255" t="e" cm="1">
        <f t="array" aca="1" ref="BA78" ca="1">INDIRECT("'"&amp;$A$1&amp;"_DATA'!R"&amp;$A78&amp;"C"&amp;BA$1,FALSE)</f>
        <v>#REF!</v>
      </c>
      <c r="BB78" s="255" t="e" cm="1">
        <f t="array" aca="1" ref="BB78" ca="1">INDIRECT("'"&amp;$A$1&amp;"_DATA'!R"&amp;$A78&amp;"C"&amp;BB$1,FALSE)</f>
        <v>#REF!</v>
      </c>
      <c r="BC78" s="308" t="e" cm="1">
        <f t="array" aca="1" ref="BC78" ca="1">INDIRECT("'"&amp;$A$1&amp;"_DATA'!R"&amp;$A78&amp;"C"&amp;BC$1,FALSE)</f>
        <v>#REF!</v>
      </c>
      <c r="BD78" s="257" t="e">
        <f ca="1">IF(AND(BB78&lt;&gt;"",BB78&lt;&gt;0),ROUNDDOWN(BE78/BC78,3),"")</f>
        <v>#REF!</v>
      </c>
      <c r="BE78" s="308" t="e" cm="1">
        <f t="array" aca="1" ref="BE78" ca="1">INDIRECT("'"&amp;$A$1&amp;"_DATA'!R"&amp;$A78&amp;"C"&amp;BE$1,FALSE)</f>
        <v>#REF!</v>
      </c>
      <c r="BF78" s="258" t="e" cm="1">
        <f t="array" aca="1" ref="BF78" ca="1">INDIRECT("'"&amp;$A$1&amp;"_DATA'!R"&amp;$A78&amp;"C"&amp;BF$1,FALSE)</f>
        <v>#REF!</v>
      </c>
      <c r="BG78" s="301" t="e" cm="1">
        <f t="array" aca="1" ref="BG78" ca="1">INDIRECT("'"&amp;$A$1&amp;"_DATA'!R"&amp;$A78&amp;"C"&amp;BG$1,FALSE)</f>
        <v>#REF!</v>
      </c>
      <c r="BH78" s="255" t="e" cm="1">
        <f t="array" aca="1" ref="BH78" ca="1">INDIRECT("'"&amp;$A$1&amp;"_DATA'!R"&amp;$A78&amp;"C"&amp;BH$1,FALSE)</f>
        <v>#REF!</v>
      </c>
      <c r="BI78" s="255" t="e" cm="1">
        <f t="array" aca="1" ref="BI78" ca="1">INDIRECT("'"&amp;$A$1&amp;"_DATA'!R"&amp;$A78&amp;"C"&amp;BI$1,FALSE)</f>
        <v>#REF!</v>
      </c>
      <c r="BJ78" s="308" t="e" cm="1">
        <f t="array" aca="1" ref="BJ78" ca="1">INDIRECT("'"&amp;$A$1&amp;"_DATA'!R"&amp;$A78&amp;"C"&amp;BJ$1,FALSE)</f>
        <v>#REF!</v>
      </c>
      <c r="BK78" s="257" t="e">
        <f ca="1">IF(AND(BI78&lt;&gt;"",BI78&lt;&gt;0),ROUNDDOWN(BL78/BJ78,3),"")</f>
        <v>#REF!</v>
      </c>
      <c r="BL78" s="308" t="e" cm="1">
        <f t="array" aca="1" ref="BL78" ca="1">INDIRECT("'"&amp;$A$1&amp;"_DATA'!R"&amp;$A78&amp;"C"&amp;BL$1,FALSE)</f>
        <v>#REF!</v>
      </c>
      <c r="BM78" s="258" t="e" cm="1">
        <f t="array" aca="1" ref="BM78" ca="1">INDIRECT("'"&amp;$A$1&amp;"_DATA'!R"&amp;$A78&amp;"C"&amp;BM$1,FALSE)</f>
        <v>#REF!</v>
      </c>
      <c r="BN78" s="301" t="e" cm="1">
        <f t="array" aca="1" ref="BN78" ca="1">INDIRECT("'"&amp;$A$1&amp;"_DATA'!R"&amp;$A78&amp;"C"&amp;BN$1,FALSE)</f>
        <v>#REF!</v>
      </c>
      <c r="BO78" s="255" t="e" cm="1">
        <f t="array" aca="1" ref="BO78" ca="1">INDIRECT("'"&amp;$A$1&amp;"_DATA'!R"&amp;$A78&amp;"C"&amp;BO$1,FALSE)</f>
        <v>#REF!</v>
      </c>
      <c r="BP78" s="255" t="e" cm="1">
        <f t="array" aca="1" ref="BP78" ca="1">INDIRECT("'"&amp;$A$1&amp;"_DATA'!R"&amp;$A78&amp;"C"&amp;BP$1,FALSE)</f>
        <v>#REF!</v>
      </c>
      <c r="BQ78" s="308" t="e" cm="1">
        <f t="array" aca="1" ref="BQ78" ca="1">INDIRECT("'"&amp;$A$1&amp;"_DATA'!R"&amp;$A78&amp;"C"&amp;BQ$1,FALSE)</f>
        <v>#REF!</v>
      </c>
      <c r="BR78" s="257" t="e">
        <f ca="1">IF(AND(BP78&lt;&gt;"",BP78&lt;&gt;0),ROUNDDOWN(BS78/BQ78,3),"")</f>
        <v>#REF!</v>
      </c>
      <c r="BS78" s="308" t="e" cm="1">
        <f t="array" aca="1" ref="BS78" ca="1">INDIRECT("'"&amp;$A$1&amp;"_DATA'!R"&amp;$A78&amp;"C"&amp;BS$1,FALSE)</f>
        <v>#REF!</v>
      </c>
      <c r="BT78" s="268"/>
      <c r="BU78" s="1982" t="s">
        <v>270</v>
      </c>
      <c r="BV78" s="1954"/>
      <c r="BW78" s="301" t="e" cm="1">
        <f t="array" aca="1" ref="BW78" ca="1">INDIRECT("'"&amp;$A$1&amp;"_DATA'!R"&amp;$A78&amp;"C"&amp;BW$1,FALSE)</f>
        <v>#REF!</v>
      </c>
      <c r="BX78" s="255" t="e" cm="1">
        <f t="array" aca="1" ref="BX78" ca="1">INDIRECT("'"&amp;$A$1&amp;"_DATA'!R"&amp;$A78&amp;"C"&amp;BX$1,FALSE)</f>
        <v>#REF!</v>
      </c>
      <c r="BY78" s="255" t="e" cm="1">
        <f t="array" aca="1" ref="BY78" ca="1">INDIRECT("'"&amp;$A$1&amp;"_DATA'!R"&amp;$A78&amp;"C"&amp;BY$1,FALSE)</f>
        <v>#REF!</v>
      </c>
      <c r="BZ78" s="308" t="e" cm="1">
        <f t="array" aca="1" ref="BZ78" ca="1">INDIRECT("'"&amp;$A$1&amp;"_DATA'!R"&amp;$A78&amp;"C"&amp;BZ$1,FALSE)</f>
        <v>#REF!</v>
      </c>
      <c r="CA78" s="257" t="e">
        <f ca="1">IF(AND(BY78&lt;&gt;"",BY78&lt;&gt;0),ROUNDDOWN(CB78/BZ78,3),"")</f>
        <v>#REF!</v>
      </c>
      <c r="CB78" s="308" t="e" cm="1">
        <f t="array" aca="1" ref="CB78" ca="1">INDIRECT("'"&amp;$A$1&amp;"_DATA'!R"&amp;$A78&amp;"C"&amp;CB$1,FALSE)</f>
        <v>#REF!</v>
      </c>
      <c r="CC78" s="258" t="e" cm="1">
        <f t="array" aca="1" ref="CC78" ca="1">INDIRECT("'"&amp;$A$1&amp;"_DATA'!R"&amp;$A78&amp;"C"&amp;CC$1,FALSE)</f>
        <v>#REF!</v>
      </c>
      <c r="CD78" s="301" t="e" cm="1">
        <f t="array" aca="1" ref="CD78" ca="1">INDIRECT("'"&amp;$A$1&amp;"_DATA'!R"&amp;$A78&amp;"C"&amp;CD$1,FALSE)</f>
        <v>#REF!</v>
      </c>
      <c r="CE78" s="255" t="e" cm="1">
        <f t="array" aca="1" ref="CE78" ca="1">INDIRECT("'"&amp;$A$1&amp;"_DATA'!R"&amp;$A78&amp;"C"&amp;CE$1,FALSE)</f>
        <v>#REF!</v>
      </c>
      <c r="CF78" s="255" t="e" cm="1">
        <f t="array" aca="1" ref="CF78" ca="1">INDIRECT("'"&amp;$A$1&amp;"_DATA'!R"&amp;$A78&amp;"C"&amp;CF$1,FALSE)</f>
        <v>#REF!</v>
      </c>
      <c r="CG78" s="308" t="e" cm="1">
        <f t="array" aca="1" ref="CG78" ca="1">INDIRECT("'"&amp;$A$1&amp;"_DATA'!R"&amp;$A78&amp;"C"&amp;CG$1,FALSE)</f>
        <v>#REF!</v>
      </c>
      <c r="CH78" s="257" t="e">
        <f ca="1">IF(AND(CF78&lt;&gt;"",CF78&lt;&gt;0),ROUNDDOWN(CI78/CG78,3),"")</f>
        <v>#REF!</v>
      </c>
      <c r="CI78" s="308" t="e" cm="1">
        <f t="array" aca="1" ref="CI78" ca="1">INDIRECT("'"&amp;$A$1&amp;"_DATA'!R"&amp;$A78&amp;"C"&amp;CI$1,FALSE)</f>
        <v>#REF!</v>
      </c>
      <c r="CJ78" s="258" t="e" cm="1">
        <f t="array" aca="1" ref="CJ78" ca="1">INDIRECT("'"&amp;$A$1&amp;"_DATA'!R"&amp;$A78&amp;"C"&amp;CJ$1,FALSE)</f>
        <v>#REF!</v>
      </c>
      <c r="CK78" s="301" t="e" cm="1">
        <f t="array" aca="1" ref="CK78" ca="1">INDIRECT("'"&amp;$A$1&amp;"_DATA'!R"&amp;$A78&amp;"C"&amp;CK$1,FALSE)</f>
        <v>#REF!</v>
      </c>
      <c r="CL78" s="255" t="e" cm="1">
        <f t="array" aca="1" ref="CL78" ca="1">INDIRECT("'"&amp;$A$1&amp;"_DATA'!R"&amp;$A78&amp;"C"&amp;CL$1,FALSE)</f>
        <v>#REF!</v>
      </c>
      <c r="CM78" s="255" t="e" cm="1">
        <f t="array" aca="1" ref="CM78" ca="1">INDIRECT("'"&amp;$A$1&amp;"_DATA'!R"&amp;$A78&amp;"C"&amp;CM$1,FALSE)</f>
        <v>#REF!</v>
      </c>
      <c r="CN78" s="308" t="e" cm="1">
        <f t="array" aca="1" ref="CN78" ca="1">INDIRECT("'"&amp;$A$1&amp;"_DATA'!R"&amp;$A78&amp;"C"&amp;CN$1,FALSE)</f>
        <v>#REF!</v>
      </c>
      <c r="CO78" s="257" t="e">
        <f ca="1">IF(AND(CM78&lt;&gt;"",CM78&lt;&gt;0),ROUNDDOWN(CP78/CN78,3),"")</f>
        <v>#REF!</v>
      </c>
      <c r="CP78" s="308" t="e" cm="1">
        <f t="array" aca="1" ref="CP78" ca="1">INDIRECT("'"&amp;$A$1&amp;"_DATA'!R"&amp;$A78&amp;"C"&amp;CP$1,FALSE)</f>
        <v>#REF!</v>
      </c>
      <c r="CQ78" s="268"/>
      <c r="CR78" s="1982" t="s">
        <v>270</v>
      </c>
      <c r="CS78" s="1954"/>
      <c r="CT78" s="1947" t="s">
        <v>270</v>
      </c>
      <c r="CU78" s="1948"/>
      <c r="CV78" s="1993" t="s">
        <v>270</v>
      </c>
      <c r="CW78" s="1946"/>
      <c r="CX78" s="240"/>
    </row>
    <row r="79" spans="1:102" ht="16.5" x14ac:dyDescent="0.15">
      <c r="A79" s="433">
        <v>60</v>
      </c>
      <c r="B79" s="1966"/>
      <c r="C79" s="259" t="s">
        <v>34</v>
      </c>
      <c r="D79" s="302" t="e" cm="1">
        <f t="array" aca="1" ref="D79" ca="1">INDIRECT("'"&amp;$A$1&amp;"_DATA'!R"&amp;$A79&amp;"C"&amp;D$1,FALSE)</f>
        <v>#REF!</v>
      </c>
      <c r="E79" s="260" t="e" cm="1">
        <f t="array" aca="1" ref="E79" ca="1">INDIRECT("'"&amp;$A$1&amp;"_DATA'!R"&amp;$A79&amp;"C"&amp;E$1,FALSE)</f>
        <v>#REF!</v>
      </c>
      <c r="F79" s="313" t="e" cm="1">
        <f t="array" aca="1" ref="F79" ca="1">INDIRECT("'"&amp;$A$1&amp;"_DATA'!R"&amp;$A79&amp;"C"&amp;F$1,FALSE)</f>
        <v>#REF!</v>
      </c>
      <c r="G79" s="309" t="e" cm="1">
        <f t="array" aca="1" ref="G79" ca="1">INDIRECT("'"&amp;$A$1&amp;"_DATA'!R"&amp;$A79&amp;"C"&amp;G$1,FALSE)</f>
        <v>#REF!</v>
      </c>
      <c r="H79" s="262" t="e">
        <f t="shared" ref="H79:H87" ca="1" si="60">IF(AND(F79&lt;&gt;"",F79&lt;&gt;0),ROUNDDOWN(I79/G79,3),"")</f>
        <v>#REF!</v>
      </c>
      <c r="I79" s="310" t="e" cm="1">
        <f t="array" aca="1" ref="I79" ca="1">INDIRECT("'"&amp;$A$1&amp;"_DATA'!R"&amp;$A79&amp;"C"&amp;I$1,FALSE)</f>
        <v>#REF!</v>
      </c>
      <c r="J79" s="263" t="e" cm="1">
        <f t="array" aca="1" ref="J79" ca="1">INDIRECT("'"&amp;$A$1&amp;"_DATA'!R"&amp;$A79&amp;"C"&amp;J$1,FALSE)</f>
        <v>#REF!</v>
      </c>
      <c r="K79" s="302" t="e" cm="1">
        <f t="array" aca="1" ref="K79" ca="1">INDIRECT("'"&amp;$A$1&amp;"_DATA'!R"&amp;$A79&amp;"C"&amp;K$1,FALSE)</f>
        <v>#REF!</v>
      </c>
      <c r="L79" s="260" t="e" cm="1">
        <f t="array" aca="1" ref="L79" ca="1">INDIRECT("'"&amp;$A$1&amp;"_DATA'!R"&amp;$A79&amp;"C"&amp;L$1,FALSE)</f>
        <v>#REF!</v>
      </c>
      <c r="M79" s="313" t="e" cm="1">
        <f t="array" aca="1" ref="M79" ca="1">INDIRECT("'"&amp;$A$1&amp;"_DATA'!R"&amp;$A79&amp;"C"&amp;M$1,FALSE)</f>
        <v>#REF!</v>
      </c>
      <c r="N79" s="309" t="e" cm="1">
        <f t="array" aca="1" ref="N79" ca="1">INDIRECT("'"&amp;$A$1&amp;"_DATA'!R"&amp;$A79&amp;"C"&amp;N$1,FALSE)</f>
        <v>#REF!</v>
      </c>
      <c r="O79" s="262" t="e">
        <f t="shared" ref="O79:O87" ca="1" si="61">IF(AND(M79&lt;&gt;"",M79&lt;&gt;0),ROUNDDOWN(P79/N79,3),"")</f>
        <v>#REF!</v>
      </c>
      <c r="P79" s="310" t="e" cm="1">
        <f t="array" aca="1" ref="P79" ca="1">INDIRECT("'"&amp;$A$1&amp;"_DATA'!R"&amp;$A79&amp;"C"&amp;P$1,FALSE)</f>
        <v>#REF!</v>
      </c>
      <c r="Q79" s="263" t="e" cm="1">
        <f t="array" aca="1" ref="Q79" ca="1">INDIRECT("'"&amp;$A$1&amp;"_DATA'!R"&amp;$A79&amp;"C"&amp;Q$1,FALSE)</f>
        <v>#REF!</v>
      </c>
      <c r="R79" s="302" t="e" cm="1">
        <f t="array" aca="1" ref="R79" ca="1">INDIRECT("'"&amp;$A$1&amp;"_DATA'!R"&amp;$A79&amp;"C"&amp;R$1,FALSE)</f>
        <v>#REF!</v>
      </c>
      <c r="S79" s="260" t="e" cm="1">
        <f t="array" aca="1" ref="S79" ca="1">INDIRECT("'"&amp;$A$1&amp;"_DATA'!R"&amp;$A79&amp;"C"&amp;S$1,FALSE)</f>
        <v>#REF!</v>
      </c>
      <c r="T79" s="313" t="e" cm="1">
        <f t="array" aca="1" ref="T79" ca="1">INDIRECT("'"&amp;$A$1&amp;"_DATA'!R"&amp;$A79&amp;"C"&amp;T$1,FALSE)</f>
        <v>#REF!</v>
      </c>
      <c r="U79" s="309" t="e" cm="1">
        <f t="array" aca="1" ref="U79" ca="1">INDIRECT("'"&amp;$A$1&amp;"_DATA'!R"&amp;$A79&amp;"C"&amp;U$1,FALSE)</f>
        <v>#REF!</v>
      </c>
      <c r="V79" s="262" t="e">
        <f t="shared" ref="V79:V87" ca="1" si="62">IF(AND(T79&lt;&gt;"",T79&lt;&gt;0),ROUNDDOWN(W79/U79,3),"")</f>
        <v>#REF!</v>
      </c>
      <c r="W79" s="310" t="e" cm="1">
        <f t="array" aca="1" ref="W79" ca="1">INDIRECT("'"&amp;$A$1&amp;"_DATA'!R"&amp;$A79&amp;"C"&amp;W$1,FALSE)</f>
        <v>#REF!</v>
      </c>
      <c r="X79" s="269"/>
      <c r="Y79" s="321" t="s">
        <v>145</v>
      </c>
      <c r="Z79" s="766" t="e">
        <f ca="1">IF(Z89&lt;&gt;0,ROUNDDOWN(Z93/Z89,4),0)</f>
        <v>#REF!</v>
      </c>
      <c r="AA79" s="324" t="e" cm="1">
        <f t="array" aca="1" ref="AA79" ca="1">INDIRECT("'"&amp;$A$1&amp;"_DATA'!R"&amp;$A79&amp;"C"&amp;AA$1,FALSE)</f>
        <v>#REF!</v>
      </c>
      <c r="AB79" s="260" t="e" cm="1">
        <f t="array" aca="1" ref="AB79" ca="1">INDIRECT("'"&amp;$A$1&amp;"_DATA'!R"&amp;$A79&amp;"C"&amp;AB$1,FALSE)</f>
        <v>#REF!</v>
      </c>
      <c r="AC79" s="313" t="e" cm="1">
        <f t="array" aca="1" ref="AC79" ca="1">INDIRECT("'"&amp;$A$1&amp;"_DATA'!R"&amp;$A79&amp;"C"&amp;AC$1,FALSE)</f>
        <v>#REF!</v>
      </c>
      <c r="AD79" s="309" t="e" cm="1">
        <f t="array" aca="1" ref="AD79" ca="1">INDIRECT("'"&amp;$A$1&amp;"_DATA'!R"&amp;$A79&amp;"C"&amp;AD$1,FALSE)</f>
        <v>#REF!</v>
      </c>
      <c r="AE79" s="262" t="e">
        <f t="shared" ref="AE79:AE87" ca="1" si="63">IF(AND(AC79&lt;&gt;"",AC79&lt;&gt;0),ROUNDDOWN(AF79/AD79,3),"")</f>
        <v>#REF!</v>
      </c>
      <c r="AF79" s="310" t="e" cm="1">
        <f t="array" aca="1" ref="AF79" ca="1">INDIRECT("'"&amp;$A$1&amp;"_DATA'!R"&amp;$A79&amp;"C"&amp;AF$1,FALSE)</f>
        <v>#REF!</v>
      </c>
      <c r="AG79" s="263" t="e" cm="1">
        <f t="array" aca="1" ref="AG79" ca="1">INDIRECT("'"&amp;$A$1&amp;"_DATA'!R"&amp;$A79&amp;"C"&amp;AG$1,FALSE)</f>
        <v>#REF!</v>
      </c>
      <c r="AH79" s="302" t="e" cm="1">
        <f t="array" aca="1" ref="AH79" ca="1">INDIRECT("'"&amp;$A$1&amp;"_DATA'!R"&amp;$A79&amp;"C"&amp;AH$1,FALSE)</f>
        <v>#REF!</v>
      </c>
      <c r="AI79" s="260" t="e" cm="1">
        <f t="array" aca="1" ref="AI79" ca="1">INDIRECT("'"&amp;$A$1&amp;"_DATA'!R"&amp;$A79&amp;"C"&amp;AI$1,FALSE)</f>
        <v>#REF!</v>
      </c>
      <c r="AJ79" s="313" t="e" cm="1">
        <f t="array" aca="1" ref="AJ79" ca="1">INDIRECT("'"&amp;$A$1&amp;"_DATA'!R"&amp;$A79&amp;"C"&amp;AJ$1,FALSE)</f>
        <v>#REF!</v>
      </c>
      <c r="AK79" s="309" t="e" cm="1">
        <f t="array" aca="1" ref="AK79" ca="1">INDIRECT("'"&amp;$A$1&amp;"_DATA'!R"&amp;$A79&amp;"C"&amp;AK$1,FALSE)</f>
        <v>#REF!</v>
      </c>
      <c r="AL79" s="262" t="e">
        <f t="shared" ref="AL79:AL87" ca="1" si="64">IF(AND(AJ79&lt;&gt;"",AJ79&lt;&gt;0),ROUNDDOWN(AM79/AK79,3),"")</f>
        <v>#REF!</v>
      </c>
      <c r="AM79" s="310" t="e" cm="1">
        <f t="array" aca="1" ref="AM79" ca="1">INDIRECT("'"&amp;$A$1&amp;"_DATA'!R"&amp;$A79&amp;"C"&amp;AM$1,FALSE)</f>
        <v>#REF!</v>
      </c>
      <c r="AN79" s="263" t="e" cm="1">
        <f t="array" aca="1" ref="AN79" ca="1">INDIRECT("'"&amp;$A$1&amp;"_DATA'!R"&amp;$A79&amp;"C"&amp;AN$1,FALSE)</f>
        <v>#REF!</v>
      </c>
      <c r="AO79" s="302" t="e" cm="1">
        <f t="array" aca="1" ref="AO79" ca="1">INDIRECT("'"&amp;$A$1&amp;"_DATA'!R"&amp;$A79&amp;"C"&amp;AO$1,FALSE)</f>
        <v>#REF!</v>
      </c>
      <c r="AP79" s="260" t="e" cm="1">
        <f t="array" aca="1" ref="AP79" ca="1">INDIRECT("'"&amp;$A$1&amp;"_DATA'!R"&amp;$A79&amp;"C"&amp;AP$1,FALSE)</f>
        <v>#REF!</v>
      </c>
      <c r="AQ79" s="313" t="e" cm="1">
        <f t="array" aca="1" ref="AQ79" ca="1">INDIRECT("'"&amp;$A$1&amp;"_DATA'!R"&amp;$A79&amp;"C"&amp;AQ$1,FALSE)</f>
        <v>#REF!</v>
      </c>
      <c r="AR79" s="309" t="e" cm="1">
        <f t="array" aca="1" ref="AR79" ca="1">INDIRECT("'"&amp;$A$1&amp;"_DATA'!R"&amp;$A79&amp;"C"&amp;AR$1,FALSE)</f>
        <v>#REF!</v>
      </c>
      <c r="AS79" s="262" t="e">
        <f t="shared" ref="AS79:AS87" ca="1" si="65">IF(AND(AQ79&lt;&gt;"",AQ79&lt;&gt;0),ROUNDDOWN(AT79/AR79,3),"")</f>
        <v>#REF!</v>
      </c>
      <c r="AT79" s="310" t="e" cm="1">
        <f t="array" aca="1" ref="AT79" ca="1">INDIRECT("'"&amp;$A$1&amp;"_DATA'!R"&amp;$A79&amp;"C"&amp;AT$1,FALSE)</f>
        <v>#REF!</v>
      </c>
      <c r="AU79" s="269"/>
      <c r="AV79" s="321" t="s">
        <v>145</v>
      </c>
      <c r="AW79" s="766" t="e">
        <f ca="1">IF(AW89&lt;&gt;0,ROUNDDOWN(AW93/AW89,4),0)</f>
        <v>#REF!</v>
      </c>
      <c r="AX79" s="321" t="s">
        <v>145</v>
      </c>
      <c r="AY79" s="766" t="e">
        <f ca="1">IF(AY89&lt;&gt;0,ROUNDDOWN(AY93/AY89,4),0)</f>
        <v>#REF!</v>
      </c>
      <c r="AZ79" s="302" t="e" cm="1">
        <f t="array" aca="1" ref="AZ79" ca="1">INDIRECT("'"&amp;$A$1&amp;"_DATA'!R"&amp;$A79&amp;"C"&amp;AZ$1,FALSE)</f>
        <v>#REF!</v>
      </c>
      <c r="BA79" s="260" t="e" cm="1">
        <f t="array" aca="1" ref="BA79" ca="1">INDIRECT("'"&amp;$A$1&amp;"_DATA'!R"&amp;$A79&amp;"C"&amp;BA$1,FALSE)</f>
        <v>#REF!</v>
      </c>
      <c r="BB79" s="313" t="e" cm="1">
        <f t="array" aca="1" ref="BB79" ca="1">INDIRECT("'"&amp;$A$1&amp;"_DATA'!R"&amp;$A79&amp;"C"&amp;BB$1,FALSE)</f>
        <v>#REF!</v>
      </c>
      <c r="BC79" s="309" t="e" cm="1">
        <f t="array" aca="1" ref="BC79" ca="1">INDIRECT("'"&amp;$A$1&amp;"_DATA'!R"&amp;$A79&amp;"C"&amp;BC$1,FALSE)</f>
        <v>#REF!</v>
      </c>
      <c r="BD79" s="262" t="e">
        <f t="shared" ref="BD79:BD87" ca="1" si="66">IF(AND(BB79&lt;&gt;"",BB79&lt;&gt;0),ROUNDDOWN(BE79/BC79,3),"")</f>
        <v>#REF!</v>
      </c>
      <c r="BE79" s="310" t="e" cm="1">
        <f t="array" aca="1" ref="BE79" ca="1">INDIRECT("'"&amp;$A$1&amp;"_DATA'!R"&amp;$A79&amp;"C"&amp;BE$1,FALSE)</f>
        <v>#REF!</v>
      </c>
      <c r="BF79" s="263" t="e" cm="1">
        <f t="array" aca="1" ref="BF79" ca="1">INDIRECT("'"&amp;$A$1&amp;"_DATA'!R"&amp;$A79&amp;"C"&amp;BF$1,FALSE)</f>
        <v>#REF!</v>
      </c>
      <c r="BG79" s="302" t="e" cm="1">
        <f t="array" aca="1" ref="BG79" ca="1">INDIRECT("'"&amp;$A$1&amp;"_DATA'!R"&amp;$A79&amp;"C"&amp;BG$1,FALSE)</f>
        <v>#REF!</v>
      </c>
      <c r="BH79" s="260" t="e" cm="1">
        <f t="array" aca="1" ref="BH79" ca="1">INDIRECT("'"&amp;$A$1&amp;"_DATA'!R"&amp;$A79&amp;"C"&amp;BH$1,FALSE)</f>
        <v>#REF!</v>
      </c>
      <c r="BI79" s="313" t="e" cm="1">
        <f t="array" aca="1" ref="BI79" ca="1">INDIRECT("'"&amp;$A$1&amp;"_DATA'!R"&amp;$A79&amp;"C"&amp;BI$1,FALSE)</f>
        <v>#REF!</v>
      </c>
      <c r="BJ79" s="309" t="e" cm="1">
        <f t="array" aca="1" ref="BJ79" ca="1">INDIRECT("'"&amp;$A$1&amp;"_DATA'!R"&amp;$A79&amp;"C"&amp;BJ$1,FALSE)</f>
        <v>#REF!</v>
      </c>
      <c r="BK79" s="262" t="e">
        <f t="shared" ref="BK79:BK87" ca="1" si="67">IF(AND(BI79&lt;&gt;"",BI79&lt;&gt;0),ROUNDDOWN(BL79/BJ79,3),"")</f>
        <v>#REF!</v>
      </c>
      <c r="BL79" s="310" t="e" cm="1">
        <f t="array" aca="1" ref="BL79" ca="1">INDIRECT("'"&amp;$A$1&amp;"_DATA'!R"&amp;$A79&amp;"C"&amp;BL$1,FALSE)</f>
        <v>#REF!</v>
      </c>
      <c r="BM79" s="263" t="e" cm="1">
        <f t="array" aca="1" ref="BM79" ca="1">INDIRECT("'"&amp;$A$1&amp;"_DATA'!R"&amp;$A79&amp;"C"&amp;BM$1,FALSE)</f>
        <v>#REF!</v>
      </c>
      <c r="BN79" s="302" t="e" cm="1">
        <f t="array" aca="1" ref="BN79" ca="1">INDIRECT("'"&amp;$A$1&amp;"_DATA'!R"&amp;$A79&amp;"C"&amp;BN$1,FALSE)</f>
        <v>#REF!</v>
      </c>
      <c r="BO79" s="260" t="e" cm="1">
        <f t="array" aca="1" ref="BO79" ca="1">INDIRECT("'"&amp;$A$1&amp;"_DATA'!R"&amp;$A79&amp;"C"&amp;BO$1,FALSE)</f>
        <v>#REF!</v>
      </c>
      <c r="BP79" s="313" t="e" cm="1">
        <f t="array" aca="1" ref="BP79" ca="1">INDIRECT("'"&amp;$A$1&amp;"_DATA'!R"&amp;$A79&amp;"C"&amp;BP$1,FALSE)</f>
        <v>#REF!</v>
      </c>
      <c r="BQ79" s="309" t="e" cm="1">
        <f t="array" aca="1" ref="BQ79" ca="1">INDIRECT("'"&amp;$A$1&amp;"_DATA'!R"&amp;$A79&amp;"C"&amp;BQ$1,FALSE)</f>
        <v>#REF!</v>
      </c>
      <c r="BR79" s="262" t="e">
        <f t="shared" ref="BR79:BR87" ca="1" si="68">IF(AND(BP79&lt;&gt;"",BP79&lt;&gt;0),ROUNDDOWN(BS79/BQ79,3),"")</f>
        <v>#REF!</v>
      </c>
      <c r="BS79" s="310" t="e" cm="1">
        <f t="array" aca="1" ref="BS79" ca="1">INDIRECT("'"&amp;$A$1&amp;"_DATA'!R"&amp;$A79&amp;"C"&amp;BS$1,FALSE)</f>
        <v>#REF!</v>
      </c>
      <c r="BT79" s="269"/>
      <c r="BU79" s="321" t="s">
        <v>145</v>
      </c>
      <c r="BV79" s="766" t="e">
        <f ca="1">IF(BV89&lt;&gt;0,ROUNDDOWN(BV93/BV89,4),0)</f>
        <v>#REF!</v>
      </c>
      <c r="BW79" s="302" t="e" cm="1">
        <f t="array" aca="1" ref="BW79" ca="1">INDIRECT("'"&amp;$A$1&amp;"_DATA'!R"&amp;$A79&amp;"C"&amp;BW$1,FALSE)</f>
        <v>#REF!</v>
      </c>
      <c r="BX79" s="260" t="e" cm="1">
        <f t="array" aca="1" ref="BX79" ca="1">INDIRECT("'"&amp;$A$1&amp;"_DATA'!R"&amp;$A79&amp;"C"&amp;BX$1,FALSE)</f>
        <v>#REF!</v>
      </c>
      <c r="BY79" s="313" t="e" cm="1">
        <f t="array" aca="1" ref="BY79" ca="1">INDIRECT("'"&amp;$A$1&amp;"_DATA'!R"&amp;$A79&amp;"C"&amp;BY$1,FALSE)</f>
        <v>#REF!</v>
      </c>
      <c r="BZ79" s="309" t="e" cm="1">
        <f t="array" aca="1" ref="BZ79" ca="1">INDIRECT("'"&amp;$A$1&amp;"_DATA'!R"&amp;$A79&amp;"C"&amp;BZ$1,FALSE)</f>
        <v>#REF!</v>
      </c>
      <c r="CA79" s="262" t="e">
        <f t="shared" ref="CA79:CA87" ca="1" si="69">IF(AND(BY79&lt;&gt;"",BY79&lt;&gt;0),ROUNDDOWN(CB79/BZ79,3),"")</f>
        <v>#REF!</v>
      </c>
      <c r="CB79" s="310" t="e" cm="1">
        <f t="array" aca="1" ref="CB79" ca="1">INDIRECT("'"&amp;$A$1&amp;"_DATA'!R"&amp;$A79&amp;"C"&amp;CB$1,FALSE)</f>
        <v>#REF!</v>
      </c>
      <c r="CC79" s="263" t="e" cm="1">
        <f t="array" aca="1" ref="CC79" ca="1">INDIRECT("'"&amp;$A$1&amp;"_DATA'!R"&amp;$A79&amp;"C"&amp;CC$1,FALSE)</f>
        <v>#REF!</v>
      </c>
      <c r="CD79" s="302" t="e" cm="1">
        <f t="array" aca="1" ref="CD79" ca="1">INDIRECT("'"&amp;$A$1&amp;"_DATA'!R"&amp;$A79&amp;"C"&amp;CD$1,FALSE)</f>
        <v>#REF!</v>
      </c>
      <c r="CE79" s="260" t="e" cm="1">
        <f t="array" aca="1" ref="CE79" ca="1">INDIRECT("'"&amp;$A$1&amp;"_DATA'!R"&amp;$A79&amp;"C"&amp;CE$1,FALSE)</f>
        <v>#REF!</v>
      </c>
      <c r="CF79" s="313" t="e" cm="1">
        <f t="array" aca="1" ref="CF79" ca="1">INDIRECT("'"&amp;$A$1&amp;"_DATA'!R"&amp;$A79&amp;"C"&amp;CF$1,FALSE)</f>
        <v>#REF!</v>
      </c>
      <c r="CG79" s="309" t="e" cm="1">
        <f t="array" aca="1" ref="CG79" ca="1">INDIRECT("'"&amp;$A$1&amp;"_DATA'!R"&amp;$A79&amp;"C"&amp;CG$1,FALSE)</f>
        <v>#REF!</v>
      </c>
      <c r="CH79" s="262" t="e">
        <f t="shared" ref="CH79:CH87" ca="1" si="70">IF(AND(CF79&lt;&gt;"",CF79&lt;&gt;0),ROUNDDOWN(CI79/CG79,3),"")</f>
        <v>#REF!</v>
      </c>
      <c r="CI79" s="310" t="e" cm="1">
        <f t="array" aca="1" ref="CI79" ca="1">INDIRECT("'"&amp;$A$1&amp;"_DATA'!R"&amp;$A79&amp;"C"&amp;CI$1,FALSE)</f>
        <v>#REF!</v>
      </c>
      <c r="CJ79" s="263" t="e" cm="1">
        <f t="array" aca="1" ref="CJ79" ca="1">INDIRECT("'"&amp;$A$1&amp;"_DATA'!R"&amp;$A79&amp;"C"&amp;CJ$1,FALSE)</f>
        <v>#REF!</v>
      </c>
      <c r="CK79" s="302" t="e" cm="1">
        <f t="array" aca="1" ref="CK79" ca="1">INDIRECT("'"&amp;$A$1&amp;"_DATA'!R"&amp;$A79&amp;"C"&amp;CK$1,FALSE)</f>
        <v>#REF!</v>
      </c>
      <c r="CL79" s="260" t="e" cm="1">
        <f t="array" aca="1" ref="CL79" ca="1">INDIRECT("'"&amp;$A$1&amp;"_DATA'!R"&amp;$A79&amp;"C"&amp;CL$1,FALSE)</f>
        <v>#REF!</v>
      </c>
      <c r="CM79" s="313" t="e" cm="1">
        <f t="array" aca="1" ref="CM79" ca="1">INDIRECT("'"&amp;$A$1&amp;"_DATA'!R"&amp;$A79&amp;"C"&amp;CM$1,FALSE)</f>
        <v>#REF!</v>
      </c>
      <c r="CN79" s="309" t="e" cm="1">
        <f t="array" aca="1" ref="CN79" ca="1">INDIRECT("'"&amp;$A$1&amp;"_DATA'!R"&amp;$A79&amp;"C"&amp;CN$1,FALSE)</f>
        <v>#REF!</v>
      </c>
      <c r="CO79" s="262" t="e">
        <f t="shared" ref="CO79:CO87" ca="1" si="71">IF(AND(CM79&lt;&gt;"",CM79&lt;&gt;0),ROUNDDOWN(CP79/CN79,3),"")</f>
        <v>#REF!</v>
      </c>
      <c r="CP79" s="310" t="e" cm="1">
        <f t="array" aca="1" ref="CP79" ca="1">INDIRECT("'"&amp;$A$1&amp;"_DATA'!R"&amp;$A79&amp;"C"&amp;CP$1,FALSE)</f>
        <v>#REF!</v>
      </c>
      <c r="CQ79" s="269"/>
      <c r="CR79" s="321" t="s">
        <v>145</v>
      </c>
      <c r="CS79" s="766" t="e">
        <f ca="1">IF(CS89&lt;&gt;0,ROUNDDOWN(CS93/CS89,4),0)</f>
        <v>#REF!</v>
      </c>
      <c r="CT79" s="321" t="s">
        <v>145</v>
      </c>
      <c r="CU79" s="766" t="e">
        <f ca="1">IF(CU89&lt;&gt;0,ROUNDDOWN(CU93/CU89,4),0)</f>
        <v>#REF!</v>
      </c>
      <c r="CV79" s="321" t="s">
        <v>145</v>
      </c>
      <c r="CW79" s="766" t="e">
        <f ca="1">IF(CW89&lt;&gt;0,ROUNDDOWN(CW93/CW89,4),0)</f>
        <v>#REF!</v>
      </c>
      <c r="CX79" s="240"/>
    </row>
    <row r="80" spans="1:102" ht="16.5" x14ac:dyDescent="0.15">
      <c r="A80" s="433">
        <v>61</v>
      </c>
      <c r="B80" s="1966"/>
      <c r="C80" s="259" t="s">
        <v>35</v>
      </c>
      <c r="D80" s="302" t="e" cm="1">
        <f t="array" aca="1" ref="D80" ca="1">INDIRECT("'"&amp;$A$1&amp;"_DATA'!R"&amp;$A80&amp;"C"&amp;D$1,FALSE)</f>
        <v>#REF!</v>
      </c>
      <c r="E80" s="260" t="e" cm="1">
        <f t="array" aca="1" ref="E80" ca="1">INDIRECT("'"&amp;$A$1&amp;"_DATA'!R"&amp;$A80&amp;"C"&amp;E$1,FALSE)</f>
        <v>#REF!</v>
      </c>
      <c r="F80" s="313" t="e" cm="1">
        <f t="array" aca="1" ref="F80" ca="1">INDIRECT("'"&amp;$A$1&amp;"_DATA'!R"&amp;$A80&amp;"C"&amp;F$1,FALSE)</f>
        <v>#REF!</v>
      </c>
      <c r="G80" s="310" t="e" cm="1">
        <f t="array" aca="1" ref="G80" ca="1">INDIRECT("'"&amp;$A$1&amp;"_DATA'!R"&amp;$A80&amp;"C"&amp;G$1,FALSE)</f>
        <v>#REF!</v>
      </c>
      <c r="H80" s="262" t="e">
        <f t="shared" ca="1" si="60"/>
        <v>#REF!</v>
      </c>
      <c r="I80" s="310" t="e" cm="1">
        <f t="array" aca="1" ref="I80" ca="1">INDIRECT("'"&amp;$A$1&amp;"_DATA'!R"&amp;$A80&amp;"C"&amp;I$1,FALSE)</f>
        <v>#REF!</v>
      </c>
      <c r="J80" s="263" t="e" cm="1">
        <f t="array" aca="1" ref="J80" ca="1">INDIRECT("'"&amp;$A$1&amp;"_DATA'!R"&amp;$A80&amp;"C"&amp;J$1,FALSE)</f>
        <v>#REF!</v>
      </c>
      <c r="K80" s="302" t="e" cm="1">
        <f t="array" aca="1" ref="K80" ca="1">INDIRECT("'"&amp;$A$1&amp;"_DATA'!R"&amp;$A80&amp;"C"&amp;K$1,FALSE)</f>
        <v>#REF!</v>
      </c>
      <c r="L80" s="260" t="e" cm="1">
        <f t="array" aca="1" ref="L80" ca="1">INDIRECT("'"&amp;$A$1&amp;"_DATA'!R"&amp;$A80&amp;"C"&amp;L$1,FALSE)</f>
        <v>#REF!</v>
      </c>
      <c r="M80" s="313" t="e" cm="1">
        <f t="array" aca="1" ref="M80" ca="1">INDIRECT("'"&amp;$A$1&amp;"_DATA'!R"&amp;$A80&amp;"C"&amp;M$1,FALSE)</f>
        <v>#REF!</v>
      </c>
      <c r="N80" s="310" t="e" cm="1">
        <f t="array" aca="1" ref="N80" ca="1">INDIRECT("'"&amp;$A$1&amp;"_DATA'!R"&amp;$A80&amp;"C"&amp;N$1,FALSE)</f>
        <v>#REF!</v>
      </c>
      <c r="O80" s="262" t="e">
        <f t="shared" ca="1" si="61"/>
        <v>#REF!</v>
      </c>
      <c r="P80" s="310" t="e" cm="1">
        <f t="array" aca="1" ref="P80" ca="1">INDIRECT("'"&amp;$A$1&amp;"_DATA'!R"&amp;$A80&amp;"C"&amp;P$1,FALSE)</f>
        <v>#REF!</v>
      </c>
      <c r="Q80" s="263" t="e" cm="1">
        <f t="array" aca="1" ref="Q80" ca="1">INDIRECT("'"&amp;$A$1&amp;"_DATA'!R"&amp;$A80&amp;"C"&amp;Q$1,FALSE)</f>
        <v>#REF!</v>
      </c>
      <c r="R80" s="302" t="e" cm="1">
        <f t="array" aca="1" ref="R80" ca="1">INDIRECT("'"&amp;$A$1&amp;"_DATA'!R"&amp;$A80&amp;"C"&amp;R$1,FALSE)</f>
        <v>#REF!</v>
      </c>
      <c r="S80" s="260" t="e" cm="1">
        <f t="array" aca="1" ref="S80" ca="1">INDIRECT("'"&amp;$A$1&amp;"_DATA'!R"&amp;$A80&amp;"C"&amp;S$1,FALSE)</f>
        <v>#REF!</v>
      </c>
      <c r="T80" s="313" t="e" cm="1">
        <f t="array" aca="1" ref="T80" ca="1">INDIRECT("'"&amp;$A$1&amp;"_DATA'!R"&amp;$A80&amp;"C"&amp;T$1,FALSE)</f>
        <v>#REF!</v>
      </c>
      <c r="U80" s="310" t="e" cm="1">
        <f t="array" aca="1" ref="U80" ca="1">INDIRECT("'"&amp;$A$1&amp;"_DATA'!R"&amp;$A80&amp;"C"&amp;U$1,FALSE)</f>
        <v>#REF!</v>
      </c>
      <c r="V80" s="262" t="e">
        <f t="shared" ca="1" si="62"/>
        <v>#REF!</v>
      </c>
      <c r="W80" s="310" t="e" cm="1">
        <f t="array" aca="1" ref="W80" ca="1">INDIRECT("'"&amp;$A$1&amp;"_DATA'!R"&amp;$A80&amp;"C"&amp;W$1,FALSE)</f>
        <v>#REF!</v>
      </c>
      <c r="X80" s="269"/>
      <c r="Y80" s="322" t="s">
        <v>146</v>
      </c>
      <c r="Z80" s="767" t="e">
        <f ca="1">IF(Z90&lt;&gt;0,ROUNDDOWN(Z94/Z90,4),0)</f>
        <v>#REF!</v>
      </c>
      <c r="AA80" s="324" t="e" cm="1">
        <f t="array" aca="1" ref="AA80" ca="1">INDIRECT("'"&amp;$A$1&amp;"_DATA'!R"&amp;$A80&amp;"C"&amp;AA$1,FALSE)</f>
        <v>#REF!</v>
      </c>
      <c r="AB80" s="260" t="e" cm="1">
        <f t="array" aca="1" ref="AB80" ca="1">INDIRECT("'"&amp;$A$1&amp;"_DATA'!R"&amp;$A80&amp;"C"&amp;AB$1,FALSE)</f>
        <v>#REF!</v>
      </c>
      <c r="AC80" s="313" t="e" cm="1">
        <f t="array" aca="1" ref="AC80" ca="1">INDIRECT("'"&amp;$A$1&amp;"_DATA'!R"&amp;$A80&amp;"C"&amp;AC$1,FALSE)</f>
        <v>#REF!</v>
      </c>
      <c r="AD80" s="310" t="e" cm="1">
        <f t="array" aca="1" ref="AD80" ca="1">INDIRECT("'"&amp;$A$1&amp;"_DATA'!R"&amp;$A80&amp;"C"&amp;AD$1,FALSE)</f>
        <v>#REF!</v>
      </c>
      <c r="AE80" s="262" t="e">
        <f t="shared" ca="1" si="63"/>
        <v>#REF!</v>
      </c>
      <c r="AF80" s="310" t="e" cm="1">
        <f t="array" aca="1" ref="AF80" ca="1">INDIRECT("'"&amp;$A$1&amp;"_DATA'!R"&amp;$A80&amp;"C"&amp;AF$1,FALSE)</f>
        <v>#REF!</v>
      </c>
      <c r="AG80" s="263" t="e" cm="1">
        <f t="array" aca="1" ref="AG80" ca="1">INDIRECT("'"&amp;$A$1&amp;"_DATA'!R"&amp;$A80&amp;"C"&amp;AG$1,FALSE)</f>
        <v>#REF!</v>
      </c>
      <c r="AH80" s="302" t="e" cm="1">
        <f t="array" aca="1" ref="AH80" ca="1">INDIRECT("'"&amp;$A$1&amp;"_DATA'!R"&amp;$A80&amp;"C"&amp;AH$1,FALSE)</f>
        <v>#REF!</v>
      </c>
      <c r="AI80" s="260" t="e" cm="1">
        <f t="array" aca="1" ref="AI80" ca="1">INDIRECT("'"&amp;$A$1&amp;"_DATA'!R"&amp;$A80&amp;"C"&amp;AI$1,FALSE)</f>
        <v>#REF!</v>
      </c>
      <c r="AJ80" s="313" t="e" cm="1">
        <f t="array" aca="1" ref="AJ80" ca="1">INDIRECT("'"&amp;$A$1&amp;"_DATA'!R"&amp;$A80&amp;"C"&amp;AJ$1,FALSE)</f>
        <v>#REF!</v>
      </c>
      <c r="AK80" s="310" t="e" cm="1">
        <f t="array" aca="1" ref="AK80" ca="1">INDIRECT("'"&amp;$A$1&amp;"_DATA'!R"&amp;$A80&amp;"C"&amp;AK$1,FALSE)</f>
        <v>#REF!</v>
      </c>
      <c r="AL80" s="262" t="e">
        <f t="shared" ca="1" si="64"/>
        <v>#REF!</v>
      </c>
      <c r="AM80" s="310" t="e" cm="1">
        <f t="array" aca="1" ref="AM80" ca="1">INDIRECT("'"&amp;$A$1&amp;"_DATA'!R"&amp;$A80&amp;"C"&amp;AM$1,FALSE)</f>
        <v>#REF!</v>
      </c>
      <c r="AN80" s="263" t="e" cm="1">
        <f t="array" aca="1" ref="AN80" ca="1">INDIRECT("'"&amp;$A$1&amp;"_DATA'!R"&amp;$A80&amp;"C"&amp;AN$1,FALSE)</f>
        <v>#REF!</v>
      </c>
      <c r="AO80" s="302" t="e" cm="1">
        <f t="array" aca="1" ref="AO80" ca="1">INDIRECT("'"&amp;$A$1&amp;"_DATA'!R"&amp;$A80&amp;"C"&amp;AO$1,FALSE)</f>
        <v>#REF!</v>
      </c>
      <c r="AP80" s="260" t="e" cm="1">
        <f t="array" aca="1" ref="AP80" ca="1">INDIRECT("'"&amp;$A$1&amp;"_DATA'!R"&amp;$A80&amp;"C"&amp;AP$1,FALSE)</f>
        <v>#REF!</v>
      </c>
      <c r="AQ80" s="313" t="e" cm="1">
        <f t="array" aca="1" ref="AQ80" ca="1">INDIRECT("'"&amp;$A$1&amp;"_DATA'!R"&amp;$A80&amp;"C"&amp;AQ$1,FALSE)</f>
        <v>#REF!</v>
      </c>
      <c r="AR80" s="310" t="e" cm="1">
        <f t="array" aca="1" ref="AR80" ca="1">INDIRECT("'"&amp;$A$1&amp;"_DATA'!R"&amp;$A80&amp;"C"&amp;AR$1,FALSE)</f>
        <v>#REF!</v>
      </c>
      <c r="AS80" s="262" t="e">
        <f t="shared" ca="1" si="65"/>
        <v>#REF!</v>
      </c>
      <c r="AT80" s="310" t="e" cm="1">
        <f t="array" aca="1" ref="AT80" ca="1">INDIRECT("'"&amp;$A$1&amp;"_DATA'!R"&amp;$A80&amp;"C"&amp;AT$1,FALSE)</f>
        <v>#REF!</v>
      </c>
      <c r="AU80" s="269"/>
      <c r="AV80" s="322" t="s">
        <v>146</v>
      </c>
      <c r="AW80" s="767" t="e">
        <f ca="1">IF(AW90&lt;&gt;0,ROUNDDOWN(AW94/AW90,4),0)</f>
        <v>#REF!</v>
      </c>
      <c r="AX80" s="322" t="s">
        <v>146</v>
      </c>
      <c r="AY80" s="767" t="e">
        <f ca="1">IF(AY90&lt;&gt;0,ROUNDDOWN(AY94/AY90,4),0)</f>
        <v>#REF!</v>
      </c>
      <c r="AZ80" s="302" t="e" cm="1">
        <f t="array" aca="1" ref="AZ80" ca="1">INDIRECT("'"&amp;$A$1&amp;"_DATA'!R"&amp;$A80&amp;"C"&amp;AZ$1,FALSE)</f>
        <v>#REF!</v>
      </c>
      <c r="BA80" s="260" t="e" cm="1">
        <f t="array" aca="1" ref="BA80" ca="1">INDIRECT("'"&amp;$A$1&amp;"_DATA'!R"&amp;$A80&amp;"C"&amp;BA$1,FALSE)</f>
        <v>#REF!</v>
      </c>
      <c r="BB80" s="313" t="e" cm="1">
        <f t="array" aca="1" ref="BB80" ca="1">INDIRECT("'"&amp;$A$1&amp;"_DATA'!R"&amp;$A80&amp;"C"&amp;BB$1,FALSE)</f>
        <v>#REF!</v>
      </c>
      <c r="BC80" s="310" t="e" cm="1">
        <f t="array" aca="1" ref="BC80" ca="1">INDIRECT("'"&amp;$A$1&amp;"_DATA'!R"&amp;$A80&amp;"C"&amp;BC$1,FALSE)</f>
        <v>#REF!</v>
      </c>
      <c r="BD80" s="262" t="e">
        <f t="shared" ca="1" si="66"/>
        <v>#REF!</v>
      </c>
      <c r="BE80" s="310" t="e" cm="1">
        <f t="array" aca="1" ref="BE80" ca="1">INDIRECT("'"&amp;$A$1&amp;"_DATA'!R"&amp;$A80&amp;"C"&amp;BE$1,FALSE)</f>
        <v>#REF!</v>
      </c>
      <c r="BF80" s="263" t="e" cm="1">
        <f t="array" aca="1" ref="BF80" ca="1">INDIRECT("'"&amp;$A$1&amp;"_DATA'!R"&amp;$A80&amp;"C"&amp;BF$1,FALSE)</f>
        <v>#REF!</v>
      </c>
      <c r="BG80" s="302" t="e" cm="1">
        <f t="array" aca="1" ref="BG80" ca="1">INDIRECT("'"&amp;$A$1&amp;"_DATA'!R"&amp;$A80&amp;"C"&amp;BG$1,FALSE)</f>
        <v>#REF!</v>
      </c>
      <c r="BH80" s="260" t="e" cm="1">
        <f t="array" aca="1" ref="BH80" ca="1">INDIRECT("'"&amp;$A$1&amp;"_DATA'!R"&amp;$A80&amp;"C"&amp;BH$1,FALSE)</f>
        <v>#REF!</v>
      </c>
      <c r="BI80" s="313" t="e" cm="1">
        <f t="array" aca="1" ref="BI80" ca="1">INDIRECT("'"&amp;$A$1&amp;"_DATA'!R"&amp;$A80&amp;"C"&amp;BI$1,FALSE)</f>
        <v>#REF!</v>
      </c>
      <c r="BJ80" s="310" t="e" cm="1">
        <f t="array" aca="1" ref="BJ80" ca="1">INDIRECT("'"&amp;$A$1&amp;"_DATA'!R"&amp;$A80&amp;"C"&amp;BJ$1,FALSE)</f>
        <v>#REF!</v>
      </c>
      <c r="BK80" s="262" t="e">
        <f t="shared" ca="1" si="67"/>
        <v>#REF!</v>
      </c>
      <c r="BL80" s="310" t="e" cm="1">
        <f t="array" aca="1" ref="BL80" ca="1">INDIRECT("'"&amp;$A$1&amp;"_DATA'!R"&amp;$A80&amp;"C"&amp;BL$1,FALSE)</f>
        <v>#REF!</v>
      </c>
      <c r="BM80" s="263" t="e" cm="1">
        <f t="array" aca="1" ref="BM80" ca="1">INDIRECT("'"&amp;$A$1&amp;"_DATA'!R"&amp;$A80&amp;"C"&amp;BM$1,FALSE)</f>
        <v>#REF!</v>
      </c>
      <c r="BN80" s="302" t="e" cm="1">
        <f t="array" aca="1" ref="BN80" ca="1">INDIRECT("'"&amp;$A$1&amp;"_DATA'!R"&amp;$A80&amp;"C"&amp;BN$1,FALSE)</f>
        <v>#REF!</v>
      </c>
      <c r="BO80" s="260" t="e" cm="1">
        <f t="array" aca="1" ref="BO80" ca="1">INDIRECT("'"&amp;$A$1&amp;"_DATA'!R"&amp;$A80&amp;"C"&amp;BO$1,FALSE)</f>
        <v>#REF!</v>
      </c>
      <c r="BP80" s="313" t="e" cm="1">
        <f t="array" aca="1" ref="BP80" ca="1">INDIRECT("'"&amp;$A$1&amp;"_DATA'!R"&amp;$A80&amp;"C"&amp;BP$1,FALSE)</f>
        <v>#REF!</v>
      </c>
      <c r="BQ80" s="310" t="e" cm="1">
        <f t="array" aca="1" ref="BQ80" ca="1">INDIRECT("'"&amp;$A$1&amp;"_DATA'!R"&amp;$A80&amp;"C"&amp;BQ$1,FALSE)</f>
        <v>#REF!</v>
      </c>
      <c r="BR80" s="262" t="e">
        <f t="shared" ca="1" si="68"/>
        <v>#REF!</v>
      </c>
      <c r="BS80" s="310" t="e" cm="1">
        <f t="array" aca="1" ref="BS80" ca="1">INDIRECT("'"&amp;$A$1&amp;"_DATA'!R"&amp;$A80&amp;"C"&amp;BS$1,FALSE)</f>
        <v>#REF!</v>
      </c>
      <c r="BT80" s="269"/>
      <c r="BU80" s="322" t="s">
        <v>146</v>
      </c>
      <c r="BV80" s="767" t="e">
        <f ca="1">IF(BV90&lt;&gt;0,ROUNDDOWN(BV94/BV90,4),0)</f>
        <v>#REF!</v>
      </c>
      <c r="BW80" s="302" t="e" cm="1">
        <f t="array" aca="1" ref="BW80" ca="1">INDIRECT("'"&amp;$A$1&amp;"_DATA'!R"&amp;$A80&amp;"C"&amp;BW$1,FALSE)</f>
        <v>#REF!</v>
      </c>
      <c r="BX80" s="260" t="e" cm="1">
        <f t="array" aca="1" ref="BX80" ca="1">INDIRECT("'"&amp;$A$1&amp;"_DATA'!R"&amp;$A80&amp;"C"&amp;BX$1,FALSE)</f>
        <v>#REF!</v>
      </c>
      <c r="BY80" s="313" t="e" cm="1">
        <f t="array" aca="1" ref="BY80" ca="1">INDIRECT("'"&amp;$A$1&amp;"_DATA'!R"&amp;$A80&amp;"C"&amp;BY$1,FALSE)</f>
        <v>#REF!</v>
      </c>
      <c r="BZ80" s="310" t="e" cm="1">
        <f t="array" aca="1" ref="BZ80" ca="1">INDIRECT("'"&amp;$A$1&amp;"_DATA'!R"&amp;$A80&amp;"C"&amp;BZ$1,FALSE)</f>
        <v>#REF!</v>
      </c>
      <c r="CA80" s="262" t="e">
        <f t="shared" ca="1" si="69"/>
        <v>#REF!</v>
      </c>
      <c r="CB80" s="310" t="e" cm="1">
        <f t="array" aca="1" ref="CB80" ca="1">INDIRECT("'"&amp;$A$1&amp;"_DATA'!R"&amp;$A80&amp;"C"&amp;CB$1,FALSE)</f>
        <v>#REF!</v>
      </c>
      <c r="CC80" s="263" t="e" cm="1">
        <f t="array" aca="1" ref="CC80" ca="1">INDIRECT("'"&amp;$A$1&amp;"_DATA'!R"&amp;$A80&amp;"C"&amp;CC$1,FALSE)</f>
        <v>#REF!</v>
      </c>
      <c r="CD80" s="302" t="e" cm="1">
        <f t="array" aca="1" ref="CD80" ca="1">INDIRECT("'"&amp;$A$1&amp;"_DATA'!R"&amp;$A80&amp;"C"&amp;CD$1,FALSE)</f>
        <v>#REF!</v>
      </c>
      <c r="CE80" s="260" t="e" cm="1">
        <f t="array" aca="1" ref="CE80" ca="1">INDIRECT("'"&amp;$A$1&amp;"_DATA'!R"&amp;$A80&amp;"C"&amp;CE$1,FALSE)</f>
        <v>#REF!</v>
      </c>
      <c r="CF80" s="313" t="e" cm="1">
        <f t="array" aca="1" ref="CF80" ca="1">INDIRECT("'"&amp;$A$1&amp;"_DATA'!R"&amp;$A80&amp;"C"&amp;CF$1,FALSE)</f>
        <v>#REF!</v>
      </c>
      <c r="CG80" s="310" t="e" cm="1">
        <f t="array" aca="1" ref="CG80" ca="1">INDIRECT("'"&amp;$A$1&amp;"_DATA'!R"&amp;$A80&amp;"C"&amp;CG$1,FALSE)</f>
        <v>#REF!</v>
      </c>
      <c r="CH80" s="262" t="e">
        <f t="shared" ca="1" si="70"/>
        <v>#REF!</v>
      </c>
      <c r="CI80" s="310" t="e" cm="1">
        <f t="array" aca="1" ref="CI80" ca="1">INDIRECT("'"&amp;$A$1&amp;"_DATA'!R"&amp;$A80&amp;"C"&amp;CI$1,FALSE)</f>
        <v>#REF!</v>
      </c>
      <c r="CJ80" s="263" t="e" cm="1">
        <f t="array" aca="1" ref="CJ80" ca="1">INDIRECT("'"&amp;$A$1&amp;"_DATA'!R"&amp;$A80&amp;"C"&amp;CJ$1,FALSE)</f>
        <v>#REF!</v>
      </c>
      <c r="CK80" s="302" t="e" cm="1">
        <f t="array" aca="1" ref="CK80" ca="1">INDIRECT("'"&amp;$A$1&amp;"_DATA'!R"&amp;$A80&amp;"C"&amp;CK$1,FALSE)</f>
        <v>#REF!</v>
      </c>
      <c r="CL80" s="260" t="e" cm="1">
        <f t="array" aca="1" ref="CL80" ca="1">INDIRECT("'"&amp;$A$1&amp;"_DATA'!R"&amp;$A80&amp;"C"&amp;CL$1,FALSE)</f>
        <v>#REF!</v>
      </c>
      <c r="CM80" s="313" t="e" cm="1">
        <f t="array" aca="1" ref="CM80" ca="1">INDIRECT("'"&amp;$A$1&amp;"_DATA'!R"&amp;$A80&amp;"C"&amp;CM$1,FALSE)</f>
        <v>#REF!</v>
      </c>
      <c r="CN80" s="310" t="e" cm="1">
        <f t="array" aca="1" ref="CN80" ca="1">INDIRECT("'"&amp;$A$1&amp;"_DATA'!R"&amp;$A80&amp;"C"&amp;CN$1,FALSE)</f>
        <v>#REF!</v>
      </c>
      <c r="CO80" s="262" t="e">
        <f t="shared" ca="1" si="71"/>
        <v>#REF!</v>
      </c>
      <c r="CP80" s="310" t="e" cm="1">
        <f t="array" aca="1" ref="CP80" ca="1">INDIRECT("'"&amp;$A$1&amp;"_DATA'!R"&amp;$A80&amp;"C"&amp;CP$1,FALSE)</f>
        <v>#REF!</v>
      </c>
      <c r="CQ80" s="269"/>
      <c r="CR80" s="322" t="s">
        <v>146</v>
      </c>
      <c r="CS80" s="767" t="e">
        <f ca="1">IF(CS90&lt;&gt;0,ROUNDDOWN(CS94/CS90,4),0)</f>
        <v>#REF!</v>
      </c>
      <c r="CT80" s="322" t="s">
        <v>146</v>
      </c>
      <c r="CU80" s="767" t="e">
        <f ca="1">IF(CU90&lt;&gt;0,ROUNDDOWN(CU94/CU90,4),0)</f>
        <v>#REF!</v>
      </c>
      <c r="CV80" s="322" t="s">
        <v>146</v>
      </c>
      <c r="CW80" s="767" t="e">
        <f ca="1">IF(CW90&lt;&gt;0,ROUNDDOWN(CW94/CW90,4),0)</f>
        <v>#REF!</v>
      </c>
      <c r="CX80" s="240"/>
    </row>
    <row r="81" spans="1:102" ht="16.5" x14ac:dyDescent="0.15">
      <c r="A81" s="433">
        <v>62</v>
      </c>
      <c r="B81" s="1966"/>
      <c r="C81" s="259" t="s">
        <v>36</v>
      </c>
      <c r="D81" s="302" t="e" cm="1">
        <f t="array" aca="1" ref="D81" ca="1">INDIRECT("'"&amp;$A$1&amp;"_DATA'!R"&amp;$A81&amp;"C"&amp;D$1,FALSE)</f>
        <v>#REF!</v>
      </c>
      <c r="E81" s="260" t="e" cm="1">
        <f t="array" aca="1" ref="E81" ca="1">INDIRECT("'"&amp;$A$1&amp;"_DATA'!R"&amp;$A81&amp;"C"&amp;E$1,FALSE)</f>
        <v>#REF!</v>
      </c>
      <c r="F81" s="313" t="e" cm="1">
        <f t="array" aca="1" ref="F81" ca="1">INDIRECT("'"&amp;$A$1&amp;"_DATA'!R"&amp;$A81&amp;"C"&amp;F$1,FALSE)</f>
        <v>#REF!</v>
      </c>
      <c r="G81" s="310" t="e" cm="1">
        <f t="array" aca="1" ref="G81" ca="1">INDIRECT("'"&amp;$A$1&amp;"_DATA'!R"&amp;$A81&amp;"C"&amp;G$1,FALSE)</f>
        <v>#REF!</v>
      </c>
      <c r="H81" s="262" t="e">
        <f t="shared" ca="1" si="60"/>
        <v>#REF!</v>
      </c>
      <c r="I81" s="310" t="e" cm="1">
        <f t="array" aca="1" ref="I81" ca="1">INDIRECT("'"&amp;$A$1&amp;"_DATA'!R"&amp;$A81&amp;"C"&amp;I$1,FALSE)</f>
        <v>#REF!</v>
      </c>
      <c r="J81" s="263" t="e" cm="1">
        <f t="array" aca="1" ref="J81" ca="1">INDIRECT("'"&amp;$A$1&amp;"_DATA'!R"&amp;$A81&amp;"C"&amp;J$1,FALSE)</f>
        <v>#REF!</v>
      </c>
      <c r="K81" s="302" t="e" cm="1">
        <f t="array" aca="1" ref="K81" ca="1">INDIRECT("'"&amp;$A$1&amp;"_DATA'!R"&amp;$A81&amp;"C"&amp;K$1,FALSE)</f>
        <v>#REF!</v>
      </c>
      <c r="L81" s="260" t="e" cm="1">
        <f t="array" aca="1" ref="L81" ca="1">INDIRECT("'"&amp;$A$1&amp;"_DATA'!R"&amp;$A81&amp;"C"&amp;L$1,FALSE)</f>
        <v>#REF!</v>
      </c>
      <c r="M81" s="313" t="e" cm="1">
        <f t="array" aca="1" ref="M81" ca="1">INDIRECT("'"&amp;$A$1&amp;"_DATA'!R"&amp;$A81&amp;"C"&amp;M$1,FALSE)</f>
        <v>#REF!</v>
      </c>
      <c r="N81" s="310" t="e" cm="1">
        <f t="array" aca="1" ref="N81" ca="1">INDIRECT("'"&amp;$A$1&amp;"_DATA'!R"&amp;$A81&amp;"C"&amp;N$1,FALSE)</f>
        <v>#REF!</v>
      </c>
      <c r="O81" s="262" t="e">
        <f t="shared" ca="1" si="61"/>
        <v>#REF!</v>
      </c>
      <c r="P81" s="310" t="e" cm="1">
        <f t="array" aca="1" ref="P81" ca="1">INDIRECT("'"&amp;$A$1&amp;"_DATA'!R"&amp;$A81&amp;"C"&amp;P$1,FALSE)</f>
        <v>#REF!</v>
      </c>
      <c r="Q81" s="263" t="e" cm="1">
        <f t="array" aca="1" ref="Q81" ca="1">INDIRECT("'"&amp;$A$1&amp;"_DATA'!R"&amp;$A81&amp;"C"&amp;Q$1,FALSE)</f>
        <v>#REF!</v>
      </c>
      <c r="R81" s="302" t="e" cm="1">
        <f t="array" aca="1" ref="R81" ca="1">INDIRECT("'"&amp;$A$1&amp;"_DATA'!R"&amp;$A81&amp;"C"&amp;R$1,FALSE)</f>
        <v>#REF!</v>
      </c>
      <c r="S81" s="260" t="e" cm="1">
        <f t="array" aca="1" ref="S81" ca="1">INDIRECT("'"&amp;$A$1&amp;"_DATA'!R"&amp;$A81&amp;"C"&amp;S$1,FALSE)</f>
        <v>#REF!</v>
      </c>
      <c r="T81" s="313" t="e" cm="1">
        <f t="array" aca="1" ref="T81" ca="1">INDIRECT("'"&amp;$A$1&amp;"_DATA'!R"&amp;$A81&amp;"C"&amp;T$1,FALSE)</f>
        <v>#REF!</v>
      </c>
      <c r="U81" s="310" t="e" cm="1">
        <f t="array" aca="1" ref="U81" ca="1">INDIRECT("'"&amp;$A$1&amp;"_DATA'!R"&amp;$A81&amp;"C"&amp;U$1,FALSE)</f>
        <v>#REF!</v>
      </c>
      <c r="V81" s="262" t="e">
        <f t="shared" ca="1" si="62"/>
        <v>#REF!</v>
      </c>
      <c r="W81" s="310" t="e" cm="1">
        <f t="array" aca="1" ref="W81" ca="1">INDIRECT("'"&amp;$A$1&amp;"_DATA'!R"&amp;$A81&amp;"C"&amp;W$1,FALSE)</f>
        <v>#REF!</v>
      </c>
      <c r="X81" s="269"/>
      <c r="Y81" s="331" t="s">
        <v>143</v>
      </c>
      <c r="Z81" s="709" t="e">
        <f ca="1">ROUNDDOWN(Z80/Z79,4)</f>
        <v>#REF!</v>
      </c>
      <c r="AA81" s="324" t="e" cm="1">
        <f t="array" aca="1" ref="AA81" ca="1">INDIRECT("'"&amp;$A$1&amp;"_DATA'!R"&amp;$A81&amp;"C"&amp;AA$1,FALSE)</f>
        <v>#REF!</v>
      </c>
      <c r="AB81" s="260" t="e" cm="1">
        <f t="array" aca="1" ref="AB81" ca="1">INDIRECT("'"&amp;$A$1&amp;"_DATA'!R"&amp;$A81&amp;"C"&amp;AB$1,FALSE)</f>
        <v>#REF!</v>
      </c>
      <c r="AC81" s="313" t="e" cm="1">
        <f t="array" aca="1" ref="AC81" ca="1">INDIRECT("'"&amp;$A$1&amp;"_DATA'!R"&amp;$A81&amp;"C"&amp;AC$1,FALSE)</f>
        <v>#REF!</v>
      </c>
      <c r="AD81" s="310" t="e" cm="1">
        <f t="array" aca="1" ref="AD81" ca="1">INDIRECT("'"&amp;$A$1&amp;"_DATA'!R"&amp;$A81&amp;"C"&amp;AD$1,FALSE)</f>
        <v>#REF!</v>
      </c>
      <c r="AE81" s="262" t="e">
        <f t="shared" ca="1" si="63"/>
        <v>#REF!</v>
      </c>
      <c r="AF81" s="310" t="e" cm="1">
        <f t="array" aca="1" ref="AF81" ca="1">INDIRECT("'"&amp;$A$1&amp;"_DATA'!R"&amp;$A81&amp;"C"&amp;AF$1,FALSE)</f>
        <v>#REF!</v>
      </c>
      <c r="AG81" s="263" t="e" cm="1">
        <f t="array" aca="1" ref="AG81" ca="1">INDIRECT("'"&amp;$A$1&amp;"_DATA'!R"&amp;$A81&amp;"C"&amp;AG$1,FALSE)</f>
        <v>#REF!</v>
      </c>
      <c r="AH81" s="302" t="e" cm="1">
        <f t="array" aca="1" ref="AH81" ca="1">INDIRECT("'"&amp;$A$1&amp;"_DATA'!R"&amp;$A81&amp;"C"&amp;AH$1,FALSE)</f>
        <v>#REF!</v>
      </c>
      <c r="AI81" s="260" t="e" cm="1">
        <f t="array" aca="1" ref="AI81" ca="1">INDIRECT("'"&amp;$A$1&amp;"_DATA'!R"&amp;$A81&amp;"C"&amp;AI$1,FALSE)</f>
        <v>#REF!</v>
      </c>
      <c r="AJ81" s="313" t="e" cm="1">
        <f t="array" aca="1" ref="AJ81" ca="1">INDIRECT("'"&amp;$A$1&amp;"_DATA'!R"&amp;$A81&amp;"C"&amp;AJ$1,FALSE)</f>
        <v>#REF!</v>
      </c>
      <c r="AK81" s="310" t="e" cm="1">
        <f t="array" aca="1" ref="AK81" ca="1">INDIRECT("'"&amp;$A$1&amp;"_DATA'!R"&amp;$A81&amp;"C"&amp;AK$1,FALSE)</f>
        <v>#REF!</v>
      </c>
      <c r="AL81" s="262" t="e">
        <f t="shared" ca="1" si="64"/>
        <v>#REF!</v>
      </c>
      <c r="AM81" s="310" t="e" cm="1">
        <f t="array" aca="1" ref="AM81" ca="1">INDIRECT("'"&amp;$A$1&amp;"_DATA'!R"&amp;$A81&amp;"C"&amp;AM$1,FALSE)</f>
        <v>#REF!</v>
      </c>
      <c r="AN81" s="263" t="e" cm="1">
        <f t="array" aca="1" ref="AN81" ca="1">INDIRECT("'"&amp;$A$1&amp;"_DATA'!R"&amp;$A81&amp;"C"&amp;AN$1,FALSE)</f>
        <v>#REF!</v>
      </c>
      <c r="AO81" s="302" t="e" cm="1">
        <f t="array" aca="1" ref="AO81" ca="1">INDIRECT("'"&amp;$A$1&amp;"_DATA'!R"&amp;$A81&amp;"C"&amp;AO$1,FALSE)</f>
        <v>#REF!</v>
      </c>
      <c r="AP81" s="260" t="e" cm="1">
        <f t="array" aca="1" ref="AP81" ca="1">INDIRECT("'"&amp;$A$1&amp;"_DATA'!R"&amp;$A81&amp;"C"&amp;AP$1,FALSE)</f>
        <v>#REF!</v>
      </c>
      <c r="AQ81" s="313" t="e" cm="1">
        <f t="array" aca="1" ref="AQ81" ca="1">INDIRECT("'"&amp;$A$1&amp;"_DATA'!R"&amp;$A81&amp;"C"&amp;AQ$1,FALSE)</f>
        <v>#REF!</v>
      </c>
      <c r="AR81" s="310" t="e" cm="1">
        <f t="array" aca="1" ref="AR81" ca="1">INDIRECT("'"&amp;$A$1&amp;"_DATA'!R"&amp;$A81&amp;"C"&amp;AR$1,FALSE)</f>
        <v>#REF!</v>
      </c>
      <c r="AS81" s="262" t="e">
        <f t="shared" ca="1" si="65"/>
        <v>#REF!</v>
      </c>
      <c r="AT81" s="310" t="e" cm="1">
        <f t="array" aca="1" ref="AT81" ca="1">INDIRECT("'"&amp;$A$1&amp;"_DATA'!R"&amp;$A81&amp;"C"&amp;AT$1,FALSE)</f>
        <v>#REF!</v>
      </c>
      <c r="AU81" s="269"/>
      <c r="AV81" s="331" t="s">
        <v>143</v>
      </c>
      <c r="AW81" s="709" t="e">
        <f ca="1">ROUNDDOWN(AW80/AW79,4)</f>
        <v>#REF!</v>
      </c>
      <c r="AX81" s="331" t="s">
        <v>143</v>
      </c>
      <c r="AY81" s="709" t="e">
        <f ca="1">ROUNDDOWN(AY80/AY79,4)</f>
        <v>#REF!</v>
      </c>
      <c r="AZ81" s="302" t="e" cm="1">
        <f t="array" aca="1" ref="AZ81" ca="1">INDIRECT("'"&amp;$A$1&amp;"_DATA'!R"&amp;$A81&amp;"C"&amp;AZ$1,FALSE)</f>
        <v>#REF!</v>
      </c>
      <c r="BA81" s="260" t="e" cm="1">
        <f t="array" aca="1" ref="BA81" ca="1">INDIRECT("'"&amp;$A$1&amp;"_DATA'!R"&amp;$A81&amp;"C"&amp;BA$1,FALSE)</f>
        <v>#REF!</v>
      </c>
      <c r="BB81" s="313" t="e" cm="1">
        <f t="array" aca="1" ref="BB81" ca="1">INDIRECT("'"&amp;$A$1&amp;"_DATA'!R"&amp;$A81&amp;"C"&amp;BB$1,FALSE)</f>
        <v>#REF!</v>
      </c>
      <c r="BC81" s="310" t="e" cm="1">
        <f t="array" aca="1" ref="BC81" ca="1">INDIRECT("'"&amp;$A$1&amp;"_DATA'!R"&amp;$A81&amp;"C"&amp;BC$1,FALSE)</f>
        <v>#REF!</v>
      </c>
      <c r="BD81" s="262" t="e">
        <f t="shared" ca="1" si="66"/>
        <v>#REF!</v>
      </c>
      <c r="BE81" s="310" t="e" cm="1">
        <f t="array" aca="1" ref="BE81" ca="1">INDIRECT("'"&amp;$A$1&amp;"_DATA'!R"&amp;$A81&amp;"C"&amp;BE$1,FALSE)</f>
        <v>#REF!</v>
      </c>
      <c r="BF81" s="263" t="e" cm="1">
        <f t="array" aca="1" ref="BF81" ca="1">INDIRECT("'"&amp;$A$1&amp;"_DATA'!R"&amp;$A81&amp;"C"&amp;BF$1,FALSE)</f>
        <v>#REF!</v>
      </c>
      <c r="BG81" s="302" t="e" cm="1">
        <f t="array" aca="1" ref="BG81" ca="1">INDIRECT("'"&amp;$A$1&amp;"_DATA'!R"&amp;$A81&amp;"C"&amp;BG$1,FALSE)</f>
        <v>#REF!</v>
      </c>
      <c r="BH81" s="260" t="e" cm="1">
        <f t="array" aca="1" ref="BH81" ca="1">INDIRECT("'"&amp;$A$1&amp;"_DATA'!R"&amp;$A81&amp;"C"&amp;BH$1,FALSE)</f>
        <v>#REF!</v>
      </c>
      <c r="BI81" s="313" t="e" cm="1">
        <f t="array" aca="1" ref="BI81" ca="1">INDIRECT("'"&amp;$A$1&amp;"_DATA'!R"&amp;$A81&amp;"C"&amp;BI$1,FALSE)</f>
        <v>#REF!</v>
      </c>
      <c r="BJ81" s="310" t="e" cm="1">
        <f t="array" aca="1" ref="BJ81" ca="1">INDIRECT("'"&amp;$A$1&amp;"_DATA'!R"&amp;$A81&amp;"C"&amp;BJ$1,FALSE)</f>
        <v>#REF!</v>
      </c>
      <c r="BK81" s="262" t="e">
        <f t="shared" ca="1" si="67"/>
        <v>#REF!</v>
      </c>
      <c r="BL81" s="310" t="e" cm="1">
        <f t="array" aca="1" ref="BL81" ca="1">INDIRECT("'"&amp;$A$1&amp;"_DATA'!R"&amp;$A81&amp;"C"&amp;BL$1,FALSE)</f>
        <v>#REF!</v>
      </c>
      <c r="BM81" s="263" t="e" cm="1">
        <f t="array" aca="1" ref="BM81" ca="1">INDIRECT("'"&amp;$A$1&amp;"_DATA'!R"&amp;$A81&amp;"C"&amp;BM$1,FALSE)</f>
        <v>#REF!</v>
      </c>
      <c r="BN81" s="302" t="e" cm="1">
        <f t="array" aca="1" ref="BN81" ca="1">INDIRECT("'"&amp;$A$1&amp;"_DATA'!R"&amp;$A81&amp;"C"&amp;BN$1,FALSE)</f>
        <v>#REF!</v>
      </c>
      <c r="BO81" s="260" t="e" cm="1">
        <f t="array" aca="1" ref="BO81" ca="1">INDIRECT("'"&amp;$A$1&amp;"_DATA'!R"&amp;$A81&amp;"C"&amp;BO$1,FALSE)</f>
        <v>#REF!</v>
      </c>
      <c r="BP81" s="313" t="e" cm="1">
        <f t="array" aca="1" ref="BP81" ca="1">INDIRECT("'"&amp;$A$1&amp;"_DATA'!R"&amp;$A81&amp;"C"&amp;BP$1,FALSE)</f>
        <v>#REF!</v>
      </c>
      <c r="BQ81" s="310" t="e" cm="1">
        <f t="array" aca="1" ref="BQ81" ca="1">INDIRECT("'"&amp;$A$1&amp;"_DATA'!R"&amp;$A81&amp;"C"&amp;BQ$1,FALSE)</f>
        <v>#REF!</v>
      </c>
      <c r="BR81" s="262" t="e">
        <f t="shared" ca="1" si="68"/>
        <v>#REF!</v>
      </c>
      <c r="BS81" s="310" t="e" cm="1">
        <f t="array" aca="1" ref="BS81" ca="1">INDIRECT("'"&amp;$A$1&amp;"_DATA'!R"&amp;$A81&amp;"C"&amp;BS$1,FALSE)</f>
        <v>#REF!</v>
      </c>
      <c r="BT81" s="269"/>
      <c r="BU81" s="331" t="s">
        <v>143</v>
      </c>
      <c r="BV81" s="709" t="e">
        <f ca="1">ROUNDDOWN(BV80/BV79,4)</f>
        <v>#REF!</v>
      </c>
      <c r="BW81" s="302" t="e" cm="1">
        <f t="array" aca="1" ref="BW81" ca="1">INDIRECT("'"&amp;$A$1&amp;"_DATA'!R"&amp;$A81&amp;"C"&amp;BW$1,FALSE)</f>
        <v>#REF!</v>
      </c>
      <c r="BX81" s="260" t="e" cm="1">
        <f t="array" aca="1" ref="BX81" ca="1">INDIRECT("'"&amp;$A$1&amp;"_DATA'!R"&amp;$A81&amp;"C"&amp;BX$1,FALSE)</f>
        <v>#REF!</v>
      </c>
      <c r="BY81" s="313" t="e" cm="1">
        <f t="array" aca="1" ref="BY81" ca="1">INDIRECT("'"&amp;$A$1&amp;"_DATA'!R"&amp;$A81&amp;"C"&amp;BY$1,FALSE)</f>
        <v>#REF!</v>
      </c>
      <c r="BZ81" s="310" t="e" cm="1">
        <f t="array" aca="1" ref="BZ81" ca="1">INDIRECT("'"&amp;$A$1&amp;"_DATA'!R"&amp;$A81&amp;"C"&amp;BZ$1,FALSE)</f>
        <v>#REF!</v>
      </c>
      <c r="CA81" s="262" t="e">
        <f t="shared" ca="1" si="69"/>
        <v>#REF!</v>
      </c>
      <c r="CB81" s="310" t="e" cm="1">
        <f t="array" aca="1" ref="CB81" ca="1">INDIRECT("'"&amp;$A$1&amp;"_DATA'!R"&amp;$A81&amp;"C"&amp;CB$1,FALSE)</f>
        <v>#REF!</v>
      </c>
      <c r="CC81" s="263" t="e" cm="1">
        <f t="array" aca="1" ref="CC81" ca="1">INDIRECT("'"&amp;$A$1&amp;"_DATA'!R"&amp;$A81&amp;"C"&amp;CC$1,FALSE)</f>
        <v>#REF!</v>
      </c>
      <c r="CD81" s="302" t="e" cm="1">
        <f t="array" aca="1" ref="CD81" ca="1">INDIRECT("'"&amp;$A$1&amp;"_DATA'!R"&amp;$A81&amp;"C"&amp;CD$1,FALSE)</f>
        <v>#REF!</v>
      </c>
      <c r="CE81" s="260" t="e" cm="1">
        <f t="array" aca="1" ref="CE81" ca="1">INDIRECT("'"&amp;$A$1&amp;"_DATA'!R"&amp;$A81&amp;"C"&amp;CE$1,FALSE)</f>
        <v>#REF!</v>
      </c>
      <c r="CF81" s="313" t="e" cm="1">
        <f t="array" aca="1" ref="CF81" ca="1">INDIRECT("'"&amp;$A$1&amp;"_DATA'!R"&amp;$A81&amp;"C"&amp;CF$1,FALSE)</f>
        <v>#REF!</v>
      </c>
      <c r="CG81" s="310" t="e" cm="1">
        <f t="array" aca="1" ref="CG81" ca="1">INDIRECT("'"&amp;$A$1&amp;"_DATA'!R"&amp;$A81&amp;"C"&amp;CG$1,FALSE)</f>
        <v>#REF!</v>
      </c>
      <c r="CH81" s="262" t="e">
        <f t="shared" ca="1" si="70"/>
        <v>#REF!</v>
      </c>
      <c r="CI81" s="310" t="e" cm="1">
        <f t="array" aca="1" ref="CI81" ca="1">INDIRECT("'"&amp;$A$1&amp;"_DATA'!R"&amp;$A81&amp;"C"&amp;CI$1,FALSE)</f>
        <v>#REF!</v>
      </c>
      <c r="CJ81" s="263" t="e" cm="1">
        <f t="array" aca="1" ref="CJ81" ca="1">INDIRECT("'"&amp;$A$1&amp;"_DATA'!R"&amp;$A81&amp;"C"&amp;CJ$1,FALSE)</f>
        <v>#REF!</v>
      </c>
      <c r="CK81" s="302" t="e" cm="1">
        <f t="array" aca="1" ref="CK81" ca="1">INDIRECT("'"&amp;$A$1&amp;"_DATA'!R"&amp;$A81&amp;"C"&amp;CK$1,FALSE)</f>
        <v>#REF!</v>
      </c>
      <c r="CL81" s="260" t="e" cm="1">
        <f t="array" aca="1" ref="CL81" ca="1">INDIRECT("'"&amp;$A$1&amp;"_DATA'!R"&amp;$A81&amp;"C"&amp;CL$1,FALSE)</f>
        <v>#REF!</v>
      </c>
      <c r="CM81" s="313" t="e" cm="1">
        <f t="array" aca="1" ref="CM81" ca="1">INDIRECT("'"&amp;$A$1&amp;"_DATA'!R"&amp;$A81&amp;"C"&amp;CM$1,FALSE)</f>
        <v>#REF!</v>
      </c>
      <c r="CN81" s="310" t="e" cm="1">
        <f t="array" aca="1" ref="CN81" ca="1">INDIRECT("'"&amp;$A$1&amp;"_DATA'!R"&amp;$A81&amp;"C"&amp;CN$1,FALSE)</f>
        <v>#REF!</v>
      </c>
      <c r="CO81" s="262" t="e">
        <f t="shared" ca="1" si="71"/>
        <v>#REF!</v>
      </c>
      <c r="CP81" s="310" t="e" cm="1">
        <f t="array" aca="1" ref="CP81" ca="1">INDIRECT("'"&amp;$A$1&amp;"_DATA'!R"&amp;$A81&amp;"C"&amp;CP$1,FALSE)</f>
        <v>#REF!</v>
      </c>
      <c r="CQ81" s="269"/>
      <c r="CR81" s="331" t="s">
        <v>143</v>
      </c>
      <c r="CS81" s="709" t="e">
        <f ca="1">ROUNDDOWN(CS80/CS79,4)</f>
        <v>#REF!</v>
      </c>
      <c r="CT81" s="331" t="s">
        <v>143</v>
      </c>
      <c r="CU81" s="709" t="e">
        <f ca="1">ROUNDDOWN(CU80/CU79,4)</f>
        <v>#REF!</v>
      </c>
      <c r="CV81" s="331" t="s">
        <v>143</v>
      </c>
      <c r="CW81" s="709" t="e">
        <f ca="1">ROUNDDOWN(CW80/CW79,4)</f>
        <v>#REF!</v>
      </c>
      <c r="CX81" s="240"/>
    </row>
    <row r="82" spans="1:102" ht="16.5" x14ac:dyDescent="0.15">
      <c r="A82" s="433">
        <v>63</v>
      </c>
      <c r="B82" s="1966"/>
      <c r="C82" s="259" t="s">
        <v>37</v>
      </c>
      <c r="D82" s="302" t="e" cm="1">
        <f t="array" aca="1" ref="D82" ca="1">INDIRECT("'"&amp;$A$1&amp;"_DATA'!R"&amp;$A82&amp;"C"&amp;D$1,FALSE)</f>
        <v>#REF!</v>
      </c>
      <c r="E82" s="260" t="e" cm="1">
        <f t="array" aca="1" ref="E82" ca="1">INDIRECT("'"&amp;$A$1&amp;"_DATA'!R"&amp;$A82&amp;"C"&amp;E$1,FALSE)</f>
        <v>#REF!</v>
      </c>
      <c r="F82" s="313" t="e" cm="1">
        <f t="array" aca="1" ref="F82" ca="1">INDIRECT("'"&amp;$A$1&amp;"_DATA'!R"&amp;$A82&amp;"C"&amp;F$1,FALSE)</f>
        <v>#REF!</v>
      </c>
      <c r="G82" s="310" t="e" cm="1">
        <f t="array" aca="1" ref="G82" ca="1">INDIRECT("'"&amp;$A$1&amp;"_DATA'!R"&amp;$A82&amp;"C"&amp;G$1,FALSE)</f>
        <v>#REF!</v>
      </c>
      <c r="H82" s="262" t="e">
        <f t="shared" ca="1" si="60"/>
        <v>#REF!</v>
      </c>
      <c r="I82" s="310" t="e" cm="1">
        <f t="array" aca="1" ref="I82" ca="1">INDIRECT("'"&amp;$A$1&amp;"_DATA'!R"&amp;$A82&amp;"C"&amp;I$1,FALSE)</f>
        <v>#REF!</v>
      </c>
      <c r="J82" s="263" t="e" cm="1">
        <f t="array" aca="1" ref="J82" ca="1">INDIRECT("'"&amp;$A$1&amp;"_DATA'!R"&amp;$A82&amp;"C"&amp;J$1,FALSE)</f>
        <v>#REF!</v>
      </c>
      <c r="K82" s="302" t="e" cm="1">
        <f t="array" aca="1" ref="K82" ca="1">INDIRECT("'"&amp;$A$1&amp;"_DATA'!R"&amp;$A82&amp;"C"&amp;K$1,FALSE)</f>
        <v>#REF!</v>
      </c>
      <c r="L82" s="260" t="e" cm="1">
        <f t="array" aca="1" ref="L82" ca="1">INDIRECT("'"&amp;$A$1&amp;"_DATA'!R"&amp;$A82&amp;"C"&amp;L$1,FALSE)</f>
        <v>#REF!</v>
      </c>
      <c r="M82" s="313" t="e" cm="1">
        <f t="array" aca="1" ref="M82" ca="1">INDIRECT("'"&amp;$A$1&amp;"_DATA'!R"&amp;$A82&amp;"C"&amp;M$1,FALSE)</f>
        <v>#REF!</v>
      </c>
      <c r="N82" s="310" t="e" cm="1">
        <f t="array" aca="1" ref="N82" ca="1">INDIRECT("'"&amp;$A$1&amp;"_DATA'!R"&amp;$A82&amp;"C"&amp;N$1,FALSE)</f>
        <v>#REF!</v>
      </c>
      <c r="O82" s="262" t="e">
        <f t="shared" ca="1" si="61"/>
        <v>#REF!</v>
      </c>
      <c r="P82" s="310" t="e" cm="1">
        <f t="array" aca="1" ref="P82" ca="1">INDIRECT("'"&amp;$A$1&amp;"_DATA'!R"&amp;$A82&amp;"C"&amp;P$1,FALSE)</f>
        <v>#REF!</v>
      </c>
      <c r="Q82" s="263" t="e" cm="1">
        <f t="array" aca="1" ref="Q82" ca="1">INDIRECT("'"&amp;$A$1&amp;"_DATA'!R"&amp;$A82&amp;"C"&amp;Q$1,FALSE)</f>
        <v>#REF!</v>
      </c>
      <c r="R82" s="302" t="e" cm="1">
        <f t="array" aca="1" ref="R82" ca="1">INDIRECT("'"&amp;$A$1&amp;"_DATA'!R"&amp;$A82&amp;"C"&amp;R$1,FALSE)</f>
        <v>#REF!</v>
      </c>
      <c r="S82" s="260" t="e" cm="1">
        <f t="array" aca="1" ref="S82" ca="1">INDIRECT("'"&amp;$A$1&amp;"_DATA'!R"&amp;$A82&amp;"C"&amp;S$1,FALSE)</f>
        <v>#REF!</v>
      </c>
      <c r="T82" s="313" t="e" cm="1">
        <f t="array" aca="1" ref="T82" ca="1">INDIRECT("'"&amp;$A$1&amp;"_DATA'!R"&amp;$A82&amp;"C"&amp;T$1,FALSE)</f>
        <v>#REF!</v>
      </c>
      <c r="U82" s="310" t="e" cm="1">
        <f t="array" aca="1" ref="U82" ca="1">INDIRECT("'"&amp;$A$1&amp;"_DATA'!R"&amp;$A82&amp;"C"&amp;U$1,FALSE)</f>
        <v>#REF!</v>
      </c>
      <c r="V82" s="262" t="e">
        <f t="shared" ca="1" si="62"/>
        <v>#REF!</v>
      </c>
      <c r="W82" s="310" t="e" cm="1">
        <f t="array" aca="1" ref="W82" ca="1">INDIRECT("'"&amp;$A$1&amp;"_DATA'!R"&amp;$A82&amp;"C"&amp;W$1,FALSE)</f>
        <v>#REF!</v>
      </c>
      <c r="X82" s="269"/>
      <c r="Y82" s="332"/>
      <c r="Z82" s="345"/>
      <c r="AA82" s="324" t="e" cm="1">
        <f t="array" aca="1" ref="AA82" ca="1">INDIRECT("'"&amp;$A$1&amp;"_DATA'!R"&amp;$A82&amp;"C"&amp;AA$1,FALSE)</f>
        <v>#REF!</v>
      </c>
      <c r="AB82" s="260" t="e" cm="1">
        <f t="array" aca="1" ref="AB82" ca="1">INDIRECT("'"&amp;$A$1&amp;"_DATA'!R"&amp;$A82&amp;"C"&amp;AB$1,FALSE)</f>
        <v>#REF!</v>
      </c>
      <c r="AC82" s="313" t="e" cm="1">
        <f t="array" aca="1" ref="AC82" ca="1">INDIRECT("'"&amp;$A$1&amp;"_DATA'!R"&amp;$A82&amp;"C"&amp;AC$1,FALSE)</f>
        <v>#REF!</v>
      </c>
      <c r="AD82" s="310" t="e" cm="1">
        <f t="array" aca="1" ref="AD82" ca="1">INDIRECT("'"&amp;$A$1&amp;"_DATA'!R"&amp;$A82&amp;"C"&amp;AD$1,FALSE)</f>
        <v>#REF!</v>
      </c>
      <c r="AE82" s="262" t="e">
        <f t="shared" ca="1" si="63"/>
        <v>#REF!</v>
      </c>
      <c r="AF82" s="310" t="e" cm="1">
        <f t="array" aca="1" ref="AF82" ca="1">INDIRECT("'"&amp;$A$1&amp;"_DATA'!R"&amp;$A82&amp;"C"&amp;AF$1,FALSE)</f>
        <v>#REF!</v>
      </c>
      <c r="AG82" s="263" t="e" cm="1">
        <f t="array" aca="1" ref="AG82" ca="1">INDIRECT("'"&amp;$A$1&amp;"_DATA'!R"&amp;$A82&amp;"C"&amp;AG$1,FALSE)</f>
        <v>#REF!</v>
      </c>
      <c r="AH82" s="302" t="e" cm="1">
        <f t="array" aca="1" ref="AH82" ca="1">INDIRECT("'"&amp;$A$1&amp;"_DATA'!R"&amp;$A82&amp;"C"&amp;AH$1,FALSE)</f>
        <v>#REF!</v>
      </c>
      <c r="AI82" s="260" t="e" cm="1">
        <f t="array" aca="1" ref="AI82" ca="1">INDIRECT("'"&amp;$A$1&amp;"_DATA'!R"&amp;$A82&amp;"C"&amp;AI$1,FALSE)</f>
        <v>#REF!</v>
      </c>
      <c r="AJ82" s="313" t="e" cm="1">
        <f t="array" aca="1" ref="AJ82" ca="1">INDIRECT("'"&amp;$A$1&amp;"_DATA'!R"&amp;$A82&amp;"C"&amp;AJ$1,FALSE)</f>
        <v>#REF!</v>
      </c>
      <c r="AK82" s="310" t="e" cm="1">
        <f t="array" aca="1" ref="AK82" ca="1">INDIRECT("'"&amp;$A$1&amp;"_DATA'!R"&amp;$A82&amp;"C"&amp;AK$1,FALSE)</f>
        <v>#REF!</v>
      </c>
      <c r="AL82" s="262" t="e">
        <f t="shared" ca="1" si="64"/>
        <v>#REF!</v>
      </c>
      <c r="AM82" s="310" t="e" cm="1">
        <f t="array" aca="1" ref="AM82" ca="1">INDIRECT("'"&amp;$A$1&amp;"_DATA'!R"&amp;$A82&amp;"C"&amp;AM$1,FALSE)</f>
        <v>#REF!</v>
      </c>
      <c r="AN82" s="263" t="e" cm="1">
        <f t="array" aca="1" ref="AN82" ca="1">INDIRECT("'"&amp;$A$1&amp;"_DATA'!R"&amp;$A82&amp;"C"&amp;AN$1,FALSE)</f>
        <v>#REF!</v>
      </c>
      <c r="AO82" s="302" t="e" cm="1">
        <f t="array" aca="1" ref="AO82" ca="1">INDIRECT("'"&amp;$A$1&amp;"_DATA'!R"&amp;$A82&amp;"C"&amp;AO$1,FALSE)</f>
        <v>#REF!</v>
      </c>
      <c r="AP82" s="260" t="e" cm="1">
        <f t="array" aca="1" ref="AP82" ca="1">INDIRECT("'"&amp;$A$1&amp;"_DATA'!R"&amp;$A82&amp;"C"&amp;AP$1,FALSE)</f>
        <v>#REF!</v>
      </c>
      <c r="AQ82" s="313" t="e" cm="1">
        <f t="array" aca="1" ref="AQ82" ca="1">INDIRECT("'"&amp;$A$1&amp;"_DATA'!R"&amp;$A82&amp;"C"&amp;AQ$1,FALSE)</f>
        <v>#REF!</v>
      </c>
      <c r="AR82" s="310" t="e" cm="1">
        <f t="array" aca="1" ref="AR82" ca="1">INDIRECT("'"&amp;$A$1&amp;"_DATA'!R"&amp;$A82&amp;"C"&amp;AR$1,FALSE)</f>
        <v>#REF!</v>
      </c>
      <c r="AS82" s="262" t="e">
        <f t="shared" ca="1" si="65"/>
        <v>#REF!</v>
      </c>
      <c r="AT82" s="310" t="e" cm="1">
        <f t="array" aca="1" ref="AT82" ca="1">INDIRECT("'"&amp;$A$1&amp;"_DATA'!R"&amp;$A82&amp;"C"&amp;AT$1,FALSE)</f>
        <v>#REF!</v>
      </c>
      <c r="AU82" s="269"/>
      <c r="AV82" s="332"/>
      <c r="AW82" s="345"/>
      <c r="AX82" s="340"/>
      <c r="AY82" s="345"/>
      <c r="AZ82" s="302" t="e" cm="1">
        <f t="array" aca="1" ref="AZ82" ca="1">INDIRECT("'"&amp;$A$1&amp;"_DATA'!R"&amp;$A82&amp;"C"&amp;AZ$1,FALSE)</f>
        <v>#REF!</v>
      </c>
      <c r="BA82" s="260" t="e" cm="1">
        <f t="array" aca="1" ref="BA82" ca="1">INDIRECT("'"&amp;$A$1&amp;"_DATA'!R"&amp;$A82&amp;"C"&amp;BA$1,FALSE)</f>
        <v>#REF!</v>
      </c>
      <c r="BB82" s="313" t="e" cm="1">
        <f t="array" aca="1" ref="BB82" ca="1">INDIRECT("'"&amp;$A$1&amp;"_DATA'!R"&amp;$A82&amp;"C"&amp;BB$1,FALSE)</f>
        <v>#REF!</v>
      </c>
      <c r="BC82" s="310" t="e" cm="1">
        <f t="array" aca="1" ref="BC82" ca="1">INDIRECT("'"&amp;$A$1&amp;"_DATA'!R"&amp;$A82&amp;"C"&amp;BC$1,FALSE)</f>
        <v>#REF!</v>
      </c>
      <c r="BD82" s="262" t="e">
        <f t="shared" ca="1" si="66"/>
        <v>#REF!</v>
      </c>
      <c r="BE82" s="310" t="e" cm="1">
        <f t="array" aca="1" ref="BE82" ca="1">INDIRECT("'"&amp;$A$1&amp;"_DATA'!R"&amp;$A82&amp;"C"&amp;BE$1,FALSE)</f>
        <v>#REF!</v>
      </c>
      <c r="BF82" s="263" t="e" cm="1">
        <f t="array" aca="1" ref="BF82" ca="1">INDIRECT("'"&amp;$A$1&amp;"_DATA'!R"&amp;$A82&amp;"C"&amp;BF$1,FALSE)</f>
        <v>#REF!</v>
      </c>
      <c r="BG82" s="302" t="e" cm="1">
        <f t="array" aca="1" ref="BG82" ca="1">INDIRECT("'"&amp;$A$1&amp;"_DATA'!R"&amp;$A82&amp;"C"&amp;BG$1,FALSE)</f>
        <v>#REF!</v>
      </c>
      <c r="BH82" s="260" t="e" cm="1">
        <f t="array" aca="1" ref="BH82" ca="1">INDIRECT("'"&amp;$A$1&amp;"_DATA'!R"&amp;$A82&amp;"C"&amp;BH$1,FALSE)</f>
        <v>#REF!</v>
      </c>
      <c r="BI82" s="313" t="e" cm="1">
        <f t="array" aca="1" ref="BI82" ca="1">INDIRECT("'"&amp;$A$1&amp;"_DATA'!R"&amp;$A82&amp;"C"&amp;BI$1,FALSE)</f>
        <v>#REF!</v>
      </c>
      <c r="BJ82" s="310" t="e" cm="1">
        <f t="array" aca="1" ref="BJ82" ca="1">INDIRECT("'"&amp;$A$1&amp;"_DATA'!R"&amp;$A82&amp;"C"&amp;BJ$1,FALSE)</f>
        <v>#REF!</v>
      </c>
      <c r="BK82" s="262" t="e">
        <f t="shared" ca="1" si="67"/>
        <v>#REF!</v>
      </c>
      <c r="BL82" s="310" t="e" cm="1">
        <f t="array" aca="1" ref="BL82" ca="1">INDIRECT("'"&amp;$A$1&amp;"_DATA'!R"&amp;$A82&amp;"C"&amp;BL$1,FALSE)</f>
        <v>#REF!</v>
      </c>
      <c r="BM82" s="263" t="e" cm="1">
        <f t="array" aca="1" ref="BM82" ca="1">INDIRECT("'"&amp;$A$1&amp;"_DATA'!R"&amp;$A82&amp;"C"&amp;BM$1,FALSE)</f>
        <v>#REF!</v>
      </c>
      <c r="BN82" s="302" t="e" cm="1">
        <f t="array" aca="1" ref="BN82" ca="1">INDIRECT("'"&amp;$A$1&amp;"_DATA'!R"&amp;$A82&amp;"C"&amp;BN$1,FALSE)</f>
        <v>#REF!</v>
      </c>
      <c r="BO82" s="260" t="e" cm="1">
        <f t="array" aca="1" ref="BO82" ca="1">INDIRECT("'"&amp;$A$1&amp;"_DATA'!R"&amp;$A82&amp;"C"&amp;BO$1,FALSE)</f>
        <v>#REF!</v>
      </c>
      <c r="BP82" s="313" t="e" cm="1">
        <f t="array" aca="1" ref="BP82" ca="1">INDIRECT("'"&amp;$A$1&amp;"_DATA'!R"&amp;$A82&amp;"C"&amp;BP$1,FALSE)</f>
        <v>#REF!</v>
      </c>
      <c r="BQ82" s="310" t="e" cm="1">
        <f t="array" aca="1" ref="BQ82" ca="1">INDIRECT("'"&amp;$A$1&amp;"_DATA'!R"&amp;$A82&amp;"C"&amp;BQ$1,FALSE)</f>
        <v>#REF!</v>
      </c>
      <c r="BR82" s="262" t="e">
        <f t="shared" ca="1" si="68"/>
        <v>#REF!</v>
      </c>
      <c r="BS82" s="310" t="e" cm="1">
        <f t="array" aca="1" ref="BS82" ca="1">INDIRECT("'"&amp;$A$1&amp;"_DATA'!R"&amp;$A82&amp;"C"&amp;BS$1,FALSE)</f>
        <v>#REF!</v>
      </c>
      <c r="BT82" s="269"/>
      <c r="BU82" s="332"/>
      <c r="BV82" s="345"/>
      <c r="BW82" s="302" t="e" cm="1">
        <f t="array" aca="1" ref="BW82" ca="1">INDIRECT("'"&amp;$A$1&amp;"_DATA'!R"&amp;$A82&amp;"C"&amp;BW$1,FALSE)</f>
        <v>#REF!</v>
      </c>
      <c r="BX82" s="260" t="e" cm="1">
        <f t="array" aca="1" ref="BX82" ca="1">INDIRECT("'"&amp;$A$1&amp;"_DATA'!R"&amp;$A82&amp;"C"&amp;BX$1,FALSE)</f>
        <v>#REF!</v>
      </c>
      <c r="BY82" s="313" t="e" cm="1">
        <f t="array" aca="1" ref="BY82" ca="1">INDIRECT("'"&amp;$A$1&amp;"_DATA'!R"&amp;$A82&amp;"C"&amp;BY$1,FALSE)</f>
        <v>#REF!</v>
      </c>
      <c r="BZ82" s="310" t="e" cm="1">
        <f t="array" aca="1" ref="BZ82" ca="1">INDIRECT("'"&amp;$A$1&amp;"_DATA'!R"&amp;$A82&amp;"C"&amp;BZ$1,FALSE)</f>
        <v>#REF!</v>
      </c>
      <c r="CA82" s="262" t="e">
        <f t="shared" ca="1" si="69"/>
        <v>#REF!</v>
      </c>
      <c r="CB82" s="310" t="e" cm="1">
        <f t="array" aca="1" ref="CB82" ca="1">INDIRECT("'"&amp;$A$1&amp;"_DATA'!R"&amp;$A82&amp;"C"&amp;CB$1,FALSE)</f>
        <v>#REF!</v>
      </c>
      <c r="CC82" s="263" t="e" cm="1">
        <f t="array" aca="1" ref="CC82" ca="1">INDIRECT("'"&amp;$A$1&amp;"_DATA'!R"&amp;$A82&amp;"C"&amp;CC$1,FALSE)</f>
        <v>#REF!</v>
      </c>
      <c r="CD82" s="302" t="e" cm="1">
        <f t="array" aca="1" ref="CD82" ca="1">INDIRECT("'"&amp;$A$1&amp;"_DATA'!R"&amp;$A82&amp;"C"&amp;CD$1,FALSE)</f>
        <v>#REF!</v>
      </c>
      <c r="CE82" s="260" t="e" cm="1">
        <f t="array" aca="1" ref="CE82" ca="1">INDIRECT("'"&amp;$A$1&amp;"_DATA'!R"&amp;$A82&amp;"C"&amp;CE$1,FALSE)</f>
        <v>#REF!</v>
      </c>
      <c r="CF82" s="313" t="e" cm="1">
        <f t="array" aca="1" ref="CF82" ca="1">INDIRECT("'"&amp;$A$1&amp;"_DATA'!R"&amp;$A82&amp;"C"&amp;CF$1,FALSE)</f>
        <v>#REF!</v>
      </c>
      <c r="CG82" s="310" t="e" cm="1">
        <f t="array" aca="1" ref="CG82" ca="1">INDIRECT("'"&amp;$A$1&amp;"_DATA'!R"&amp;$A82&amp;"C"&amp;CG$1,FALSE)</f>
        <v>#REF!</v>
      </c>
      <c r="CH82" s="262" t="e">
        <f t="shared" ca="1" si="70"/>
        <v>#REF!</v>
      </c>
      <c r="CI82" s="310" t="e" cm="1">
        <f t="array" aca="1" ref="CI82" ca="1">INDIRECT("'"&amp;$A$1&amp;"_DATA'!R"&amp;$A82&amp;"C"&amp;CI$1,FALSE)</f>
        <v>#REF!</v>
      </c>
      <c r="CJ82" s="263" t="e" cm="1">
        <f t="array" aca="1" ref="CJ82" ca="1">INDIRECT("'"&amp;$A$1&amp;"_DATA'!R"&amp;$A82&amp;"C"&amp;CJ$1,FALSE)</f>
        <v>#REF!</v>
      </c>
      <c r="CK82" s="302" t="e" cm="1">
        <f t="array" aca="1" ref="CK82" ca="1">INDIRECT("'"&amp;$A$1&amp;"_DATA'!R"&amp;$A82&amp;"C"&amp;CK$1,FALSE)</f>
        <v>#REF!</v>
      </c>
      <c r="CL82" s="260" t="e" cm="1">
        <f t="array" aca="1" ref="CL82" ca="1">INDIRECT("'"&amp;$A$1&amp;"_DATA'!R"&amp;$A82&amp;"C"&amp;CL$1,FALSE)</f>
        <v>#REF!</v>
      </c>
      <c r="CM82" s="313" t="e" cm="1">
        <f t="array" aca="1" ref="CM82" ca="1">INDIRECT("'"&amp;$A$1&amp;"_DATA'!R"&amp;$A82&amp;"C"&amp;CM$1,FALSE)</f>
        <v>#REF!</v>
      </c>
      <c r="CN82" s="310" t="e" cm="1">
        <f t="array" aca="1" ref="CN82" ca="1">INDIRECT("'"&amp;$A$1&amp;"_DATA'!R"&amp;$A82&amp;"C"&amp;CN$1,FALSE)</f>
        <v>#REF!</v>
      </c>
      <c r="CO82" s="262" t="e">
        <f t="shared" ca="1" si="71"/>
        <v>#REF!</v>
      </c>
      <c r="CP82" s="310" t="e" cm="1">
        <f t="array" aca="1" ref="CP82" ca="1">INDIRECT("'"&amp;$A$1&amp;"_DATA'!R"&amp;$A82&amp;"C"&amp;CP$1,FALSE)</f>
        <v>#REF!</v>
      </c>
      <c r="CQ82" s="269"/>
      <c r="CR82" s="332"/>
      <c r="CS82" s="345"/>
      <c r="CT82" s="340"/>
      <c r="CU82" s="345"/>
      <c r="CV82" s="332"/>
      <c r="CW82" s="345"/>
      <c r="CX82" s="240"/>
    </row>
    <row r="83" spans="1:102" ht="16.5" x14ac:dyDescent="0.15">
      <c r="A83" s="433">
        <v>64</v>
      </c>
      <c r="B83" s="1966"/>
      <c r="C83" s="259" t="s">
        <v>38</v>
      </c>
      <c r="D83" s="302" t="e" cm="1">
        <f t="array" aca="1" ref="D83" ca="1">INDIRECT("'"&amp;$A$1&amp;"_DATA'!R"&amp;$A83&amp;"C"&amp;D$1,FALSE)</f>
        <v>#REF!</v>
      </c>
      <c r="E83" s="260" t="e" cm="1">
        <f t="array" aca="1" ref="E83" ca="1">INDIRECT("'"&amp;$A$1&amp;"_DATA'!R"&amp;$A83&amp;"C"&amp;E$1,FALSE)</f>
        <v>#REF!</v>
      </c>
      <c r="F83" s="313" t="e" cm="1">
        <f t="array" aca="1" ref="F83" ca="1">INDIRECT("'"&amp;$A$1&amp;"_DATA'!R"&amp;$A83&amp;"C"&amp;F$1,FALSE)</f>
        <v>#REF!</v>
      </c>
      <c r="G83" s="310" t="e" cm="1">
        <f t="array" aca="1" ref="G83" ca="1">INDIRECT("'"&amp;$A$1&amp;"_DATA'!R"&amp;$A83&amp;"C"&amp;G$1,FALSE)</f>
        <v>#REF!</v>
      </c>
      <c r="H83" s="262" t="e">
        <f t="shared" ca="1" si="60"/>
        <v>#REF!</v>
      </c>
      <c r="I83" s="310" t="e" cm="1">
        <f t="array" aca="1" ref="I83" ca="1">INDIRECT("'"&amp;$A$1&amp;"_DATA'!R"&amp;$A83&amp;"C"&amp;I$1,FALSE)</f>
        <v>#REF!</v>
      </c>
      <c r="J83" s="263" t="e" cm="1">
        <f t="array" aca="1" ref="J83" ca="1">INDIRECT("'"&amp;$A$1&amp;"_DATA'!R"&amp;$A83&amp;"C"&amp;J$1,FALSE)</f>
        <v>#REF!</v>
      </c>
      <c r="K83" s="302" t="e" cm="1">
        <f t="array" aca="1" ref="K83" ca="1">INDIRECT("'"&amp;$A$1&amp;"_DATA'!R"&amp;$A83&amp;"C"&amp;K$1,FALSE)</f>
        <v>#REF!</v>
      </c>
      <c r="L83" s="260" t="e" cm="1">
        <f t="array" aca="1" ref="L83" ca="1">INDIRECT("'"&amp;$A$1&amp;"_DATA'!R"&amp;$A83&amp;"C"&amp;L$1,FALSE)</f>
        <v>#REF!</v>
      </c>
      <c r="M83" s="313" t="e" cm="1">
        <f t="array" aca="1" ref="M83" ca="1">INDIRECT("'"&amp;$A$1&amp;"_DATA'!R"&amp;$A83&amp;"C"&amp;M$1,FALSE)</f>
        <v>#REF!</v>
      </c>
      <c r="N83" s="310" t="e" cm="1">
        <f t="array" aca="1" ref="N83" ca="1">INDIRECT("'"&amp;$A$1&amp;"_DATA'!R"&amp;$A83&amp;"C"&amp;N$1,FALSE)</f>
        <v>#REF!</v>
      </c>
      <c r="O83" s="262" t="e">
        <f t="shared" ca="1" si="61"/>
        <v>#REF!</v>
      </c>
      <c r="P83" s="310" t="e" cm="1">
        <f t="array" aca="1" ref="P83" ca="1">INDIRECT("'"&amp;$A$1&amp;"_DATA'!R"&amp;$A83&amp;"C"&amp;P$1,FALSE)</f>
        <v>#REF!</v>
      </c>
      <c r="Q83" s="263" t="e" cm="1">
        <f t="array" aca="1" ref="Q83" ca="1">INDIRECT("'"&amp;$A$1&amp;"_DATA'!R"&amp;$A83&amp;"C"&amp;Q$1,FALSE)</f>
        <v>#REF!</v>
      </c>
      <c r="R83" s="302" t="e" cm="1">
        <f t="array" aca="1" ref="R83" ca="1">INDIRECT("'"&amp;$A$1&amp;"_DATA'!R"&amp;$A83&amp;"C"&amp;R$1,FALSE)</f>
        <v>#REF!</v>
      </c>
      <c r="S83" s="260" t="e" cm="1">
        <f t="array" aca="1" ref="S83" ca="1">INDIRECT("'"&amp;$A$1&amp;"_DATA'!R"&amp;$A83&amp;"C"&amp;S$1,FALSE)</f>
        <v>#REF!</v>
      </c>
      <c r="T83" s="313" t="e" cm="1">
        <f t="array" aca="1" ref="T83" ca="1">INDIRECT("'"&amp;$A$1&amp;"_DATA'!R"&amp;$A83&amp;"C"&amp;T$1,FALSE)</f>
        <v>#REF!</v>
      </c>
      <c r="U83" s="310" t="e" cm="1">
        <f t="array" aca="1" ref="U83" ca="1">INDIRECT("'"&amp;$A$1&amp;"_DATA'!R"&amp;$A83&amp;"C"&amp;U$1,FALSE)</f>
        <v>#REF!</v>
      </c>
      <c r="V83" s="262" t="e">
        <f t="shared" ca="1" si="62"/>
        <v>#REF!</v>
      </c>
      <c r="W83" s="310" t="e" cm="1">
        <f t="array" aca="1" ref="W83" ca="1">INDIRECT("'"&amp;$A$1&amp;"_DATA'!R"&amp;$A83&amp;"C"&amp;W$1,FALSE)</f>
        <v>#REF!</v>
      </c>
      <c r="X83" s="269"/>
      <c r="Y83" s="1953" t="s">
        <v>148</v>
      </c>
      <c r="Z83" s="1954"/>
      <c r="AA83" s="324" t="e" cm="1">
        <f t="array" aca="1" ref="AA83" ca="1">INDIRECT("'"&amp;$A$1&amp;"_DATA'!R"&amp;$A83&amp;"C"&amp;AA$1,FALSE)</f>
        <v>#REF!</v>
      </c>
      <c r="AB83" s="260" t="e" cm="1">
        <f t="array" aca="1" ref="AB83" ca="1">INDIRECT("'"&amp;$A$1&amp;"_DATA'!R"&amp;$A83&amp;"C"&amp;AB$1,FALSE)</f>
        <v>#REF!</v>
      </c>
      <c r="AC83" s="313" t="e" cm="1">
        <f t="array" aca="1" ref="AC83" ca="1">INDIRECT("'"&amp;$A$1&amp;"_DATA'!R"&amp;$A83&amp;"C"&amp;AC$1,FALSE)</f>
        <v>#REF!</v>
      </c>
      <c r="AD83" s="310" t="e" cm="1">
        <f t="array" aca="1" ref="AD83" ca="1">INDIRECT("'"&amp;$A$1&amp;"_DATA'!R"&amp;$A83&amp;"C"&amp;AD$1,FALSE)</f>
        <v>#REF!</v>
      </c>
      <c r="AE83" s="262" t="e">
        <f t="shared" ca="1" si="63"/>
        <v>#REF!</v>
      </c>
      <c r="AF83" s="310" t="e" cm="1">
        <f t="array" aca="1" ref="AF83" ca="1">INDIRECT("'"&amp;$A$1&amp;"_DATA'!R"&amp;$A83&amp;"C"&amp;AF$1,FALSE)</f>
        <v>#REF!</v>
      </c>
      <c r="AG83" s="263" t="e" cm="1">
        <f t="array" aca="1" ref="AG83" ca="1">INDIRECT("'"&amp;$A$1&amp;"_DATA'!R"&amp;$A83&amp;"C"&amp;AG$1,FALSE)</f>
        <v>#REF!</v>
      </c>
      <c r="AH83" s="302" t="e" cm="1">
        <f t="array" aca="1" ref="AH83" ca="1">INDIRECT("'"&amp;$A$1&amp;"_DATA'!R"&amp;$A83&amp;"C"&amp;AH$1,FALSE)</f>
        <v>#REF!</v>
      </c>
      <c r="AI83" s="260" t="e" cm="1">
        <f t="array" aca="1" ref="AI83" ca="1">INDIRECT("'"&amp;$A$1&amp;"_DATA'!R"&amp;$A83&amp;"C"&amp;AI$1,FALSE)</f>
        <v>#REF!</v>
      </c>
      <c r="AJ83" s="313" t="e" cm="1">
        <f t="array" aca="1" ref="AJ83" ca="1">INDIRECT("'"&amp;$A$1&amp;"_DATA'!R"&amp;$A83&amp;"C"&amp;AJ$1,FALSE)</f>
        <v>#REF!</v>
      </c>
      <c r="AK83" s="310" t="e" cm="1">
        <f t="array" aca="1" ref="AK83" ca="1">INDIRECT("'"&amp;$A$1&amp;"_DATA'!R"&amp;$A83&amp;"C"&amp;AK$1,FALSE)</f>
        <v>#REF!</v>
      </c>
      <c r="AL83" s="262" t="e">
        <f t="shared" ca="1" si="64"/>
        <v>#REF!</v>
      </c>
      <c r="AM83" s="310" t="e" cm="1">
        <f t="array" aca="1" ref="AM83" ca="1">INDIRECT("'"&amp;$A$1&amp;"_DATA'!R"&amp;$A83&amp;"C"&amp;AM$1,FALSE)</f>
        <v>#REF!</v>
      </c>
      <c r="AN83" s="263" t="e" cm="1">
        <f t="array" aca="1" ref="AN83" ca="1">INDIRECT("'"&amp;$A$1&amp;"_DATA'!R"&amp;$A83&amp;"C"&amp;AN$1,FALSE)</f>
        <v>#REF!</v>
      </c>
      <c r="AO83" s="302" t="e" cm="1">
        <f t="array" aca="1" ref="AO83" ca="1">INDIRECT("'"&amp;$A$1&amp;"_DATA'!R"&amp;$A83&amp;"C"&amp;AO$1,FALSE)</f>
        <v>#REF!</v>
      </c>
      <c r="AP83" s="260" t="e" cm="1">
        <f t="array" aca="1" ref="AP83" ca="1">INDIRECT("'"&amp;$A$1&amp;"_DATA'!R"&amp;$A83&amp;"C"&amp;AP$1,FALSE)</f>
        <v>#REF!</v>
      </c>
      <c r="AQ83" s="313" t="e" cm="1">
        <f t="array" aca="1" ref="AQ83" ca="1">INDIRECT("'"&amp;$A$1&amp;"_DATA'!R"&amp;$A83&amp;"C"&amp;AQ$1,FALSE)</f>
        <v>#REF!</v>
      </c>
      <c r="AR83" s="310" t="e" cm="1">
        <f t="array" aca="1" ref="AR83" ca="1">INDIRECT("'"&amp;$A$1&amp;"_DATA'!R"&amp;$A83&amp;"C"&amp;AR$1,FALSE)</f>
        <v>#REF!</v>
      </c>
      <c r="AS83" s="262" t="e">
        <f t="shared" ca="1" si="65"/>
        <v>#REF!</v>
      </c>
      <c r="AT83" s="310" t="e" cm="1">
        <f t="array" aca="1" ref="AT83" ca="1">INDIRECT("'"&amp;$A$1&amp;"_DATA'!R"&amp;$A83&amp;"C"&amp;AT$1,FALSE)</f>
        <v>#REF!</v>
      </c>
      <c r="AU83" s="269"/>
      <c r="AV83" s="1953" t="s">
        <v>148</v>
      </c>
      <c r="AW83" s="1954"/>
      <c r="AX83" s="1952" t="s">
        <v>148</v>
      </c>
      <c r="AY83" s="1948"/>
      <c r="AZ83" s="302" t="e" cm="1">
        <f t="array" aca="1" ref="AZ83" ca="1">INDIRECT("'"&amp;$A$1&amp;"_DATA'!R"&amp;$A83&amp;"C"&amp;AZ$1,FALSE)</f>
        <v>#REF!</v>
      </c>
      <c r="BA83" s="260" t="e" cm="1">
        <f t="array" aca="1" ref="BA83" ca="1">INDIRECT("'"&amp;$A$1&amp;"_DATA'!R"&amp;$A83&amp;"C"&amp;BA$1,FALSE)</f>
        <v>#REF!</v>
      </c>
      <c r="BB83" s="313" t="e" cm="1">
        <f t="array" aca="1" ref="BB83" ca="1">INDIRECT("'"&amp;$A$1&amp;"_DATA'!R"&amp;$A83&amp;"C"&amp;BB$1,FALSE)</f>
        <v>#REF!</v>
      </c>
      <c r="BC83" s="310" t="e" cm="1">
        <f t="array" aca="1" ref="BC83" ca="1">INDIRECT("'"&amp;$A$1&amp;"_DATA'!R"&amp;$A83&amp;"C"&amp;BC$1,FALSE)</f>
        <v>#REF!</v>
      </c>
      <c r="BD83" s="262" t="e">
        <f t="shared" ca="1" si="66"/>
        <v>#REF!</v>
      </c>
      <c r="BE83" s="310" t="e" cm="1">
        <f t="array" aca="1" ref="BE83" ca="1">INDIRECT("'"&amp;$A$1&amp;"_DATA'!R"&amp;$A83&amp;"C"&amp;BE$1,FALSE)</f>
        <v>#REF!</v>
      </c>
      <c r="BF83" s="263" t="e" cm="1">
        <f t="array" aca="1" ref="BF83" ca="1">INDIRECT("'"&amp;$A$1&amp;"_DATA'!R"&amp;$A83&amp;"C"&amp;BF$1,FALSE)</f>
        <v>#REF!</v>
      </c>
      <c r="BG83" s="302" t="e" cm="1">
        <f t="array" aca="1" ref="BG83" ca="1">INDIRECT("'"&amp;$A$1&amp;"_DATA'!R"&amp;$A83&amp;"C"&amp;BG$1,FALSE)</f>
        <v>#REF!</v>
      </c>
      <c r="BH83" s="260" t="e" cm="1">
        <f t="array" aca="1" ref="BH83" ca="1">INDIRECT("'"&amp;$A$1&amp;"_DATA'!R"&amp;$A83&amp;"C"&amp;BH$1,FALSE)</f>
        <v>#REF!</v>
      </c>
      <c r="BI83" s="313" t="e" cm="1">
        <f t="array" aca="1" ref="BI83" ca="1">INDIRECT("'"&amp;$A$1&amp;"_DATA'!R"&amp;$A83&amp;"C"&amp;BI$1,FALSE)</f>
        <v>#REF!</v>
      </c>
      <c r="BJ83" s="310" t="e" cm="1">
        <f t="array" aca="1" ref="BJ83" ca="1">INDIRECT("'"&amp;$A$1&amp;"_DATA'!R"&amp;$A83&amp;"C"&amp;BJ$1,FALSE)</f>
        <v>#REF!</v>
      </c>
      <c r="BK83" s="262" t="e">
        <f t="shared" ca="1" si="67"/>
        <v>#REF!</v>
      </c>
      <c r="BL83" s="310" t="e" cm="1">
        <f t="array" aca="1" ref="BL83" ca="1">INDIRECT("'"&amp;$A$1&amp;"_DATA'!R"&amp;$A83&amp;"C"&amp;BL$1,FALSE)</f>
        <v>#REF!</v>
      </c>
      <c r="BM83" s="263" t="e" cm="1">
        <f t="array" aca="1" ref="BM83" ca="1">INDIRECT("'"&amp;$A$1&amp;"_DATA'!R"&amp;$A83&amp;"C"&amp;BM$1,FALSE)</f>
        <v>#REF!</v>
      </c>
      <c r="BN83" s="302" t="e" cm="1">
        <f t="array" aca="1" ref="BN83" ca="1">INDIRECT("'"&amp;$A$1&amp;"_DATA'!R"&amp;$A83&amp;"C"&amp;BN$1,FALSE)</f>
        <v>#REF!</v>
      </c>
      <c r="BO83" s="260" t="e" cm="1">
        <f t="array" aca="1" ref="BO83" ca="1">INDIRECT("'"&amp;$A$1&amp;"_DATA'!R"&amp;$A83&amp;"C"&amp;BO$1,FALSE)</f>
        <v>#REF!</v>
      </c>
      <c r="BP83" s="313" t="e" cm="1">
        <f t="array" aca="1" ref="BP83" ca="1">INDIRECT("'"&amp;$A$1&amp;"_DATA'!R"&amp;$A83&amp;"C"&amp;BP$1,FALSE)</f>
        <v>#REF!</v>
      </c>
      <c r="BQ83" s="310" t="e" cm="1">
        <f t="array" aca="1" ref="BQ83" ca="1">INDIRECT("'"&amp;$A$1&amp;"_DATA'!R"&amp;$A83&amp;"C"&amp;BQ$1,FALSE)</f>
        <v>#REF!</v>
      </c>
      <c r="BR83" s="262" t="e">
        <f t="shared" ca="1" si="68"/>
        <v>#REF!</v>
      </c>
      <c r="BS83" s="310" t="e" cm="1">
        <f t="array" aca="1" ref="BS83" ca="1">INDIRECT("'"&amp;$A$1&amp;"_DATA'!R"&amp;$A83&amp;"C"&amp;BS$1,FALSE)</f>
        <v>#REF!</v>
      </c>
      <c r="BT83" s="269"/>
      <c r="BU83" s="1953" t="s">
        <v>148</v>
      </c>
      <c r="BV83" s="1954"/>
      <c r="BW83" s="302" t="e" cm="1">
        <f t="array" aca="1" ref="BW83" ca="1">INDIRECT("'"&amp;$A$1&amp;"_DATA'!R"&amp;$A83&amp;"C"&amp;BW$1,FALSE)</f>
        <v>#REF!</v>
      </c>
      <c r="BX83" s="260" t="e" cm="1">
        <f t="array" aca="1" ref="BX83" ca="1">INDIRECT("'"&amp;$A$1&amp;"_DATA'!R"&amp;$A83&amp;"C"&amp;BX$1,FALSE)</f>
        <v>#REF!</v>
      </c>
      <c r="BY83" s="313" t="e" cm="1">
        <f t="array" aca="1" ref="BY83" ca="1">INDIRECT("'"&amp;$A$1&amp;"_DATA'!R"&amp;$A83&amp;"C"&amp;BY$1,FALSE)</f>
        <v>#REF!</v>
      </c>
      <c r="BZ83" s="310" t="e" cm="1">
        <f t="array" aca="1" ref="BZ83" ca="1">INDIRECT("'"&amp;$A$1&amp;"_DATA'!R"&amp;$A83&amp;"C"&amp;BZ$1,FALSE)</f>
        <v>#REF!</v>
      </c>
      <c r="CA83" s="262" t="e">
        <f t="shared" ca="1" si="69"/>
        <v>#REF!</v>
      </c>
      <c r="CB83" s="310" t="e" cm="1">
        <f t="array" aca="1" ref="CB83" ca="1">INDIRECT("'"&amp;$A$1&amp;"_DATA'!R"&amp;$A83&amp;"C"&amp;CB$1,FALSE)</f>
        <v>#REF!</v>
      </c>
      <c r="CC83" s="263" t="e" cm="1">
        <f t="array" aca="1" ref="CC83" ca="1">INDIRECT("'"&amp;$A$1&amp;"_DATA'!R"&amp;$A83&amp;"C"&amp;CC$1,FALSE)</f>
        <v>#REF!</v>
      </c>
      <c r="CD83" s="302" t="e" cm="1">
        <f t="array" aca="1" ref="CD83" ca="1">INDIRECT("'"&amp;$A$1&amp;"_DATA'!R"&amp;$A83&amp;"C"&amp;CD$1,FALSE)</f>
        <v>#REF!</v>
      </c>
      <c r="CE83" s="260" t="e" cm="1">
        <f t="array" aca="1" ref="CE83" ca="1">INDIRECT("'"&amp;$A$1&amp;"_DATA'!R"&amp;$A83&amp;"C"&amp;CE$1,FALSE)</f>
        <v>#REF!</v>
      </c>
      <c r="CF83" s="313" t="e" cm="1">
        <f t="array" aca="1" ref="CF83" ca="1">INDIRECT("'"&amp;$A$1&amp;"_DATA'!R"&amp;$A83&amp;"C"&amp;CF$1,FALSE)</f>
        <v>#REF!</v>
      </c>
      <c r="CG83" s="310" t="e" cm="1">
        <f t="array" aca="1" ref="CG83" ca="1">INDIRECT("'"&amp;$A$1&amp;"_DATA'!R"&amp;$A83&amp;"C"&amp;CG$1,FALSE)</f>
        <v>#REF!</v>
      </c>
      <c r="CH83" s="262" t="e">
        <f t="shared" ca="1" si="70"/>
        <v>#REF!</v>
      </c>
      <c r="CI83" s="310" t="e" cm="1">
        <f t="array" aca="1" ref="CI83" ca="1">INDIRECT("'"&amp;$A$1&amp;"_DATA'!R"&amp;$A83&amp;"C"&amp;CI$1,FALSE)</f>
        <v>#REF!</v>
      </c>
      <c r="CJ83" s="263" t="e" cm="1">
        <f t="array" aca="1" ref="CJ83" ca="1">INDIRECT("'"&amp;$A$1&amp;"_DATA'!R"&amp;$A83&amp;"C"&amp;CJ$1,FALSE)</f>
        <v>#REF!</v>
      </c>
      <c r="CK83" s="302" t="e" cm="1">
        <f t="array" aca="1" ref="CK83" ca="1">INDIRECT("'"&amp;$A$1&amp;"_DATA'!R"&amp;$A83&amp;"C"&amp;CK$1,FALSE)</f>
        <v>#REF!</v>
      </c>
      <c r="CL83" s="260" t="e" cm="1">
        <f t="array" aca="1" ref="CL83" ca="1">INDIRECT("'"&amp;$A$1&amp;"_DATA'!R"&amp;$A83&amp;"C"&amp;CL$1,FALSE)</f>
        <v>#REF!</v>
      </c>
      <c r="CM83" s="313" t="e" cm="1">
        <f t="array" aca="1" ref="CM83" ca="1">INDIRECT("'"&amp;$A$1&amp;"_DATA'!R"&amp;$A83&amp;"C"&amp;CM$1,FALSE)</f>
        <v>#REF!</v>
      </c>
      <c r="CN83" s="310" t="e" cm="1">
        <f t="array" aca="1" ref="CN83" ca="1">INDIRECT("'"&amp;$A$1&amp;"_DATA'!R"&amp;$A83&amp;"C"&amp;CN$1,FALSE)</f>
        <v>#REF!</v>
      </c>
      <c r="CO83" s="262" t="e">
        <f t="shared" ca="1" si="71"/>
        <v>#REF!</v>
      </c>
      <c r="CP83" s="310" t="e" cm="1">
        <f t="array" aca="1" ref="CP83" ca="1">INDIRECT("'"&amp;$A$1&amp;"_DATA'!R"&amp;$A83&amp;"C"&amp;CP$1,FALSE)</f>
        <v>#REF!</v>
      </c>
      <c r="CQ83" s="269"/>
      <c r="CR83" s="1953" t="s">
        <v>148</v>
      </c>
      <c r="CS83" s="1954"/>
      <c r="CT83" s="1952" t="s">
        <v>148</v>
      </c>
      <c r="CU83" s="1948"/>
      <c r="CV83" s="1945" t="s">
        <v>148</v>
      </c>
      <c r="CW83" s="1946"/>
      <c r="CX83" s="240"/>
    </row>
    <row r="84" spans="1:102" ht="16.5" x14ac:dyDescent="0.15">
      <c r="A84" s="433">
        <v>65</v>
      </c>
      <c r="B84" s="1966"/>
      <c r="C84" s="259" t="s">
        <v>39</v>
      </c>
      <c r="D84" s="304" t="e" cm="1">
        <f t="array" aca="1" ref="D84" ca="1">INDIRECT("'"&amp;$A$1&amp;"_DATA'!R"&amp;$A84&amp;"C"&amp;D$1,FALSE)</f>
        <v>#REF!</v>
      </c>
      <c r="E84" s="316" t="e" cm="1">
        <f t="array" aca="1" ref="E84" ca="1">INDIRECT("'"&amp;$A$1&amp;"_DATA'!R"&amp;$A84&amp;"C"&amp;E$1,FALSE)</f>
        <v>#REF!</v>
      </c>
      <c r="F84" s="314" t="e" cm="1">
        <f t="array" aca="1" ref="F84" ca="1">INDIRECT("'"&amp;$A$1&amp;"_DATA'!R"&amp;$A84&amp;"C"&amp;F$1,FALSE)</f>
        <v>#REF!</v>
      </c>
      <c r="G84" s="311" t="e" cm="1">
        <f t="array" aca="1" ref="G84" ca="1">INDIRECT("'"&amp;$A$1&amp;"_DATA'!R"&amp;$A84&amp;"C"&amp;G$1,FALSE)</f>
        <v>#REF!</v>
      </c>
      <c r="H84" s="262" t="e">
        <f t="shared" ca="1" si="60"/>
        <v>#REF!</v>
      </c>
      <c r="I84" s="310" t="e" cm="1">
        <f t="array" aca="1" ref="I84" ca="1">INDIRECT("'"&amp;$A$1&amp;"_DATA'!R"&amp;$A84&amp;"C"&amp;I$1,FALSE)</f>
        <v>#REF!</v>
      </c>
      <c r="J84" s="317" t="e" cm="1">
        <f t="array" aca="1" ref="J84" ca="1">INDIRECT("'"&amp;$A$1&amp;"_DATA'!R"&amp;$A84&amp;"C"&amp;J$1,FALSE)</f>
        <v>#REF!</v>
      </c>
      <c r="K84" s="304" t="e" cm="1">
        <f t="array" aca="1" ref="K84" ca="1">INDIRECT("'"&amp;$A$1&amp;"_DATA'!R"&amp;$A84&amp;"C"&amp;K$1,FALSE)</f>
        <v>#REF!</v>
      </c>
      <c r="L84" s="316" t="e" cm="1">
        <f t="array" aca="1" ref="L84" ca="1">INDIRECT("'"&amp;$A$1&amp;"_DATA'!R"&amp;$A84&amp;"C"&amp;L$1,FALSE)</f>
        <v>#REF!</v>
      </c>
      <c r="M84" s="314" t="e" cm="1">
        <f t="array" aca="1" ref="M84" ca="1">INDIRECT("'"&amp;$A$1&amp;"_DATA'!R"&amp;$A84&amp;"C"&amp;M$1,FALSE)</f>
        <v>#REF!</v>
      </c>
      <c r="N84" s="311" t="e" cm="1">
        <f t="array" aca="1" ref="N84" ca="1">INDIRECT("'"&amp;$A$1&amp;"_DATA'!R"&amp;$A84&amp;"C"&amp;N$1,FALSE)</f>
        <v>#REF!</v>
      </c>
      <c r="O84" s="262" t="e">
        <f t="shared" ca="1" si="61"/>
        <v>#REF!</v>
      </c>
      <c r="P84" s="310" t="e" cm="1">
        <f t="array" aca="1" ref="P84" ca="1">INDIRECT("'"&amp;$A$1&amp;"_DATA'!R"&amp;$A84&amp;"C"&amp;P$1,FALSE)</f>
        <v>#REF!</v>
      </c>
      <c r="Q84" s="317" t="e" cm="1">
        <f t="array" aca="1" ref="Q84" ca="1">INDIRECT("'"&amp;$A$1&amp;"_DATA'!R"&amp;$A84&amp;"C"&amp;Q$1,FALSE)</f>
        <v>#REF!</v>
      </c>
      <c r="R84" s="304" t="e" cm="1">
        <f t="array" aca="1" ref="R84" ca="1">INDIRECT("'"&amp;$A$1&amp;"_DATA'!R"&amp;$A84&amp;"C"&amp;R$1,FALSE)</f>
        <v>#REF!</v>
      </c>
      <c r="S84" s="316" t="e" cm="1">
        <f t="array" aca="1" ref="S84" ca="1">INDIRECT("'"&amp;$A$1&amp;"_DATA'!R"&amp;$A84&amp;"C"&amp;S$1,FALSE)</f>
        <v>#REF!</v>
      </c>
      <c r="T84" s="314" t="e" cm="1">
        <f t="array" aca="1" ref="T84" ca="1">INDIRECT("'"&amp;$A$1&amp;"_DATA'!R"&amp;$A84&amp;"C"&amp;T$1,FALSE)</f>
        <v>#REF!</v>
      </c>
      <c r="U84" s="311" t="e" cm="1">
        <f t="array" aca="1" ref="U84" ca="1">INDIRECT("'"&amp;$A$1&amp;"_DATA'!R"&amp;$A84&amp;"C"&amp;U$1,FALSE)</f>
        <v>#REF!</v>
      </c>
      <c r="V84" s="262" t="e">
        <f t="shared" ca="1" si="62"/>
        <v>#REF!</v>
      </c>
      <c r="W84" s="310" t="e" cm="1">
        <f t="array" aca="1" ref="W84" ca="1">INDIRECT("'"&amp;$A$1&amp;"_DATA'!R"&amp;$A84&amp;"C"&amp;W$1,FALSE)</f>
        <v>#REF!</v>
      </c>
      <c r="X84" s="269"/>
      <c r="Y84" s="321" t="s">
        <v>145</v>
      </c>
      <c r="Z84" s="342">
        <f ca="1">SUMIF(D$26:X$26,Y83,D89:X89)</f>
        <v>30</v>
      </c>
      <c r="AA84" s="325" t="e" cm="1">
        <f t="array" aca="1" ref="AA84" ca="1">INDIRECT("'"&amp;$A$1&amp;"_DATA'!R"&amp;$A84&amp;"C"&amp;AA$1,FALSE)</f>
        <v>#REF!</v>
      </c>
      <c r="AB84" s="316" t="e" cm="1">
        <f t="array" aca="1" ref="AB84" ca="1">INDIRECT("'"&amp;$A$1&amp;"_DATA'!R"&amp;$A84&amp;"C"&amp;AB$1,FALSE)</f>
        <v>#REF!</v>
      </c>
      <c r="AC84" s="314" t="e" cm="1">
        <f t="array" aca="1" ref="AC84" ca="1">INDIRECT("'"&amp;$A$1&amp;"_DATA'!R"&amp;$A84&amp;"C"&amp;AC$1,FALSE)</f>
        <v>#REF!</v>
      </c>
      <c r="AD84" s="311" t="e" cm="1">
        <f t="array" aca="1" ref="AD84" ca="1">INDIRECT("'"&amp;$A$1&amp;"_DATA'!R"&amp;$A84&amp;"C"&amp;AD$1,FALSE)</f>
        <v>#REF!</v>
      </c>
      <c r="AE84" s="262" t="e">
        <f t="shared" ca="1" si="63"/>
        <v>#REF!</v>
      </c>
      <c r="AF84" s="310" t="e" cm="1">
        <f t="array" aca="1" ref="AF84" ca="1">INDIRECT("'"&amp;$A$1&amp;"_DATA'!R"&amp;$A84&amp;"C"&amp;AF$1,FALSE)</f>
        <v>#REF!</v>
      </c>
      <c r="AG84" s="317" t="e" cm="1">
        <f t="array" aca="1" ref="AG84" ca="1">INDIRECT("'"&amp;$A$1&amp;"_DATA'!R"&amp;$A84&amp;"C"&amp;AG$1,FALSE)</f>
        <v>#REF!</v>
      </c>
      <c r="AH84" s="304" t="e" cm="1">
        <f t="array" aca="1" ref="AH84" ca="1">INDIRECT("'"&amp;$A$1&amp;"_DATA'!R"&amp;$A84&amp;"C"&amp;AH$1,FALSE)</f>
        <v>#REF!</v>
      </c>
      <c r="AI84" s="316" t="e" cm="1">
        <f t="array" aca="1" ref="AI84" ca="1">INDIRECT("'"&amp;$A$1&amp;"_DATA'!R"&amp;$A84&amp;"C"&amp;AI$1,FALSE)</f>
        <v>#REF!</v>
      </c>
      <c r="AJ84" s="314" t="e" cm="1">
        <f t="array" aca="1" ref="AJ84" ca="1">INDIRECT("'"&amp;$A$1&amp;"_DATA'!R"&amp;$A84&amp;"C"&amp;AJ$1,FALSE)</f>
        <v>#REF!</v>
      </c>
      <c r="AK84" s="311" t="e" cm="1">
        <f t="array" aca="1" ref="AK84" ca="1">INDIRECT("'"&amp;$A$1&amp;"_DATA'!R"&amp;$A84&amp;"C"&amp;AK$1,FALSE)</f>
        <v>#REF!</v>
      </c>
      <c r="AL84" s="262" t="e">
        <f t="shared" ca="1" si="64"/>
        <v>#REF!</v>
      </c>
      <c r="AM84" s="310" t="e" cm="1">
        <f t="array" aca="1" ref="AM84" ca="1">INDIRECT("'"&amp;$A$1&amp;"_DATA'!R"&amp;$A84&amp;"C"&amp;AM$1,FALSE)</f>
        <v>#REF!</v>
      </c>
      <c r="AN84" s="317" t="e" cm="1">
        <f t="array" aca="1" ref="AN84" ca="1">INDIRECT("'"&amp;$A$1&amp;"_DATA'!R"&amp;$A84&amp;"C"&amp;AN$1,FALSE)</f>
        <v>#REF!</v>
      </c>
      <c r="AO84" s="304" t="e" cm="1">
        <f t="array" aca="1" ref="AO84" ca="1">INDIRECT("'"&amp;$A$1&amp;"_DATA'!R"&amp;$A84&amp;"C"&amp;AO$1,FALSE)</f>
        <v>#REF!</v>
      </c>
      <c r="AP84" s="316" t="e" cm="1">
        <f t="array" aca="1" ref="AP84" ca="1">INDIRECT("'"&amp;$A$1&amp;"_DATA'!R"&amp;$A84&amp;"C"&amp;AP$1,FALSE)</f>
        <v>#REF!</v>
      </c>
      <c r="AQ84" s="314" t="e" cm="1">
        <f t="array" aca="1" ref="AQ84" ca="1">INDIRECT("'"&amp;$A$1&amp;"_DATA'!R"&amp;$A84&amp;"C"&amp;AQ$1,FALSE)</f>
        <v>#REF!</v>
      </c>
      <c r="AR84" s="311" t="e" cm="1">
        <f t="array" aca="1" ref="AR84" ca="1">INDIRECT("'"&amp;$A$1&amp;"_DATA'!R"&amp;$A84&amp;"C"&amp;AR$1,FALSE)</f>
        <v>#REF!</v>
      </c>
      <c r="AS84" s="262" t="e">
        <f t="shared" ca="1" si="65"/>
        <v>#REF!</v>
      </c>
      <c r="AT84" s="310" t="e" cm="1">
        <f t="array" aca="1" ref="AT84" ca="1">INDIRECT("'"&amp;$A$1&amp;"_DATA'!R"&amp;$A84&amp;"C"&amp;AT$1,FALSE)</f>
        <v>#REF!</v>
      </c>
      <c r="AU84" s="269"/>
      <c r="AV84" s="321" t="s">
        <v>145</v>
      </c>
      <c r="AW84" s="342">
        <f ca="1">SUMIF(AA$26:AU$26,AV83,AA89:AU89)</f>
        <v>30</v>
      </c>
      <c r="AX84" s="321" t="s">
        <v>145</v>
      </c>
      <c r="AY84" s="342">
        <f ca="1">Z84+AW84</f>
        <v>60</v>
      </c>
      <c r="AZ84" s="304" t="e" cm="1">
        <f t="array" aca="1" ref="AZ84" ca="1">INDIRECT("'"&amp;$A$1&amp;"_DATA'!R"&amp;$A84&amp;"C"&amp;AZ$1,FALSE)</f>
        <v>#REF!</v>
      </c>
      <c r="BA84" s="316" t="e" cm="1">
        <f t="array" aca="1" ref="BA84" ca="1">INDIRECT("'"&amp;$A$1&amp;"_DATA'!R"&amp;$A84&amp;"C"&amp;BA$1,FALSE)</f>
        <v>#REF!</v>
      </c>
      <c r="BB84" s="314" t="e" cm="1">
        <f t="array" aca="1" ref="BB84" ca="1">INDIRECT("'"&amp;$A$1&amp;"_DATA'!R"&amp;$A84&amp;"C"&amp;BB$1,FALSE)</f>
        <v>#REF!</v>
      </c>
      <c r="BC84" s="311" t="e" cm="1">
        <f t="array" aca="1" ref="BC84" ca="1">INDIRECT("'"&amp;$A$1&amp;"_DATA'!R"&amp;$A84&amp;"C"&amp;BC$1,FALSE)</f>
        <v>#REF!</v>
      </c>
      <c r="BD84" s="262" t="e">
        <f t="shared" ca="1" si="66"/>
        <v>#REF!</v>
      </c>
      <c r="BE84" s="310" t="e" cm="1">
        <f t="array" aca="1" ref="BE84" ca="1">INDIRECT("'"&amp;$A$1&amp;"_DATA'!R"&amp;$A84&amp;"C"&amp;BE$1,FALSE)</f>
        <v>#REF!</v>
      </c>
      <c r="BF84" s="317" t="e" cm="1">
        <f t="array" aca="1" ref="BF84" ca="1">INDIRECT("'"&amp;$A$1&amp;"_DATA'!R"&amp;$A84&amp;"C"&amp;BF$1,FALSE)</f>
        <v>#REF!</v>
      </c>
      <c r="BG84" s="304" t="e" cm="1">
        <f t="array" aca="1" ref="BG84" ca="1">INDIRECT("'"&amp;$A$1&amp;"_DATA'!R"&amp;$A84&amp;"C"&amp;BG$1,FALSE)</f>
        <v>#REF!</v>
      </c>
      <c r="BH84" s="316" t="e" cm="1">
        <f t="array" aca="1" ref="BH84" ca="1">INDIRECT("'"&amp;$A$1&amp;"_DATA'!R"&amp;$A84&amp;"C"&amp;BH$1,FALSE)</f>
        <v>#REF!</v>
      </c>
      <c r="BI84" s="314" t="e" cm="1">
        <f t="array" aca="1" ref="BI84" ca="1">INDIRECT("'"&amp;$A$1&amp;"_DATA'!R"&amp;$A84&amp;"C"&amp;BI$1,FALSE)</f>
        <v>#REF!</v>
      </c>
      <c r="BJ84" s="311" t="e" cm="1">
        <f t="array" aca="1" ref="BJ84" ca="1">INDIRECT("'"&amp;$A$1&amp;"_DATA'!R"&amp;$A84&amp;"C"&amp;BJ$1,FALSE)</f>
        <v>#REF!</v>
      </c>
      <c r="BK84" s="262" t="e">
        <f t="shared" ca="1" si="67"/>
        <v>#REF!</v>
      </c>
      <c r="BL84" s="310" t="e" cm="1">
        <f t="array" aca="1" ref="BL84" ca="1">INDIRECT("'"&amp;$A$1&amp;"_DATA'!R"&amp;$A84&amp;"C"&amp;BL$1,FALSE)</f>
        <v>#REF!</v>
      </c>
      <c r="BM84" s="317" t="e" cm="1">
        <f t="array" aca="1" ref="BM84" ca="1">INDIRECT("'"&amp;$A$1&amp;"_DATA'!R"&amp;$A84&amp;"C"&amp;BM$1,FALSE)</f>
        <v>#REF!</v>
      </c>
      <c r="BN84" s="304" t="e" cm="1">
        <f t="array" aca="1" ref="BN84" ca="1">INDIRECT("'"&amp;$A$1&amp;"_DATA'!R"&amp;$A84&amp;"C"&amp;BN$1,FALSE)</f>
        <v>#REF!</v>
      </c>
      <c r="BO84" s="316" t="e" cm="1">
        <f t="array" aca="1" ref="BO84" ca="1">INDIRECT("'"&amp;$A$1&amp;"_DATA'!R"&amp;$A84&amp;"C"&amp;BO$1,FALSE)</f>
        <v>#REF!</v>
      </c>
      <c r="BP84" s="314" t="e" cm="1">
        <f t="array" aca="1" ref="BP84" ca="1">INDIRECT("'"&amp;$A$1&amp;"_DATA'!R"&amp;$A84&amp;"C"&amp;BP$1,FALSE)</f>
        <v>#REF!</v>
      </c>
      <c r="BQ84" s="311" t="e" cm="1">
        <f t="array" aca="1" ref="BQ84" ca="1">INDIRECT("'"&amp;$A$1&amp;"_DATA'!R"&amp;$A84&amp;"C"&amp;BQ$1,FALSE)</f>
        <v>#REF!</v>
      </c>
      <c r="BR84" s="262" t="e">
        <f t="shared" ca="1" si="68"/>
        <v>#REF!</v>
      </c>
      <c r="BS84" s="310" t="e" cm="1">
        <f t="array" aca="1" ref="BS84" ca="1">INDIRECT("'"&amp;$A$1&amp;"_DATA'!R"&amp;$A84&amp;"C"&amp;BS$1,FALSE)</f>
        <v>#REF!</v>
      </c>
      <c r="BT84" s="269"/>
      <c r="BU84" s="321" t="s">
        <v>145</v>
      </c>
      <c r="BV84" s="342">
        <f ca="1">SUMIF(AZ$26:BT$26,BU83,AZ89:BT89)</f>
        <v>30</v>
      </c>
      <c r="BW84" s="304" t="e" cm="1">
        <f t="array" aca="1" ref="BW84" ca="1">INDIRECT("'"&amp;$A$1&amp;"_DATA'!R"&amp;$A84&amp;"C"&amp;BW$1,FALSE)</f>
        <v>#REF!</v>
      </c>
      <c r="BX84" s="316" t="e" cm="1">
        <f t="array" aca="1" ref="BX84" ca="1">INDIRECT("'"&amp;$A$1&amp;"_DATA'!R"&amp;$A84&amp;"C"&amp;BX$1,FALSE)</f>
        <v>#REF!</v>
      </c>
      <c r="BY84" s="314" t="e" cm="1">
        <f t="array" aca="1" ref="BY84" ca="1">INDIRECT("'"&amp;$A$1&amp;"_DATA'!R"&amp;$A84&amp;"C"&amp;BY$1,FALSE)</f>
        <v>#REF!</v>
      </c>
      <c r="BZ84" s="311" t="e" cm="1">
        <f t="array" aca="1" ref="BZ84" ca="1">INDIRECT("'"&amp;$A$1&amp;"_DATA'!R"&amp;$A84&amp;"C"&amp;BZ$1,FALSE)</f>
        <v>#REF!</v>
      </c>
      <c r="CA84" s="262" t="e">
        <f t="shared" ca="1" si="69"/>
        <v>#REF!</v>
      </c>
      <c r="CB84" s="310" t="e" cm="1">
        <f t="array" aca="1" ref="CB84" ca="1">INDIRECT("'"&amp;$A$1&amp;"_DATA'!R"&amp;$A84&amp;"C"&amp;CB$1,FALSE)</f>
        <v>#REF!</v>
      </c>
      <c r="CC84" s="317" t="e" cm="1">
        <f t="array" aca="1" ref="CC84" ca="1">INDIRECT("'"&amp;$A$1&amp;"_DATA'!R"&amp;$A84&amp;"C"&amp;CC$1,FALSE)</f>
        <v>#REF!</v>
      </c>
      <c r="CD84" s="304" t="e" cm="1">
        <f t="array" aca="1" ref="CD84" ca="1">INDIRECT("'"&amp;$A$1&amp;"_DATA'!R"&amp;$A84&amp;"C"&amp;CD$1,FALSE)</f>
        <v>#REF!</v>
      </c>
      <c r="CE84" s="316" t="e" cm="1">
        <f t="array" aca="1" ref="CE84" ca="1">INDIRECT("'"&amp;$A$1&amp;"_DATA'!R"&amp;$A84&amp;"C"&amp;CE$1,FALSE)</f>
        <v>#REF!</v>
      </c>
      <c r="CF84" s="314" t="e" cm="1">
        <f t="array" aca="1" ref="CF84" ca="1">INDIRECT("'"&amp;$A$1&amp;"_DATA'!R"&amp;$A84&amp;"C"&amp;CF$1,FALSE)</f>
        <v>#REF!</v>
      </c>
      <c r="CG84" s="311" t="e" cm="1">
        <f t="array" aca="1" ref="CG84" ca="1">INDIRECT("'"&amp;$A$1&amp;"_DATA'!R"&amp;$A84&amp;"C"&amp;CG$1,FALSE)</f>
        <v>#REF!</v>
      </c>
      <c r="CH84" s="262" t="e">
        <f t="shared" ca="1" si="70"/>
        <v>#REF!</v>
      </c>
      <c r="CI84" s="310" t="e" cm="1">
        <f t="array" aca="1" ref="CI84" ca="1">INDIRECT("'"&amp;$A$1&amp;"_DATA'!R"&amp;$A84&amp;"C"&amp;CI$1,FALSE)</f>
        <v>#REF!</v>
      </c>
      <c r="CJ84" s="317" t="e" cm="1">
        <f t="array" aca="1" ref="CJ84" ca="1">INDIRECT("'"&amp;$A$1&amp;"_DATA'!R"&amp;$A84&amp;"C"&amp;CJ$1,FALSE)</f>
        <v>#REF!</v>
      </c>
      <c r="CK84" s="304" t="e" cm="1">
        <f t="array" aca="1" ref="CK84" ca="1">INDIRECT("'"&amp;$A$1&amp;"_DATA'!R"&amp;$A84&amp;"C"&amp;CK$1,FALSE)</f>
        <v>#REF!</v>
      </c>
      <c r="CL84" s="316" t="e" cm="1">
        <f t="array" aca="1" ref="CL84" ca="1">INDIRECT("'"&amp;$A$1&amp;"_DATA'!R"&amp;$A84&amp;"C"&amp;CL$1,FALSE)</f>
        <v>#REF!</v>
      </c>
      <c r="CM84" s="314" t="e" cm="1">
        <f t="array" aca="1" ref="CM84" ca="1">INDIRECT("'"&amp;$A$1&amp;"_DATA'!R"&amp;$A84&amp;"C"&amp;CM$1,FALSE)</f>
        <v>#REF!</v>
      </c>
      <c r="CN84" s="311" t="e" cm="1">
        <f t="array" aca="1" ref="CN84" ca="1">INDIRECT("'"&amp;$A$1&amp;"_DATA'!R"&amp;$A84&amp;"C"&amp;CN$1,FALSE)</f>
        <v>#REF!</v>
      </c>
      <c r="CO84" s="262" t="e">
        <f t="shared" ca="1" si="71"/>
        <v>#REF!</v>
      </c>
      <c r="CP84" s="310" t="e" cm="1">
        <f t="array" aca="1" ref="CP84" ca="1">INDIRECT("'"&amp;$A$1&amp;"_DATA'!R"&amp;$A84&amp;"C"&amp;CP$1,FALSE)</f>
        <v>#REF!</v>
      </c>
      <c r="CQ84" s="269"/>
      <c r="CR84" s="321" t="s">
        <v>145</v>
      </c>
      <c r="CS84" s="342">
        <f ca="1">SUMIF(BW$26:CQ$26,CR83,BW89:CQ89)</f>
        <v>30</v>
      </c>
      <c r="CT84" s="321" t="s">
        <v>145</v>
      </c>
      <c r="CU84" s="342">
        <f ca="1">BV84+CS84</f>
        <v>60</v>
      </c>
      <c r="CV84" s="321" t="s">
        <v>145</v>
      </c>
      <c r="CW84" s="342">
        <f ca="1">AY84+CU84</f>
        <v>120</v>
      </c>
      <c r="CX84" s="240"/>
    </row>
    <row r="85" spans="1:102" ht="16.5" x14ac:dyDescent="0.15">
      <c r="A85" s="433">
        <v>66</v>
      </c>
      <c r="B85" s="1966"/>
      <c r="C85" s="259" t="s">
        <v>40</v>
      </c>
      <c r="D85" s="304" t="e" cm="1">
        <f t="array" aca="1" ref="D85" ca="1">INDIRECT("'"&amp;$A$1&amp;"_DATA'!R"&amp;$A85&amp;"C"&amp;D$1,FALSE)</f>
        <v>#REF!</v>
      </c>
      <c r="E85" s="316" t="e" cm="1">
        <f t="array" aca="1" ref="E85" ca="1">INDIRECT("'"&amp;$A$1&amp;"_DATA'!R"&amp;$A85&amp;"C"&amp;E$1,FALSE)</f>
        <v>#REF!</v>
      </c>
      <c r="F85" s="314" t="e" cm="1">
        <f t="array" aca="1" ref="F85" ca="1">INDIRECT("'"&amp;$A$1&amp;"_DATA'!R"&amp;$A85&amp;"C"&amp;F$1,FALSE)</f>
        <v>#REF!</v>
      </c>
      <c r="G85" s="311" t="e" cm="1">
        <f t="array" aca="1" ref="G85" ca="1">INDIRECT("'"&amp;$A$1&amp;"_DATA'!R"&amp;$A85&amp;"C"&amp;G$1,FALSE)</f>
        <v>#REF!</v>
      </c>
      <c r="H85" s="262" t="e">
        <f t="shared" ca="1" si="60"/>
        <v>#REF!</v>
      </c>
      <c r="I85" s="310" t="e" cm="1">
        <f t="array" aca="1" ref="I85" ca="1">INDIRECT("'"&amp;$A$1&amp;"_DATA'!R"&amp;$A85&amp;"C"&amp;I$1,FALSE)</f>
        <v>#REF!</v>
      </c>
      <c r="J85" s="317" t="e" cm="1">
        <f t="array" aca="1" ref="J85" ca="1">INDIRECT("'"&amp;$A$1&amp;"_DATA'!R"&amp;$A85&amp;"C"&amp;J$1,FALSE)</f>
        <v>#REF!</v>
      </c>
      <c r="K85" s="304" t="e" cm="1">
        <f t="array" aca="1" ref="K85" ca="1">INDIRECT("'"&amp;$A$1&amp;"_DATA'!R"&amp;$A85&amp;"C"&amp;K$1,FALSE)</f>
        <v>#REF!</v>
      </c>
      <c r="L85" s="316" t="e" cm="1">
        <f t="array" aca="1" ref="L85" ca="1">INDIRECT("'"&amp;$A$1&amp;"_DATA'!R"&amp;$A85&amp;"C"&amp;L$1,FALSE)</f>
        <v>#REF!</v>
      </c>
      <c r="M85" s="314" t="e" cm="1">
        <f t="array" aca="1" ref="M85" ca="1">INDIRECT("'"&amp;$A$1&amp;"_DATA'!R"&amp;$A85&amp;"C"&amp;M$1,FALSE)</f>
        <v>#REF!</v>
      </c>
      <c r="N85" s="311" t="e" cm="1">
        <f t="array" aca="1" ref="N85" ca="1">INDIRECT("'"&amp;$A$1&amp;"_DATA'!R"&amp;$A85&amp;"C"&amp;N$1,FALSE)</f>
        <v>#REF!</v>
      </c>
      <c r="O85" s="262" t="e">
        <f t="shared" ca="1" si="61"/>
        <v>#REF!</v>
      </c>
      <c r="P85" s="310" t="e" cm="1">
        <f t="array" aca="1" ref="P85" ca="1">INDIRECT("'"&amp;$A$1&amp;"_DATA'!R"&amp;$A85&amp;"C"&amp;P$1,FALSE)</f>
        <v>#REF!</v>
      </c>
      <c r="Q85" s="317" t="e" cm="1">
        <f t="array" aca="1" ref="Q85" ca="1">INDIRECT("'"&amp;$A$1&amp;"_DATA'!R"&amp;$A85&amp;"C"&amp;Q$1,FALSE)</f>
        <v>#REF!</v>
      </c>
      <c r="R85" s="304" t="e" cm="1">
        <f t="array" aca="1" ref="R85" ca="1">INDIRECT("'"&amp;$A$1&amp;"_DATA'!R"&amp;$A85&amp;"C"&amp;R$1,FALSE)</f>
        <v>#REF!</v>
      </c>
      <c r="S85" s="316" t="e" cm="1">
        <f t="array" aca="1" ref="S85" ca="1">INDIRECT("'"&amp;$A$1&amp;"_DATA'!R"&amp;$A85&amp;"C"&amp;S$1,FALSE)</f>
        <v>#REF!</v>
      </c>
      <c r="T85" s="314" t="e" cm="1">
        <f t="array" aca="1" ref="T85" ca="1">INDIRECT("'"&amp;$A$1&amp;"_DATA'!R"&amp;$A85&amp;"C"&amp;T$1,FALSE)</f>
        <v>#REF!</v>
      </c>
      <c r="U85" s="311" t="e" cm="1">
        <f t="array" aca="1" ref="U85" ca="1">INDIRECT("'"&amp;$A$1&amp;"_DATA'!R"&amp;$A85&amp;"C"&amp;U$1,FALSE)</f>
        <v>#REF!</v>
      </c>
      <c r="V85" s="262" t="e">
        <f t="shared" ca="1" si="62"/>
        <v>#REF!</v>
      </c>
      <c r="W85" s="310" t="e" cm="1">
        <f t="array" aca="1" ref="W85" ca="1">INDIRECT("'"&amp;$A$1&amp;"_DATA'!R"&amp;$A85&amp;"C"&amp;W$1,FALSE)</f>
        <v>#REF!</v>
      </c>
      <c r="X85" s="269"/>
      <c r="Y85" s="322" t="s">
        <v>146</v>
      </c>
      <c r="Z85" s="343">
        <f ca="1">SUMIF(D$26:X$26,Y83,D90:X90)</f>
        <v>30</v>
      </c>
      <c r="AA85" s="325" t="e" cm="1">
        <f t="array" aca="1" ref="AA85" ca="1">INDIRECT("'"&amp;$A$1&amp;"_DATA'!R"&amp;$A85&amp;"C"&amp;AA$1,FALSE)</f>
        <v>#REF!</v>
      </c>
      <c r="AB85" s="316" t="e" cm="1">
        <f t="array" aca="1" ref="AB85" ca="1">INDIRECT("'"&amp;$A$1&amp;"_DATA'!R"&amp;$A85&amp;"C"&amp;AB$1,FALSE)</f>
        <v>#REF!</v>
      </c>
      <c r="AC85" s="314" t="e" cm="1">
        <f t="array" aca="1" ref="AC85" ca="1">INDIRECT("'"&amp;$A$1&amp;"_DATA'!R"&amp;$A85&amp;"C"&amp;AC$1,FALSE)</f>
        <v>#REF!</v>
      </c>
      <c r="AD85" s="311" t="e" cm="1">
        <f t="array" aca="1" ref="AD85" ca="1">INDIRECT("'"&amp;$A$1&amp;"_DATA'!R"&amp;$A85&amp;"C"&amp;AD$1,FALSE)</f>
        <v>#REF!</v>
      </c>
      <c r="AE85" s="262" t="e">
        <f t="shared" ca="1" si="63"/>
        <v>#REF!</v>
      </c>
      <c r="AF85" s="310" t="e" cm="1">
        <f t="array" aca="1" ref="AF85" ca="1">INDIRECT("'"&amp;$A$1&amp;"_DATA'!R"&amp;$A85&amp;"C"&amp;AF$1,FALSE)</f>
        <v>#REF!</v>
      </c>
      <c r="AG85" s="317" t="e" cm="1">
        <f t="array" aca="1" ref="AG85" ca="1">INDIRECT("'"&amp;$A$1&amp;"_DATA'!R"&amp;$A85&amp;"C"&amp;AG$1,FALSE)</f>
        <v>#REF!</v>
      </c>
      <c r="AH85" s="304" t="e" cm="1">
        <f t="array" aca="1" ref="AH85" ca="1">INDIRECT("'"&amp;$A$1&amp;"_DATA'!R"&amp;$A85&amp;"C"&amp;AH$1,FALSE)</f>
        <v>#REF!</v>
      </c>
      <c r="AI85" s="316" t="e" cm="1">
        <f t="array" aca="1" ref="AI85" ca="1">INDIRECT("'"&amp;$A$1&amp;"_DATA'!R"&amp;$A85&amp;"C"&amp;AI$1,FALSE)</f>
        <v>#REF!</v>
      </c>
      <c r="AJ85" s="314" t="e" cm="1">
        <f t="array" aca="1" ref="AJ85" ca="1">INDIRECT("'"&amp;$A$1&amp;"_DATA'!R"&amp;$A85&amp;"C"&amp;AJ$1,FALSE)</f>
        <v>#REF!</v>
      </c>
      <c r="AK85" s="311" t="e" cm="1">
        <f t="array" aca="1" ref="AK85" ca="1">INDIRECT("'"&amp;$A$1&amp;"_DATA'!R"&amp;$A85&amp;"C"&amp;AK$1,FALSE)</f>
        <v>#REF!</v>
      </c>
      <c r="AL85" s="262" t="e">
        <f t="shared" ca="1" si="64"/>
        <v>#REF!</v>
      </c>
      <c r="AM85" s="310" t="e" cm="1">
        <f t="array" aca="1" ref="AM85" ca="1">INDIRECT("'"&amp;$A$1&amp;"_DATA'!R"&amp;$A85&amp;"C"&amp;AM$1,FALSE)</f>
        <v>#REF!</v>
      </c>
      <c r="AN85" s="317" t="e" cm="1">
        <f t="array" aca="1" ref="AN85" ca="1">INDIRECT("'"&amp;$A$1&amp;"_DATA'!R"&amp;$A85&amp;"C"&amp;AN$1,FALSE)</f>
        <v>#REF!</v>
      </c>
      <c r="AO85" s="304" t="e" cm="1">
        <f t="array" aca="1" ref="AO85" ca="1">INDIRECT("'"&amp;$A$1&amp;"_DATA'!R"&amp;$A85&amp;"C"&amp;AO$1,FALSE)</f>
        <v>#REF!</v>
      </c>
      <c r="AP85" s="316" t="e" cm="1">
        <f t="array" aca="1" ref="AP85" ca="1">INDIRECT("'"&amp;$A$1&amp;"_DATA'!R"&amp;$A85&amp;"C"&amp;AP$1,FALSE)</f>
        <v>#REF!</v>
      </c>
      <c r="AQ85" s="314" t="e" cm="1">
        <f t="array" aca="1" ref="AQ85" ca="1">INDIRECT("'"&amp;$A$1&amp;"_DATA'!R"&amp;$A85&amp;"C"&amp;AQ$1,FALSE)</f>
        <v>#REF!</v>
      </c>
      <c r="AR85" s="311" t="e" cm="1">
        <f t="array" aca="1" ref="AR85" ca="1">INDIRECT("'"&amp;$A$1&amp;"_DATA'!R"&amp;$A85&amp;"C"&amp;AR$1,FALSE)</f>
        <v>#REF!</v>
      </c>
      <c r="AS85" s="262" t="e">
        <f t="shared" ca="1" si="65"/>
        <v>#REF!</v>
      </c>
      <c r="AT85" s="310" t="e" cm="1">
        <f t="array" aca="1" ref="AT85" ca="1">INDIRECT("'"&amp;$A$1&amp;"_DATA'!R"&amp;$A85&amp;"C"&amp;AT$1,FALSE)</f>
        <v>#REF!</v>
      </c>
      <c r="AU85" s="269"/>
      <c r="AV85" s="322" t="s">
        <v>146</v>
      </c>
      <c r="AW85" s="343">
        <f ca="1">SUMIF(AA$26:AU$26,AV83,AA90:AU90)</f>
        <v>30</v>
      </c>
      <c r="AX85" s="322" t="s">
        <v>146</v>
      </c>
      <c r="AY85" s="343">
        <f ca="1">Z85+AW85</f>
        <v>60</v>
      </c>
      <c r="AZ85" s="304" t="e" cm="1">
        <f t="array" aca="1" ref="AZ85" ca="1">INDIRECT("'"&amp;$A$1&amp;"_DATA'!R"&amp;$A85&amp;"C"&amp;AZ$1,FALSE)</f>
        <v>#REF!</v>
      </c>
      <c r="BA85" s="316" t="e" cm="1">
        <f t="array" aca="1" ref="BA85" ca="1">INDIRECT("'"&amp;$A$1&amp;"_DATA'!R"&amp;$A85&amp;"C"&amp;BA$1,FALSE)</f>
        <v>#REF!</v>
      </c>
      <c r="BB85" s="314" t="e" cm="1">
        <f t="array" aca="1" ref="BB85" ca="1">INDIRECT("'"&amp;$A$1&amp;"_DATA'!R"&amp;$A85&amp;"C"&amp;BB$1,FALSE)</f>
        <v>#REF!</v>
      </c>
      <c r="BC85" s="311" t="e" cm="1">
        <f t="array" aca="1" ref="BC85" ca="1">INDIRECT("'"&amp;$A$1&amp;"_DATA'!R"&amp;$A85&amp;"C"&amp;BC$1,FALSE)</f>
        <v>#REF!</v>
      </c>
      <c r="BD85" s="262" t="e">
        <f t="shared" ca="1" si="66"/>
        <v>#REF!</v>
      </c>
      <c r="BE85" s="310" t="e" cm="1">
        <f t="array" aca="1" ref="BE85" ca="1">INDIRECT("'"&amp;$A$1&amp;"_DATA'!R"&amp;$A85&amp;"C"&amp;BE$1,FALSE)</f>
        <v>#REF!</v>
      </c>
      <c r="BF85" s="317" t="e" cm="1">
        <f t="array" aca="1" ref="BF85" ca="1">INDIRECT("'"&amp;$A$1&amp;"_DATA'!R"&amp;$A85&amp;"C"&amp;BF$1,FALSE)</f>
        <v>#REF!</v>
      </c>
      <c r="BG85" s="304" t="e" cm="1">
        <f t="array" aca="1" ref="BG85" ca="1">INDIRECT("'"&amp;$A$1&amp;"_DATA'!R"&amp;$A85&amp;"C"&amp;BG$1,FALSE)</f>
        <v>#REF!</v>
      </c>
      <c r="BH85" s="316" t="e" cm="1">
        <f t="array" aca="1" ref="BH85" ca="1">INDIRECT("'"&amp;$A$1&amp;"_DATA'!R"&amp;$A85&amp;"C"&amp;BH$1,FALSE)</f>
        <v>#REF!</v>
      </c>
      <c r="BI85" s="314" t="e" cm="1">
        <f t="array" aca="1" ref="BI85" ca="1">INDIRECT("'"&amp;$A$1&amp;"_DATA'!R"&amp;$A85&amp;"C"&amp;BI$1,FALSE)</f>
        <v>#REF!</v>
      </c>
      <c r="BJ85" s="311" t="e" cm="1">
        <f t="array" aca="1" ref="BJ85" ca="1">INDIRECT("'"&amp;$A$1&amp;"_DATA'!R"&amp;$A85&amp;"C"&amp;BJ$1,FALSE)</f>
        <v>#REF!</v>
      </c>
      <c r="BK85" s="262" t="e">
        <f t="shared" ca="1" si="67"/>
        <v>#REF!</v>
      </c>
      <c r="BL85" s="310" t="e" cm="1">
        <f t="array" aca="1" ref="BL85" ca="1">INDIRECT("'"&amp;$A$1&amp;"_DATA'!R"&amp;$A85&amp;"C"&amp;BL$1,FALSE)</f>
        <v>#REF!</v>
      </c>
      <c r="BM85" s="317" t="e" cm="1">
        <f t="array" aca="1" ref="BM85" ca="1">INDIRECT("'"&amp;$A$1&amp;"_DATA'!R"&amp;$A85&amp;"C"&amp;BM$1,FALSE)</f>
        <v>#REF!</v>
      </c>
      <c r="BN85" s="304" t="e" cm="1">
        <f t="array" aca="1" ref="BN85" ca="1">INDIRECT("'"&amp;$A$1&amp;"_DATA'!R"&amp;$A85&amp;"C"&amp;BN$1,FALSE)</f>
        <v>#REF!</v>
      </c>
      <c r="BO85" s="316" t="e" cm="1">
        <f t="array" aca="1" ref="BO85" ca="1">INDIRECT("'"&amp;$A$1&amp;"_DATA'!R"&amp;$A85&amp;"C"&amp;BO$1,FALSE)</f>
        <v>#REF!</v>
      </c>
      <c r="BP85" s="314" t="e" cm="1">
        <f t="array" aca="1" ref="BP85" ca="1">INDIRECT("'"&amp;$A$1&amp;"_DATA'!R"&amp;$A85&amp;"C"&amp;BP$1,FALSE)</f>
        <v>#REF!</v>
      </c>
      <c r="BQ85" s="311" t="e" cm="1">
        <f t="array" aca="1" ref="BQ85" ca="1">INDIRECT("'"&amp;$A$1&amp;"_DATA'!R"&amp;$A85&amp;"C"&amp;BQ$1,FALSE)</f>
        <v>#REF!</v>
      </c>
      <c r="BR85" s="262" t="e">
        <f t="shared" ca="1" si="68"/>
        <v>#REF!</v>
      </c>
      <c r="BS85" s="310" t="e" cm="1">
        <f t="array" aca="1" ref="BS85" ca="1">INDIRECT("'"&amp;$A$1&amp;"_DATA'!R"&amp;$A85&amp;"C"&amp;BS$1,FALSE)</f>
        <v>#REF!</v>
      </c>
      <c r="BT85" s="269"/>
      <c r="BU85" s="322" t="s">
        <v>146</v>
      </c>
      <c r="BV85" s="343">
        <f ca="1">SUMIF(AZ$26:BT$26,BU83,AZ90:BT90)</f>
        <v>30</v>
      </c>
      <c r="BW85" s="304" t="e" cm="1">
        <f t="array" aca="1" ref="BW85" ca="1">INDIRECT("'"&amp;$A$1&amp;"_DATA'!R"&amp;$A85&amp;"C"&amp;BW$1,FALSE)</f>
        <v>#REF!</v>
      </c>
      <c r="BX85" s="316" t="e" cm="1">
        <f t="array" aca="1" ref="BX85" ca="1">INDIRECT("'"&amp;$A$1&amp;"_DATA'!R"&amp;$A85&amp;"C"&amp;BX$1,FALSE)</f>
        <v>#REF!</v>
      </c>
      <c r="BY85" s="314" t="e" cm="1">
        <f t="array" aca="1" ref="BY85" ca="1">INDIRECT("'"&amp;$A$1&amp;"_DATA'!R"&amp;$A85&amp;"C"&amp;BY$1,FALSE)</f>
        <v>#REF!</v>
      </c>
      <c r="BZ85" s="311" t="e" cm="1">
        <f t="array" aca="1" ref="BZ85" ca="1">INDIRECT("'"&amp;$A$1&amp;"_DATA'!R"&amp;$A85&amp;"C"&amp;BZ$1,FALSE)</f>
        <v>#REF!</v>
      </c>
      <c r="CA85" s="262" t="e">
        <f t="shared" ca="1" si="69"/>
        <v>#REF!</v>
      </c>
      <c r="CB85" s="310" t="e" cm="1">
        <f t="array" aca="1" ref="CB85" ca="1">INDIRECT("'"&amp;$A$1&amp;"_DATA'!R"&amp;$A85&amp;"C"&amp;CB$1,FALSE)</f>
        <v>#REF!</v>
      </c>
      <c r="CC85" s="317" t="e" cm="1">
        <f t="array" aca="1" ref="CC85" ca="1">INDIRECT("'"&amp;$A$1&amp;"_DATA'!R"&amp;$A85&amp;"C"&amp;CC$1,FALSE)</f>
        <v>#REF!</v>
      </c>
      <c r="CD85" s="304" t="e" cm="1">
        <f t="array" aca="1" ref="CD85" ca="1">INDIRECT("'"&amp;$A$1&amp;"_DATA'!R"&amp;$A85&amp;"C"&amp;CD$1,FALSE)</f>
        <v>#REF!</v>
      </c>
      <c r="CE85" s="316" t="e" cm="1">
        <f t="array" aca="1" ref="CE85" ca="1">INDIRECT("'"&amp;$A$1&amp;"_DATA'!R"&amp;$A85&amp;"C"&amp;CE$1,FALSE)</f>
        <v>#REF!</v>
      </c>
      <c r="CF85" s="314" t="e" cm="1">
        <f t="array" aca="1" ref="CF85" ca="1">INDIRECT("'"&amp;$A$1&amp;"_DATA'!R"&amp;$A85&amp;"C"&amp;CF$1,FALSE)</f>
        <v>#REF!</v>
      </c>
      <c r="CG85" s="311" t="e" cm="1">
        <f t="array" aca="1" ref="CG85" ca="1">INDIRECT("'"&amp;$A$1&amp;"_DATA'!R"&amp;$A85&amp;"C"&amp;CG$1,FALSE)</f>
        <v>#REF!</v>
      </c>
      <c r="CH85" s="262" t="e">
        <f t="shared" ca="1" si="70"/>
        <v>#REF!</v>
      </c>
      <c r="CI85" s="310" t="e" cm="1">
        <f t="array" aca="1" ref="CI85" ca="1">INDIRECT("'"&amp;$A$1&amp;"_DATA'!R"&amp;$A85&amp;"C"&amp;CI$1,FALSE)</f>
        <v>#REF!</v>
      </c>
      <c r="CJ85" s="317" t="e" cm="1">
        <f t="array" aca="1" ref="CJ85" ca="1">INDIRECT("'"&amp;$A$1&amp;"_DATA'!R"&amp;$A85&amp;"C"&amp;CJ$1,FALSE)</f>
        <v>#REF!</v>
      </c>
      <c r="CK85" s="304" t="e" cm="1">
        <f t="array" aca="1" ref="CK85" ca="1">INDIRECT("'"&amp;$A$1&amp;"_DATA'!R"&amp;$A85&amp;"C"&amp;CK$1,FALSE)</f>
        <v>#REF!</v>
      </c>
      <c r="CL85" s="316" t="e" cm="1">
        <f t="array" aca="1" ref="CL85" ca="1">INDIRECT("'"&amp;$A$1&amp;"_DATA'!R"&amp;$A85&amp;"C"&amp;CL$1,FALSE)</f>
        <v>#REF!</v>
      </c>
      <c r="CM85" s="314" t="e" cm="1">
        <f t="array" aca="1" ref="CM85" ca="1">INDIRECT("'"&amp;$A$1&amp;"_DATA'!R"&amp;$A85&amp;"C"&amp;CM$1,FALSE)</f>
        <v>#REF!</v>
      </c>
      <c r="CN85" s="311" t="e" cm="1">
        <f t="array" aca="1" ref="CN85" ca="1">INDIRECT("'"&amp;$A$1&amp;"_DATA'!R"&amp;$A85&amp;"C"&amp;CN$1,FALSE)</f>
        <v>#REF!</v>
      </c>
      <c r="CO85" s="262" t="e">
        <f t="shared" ca="1" si="71"/>
        <v>#REF!</v>
      </c>
      <c r="CP85" s="310" t="e" cm="1">
        <f t="array" aca="1" ref="CP85" ca="1">INDIRECT("'"&amp;$A$1&amp;"_DATA'!R"&amp;$A85&amp;"C"&amp;CP$1,FALSE)</f>
        <v>#REF!</v>
      </c>
      <c r="CQ85" s="269"/>
      <c r="CR85" s="322" t="s">
        <v>146</v>
      </c>
      <c r="CS85" s="343">
        <f ca="1">SUMIF(BW$26:CQ$26,CR83,BW90:CQ90)</f>
        <v>30</v>
      </c>
      <c r="CT85" s="322" t="s">
        <v>146</v>
      </c>
      <c r="CU85" s="343">
        <f ca="1">BV85+CS85</f>
        <v>60</v>
      </c>
      <c r="CV85" s="322" t="s">
        <v>146</v>
      </c>
      <c r="CW85" s="343">
        <f ca="1">AY85+CU85</f>
        <v>120</v>
      </c>
      <c r="CX85" s="240"/>
    </row>
    <row r="86" spans="1:102" ht="16.5" x14ac:dyDescent="0.15">
      <c r="A86" s="433">
        <v>67</v>
      </c>
      <c r="B86" s="1966"/>
      <c r="C86" s="259" t="s">
        <v>41</v>
      </c>
      <c r="D86" s="304" t="e" cm="1">
        <f t="array" aca="1" ref="D86" ca="1">INDIRECT("'"&amp;$A$1&amp;"_DATA'!R"&amp;$A86&amp;"C"&amp;D$1,FALSE)</f>
        <v>#REF!</v>
      </c>
      <c r="E86" s="316" t="e" cm="1">
        <f t="array" aca="1" ref="E86" ca="1">INDIRECT("'"&amp;$A$1&amp;"_DATA'!R"&amp;$A86&amp;"C"&amp;E$1,FALSE)</f>
        <v>#REF!</v>
      </c>
      <c r="F86" s="314" t="e" cm="1">
        <f t="array" aca="1" ref="F86" ca="1">INDIRECT("'"&amp;$A$1&amp;"_DATA'!R"&amp;$A86&amp;"C"&amp;F$1,FALSE)</f>
        <v>#REF!</v>
      </c>
      <c r="G86" s="311" t="e" cm="1">
        <f t="array" aca="1" ref="G86" ca="1">INDIRECT("'"&amp;$A$1&amp;"_DATA'!R"&amp;$A86&amp;"C"&amp;G$1,FALSE)</f>
        <v>#REF!</v>
      </c>
      <c r="H86" s="262" t="e">
        <f t="shared" ca="1" si="60"/>
        <v>#REF!</v>
      </c>
      <c r="I86" s="310" t="e" cm="1">
        <f t="array" aca="1" ref="I86" ca="1">INDIRECT("'"&amp;$A$1&amp;"_DATA'!R"&amp;$A86&amp;"C"&amp;I$1,FALSE)</f>
        <v>#REF!</v>
      </c>
      <c r="J86" s="317" t="e" cm="1">
        <f t="array" aca="1" ref="J86" ca="1">INDIRECT("'"&amp;$A$1&amp;"_DATA'!R"&amp;$A86&amp;"C"&amp;J$1,FALSE)</f>
        <v>#REF!</v>
      </c>
      <c r="K86" s="304" t="e" cm="1">
        <f t="array" aca="1" ref="K86" ca="1">INDIRECT("'"&amp;$A$1&amp;"_DATA'!R"&amp;$A86&amp;"C"&amp;K$1,FALSE)</f>
        <v>#REF!</v>
      </c>
      <c r="L86" s="316" t="e" cm="1">
        <f t="array" aca="1" ref="L86" ca="1">INDIRECT("'"&amp;$A$1&amp;"_DATA'!R"&amp;$A86&amp;"C"&amp;L$1,FALSE)</f>
        <v>#REF!</v>
      </c>
      <c r="M86" s="314" t="e" cm="1">
        <f t="array" aca="1" ref="M86" ca="1">INDIRECT("'"&amp;$A$1&amp;"_DATA'!R"&amp;$A86&amp;"C"&amp;M$1,FALSE)</f>
        <v>#REF!</v>
      </c>
      <c r="N86" s="311" t="e" cm="1">
        <f t="array" aca="1" ref="N86" ca="1">INDIRECT("'"&amp;$A$1&amp;"_DATA'!R"&amp;$A86&amp;"C"&amp;N$1,FALSE)</f>
        <v>#REF!</v>
      </c>
      <c r="O86" s="262" t="e">
        <f t="shared" ca="1" si="61"/>
        <v>#REF!</v>
      </c>
      <c r="P86" s="310" t="e" cm="1">
        <f t="array" aca="1" ref="P86" ca="1">INDIRECT("'"&amp;$A$1&amp;"_DATA'!R"&amp;$A86&amp;"C"&amp;P$1,FALSE)</f>
        <v>#REF!</v>
      </c>
      <c r="Q86" s="317" t="e" cm="1">
        <f t="array" aca="1" ref="Q86" ca="1">INDIRECT("'"&amp;$A$1&amp;"_DATA'!R"&amp;$A86&amp;"C"&amp;Q$1,FALSE)</f>
        <v>#REF!</v>
      </c>
      <c r="R86" s="304" t="e" cm="1">
        <f t="array" aca="1" ref="R86" ca="1">INDIRECT("'"&amp;$A$1&amp;"_DATA'!R"&amp;$A86&amp;"C"&amp;R$1,FALSE)</f>
        <v>#REF!</v>
      </c>
      <c r="S86" s="316" t="e" cm="1">
        <f t="array" aca="1" ref="S86" ca="1">INDIRECT("'"&amp;$A$1&amp;"_DATA'!R"&amp;$A86&amp;"C"&amp;S$1,FALSE)</f>
        <v>#REF!</v>
      </c>
      <c r="T86" s="314" t="e" cm="1">
        <f t="array" aca="1" ref="T86" ca="1">INDIRECT("'"&amp;$A$1&amp;"_DATA'!R"&amp;$A86&amp;"C"&amp;T$1,FALSE)</f>
        <v>#REF!</v>
      </c>
      <c r="U86" s="311" t="e" cm="1">
        <f t="array" aca="1" ref="U86" ca="1">INDIRECT("'"&amp;$A$1&amp;"_DATA'!R"&amp;$A86&amp;"C"&amp;U$1,FALSE)</f>
        <v>#REF!</v>
      </c>
      <c r="V86" s="262" t="e">
        <f t="shared" ca="1" si="62"/>
        <v>#REF!</v>
      </c>
      <c r="W86" s="310" t="e" cm="1">
        <f t="array" aca="1" ref="W86" ca="1">INDIRECT("'"&amp;$A$1&amp;"_DATA'!R"&amp;$A86&amp;"C"&amp;W$1,FALSE)</f>
        <v>#REF!</v>
      </c>
      <c r="X86" s="269"/>
      <c r="Y86" s="323" t="s">
        <v>143</v>
      </c>
      <c r="Z86" s="710">
        <f ca="1">ROUNDDOWN(Z85/Z84,4)</f>
        <v>1</v>
      </c>
      <c r="AA86" s="325" t="e" cm="1">
        <f t="array" aca="1" ref="AA86" ca="1">INDIRECT("'"&amp;$A$1&amp;"_DATA'!R"&amp;$A86&amp;"C"&amp;AA$1,FALSE)</f>
        <v>#REF!</v>
      </c>
      <c r="AB86" s="316" t="e" cm="1">
        <f t="array" aca="1" ref="AB86" ca="1">INDIRECT("'"&amp;$A$1&amp;"_DATA'!R"&amp;$A86&amp;"C"&amp;AB$1,FALSE)</f>
        <v>#REF!</v>
      </c>
      <c r="AC86" s="314" t="e" cm="1">
        <f t="array" aca="1" ref="AC86" ca="1">INDIRECT("'"&amp;$A$1&amp;"_DATA'!R"&amp;$A86&amp;"C"&amp;AC$1,FALSE)</f>
        <v>#REF!</v>
      </c>
      <c r="AD86" s="311" t="e" cm="1">
        <f t="array" aca="1" ref="AD86" ca="1">INDIRECT("'"&amp;$A$1&amp;"_DATA'!R"&amp;$A86&amp;"C"&amp;AD$1,FALSE)</f>
        <v>#REF!</v>
      </c>
      <c r="AE86" s="262" t="e">
        <f t="shared" ca="1" si="63"/>
        <v>#REF!</v>
      </c>
      <c r="AF86" s="310" t="e" cm="1">
        <f t="array" aca="1" ref="AF86" ca="1">INDIRECT("'"&amp;$A$1&amp;"_DATA'!R"&amp;$A86&amp;"C"&amp;AF$1,FALSE)</f>
        <v>#REF!</v>
      </c>
      <c r="AG86" s="317" t="e" cm="1">
        <f t="array" aca="1" ref="AG86" ca="1">INDIRECT("'"&amp;$A$1&amp;"_DATA'!R"&amp;$A86&amp;"C"&amp;AG$1,FALSE)</f>
        <v>#REF!</v>
      </c>
      <c r="AH86" s="304" t="e" cm="1">
        <f t="array" aca="1" ref="AH86" ca="1">INDIRECT("'"&amp;$A$1&amp;"_DATA'!R"&amp;$A86&amp;"C"&amp;AH$1,FALSE)</f>
        <v>#REF!</v>
      </c>
      <c r="AI86" s="316" t="e" cm="1">
        <f t="array" aca="1" ref="AI86" ca="1">INDIRECT("'"&amp;$A$1&amp;"_DATA'!R"&amp;$A86&amp;"C"&amp;AI$1,FALSE)</f>
        <v>#REF!</v>
      </c>
      <c r="AJ86" s="314" t="e" cm="1">
        <f t="array" aca="1" ref="AJ86" ca="1">INDIRECT("'"&amp;$A$1&amp;"_DATA'!R"&amp;$A86&amp;"C"&amp;AJ$1,FALSE)</f>
        <v>#REF!</v>
      </c>
      <c r="AK86" s="311" t="e" cm="1">
        <f t="array" aca="1" ref="AK86" ca="1">INDIRECT("'"&amp;$A$1&amp;"_DATA'!R"&amp;$A86&amp;"C"&amp;AK$1,FALSE)</f>
        <v>#REF!</v>
      </c>
      <c r="AL86" s="262" t="e">
        <f t="shared" ca="1" si="64"/>
        <v>#REF!</v>
      </c>
      <c r="AM86" s="310" t="e" cm="1">
        <f t="array" aca="1" ref="AM86" ca="1">INDIRECT("'"&amp;$A$1&amp;"_DATA'!R"&amp;$A86&amp;"C"&amp;AM$1,FALSE)</f>
        <v>#REF!</v>
      </c>
      <c r="AN86" s="317" t="e" cm="1">
        <f t="array" aca="1" ref="AN86" ca="1">INDIRECT("'"&amp;$A$1&amp;"_DATA'!R"&amp;$A86&amp;"C"&amp;AN$1,FALSE)</f>
        <v>#REF!</v>
      </c>
      <c r="AO86" s="304" t="e" cm="1">
        <f t="array" aca="1" ref="AO86" ca="1">INDIRECT("'"&amp;$A$1&amp;"_DATA'!R"&amp;$A86&amp;"C"&amp;AO$1,FALSE)</f>
        <v>#REF!</v>
      </c>
      <c r="AP86" s="316" t="e" cm="1">
        <f t="array" aca="1" ref="AP86" ca="1">INDIRECT("'"&amp;$A$1&amp;"_DATA'!R"&amp;$A86&amp;"C"&amp;AP$1,FALSE)</f>
        <v>#REF!</v>
      </c>
      <c r="AQ86" s="314" t="e" cm="1">
        <f t="array" aca="1" ref="AQ86" ca="1">INDIRECT("'"&amp;$A$1&amp;"_DATA'!R"&amp;$A86&amp;"C"&amp;AQ$1,FALSE)</f>
        <v>#REF!</v>
      </c>
      <c r="AR86" s="311" t="e" cm="1">
        <f t="array" aca="1" ref="AR86" ca="1">INDIRECT("'"&amp;$A$1&amp;"_DATA'!R"&amp;$A86&amp;"C"&amp;AR$1,FALSE)</f>
        <v>#REF!</v>
      </c>
      <c r="AS86" s="262" t="e">
        <f t="shared" ca="1" si="65"/>
        <v>#REF!</v>
      </c>
      <c r="AT86" s="310" t="e" cm="1">
        <f t="array" aca="1" ref="AT86" ca="1">INDIRECT("'"&amp;$A$1&amp;"_DATA'!R"&amp;$A86&amp;"C"&amp;AT$1,FALSE)</f>
        <v>#REF!</v>
      </c>
      <c r="AU86" s="269"/>
      <c r="AV86" s="323" t="s">
        <v>143</v>
      </c>
      <c r="AW86" s="710">
        <f ca="1">ROUNDDOWN(AW85/AW84,4)</f>
        <v>1</v>
      </c>
      <c r="AX86" s="323" t="s">
        <v>143</v>
      </c>
      <c r="AY86" s="710">
        <f ca="1">ROUNDDOWN(AY85/AY84,4)</f>
        <v>1</v>
      </c>
      <c r="AZ86" s="304" t="e" cm="1">
        <f t="array" aca="1" ref="AZ86" ca="1">INDIRECT("'"&amp;$A$1&amp;"_DATA'!R"&amp;$A86&amp;"C"&amp;AZ$1,FALSE)</f>
        <v>#REF!</v>
      </c>
      <c r="BA86" s="316" t="e" cm="1">
        <f t="array" aca="1" ref="BA86" ca="1">INDIRECT("'"&amp;$A$1&amp;"_DATA'!R"&amp;$A86&amp;"C"&amp;BA$1,FALSE)</f>
        <v>#REF!</v>
      </c>
      <c r="BB86" s="314" t="e" cm="1">
        <f t="array" aca="1" ref="BB86" ca="1">INDIRECT("'"&amp;$A$1&amp;"_DATA'!R"&amp;$A86&amp;"C"&amp;BB$1,FALSE)</f>
        <v>#REF!</v>
      </c>
      <c r="BC86" s="311" t="e" cm="1">
        <f t="array" aca="1" ref="BC86" ca="1">INDIRECT("'"&amp;$A$1&amp;"_DATA'!R"&amp;$A86&amp;"C"&amp;BC$1,FALSE)</f>
        <v>#REF!</v>
      </c>
      <c r="BD86" s="262" t="e">
        <f t="shared" ca="1" si="66"/>
        <v>#REF!</v>
      </c>
      <c r="BE86" s="310" t="e" cm="1">
        <f t="array" aca="1" ref="BE86" ca="1">INDIRECT("'"&amp;$A$1&amp;"_DATA'!R"&amp;$A86&amp;"C"&amp;BE$1,FALSE)</f>
        <v>#REF!</v>
      </c>
      <c r="BF86" s="317" t="e" cm="1">
        <f t="array" aca="1" ref="BF86" ca="1">INDIRECT("'"&amp;$A$1&amp;"_DATA'!R"&amp;$A86&amp;"C"&amp;BF$1,FALSE)</f>
        <v>#REF!</v>
      </c>
      <c r="BG86" s="304" t="e" cm="1">
        <f t="array" aca="1" ref="BG86" ca="1">INDIRECT("'"&amp;$A$1&amp;"_DATA'!R"&amp;$A86&amp;"C"&amp;BG$1,FALSE)</f>
        <v>#REF!</v>
      </c>
      <c r="BH86" s="316" t="e" cm="1">
        <f t="array" aca="1" ref="BH86" ca="1">INDIRECT("'"&amp;$A$1&amp;"_DATA'!R"&amp;$A86&amp;"C"&amp;BH$1,FALSE)</f>
        <v>#REF!</v>
      </c>
      <c r="BI86" s="314" t="e" cm="1">
        <f t="array" aca="1" ref="BI86" ca="1">INDIRECT("'"&amp;$A$1&amp;"_DATA'!R"&amp;$A86&amp;"C"&amp;BI$1,FALSE)</f>
        <v>#REF!</v>
      </c>
      <c r="BJ86" s="311" t="e" cm="1">
        <f t="array" aca="1" ref="BJ86" ca="1">INDIRECT("'"&amp;$A$1&amp;"_DATA'!R"&amp;$A86&amp;"C"&amp;BJ$1,FALSE)</f>
        <v>#REF!</v>
      </c>
      <c r="BK86" s="262" t="e">
        <f t="shared" ca="1" si="67"/>
        <v>#REF!</v>
      </c>
      <c r="BL86" s="310" t="e" cm="1">
        <f t="array" aca="1" ref="BL86" ca="1">INDIRECT("'"&amp;$A$1&amp;"_DATA'!R"&amp;$A86&amp;"C"&amp;BL$1,FALSE)</f>
        <v>#REF!</v>
      </c>
      <c r="BM86" s="317" t="e" cm="1">
        <f t="array" aca="1" ref="BM86" ca="1">INDIRECT("'"&amp;$A$1&amp;"_DATA'!R"&amp;$A86&amp;"C"&amp;BM$1,FALSE)</f>
        <v>#REF!</v>
      </c>
      <c r="BN86" s="304" t="e" cm="1">
        <f t="array" aca="1" ref="BN86" ca="1">INDIRECT("'"&amp;$A$1&amp;"_DATA'!R"&amp;$A86&amp;"C"&amp;BN$1,FALSE)</f>
        <v>#REF!</v>
      </c>
      <c r="BO86" s="316" t="e" cm="1">
        <f t="array" aca="1" ref="BO86" ca="1">INDIRECT("'"&amp;$A$1&amp;"_DATA'!R"&amp;$A86&amp;"C"&amp;BO$1,FALSE)</f>
        <v>#REF!</v>
      </c>
      <c r="BP86" s="314" t="e" cm="1">
        <f t="array" aca="1" ref="BP86" ca="1">INDIRECT("'"&amp;$A$1&amp;"_DATA'!R"&amp;$A86&amp;"C"&amp;BP$1,FALSE)</f>
        <v>#REF!</v>
      </c>
      <c r="BQ86" s="311" t="e" cm="1">
        <f t="array" aca="1" ref="BQ86" ca="1">INDIRECT("'"&amp;$A$1&amp;"_DATA'!R"&amp;$A86&amp;"C"&amp;BQ$1,FALSE)</f>
        <v>#REF!</v>
      </c>
      <c r="BR86" s="262" t="e">
        <f t="shared" ca="1" si="68"/>
        <v>#REF!</v>
      </c>
      <c r="BS86" s="310" t="e" cm="1">
        <f t="array" aca="1" ref="BS86" ca="1">INDIRECT("'"&amp;$A$1&amp;"_DATA'!R"&amp;$A86&amp;"C"&amp;BS$1,FALSE)</f>
        <v>#REF!</v>
      </c>
      <c r="BT86" s="269"/>
      <c r="BU86" s="323" t="s">
        <v>143</v>
      </c>
      <c r="BV86" s="710">
        <f ca="1">ROUNDDOWN(BV85/BV84,4)</f>
        <v>1</v>
      </c>
      <c r="BW86" s="304" t="e" cm="1">
        <f t="array" aca="1" ref="BW86" ca="1">INDIRECT("'"&amp;$A$1&amp;"_DATA'!R"&amp;$A86&amp;"C"&amp;BW$1,FALSE)</f>
        <v>#REF!</v>
      </c>
      <c r="BX86" s="316" t="e" cm="1">
        <f t="array" aca="1" ref="BX86" ca="1">INDIRECT("'"&amp;$A$1&amp;"_DATA'!R"&amp;$A86&amp;"C"&amp;BX$1,FALSE)</f>
        <v>#REF!</v>
      </c>
      <c r="BY86" s="314" t="e" cm="1">
        <f t="array" aca="1" ref="BY86" ca="1">INDIRECT("'"&amp;$A$1&amp;"_DATA'!R"&amp;$A86&amp;"C"&amp;BY$1,FALSE)</f>
        <v>#REF!</v>
      </c>
      <c r="BZ86" s="311" t="e" cm="1">
        <f t="array" aca="1" ref="BZ86" ca="1">INDIRECT("'"&amp;$A$1&amp;"_DATA'!R"&amp;$A86&amp;"C"&amp;BZ$1,FALSE)</f>
        <v>#REF!</v>
      </c>
      <c r="CA86" s="262" t="e">
        <f t="shared" ca="1" si="69"/>
        <v>#REF!</v>
      </c>
      <c r="CB86" s="310" t="e" cm="1">
        <f t="array" aca="1" ref="CB86" ca="1">INDIRECT("'"&amp;$A$1&amp;"_DATA'!R"&amp;$A86&amp;"C"&amp;CB$1,FALSE)</f>
        <v>#REF!</v>
      </c>
      <c r="CC86" s="317" t="e" cm="1">
        <f t="array" aca="1" ref="CC86" ca="1">INDIRECT("'"&amp;$A$1&amp;"_DATA'!R"&amp;$A86&amp;"C"&amp;CC$1,FALSE)</f>
        <v>#REF!</v>
      </c>
      <c r="CD86" s="304" t="e" cm="1">
        <f t="array" aca="1" ref="CD86" ca="1">INDIRECT("'"&amp;$A$1&amp;"_DATA'!R"&amp;$A86&amp;"C"&amp;CD$1,FALSE)</f>
        <v>#REF!</v>
      </c>
      <c r="CE86" s="316" t="e" cm="1">
        <f t="array" aca="1" ref="CE86" ca="1">INDIRECT("'"&amp;$A$1&amp;"_DATA'!R"&amp;$A86&amp;"C"&amp;CE$1,FALSE)</f>
        <v>#REF!</v>
      </c>
      <c r="CF86" s="314" t="e" cm="1">
        <f t="array" aca="1" ref="CF86" ca="1">INDIRECT("'"&amp;$A$1&amp;"_DATA'!R"&amp;$A86&amp;"C"&amp;CF$1,FALSE)</f>
        <v>#REF!</v>
      </c>
      <c r="CG86" s="311" t="e" cm="1">
        <f t="array" aca="1" ref="CG86" ca="1">INDIRECT("'"&amp;$A$1&amp;"_DATA'!R"&amp;$A86&amp;"C"&amp;CG$1,FALSE)</f>
        <v>#REF!</v>
      </c>
      <c r="CH86" s="262" t="e">
        <f t="shared" ca="1" si="70"/>
        <v>#REF!</v>
      </c>
      <c r="CI86" s="310" t="e" cm="1">
        <f t="array" aca="1" ref="CI86" ca="1">INDIRECT("'"&amp;$A$1&amp;"_DATA'!R"&amp;$A86&amp;"C"&amp;CI$1,FALSE)</f>
        <v>#REF!</v>
      </c>
      <c r="CJ86" s="317" t="e" cm="1">
        <f t="array" aca="1" ref="CJ86" ca="1">INDIRECT("'"&amp;$A$1&amp;"_DATA'!R"&amp;$A86&amp;"C"&amp;CJ$1,FALSE)</f>
        <v>#REF!</v>
      </c>
      <c r="CK86" s="304" t="e" cm="1">
        <f t="array" aca="1" ref="CK86" ca="1">INDIRECT("'"&amp;$A$1&amp;"_DATA'!R"&amp;$A86&amp;"C"&amp;CK$1,FALSE)</f>
        <v>#REF!</v>
      </c>
      <c r="CL86" s="316" t="e" cm="1">
        <f t="array" aca="1" ref="CL86" ca="1">INDIRECT("'"&amp;$A$1&amp;"_DATA'!R"&amp;$A86&amp;"C"&amp;CL$1,FALSE)</f>
        <v>#REF!</v>
      </c>
      <c r="CM86" s="314" t="e" cm="1">
        <f t="array" aca="1" ref="CM86" ca="1">INDIRECT("'"&amp;$A$1&amp;"_DATA'!R"&amp;$A86&amp;"C"&amp;CM$1,FALSE)</f>
        <v>#REF!</v>
      </c>
      <c r="CN86" s="311" t="e" cm="1">
        <f t="array" aca="1" ref="CN86" ca="1">INDIRECT("'"&amp;$A$1&amp;"_DATA'!R"&amp;$A86&amp;"C"&amp;CN$1,FALSE)</f>
        <v>#REF!</v>
      </c>
      <c r="CO86" s="262" t="e">
        <f t="shared" ca="1" si="71"/>
        <v>#REF!</v>
      </c>
      <c r="CP86" s="310" t="e" cm="1">
        <f t="array" aca="1" ref="CP86" ca="1">INDIRECT("'"&amp;$A$1&amp;"_DATA'!R"&amp;$A86&amp;"C"&amp;CP$1,FALSE)</f>
        <v>#REF!</v>
      </c>
      <c r="CQ86" s="269"/>
      <c r="CR86" s="323" t="s">
        <v>143</v>
      </c>
      <c r="CS86" s="710">
        <f ca="1">ROUNDDOWN(CS85/CS84,4)</f>
        <v>1</v>
      </c>
      <c r="CT86" s="323" t="s">
        <v>143</v>
      </c>
      <c r="CU86" s="710">
        <f ca="1">ROUNDDOWN(CU85/CU84,4)</f>
        <v>1</v>
      </c>
      <c r="CV86" s="323" t="s">
        <v>143</v>
      </c>
      <c r="CW86" s="710">
        <f ca="1">ROUNDDOWN(CW85/CW84,4)</f>
        <v>1</v>
      </c>
      <c r="CX86" s="240"/>
    </row>
    <row r="87" spans="1:102" ht="16.5" x14ac:dyDescent="0.15">
      <c r="A87" s="433">
        <v>68</v>
      </c>
      <c r="B87" s="1966"/>
      <c r="C87" s="270" t="s">
        <v>42</v>
      </c>
      <c r="D87" s="303" t="e" cm="1">
        <f t="array" aca="1" ref="D87" ca="1">INDIRECT("'"&amp;$A$1&amp;"_DATA'!R"&amp;$A87&amp;"C"&amp;D$1,FALSE)</f>
        <v>#REF!</v>
      </c>
      <c r="E87" s="264" t="e" cm="1">
        <f t="array" aca="1" ref="E87" ca="1">INDIRECT("'"&amp;$A$1&amp;"_DATA'!R"&amp;$A87&amp;"C"&amp;E$1,FALSE)</f>
        <v>#REF!</v>
      </c>
      <c r="F87" s="315" t="e" cm="1">
        <f t="array" aca="1" ref="F87" ca="1">INDIRECT("'"&amp;$A$1&amp;"_DATA'!R"&amp;$A87&amp;"C"&amp;F$1,FALSE)</f>
        <v>#REF!</v>
      </c>
      <c r="G87" s="312" t="e" cm="1">
        <f t="array" aca="1" ref="G87" ca="1">INDIRECT("'"&amp;$A$1&amp;"_DATA'!R"&amp;$A87&amp;"C"&amp;G$1,FALSE)</f>
        <v>#REF!</v>
      </c>
      <c r="H87" s="266" t="e">
        <f t="shared" ca="1" si="60"/>
        <v>#REF!</v>
      </c>
      <c r="I87" s="312" t="e" cm="1">
        <f t="array" aca="1" ref="I87" ca="1">INDIRECT("'"&amp;$A$1&amp;"_DATA'!R"&amp;$A87&amp;"C"&amp;I$1,FALSE)</f>
        <v>#REF!</v>
      </c>
      <c r="J87" s="267" t="e" cm="1">
        <f t="array" aca="1" ref="J87" ca="1">INDIRECT("'"&amp;$A$1&amp;"_DATA'!R"&amp;$A87&amp;"C"&amp;J$1,FALSE)</f>
        <v>#REF!</v>
      </c>
      <c r="K87" s="303" t="e" cm="1">
        <f t="array" aca="1" ref="K87" ca="1">INDIRECT("'"&amp;$A$1&amp;"_DATA'!R"&amp;$A87&amp;"C"&amp;K$1,FALSE)</f>
        <v>#REF!</v>
      </c>
      <c r="L87" s="264" t="e" cm="1">
        <f t="array" aca="1" ref="L87" ca="1">INDIRECT("'"&amp;$A$1&amp;"_DATA'!R"&amp;$A87&amp;"C"&amp;L$1,FALSE)</f>
        <v>#REF!</v>
      </c>
      <c r="M87" s="315" t="e" cm="1">
        <f t="array" aca="1" ref="M87" ca="1">INDIRECT("'"&amp;$A$1&amp;"_DATA'!R"&amp;$A87&amp;"C"&amp;M$1,FALSE)</f>
        <v>#REF!</v>
      </c>
      <c r="N87" s="312" t="e" cm="1">
        <f t="array" aca="1" ref="N87" ca="1">INDIRECT("'"&amp;$A$1&amp;"_DATA'!R"&amp;$A87&amp;"C"&amp;N$1,FALSE)</f>
        <v>#REF!</v>
      </c>
      <c r="O87" s="266" t="e">
        <f t="shared" ca="1" si="61"/>
        <v>#REF!</v>
      </c>
      <c r="P87" s="312" t="e" cm="1">
        <f t="array" aca="1" ref="P87" ca="1">INDIRECT("'"&amp;$A$1&amp;"_DATA'!R"&amp;$A87&amp;"C"&amp;P$1,FALSE)</f>
        <v>#REF!</v>
      </c>
      <c r="Q87" s="267" t="e" cm="1">
        <f t="array" aca="1" ref="Q87" ca="1">INDIRECT("'"&amp;$A$1&amp;"_DATA'!R"&amp;$A87&amp;"C"&amp;Q$1,FALSE)</f>
        <v>#REF!</v>
      </c>
      <c r="R87" s="303" t="e" cm="1">
        <f t="array" aca="1" ref="R87" ca="1">INDIRECT("'"&amp;$A$1&amp;"_DATA'!R"&amp;$A87&amp;"C"&amp;R$1,FALSE)</f>
        <v>#REF!</v>
      </c>
      <c r="S87" s="264" t="e" cm="1">
        <f t="array" aca="1" ref="S87" ca="1">INDIRECT("'"&amp;$A$1&amp;"_DATA'!R"&amp;$A87&amp;"C"&amp;S$1,FALSE)</f>
        <v>#REF!</v>
      </c>
      <c r="T87" s="315" t="e" cm="1">
        <f t="array" aca="1" ref="T87" ca="1">INDIRECT("'"&amp;$A$1&amp;"_DATA'!R"&amp;$A87&amp;"C"&amp;T$1,FALSE)</f>
        <v>#REF!</v>
      </c>
      <c r="U87" s="312" t="e" cm="1">
        <f t="array" aca="1" ref="U87" ca="1">INDIRECT("'"&amp;$A$1&amp;"_DATA'!R"&amp;$A87&amp;"C"&amp;U$1,FALSE)</f>
        <v>#REF!</v>
      </c>
      <c r="V87" s="266" t="e">
        <f t="shared" ca="1" si="62"/>
        <v>#REF!</v>
      </c>
      <c r="W87" s="312" t="e" cm="1">
        <f t="array" aca="1" ref="W87" ca="1">INDIRECT("'"&amp;$A$1&amp;"_DATA'!R"&amp;$A87&amp;"C"&amp;W$1,FALSE)</f>
        <v>#REF!</v>
      </c>
      <c r="X87" s="271"/>
      <c r="Y87" s="333"/>
      <c r="Z87" s="768" t="s">
        <v>271</v>
      </c>
      <c r="AA87" s="326" t="e" cm="1">
        <f t="array" aca="1" ref="AA87" ca="1">INDIRECT("'"&amp;$A$1&amp;"_DATA'!R"&amp;$A87&amp;"C"&amp;AA$1,FALSE)</f>
        <v>#REF!</v>
      </c>
      <c r="AB87" s="264" t="e" cm="1">
        <f t="array" aca="1" ref="AB87" ca="1">INDIRECT("'"&amp;$A$1&amp;"_DATA'!R"&amp;$A87&amp;"C"&amp;AB$1,FALSE)</f>
        <v>#REF!</v>
      </c>
      <c r="AC87" s="315" t="e" cm="1">
        <f t="array" aca="1" ref="AC87" ca="1">INDIRECT("'"&amp;$A$1&amp;"_DATA'!R"&amp;$A87&amp;"C"&amp;AC$1,FALSE)</f>
        <v>#REF!</v>
      </c>
      <c r="AD87" s="312" t="e" cm="1">
        <f t="array" aca="1" ref="AD87" ca="1">INDIRECT("'"&amp;$A$1&amp;"_DATA'!R"&amp;$A87&amp;"C"&amp;AD$1,FALSE)</f>
        <v>#REF!</v>
      </c>
      <c r="AE87" s="266" t="e">
        <f t="shared" ca="1" si="63"/>
        <v>#REF!</v>
      </c>
      <c r="AF87" s="312" t="e" cm="1">
        <f t="array" aca="1" ref="AF87" ca="1">INDIRECT("'"&amp;$A$1&amp;"_DATA'!R"&amp;$A87&amp;"C"&amp;AF$1,FALSE)</f>
        <v>#REF!</v>
      </c>
      <c r="AG87" s="267" t="e" cm="1">
        <f t="array" aca="1" ref="AG87" ca="1">INDIRECT("'"&amp;$A$1&amp;"_DATA'!R"&amp;$A87&amp;"C"&amp;AG$1,FALSE)</f>
        <v>#REF!</v>
      </c>
      <c r="AH87" s="303" t="e" cm="1">
        <f t="array" aca="1" ref="AH87" ca="1">INDIRECT("'"&amp;$A$1&amp;"_DATA'!R"&amp;$A87&amp;"C"&amp;AH$1,FALSE)</f>
        <v>#REF!</v>
      </c>
      <c r="AI87" s="264" t="e" cm="1">
        <f t="array" aca="1" ref="AI87" ca="1">INDIRECT("'"&amp;$A$1&amp;"_DATA'!R"&amp;$A87&amp;"C"&amp;AI$1,FALSE)</f>
        <v>#REF!</v>
      </c>
      <c r="AJ87" s="315" t="e" cm="1">
        <f t="array" aca="1" ref="AJ87" ca="1">INDIRECT("'"&amp;$A$1&amp;"_DATA'!R"&amp;$A87&amp;"C"&amp;AJ$1,FALSE)</f>
        <v>#REF!</v>
      </c>
      <c r="AK87" s="312" t="e" cm="1">
        <f t="array" aca="1" ref="AK87" ca="1">INDIRECT("'"&amp;$A$1&amp;"_DATA'!R"&amp;$A87&amp;"C"&amp;AK$1,FALSE)</f>
        <v>#REF!</v>
      </c>
      <c r="AL87" s="266" t="e">
        <f t="shared" ca="1" si="64"/>
        <v>#REF!</v>
      </c>
      <c r="AM87" s="312" t="e" cm="1">
        <f t="array" aca="1" ref="AM87" ca="1">INDIRECT("'"&amp;$A$1&amp;"_DATA'!R"&amp;$A87&amp;"C"&amp;AM$1,FALSE)</f>
        <v>#REF!</v>
      </c>
      <c r="AN87" s="267" t="e" cm="1">
        <f t="array" aca="1" ref="AN87" ca="1">INDIRECT("'"&amp;$A$1&amp;"_DATA'!R"&amp;$A87&amp;"C"&amp;AN$1,FALSE)</f>
        <v>#REF!</v>
      </c>
      <c r="AO87" s="303" t="e" cm="1">
        <f t="array" aca="1" ref="AO87" ca="1">INDIRECT("'"&amp;$A$1&amp;"_DATA'!R"&amp;$A87&amp;"C"&amp;AO$1,FALSE)</f>
        <v>#REF!</v>
      </c>
      <c r="AP87" s="264" t="e" cm="1">
        <f t="array" aca="1" ref="AP87" ca="1">INDIRECT("'"&amp;$A$1&amp;"_DATA'!R"&amp;$A87&amp;"C"&amp;AP$1,FALSE)</f>
        <v>#REF!</v>
      </c>
      <c r="AQ87" s="315" t="e" cm="1">
        <f t="array" aca="1" ref="AQ87" ca="1">INDIRECT("'"&amp;$A$1&amp;"_DATA'!R"&amp;$A87&amp;"C"&amp;AQ$1,FALSE)</f>
        <v>#REF!</v>
      </c>
      <c r="AR87" s="312" t="e" cm="1">
        <f t="array" aca="1" ref="AR87" ca="1">INDIRECT("'"&amp;$A$1&amp;"_DATA'!R"&amp;$A87&amp;"C"&amp;AR$1,FALSE)</f>
        <v>#REF!</v>
      </c>
      <c r="AS87" s="266" t="e">
        <f t="shared" ca="1" si="65"/>
        <v>#REF!</v>
      </c>
      <c r="AT87" s="312" t="e" cm="1">
        <f t="array" aca="1" ref="AT87" ca="1">INDIRECT("'"&amp;$A$1&amp;"_DATA'!R"&amp;$A87&amp;"C"&amp;AT$1,FALSE)</f>
        <v>#REF!</v>
      </c>
      <c r="AU87" s="271"/>
      <c r="AV87" s="333"/>
      <c r="AW87" s="768" t="s">
        <v>271</v>
      </c>
      <c r="AX87" s="333"/>
      <c r="AY87" s="768" t="s">
        <v>271</v>
      </c>
      <c r="AZ87" s="303" t="e" cm="1">
        <f t="array" aca="1" ref="AZ87" ca="1">INDIRECT("'"&amp;$A$1&amp;"_DATA'!R"&amp;$A87&amp;"C"&amp;AZ$1,FALSE)</f>
        <v>#REF!</v>
      </c>
      <c r="BA87" s="264" t="e" cm="1">
        <f t="array" aca="1" ref="BA87" ca="1">INDIRECT("'"&amp;$A$1&amp;"_DATA'!R"&amp;$A87&amp;"C"&amp;BA$1,FALSE)</f>
        <v>#REF!</v>
      </c>
      <c r="BB87" s="315" t="e" cm="1">
        <f t="array" aca="1" ref="BB87" ca="1">INDIRECT("'"&amp;$A$1&amp;"_DATA'!R"&amp;$A87&amp;"C"&amp;BB$1,FALSE)</f>
        <v>#REF!</v>
      </c>
      <c r="BC87" s="312" t="e" cm="1">
        <f t="array" aca="1" ref="BC87" ca="1">INDIRECT("'"&amp;$A$1&amp;"_DATA'!R"&amp;$A87&amp;"C"&amp;BC$1,FALSE)</f>
        <v>#REF!</v>
      </c>
      <c r="BD87" s="266" t="e">
        <f t="shared" ca="1" si="66"/>
        <v>#REF!</v>
      </c>
      <c r="BE87" s="312" t="e" cm="1">
        <f t="array" aca="1" ref="BE87" ca="1">INDIRECT("'"&amp;$A$1&amp;"_DATA'!R"&amp;$A87&amp;"C"&amp;BE$1,FALSE)</f>
        <v>#REF!</v>
      </c>
      <c r="BF87" s="267" t="e" cm="1">
        <f t="array" aca="1" ref="BF87" ca="1">INDIRECT("'"&amp;$A$1&amp;"_DATA'!R"&amp;$A87&amp;"C"&amp;BF$1,FALSE)</f>
        <v>#REF!</v>
      </c>
      <c r="BG87" s="303" t="e" cm="1">
        <f t="array" aca="1" ref="BG87" ca="1">INDIRECT("'"&amp;$A$1&amp;"_DATA'!R"&amp;$A87&amp;"C"&amp;BG$1,FALSE)</f>
        <v>#REF!</v>
      </c>
      <c r="BH87" s="264" t="e" cm="1">
        <f t="array" aca="1" ref="BH87" ca="1">INDIRECT("'"&amp;$A$1&amp;"_DATA'!R"&amp;$A87&amp;"C"&amp;BH$1,FALSE)</f>
        <v>#REF!</v>
      </c>
      <c r="BI87" s="315" t="e" cm="1">
        <f t="array" aca="1" ref="BI87" ca="1">INDIRECT("'"&amp;$A$1&amp;"_DATA'!R"&amp;$A87&amp;"C"&amp;BI$1,FALSE)</f>
        <v>#REF!</v>
      </c>
      <c r="BJ87" s="312" t="e" cm="1">
        <f t="array" aca="1" ref="BJ87" ca="1">INDIRECT("'"&amp;$A$1&amp;"_DATA'!R"&amp;$A87&amp;"C"&amp;BJ$1,FALSE)</f>
        <v>#REF!</v>
      </c>
      <c r="BK87" s="266" t="e">
        <f t="shared" ca="1" si="67"/>
        <v>#REF!</v>
      </c>
      <c r="BL87" s="312" t="e" cm="1">
        <f t="array" aca="1" ref="BL87" ca="1">INDIRECT("'"&amp;$A$1&amp;"_DATA'!R"&amp;$A87&amp;"C"&amp;BL$1,FALSE)</f>
        <v>#REF!</v>
      </c>
      <c r="BM87" s="267" t="e" cm="1">
        <f t="array" aca="1" ref="BM87" ca="1">INDIRECT("'"&amp;$A$1&amp;"_DATA'!R"&amp;$A87&amp;"C"&amp;BM$1,FALSE)</f>
        <v>#REF!</v>
      </c>
      <c r="BN87" s="303" t="e" cm="1">
        <f t="array" aca="1" ref="BN87" ca="1">INDIRECT("'"&amp;$A$1&amp;"_DATA'!R"&amp;$A87&amp;"C"&amp;BN$1,FALSE)</f>
        <v>#REF!</v>
      </c>
      <c r="BO87" s="264" t="e" cm="1">
        <f t="array" aca="1" ref="BO87" ca="1">INDIRECT("'"&amp;$A$1&amp;"_DATA'!R"&amp;$A87&amp;"C"&amp;BO$1,FALSE)</f>
        <v>#REF!</v>
      </c>
      <c r="BP87" s="315" t="e" cm="1">
        <f t="array" aca="1" ref="BP87" ca="1">INDIRECT("'"&amp;$A$1&amp;"_DATA'!R"&amp;$A87&amp;"C"&amp;BP$1,FALSE)</f>
        <v>#REF!</v>
      </c>
      <c r="BQ87" s="312" t="e" cm="1">
        <f t="array" aca="1" ref="BQ87" ca="1">INDIRECT("'"&amp;$A$1&amp;"_DATA'!R"&amp;$A87&amp;"C"&amp;BQ$1,FALSE)</f>
        <v>#REF!</v>
      </c>
      <c r="BR87" s="266" t="e">
        <f t="shared" ca="1" si="68"/>
        <v>#REF!</v>
      </c>
      <c r="BS87" s="312" t="e" cm="1">
        <f t="array" aca="1" ref="BS87" ca="1">INDIRECT("'"&amp;$A$1&amp;"_DATA'!R"&amp;$A87&amp;"C"&amp;BS$1,FALSE)</f>
        <v>#REF!</v>
      </c>
      <c r="BT87" s="271"/>
      <c r="BU87" s="333"/>
      <c r="BV87" s="768" t="s">
        <v>271</v>
      </c>
      <c r="BW87" s="303" t="e" cm="1">
        <f t="array" aca="1" ref="BW87" ca="1">INDIRECT("'"&amp;$A$1&amp;"_DATA'!R"&amp;$A87&amp;"C"&amp;BW$1,FALSE)</f>
        <v>#REF!</v>
      </c>
      <c r="BX87" s="264" t="e" cm="1">
        <f t="array" aca="1" ref="BX87" ca="1">INDIRECT("'"&amp;$A$1&amp;"_DATA'!R"&amp;$A87&amp;"C"&amp;BX$1,FALSE)</f>
        <v>#REF!</v>
      </c>
      <c r="BY87" s="315" t="e" cm="1">
        <f t="array" aca="1" ref="BY87" ca="1">INDIRECT("'"&amp;$A$1&amp;"_DATA'!R"&amp;$A87&amp;"C"&amp;BY$1,FALSE)</f>
        <v>#REF!</v>
      </c>
      <c r="BZ87" s="312" t="e" cm="1">
        <f t="array" aca="1" ref="BZ87" ca="1">INDIRECT("'"&amp;$A$1&amp;"_DATA'!R"&amp;$A87&amp;"C"&amp;BZ$1,FALSE)</f>
        <v>#REF!</v>
      </c>
      <c r="CA87" s="266" t="e">
        <f t="shared" ca="1" si="69"/>
        <v>#REF!</v>
      </c>
      <c r="CB87" s="312" t="e" cm="1">
        <f t="array" aca="1" ref="CB87" ca="1">INDIRECT("'"&amp;$A$1&amp;"_DATA'!R"&amp;$A87&amp;"C"&amp;CB$1,FALSE)</f>
        <v>#REF!</v>
      </c>
      <c r="CC87" s="267" t="e" cm="1">
        <f t="array" aca="1" ref="CC87" ca="1">INDIRECT("'"&amp;$A$1&amp;"_DATA'!R"&amp;$A87&amp;"C"&amp;CC$1,FALSE)</f>
        <v>#REF!</v>
      </c>
      <c r="CD87" s="303" t="e" cm="1">
        <f t="array" aca="1" ref="CD87" ca="1">INDIRECT("'"&amp;$A$1&amp;"_DATA'!R"&amp;$A87&amp;"C"&amp;CD$1,FALSE)</f>
        <v>#REF!</v>
      </c>
      <c r="CE87" s="264" t="e" cm="1">
        <f t="array" aca="1" ref="CE87" ca="1">INDIRECT("'"&amp;$A$1&amp;"_DATA'!R"&amp;$A87&amp;"C"&amp;CE$1,FALSE)</f>
        <v>#REF!</v>
      </c>
      <c r="CF87" s="315" t="e" cm="1">
        <f t="array" aca="1" ref="CF87" ca="1">INDIRECT("'"&amp;$A$1&amp;"_DATA'!R"&amp;$A87&amp;"C"&amp;CF$1,FALSE)</f>
        <v>#REF!</v>
      </c>
      <c r="CG87" s="312" t="e" cm="1">
        <f t="array" aca="1" ref="CG87" ca="1">INDIRECT("'"&amp;$A$1&amp;"_DATA'!R"&amp;$A87&amp;"C"&amp;CG$1,FALSE)</f>
        <v>#REF!</v>
      </c>
      <c r="CH87" s="266" t="e">
        <f t="shared" ca="1" si="70"/>
        <v>#REF!</v>
      </c>
      <c r="CI87" s="312" t="e" cm="1">
        <f t="array" aca="1" ref="CI87" ca="1">INDIRECT("'"&amp;$A$1&amp;"_DATA'!R"&amp;$A87&amp;"C"&amp;CI$1,FALSE)</f>
        <v>#REF!</v>
      </c>
      <c r="CJ87" s="267" t="e" cm="1">
        <f t="array" aca="1" ref="CJ87" ca="1">INDIRECT("'"&amp;$A$1&amp;"_DATA'!R"&amp;$A87&amp;"C"&amp;CJ$1,FALSE)</f>
        <v>#REF!</v>
      </c>
      <c r="CK87" s="303" t="e" cm="1">
        <f t="array" aca="1" ref="CK87" ca="1">INDIRECT("'"&amp;$A$1&amp;"_DATA'!R"&amp;$A87&amp;"C"&amp;CK$1,FALSE)</f>
        <v>#REF!</v>
      </c>
      <c r="CL87" s="264" t="e" cm="1">
        <f t="array" aca="1" ref="CL87" ca="1">INDIRECT("'"&amp;$A$1&amp;"_DATA'!R"&amp;$A87&amp;"C"&amp;CL$1,FALSE)</f>
        <v>#REF!</v>
      </c>
      <c r="CM87" s="315" t="e" cm="1">
        <f t="array" aca="1" ref="CM87" ca="1">INDIRECT("'"&amp;$A$1&amp;"_DATA'!R"&amp;$A87&amp;"C"&amp;CM$1,FALSE)</f>
        <v>#REF!</v>
      </c>
      <c r="CN87" s="312" t="e" cm="1">
        <f t="array" aca="1" ref="CN87" ca="1">INDIRECT("'"&amp;$A$1&amp;"_DATA'!R"&amp;$A87&amp;"C"&amp;CN$1,FALSE)</f>
        <v>#REF!</v>
      </c>
      <c r="CO87" s="266" t="e">
        <f t="shared" ca="1" si="71"/>
        <v>#REF!</v>
      </c>
      <c r="CP87" s="312" t="e" cm="1">
        <f t="array" aca="1" ref="CP87" ca="1">INDIRECT("'"&amp;$A$1&amp;"_DATA'!R"&amp;$A87&amp;"C"&amp;CP$1,FALSE)</f>
        <v>#REF!</v>
      </c>
      <c r="CQ87" s="271"/>
      <c r="CR87" s="333"/>
      <c r="CS87" s="768" t="s">
        <v>271</v>
      </c>
      <c r="CT87" s="333"/>
      <c r="CU87" s="768" t="s">
        <v>271</v>
      </c>
      <c r="CV87" s="333"/>
      <c r="CW87" s="768" t="s">
        <v>271</v>
      </c>
      <c r="CX87" s="240"/>
    </row>
    <row r="88" spans="1:102" ht="16.5" x14ac:dyDescent="0.15">
      <c r="A88" s="433"/>
      <c r="B88" s="1964" t="s">
        <v>44</v>
      </c>
      <c r="C88" s="247"/>
      <c r="D88" s="272" t="s">
        <v>45</v>
      </c>
      <c r="E88" s="273" t="s">
        <v>29</v>
      </c>
      <c r="F88" s="274" t="s">
        <v>28</v>
      </c>
      <c r="G88" s="275" t="s">
        <v>30</v>
      </c>
      <c r="H88" s="1983" t="s">
        <v>46</v>
      </c>
      <c r="I88" s="1984"/>
      <c r="J88" s="1985"/>
      <c r="K88" s="272" t="s">
        <v>45</v>
      </c>
      <c r="L88" s="273" t="s">
        <v>29</v>
      </c>
      <c r="M88" s="274" t="s">
        <v>28</v>
      </c>
      <c r="N88" s="275" t="s">
        <v>30</v>
      </c>
      <c r="O88" s="1983" t="s">
        <v>46</v>
      </c>
      <c r="P88" s="1984"/>
      <c r="Q88" s="1985"/>
      <c r="R88" s="272" t="s">
        <v>45</v>
      </c>
      <c r="S88" s="273" t="s">
        <v>29</v>
      </c>
      <c r="T88" s="274" t="s">
        <v>28</v>
      </c>
      <c r="U88" s="275" t="s">
        <v>30</v>
      </c>
      <c r="V88" s="1983" t="s">
        <v>46</v>
      </c>
      <c r="W88" s="1984"/>
      <c r="X88" s="1985"/>
      <c r="Y88" s="1949" t="s">
        <v>144</v>
      </c>
      <c r="Z88" s="1950"/>
      <c r="AA88" s="327" t="s">
        <v>45</v>
      </c>
      <c r="AB88" s="273" t="s">
        <v>29</v>
      </c>
      <c r="AC88" s="274" t="s">
        <v>28</v>
      </c>
      <c r="AD88" s="275" t="s">
        <v>30</v>
      </c>
      <c r="AE88" s="1983" t="s">
        <v>46</v>
      </c>
      <c r="AF88" s="1984"/>
      <c r="AG88" s="1985"/>
      <c r="AH88" s="272" t="s">
        <v>45</v>
      </c>
      <c r="AI88" s="273" t="s">
        <v>29</v>
      </c>
      <c r="AJ88" s="274" t="s">
        <v>28</v>
      </c>
      <c r="AK88" s="275" t="s">
        <v>30</v>
      </c>
      <c r="AL88" s="1983" t="s">
        <v>46</v>
      </c>
      <c r="AM88" s="1984"/>
      <c r="AN88" s="1985"/>
      <c r="AO88" s="272" t="s">
        <v>45</v>
      </c>
      <c r="AP88" s="273" t="s">
        <v>29</v>
      </c>
      <c r="AQ88" s="274" t="s">
        <v>28</v>
      </c>
      <c r="AR88" s="275" t="s">
        <v>30</v>
      </c>
      <c r="AS88" s="1983" t="s">
        <v>46</v>
      </c>
      <c r="AT88" s="1984"/>
      <c r="AU88" s="1985"/>
      <c r="AV88" s="1949" t="s">
        <v>144</v>
      </c>
      <c r="AW88" s="1950"/>
      <c r="AX88" s="1949" t="s">
        <v>144</v>
      </c>
      <c r="AY88" s="1950"/>
      <c r="AZ88" s="272" t="s">
        <v>45</v>
      </c>
      <c r="BA88" s="273" t="s">
        <v>29</v>
      </c>
      <c r="BB88" s="274" t="s">
        <v>28</v>
      </c>
      <c r="BC88" s="275" t="s">
        <v>30</v>
      </c>
      <c r="BD88" s="1983" t="s">
        <v>46</v>
      </c>
      <c r="BE88" s="1984"/>
      <c r="BF88" s="1985"/>
      <c r="BG88" s="272" t="s">
        <v>45</v>
      </c>
      <c r="BH88" s="273" t="s">
        <v>29</v>
      </c>
      <c r="BI88" s="274" t="s">
        <v>28</v>
      </c>
      <c r="BJ88" s="275" t="s">
        <v>30</v>
      </c>
      <c r="BK88" s="1983" t="s">
        <v>46</v>
      </c>
      <c r="BL88" s="1984"/>
      <c r="BM88" s="1985"/>
      <c r="BN88" s="272" t="s">
        <v>45</v>
      </c>
      <c r="BO88" s="273" t="s">
        <v>29</v>
      </c>
      <c r="BP88" s="274" t="s">
        <v>28</v>
      </c>
      <c r="BQ88" s="275" t="s">
        <v>30</v>
      </c>
      <c r="BR88" s="1983" t="s">
        <v>46</v>
      </c>
      <c r="BS88" s="1984"/>
      <c r="BT88" s="1985"/>
      <c r="BU88" s="1949" t="s">
        <v>144</v>
      </c>
      <c r="BV88" s="1950"/>
      <c r="BW88" s="272" t="s">
        <v>45</v>
      </c>
      <c r="BX88" s="273" t="s">
        <v>29</v>
      </c>
      <c r="BY88" s="274" t="s">
        <v>28</v>
      </c>
      <c r="BZ88" s="275" t="s">
        <v>30</v>
      </c>
      <c r="CA88" s="1983" t="s">
        <v>46</v>
      </c>
      <c r="CB88" s="1984"/>
      <c r="CC88" s="1985"/>
      <c r="CD88" s="272" t="s">
        <v>45</v>
      </c>
      <c r="CE88" s="273" t="s">
        <v>29</v>
      </c>
      <c r="CF88" s="274" t="s">
        <v>28</v>
      </c>
      <c r="CG88" s="275" t="s">
        <v>30</v>
      </c>
      <c r="CH88" s="1983" t="s">
        <v>46</v>
      </c>
      <c r="CI88" s="1984"/>
      <c r="CJ88" s="1985"/>
      <c r="CK88" s="272" t="s">
        <v>45</v>
      </c>
      <c r="CL88" s="273" t="s">
        <v>29</v>
      </c>
      <c r="CM88" s="274" t="s">
        <v>28</v>
      </c>
      <c r="CN88" s="275" t="s">
        <v>30</v>
      </c>
      <c r="CO88" s="1983" t="s">
        <v>46</v>
      </c>
      <c r="CP88" s="1984"/>
      <c r="CQ88" s="1985"/>
      <c r="CR88" s="1949" t="s">
        <v>144</v>
      </c>
      <c r="CS88" s="1950"/>
      <c r="CT88" s="1949" t="s">
        <v>144</v>
      </c>
      <c r="CU88" s="1950"/>
      <c r="CV88" s="1945" t="s">
        <v>144</v>
      </c>
      <c r="CW88" s="1946"/>
      <c r="CX88" s="240"/>
    </row>
    <row r="89" spans="1:102" ht="16.5" x14ac:dyDescent="0.15">
      <c r="A89" s="433"/>
      <c r="B89" s="1965"/>
      <c r="C89" s="276" t="s">
        <v>32</v>
      </c>
      <c r="D89" s="277">
        <f ca="1">10-COUNTIF(F68:F77,"")-COUNTIF(F68:F77,0)-COUNTIF(E68:E77,"カウント外")</f>
        <v>10</v>
      </c>
      <c r="E89" s="762" t="e">
        <f ca="1">IF(F116&lt;&gt;0,ROUNDDOWN(G116/F116,4),"")</f>
        <v>#REF!</v>
      </c>
      <c r="F89" s="279" t="e">
        <f ca="1">SUM(G68:G77)</f>
        <v>#REF!</v>
      </c>
      <c r="G89" s="280" t="e">
        <f ca="1">SUM(I68:I77)</f>
        <v>#REF!</v>
      </c>
      <c r="H89" s="1958" t="s">
        <v>47</v>
      </c>
      <c r="I89" s="1977" t="e">
        <f ca="1">IF(F92&lt;&gt;0,ROUNDDOWN(F93/F92,4),0)</f>
        <v>#REF!</v>
      </c>
      <c r="J89" s="1978"/>
      <c r="K89" s="277">
        <f ca="1">10-COUNTIF(M68:M77,"")-COUNTIF(M68:M77,0)-COUNTIF(L68:L77,"カウント外")</f>
        <v>10</v>
      </c>
      <c r="L89" s="762" t="e">
        <f ca="1">IF(M116&lt;&gt;0,ROUNDDOWN(N116/M116,4),"")</f>
        <v>#REF!</v>
      </c>
      <c r="M89" s="279" t="e">
        <f ca="1">SUM(N68:N77)</f>
        <v>#REF!</v>
      </c>
      <c r="N89" s="280" t="e">
        <f ca="1">SUM(P68:P77)</f>
        <v>#REF!</v>
      </c>
      <c r="O89" s="1958" t="s">
        <v>47</v>
      </c>
      <c r="P89" s="1977" t="e">
        <f ca="1">IF(M92&lt;&gt;0,ROUNDDOWN(M93/M92,4),0)</f>
        <v>#REF!</v>
      </c>
      <c r="Q89" s="1978"/>
      <c r="R89" s="277">
        <f ca="1">10-COUNTIF(T68:T77,"")-COUNTIF(T68:T77,0)-COUNTIF(S68:S77,"カウント外")</f>
        <v>10</v>
      </c>
      <c r="S89" s="762" t="e">
        <f ca="1">IF(T116&lt;&gt;0,ROUNDDOWN(U116/T116,4),"")</f>
        <v>#REF!</v>
      </c>
      <c r="T89" s="279" t="e">
        <f ca="1">SUM(U68:U77)</f>
        <v>#REF!</v>
      </c>
      <c r="U89" s="280" t="e">
        <f ca="1">SUM(W68:W77)</f>
        <v>#REF!</v>
      </c>
      <c r="V89" s="1958" t="s">
        <v>47</v>
      </c>
      <c r="W89" s="1977" t="e">
        <f ca="1">IF(T92&lt;&gt;0,ROUNDDOWN(T93/T92,4),0)</f>
        <v>#REF!</v>
      </c>
      <c r="X89" s="1978"/>
      <c r="Y89" s="321" t="s">
        <v>145</v>
      </c>
      <c r="Z89" s="770" t="e">
        <f ca="1">SUMIF(D$26:X$26,Y68,D116:X116)</f>
        <v>#REF!</v>
      </c>
      <c r="AA89" s="277">
        <f ca="1">10-COUNTIF(AC68:AC77,"")-COUNTIF(AC68:AC77,0)-COUNTIF(AB68:AB77,"カウント外")</f>
        <v>10</v>
      </c>
      <c r="AB89" s="762" t="e">
        <f ca="1">IF(AC116&lt;&gt;0,ROUNDDOWN(AD116/AC116,4),"")</f>
        <v>#REF!</v>
      </c>
      <c r="AC89" s="279" t="e">
        <f ca="1">SUM(AD68:AD77)</f>
        <v>#REF!</v>
      </c>
      <c r="AD89" s="280" t="e">
        <f ca="1">SUM(AF68:AF77)</f>
        <v>#REF!</v>
      </c>
      <c r="AE89" s="1958" t="s">
        <v>47</v>
      </c>
      <c r="AF89" s="1977" t="e">
        <f ca="1">IF(AC92&lt;&gt;0,ROUNDDOWN(AC93/AC92,4),0)</f>
        <v>#REF!</v>
      </c>
      <c r="AG89" s="1978"/>
      <c r="AH89" s="277">
        <f ca="1">10-COUNTIF(AJ68:AJ77,"")-COUNTIF(AJ68:AJ77,0)-COUNTIF(AI68:AI77,"カウント外")</f>
        <v>10</v>
      </c>
      <c r="AI89" s="762" t="e">
        <f ca="1">IF(AJ116&lt;&gt;0,ROUNDDOWN(AK116/AJ116,4),"")</f>
        <v>#REF!</v>
      </c>
      <c r="AJ89" s="279" t="e">
        <f ca="1">SUM(AK68:AK77)</f>
        <v>#REF!</v>
      </c>
      <c r="AK89" s="280" t="e">
        <f ca="1">SUM(AM68:AM77)</f>
        <v>#REF!</v>
      </c>
      <c r="AL89" s="1958" t="s">
        <v>47</v>
      </c>
      <c r="AM89" s="1977" t="e">
        <f ca="1">IF(AJ92&lt;&gt;0,ROUNDDOWN(AJ93/AJ92,4),0)</f>
        <v>#REF!</v>
      </c>
      <c r="AN89" s="1978"/>
      <c r="AO89" s="277">
        <f ca="1">10-COUNTIF(AQ68:AQ77,"")-COUNTIF(AQ68:AQ77,0)-COUNTIF(AP68:AP77,"カウント外")</f>
        <v>10</v>
      </c>
      <c r="AP89" s="762" t="e">
        <f ca="1">IF(AQ116&lt;&gt;0,ROUNDDOWN(AR116/AQ116,4),"")</f>
        <v>#REF!</v>
      </c>
      <c r="AQ89" s="279" t="e">
        <f ca="1">SUM(AR68:AR77)</f>
        <v>#REF!</v>
      </c>
      <c r="AR89" s="280" t="e">
        <f ca="1">SUM(AT68:AT77)</f>
        <v>#REF!</v>
      </c>
      <c r="AS89" s="1958" t="s">
        <v>47</v>
      </c>
      <c r="AT89" s="1977" t="e">
        <f ca="1">IF(AQ92&lt;&gt;0,ROUNDDOWN(AQ93/AQ92,4),0)</f>
        <v>#REF!</v>
      </c>
      <c r="AU89" s="1978"/>
      <c r="AV89" s="321" t="s">
        <v>145</v>
      </c>
      <c r="AW89" s="770" t="e">
        <f ca="1">SUMIF(AA$26:AU$26,AV68,AA116:AU116)</f>
        <v>#REF!</v>
      </c>
      <c r="AX89" s="321" t="s">
        <v>145</v>
      </c>
      <c r="AY89" s="342" t="e">
        <f ca="1">Z89+AW89</f>
        <v>#REF!</v>
      </c>
      <c r="AZ89" s="277">
        <f ca="1">10-COUNTIF(BB68:BB77,"")-COUNTIF(BB68:BB77,0)-COUNTIF(BA68:BA77,"カウント外")</f>
        <v>10</v>
      </c>
      <c r="BA89" s="762" t="e">
        <f ca="1">IF(BB116&lt;&gt;0,ROUNDDOWN(BC116/BB116,4),"")</f>
        <v>#REF!</v>
      </c>
      <c r="BB89" s="279" t="e">
        <f ca="1">SUM(BC68:BC77)</f>
        <v>#REF!</v>
      </c>
      <c r="BC89" s="280" t="e">
        <f ca="1">SUM(BE68:BE77)</f>
        <v>#REF!</v>
      </c>
      <c r="BD89" s="1958" t="s">
        <v>47</v>
      </c>
      <c r="BE89" s="1977" t="e">
        <f ca="1">IF(BB92&lt;&gt;0,ROUNDDOWN(BB93/BB92,4),0)</f>
        <v>#REF!</v>
      </c>
      <c r="BF89" s="1978"/>
      <c r="BG89" s="277">
        <f ca="1">10-COUNTIF(BI68:BI77,"")-COUNTIF(BI68:BI77,0)-COUNTIF(BH68:BH77,"カウント外")</f>
        <v>10</v>
      </c>
      <c r="BH89" s="762" t="e">
        <f ca="1">IF(BI116&lt;&gt;0,ROUNDDOWN(BJ116/BI116,4),"")</f>
        <v>#REF!</v>
      </c>
      <c r="BI89" s="279" t="e">
        <f ca="1">SUM(BJ68:BJ77)</f>
        <v>#REF!</v>
      </c>
      <c r="BJ89" s="280" t="e">
        <f ca="1">SUM(BL68:BL77)</f>
        <v>#REF!</v>
      </c>
      <c r="BK89" s="1958" t="s">
        <v>47</v>
      </c>
      <c r="BL89" s="1977" t="e">
        <f ca="1">IF(BI92&lt;&gt;0,ROUNDDOWN(BI93/BI92,4),0)</f>
        <v>#REF!</v>
      </c>
      <c r="BM89" s="1978"/>
      <c r="BN89" s="277">
        <f ca="1">10-COUNTIF(BP68:BP77,"")-COUNTIF(BP68:BP77,0)-COUNTIF(BO68:BO77,"カウント外")</f>
        <v>10</v>
      </c>
      <c r="BO89" s="762" t="e">
        <f ca="1">IF(BP116&lt;&gt;0,ROUNDDOWN(BQ116/BP116,4),"")</f>
        <v>#REF!</v>
      </c>
      <c r="BP89" s="279" t="e">
        <f ca="1">SUM(BQ68:BQ77)</f>
        <v>#REF!</v>
      </c>
      <c r="BQ89" s="280" t="e">
        <f ca="1">SUM(BS68:BS77)</f>
        <v>#REF!</v>
      </c>
      <c r="BR89" s="1958" t="s">
        <v>47</v>
      </c>
      <c r="BS89" s="1977" t="e">
        <f ca="1">IF(BP92&lt;&gt;0,ROUNDDOWN(BP93/BP92,4),0)</f>
        <v>#REF!</v>
      </c>
      <c r="BT89" s="1978"/>
      <c r="BU89" s="321" t="s">
        <v>145</v>
      </c>
      <c r="BV89" s="770" t="e">
        <f ca="1">SUMIF(AZ$26:BT$26,BU68,AZ116:BT116)</f>
        <v>#REF!</v>
      </c>
      <c r="BW89" s="277">
        <f ca="1">10-COUNTIF(BY68:BY77,"")-COUNTIF(BY68:BY77,0)-COUNTIF(BX68:BX77,"カウント外")</f>
        <v>10</v>
      </c>
      <c r="BX89" s="762" t="e">
        <f ca="1">IF(BY116&lt;&gt;0,ROUNDDOWN(BZ116/BY116,4),"")</f>
        <v>#REF!</v>
      </c>
      <c r="BY89" s="279" t="e">
        <f ca="1">SUM(BZ68:BZ77)</f>
        <v>#REF!</v>
      </c>
      <c r="BZ89" s="280" t="e">
        <f ca="1">SUM(CB68:CB77)</f>
        <v>#REF!</v>
      </c>
      <c r="CA89" s="1958" t="s">
        <v>47</v>
      </c>
      <c r="CB89" s="1977" t="e">
        <f ca="1">IF(BY92&lt;&gt;0,ROUNDDOWN(BY93/BY92,4),0)</f>
        <v>#REF!</v>
      </c>
      <c r="CC89" s="1978"/>
      <c r="CD89" s="277">
        <f ca="1">10-COUNTIF(CF68:CF77,"")-COUNTIF(CF68:CF77,0)-COUNTIF(CE68:CE77,"カウント外")</f>
        <v>10</v>
      </c>
      <c r="CE89" s="762" t="e">
        <f ca="1">IF(CF116&lt;&gt;0,ROUNDDOWN(CG116/CF116,4),"")</f>
        <v>#REF!</v>
      </c>
      <c r="CF89" s="279" t="e">
        <f ca="1">SUM(CG68:CG77)</f>
        <v>#REF!</v>
      </c>
      <c r="CG89" s="280" t="e">
        <f ca="1">SUM(CI68:CI77)</f>
        <v>#REF!</v>
      </c>
      <c r="CH89" s="1958" t="s">
        <v>47</v>
      </c>
      <c r="CI89" s="1977" t="e">
        <f ca="1">IF(CF92&lt;&gt;0,ROUNDDOWN(CF93/CF92,4),0)</f>
        <v>#REF!</v>
      </c>
      <c r="CJ89" s="1978"/>
      <c r="CK89" s="277">
        <f ca="1">10-COUNTIF(CM68:CM77,"")-COUNTIF(CM68:CM77,0)-COUNTIF(CL68:CL77,"カウント外")</f>
        <v>10</v>
      </c>
      <c r="CL89" s="762" t="e">
        <f ca="1">IF(CM116&lt;&gt;0,ROUNDDOWN(CN116/CM116,4),"")</f>
        <v>#REF!</v>
      </c>
      <c r="CM89" s="279" t="e">
        <f ca="1">SUM(CN68:CN77)</f>
        <v>#REF!</v>
      </c>
      <c r="CN89" s="280" t="e">
        <f ca="1">SUM(CP68:CP77)</f>
        <v>#REF!</v>
      </c>
      <c r="CO89" s="1958" t="s">
        <v>47</v>
      </c>
      <c r="CP89" s="1977" t="e">
        <f ca="1">IF(CM92&lt;&gt;0,ROUNDDOWN(CM93/CM92,4),0)</f>
        <v>#REF!</v>
      </c>
      <c r="CQ89" s="1978"/>
      <c r="CR89" s="321" t="s">
        <v>145</v>
      </c>
      <c r="CS89" s="770" t="e">
        <f ca="1">SUMIF(BW$26:CQ$26,CR68,BW116:CQ116)</f>
        <v>#REF!</v>
      </c>
      <c r="CT89" s="321" t="s">
        <v>145</v>
      </c>
      <c r="CU89" s="342" t="e">
        <f ca="1">BV89+CS89</f>
        <v>#REF!</v>
      </c>
      <c r="CV89" s="321" t="s">
        <v>145</v>
      </c>
      <c r="CW89" s="342" t="e">
        <f ca="1">AY89+CU89</f>
        <v>#REF!</v>
      </c>
      <c r="CX89" s="240"/>
    </row>
    <row r="90" spans="1:102" ht="16.5" x14ac:dyDescent="0.15">
      <c r="A90" s="433"/>
      <c r="B90" s="1966"/>
      <c r="C90" s="281" t="s">
        <v>43</v>
      </c>
      <c r="D90" s="282">
        <f ca="1">10-COUNTIF(F78:F87,"")-COUNTIF(F78:F87,0)-COUNTIF(E78:E87,"カウント外")</f>
        <v>10</v>
      </c>
      <c r="E90" s="762" t="e">
        <f ca="1">IF(F117&lt;&gt;0,ROUNDDOWN(G117/F117,4),"")</f>
        <v>#REF!</v>
      </c>
      <c r="F90" s="283" t="e">
        <f ca="1">SUM(G78:G87)</f>
        <v>#REF!</v>
      </c>
      <c r="G90" s="284" t="e">
        <f ca="1">SUM(I78:I87)</f>
        <v>#REF!</v>
      </c>
      <c r="H90" s="1981"/>
      <c r="I90" s="1979"/>
      <c r="J90" s="1980"/>
      <c r="K90" s="282">
        <f ca="1">10-COUNTIF(M78:M87,"")-COUNTIF(M78:M87,0)-COUNTIF(L78:L87,"カウント外")</f>
        <v>10</v>
      </c>
      <c r="L90" s="762" t="e">
        <f ca="1">IF(M117&lt;&gt;0,ROUNDDOWN(N117/M117,4),"")</f>
        <v>#REF!</v>
      </c>
      <c r="M90" s="283" t="e">
        <f ca="1">SUM(N78:N87)</f>
        <v>#REF!</v>
      </c>
      <c r="N90" s="284" t="e">
        <f ca="1">SUM(P78:P87)</f>
        <v>#REF!</v>
      </c>
      <c r="O90" s="1981"/>
      <c r="P90" s="1979"/>
      <c r="Q90" s="1980"/>
      <c r="R90" s="282">
        <f ca="1">10-COUNTIF(T78:T87,"")-COUNTIF(T78:T87,0)-COUNTIF(S78:S87,"カウント外")</f>
        <v>10</v>
      </c>
      <c r="S90" s="762" t="e">
        <f ca="1">IF(T117&lt;&gt;0,ROUNDDOWN(U117/T117,4),"")</f>
        <v>#REF!</v>
      </c>
      <c r="T90" s="283" t="e">
        <f ca="1">SUM(U78:U87)</f>
        <v>#REF!</v>
      </c>
      <c r="U90" s="284" t="e">
        <f ca="1">SUM(W78:W87)</f>
        <v>#REF!</v>
      </c>
      <c r="V90" s="1981"/>
      <c r="W90" s="1992"/>
      <c r="X90" s="1980"/>
      <c r="Y90" s="323" t="s">
        <v>146</v>
      </c>
      <c r="Z90" s="769" t="e">
        <f ca="1">SUMIF(D$26:X$26,Y68,D117:X117)</f>
        <v>#REF!</v>
      </c>
      <c r="AA90" s="282">
        <f ca="1">10-COUNTIF(AC78:AC87,"")-COUNTIF(AC78:AC87,0)-COUNTIF(AB78:AB87,"カウント外")</f>
        <v>10</v>
      </c>
      <c r="AB90" s="762" t="e">
        <f ca="1">IF(AC117&lt;&gt;0,ROUNDDOWN(AD117/AC117,4),"")</f>
        <v>#REF!</v>
      </c>
      <c r="AC90" s="283" t="e">
        <f ca="1">SUM(AD78:AD87)</f>
        <v>#REF!</v>
      </c>
      <c r="AD90" s="284" t="e">
        <f ca="1">SUM(AF78:AF87)</f>
        <v>#REF!</v>
      </c>
      <c r="AE90" s="1981"/>
      <c r="AF90" s="1979"/>
      <c r="AG90" s="1980"/>
      <c r="AH90" s="282">
        <f ca="1">10-COUNTIF(AJ78:AJ87,"")-COUNTIF(AJ78:AJ87,0)-COUNTIF(AI78:AI87,"カウント外")</f>
        <v>10</v>
      </c>
      <c r="AI90" s="762" t="e">
        <f ca="1">IF(AJ117&lt;&gt;0,ROUNDDOWN(AK117/AJ117,4),"")</f>
        <v>#REF!</v>
      </c>
      <c r="AJ90" s="283" t="e">
        <f ca="1">SUM(AK78:AK87)</f>
        <v>#REF!</v>
      </c>
      <c r="AK90" s="284" t="e">
        <f ca="1">SUM(AM78:AM87)</f>
        <v>#REF!</v>
      </c>
      <c r="AL90" s="1981"/>
      <c r="AM90" s="1979"/>
      <c r="AN90" s="1980"/>
      <c r="AO90" s="282">
        <f ca="1">10-COUNTIF(AQ78:AQ87,"")-COUNTIF(AQ78:AQ87,0)-COUNTIF(AP78:AP87,"カウント外")</f>
        <v>10</v>
      </c>
      <c r="AP90" s="762" t="e">
        <f ca="1">IF(AQ117&lt;&gt;0,ROUNDDOWN(AR117/AQ117,4),"")</f>
        <v>#REF!</v>
      </c>
      <c r="AQ90" s="283" t="e">
        <f ca="1">SUM(AR78:AR87)</f>
        <v>#REF!</v>
      </c>
      <c r="AR90" s="284" t="e">
        <f ca="1">SUM(AT78:AT87)</f>
        <v>#REF!</v>
      </c>
      <c r="AS90" s="1981"/>
      <c r="AT90" s="1979"/>
      <c r="AU90" s="1980"/>
      <c r="AV90" s="323" t="s">
        <v>146</v>
      </c>
      <c r="AW90" s="769" t="e">
        <f ca="1">SUMIF(AA$26:AU$26,AV68,AA117:AU117)</f>
        <v>#REF!</v>
      </c>
      <c r="AX90" s="323" t="s">
        <v>146</v>
      </c>
      <c r="AY90" s="771" t="e">
        <f ca="1">Z90+AW90</f>
        <v>#REF!</v>
      </c>
      <c r="AZ90" s="282">
        <f ca="1">10-COUNTIF(BB78:BB87,"")-COUNTIF(BB78:BB87,0)-COUNTIF(BA78:BA87,"カウント外")</f>
        <v>10</v>
      </c>
      <c r="BA90" s="762" t="e">
        <f ca="1">IF(BB117&lt;&gt;0,ROUNDDOWN(BC117/BB117,4),"")</f>
        <v>#REF!</v>
      </c>
      <c r="BB90" s="283" t="e">
        <f ca="1">SUM(BC78:BC87)</f>
        <v>#REF!</v>
      </c>
      <c r="BC90" s="284" t="e">
        <f ca="1">SUM(BE78:BE87)</f>
        <v>#REF!</v>
      </c>
      <c r="BD90" s="1981"/>
      <c r="BE90" s="1979"/>
      <c r="BF90" s="1980"/>
      <c r="BG90" s="282">
        <f ca="1">10-COUNTIF(BI78:BI87,"")-COUNTIF(BI78:BI87,0)-COUNTIF(BH78:BH87,"カウント外")</f>
        <v>10</v>
      </c>
      <c r="BH90" s="762" t="e">
        <f ca="1">IF(BI117&lt;&gt;0,ROUNDDOWN(BJ117/BI117,4),"")</f>
        <v>#REF!</v>
      </c>
      <c r="BI90" s="283" t="e">
        <f ca="1">SUM(BJ78:BJ87)</f>
        <v>#REF!</v>
      </c>
      <c r="BJ90" s="284" t="e">
        <f ca="1">SUM(BL78:BL87)</f>
        <v>#REF!</v>
      </c>
      <c r="BK90" s="1981"/>
      <c r="BL90" s="1979"/>
      <c r="BM90" s="1980"/>
      <c r="BN90" s="282">
        <f ca="1">10-COUNTIF(BP78:BP87,"")-COUNTIF(BP78:BP87,0)-COUNTIF(BO78:BO87,"カウント外")</f>
        <v>10</v>
      </c>
      <c r="BO90" s="762" t="e">
        <f ca="1">IF(BP117&lt;&gt;0,ROUNDDOWN(BQ117/BP117,4),"")</f>
        <v>#REF!</v>
      </c>
      <c r="BP90" s="283" t="e">
        <f ca="1">SUM(BQ78:BQ87)</f>
        <v>#REF!</v>
      </c>
      <c r="BQ90" s="284" t="e">
        <f ca="1">SUM(BS78:BS87)</f>
        <v>#REF!</v>
      </c>
      <c r="BR90" s="1981"/>
      <c r="BS90" s="1979"/>
      <c r="BT90" s="1980"/>
      <c r="BU90" s="323" t="s">
        <v>146</v>
      </c>
      <c r="BV90" s="769" t="e">
        <f ca="1">SUMIF(AZ$26:BT$26,BU68,AZ117:BT117)</f>
        <v>#REF!</v>
      </c>
      <c r="BW90" s="282">
        <f ca="1">10-COUNTIF(BY78:BY87,"")-COUNTIF(BY78:BY87,0)-COUNTIF(BX78:BX87,"カウント外")</f>
        <v>10</v>
      </c>
      <c r="BX90" s="762" t="e">
        <f ca="1">IF(BY117&lt;&gt;0,ROUNDDOWN(BZ117/BY117,4),"")</f>
        <v>#REF!</v>
      </c>
      <c r="BY90" s="283" t="e">
        <f ca="1">SUM(BZ78:BZ87)</f>
        <v>#REF!</v>
      </c>
      <c r="BZ90" s="284" t="e">
        <f ca="1">SUM(CB78:CB87)</f>
        <v>#REF!</v>
      </c>
      <c r="CA90" s="1981"/>
      <c r="CB90" s="1979"/>
      <c r="CC90" s="1980"/>
      <c r="CD90" s="282">
        <f ca="1">10-COUNTIF(CF78:CF87,"")-COUNTIF(CF78:CF87,0)-COUNTIF(CE78:CE87,"カウント外")</f>
        <v>10</v>
      </c>
      <c r="CE90" s="762" t="e">
        <f ca="1">IF(CF117&lt;&gt;0,ROUNDDOWN(CG117/CF117,4),"")</f>
        <v>#REF!</v>
      </c>
      <c r="CF90" s="283" t="e">
        <f ca="1">SUM(CG78:CG87)</f>
        <v>#REF!</v>
      </c>
      <c r="CG90" s="284" t="e">
        <f ca="1">SUM(CI78:CI87)</f>
        <v>#REF!</v>
      </c>
      <c r="CH90" s="1981"/>
      <c r="CI90" s="1979"/>
      <c r="CJ90" s="1980"/>
      <c r="CK90" s="282">
        <f ca="1">10-COUNTIF(CM78:CM87,"")-COUNTIF(CM78:CM87,0)-COUNTIF(CL78:CL87,"カウント外")</f>
        <v>10</v>
      </c>
      <c r="CL90" s="762" t="e">
        <f ca="1">IF(CM117&lt;&gt;0,ROUNDDOWN(CN117/CM117,4),"")</f>
        <v>#REF!</v>
      </c>
      <c r="CM90" s="283" t="e">
        <f ca="1">SUM(CN78:CN87)</f>
        <v>#REF!</v>
      </c>
      <c r="CN90" s="284" t="e">
        <f ca="1">SUM(CP78:CP87)</f>
        <v>#REF!</v>
      </c>
      <c r="CO90" s="1981"/>
      <c r="CP90" s="1979"/>
      <c r="CQ90" s="1980"/>
      <c r="CR90" s="323" t="s">
        <v>146</v>
      </c>
      <c r="CS90" s="769" t="e">
        <f ca="1">SUMIF(BW$26:CQ$26,CR68,BW117:CQ117)</f>
        <v>#REF!</v>
      </c>
      <c r="CT90" s="323" t="s">
        <v>146</v>
      </c>
      <c r="CU90" s="771" t="e">
        <f ca="1">BV90+CS90</f>
        <v>#REF!</v>
      </c>
      <c r="CV90" s="323" t="s">
        <v>146</v>
      </c>
      <c r="CW90" s="771" t="e">
        <f ca="1">AY90+CU90</f>
        <v>#REF!</v>
      </c>
      <c r="CX90" s="240"/>
    </row>
    <row r="91" spans="1:102" ht="16.5" x14ac:dyDescent="0.15">
      <c r="A91" s="433"/>
      <c r="B91" s="1967"/>
      <c r="C91" s="285" t="s">
        <v>48</v>
      </c>
      <c r="D91" s="286">
        <f ca="1">D90-D89</f>
        <v>0</v>
      </c>
      <c r="E91" s="287"/>
      <c r="F91" s="288" t="e">
        <f ca="1">F90-F89</f>
        <v>#REF!</v>
      </c>
      <c r="G91" s="289" t="e">
        <f ca="1">G90-G89</f>
        <v>#REF!</v>
      </c>
      <c r="H91" s="1974"/>
      <c r="I91" s="1986"/>
      <c r="J91" s="1987"/>
      <c r="K91" s="286">
        <f ca="1">K90-K89</f>
        <v>0</v>
      </c>
      <c r="L91" s="287"/>
      <c r="M91" s="288" t="e">
        <f ca="1">M90-M89</f>
        <v>#REF!</v>
      </c>
      <c r="N91" s="289" t="e">
        <f ca="1">N90-N89</f>
        <v>#REF!</v>
      </c>
      <c r="O91" s="1955" t="e">
        <f ca="1">P89-I89</f>
        <v>#REF!</v>
      </c>
      <c r="P91" s="1956"/>
      <c r="Q91" s="1957"/>
      <c r="R91" s="286">
        <f ca="1">R90-R89</f>
        <v>0</v>
      </c>
      <c r="S91" s="287"/>
      <c r="T91" s="288" t="e">
        <f ca="1">T90-T89</f>
        <v>#REF!</v>
      </c>
      <c r="U91" s="289" t="e">
        <f ca="1">U90-U89</f>
        <v>#REF!</v>
      </c>
      <c r="V91" s="1955" t="e">
        <f ca="1">W89-P89</f>
        <v>#REF!</v>
      </c>
      <c r="W91" s="1956"/>
      <c r="X91" s="1957"/>
      <c r="Y91" s="333"/>
      <c r="Z91" s="768" t="s">
        <v>271</v>
      </c>
      <c r="AA91" s="286">
        <f ca="1">AA90-AA89</f>
        <v>0</v>
      </c>
      <c r="AB91" s="287"/>
      <c r="AC91" s="288" t="e">
        <f ca="1">AC90-AC89</f>
        <v>#REF!</v>
      </c>
      <c r="AD91" s="289" t="e">
        <f ca="1">AD90-AD89</f>
        <v>#REF!</v>
      </c>
      <c r="AE91" s="1955" t="e">
        <f ca="1">AF89-W89</f>
        <v>#REF!</v>
      </c>
      <c r="AF91" s="1956"/>
      <c r="AG91" s="1957"/>
      <c r="AH91" s="286">
        <f ca="1">AH90-AH89</f>
        <v>0</v>
      </c>
      <c r="AI91" s="287"/>
      <c r="AJ91" s="288" t="e">
        <f ca="1">AJ90-AJ89</f>
        <v>#REF!</v>
      </c>
      <c r="AK91" s="289" t="e">
        <f ca="1">AK90-AK89</f>
        <v>#REF!</v>
      </c>
      <c r="AL91" s="1955" t="e">
        <f ca="1">AM89-AF89</f>
        <v>#REF!</v>
      </c>
      <c r="AM91" s="1956"/>
      <c r="AN91" s="1957"/>
      <c r="AO91" s="286">
        <f ca="1">AO90-AO89</f>
        <v>0</v>
      </c>
      <c r="AP91" s="287"/>
      <c r="AQ91" s="288" t="e">
        <f ca="1">AQ90-AQ89</f>
        <v>#REF!</v>
      </c>
      <c r="AR91" s="289" t="e">
        <f ca="1">AR90-AR89</f>
        <v>#REF!</v>
      </c>
      <c r="AS91" s="1955" t="e">
        <f ca="1">AT89-AM89</f>
        <v>#REF!</v>
      </c>
      <c r="AT91" s="1956"/>
      <c r="AU91" s="1957"/>
      <c r="AV91" s="333"/>
      <c r="AW91" s="768" t="s">
        <v>271</v>
      </c>
      <c r="AX91" s="333"/>
      <c r="AY91" s="768" t="s">
        <v>271</v>
      </c>
      <c r="AZ91" s="286">
        <f ca="1">AZ90-AZ89</f>
        <v>0</v>
      </c>
      <c r="BA91" s="287"/>
      <c r="BB91" s="288" t="e">
        <f ca="1">BB90-BB89</f>
        <v>#REF!</v>
      </c>
      <c r="BC91" s="289" t="e">
        <f ca="1">BC90-BC89</f>
        <v>#REF!</v>
      </c>
      <c r="BD91" s="1955" t="e">
        <f ca="1">BE89-AT89</f>
        <v>#REF!</v>
      </c>
      <c r="BE91" s="1956"/>
      <c r="BF91" s="1957"/>
      <c r="BG91" s="286">
        <f ca="1">BG90-BG89</f>
        <v>0</v>
      </c>
      <c r="BH91" s="287"/>
      <c r="BI91" s="288" t="e">
        <f ca="1">BI90-BI89</f>
        <v>#REF!</v>
      </c>
      <c r="BJ91" s="289" t="e">
        <f ca="1">BJ90-BJ89</f>
        <v>#REF!</v>
      </c>
      <c r="BK91" s="1955" t="e">
        <f ca="1">BL89-BE89</f>
        <v>#REF!</v>
      </c>
      <c r="BL91" s="1956"/>
      <c r="BM91" s="1957"/>
      <c r="BN91" s="286">
        <f ca="1">BN90-BN89</f>
        <v>0</v>
      </c>
      <c r="BO91" s="287"/>
      <c r="BP91" s="288" t="e">
        <f ca="1">BP90-BP89</f>
        <v>#REF!</v>
      </c>
      <c r="BQ91" s="289" t="e">
        <f ca="1">BQ90-BQ89</f>
        <v>#REF!</v>
      </c>
      <c r="BR91" s="1955" t="e">
        <f ca="1">BS89-BL89</f>
        <v>#REF!</v>
      </c>
      <c r="BS91" s="1956"/>
      <c r="BT91" s="1957"/>
      <c r="BU91" s="333"/>
      <c r="BV91" s="768" t="s">
        <v>271</v>
      </c>
      <c r="BW91" s="286">
        <f ca="1">BW90-BW89</f>
        <v>0</v>
      </c>
      <c r="BX91" s="287"/>
      <c r="BY91" s="288" t="e">
        <f ca="1">BY90-BY89</f>
        <v>#REF!</v>
      </c>
      <c r="BZ91" s="289" t="e">
        <f ca="1">BZ90-BZ89</f>
        <v>#REF!</v>
      </c>
      <c r="CA91" s="1955" t="e">
        <f ca="1">CB89-BS89</f>
        <v>#REF!</v>
      </c>
      <c r="CB91" s="1956"/>
      <c r="CC91" s="1957"/>
      <c r="CD91" s="286">
        <f ca="1">CD90-CD89</f>
        <v>0</v>
      </c>
      <c r="CE91" s="287"/>
      <c r="CF91" s="288" t="e">
        <f ca="1">CF90-CF89</f>
        <v>#REF!</v>
      </c>
      <c r="CG91" s="289" t="e">
        <f ca="1">CG90-CG89</f>
        <v>#REF!</v>
      </c>
      <c r="CH91" s="1955" t="e">
        <f ca="1">CI89-CB89</f>
        <v>#REF!</v>
      </c>
      <c r="CI91" s="1956"/>
      <c r="CJ91" s="1957"/>
      <c r="CK91" s="286">
        <f ca="1">CK90-CK89</f>
        <v>0</v>
      </c>
      <c r="CL91" s="287"/>
      <c r="CM91" s="288" t="e">
        <f ca="1">CM90-CM89</f>
        <v>#REF!</v>
      </c>
      <c r="CN91" s="289" t="e">
        <f ca="1">CN90-CN89</f>
        <v>#REF!</v>
      </c>
      <c r="CO91" s="1955" t="e">
        <f ca="1">CP89-CI89</f>
        <v>#REF!</v>
      </c>
      <c r="CP91" s="1956"/>
      <c r="CQ91" s="1957"/>
      <c r="CR91" s="333"/>
      <c r="CS91" s="768" t="s">
        <v>271</v>
      </c>
      <c r="CT91" s="333"/>
      <c r="CU91" s="768" t="s">
        <v>271</v>
      </c>
      <c r="CV91" s="334"/>
      <c r="CW91" s="768" t="s">
        <v>271</v>
      </c>
      <c r="CX91" s="240"/>
    </row>
    <row r="92" spans="1:102" ht="16.5" x14ac:dyDescent="0.15">
      <c r="A92" s="433"/>
      <c r="B92" s="1964" t="s">
        <v>49</v>
      </c>
      <c r="C92" s="276" t="s">
        <v>32</v>
      </c>
      <c r="D92" s="290">
        <f ca="1">D89</f>
        <v>10</v>
      </c>
      <c r="E92" s="762" t="e">
        <f ca="1">IF(F119&lt;&gt;0,ROUNDDOWN(G119/F119,4),"")</f>
        <v>#REF!</v>
      </c>
      <c r="F92" s="291" t="e">
        <f ca="1">SUM(G68:G77)</f>
        <v>#REF!</v>
      </c>
      <c r="G92" s="292" t="e">
        <f ca="1">SUM(I68:I77)</f>
        <v>#REF!</v>
      </c>
      <c r="H92" s="1958" t="s">
        <v>50</v>
      </c>
      <c r="I92" s="1960">
        <f ca="1">IF(D92&lt;&gt;0,ROUNDDOWN(D93/D92,4),0)</f>
        <v>1</v>
      </c>
      <c r="J92" s="1961"/>
      <c r="K92" s="290">
        <f ca="1">K89+D92</f>
        <v>20</v>
      </c>
      <c r="L92" s="762" t="e">
        <f ca="1">IF(M119&lt;&gt;0,ROUNDDOWN(N119/M119,4),"")</f>
        <v>#REF!</v>
      </c>
      <c r="M92" s="291" t="e">
        <f ca="1">M89+F92</f>
        <v>#REF!</v>
      </c>
      <c r="N92" s="292" t="e">
        <f ca="1">N89+G92</f>
        <v>#REF!</v>
      </c>
      <c r="O92" s="1958" t="s">
        <v>50</v>
      </c>
      <c r="P92" s="1960">
        <f ca="1">IF(K92&lt;&gt;0,ROUNDDOWN(K93/K92,4),0)</f>
        <v>1</v>
      </c>
      <c r="Q92" s="1961"/>
      <c r="R92" s="290">
        <f ca="1">R89+K92</f>
        <v>30</v>
      </c>
      <c r="S92" s="762" t="e">
        <f ca="1">IF(T119&lt;&gt;0,ROUNDDOWN(U119/T119,4),"")</f>
        <v>#REF!</v>
      </c>
      <c r="T92" s="291" t="e">
        <f ca="1">T89+M92</f>
        <v>#REF!</v>
      </c>
      <c r="U92" s="292" t="e">
        <f ca="1">U89+N92</f>
        <v>#REF!</v>
      </c>
      <c r="V92" s="1958" t="s">
        <v>50</v>
      </c>
      <c r="W92" s="1960">
        <f ca="1">IF(R92&lt;&gt;0,ROUNDDOWN(R93/R92,4),0)</f>
        <v>1</v>
      </c>
      <c r="X92" s="1961"/>
      <c r="Y92" s="1949" t="s">
        <v>147</v>
      </c>
      <c r="Z92" s="1950"/>
      <c r="AA92" s="330">
        <f ca="1">AA89+R92</f>
        <v>40</v>
      </c>
      <c r="AB92" s="762" t="e">
        <f ca="1">IF(AC119&lt;&gt;0,ROUNDDOWN(AD119/AC119,4),"")</f>
        <v>#REF!</v>
      </c>
      <c r="AC92" s="291" t="e">
        <f ca="1">AC89+T92</f>
        <v>#REF!</v>
      </c>
      <c r="AD92" s="292" t="e">
        <f ca="1">AD89+U92</f>
        <v>#REF!</v>
      </c>
      <c r="AE92" s="1958" t="s">
        <v>50</v>
      </c>
      <c r="AF92" s="1960">
        <f ca="1">IF(AA92&lt;&gt;0,ROUNDDOWN(AA93/AA92,4),0)</f>
        <v>1</v>
      </c>
      <c r="AG92" s="1961"/>
      <c r="AH92" s="290">
        <f ca="1">AH89+AA92</f>
        <v>50</v>
      </c>
      <c r="AI92" s="762" t="e">
        <f ca="1">IF(AJ119&lt;&gt;0,ROUNDDOWN(AK119/AJ119,4),"")</f>
        <v>#REF!</v>
      </c>
      <c r="AJ92" s="291" t="e">
        <f ca="1">AJ89+AC92</f>
        <v>#REF!</v>
      </c>
      <c r="AK92" s="292" t="e">
        <f ca="1">AK89+AD92</f>
        <v>#REF!</v>
      </c>
      <c r="AL92" s="1958" t="s">
        <v>50</v>
      </c>
      <c r="AM92" s="1960">
        <f ca="1">IF(AH92&lt;&gt;0,ROUNDDOWN(AH93/AH92,4),0)</f>
        <v>1</v>
      </c>
      <c r="AN92" s="1961"/>
      <c r="AO92" s="290">
        <f ca="1">AO89+AH92</f>
        <v>60</v>
      </c>
      <c r="AP92" s="762" t="e">
        <f ca="1">IF(AQ119&lt;&gt;0,ROUNDDOWN(AR119/AQ119,4),"")</f>
        <v>#REF!</v>
      </c>
      <c r="AQ92" s="291" t="e">
        <f ca="1">AQ89+AJ92</f>
        <v>#REF!</v>
      </c>
      <c r="AR92" s="292" t="e">
        <f ca="1">AR89+AK92</f>
        <v>#REF!</v>
      </c>
      <c r="AS92" s="1958" t="s">
        <v>50</v>
      </c>
      <c r="AT92" s="1960">
        <f ca="1">IF(AO92&lt;&gt;0,ROUNDDOWN(AO93/AO92,4),0)</f>
        <v>1</v>
      </c>
      <c r="AU92" s="1961"/>
      <c r="AV92" s="1949" t="s">
        <v>147</v>
      </c>
      <c r="AW92" s="1950"/>
      <c r="AX92" s="1949" t="s">
        <v>147</v>
      </c>
      <c r="AY92" s="1950"/>
      <c r="AZ92" s="290">
        <f ca="1">AZ89+AO92</f>
        <v>70</v>
      </c>
      <c r="BA92" s="762" t="e">
        <f ca="1">IF(BB119&lt;&gt;0,ROUNDDOWN(BC119/BB119,4),"")</f>
        <v>#REF!</v>
      </c>
      <c r="BB92" s="291" t="e">
        <f ca="1">BB89+AQ92</f>
        <v>#REF!</v>
      </c>
      <c r="BC92" s="292" t="e">
        <f ca="1">BC89+AR92</f>
        <v>#REF!</v>
      </c>
      <c r="BD92" s="1958" t="s">
        <v>50</v>
      </c>
      <c r="BE92" s="1960">
        <f ca="1">IF(AZ92&lt;&gt;0,ROUNDDOWN(AZ93/AZ92,4),0)</f>
        <v>1</v>
      </c>
      <c r="BF92" s="1961"/>
      <c r="BG92" s="290">
        <f ca="1">BG89+AZ92</f>
        <v>80</v>
      </c>
      <c r="BH92" s="762" t="e">
        <f ca="1">IF(BI119&lt;&gt;0,ROUNDDOWN(BJ119/BI119,4),"")</f>
        <v>#REF!</v>
      </c>
      <c r="BI92" s="291" t="e">
        <f ca="1">BI89+BB92</f>
        <v>#REF!</v>
      </c>
      <c r="BJ92" s="292" t="e">
        <f ca="1">BJ89+BC92</f>
        <v>#REF!</v>
      </c>
      <c r="BK92" s="1958" t="s">
        <v>50</v>
      </c>
      <c r="BL92" s="1960">
        <f ca="1">IF(BG92&lt;&gt;0,ROUNDDOWN(BG93/BG92,4),0)</f>
        <v>1</v>
      </c>
      <c r="BM92" s="1961"/>
      <c r="BN92" s="290">
        <f ca="1">BN89+BG92</f>
        <v>90</v>
      </c>
      <c r="BO92" s="762" t="e">
        <f ca="1">IF(BP119&lt;&gt;0,ROUNDDOWN(BQ119/BP119,4),"")</f>
        <v>#REF!</v>
      </c>
      <c r="BP92" s="291" t="e">
        <f ca="1">BP89+BI92</f>
        <v>#REF!</v>
      </c>
      <c r="BQ92" s="292" t="e">
        <f ca="1">BQ89+BJ92</f>
        <v>#REF!</v>
      </c>
      <c r="BR92" s="1958" t="s">
        <v>50</v>
      </c>
      <c r="BS92" s="1960">
        <f ca="1">IF(BN92&lt;&gt;0,ROUNDDOWN(BN93/BN92,4),0)</f>
        <v>1</v>
      </c>
      <c r="BT92" s="1961"/>
      <c r="BU92" s="1949" t="s">
        <v>147</v>
      </c>
      <c r="BV92" s="1950"/>
      <c r="BW92" s="290">
        <f ca="1">BW89+BN92</f>
        <v>100</v>
      </c>
      <c r="BX92" s="762" t="e">
        <f ca="1">IF(BY119&lt;&gt;0,ROUNDDOWN(BZ119/BY119,4),"")</f>
        <v>#REF!</v>
      </c>
      <c r="BY92" s="291" t="e">
        <f ca="1">BY89+BP92</f>
        <v>#REF!</v>
      </c>
      <c r="BZ92" s="292" t="e">
        <f ca="1">BZ89+BQ92</f>
        <v>#REF!</v>
      </c>
      <c r="CA92" s="1958" t="s">
        <v>50</v>
      </c>
      <c r="CB92" s="1960">
        <f ca="1">IF(BW92&lt;&gt;0,ROUNDDOWN(BW93/BW92,4),0)</f>
        <v>1</v>
      </c>
      <c r="CC92" s="1961"/>
      <c r="CD92" s="290">
        <f ca="1">CD89+BW92</f>
        <v>110</v>
      </c>
      <c r="CE92" s="762" t="e">
        <f ca="1">IF(CF119&lt;&gt;0,ROUNDDOWN(CG119/CF119,4),"")</f>
        <v>#REF!</v>
      </c>
      <c r="CF92" s="291" t="e">
        <f ca="1">CF89+BY92</f>
        <v>#REF!</v>
      </c>
      <c r="CG92" s="292" t="e">
        <f ca="1">CG89+BZ92</f>
        <v>#REF!</v>
      </c>
      <c r="CH92" s="1958" t="s">
        <v>50</v>
      </c>
      <c r="CI92" s="1960">
        <f ca="1">IF(CD92&lt;&gt;0,ROUNDDOWN(CD93/CD92,4),0)</f>
        <v>1</v>
      </c>
      <c r="CJ92" s="1961"/>
      <c r="CK92" s="290">
        <f ca="1">CK89+CD92</f>
        <v>120</v>
      </c>
      <c r="CL92" s="762" t="e">
        <f ca="1">IF(CM119&lt;&gt;0,ROUNDDOWN(CN119/CM119,4),"")</f>
        <v>#REF!</v>
      </c>
      <c r="CM92" s="291" t="e">
        <f ca="1">CM89+CF92</f>
        <v>#REF!</v>
      </c>
      <c r="CN92" s="292" t="e">
        <f ca="1">CN89+CG92</f>
        <v>#REF!</v>
      </c>
      <c r="CO92" s="1958" t="s">
        <v>50</v>
      </c>
      <c r="CP92" s="1960">
        <f ca="1">IF(CK92&lt;&gt;0,ROUNDDOWN(CK93/CK92,4),0)</f>
        <v>1</v>
      </c>
      <c r="CQ92" s="1961"/>
      <c r="CR92" s="1949" t="s">
        <v>147</v>
      </c>
      <c r="CS92" s="1950"/>
      <c r="CT92" s="1949" t="s">
        <v>147</v>
      </c>
      <c r="CU92" s="1950"/>
      <c r="CV92" s="1945" t="s">
        <v>147</v>
      </c>
      <c r="CW92" s="1946"/>
      <c r="CX92" s="240"/>
    </row>
    <row r="93" spans="1:102" ht="16.5" x14ac:dyDescent="0.15">
      <c r="A93" s="433"/>
      <c r="B93" s="1966"/>
      <c r="C93" s="281" t="s">
        <v>43</v>
      </c>
      <c r="D93" s="282">
        <f ca="1">D90</f>
        <v>10</v>
      </c>
      <c r="E93" s="762" t="e">
        <f ca="1">IF(F120&lt;&gt;0,ROUNDDOWN(G120/F120,4),"")</f>
        <v>#REF!</v>
      </c>
      <c r="F93" s="283" t="e">
        <f ca="1">F90</f>
        <v>#REF!</v>
      </c>
      <c r="G93" s="284" t="e">
        <f ca="1">G90</f>
        <v>#REF!</v>
      </c>
      <c r="H93" s="1959"/>
      <c r="I93" s="1962"/>
      <c r="J93" s="1963"/>
      <c r="K93" s="282">
        <f ca="1">K90+D93</f>
        <v>20</v>
      </c>
      <c r="L93" s="762" t="e">
        <f ca="1">IF(M120&lt;&gt;0,ROUNDDOWN(N120/M120,4),"")</f>
        <v>#REF!</v>
      </c>
      <c r="M93" s="283" t="e">
        <f ca="1">M90+F93</f>
        <v>#REF!</v>
      </c>
      <c r="N93" s="284" t="e">
        <f ca="1">N90+G93</f>
        <v>#REF!</v>
      </c>
      <c r="O93" s="1959"/>
      <c r="P93" s="1962"/>
      <c r="Q93" s="1963"/>
      <c r="R93" s="282">
        <f ca="1">R90+K93</f>
        <v>30</v>
      </c>
      <c r="S93" s="762" t="e">
        <f ca="1">IF(T120&lt;&gt;0,ROUNDDOWN(U120/T120,4),"")</f>
        <v>#REF!</v>
      </c>
      <c r="T93" s="283" t="e">
        <f ca="1">T90+M93</f>
        <v>#REF!</v>
      </c>
      <c r="U93" s="284" t="e">
        <f ca="1">U90+N93</f>
        <v>#REF!</v>
      </c>
      <c r="V93" s="1959"/>
      <c r="W93" s="1962"/>
      <c r="X93" s="1963"/>
      <c r="Y93" s="321" t="s">
        <v>145</v>
      </c>
      <c r="Z93" s="770" t="e">
        <f ca="1">SUMIF(D$26:X$26,Y73,D116:X116)</f>
        <v>#REF!</v>
      </c>
      <c r="AA93" s="328">
        <f ca="1">AA90+R93</f>
        <v>40</v>
      </c>
      <c r="AB93" s="762" t="e">
        <f ca="1">IF(AC120&lt;&gt;0,ROUNDDOWN(AD120/AC120,4),"")</f>
        <v>#REF!</v>
      </c>
      <c r="AC93" s="283" t="e">
        <f ca="1">AC90+T93</f>
        <v>#REF!</v>
      </c>
      <c r="AD93" s="284" t="e">
        <f ca="1">AD90+U93</f>
        <v>#REF!</v>
      </c>
      <c r="AE93" s="1959"/>
      <c r="AF93" s="1962"/>
      <c r="AG93" s="1963"/>
      <c r="AH93" s="282">
        <f ca="1">AH90+AA93</f>
        <v>50</v>
      </c>
      <c r="AI93" s="762" t="e">
        <f ca="1">IF(AJ120&lt;&gt;0,ROUNDDOWN(AK120/AJ120,4),"")</f>
        <v>#REF!</v>
      </c>
      <c r="AJ93" s="283" t="e">
        <f ca="1">AJ90+AC93</f>
        <v>#REF!</v>
      </c>
      <c r="AK93" s="284" t="e">
        <f ca="1">AK90+AD93</f>
        <v>#REF!</v>
      </c>
      <c r="AL93" s="1959"/>
      <c r="AM93" s="1962"/>
      <c r="AN93" s="1963"/>
      <c r="AO93" s="282">
        <f ca="1">AO90+AH93</f>
        <v>60</v>
      </c>
      <c r="AP93" s="762" t="e">
        <f ca="1">IF(AQ120&lt;&gt;0,ROUNDDOWN(AR120/AQ120,4),"")</f>
        <v>#REF!</v>
      </c>
      <c r="AQ93" s="283" t="e">
        <f ca="1">AQ90+AJ93</f>
        <v>#REF!</v>
      </c>
      <c r="AR93" s="284" t="e">
        <f ca="1">AR90+AK93</f>
        <v>#REF!</v>
      </c>
      <c r="AS93" s="1959"/>
      <c r="AT93" s="1962"/>
      <c r="AU93" s="1963"/>
      <c r="AV93" s="321" t="s">
        <v>145</v>
      </c>
      <c r="AW93" s="770" t="e">
        <f ca="1">SUMIF(AA$26:AU$26,AV73,AA116:AU116)</f>
        <v>#REF!</v>
      </c>
      <c r="AX93" s="321" t="s">
        <v>145</v>
      </c>
      <c r="AY93" s="342" t="e">
        <f ca="1">Z93+AW93</f>
        <v>#REF!</v>
      </c>
      <c r="AZ93" s="282">
        <f ca="1">AZ90+AO93</f>
        <v>70</v>
      </c>
      <c r="BA93" s="762" t="e">
        <f ca="1">IF(BB120&lt;&gt;0,ROUNDDOWN(BC120/BB120,4),"")</f>
        <v>#REF!</v>
      </c>
      <c r="BB93" s="283" t="e">
        <f ca="1">BB90+AQ93</f>
        <v>#REF!</v>
      </c>
      <c r="BC93" s="284" t="e">
        <f ca="1">BC90+AR93</f>
        <v>#REF!</v>
      </c>
      <c r="BD93" s="1959"/>
      <c r="BE93" s="1962"/>
      <c r="BF93" s="1963"/>
      <c r="BG93" s="282">
        <f ca="1">BG90+AZ93</f>
        <v>80</v>
      </c>
      <c r="BH93" s="762" t="e">
        <f ca="1">IF(BI120&lt;&gt;0,ROUNDDOWN(BJ120/BI120,4),"")</f>
        <v>#REF!</v>
      </c>
      <c r="BI93" s="283" t="e">
        <f ca="1">BI90+BB93</f>
        <v>#REF!</v>
      </c>
      <c r="BJ93" s="284" t="e">
        <f ca="1">BJ90+BC93</f>
        <v>#REF!</v>
      </c>
      <c r="BK93" s="1959"/>
      <c r="BL93" s="1962"/>
      <c r="BM93" s="1963"/>
      <c r="BN93" s="282">
        <f ca="1">BN90+BG93</f>
        <v>90</v>
      </c>
      <c r="BO93" s="762" t="e">
        <f ca="1">IF(BP120&lt;&gt;0,ROUNDDOWN(BQ120/BP120,4),"")</f>
        <v>#REF!</v>
      </c>
      <c r="BP93" s="283" t="e">
        <f ca="1">BP90+BI93</f>
        <v>#REF!</v>
      </c>
      <c r="BQ93" s="284" t="e">
        <f ca="1">BQ90+BJ93</f>
        <v>#REF!</v>
      </c>
      <c r="BR93" s="1959"/>
      <c r="BS93" s="1962"/>
      <c r="BT93" s="1963"/>
      <c r="BU93" s="321" t="s">
        <v>145</v>
      </c>
      <c r="BV93" s="770" t="e">
        <f ca="1">SUMIF(AZ$26:BT$26,BU73,AZ116:BT116)</f>
        <v>#REF!</v>
      </c>
      <c r="BW93" s="282">
        <f ca="1">BW90+BN93</f>
        <v>100</v>
      </c>
      <c r="BX93" s="762" t="e">
        <f ca="1">IF(BY120&lt;&gt;0,ROUNDDOWN(BZ120/BY120,4),"")</f>
        <v>#REF!</v>
      </c>
      <c r="BY93" s="283" t="e">
        <f ca="1">BY90+BP93</f>
        <v>#REF!</v>
      </c>
      <c r="BZ93" s="284" t="e">
        <f ca="1">BZ90+BQ93</f>
        <v>#REF!</v>
      </c>
      <c r="CA93" s="1959"/>
      <c r="CB93" s="1962"/>
      <c r="CC93" s="1963"/>
      <c r="CD93" s="282">
        <f ca="1">CD90+BW93</f>
        <v>110</v>
      </c>
      <c r="CE93" s="762" t="e">
        <f ca="1">IF(CF120&lt;&gt;0,ROUNDDOWN(CG120/CF120,4),"")</f>
        <v>#REF!</v>
      </c>
      <c r="CF93" s="283" t="e">
        <f ca="1">CF90+BY93</f>
        <v>#REF!</v>
      </c>
      <c r="CG93" s="284" t="e">
        <f ca="1">CG90+BZ93</f>
        <v>#REF!</v>
      </c>
      <c r="CH93" s="1959"/>
      <c r="CI93" s="1962"/>
      <c r="CJ93" s="1963"/>
      <c r="CK93" s="282">
        <f ca="1">CK90+CD93</f>
        <v>120</v>
      </c>
      <c r="CL93" s="762" t="e">
        <f ca="1">IF(CM120&lt;&gt;0,ROUNDDOWN(CN120/CM120,4),"")</f>
        <v>#REF!</v>
      </c>
      <c r="CM93" s="283" t="e">
        <f ca="1">CM90+CF93</f>
        <v>#REF!</v>
      </c>
      <c r="CN93" s="284" t="e">
        <f ca="1">CN90+CG93</f>
        <v>#REF!</v>
      </c>
      <c r="CO93" s="1959"/>
      <c r="CP93" s="1962"/>
      <c r="CQ93" s="1963"/>
      <c r="CR93" s="321" t="s">
        <v>145</v>
      </c>
      <c r="CS93" s="770" t="e">
        <f ca="1">SUMIF(BW$26:CQ$26,CR73,BW116:CQ116)</f>
        <v>#REF!</v>
      </c>
      <c r="CT93" s="321" t="s">
        <v>145</v>
      </c>
      <c r="CU93" s="342" t="e">
        <f ca="1">BV93+CS93</f>
        <v>#REF!</v>
      </c>
      <c r="CV93" s="321" t="s">
        <v>145</v>
      </c>
      <c r="CW93" s="342" t="e">
        <f ca="1">AY93+CU93</f>
        <v>#REF!</v>
      </c>
      <c r="CX93" s="240"/>
    </row>
    <row r="94" spans="1:102" ht="16.5" x14ac:dyDescent="0.15">
      <c r="A94" s="433"/>
      <c r="B94" s="1967"/>
      <c r="C94" s="285" t="s">
        <v>48</v>
      </c>
      <c r="D94" s="286">
        <f ca="1">D93-D92</f>
        <v>0</v>
      </c>
      <c r="E94" s="287"/>
      <c r="F94" s="288" t="e">
        <f ca="1">F93-F92</f>
        <v>#REF!</v>
      </c>
      <c r="G94" s="289" t="e">
        <f ca="1">G93-G92</f>
        <v>#REF!</v>
      </c>
      <c r="H94" s="1974"/>
      <c r="I94" s="1975"/>
      <c r="J94" s="1976"/>
      <c r="K94" s="286">
        <f ca="1">K93-K92</f>
        <v>0</v>
      </c>
      <c r="L94" s="287"/>
      <c r="M94" s="288" t="e">
        <f ca="1">M93-M92</f>
        <v>#REF!</v>
      </c>
      <c r="N94" s="289" t="e">
        <f ca="1">N93-N92</f>
        <v>#REF!</v>
      </c>
      <c r="O94" s="1955">
        <f ca="1">P92-I92</f>
        <v>0</v>
      </c>
      <c r="P94" s="1956"/>
      <c r="Q94" s="1957"/>
      <c r="R94" s="286">
        <f ca="1">R93-R92</f>
        <v>0</v>
      </c>
      <c r="S94" s="287"/>
      <c r="T94" s="288" t="e">
        <f ca="1">T93-T92</f>
        <v>#REF!</v>
      </c>
      <c r="U94" s="289" t="e">
        <f ca="1">U93-U92</f>
        <v>#REF!</v>
      </c>
      <c r="V94" s="1955">
        <f ca="1">W92-P92</f>
        <v>0</v>
      </c>
      <c r="W94" s="1956"/>
      <c r="X94" s="1957"/>
      <c r="Y94" s="323" t="s">
        <v>146</v>
      </c>
      <c r="Z94" s="769" t="e">
        <f ca="1">SUMIF(D$26:X$26,Y73,D117:X117)</f>
        <v>#REF!</v>
      </c>
      <c r="AA94" s="329">
        <f ca="1">AA93-AA92</f>
        <v>0</v>
      </c>
      <c r="AB94" s="287"/>
      <c r="AC94" s="288" t="e">
        <f ca="1">AC93-AC92</f>
        <v>#REF!</v>
      </c>
      <c r="AD94" s="289" t="e">
        <f ca="1">AD93-AD92</f>
        <v>#REF!</v>
      </c>
      <c r="AE94" s="1955">
        <f ca="1">AF92-W92</f>
        <v>0</v>
      </c>
      <c r="AF94" s="1956"/>
      <c r="AG94" s="1957"/>
      <c r="AH94" s="286">
        <f ca="1">AH93-AH92</f>
        <v>0</v>
      </c>
      <c r="AI94" s="287"/>
      <c r="AJ94" s="288" t="e">
        <f ca="1">AJ93-AJ92</f>
        <v>#REF!</v>
      </c>
      <c r="AK94" s="289" t="e">
        <f ca="1">AK93-AK92</f>
        <v>#REF!</v>
      </c>
      <c r="AL94" s="1955">
        <f ca="1">AM92-AF92</f>
        <v>0</v>
      </c>
      <c r="AM94" s="1956"/>
      <c r="AN94" s="1957"/>
      <c r="AO94" s="286">
        <f ca="1">AO93-AO92</f>
        <v>0</v>
      </c>
      <c r="AP94" s="287"/>
      <c r="AQ94" s="288" t="e">
        <f ca="1">AQ93-AQ92</f>
        <v>#REF!</v>
      </c>
      <c r="AR94" s="289" t="e">
        <f ca="1">AR93-AR92</f>
        <v>#REF!</v>
      </c>
      <c r="AS94" s="1955">
        <f ca="1">AT92-AM92</f>
        <v>0</v>
      </c>
      <c r="AT94" s="1956"/>
      <c r="AU94" s="1957"/>
      <c r="AV94" s="323" t="s">
        <v>146</v>
      </c>
      <c r="AW94" s="769" t="e">
        <f ca="1">SUMIF(AA$26:AU$26,AV73,AA117:AU117)</f>
        <v>#REF!</v>
      </c>
      <c r="AX94" s="323" t="s">
        <v>146</v>
      </c>
      <c r="AY94" s="771" t="e">
        <f ca="1">Z94+AW94</f>
        <v>#REF!</v>
      </c>
      <c r="AZ94" s="286">
        <f ca="1">AZ93-AZ92</f>
        <v>0</v>
      </c>
      <c r="BA94" s="287"/>
      <c r="BB94" s="288" t="e">
        <f ca="1">BB93-BB92</f>
        <v>#REF!</v>
      </c>
      <c r="BC94" s="289" t="e">
        <f ca="1">BC93-BC92</f>
        <v>#REF!</v>
      </c>
      <c r="BD94" s="1955">
        <f ca="1">BE92-AT92</f>
        <v>0</v>
      </c>
      <c r="BE94" s="1956"/>
      <c r="BF94" s="1957"/>
      <c r="BG94" s="286">
        <f ca="1">BG93-BG92</f>
        <v>0</v>
      </c>
      <c r="BH94" s="287"/>
      <c r="BI94" s="288" t="e">
        <f ca="1">BI93-BI92</f>
        <v>#REF!</v>
      </c>
      <c r="BJ94" s="289" t="e">
        <f ca="1">BJ93-BJ92</f>
        <v>#REF!</v>
      </c>
      <c r="BK94" s="1955">
        <f ca="1">BL92-BE92</f>
        <v>0</v>
      </c>
      <c r="BL94" s="1956"/>
      <c r="BM94" s="1957"/>
      <c r="BN94" s="286">
        <f ca="1">BN93-BN92</f>
        <v>0</v>
      </c>
      <c r="BO94" s="287"/>
      <c r="BP94" s="288" t="e">
        <f ca="1">BP93-BP92</f>
        <v>#REF!</v>
      </c>
      <c r="BQ94" s="289" t="e">
        <f ca="1">BQ93-BQ92</f>
        <v>#REF!</v>
      </c>
      <c r="BR94" s="1955">
        <f ca="1">BS92-BL92</f>
        <v>0</v>
      </c>
      <c r="BS94" s="1956"/>
      <c r="BT94" s="1957"/>
      <c r="BU94" s="323" t="s">
        <v>146</v>
      </c>
      <c r="BV94" s="769" t="e">
        <f ca="1">SUMIF(AZ$26:BT$26,BU73,AZ117:BT117)</f>
        <v>#REF!</v>
      </c>
      <c r="BW94" s="286">
        <f ca="1">BW93-BW92</f>
        <v>0</v>
      </c>
      <c r="BX94" s="287"/>
      <c r="BY94" s="288" t="e">
        <f ca="1">BY93-BY92</f>
        <v>#REF!</v>
      </c>
      <c r="BZ94" s="289" t="e">
        <f ca="1">BZ93-BZ92</f>
        <v>#REF!</v>
      </c>
      <c r="CA94" s="1955">
        <f ca="1">CB92-BS92</f>
        <v>0</v>
      </c>
      <c r="CB94" s="1956"/>
      <c r="CC94" s="1957"/>
      <c r="CD94" s="286">
        <f ca="1">CD93-CD92</f>
        <v>0</v>
      </c>
      <c r="CE94" s="287"/>
      <c r="CF94" s="288" t="e">
        <f ca="1">CF93-CF92</f>
        <v>#REF!</v>
      </c>
      <c r="CG94" s="289" t="e">
        <f ca="1">CG93-CG92</f>
        <v>#REF!</v>
      </c>
      <c r="CH94" s="1955">
        <f ca="1">CI92-CB92</f>
        <v>0</v>
      </c>
      <c r="CI94" s="1956"/>
      <c r="CJ94" s="1957"/>
      <c r="CK94" s="286">
        <f ca="1">CK93-CK92</f>
        <v>0</v>
      </c>
      <c r="CL94" s="287"/>
      <c r="CM94" s="288" t="e">
        <f ca="1">CM93-CM92</f>
        <v>#REF!</v>
      </c>
      <c r="CN94" s="289" t="e">
        <f ca="1">CN93-CN92</f>
        <v>#REF!</v>
      </c>
      <c r="CO94" s="1955">
        <f ca="1">CP92-CI92</f>
        <v>0</v>
      </c>
      <c r="CP94" s="1956"/>
      <c r="CQ94" s="1957"/>
      <c r="CR94" s="323" t="s">
        <v>146</v>
      </c>
      <c r="CS94" s="769" t="e">
        <f ca="1">SUMIF(BW$26:CQ$26,CR73,BW117:CQ117)</f>
        <v>#REF!</v>
      </c>
      <c r="CT94" s="323" t="s">
        <v>146</v>
      </c>
      <c r="CU94" s="771" t="e">
        <f ca="1">BV94+CS94</f>
        <v>#REF!</v>
      </c>
      <c r="CV94" s="323" t="s">
        <v>146</v>
      </c>
      <c r="CW94" s="771" t="e">
        <f ca="1">AY94+CU94</f>
        <v>#REF!</v>
      </c>
      <c r="CX94" s="240"/>
    </row>
    <row r="95" spans="1:102" s="1515" customFormat="1" ht="16.5" x14ac:dyDescent="0.25">
      <c r="A95" s="1511"/>
      <c r="B95" s="1512"/>
      <c r="C95" s="2014">
        <f>$A$1</f>
        <v>0</v>
      </c>
      <c r="D95" s="2014"/>
      <c r="E95" s="2014"/>
      <c r="F95" s="2014"/>
      <c r="G95" s="2014"/>
      <c r="H95" s="2014"/>
      <c r="I95" s="2014"/>
      <c r="J95" s="2014"/>
      <c r="K95" s="1514"/>
      <c r="L95" s="1513"/>
      <c r="M95" s="1513"/>
      <c r="N95" s="1513"/>
      <c r="O95" s="1514"/>
      <c r="P95" s="1513"/>
      <c r="Q95" s="1513"/>
      <c r="R95" s="1510"/>
      <c r="S95" s="1510"/>
      <c r="T95" s="1510"/>
      <c r="U95" s="1510"/>
      <c r="V95" s="1510"/>
      <c r="W95" s="1510"/>
      <c r="X95" s="1510"/>
      <c r="Y95" s="1510"/>
      <c r="Z95" s="1510"/>
      <c r="AA95" s="2014">
        <f>$A$1</f>
        <v>0</v>
      </c>
      <c r="AB95" s="2014"/>
      <c r="AC95" s="2014"/>
      <c r="AD95" s="2014"/>
      <c r="AE95" s="2014"/>
      <c r="AF95" s="2014"/>
      <c r="AG95" s="2014"/>
      <c r="AH95" s="2014"/>
      <c r="AI95" s="1513"/>
      <c r="AJ95" s="1513"/>
      <c r="AK95" s="1513"/>
      <c r="AL95" s="1514"/>
      <c r="AM95" s="1513"/>
      <c r="AN95" s="1513"/>
      <c r="AO95" s="1510"/>
      <c r="AP95" s="1510"/>
      <c r="AQ95" s="1510"/>
      <c r="AR95" s="1510"/>
      <c r="AS95" s="1510"/>
      <c r="AT95" s="1510"/>
      <c r="AU95" s="1510"/>
      <c r="AV95" s="1510"/>
      <c r="AW95" s="1510"/>
      <c r="AX95" s="1510"/>
      <c r="AY95" s="1510"/>
      <c r="AZ95" s="2014">
        <f>$A$1</f>
        <v>0</v>
      </c>
      <c r="BA95" s="2014"/>
      <c r="BB95" s="2014"/>
      <c r="BC95" s="2014"/>
      <c r="BD95" s="2014"/>
      <c r="BE95" s="2014"/>
      <c r="BF95" s="2014"/>
      <c r="BG95" s="2014"/>
      <c r="BH95" s="1513"/>
      <c r="BI95" s="1513"/>
      <c r="BJ95" s="1513"/>
      <c r="BK95" s="1514"/>
      <c r="BL95" s="1513"/>
      <c r="BM95" s="1513"/>
      <c r="BN95" s="1510"/>
      <c r="BO95" s="1510"/>
      <c r="BP95" s="1510"/>
      <c r="BQ95" s="1510"/>
      <c r="BR95" s="1510"/>
      <c r="BS95" s="1510"/>
      <c r="BT95" s="1510"/>
      <c r="BU95" s="1510"/>
      <c r="BV95" s="1510"/>
      <c r="BW95" s="2014">
        <f>$A$1</f>
        <v>0</v>
      </c>
      <c r="BX95" s="2014"/>
      <c r="BY95" s="2014"/>
      <c r="BZ95" s="2014"/>
      <c r="CA95" s="2014"/>
      <c r="CB95" s="2014"/>
      <c r="CC95" s="2014"/>
      <c r="CD95" s="2014"/>
      <c r="CE95" s="1513"/>
      <c r="CF95" s="1513"/>
      <c r="CG95" s="1513"/>
      <c r="CH95" s="1514"/>
      <c r="CI95" s="1513"/>
      <c r="CJ95" s="1513"/>
      <c r="CK95" s="1510"/>
      <c r="CL95" s="1510"/>
      <c r="CM95" s="1510"/>
      <c r="CN95" s="1510"/>
      <c r="CO95" s="1510"/>
      <c r="CP95" s="1510"/>
      <c r="CQ95" s="1510"/>
      <c r="CR95" s="1510"/>
      <c r="CS95" s="1510"/>
      <c r="CT95" s="1510"/>
      <c r="CU95" s="1510"/>
      <c r="CV95" s="1510"/>
      <c r="CW95" s="1510"/>
      <c r="CX95" s="1513"/>
    </row>
    <row r="97" spans="2:95" ht="16.5" x14ac:dyDescent="0.25">
      <c r="B97" t="s">
        <v>269</v>
      </c>
    </row>
    <row r="98" spans="2:95" x14ac:dyDescent="0.25">
      <c r="B98" s="241"/>
      <c r="C98" s="242"/>
      <c r="D98" s="1972" t="s">
        <v>22</v>
      </c>
      <c r="E98" s="1972"/>
      <c r="F98" s="1972"/>
      <c r="G98" s="1972"/>
      <c r="H98" s="1972"/>
      <c r="I98" s="1972"/>
      <c r="J98" s="1973"/>
      <c r="K98" s="1972"/>
      <c r="L98" s="1972"/>
      <c r="M98" s="1972"/>
      <c r="N98" s="1972"/>
      <c r="O98" s="1972"/>
      <c r="P98" s="1972"/>
      <c r="Q98" s="1973"/>
      <c r="R98" s="1972"/>
      <c r="S98" s="1972"/>
      <c r="T98" s="1972"/>
      <c r="U98" s="1972"/>
      <c r="V98" s="1972"/>
      <c r="W98" s="1972"/>
      <c r="X98" s="1973"/>
      <c r="AA98" s="1972"/>
      <c r="AB98" s="1972"/>
      <c r="AC98" s="1972"/>
      <c r="AD98" s="1972"/>
      <c r="AE98" s="1972"/>
      <c r="AF98" s="1972"/>
      <c r="AG98" s="1973"/>
      <c r="AH98" s="1972"/>
      <c r="AI98" s="1972"/>
      <c r="AJ98" s="1972"/>
      <c r="AK98" s="1972"/>
      <c r="AL98" s="1972"/>
      <c r="AM98" s="1972"/>
      <c r="AN98" s="1973"/>
      <c r="AO98" s="1972"/>
      <c r="AP98" s="1972"/>
      <c r="AQ98" s="1972"/>
      <c r="AR98" s="1972"/>
      <c r="AS98" s="1972"/>
      <c r="AT98" s="1972"/>
      <c r="AU98" s="1973"/>
      <c r="AZ98" s="1972"/>
      <c r="BA98" s="1972"/>
      <c r="BB98" s="1972"/>
      <c r="BC98" s="1972"/>
      <c r="BD98" s="1972"/>
      <c r="BE98" s="1972"/>
      <c r="BF98" s="1973"/>
      <c r="BG98" s="1972"/>
      <c r="BH98" s="1972"/>
      <c r="BI98" s="1972"/>
      <c r="BJ98" s="1972"/>
      <c r="BK98" s="1972"/>
      <c r="BL98" s="1972"/>
      <c r="BM98" s="1973"/>
      <c r="BN98" s="1972"/>
      <c r="BO98" s="1972"/>
      <c r="BP98" s="1972"/>
      <c r="BQ98" s="1972"/>
      <c r="BR98" s="1972"/>
      <c r="BS98" s="1972"/>
      <c r="BT98" s="1973"/>
      <c r="BW98" s="1972"/>
      <c r="BX98" s="1972"/>
      <c r="BY98" s="1972"/>
      <c r="BZ98" s="1972"/>
      <c r="CA98" s="1972"/>
      <c r="CB98" s="1972"/>
      <c r="CC98" s="1973"/>
      <c r="CD98" s="1972"/>
      <c r="CE98" s="1972"/>
      <c r="CF98" s="1972"/>
      <c r="CG98" s="1972"/>
      <c r="CH98" s="1972"/>
      <c r="CI98" s="1972"/>
      <c r="CJ98" s="1973"/>
      <c r="CK98" s="1972"/>
      <c r="CL98" s="1972"/>
      <c r="CM98" s="1972"/>
      <c r="CN98" s="1972"/>
      <c r="CO98" s="1972"/>
      <c r="CP98" s="1972"/>
      <c r="CQ98" s="1973"/>
    </row>
    <row r="99" spans="2:95" ht="16.5" x14ac:dyDescent="0.25">
      <c r="B99" s="1964" t="s">
        <v>44</v>
      </c>
      <c r="C99" s="247"/>
      <c r="D99" s="272" t="s">
        <v>45</v>
      </c>
      <c r="E99" s="273" t="s">
        <v>29</v>
      </c>
      <c r="F99" s="274" t="s">
        <v>28</v>
      </c>
      <c r="G99" s="764" t="s">
        <v>30</v>
      </c>
      <c r="K99" s="272" t="s">
        <v>45</v>
      </c>
      <c r="L99" s="273" t="s">
        <v>29</v>
      </c>
      <c r="M99" s="274" t="s">
        <v>28</v>
      </c>
      <c r="N99" s="764" t="s">
        <v>30</v>
      </c>
      <c r="R99" s="272" t="s">
        <v>45</v>
      </c>
      <c r="S99" s="273" t="s">
        <v>29</v>
      </c>
      <c r="T99" s="274" t="s">
        <v>28</v>
      </c>
      <c r="U99" s="764" t="s">
        <v>30</v>
      </c>
      <c r="AA99" s="272" t="s">
        <v>45</v>
      </c>
      <c r="AB99" s="273" t="s">
        <v>29</v>
      </c>
      <c r="AC99" s="274" t="s">
        <v>28</v>
      </c>
      <c r="AD99" s="764" t="s">
        <v>30</v>
      </c>
      <c r="AH99" s="272" t="s">
        <v>45</v>
      </c>
      <c r="AI99" s="273" t="s">
        <v>29</v>
      </c>
      <c r="AJ99" s="274" t="s">
        <v>28</v>
      </c>
      <c r="AK99" s="764" t="s">
        <v>30</v>
      </c>
      <c r="AO99" s="272" t="s">
        <v>45</v>
      </c>
      <c r="AP99" s="273" t="s">
        <v>29</v>
      </c>
      <c r="AQ99" s="274" t="s">
        <v>28</v>
      </c>
      <c r="AR99" s="764" t="s">
        <v>30</v>
      </c>
      <c r="AZ99" s="272" t="s">
        <v>45</v>
      </c>
      <c r="BA99" s="273" t="s">
        <v>29</v>
      </c>
      <c r="BB99" s="274" t="s">
        <v>28</v>
      </c>
      <c r="BC99" s="764" t="s">
        <v>30</v>
      </c>
      <c r="BG99" s="272" t="s">
        <v>45</v>
      </c>
      <c r="BH99" s="273" t="s">
        <v>29</v>
      </c>
      <c r="BI99" s="274" t="s">
        <v>28</v>
      </c>
      <c r="BJ99" s="764" t="s">
        <v>30</v>
      </c>
      <c r="BN99" s="272" t="s">
        <v>45</v>
      </c>
      <c r="BO99" s="273" t="s">
        <v>29</v>
      </c>
      <c r="BP99" s="274" t="s">
        <v>28</v>
      </c>
      <c r="BQ99" s="764" t="s">
        <v>30</v>
      </c>
      <c r="BW99" s="272" t="s">
        <v>45</v>
      </c>
      <c r="BX99" s="273" t="s">
        <v>29</v>
      </c>
      <c r="BY99" s="274" t="s">
        <v>28</v>
      </c>
      <c r="BZ99" s="764" t="s">
        <v>30</v>
      </c>
      <c r="CD99" s="272" t="s">
        <v>45</v>
      </c>
      <c r="CE99" s="273" t="s">
        <v>29</v>
      </c>
      <c r="CF99" s="274" t="s">
        <v>28</v>
      </c>
      <c r="CG99" s="764" t="s">
        <v>30</v>
      </c>
      <c r="CK99" s="272" t="s">
        <v>45</v>
      </c>
      <c r="CL99" s="273" t="s">
        <v>29</v>
      </c>
      <c r="CM99" s="274" t="s">
        <v>28</v>
      </c>
      <c r="CN99" s="764" t="s">
        <v>30</v>
      </c>
    </row>
    <row r="100" spans="2:95" ht="16.5" x14ac:dyDescent="0.25">
      <c r="B100" s="1965"/>
      <c r="C100" s="276" t="s">
        <v>32</v>
      </c>
      <c r="D100" s="277"/>
      <c r="E100" s="278"/>
      <c r="F100" s="279" t="e">
        <f ca="1">SUMIF(E6:E15,"&lt;&gt;カウント外",G6:G15)</f>
        <v>#REF!</v>
      </c>
      <c r="G100" s="280" t="e">
        <f ca="1">SUMIF(E6:E15,"&lt;&gt;カウント外",I6:I15)</f>
        <v>#REF!</v>
      </c>
      <c r="K100" s="277"/>
      <c r="L100" s="278"/>
      <c r="M100" s="279" t="e">
        <f ca="1">SUMIF(L6:L15,"&lt;&gt;カウント外",N6:N15)</f>
        <v>#REF!</v>
      </c>
      <c r="N100" s="280" t="e">
        <f ca="1">SUMIF(L6:L15,"&lt;&gt;カウント外",P6:P15)</f>
        <v>#REF!</v>
      </c>
      <c r="R100" s="277"/>
      <c r="S100" s="278"/>
      <c r="T100" s="279" t="e">
        <f ca="1">SUMIF(S6:S15,"&lt;&gt;カウント外",U6:U15)</f>
        <v>#REF!</v>
      </c>
      <c r="U100" s="280" t="e">
        <f ca="1">SUMIF(S6:S15,"&lt;&gt;カウント外",W6:W15)</f>
        <v>#REF!</v>
      </c>
      <c r="AA100" s="277"/>
      <c r="AB100" s="763"/>
      <c r="AC100" s="279" t="e">
        <f ca="1">SUMIF(AB6:AB15,"&lt;&gt;カウント外",AD6:AD15)</f>
        <v>#REF!</v>
      </c>
      <c r="AD100" s="280" t="e">
        <f ca="1">SUMIF(AB6:AB15,"&lt;&gt;カウント外",AF6:AF15)</f>
        <v>#REF!</v>
      </c>
      <c r="AH100" s="277"/>
      <c r="AI100" s="278"/>
      <c r="AJ100" s="279" t="e">
        <f ca="1">SUMIF(AI6:AI15,"&lt;&gt;カウント外",AK6:AK15)</f>
        <v>#REF!</v>
      </c>
      <c r="AK100" s="280" t="e">
        <f ca="1">SUMIF(AI6:AI15,"&lt;&gt;カウント外",AM6:AM15)</f>
        <v>#REF!</v>
      </c>
      <c r="AO100" s="277"/>
      <c r="AP100" s="278"/>
      <c r="AQ100" s="279" t="e">
        <f ca="1">SUMIF(AP6:AP15,"&lt;&gt;カウント外",AR6:AR15)</f>
        <v>#REF!</v>
      </c>
      <c r="AR100" s="280" t="e">
        <f ca="1">SUMIF(AP6:AP15,"&lt;&gt;カウント外",AT6:AT15)</f>
        <v>#REF!</v>
      </c>
      <c r="AZ100" s="277"/>
      <c r="BA100" s="278"/>
      <c r="BB100" s="279" t="e">
        <f ca="1">SUMIF(BA6:BA15,"&lt;&gt;カウント外",BC6:BC15)</f>
        <v>#REF!</v>
      </c>
      <c r="BC100" s="280" t="e">
        <f ca="1">SUMIF(BA6:BA15,"&lt;&gt;カウント外",BE6:BE15)</f>
        <v>#REF!</v>
      </c>
      <c r="BG100" s="277"/>
      <c r="BH100" s="278"/>
      <c r="BI100" s="279" t="e">
        <f ca="1">SUMIF(BH6:BH15,"&lt;&gt;カウント外",BJ6:BJ15)</f>
        <v>#REF!</v>
      </c>
      <c r="BJ100" s="280" t="e">
        <f ca="1">SUMIF(BH6:BH15,"&lt;&gt;カウント外",BL6:BL15)</f>
        <v>#REF!</v>
      </c>
      <c r="BN100" s="277"/>
      <c r="BO100" s="278"/>
      <c r="BP100" s="279" t="e">
        <f ca="1">SUMIF(BO6:BO15,"&lt;&gt;カウント外",BQ6:BQ15)</f>
        <v>#REF!</v>
      </c>
      <c r="BQ100" s="280" t="e">
        <f ca="1">SUMIF(BO6:BO15,"&lt;&gt;カウント外",BS6:BS15)</f>
        <v>#REF!</v>
      </c>
      <c r="BW100" s="277"/>
      <c r="BX100" s="278"/>
      <c r="BY100" s="279" t="e">
        <f ca="1">SUMIF(BX6:BX15,"&lt;&gt;カウント外",BZ6:BZ15)</f>
        <v>#REF!</v>
      </c>
      <c r="BZ100" s="280" t="e">
        <f ca="1">SUMIF(BX6:BX15,"&lt;&gt;カウント外",CB6:CB15)</f>
        <v>#REF!</v>
      </c>
      <c r="CD100" s="277"/>
      <c r="CE100" s="278"/>
      <c r="CF100" s="279" t="e">
        <f ca="1">SUMIF(CE6:CE15,"&lt;&gt;カウント外",CG6:CG15)</f>
        <v>#REF!</v>
      </c>
      <c r="CG100" s="280" t="e">
        <f ca="1">SUMIF(CE6:CE15,"&lt;&gt;カウント外",CI6:CI15)</f>
        <v>#REF!</v>
      </c>
      <c r="CK100" s="277"/>
      <c r="CL100" s="278"/>
      <c r="CM100" s="279" t="e">
        <f ca="1">SUMIF(CL6:CL15,"&lt;&gt;カウント外",CN6:CN15)</f>
        <v>#REF!</v>
      </c>
      <c r="CN100" s="280" t="e">
        <f ca="1">SUMIF(CL6:CL15,"&lt;&gt;カウント外",CP6:CP15)</f>
        <v>#REF!</v>
      </c>
    </row>
    <row r="101" spans="2:95" ht="16.5" x14ac:dyDescent="0.25">
      <c r="B101" s="1966"/>
      <c r="C101" s="281" t="s">
        <v>43</v>
      </c>
      <c r="D101" s="282"/>
      <c r="E101" s="278"/>
      <c r="F101" s="279" t="e">
        <f ca="1">SUMIF(E16:E25,"&lt;&gt;カウント外",G16:G25)</f>
        <v>#REF!</v>
      </c>
      <c r="G101" s="280" t="e">
        <f ca="1">SUMIF(E16:E25,"&lt;&gt;カウント外",I16:I25)</f>
        <v>#REF!</v>
      </c>
      <c r="K101" s="282"/>
      <c r="L101" s="278"/>
      <c r="M101" s="279" t="e">
        <f ca="1">SUMIF(L16:L25,"&lt;&gt;カウント外",N16:N25)</f>
        <v>#REF!</v>
      </c>
      <c r="N101" s="280" t="e">
        <f ca="1">SUMIF(L16:L25,"&lt;&gt;カウント外",P16:P25)</f>
        <v>#REF!</v>
      </c>
      <c r="R101" s="282"/>
      <c r="S101" s="278"/>
      <c r="T101" s="279" t="e">
        <f ca="1">SUMIF(S16:S25,"&lt;&gt;カウント外",U16:U25)</f>
        <v>#REF!</v>
      </c>
      <c r="U101" s="280" t="e">
        <f ca="1">SUMIF(S16:S25,"&lt;&gt;カウント外",W16:W25)</f>
        <v>#REF!</v>
      </c>
      <c r="AA101" s="282"/>
      <c r="AB101" s="763"/>
      <c r="AC101" s="279" t="e">
        <f ca="1">SUMIF(AB16:AB25,"&lt;&gt;カウント外",AD16:AD25)</f>
        <v>#REF!</v>
      </c>
      <c r="AD101" s="280" t="e">
        <f ca="1">SUMIF(AB16:AB25,"&lt;&gt;カウント外",AF16:AF25)</f>
        <v>#REF!</v>
      </c>
      <c r="AH101" s="282"/>
      <c r="AI101" s="278"/>
      <c r="AJ101" s="279" t="e">
        <f ca="1">SUMIF(AI16:AI25,"&lt;&gt;カウント外",AK16:AK25)</f>
        <v>#REF!</v>
      </c>
      <c r="AK101" s="280" t="e">
        <f ca="1">SUMIF(AI16:AI25,"&lt;&gt;カウント外",AM16:AM25)</f>
        <v>#REF!</v>
      </c>
      <c r="AO101" s="282"/>
      <c r="AP101" s="278"/>
      <c r="AQ101" s="279" t="e">
        <f ca="1">SUMIF(AP16:AP25,"&lt;&gt;カウント外",AR16:AR25)</f>
        <v>#REF!</v>
      </c>
      <c r="AR101" s="280" t="e">
        <f ca="1">SUMIF(AP16:AP25,"&lt;&gt;カウント外",AT16:AT25)</f>
        <v>#REF!</v>
      </c>
      <c r="AZ101" s="282"/>
      <c r="BA101" s="278"/>
      <c r="BB101" s="279" t="e">
        <f ca="1">SUMIF(BA16:BA25,"&lt;&gt;カウント外",BC16:BC25)</f>
        <v>#REF!</v>
      </c>
      <c r="BC101" s="280" t="e">
        <f ca="1">SUMIF(BA16:BA25,"&lt;&gt;カウント外",BE16:BE25)</f>
        <v>#REF!</v>
      </c>
      <c r="BG101" s="282"/>
      <c r="BH101" s="278"/>
      <c r="BI101" s="279" t="e">
        <f ca="1">SUMIF(BH16:BH25,"&lt;&gt;カウント外",BJ16:BJ25)</f>
        <v>#REF!</v>
      </c>
      <c r="BJ101" s="280" t="e">
        <f ca="1">SUMIF(BH16:BH25,"&lt;&gt;カウント外",BL16:BL25)</f>
        <v>#REF!</v>
      </c>
      <c r="BN101" s="282"/>
      <c r="BO101" s="278"/>
      <c r="BP101" s="279" t="e">
        <f ca="1">SUMIF(BO16:BO25,"&lt;&gt;カウント外",BQ16:BQ25)</f>
        <v>#REF!</v>
      </c>
      <c r="BQ101" s="280" t="e">
        <f ca="1">SUMIF(BO16:BO25,"&lt;&gt;カウント外",BS16:BS25)</f>
        <v>#REF!</v>
      </c>
      <c r="BW101" s="282"/>
      <c r="BX101" s="278"/>
      <c r="BY101" s="279" t="e">
        <f ca="1">SUMIF(BX16:BX25,"&lt;&gt;カウント外",BZ16:BZ25)</f>
        <v>#REF!</v>
      </c>
      <c r="BZ101" s="280" t="e">
        <f ca="1">SUMIF(BX16:BX25,"&lt;&gt;カウント外",CB16:CB25)</f>
        <v>#REF!</v>
      </c>
      <c r="CD101" s="282"/>
      <c r="CE101" s="278"/>
      <c r="CF101" s="279" t="e">
        <f ca="1">SUMIF(CE16:CE25,"&lt;&gt;カウント外",CG16:CG25)</f>
        <v>#REF!</v>
      </c>
      <c r="CG101" s="280" t="e">
        <f ca="1">SUMIF(CE16:CE25,"&lt;&gt;カウント外",CI16:CI25)</f>
        <v>#REF!</v>
      </c>
      <c r="CK101" s="282"/>
      <c r="CL101" s="278"/>
      <c r="CM101" s="279" t="e">
        <f ca="1">SUMIF(CL16:CL25,"&lt;&gt;カウント外",CN16:CN25)</f>
        <v>#REF!</v>
      </c>
      <c r="CN101" s="280" t="e">
        <f ca="1">SUMIF(CL16:CL25,"&lt;&gt;カウント外",CP16:CP25)</f>
        <v>#REF!</v>
      </c>
    </row>
    <row r="102" spans="2:95" ht="16.5" x14ac:dyDescent="0.25">
      <c r="B102" s="1967"/>
      <c r="C102" s="285" t="s">
        <v>48</v>
      </c>
      <c r="D102" s="286"/>
      <c r="E102" s="287"/>
      <c r="F102" s="288" t="e">
        <f ca="1">F101-F100</f>
        <v>#REF!</v>
      </c>
      <c r="G102" s="289" t="e">
        <f ca="1">G101-G100</f>
        <v>#REF!</v>
      </c>
      <c r="K102" s="286"/>
      <c r="L102" s="287"/>
      <c r="M102" s="288" t="e">
        <f ca="1">M101-M100</f>
        <v>#REF!</v>
      </c>
      <c r="N102" s="289" t="e">
        <f ca="1">N101-N100</f>
        <v>#REF!</v>
      </c>
      <c r="R102" s="286"/>
      <c r="S102" s="287"/>
      <c r="T102" s="288" t="e">
        <f ca="1">T101-T100</f>
        <v>#REF!</v>
      </c>
      <c r="U102" s="289" t="e">
        <f ca="1">U101-U100</f>
        <v>#REF!</v>
      </c>
      <c r="AA102" s="286"/>
      <c r="AB102" s="765"/>
      <c r="AC102" s="288" t="e">
        <f ca="1">AC101-AC100</f>
        <v>#REF!</v>
      </c>
      <c r="AD102" s="289" t="e">
        <f ca="1">AD101-AD100</f>
        <v>#REF!</v>
      </c>
      <c r="AH102" s="286"/>
      <c r="AI102" s="287"/>
      <c r="AJ102" s="288" t="e">
        <f ca="1">AJ101-AJ100</f>
        <v>#REF!</v>
      </c>
      <c r="AK102" s="289" t="e">
        <f ca="1">AK101-AK100</f>
        <v>#REF!</v>
      </c>
      <c r="AO102" s="286"/>
      <c r="AP102" s="287"/>
      <c r="AQ102" s="288" t="e">
        <f ca="1">AQ101-AQ100</f>
        <v>#REF!</v>
      </c>
      <c r="AR102" s="289" t="e">
        <f ca="1">AR101-AR100</f>
        <v>#REF!</v>
      </c>
      <c r="AZ102" s="286"/>
      <c r="BA102" s="287"/>
      <c r="BB102" s="288" t="e">
        <f ca="1">BB101-BB100</f>
        <v>#REF!</v>
      </c>
      <c r="BC102" s="289" t="e">
        <f ca="1">BC101-BC100</f>
        <v>#REF!</v>
      </c>
      <c r="BG102" s="286"/>
      <c r="BH102" s="287"/>
      <c r="BI102" s="288" t="e">
        <f ca="1">BI101-BI100</f>
        <v>#REF!</v>
      </c>
      <c r="BJ102" s="289" t="e">
        <f ca="1">BJ101-BJ100</f>
        <v>#REF!</v>
      </c>
      <c r="BN102" s="286"/>
      <c r="BO102" s="287"/>
      <c r="BP102" s="288" t="e">
        <f ca="1">BP101-BP100</f>
        <v>#REF!</v>
      </c>
      <c r="BQ102" s="289" t="e">
        <f ca="1">BQ101-BQ100</f>
        <v>#REF!</v>
      </c>
      <c r="BW102" s="286"/>
      <c r="BX102" s="287"/>
      <c r="BY102" s="288" t="e">
        <f ca="1">BY101-BY100</f>
        <v>#REF!</v>
      </c>
      <c r="BZ102" s="289" t="e">
        <f ca="1">BZ101-BZ100</f>
        <v>#REF!</v>
      </c>
      <c r="CD102" s="286"/>
      <c r="CE102" s="287"/>
      <c r="CF102" s="288" t="e">
        <f ca="1">CF101-CF100</f>
        <v>#REF!</v>
      </c>
      <c r="CG102" s="289" t="e">
        <f ca="1">CG101-CG100</f>
        <v>#REF!</v>
      </c>
      <c r="CK102" s="286"/>
      <c r="CL102" s="287"/>
      <c r="CM102" s="288" t="e">
        <f ca="1">CM101-CM100</f>
        <v>#REF!</v>
      </c>
      <c r="CN102" s="289" t="e">
        <f ca="1">CN101-CN100</f>
        <v>#REF!</v>
      </c>
    </row>
    <row r="103" spans="2:95" ht="16.5" x14ac:dyDescent="0.25">
      <c r="B103" s="1964" t="s">
        <v>49</v>
      </c>
      <c r="C103" s="276" t="s">
        <v>32</v>
      </c>
      <c r="D103" s="290"/>
      <c r="E103" s="278"/>
      <c r="F103" s="291" t="e">
        <f ca="1">F100</f>
        <v>#REF!</v>
      </c>
      <c r="G103" s="292" t="e">
        <f ca="1">G100</f>
        <v>#REF!</v>
      </c>
      <c r="K103" s="290"/>
      <c r="L103" s="278"/>
      <c r="M103" s="291" t="e">
        <f ca="1">M100+F103</f>
        <v>#REF!</v>
      </c>
      <c r="N103" s="292" t="e">
        <f ca="1">N100+G103</f>
        <v>#REF!</v>
      </c>
      <c r="R103" s="290"/>
      <c r="S103" s="278"/>
      <c r="T103" s="291" t="e">
        <f ca="1">T100+M103</f>
        <v>#REF!</v>
      </c>
      <c r="U103" s="292" t="e">
        <f ca="1">U100+N103</f>
        <v>#REF!</v>
      </c>
      <c r="AA103" s="290"/>
      <c r="AB103" s="763"/>
      <c r="AC103" s="291" t="e">
        <f ca="1">AC100+T103</f>
        <v>#REF!</v>
      </c>
      <c r="AD103" s="292" t="e">
        <f ca="1">AD100+U103</f>
        <v>#REF!</v>
      </c>
      <c r="AH103" s="290"/>
      <c r="AI103" s="278"/>
      <c r="AJ103" s="291" t="e">
        <f ca="1">AJ100+AC103</f>
        <v>#REF!</v>
      </c>
      <c r="AK103" s="292" t="e">
        <f ca="1">AK100+AD103</f>
        <v>#REF!</v>
      </c>
      <c r="AO103" s="290"/>
      <c r="AP103" s="278"/>
      <c r="AQ103" s="291" t="e">
        <f ca="1">AQ100+AJ103</f>
        <v>#REF!</v>
      </c>
      <c r="AR103" s="292" t="e">
        <f ca="1">AR100+AK103</f>
        <v>#REF!</v>
      </c>
      <c r="AZ103" s="290"/>
      <c r="BA103" s="278"/>
      <c r="BB103" s="291" t="e">
        <f ca="1">BB100+AQ103</f>
        <v>#REF!</v>
      </c>
      <c r="BC103" s="292" t="e">
        <f ca="1">BC100+AR103</f>
        <v>#REF!</v>
      </c>
      <c r="BG103" s="290"/>
      <c r="BH103" s="278"/>
      <c r="BI103" s="291" t="e">
        <f ca="1">BI100+BB103</f>
        <v>#REF!</v>
      </c>
      <c r="BJ103" s="292" t="e">
        <f ca="1">BJ100+BC103</f>
        <v>#REF!</v>
      </c>
      <c r="BN103" s="290"/>
      <c r="BO103" s="278"/>
      <c r="BP103" s="291" t="e">
        <f ca="1">BP100+BI103</f>
        <v>#REF!</v>
      </c>
      <c r="BQ103" s="292" t="e">
        <f ca="1">BQ100+BJ103</f>
        <v>#REF!</v>
      </c>
      <c r="BW103" s="290"/>
      <c r="BX103" s="278"/>
      <c r="BY103" s="291" t="e">
        <f ca="1">BY100+BP103</f>
        <v>#REF!</v>
      </c>
      <c r="BZ103" s="292" t="e">
        <f ca="1">BZ100+BQ103</f>
        <v>#REF!</v>
      </c>
      <c r="CD103" s="290"/>
      <c r="CE103" s="278"/>
      <c r="CF103" s="291" t="e">
        <f ca="1">CF100+BY103</f>
        <v>#REF!</v>
      </c>
      <c r="CG103" s="292" t="e">
        <f ca="1">CG100+BZ103</f>
        <v>#REF!</v>
      </c>
      <c r="CK103" s="290"/>
      <c r="CL103" s="278"/>
      <c r="CM103" s="291" t="e">
        <f ca="1">CM100+CF103</f>
        <v>#REF!</v>
      </c>
      <c r="CN103" s="292" t="e">
        <f ca="1">CN100+CG103</f>
        <v>#REF!</v>
      </c>
    </row>
    <row r="104" spans="2:95" ht="16.5" x14ac:dyDescent="0.25">
      <c r="B104" s="1966"/>
      <c r="C104" s="281" t="s">
        <v>43</v>
      </c>
      <c r="D104" s="282"/>
      <c r="E104" s="278"/>
      <c r="F104" s="283" t="e">
        <f ca="1">F101</f>
        <v>#REF!</v>
      </c>
      <c r="G104" s="284" t="e">
        <f ca="1">G101</f>
        <v>#REF!</v>
      </c>
      <c r="K104" s="282"/>
      <c r="L104" s="278"/>
      <c r="M104" s="283" t="e">
        <f ca="1">M101+F104</f>
        <v>#REF!</v>
      </c>
      <c r="N104" s="284" t="e">
        <f ca="1">N101+G104</f>
        <v>#REF!</v>
      </c>
      <c r="R104" s="282"/>
      <c r="S104" s="278"/>
      <c r="T104" s="283" t="e">
        <f ca="1">T101+M104</f>
        <v>#REF!</v>
      </c>
      <c r="U104" s="284" t="e">
        <f ca="1">U101+N104</f>
        <v>#REF!</v>
      </c>
      <c r="AA104" s="282"/>
      <c r="AB104" s="763"/>
      <c r="AC104" s="283" t="e">
        <f ca="1">AC101+T104</f>
        <v>#REF!</v>
      </c>
      <c r="AD104" s="284" t="e">
        <f ca="1">AD101+U104</f>
        <v>#REF!</v>
      </c>
      <c r="AH104" s="282"/>
      <c r="AI104" s="278"/>
      <c r="AJ104" s="283" t="e">
        <f ca="1">AJ101+AC104</f>
        <v>#REF!</v>
      </c>
      <c r="AK104" s="284" t="e">
        <f ca="1">AK101+AD104</f>
        <v>#REF!</v>
      </c>
      <c r="AO104" s="282"/>
      <c r="AP104" s="278"/>
      <c r="AQ104" s="283" t="e">
        <f ca="1">AQ101+AJ104</f>
        <v>#REF!</v>
      </c>
      <c r="AR104" s="284" t="e">
        <f ca="1">AR101+AK104</f>
        <v>#REF!</v>
      </c>
      <c r="AZ104" s="282"/>
      <c r="BA104" s="278"/>
      <c r="BB104" s="283" t="e">
        <f ca="1">BB101+AQ104</f>
        <v>#REF!</v>
      </c>
      <c r="BC104" s="284" t="e">
        <f ca="1">BC101+AR104</f>
        <v>#REF!</v>
      </c>
      <c r="BG104" s="282"/>
      <c r="BH104" s="278"/>
      <c r="BI104" s="283" t="e">
        <f ca="1">BI101+BB104</f>
        <v>#REF!</v>
      </c>
      <c r="BJ104" s="284" t="e">
        <f ca="1">BJ101+BC104</f>
        <v>#REF!</v>
      </c>
      <c r="BN104" s="282"/>
      <c r="BO104" s="278"/>
      <c r="BP104" s="283" t="e">
        <f ca="1">BP101+BI104</f>
        <v>#REF!</v>
      </c>
      <c r="BQ104" s="284" t="e">
        <f ca="1">BQ101+BJ104</f>
        <v>#REF!</v>
      </c>
      <c r="BW104" s="282"/>
      <c r="BX104" s="278"/>
      <c r="BY104" s="283" t="e">
        <f ca="1">BY101+BP104</f>
        <v>#REF!</v>
      </c>
      <c r="BZ104" s="284" t="e">
        <f ca="1">BZ101+BQ104</f>
        <v>#REF!</v>
      </c>
      <c r="CD104" s="282"/>
      <c r="CE104" s="278"/>
      <c r="CF104" s="283" t="e">
        <f ca="1">CF101+BY104</f>
        <v>#REF!</v>
      </c>
      <c r="CG104" s="284" t="e">
        <f ca="1">CG101+BZ104</f>
        <v>#REF!</v>
      </c>
      <c r="CK104" s="282"/>
      <c r="CL104" s="278"/>
      <c r="CM104" s="283" t="e">
        <f ca="1">CM101+CF104</f>
        <v>#REF!</v>
      </c>
      <c r="CN104" s="284" t="e">
        <f ca="1">CN101+CG104</f>
        <v>#REF!</v>
      </c>
    </row>
    <row r="105" spans="2:95" ht="16.5" x14ac:dyDescent="0.25">
      <c r="B105" s="1967"/>
      <c r="C105" s="285" t="s">
        <v>48</v>
      </c>
      <c r="D105" s="286"/>
      <c r="E105" s="287"/>
      <c r="F105" s="288" t="e">
        <f ca="1">F104-F103</f>
        <v>#REF!</v>
      </c>
      <c r="G105" s="289" t="e">
        <f ca="1">G104-G103</f>
        <v>#REF!</v>
      </c>
      <c r="K105" s="286"/>
      <c r="L105" s="287"/>
      <c r="M105" s="288" t="e">
        <f ca="1">M104-M103</f>
        <v>#REF!</v>
      </c>
      <c r="N105" s="289" t="e">
        <f ca="1">N104-N103</f>
        <v>#REF!</v>
      </c>
      <c r="R105" s="286"/>
      <c r="S105" s="287"/>
      <c r="T105" s="288" t="e">
        <f ca="1">T104-T103</f>
        <v>#REF!</v>
      </c>
      <c r="U105" s="289" t="e">
        <f ca="1">U104-U103</f>
        <v>#REF!</v>
      </c>
      <c r="AA105" s="286"/>
      <c r="AB105" s="765"/>
      <c r="AC105" s="288" t="e">
        <f ca="1">AC104-AC103</f>
        <v>#REF!</v>
      </c>
      <c r="AD105" s="289" t="e">
        <f ca="1">AD104-AD103</f>
        <v>#REF!</v>
      </c>
      <c r="AH105" s="286"/>
      <c r="AI105" s="287"/>
      <c r="AJ105" s="288" t="e">
        <f ca="1">AJ104-AJ103</f>
        <v>#REF!</v>
      </c>
      <c r="AK105" s="289" t="e">
        <f ca="1">AK104-AK103</f>
        <v>#REF!</v>
      </c>
      <c r="AO105" s="286"/>
      <c r="AP105" s="287"/>
      <c r="AQ105" s="288" t="e">
        <f ca="1">AQ104-AQ103</f>
        <v>#REF!</v>
      </c>
      <c r="AR105" s="289" t="e">
        <f ca="1">AR104-AR103</f>
        <v>#REF!</v>
      </c>
      <c r="AZ105" s="286"/>
      <c r="BA105" s="287"/>
      <c r="BB105" s="288" t="e">
        <f ca="1">BB104-BB103</f>
        <v>#REF!</v>
      </c>
      <c r="BC105" s="289" t="e">
        <f ca="1">BC104-BC103</f>
        <v>#REF!</v>
      </c>
      <c r="BG105" s="286"/>
      <c r="BH105" s="287"/>
      <c r="BI105" s="288" t="e">
        <f ca="1">BI104-BI103</f>
        <v>#REF!</v>
      </c>
      <c r="BJ105" s="289" t="e">
        <f ca="1">BJ104-BJ103</f>
        <v>#REF!</v>
      </c>
      <c r="BN105" s="286"/>
      <c r="BO105" s="287"/>
      <c r="BP105" s="288" t="e">
        <f ca="1">BP104-BP103</f>
        <v>#REF!</v>
      </c>
      <c r="BQ105" s="289" t="e">
        <f ca="1">BQ104-BQ103</f>
        <v>#REF!</v>
      </c>
      <c r="BW105" s="286"/>
      <c r="BX105" s="287"/>
      <c r="BY105" s="288" t="e">
        <f ca="1">BY104-BY103</f>
        <v>#REF!</v>
      </c>
      <c r="BZ105" s="289" t="e">
        <f ca="1">BZ104-BZ103</f>
        <v>#REF!</v>
      </c>
      <c r="CD105" s="286"/>
      <c r="CE105" s="287"/>
      <c r="CF105" s="288" t="e">
        <f ca="1">CF104-CF103</f>
        <v>#REF!</v>
      </c>
      <c r="CG105" s="289" t="e">
        <f ca="1">CG104-CG103</f>
        <v>#REF!</v>
      </c>
      <c r="CK105" s="286"/>
      <c r="CL105" s="287"/>
      <c r="CM105" s="288" t="e">
        <f ca="1">CM104-CM103</f>
        <v>#REF!</v>
      </c>
      <c r="CN105" s="289" t="e">
        <f ca="1">CN104-CN103</f>
        <v>#REF!</v>
      </c>
    </row>
    <row r="106" spans="2:95" x14ac:dyDescent="0.25">
      <c r="B106" s="293"/>
      <c r="C106" s="294"/>
      <c r="D106" s="1970" t="s">
        <v>51</v>
      </c>
      <c r="E106" s="1970"/>
      <c r="F106" s="1970"/>
      <c r="G106" s="1970"/>
      <c r="H106" s="1970"/>
      <c r="I106" s="1970"/>
      <c r="J106" s="1971"/>
      <c r="K106" s="1970"/>
      <c r="L106" s="1970"/>
      <c r="M106" s="1970"/>
      <c r="N106" s="1970"/>
      <c r="O106" s="1970"/>
      <c r="P106" s="1970"/>
      <c r="Q106" s="1971"/>
      <c r="R106" s="1970"/>
      <c r="S106" s="1970"/>
      <c r="T106" s="1970"/>
      <c r="U106" s="1970"/>
      <c r="V106" s="1970"/>
      <c r="W106" s="1970"/>
      <c r="X106" s="1971"/>
      <c r="AA106" s="1970"/>
      <c r="AB106" s="1970"/>
      <c r="AC106" s="1970"/>
      <c r="AD106" s="1970"/>
      <c r="AE106" s="1970"/>
      <c r="AF106" s="1970"/>
      <c r="AG106" s="1971"/>
      <c r="AH106" s="1970"/>
      <c r="AI106" s="1970"/>
      <c r="AJ106" s="1970"/>
      <c r="AK106" s="1970"/>
      <c r="AL106" s="1970"/>
      <c r="AM106" s="1970"/>
      <c r="AN106" s="1971"/>
      <c r="AO106" s="1970"/>
      <c r="AP106" s="1970"/>
      <c r="AQ106" s="1970"/>
      <c r="AR106" s="1970"/>
      <c r="AS106" s="1970"/>
      <c r="AT106" s="1970"/>
      <c r="AU106" s="1971"/>
      <c r="AZ106" s="1970"/>
      <c r="BA106" s="1970"/>
      <c r="BB106" s="1970"/>
      <c r="BC106" s="1970"/>
      <c r="BD106" s="1970"/>
      <c r="BE106" s="1970"/>
      <c r="BF106" s="1971"/>
      <c r="BG106" s="1970"/>
      <c r="BH106" s="1970"/>
      <c r="BI106" s="1970"/>
      <c r="BJ106" s="1970"/>
      <c r="BK106" s="1970"/>
      <c r="BL106" s="1970"/>
      <c r="BM106" s="1971"/>
      <c r="BN106" s="1970"/>
      <c r="BO106" s="1970"/>
      <c r="BP106" s="1970"/>
      <c r="BQ106" s="1970"/>
      <c r="BR106" s="1970"/>
      <c r="BS106" s="1970"/>
      <c r="BT106" s="1971"/>
      <c r="BW106" s="1970"/>
      <c r="BX106" s="1970"/>
      <c r="BY106" s="1970"/>
      <c r="BZ106" s="1970"/>
      <c r="CA106" s="1970"/>
      <c r="CB106" s="1970"/>
      <c r="CC106" s="1971"/>
      <c r="CD106" s="1970"/>
      <c r="CE106" s="1970"/>
      <c r="CF106" s="1970"/>
      <c r="CG106" s="1970"/>
      <c r="CH106" s="1970"/>
      <c r="CI106" s="1970"/>
      <c r="CJ106" s="1971"/>
      <c r="CK106" s="1970"/>
      <c r="CL106" s="1970"/>
      <c r="CM106" s="1970"/>
      <c r="CN106" s="1970"/>
      <c r="CO106" s="1970"/>
      <c r="CP106" s="1970"/>
      <c r="CQ106" s="1971"/>
    </row>
    <row r="107" spans="2:95" ht="16.5" x14ac:dyDescent="0.25">
      <c r="B107" s="1964" t="s">
        <v>44</v>
      </c>
      <c r="C107" s="247"/>
      <c r="D107" s="272" t="s">
        <v>45</v>
      </c>
      <c r="E107" s="273" t="s">
        <v>29</v>
      </c>
      <c r="F107" s="274" t="s">
        <v>28</v>
      </c>
      <c r="G107" s="764" t="s">
        <v>30</v>
      </c>
      <c r="K107" s="272" t="s">
        <v>45</v>
      </c>
      <c r="L107" s="273" t="s">
        <v>29</v>
      </c>
      <c r="M107" s="274" t="s">
        <v>28</v>
      </c>
      <c r="N107" s="764" t="s">
        <v>30</v>
      </c>
      <c r="R107" s="272" t="s">
        <v>45</v>
      </c>
      <c r="S107" s="273" t="s">
        <v>29</v>
      </c>
      <c r="T107" s="274" t="s">
        <v>28</v>
      </c>
      <c r="U107" s="764" t="s">
        <v>30</v>
      </c>
      <c r="AA107" s="272" t="s">
        <v>45</v>
      </c>
      <c r="AB107" s="273" t="s">
        <v>29</v>
      </c>
      <c r="AC107" s="274" t="s">
        <v>28</v>
      </c>
      <c r="AD107" s="764" t="s">
        <v>30</v>
      </c>
      <c r="AH107" s="272" t="s">
        <v>45</v>
      </c>
      <c r="AI107" s="273" t="s">
        <v>29</v>
      </c>
      <c r="AJ107" s="274" t="s">
        <v>28</v>
      </c>
      <c r="AK107" s="764" t="s">
        <v>30</v>
      </c>
      <c r="AO107" s="272" t="s">
        <v>45</v>
      </c>
      <c r="AP107" s="273" t="s">
        <v>29</v>
      </c>
      <c r="AQ107" s="274" t="s">
        <v>28</v>
      </c>
      <c r="AR107" s="764" t="s">
        <v>30</v>
      </c>
      <c r="AZ107" s="272" t="s">
        <v>45</v>
      </c>
      <c r="BA107" s="273" t="s">
        <v>29</v>
      </c>
      <c r="BB107" s="274" t="s">
        <v>28</v>
      </c>
      <c r="BC107" s="764" t="s">
        <v>30</v>
      </c>
      <c r="BG107" s="272" t="s">
        <v>45</v>
      </c>
      <c r="BH107" s="273" t="s">
        <v>29</v>
      </c>
      <c r="BI107" s="274" t="s">
        <v>28</v>
      </c>
      <c r="BJ107" s="764" t="s">
        <v>30</v>
      </c>
      <c r="BN107" s="272" t="s">
        <v>45</v>
      </c>
      <c r="BO107" s="273" t="s">
        <v>29</v>
      </c>
      <c r="BP107" s="274" t="s">
        <v>28</v>
      </c>
      <c r="BQ107" s="764" t="s">
        <v>30</v>
      </c>
      <c r="BW107" s="272" t="s">
        <v>45</v>
      </c>
      <c r="BX107" s="273" t="s">
        <v>29</v>
      </c>
      <c r="BY107" s="274" t="s">
        <v>28</v>
      </c>
      <c r="BZ107" s="764" t="s">
        <v>30</v>
      </c>
      <c r="CD107" s="272" t="s">
        <v>45</v>
      </c>
      <c r="CE107" s="273" t="s">
        <v>29</v>
      </c>
      <c r="CF107" s="274" t="s">
        <v>28</v>
      </c>
      <c r="CG107" s="764" t="s">
        <v>30</v>
      </c>
      <c r="CK107" s="272" t="s">
        <v>45</v>
      </c>
      <c r="CL107" s="273" t="s">
        <v>29</v>
      </c>
      <c r="CM107" s="274" t="s">
        <v>28</v>
      </c>
      <c r="CN107" s="764" t="s">
        <v>30</v>
      </c>
    </row>
    <row r="108" spans="2:95" ht="16.5" x14ac:dyDescent="0.25">
      <c r="B108" s="1965"/>
      <c r="C108" s="276" t="s">
        <v>32</v>
      </c>
      <c r="D108" s="277"/>
      <c r="E108" s="278"/>
      <c r="F108" s="279" t="e">
        <f ca="1">SUMIF(E37:E46,"&lt;&gt;カウント外",G37:G46)</f>
        <v>#REF!</v>
      </c>
      <c r="G108" s="280" t="e">
        <f ca="1">SUMIF(E37:E46,"&lt;&gt;カウント外",I37:I46)</f>
        <v>#REF!</v>
      </c>
      <c r="K108" s="277"/>
      <c r="L108" s="278"/>
      <c r="M108" s="279" t="e">
        <f ca="1">SUMIF(L37:L46,"&lt;&gt;カウント外",N37:N46)</f>
        <v>#REF!</v>
      </c>
      <c r="N108" s="280" t="e">
        <f ca="1">SUMIF(L37:L46,"&lt;&gt;カウント外",P37:P46)</f>
        <v>#REF!</v>
      </c>
      <c r="R108" s="277"/>
      <c r="S108" s="278"/>
      <c r="T108" s="279" t="e">
        <f ca="1">SUMIF(S37:S46,"&lt;&gt;カウント外",U37:U46)</f>
        <v>#REF!</v>
      </c>
      <c r="U108" s="280" t="e">
        <f ca="1">SUMIF(S37:S46,"&lt;&gt;カウント外",W37:W46)</f>
        <v>#REF!</v>
      </c>
      <c r="AA108" s="277"/>
      <c r="AB108" s="278"/>
      <c r="AC108" s="279" t="e">
        <f ca="1">SUMIF(AB37:AB46,"&lt;&gt;カウント外",AD37:AD46)</f>
        <v>#REF!</v>
      </c>
      <c r="AD108" s="280" t="e">
        <f ca="1">SUMIF(AB37:AB46,"&lt;&gt;カウント外",AF37:AF46)</f>
        <v>#REF!</v>
      </c>
      <c r="AH108" s="277"/>
      <c r="AI108" s="278"/>
      <c r="AJ108" s="279" t="e">
        <f ca="1">SUMIF(AI37:AI46,"&lt;&gt;カウント外",AK37:AK46)</f>
        <v>#REF!</v>
      </c>
      <c r="AK108" s="280" t="e">
        <f ca="1">SUMIF(AI37:AI46,"&lt;&gt;カウント外",AM37:AM46)</f>
        <v>#REF!</v>
      </c>
      <c r="AO108" s="277"/>
      <c r="AP108" s="278"/>
      <c r="AQ108" s="279" t="e">
        <f ca="1">SUMIF(AP37:AP46,"&lt;&gt;カウント外",AR37:AR46)</f>
        <v>#REF!</v>
      </c>
      <c r="AR108" s="280" t="e">
        <f ca="1">SUMIF(AP37:AP46,"&lt;&gt;カウント外",AT37:AT46)</f>
        <v>#REF!</v>
      </c>
      <c r="AZ108" s="277"/>
      <c r="BA108" s="278"/>
      <c r="BB108" s="279" t="e">
        <f ca="1">SUMIF(BA37:BA46,"&lt;&gt;カウント外",BC37:BC46)</f>
        <v>#REF!</v>
      </c>
      <c r="BC108" s="280" t="e">
        <f ca="1">SUMIF(BA37:BA46,"&lt;&gt;カウント外",BE37:BE46)</f>
        <v>#REF!</v>
      </c>
      <c r="BG108" s="277"/>
      <c r="BH108" s="278"/>
      <c r="BI108" s="279" t="e">
        <f ca="1">SUMIF(BH37:BH46,"&lt;&gt;カウント外",BJ37:BJ46)</f>
        <v>#REF!</v>
      </c>
      <c r="BJ108" s="280" t="e">
        <f ca="1">SUMIF(BH37:BH46,"&lt;&gt;カウント外",BL37:BL46)</f>
        <v>#REF!</v>
      </c>
      <c r="BN108" s="277"/>
      <c r="BO108" s="278"/>
      <c r="BP108" s="279" t="e">
        <f ca="1">SUMIF(BO37:BO46,"&lt;&gt;カウント外",BQ37:BQ46)</f>
        <v>#REF!</v>
      </c>
      <c r="BQ108" s="280" t="e">
        <f ca="1">SUMIF(BO37:BO46,"&lt;&gt;カウント外",BS37:BS46)</f>
        <v>#REF!</v>
      </c>
      <c r="BW108" s="277"/>
      <c r="BX108" s="278"/>
      <c r="BY108" s="279" t="e">
        <f ca="1">SUMIF(BX37:BX46,"&lt;&gt;カウント外",BZ37:BZ46)</f>
        <v>#REF!</v>
      </c>
      <c r="BZ108" s="280" t="e">
        <f ca="1">SUMIF(BX37:BX46,"&lt;&gt;カウント外",CB37:CB46)</f>
        <v>#REF!</v>
      </c>
      <c r="CD108" s="277"/>
      <c r="CE108" s="278"/>
      <c r="CF108" s="279" t="e">
        <f ca="1">SUMIF(CE37:CE46,"&lt;&gt;カウント外",CG37:CG46)</f>
        <v>#REF!</v>
      </c>
      <c r="CG108" s="280" t="e">
        <f ca="1">SUMIF(CE37:CE46,"&lt;&gt;カウント外",CI37:CI46)</f>
        <v>#REF!</v>
      </c>
      <c r="CK108" s="277"/>
      <c r="CL108" s="278"/>
      <c r="CM108" s="279" t="e">
        <f ca="1">SUMIF(CL37:CL46,"&lt;&gt;カウント外",CN37:CN46)</f>
        <v>#REF!</v>
      </c>
      <c r="CN108" s="280" t="e">
        <f ca="1">SUMIF(CL37:CL46,"&lt;&gt;カウント外",CP37:CP46)</f>
        <v>#REF!</v>
      </c>
    </row>
    <row r="109" spans="2:95" ht="16.5" x14ac:dyDescent="0.25">
      <c r="B109" s="1966"/>
      <c r="C109" s="281" t="s">
        <v>43</v>
      </c>
      <c r="D109" s="282"/>
      <c r="E109" s="278"/>
      <c r="F109" s="279" t="e">
        <f ca="1">SUMIF(E47:E56,"&lt;&gt;カウント外",G47:G56)</f>
        <v>#REF!</v>
      </c>
      <c r="G109" s="280" t="e">
        <f ca="1">SUMIF(E47:E56,"&lt;&gt;カウント外",I47:I56)</f>
        <v>#REF!</v>
      </c>
      <c r="K109" s="282"/>
      <c r="L109" s="278"/>
      <c r="M109" s="279" t="e">
        <f ca="1">SUMIF(L47:L56,"&lt;&gt;カウント外",N47:N56)</f>
        <v>#REF!</v>
      </c>
      <c r="N109" s="280" t="e">
        <f ca="1">SUMIF(L47:L56,"&lt;&gt;カウント外",P47:P56)</f>
        <v>#REF!</v>
      </c>
      <c r="R109" s="282"/>
      <c r="S109" s="278"/>
      <c r="T109" s="279" t="e">
        <f ca="1">SUMIF(S47:S56,"&lt;&gt;カウント外",U47:U56)</f>
        <v>#REF!</v>
      </c>
      <c r="U109" s="280" t="e">
        <f ca="1">SUMIF(S47:S56,"&lt;&gt;カウント外",W47:W56)</f>
        <v>#REF!</v>
      </c>
      <c r="AA109" s="282"/>
      <c r="AB109" s="278"/>
      <c r="AC109" s="279" t="e">
        <f ca="1">SUMIF(AB47:AB56,"&lt;&gt;カウント外",AD47:AD56)</f>
        <v>#REF!</v>
      </c>
      <c r="AD109" s="280" t="e">
        <f ca="1">SUMIF(AB47:AB56,"&lt;&gt;カウント外",AF47:AF56)</f>
        <v>#REF!</v>
      </c>
      <c r="AH109" s="282"/>
      <c r="AI109" s="278"/>
      <c r="AJ109" s="279" t="e">
        <f ca="1">SUMIF(AI47:AI56,"&lt;&gt;カウント外",AK47:AK56)</f>
        <v>#REF!</v>
      </c>
      <c r="AK109" s="280" t="e">
        <f ca="1">SUMIF(AI47:AI56,"&lt;&gt;カウント外",AM47:AM56)</f>
        <v>#REF!</v>
      </c>
      <c r="AO109" s="282"/>
      <c r="AP109" s="278"/>
      <c r="AQ109" s="279" t="e">
        <f ca="1">SUMIF(AP47:AP56,"&lt;&gt;カウント外",AR47:AR56)</f>
        <v>#REF!</v>
      </c>
      <c r="AR109" s="280" t="e">
        <f ca="1">SUMIF(AP47:AP56,"&lt;&gt;カウント外",AT47:AT56)</f>
        <v>#REF!</v>
      </c>
      <c r="AZ109" s="282"/>
      <c r="BA109" s="278"/>
      <c r="BB109" s="279" t="e">
        <f ca="1">SUMIF(BA47:BA56,"&lt;&gt;カウント外",BC47:BC56)</f>
        <v>#REF!</v>
      </c>
      <c r="BC109" s="280" t="e">
        <f ca="1">SUMIF(BA47:BA56,"&lt;&gt;カウント外",BE47:BE56)</f>
        <v>#REF!</v>
      </c>
      <c r="BG109" s="282"/>
      <c r="BH109" s="278"/>
      <c r="BI109" s="279" t="e">
        <f ca="1">SUMIF(BH47:BH56,"&lt;&gt;カウント外",BJ47:BJ56)</f>
        <v>#REF!</v>
      </c>
      <c r="BJ109" s="280" t="e">
        <f ca="1">SUMIF(BH47:BH56,"&lt;&gt;カウント外",BL47:BL56)</f>
        <v>#REF!</v>
      </c>
      <c r="BN109" s="282"/>
      <c r="BO109" s="278"/>
      <c r="BP109" s="279" t="e">
        <f ca="1">SUMIF(BO47:BO56,"&lt;&gt;カウント外",BQ47:BQ56)</f>
        <v>#REF!</v>
      </c>
      <c r="BQ109" s="280" t="e">
        <f ca="1">SUMIF(BO47:BO56,"&lt;&gt;カウント外",BS47:BS56)</f>
        <v>#REF!</v>
      </c>
      <c r="BW109" s="282"/>
      <c r="BX109" s="278"/>
      <c r="BY109" s="279" t="e">
        <f ca="1">SUMIF(BX47:BX56,"&lt;&gt;カウント外",BZ47:BZ56)</f>
        <v>#REF!</v>
      </c>
      <c r="BZ109" s="280" t="e">
        <f ca="1">SUMIF(BX47:BX56,"&lt;&gt;カウント外",CB47:CB56)</f>
        <v>#REF!</v>
      </c>
      <c r="CD109" s="282"/>
      <c r="CE109" s="278"/>
      <c r="CF109" s="279" t="e">
        <f ca="1">SUMIF(CE47:CE56,"&lt;&gt;カウント外",CG47:CG56)</f>
        <v>#REF!</v>
      </c>
      <c r="CG109" s="280" t="e">
        <f ca="1">SUMIF(CE47:CE56,"&lt;&gt;カウント外",CI47:CI56)</f>
        <v>#REF!</v>
      </c>
      <c r="CK109" s="282"/>
      <c r="CL109" s="278"/>
      <c r="CM109" s="279" t="e">
        <f ca="1">SUMIF(CL47:CL56,"&lt;&gt;カウント外",CN47:CN56)</f>
        <v>#REF!</v>
      </c>
      <c r="CN109" s="280" t="e">
        <f ca="1">SUMIF(CL47:CL56,"&lt;&gt;カウント外",CP47:CP56)</f>
        <v>#REF!</v>
      </c>
    </row>
    <row r="110" spans="2:95" ht="16.5" x14ac:dyDescent="0.25">
      <c r="B110" s="1967"/>
      <c r="C110" s="285" t="s">
        <v>48</v>
      </c>
      <c r="D110" s="286"/>
      <c r="E110" s="287"/>
      <c r="F110" s="288" t="e">
        <f ca="1">F109-F108</f>
        <v>#REF!</v>
      </c>
      <c r="G110" s="289" t="e">
        <f ca="1">G109-G108</f>
        <v>#REF!</v>
      </c>
      <c r="K110" s="286"/>
      <c r="L110" s="287"/>
      <c r="M110" s="288" t="e">
        <f ca="1">M109-M108</f>
        <v>#REF!</v>
      </c>
      <c r="N110" s="289" t="e">
        <f ca="1">N109-N108</f>
        <v>#REF!</v>
      </c>
      <c r="R110" s="286"/>
      <c r="S110" s="287"/>
      <c r="T110" s="288" t="e">
        <f ca="1">T109-T108</f>
        <v>#REF!</v>
      </c>
      <c r="U110" s="289" t="e">
        <f ca="1">U109-U108</f>
        <v>#REF!</v>
      </c>
      <c r="AA110" s="286"/>
      <c r="AB110" s="287"/>
      <c r="AC110" s="288" t="e">
        <f ca="1">AC109-AC108</f>
        <v>#REF!</v>
      </c>
      <c r="AD110" s="289" t="e">
        <f ca="1">AD109-AD108</f>
        <v>#REF!</v>
      </c>
      <c r="AH110" s="286"/>
      <c r="AI110" s="287"/>
      <c r="AJ110" s="288" t="e">
        <f ca="1">AJ109-AJ108</f>
        <v>#REF!</v>
      </c>
      <c r="AK110" s="289" t="e">
        <f ca="1">AK109-AK108</f>
        <v>#REF!</v>
      </c>
      <c r="AO110" s="286"/>
      <c r="AP110" s="287"/>
      <c r="AQ110" s="288" t="e">
        <f ca="1">AQ109-AQ108</f>
        <v>#REF!</v>
      </c>
      <c r="AR110" s="289" t="e">
        <f ca="1">AR109-AR108</f>
        <v>#REF!</v>
      </c>
      <c r="AZ110" s="286"/>
      <c r="BA110" s="287"/>
      <c r="BB110" s="288" t="e">
        <f ca="1">BB109-BB108</f>
        <v>#REF!</v>
      </c>
      <c r="BC110" s="289" t="e">
        <f ca="1">BC109-BC108</f>
        <v>#REF!</v>
      </c>
      <c r="BG110" s="286"/>
      <c r="BH110" s="287"/>
      <c r="BI110" s="288" t="e">
        <f ca="1">BI109-BI108</f>
        <v>#REF!</v>
      </c>
      <c r="BJ110" s="289" t="e">
        <f ca="1">BJ109-BJ108</f>
        <v>#REF!</v>
      </c>
      <c r="BN110" s="286"/>
      <c r="BO110" s="287"/>
      <c r="BP110" s="288" t="e">
        <f ca="1">BP109-BP108</f>
        <v>#REF!</v>
      </c>
      <c r="BQ110" s="289" t="e">
        <f ca="1">BQ109-BQ108</f>
        <v>#REF!</v>
      </c>
      <c r="BW110" s="286"/>
      <c r="BX110" s="287"/>
      <c r="BY110" s="288" t="e">
        <f ca="1">BY109-BY108</f>
        <v>#REF!</v>
      </c>
      <c r="BZ110" s="289" t="e">
        <f ca="1">BZ109-BZ108</f>
        <v>#REF!</v>
      </c>
      <c r="CD110" s="286"/>
      <c r="CE110" s="287"/>
      <c r="CF110" s="288" t="e">
        <f ca="1">CF109-CF108</f>
        <v>#REF!</v>
      </c>
      <c r="CG110" s="289" t="e">
        <f ca="1">CG109-CG108</f>
        <v>#REF!</v>
      </c>
      <c r="CK110" s="286"/>
      <c r="CL110" s="287"/>
      <c r="CM110" s="288" t="e">
        <f ca="1">CM109-CM108</f>
        <v>#REF!</v>
      </c>
      <c r="CN110" s="289" t="e">
        <f ca="1">CN109-CN108</f>
        <v>#REF!</v>
      </c>
    </row>
    <row r="111" spans="2:95" ht="16.5" x14ac:dyDescent="0.25">
      <c r="B111" s="1964" t="s">
        <v>49</v>
      </c>
      <c r="C111" s="276" t="s">
        <v>32</v>
      </c>
      <c r="D111" s="290"/>
      <c r="E111" s="278"/>
      <c r="F111" s="291" t="e">
        <f ca="1">F108</f>
        <v>#REF!</v>
      </c>
      <c r="G111" s="292" t="e">
        <f ca="1">G108</f>
        <v>#REF!</v>
      </c>
      <c r="K111" s="290"/>
      <c r="L111" s="278"/>
      <c r="M111" s="291" t="e">
        <f ca="1">M108+F111</f>
        <v>#REF!</v>
      </c>
      <c r="N111" s="292" t="e">
        <f ca="1">N108+G111</f>
        <v>#REF!</v>
      </c>
      <c r="R111" s="290"/>
      <c r="S111" s="278"/>
      <c r="T111" s="291" t="e">
        <f ca="1">T108+M111</f>
        <v>#REF!</v>
      </c>
      <c r="U111" s="292" t="e">
        <f ca="1">U108+N111</f>
        <v>#REF!</v>
      </c>
      <c r="AA111" s="290"/>
      <c r="AB111" s="278"/>
      <c r="AC111" s="291" t="e">
        <f ca="1">AC108+T111</f>
        <v>#REF!</v>
      </c>
      <c r="AD111" s="292" t="e">
        <f ca="1">AD108+U111</f>
        <v>#REF!</v>
      </c>
      <c r="AH111" s="290"/>
      <c r="AI111" s="278"/>
      <c r="AJ111" s="291" t="e">
        <f ca="1">AJ108+AC111</f>
        <v>#REF!</v>
      </c>
      <c r="AK111" s="292" t="e">
        <f ca="1">AK108+AD111</f>
        <v>#REF!</v>
      </c>
      <c r="AO111" s="290"/>
      <c r="AP111" s="278"/>
      <c r="AQ111" s="291" t="e">
        <f ca="1">AQ108+AJ111</f>
        <v>#REF!</v>
      </c>
      <c r="AR111" s="292" t="e">
        <f ca="1">AR108+AK111</f>
        <v>#REF!</v>
      </c>
      <c r="AZ111" s="290"/>
      <c r="BA111" s="278"/>
      <c r="BB111" s="291" t="e">
        <f ca="1">BB108+AQ111</f>
        <v>#REF!</v>
      </c>
      <c r="BC111" s="292" t="e">
        <f ca="1">BC108+AR111</f>
        <v>#REF!</v>
      </c>
      <c r="BG111" s="290"/>
      <c r="BH111" s="278"/>
      <c r="BI111" s="291" t="e">
        <f ca="1">BI108+BB111</f>
        <v>#REF!</v>
      </c>
      <c r="BJ111" s="292" t="e">
        <f ca="1">BJ108+BC111</f>
        <v>#REF!</v>
      </c>
      <c r="BN111" s="290"/>
      <c r="BO111" s="278"/>
      <c r="BP111" s="291" t="e">
        <f ca="1">BP108+BI111</f>
        <v>#REF!</v>
      </c>
      <c r="BQ111" s="292" t="e">
        <f ca="1">BQ108+BJ111</f>
        <v>#REF!</v>
      </c>
      <c r="BW111" s="290"/>
      <c r="BX111" s="278"/>
      <c r="BY111" s="291" t="e">
        <f ca="1">BY108+BP111</f>
        <v>#REF!</v>
      </c>
      <c r="BZ111" s="292" t="e">
        <f ca="1">BZ108+BQ111</f>
        <v>#REF!</v>
      </c>
      <c r="CD111" s="290"/>
      <c r="CE111" s="278"/>
      <c r="CF111" s="291" t="e">
        <f ca="1">CF108+BY111</f>
        <v>#REF!</v>
      </c>
      <c r="CG111" s="292" t="e">
        <f ca="1">CG108+BZ111</f>
        <v>#REF!</v>
      </c>
      <c r="CK111" s="290"/>
      <c r="CL111" s="278"/>
      <c r="CM111" s="291" t="e">
        <f ca="1">CM108+CF111</f>
        <v>#REF!</v>
      </c>
      <c r="CN111" s="292" t="e">
        <f ca="1">CN108+CG111</f>
        <v>#REF!</v>
      </c>
    </row>
    <row r="112" spans="2:95" ht="16.5" x14ac:dyDescent="0.25">
      <c r="B112" s="1966"/>
      <c r="C112" s="281" t="s">
        <v>43</v>
      </c>
      <c r="D112" s="282"/>
      <c r="E112" s="278"/>
      <c r="F112" s="283" t="e">
        <f ca="1">F109</f>
        <v>#REF!</v>
      </c>
      <c r="G112" s="284" t="e">
        <f ca="1">G109</f>
        <v>#REF!</v>
      </c>
      <c r="K112" s="282"/>
      <c r="L112" s="278"/>
      <c r="M112" s="283" t="e">
        <f ca="1">M109+F112</f>
        <v>#REF!</v>
      </c>
      <c r="N112" s="284" t="e">
        <f ca="1">N109+G112</f>
        <v>#REF!</v>
      </c>
      <c r="R112" s="282"/>
      <c r="S112" s="278"/>
      <c r="T112" s="283" t="e">
        <f ca="1">T109+M112</f>
        <v>#REF!</v>
      </c>
      <c r="U112" s="284" t="e">
        <f ca="1">U109+N112</f>
        <v>#REF!</v>
      </c>
      <c r="AA112" s="282"/>
      <c r="AB112" s="278"/>
      <c r="AC112" s="283" t="e">
        <f ca="1">AC109+T112</f>
        <v>#REF!</v>
      </c>
      <c r="AD112" s="284" t="e">
        <f ca="1">AD109+U112</f>
        <v>#REF!</v>
      </c>
      <c r="AH112" s="282"/>
      <c r="AI112" s="278"/>
      <c r="AJ112" s="283" t="e">
        <f ca="1">AJ109+AC112</f>
        <v>#REF!</v>
      </c>
      <c r="AK112" s="284" t="e">
        <f ca="1">AK109+AD112</f>
        <v>#REF!</v>
      </c>
      <c r="AO112" s="282"/>
      <c r="AP112" s="278"/>
      <c r="AQ112" s="283" t="e">
        <f ca="1">AQ109+AJ112</f>
        <v>#REF!</v>
      </c>
      <c r="AR112" s="284" t="e">
        <f ca="1">AR109+AK112</f>
        <v>#REF!</v>
      </c>
      <c r="AZ112" s="282"/>
      <c r="BA112" s="278"/>
      <c r="BB112" s="283" t="e">
        <f ca="1">BB109+AQ112</f>
        <v>#REF!</v>
      </c>
      <c r="BC112" s="284" t="e">
        <f ca="1">BC109+AR112</f>
        <v>#REF!</v>
      </c>
      <c r="BG112" s="282"/>
      <c r="BH112" s="278"/>
      <c r="BI112" s="283" t="e">
        <f ca="1">BI109+BB112</f>
        <v>#REF!</v>
      </c>
      <c r="BJ112" s="284" t="e">
        <f ca="1">BJ109+BC112</f>
        <v>#REF!</v>
      </c>
      <c r="BN112" s="282"/>
      <c r="BO112" s="278"/>
      <c r="BP112" s="283" t="e">
        <f ca="1">BP109+BI112</f>
        <v>#REF!</v>
      </c>
      <c r="BQ112" s="284" t="e">
        <f ca="1">BQ109+BJ112</f>
        <v>#REF!</v>
      </c>
      <c r="BW112" s="282"/>
      <c r="BX112" s="278"/>
      <c r="BY112" s="283" t="e">
        <f ca="1">BY109+BP112</f>
        <v>#REF!</v>
      </c>
      <c r="BZ112" s="284" t="e">
        <f ca="1">BZ109+BQ112</f>
        <v>#REF!</v>
      </c>
      <c r="CD112" s="282"/>
      <c r="CE112" s="278"/>
      <c r="CF112" s="283" t="e">
        <f ca="1">CF109+BY112</f>
        <v>#REF!</v>
      </c>
      <c r="CG112" s="284" t="e">
        <f ca="1">CG109+BZ112</f>
        <v>#REF!</v>
      </c>
      <c r="CK112" s="282"/>
      <c r="CL112" s="278"/>
      <c r="CM112" s="283" t="e">
        <f ca="1">CM109+CF112</f>
        <v>#REF!</v>
      </c>
      <c r="CN112" s="284" t="e">
        <f ca="1">CN109+CG112</f>
        <v>#REF!</v>
      </c>
    </row>
    <row r="113" spans="2:95" ht="16.5" x14ac:dyDescent="0.25">
      <c r="B113" s="1967"/>
      <c r="C113" s="285" t="s">
        <v>48</v>
      </c>
      <c r="D113" s="286"/>
      <c r="E113" s="287"/>
      <c r="F113" s="288" t="e">
        <f ca="1">F112-F111</f>
        <v>#REF!</v>
      </c>
      <c r="G113" s="289" t="e">
        <f ca="1">G112-G111</f>
        <v>#REF!</v>
      </c>
      <c r="K113" s="286"/>
      <c r="L113" s="287"/>
      <c r="M113" s="288" t="e">
        <f ca="1">M112-M111</f>
        <v>#REF!</v>
      </c>
      <c r="N113" s="289" t="e">
        <f ca="1">N112-N111</f>
        <v>#REF!</v>
      </c>
      <c r="R113" s="286"/>
      <c r="S113" s="287"/>
      <c r="T113" s="288" t="e">
        <f ca="1">T112-T111</f>
        <v>#REF!</v>
      </c>
      <c r="U113" s="289" t="e">
        <f ca="1">U112-U111</f>
        <v>#REF!</v>
      </c>
      <c r="AA113" s="286"/>
      <c r="AB113" s="287"/>
      <c r="AC113" s="288" t="e">
        <f ca="1">AC112-AC111</f>
        <v>#REF!</v>
      </c>
      <c r="AD113" s="289" t="e">
        <f ca="1">AD112-AD111</f>
        <v>#REF!</v>
      </c>
      <c r="AH113" s="286"/>
      <c r="AI113" s="287"/>
      <c r="AJ113" s="288" t="e">
        <f ca="1">AJ112-AJ111</f>
        <v>#REF!</v>
      </c>
      <c r="AK113" s="289" t="e">
        <f ca="1">AK112-AK111</f>
        <v>#REF!</v>
      </c>
      <c r="AO113" s="286"/>
      <c r="AP113" s="287"/>
      <c r="AQ113" s="288" t="e">
        <f ca="1">AQ112-AQ111</f>
        <v>#REF!</v>
      </c>
      <c r="AR113" s="289" t="e">
        <f ca="1">AR112-AR111</f>
        <v>#REF!</v>
      </c>
      <c r="AZ113" s="286"/>
      <c r="BA113" s="287"/>
      <c r="BB113" s="288" t="e">
        <f ca="1">BB112-BB111</f>
        <v>#REF!</v>
      </c>
      <c r="BC113" s="289" t="e">
        <f ca="1">BC112-BC111</f>
        <v>#REF!</v>
      </c>
      <c r="BG113" s="286"/>
      <c r="BH113" s="287"/>
      <c r="BI113" s="288" t="e">
        <f ca="1">BI112-BI111</f>
        <v>#REF!</v>
      </c>
      <c r="BJ113" s="289" t="e">
        <f ca="1">BJ112-BJ111</f>
        <v>#REF!</v>
      </c>
      <c r="BN113" s="286"/>
      <c r="BO113" s="287"/>
      <c r="BP113" s="288" t="e">
        <f ca="1">BP112-BP111</f>
        <v>#REF!</v>
      </c>
      <c r="BQ113" s="289" t="e">
        <f ca="1">BQ112-BQ111</f>
        <v>#REF!</v>
      </c>
      <c r="BW113" s="286"/>
      <c r="BX113" s="287"/>
      <c r="BY113" s="288" t="e">
        <f ca="1">BY112-BY111</f>
        <v>#REF!</v>
      </c>
      <c r="BZ113" s="289" t="e">
        <f ca="1">BZ112-BZ111</f>
        <v>#REF!</v>
      </c>
      <c r="CD113" s="286"/>
      <c r="CE113" s="287"/>
      <c r="CF113" s="288" t="e">
        <f ca="1">CF112-CF111</f>
        <v>#REF!</v>
      </c>
      <c r="CG113" s="289" t="e">
        <f ca="1">CG112-CG111</f>
        <v>#REF!</v>
      </c>
      <c r="CK113" s="286"/>
      <c r="CL113" s="287"/>
      <c r="CM113" s="288" t="e">
        <f ca="1">CM112-CM111</f>
        <v>#REF!</v>
      </c>
      <c r="CN113" s="289" t="e">
        <f ca="1">CN112-CN111</f>
        <v>#REF!</v>
      </c>
    </row>
    <row r="114" spans="2:95" x14ac:dyDescent="0.25">
      <c r="B114" s="298"/>
      <c r="C114" s="299"/>
      <c r="D114" s="1968" t="s">
        <v>52</v>
      </c>
      <c r="E114" s="1968"/>
      <c r="F114" s="1968"/>
      <c r="G114" s="1968"/>
      <c r="H114" s="1968"/>
      <c r="I114" s="1968"/>
      <c r="J114" s="1969"/>
      <c r="K114" s="1968"/>
      <c r="L114" s="1968"/>
      <c r="M114" s="1968"/>
      <c r="N114" s="1968"/>
      <c r="O114" s="1968"/>
      <c r="P114" s="1968"/>
      <c r="Q114" s="1969"/>
      <c r="R114" s="1968"/>
      <c r="S114" s="1968"/>
      <c r="T114" s="1968"/>
      <c r="U114" s="1968"/>
      <c r="V114" s="1968"/>
      <c r="W114" s="1968"/>
      <c r="X114" s="1969"/>
      <c r="AA114" s="1968"/>
      <c r="AB114" s="1968"/>
      <c r="AC114" s="1968"/>
      <c r="AD114" s="1968"/>
      <c r="AE114" s="1968"/>
      <c r="AF114" s="1968"/>
      <c r="AG114" s="1969"/>
      <c r="AH114" s="1968"/>
      <c r="AI114" s="1968"/>
      <c r="AJ114" s="1968"/>
      <c r="AK114" s="1968"/>
      <c r="AL114" s="1968"/>
      <c r="AM114" s="1968"/>
      <c r="AN114" s="1969"/>
      <c r="AO114" s="1968"/>
      <c r="AP114" s="1968"/>
      <c r="AQ114" s="1968"/>
      <c r="AR114" s="1968"/>
      <c r="AS114" s="1968"/>
      <c r="AT114" s="1968"/>
      <c r="AU114" s="1969"/>
      <c r="AZ114" s="1968"/>
      <c r="BA114" s="1968"/>
      <c r="BB114" s="1968"/>
      <c r="BC114" s="1968"/>
      <c r="BD114" s="1968"/>
      <c r="BE114" s="1968"/>
      <c r="BF114" s="1969"/>
      <c r="BG114" s="1968"/>
      <c r="BH114" s="1968"/>
      <c r="BI114" s="1968"/>
      <c r="BJ114" s="1968"/>
      <c r="BK114" s="1968"/>
      <c r="BL114" s="1968"/>
      <c r="BM114" s="1969"/>
      <c r="BN114" s="1968"/>
      <c r="BO114" s="1968"/>
      <c r="BP114" s="1968"/>
      <c r="BQ114" s="1968"/>
      <c r="BR114" s="1968"/>
      <c r="BS114" s="1968"/>
      <c r="BT114" s="1969"/>
      <c r="BW114" s="1968"/>
      <c r="BX114" s="1968"/>
      <c r="BY114" s="1968"/>
      <c r="BZ114" s="1968"/>
      <c r="CA114" s="1968"/>
      <c r="CB114" s="1968"/>
      <c r="CC114" s="1969"/>
      <c r="CD114" s="1968"/>
      <c r="CE114" s="1968"/>
      <c r="CF114" s="1968"/>
      <c r="CG114" s="1968"/>
      <c r="CH114" s="1968"/>
      <c r="CI114" s="1968"/>
      <c r="CJ114" s="1969"/>
      <c r="CK114" s="1968"/>
      <c r="CL114" s="1968"/>
      <c r="CM114" s="1968"/>
      <c r="CN114" s="1968"/>
      <c r="CO114" s="1968"/>
      <c r="CP114" s="1968"/>
      <c r="CQ114" s="1969"/>
    </row>
    <row r="115" spans="2:95" ht="16.5" x14ac:dyDescent="0.25">
      <c r="B115" s="1964" t="s">
        <v>44</v>
      </c>
      <c r="C115" s="247"/>
      <c r="D115" s="272" t="s">
        <v>45</v>
      </c>
      <c r="E115" s="273" t="s">
        <v>29</v>
      </c>
      <c r="F115" s="274" t="s">
        <v>28</v>
      </c>
      <c r="G115" s="764" t="s">
        <v>30</v>
      </c>
      <c r="K115" s="272" t="s">
        <v>45</v>
      </c>
      <c r="L115" s="273" t="s">
        <v>29</v>
      </c>
      <c r="M115" s="274" t="s">
        <v>28</v>
      </c>
      <c r="N115" s="764" t="s">
        <v>30</v>
      </c>
      <c r="R115" s="272" t="s">
        <v>45</v>
      </c>
      <c r="S115" s="273" t="s">
        <v>29</v>
      </c>
      <c r="T115" s="274" t="s">
        <v>28</v>
      </c>
      <c r="U115" s="764" t="s">
        <v>30</v>
      </c>
      <c r="AA115" s="272" t="s">
        <v>45</v>
      </c>
      <c r="AB115" s="273" t="s">
        <v>29</v>
      </c>
      <c r="AC115" s="274" t="s">
        <v>28</v>
      </c>
      <c r="AD115" s="764" t="s">
        <v>30</v>
      </c>
      <c r="AH115" s="272" t="s">
        <v>45</v>
      </c>
      <c r="AI115" s="273" t="s">
        <v>29</v>
      </c>
      <c r="AJ115" s="274" t="s">
        <v>28</v>
      </c>
      <c r="AK115" s="764" t="s">
        <v>30</v>
      </c>
      <c r="AO115" s="272" t="s">
        <v>45</v>
      </c>
      <c r="AP115" s="273" t="s">
        <v>29</v>
      </c>
      <c r="AQ115" s="274" t="s">
        <v>28</v>
      </c>
      <c r="AR115" s="764" t="s">
        <v>30</v>
      </c>
      <c r="AZ115" s="272" t="s">
        <v>45</v>
      </c>
      <c r="BA115" s="273" t="s">
        <v>29</v>
      </c>
      <c r="BB115" s="274" t="s">
        <v>28</v>
      </c>
      <c r="BC115" s="764" t="s">
        <v>30</v>
      </c>
      <c r="BG115" s="272" t="s">
        <v>45</v>
      </c>
      <c r="BH115" s="273" t="s">
        <v>29</v>
      </c>
      <c r="BI115" s="274" t="s">
        <v>28</v>
      </c>
      <c r="BJ115" s="764" t="s">
        <v>30</v>
      </c>
      <c r="BN115" s="272" t="s">
        <v>45</v>
      </c>
      <c r="BO115" s="273" t="s">
        <v>29</v>
      </c>
      <c r="BP115" s="274" t="s">
        <v>28</v>
      </c>
      <c r="BQ115" s="764" t="s">
        <v>30</v>
      </c>
      <c r="BW115" s="272" t="s">
        <v>45</v>
      </c>
      <c r="BX115" s="273" t="s">
        <v>29</v>
      </c>
      <c r="BY115" s="274" t="s">
        <v>28</v>
      </c>
      <c r="BZ115" s="764" t="s">
        <v>30</v>
      </c>
      <c r="CD115" s="272" t="s">
        <v>45</v>
      </c>
      <c r="CE115" s="273" t="s">
        <v>29</v>
      </c>
      <c r="CF115" s="274" t="s">
        <v>28</v>
      </c>
      <c r="CG115" s="764" t="s">
        <v>30</v>
      </c>
      <c r="CK115" s="272" t="s">
        <v>45</v>
      </c>
      <c r="CL115" s="273" t="s">
        <v>29</v>
      </c>
      <c r="CM115" s="274" t="s">
        <v>28</v>
      </c>
      <c r="CN115" s="764" t="s">
        <v>30</v>
      </c>
    </row>
    <row r="116" spans="2:95" ht="16.5" x14ac:dyDescent="0.25">
      <c r="B116" s="1965"/>
      <c r="C116" s="276" t="s">
        <v>32</v>
      </c>
      <c r="D116" s="277"/>
      <c r="E116" s="278"/>
      <c r="F116" s="279" t="e">
        <f ca="1">SUMIF(E68:E77,"&lt;&gt;カウント外",G68:G77)</f>
        <v>#REF!</v>
      </c>
      <c r="G116" s="280" t="e">
        <f ca="1">SUMIF(E68:E77,"&lt;&gt;カウント外",I68:I77)</f>
        <v>#REF!</v>
      </c>
      <c r="K116" s="277"/>
      <c r="L116" s="278"/>
      <c r="M116" s="279" t="e">
        <f ca="1">SUMIF(L68:L77,"&lt;&gt;カウント外",N68:N77)</f>
        <v>#REF!</v>
      </c>
      <c r="N116" s="280" t="e">
        <f ca="1">SUMIF(L68:L77,"&lt;&gt;カウント外",P68:P77)</f>
        <v>#REF!</v>
      </c>
      <c r="R116" s="277"/>
      <c r="S116" s="278"/>
      <c r="T116" s="279" t="e">
        <f ca="1">SUMIF(S68:S77,"&lt;&gt;カウント外",U68:U77)</f>
        <v>#REF!</v>
      </c>
      <c r="U116" s="280" t="e">
        <f ca="1">SUMIF(S68:S77,"&lt;&gt;カウント外",W68:W77)</f>
        <v>#REF!</v>
      </c>
      <c r="AA116" s="277"/>
      <c r="AB116" s="278"/>
      <c r="AC116" s="279" t="e">
        <f ca="1">SUMIF(AB68:AB77,"&lt;&gt;カウント外",AD68:AD77)</f>
        <v>#REF!</v>
      </c>
      <c r="AD116" s="280" t="e">
        <f ca="1">SUMIF(AB68:AB77,"&lt;&gt;カウント外",AF68:AF77)</f>
        <v>#REF!</v>
      </c>
      <c r="AH116" s="277"/>
      <c r="AI116" s="278"/>
      <c r="AJ116" s="279" t="e">
        <f ca="1">SUMIF(AI68:AI77,"&lt;&gt;カウント外",AK68:AK77)</f>
        <v>#REF!</v>
      </c>
      <c r="AK116" s="280" t="e">
        <f ca="1">SUMIF(AI68:AI77,"&lt;&gt;カウント外",AM68:AM77)</f>
        <v>#REF!</v>
      </c>
      <c r="AO116" s="277"/>
      <c r="AP116" s="278"/>
      <c r="AQ116" s="279" t="e">
        <f ca="1">SUMIF(AP68:AP77,"&lt;&gt;カウント外",AR68:AR77)</f>
        <v>#REF!</v>
      </c>
      <c r="AR116" s="280" t="e">
        <f ca="1">SUMIF(AP68:AP77,"&lt;&gt;カウント外",AT68:AT77)</f>
        <v>#REF!</v>
      </c>
      <c r="AZ116" s="277"/>
      <c r="BA116" s="278"/>
      <c r="BB116" s="279" t="e">
        <f ca="1">SUMIF(BA68:BA77,"&lt;&gt;カウント外",BC68:BC77)</f>
        <v>#REF!</v>
      </c>
      <c r="BC116" s="280" t="e">
        <f ca="1">SUMIF(BA68:BA77,"&lt;&gt;カウント外",BE68:BE77)</f>
        <v>#REF!</v>
      </c>
      <c r="BG116" s="277"/>
      <c r="BH116" s="278"/>
      <c r="BI116" s="279" t="e">
        <f ca="1">SUMIF(BH68:BH77,"&lt;&gt;カウント外",BJ68:BJ77)</f>
        <v>#REF!</v>
      </c>
      <c r="BJ116" s="280" t="e">
        <f ca="1">SUMIF(BH68:BH77,"&lt;&gt;カウント外",BL68:BL77)</f>
        <v>#REF!</v>
      </c>
      <c r="BN116" s="277"/>
      <c r="BO116" s="278"/>
      <c r="BP116" s="279" t="e">
        <f ca="1">SUMIF(BO68:BO77,"&lt;&gt;カウント外",BQ68:BQ77)</f>
        <v>#REF!</v>
      </c>
      <c r="BQ116" s="280" t="e">
        <f ca="1">SUMIF(BO68:BO77,"&lt;&gt;カウント外",BS68:BS77)</f>
        <v>#REF!</v>
      </c>
      <c r="BW116" s="277"/>
      <c r="BX116" s="278"/>
      <c r="BY116" s="279" t="e">
        <f ca="1">SUMIF(BX68:BX77,"&lt;&gt;カウント外",BZ68:BZ77)</f>
        <v>#REF!</v>
      </c>
      <c r="BZ116" s="280" t="e">
        <f ca="1">SUMIF(BX68:BX77,"&lt;&gt;カウント外",CB68:CB77)</f>
        <v>#REF!</v>
      </c>
      <c r="CD116" s="277"/>
      <c r="CE116" s="278"/>
      <c r="CF116" s="279" t="e">
        <f ca="1">SUMIF(CE68:CE77,"&lt;&gt;カウント外",CG68:CG77)</f>
        <v>#REF!</v>
      </c>
      <c r="CG116" s="280" t="e">
        <f ca="1">SUMIF(CE68:CE77,"&lt;&gt;カウント外",CI68:CI77)</f>
        <v>#REF!</v>
      </c>
      <c r="CK116" s="277"/>
      <c r="CL116" s="278"/>
      <c r="CM116" s="279" t="e">
        <f ca="1">SUMIF(CL68:CL77,"&lt;&gt;カウント外",CN68:CN77)</f>
        <v>#REF!</v>
      </c>
      <c r="CN116" s="280" t="e">
        <f ca="1">SUMIF(CL68:CL77,"&lt;&gt;カウント外",CP68:CP77)</f>
        <v>#REF!</v>
      </c>
    </row>
    <row r="117" spans="2:95" ht="16.5" x14ac:dyDescent="0.25">
      <c r="B117" s="1966"/>
      <c r="C117" s="281" t="s">
        <v>43</v>
      </c>
      <c r="D117" s="282"/>
      <c r="E117" s="278"/>
      <c r="F117" s="279" t="e">
        <f ca="1">SUMIF(E78:E87,"&lt;&gt;カウント外",G78:G87)</f>
        <v>#REF!</v>
      </c>
      <c r="G117" s="280" t="e">
        <f ca="1">SUMIF(E78:E87,"&lt;&gt;カウント外",I78:I87)</f>
        <v>#REF!</v>
      </c>
      <c r="K117" s="282"/>
      <c r="L117" s="278"/>
      <c r="M117" s="279" t="e">
        <f ca="1">SUMIF(L78:L87,"&lt;&gt;カウント外",N78:N87)</f>
        <v>#REF!</v>
      </c>
      <c r="N117" s="280" t="e">
        <f ca="1">SUMIF(L78:L87,"&lt;&gt;カウント外",P78:P87)</f>
        <v>#REF!</v>
      </c>
      <c r="R117" s="282"/>
      <c r="S117" s="278"/>
      <c r="T117" s="279" t="e">
        <f ca="1">SUMIF(S78:S87,"&lt;&gt;カウント外",U78:U87)</f>
        <v>#REF!</v>
      </c>
      <c r="U117" s="280" t="e">
        <f ca="1">SUMIF(S78:S87,"&lt;&gt;カウント外",W78:W87)</f>
        <v>#REF!</v>
      </c>
      <c r="AA117" s="282"/>
      <c r="AB117" s="278"/>
      <c r="AC117" s="279" t="e">
        <f ca="1">SUMIF(AB78:AB87,"&lt;&gt;カウント外",AD78:AD87)</f>
        <v>#REF!</v>
      </c>
      <c r="AD117" s="280" t="e">
        <f ca="1">SUMIF(AB78:AB87,"&lt;&gt;カウント外",AF78:AF87)</f>
        <v>#REF!</v>
      </c>
      <c r="AH117" s="282"/>
      <c r="AI117" s="278"/>
      <c r="AJ117" s="279" t="e">
        <f ca="1">SUMIF(AI78:AI87,"&lt;&gt;カウント外",AK78:AK87)</f>
        <v>#REF!</v>
      </c>
      <c r="AK117" s="280" t="e">
        <f ca="1">SUMIF(AI78:AI87,"&lt;&gt;カウント外",AM78:AM87)</f>
        <v>#REF!</v>
      </c>
      <c r="AO117" s="282"/>
      <c r="AP117" s="278"/>
      <c r="AQ117" s="279" t="e">
        <f ca="1">SUMIF(AP78:AP87,"&lt;&gt;カウント外",AR78:AR87)</f>
        <v>#REF!</v>
      </c>
      <c r="AR117" s="280" t="e">
        <f ca="1">SUMIF(AP78:AP87,"&lt;&gt;カウント外",AT78:AT87)</f>
        <v>#REF!</v>
      </c>
      <c r="AZ117" s="282"/>
      <c r="BA117" s="278"/>
      <c r="BB117" s="279" t="e">
        <f ca="1">SUMIF(BA78:BA87,"&lt;&gt;カウント外",BC78:BC87)</f>
        <v>#REF!</v>
      </c>
      <c r="BC117" s="280" t="e">
        <f ca="1">SUMIF(BA78:BA87,"&lt;&gt;カウント外",BE78:BE87)</f>
        <v>#REF!</v>
      </c>
      <c r="BG117" s="282"/>
      <c r="BH117" s="278"/>
      <c r="BI117" s="279" t="e">
        <f ca="1">SUMIF(BH78:BH87,"&lt;&gt;カウント外",BJ78:BJ87)</f>
        <v>#REF!</v>
      </c>
      <c r="BJ117" s="280" t="e">
        <f ca="1">SUMIF(BH78:BH87,"&lt;&gt;カウント外",BL78:BL87)</f>
        <v>#REF!</v>
      </c>
      <c r="BN117" s="282"/>
      <c r="BO117" s="278"/>
      <c r="BP117" s="279" t="e">
        <f ca="1">SUMIF(BO78:BO87,"&lt;&gt;カウント外",BQ78:BQ87)</f>
        <v>#REF!</v>
      </c>
      <c r="BQ117" s="280" t="e">
        <f ca="1">SUMIF(BO78:BO87,"&lt;&gt;カウント外",BS78:BS87)</f>
        <v>#REF!</v>
      </c>
      <c r="BW117" s="282"/>
      <c r="BX117" s="278"/>
      <c r="BY117" s="279" t="e">
        <f ca="1">SUMIF(BX78:BX87,"&lt;&gt;カウント外",BZ78:BZ87)</f>
        <v>#REF!</v>
      </c>
      <c r="BZ117" s="280" t="e">
        <f ca="1">SUMIF(BX78:BX87,"&lt;&gt;カウント外",CB78:CB87)</f>
        <v>#REF!</v>
      </c>
      <c r="CD117" s="282"/>
      <c r="CE117" s="278"/>
      <c r="CF117" s="279" t="e">
        <f ca="1">SUMIF(CE78:CE87,"&lt;&gt;カウント外",CG78:CG87)</f>
        <v>#REF!</v>
      </c>
      <c r="CG117" s="280" t="e">
        <f ca="1">SUMIF(CE78:CE87,"&lt;&gt;カウント外",CI78:CI87)</f>
        <v>#REF!</v>
      </c>
      <c r="CK117" s="282"/>
      <c r="CL117" s="278"/>
      <c r="CM117" s="279" t="e">
        <f ca="1">SUMIF(CL78:CL87,"&lt;&gt;カウント外",CN78:CN87)</f>
        <v>#REF!</v>
      </c>
      <c r="CN117" s="280" t="e">
        <f ca="1">SUMIF(CL78:CL87,"&lt;&gt;カウント外",CP78:CP87)</f>
        <v>#REF!</v>
      </c>
    </row>
    <row r="118" spans="2:95" ht="16.5" x14ac:dyDescent="0.25">
      <c r="B118" s="1967"/>
      <c r="C118" s="285" t="s">
        <v>48</v>
      </c>
      <c r="D118" s="286"/>
      <c r="E118" s="287"/>
      <c r="F118" s="288" t="e">
        <f ca="1">F117-F116</f>
        <v>#REF!</v>
      </c>
      <c r="G118" s="289" t="e">
        <f ca="1">G117-G116</f>
        <v>#REF!</v>
      </c>
      <c r="K118" s="286"/>
      <c r="L118" s="287"/>
      <c r="M118" s="288" t="e">
        <f ca="1">M117-M116</f>
        <v>#REF!</v>
      </c>
      <c r="N118" s="289" t="e">
        <f ca="1">N117-N116</f>
        <v>#REF!</v>
      </c>
      <c r="R118" s="286"/>
      <c r="S118" s="287"/>
      <c r="T118" s="288" t="e">
        <f ca="1">T117-T116</f>
        <v>#REF!</v>
      </c>
      <c r="U118" s="289" t="e">
        <f ca="1">U117-U116</f>
        <v>#REF!</v>
      </c>
      <c r="AA118" s="286"/>
      <c r="AB118" s="287"/>
      <c r="AC118" s="288" t="e">
        <f ca="1">AC117-AC116</f>
        <v>#REF!</v>
      </c>
      <c r="AD118" s="289" t="e">
        <f ca="1">AD117-AD116</f>
        <v>#REF!</v>
      </c>
      <c r="AH118" s="286"/>
      <c r="AI118" s="287"/>
      <c r="AJ118" s="288" t="e">
        <f ca="1">AJ117-AJ116</f>
        <v>#REF!</v>
      </c>
      <c r="AK118" s="289" t="e">
        <f ca="1">AK117-AK116</f>
        <v>#REF!</v>
      </c>
      <c r="AO118" s="286"/>
      <c r="AP118" s="287"/>
      <c r="AQ118" s="288" t="e">
        <f ca="1">AQ117-AQ116</f>
        <v>#REF!</v>
      </c>
      <c r="AR118" s="289" t="e">
        <f ca="1">AR117-AR116</f>
        <v>#REF!</v>
      </c>
      <c r="AZ118" s="286"/>
      <c r="BA118" s="287"/>
      <c r="BB118" s="288" t="e">
        <f ca="1">BB117-BB116</f>
        <v>#REF!</v>
      </c>
      <c r="BC118" s="289" t="e">
        <f ca="1">BC117-BC116</f>
        <v>#REF!</v>
      </c>
      <c r="BG118" s="286"/>
      <c r="BH118" s="287"/>
      <c r="BI118" s="288" t="e">
        <f ca="1">BI117-BI116</f>
        <v>#REF!</v>
      </c>
      <c r="BJ118" s="289" t="e">
        <f ca="1">BJ117-BJ116</f>
        <v>#REF!</v>
      </c>
      <c r="BN118" s="286"/>
      <c r="BO118" s="287"/>
      <c r="BP118" s="288" t="e">
        <f ca="1">BP117-BP116</f>
        <v>#REF!</v>
      </c>
      <c r="BQ118" s="289" t="e">
        <f ca="1">BQ117-BQ116</f>
        <v>#REF!</v>
      </c>
      <c r="BW118" s="286"/>
      <c r="BX118" s="287"/>
      <c r="BY118" s="288" t="e">
        <f ca="1">BY117-BY116</f>
        <v>#REF!</v>
      </c>
      <c r="BZ118" s="289" t="e">
        <f ca="1">BZ117-BZ116</f>
        <v>#REF!</v>
      </c>
      <c r="CD118" s="286"/>
      <c r="CE118" s="287"/>
      <c r="CF118" s="288" t="e">
        <f ca="1">CF117-CF116</f>
        <v>#REF!</v>
      </c>
      <c r="CG118" s="289" t="e">
        <f ca="1">CG117-CG116</f>
        <v>#REF!</v>
      </c>
      <c r="CK118" s="286"/>
      <c r="CL118" s="287"/>
      <c r="CM118" s="288" t="e">
        <f ca="1">CM117-CM116</f>
        <v>#REF!</v>
      </c>
      <c r="CN118" s="289" t="e">
        <f ca="1">CN117-CN116</f>
        <v>#REF!</v>
      </c>
    </row>
    <row r="119" spans="2:95" ht="16.5" x14ac:dyDescent="0.25">
      <c r="B119" s="1964" t="s">
        <v>49</v>
      </c>
      <c r="C119" s="276" t="s">
        <v>32</v>
      </c>
      <c r="D119" s="290"/>
      <c r="E119" s="278"/>
      <c r="F119" s="291" t="e">
        <f ca="1">F116</f>
        <v>#REF!</v>
      </c>
      <c r="G119" s="292" t="e">
        <f ca="1">G116</f>
        <v>#REF!</v>
      </c>
      <c r="K119" s="290"/>
      <c r="L119" s="278"/>
      <c r="M119" s="291" t="e">
        <f ca="1">M116+F119</f>
        <v>#REF!</v>
      </c>
      <c r="N119" s="292" t="e">
        <f ca="1">N116+G119</f>
        <v>#REF!</v>
      </c>
      <c r="R119" s="290"/>
      <c r="S119" s="278"/>
      <c r="T119" s="291" t="e">
        <f ca="1">T116+M119</f>
        <v>#REF!</v>
      </c>
      <c r="U119" s="292" t="e">
        <f ca="1">U116+N119</f>
        <v>#REF!</v>
      </c>
      <c r="AA119" s="290"/>
      <c r="AB119" s="278"/>
      <c r="AC119" s="291" t="e">
        <f ca="1">AC116+T119</f>
        <v>#REF!</v>
      </c>
      <c r="AD119" s="292" t="e">
        <f ca="1">AD116+U119</f>
        <v>#REF!</v>
      </c>
      <c r="AH119" s="290"/>
      <c r="AI119" s="278"/>
      <c r="AJ119" s="291" t="e">
        <f ca="1">AJ116+AC119</f>
        <v>#REF!</v>
      </c>
      <c r="AK119" s="292" t="e">
        <f ca="1">AK116+AD119</f>
        <v>#REF!</v>
      </c>
      <c r="AO119" s="290"/>
      <c r="AP119" s="278"/>
      <c r="AQ119" s="291" t="e">
        <f ca="1">AQ116+AJ119</f>
        <v>#REF!</v>
      </c>
      <c r="AR119" s="292" t="e">
        <f ca="1">AR116+AK119</f>
        <v>#REF!</v>
      </c>
      <c r="AZ119" s="290"/>
      <c r="BA119" s="278"/>
      <c r="BB119" s="291" t="e">
        <f ca="1">BB116+AQ119</f>
        <v>#REF!</v>
      </c>
      <c r="BC119" s="292" t="e">
        <f ca="1">BC116+AR119</f>
        <v>#REF!</v>
      </c>
      <c r="BG119" s="290"/>
      <c r="BH119" s="278"/>
      <c r="BI119" s="291" t="e">
        <f ca="1">BI116+BB119</f>
        <v>#REF!</v>
      </c>
      <c r="BJ119" s="292" t="e">
        <f ca="1">BJ116+BC119</f>
        <v>#REF!</v>
      </c>
      <c r="BN119" s="290"/>
      <c r="BO119" s="278"/>
      <c r="BP119" s="291" t="e">
        <f ca="1">BP116+BI119</f>
        <v>#REF!</v>
      </c>
      <c r="BQ119" s="292" t="e">
        <f ca="1">BQ116+BJ119</f>
        <v>#REF!</v>
      </c>
      <c r="BW119" s="290"/>
      <c r="BX119" s="278"/>
      <c r="BY119" s="291" t="e">
        <f ca="1">BY116+BP119</f>
        <v>#REF!</v>
      </c>
      <c r="BZ119" s="292" t="e">
        <f ca="1">BZ116+BQ119</f>
        <v>#REF!</v>
      </c>
      <c r="CD119" s="290"/>
      <c r="CE119" s="278"/>
      <c r="CF119" s="291" t="e">
        <f ca="1">CF116+BY119</f>
        <v>#REF!</v>
      </c>
      <c r="CG119" s="292" t="e">
        <f ca="1">CG116+BZ119</f>
        <v>#REF!</v>
      </c>
      <c r="CK119" s="290"/>
      <c r="CL119" s="278"/>
      <c r="CM119" s="291" t="e">
        <f ca="1">CM116+CF119</f>
        <v>#REF!</v>
      </c>
      <c r="CN119" s="292" t="e">
        <f ca="1">CN116+CG119</f>
        <v>#REF!</v>
      </c>
    </row>
    <row r="120" spans="2:95" ht="16.5" x14ac:dyDescent="0.25">
      <c r="B120" s="1966"/>
      <c r="C120" s="281" t="s">
        <v>43</v>
      </c>
      <c r="D120" s="282"/>
      <c r="E120" s="278"/>
      <c r="F120" s="283" t="e">
        <f ca="1">F117</f>
        <v>#REF!</v>
      </c>
      <c r="G120" s="284" t="e">
        <f ca="1">G117</f>
        <v>#REF!</v>
      </c>
      <c r="K120" s="282"/>
      <c r="L120" s="278"/>
      <c r="M120" s="283" t="e">
        <f ca="1">M117+F120</f>
        <v>#REF!</v>
      </c>
      <c r="N120" s="284" t="e">
        <f ca="1">N117+G120</f>
        <v>#REF!</v>
      </c>
      <c r="R120" s="282"/>
      <c r="S120" s="278"/>
      <c r="T120" s="283" t="e">
        <f ca="1">T117+M120</f>
        <v>#REF!</v>
      </c>
      <c r="U120" s="284" t="e">
        <f ca="1">U117+N120</f>
        <v>#REF!</v>
      </c>
      <c r="AA120" s="282"/>
      <c r="AB120" s="278"/>
      <c r="AC120" s="283" t="e">
        <f ca="1">AC117+T120</f>
        <v>#REF!</v>
      </c>
      <c r="AD120" s="284" t="e">
        <f ca="1">AD117+U120</f>
        <v>#REF!</v>
      </c>
      <c r="AH120" s="282"/>
      <c r="AI120" s="278"/>
      <c r="AJ120" s="283" t="e">
        <f ca="1">AJ117+AC120</f>
        <v>#REF!</v>
      </c>
      <c r="AK120" s="284" t="e">
        <f ca="1">AK117+AD120</f>
        <v>#REF!</v>
      </c>
      <c r="AO120" s="282"/>
      <c r="AP120" s="278"/>
      <c r="AQ120" s="283" t="e">
        <f ca="1">AQ117+AJ120</f>
        <v>#REF!</v>
      </c>
      <c r="AR120" s="284" t="e">
        <f ca="1">AR117+AK120</f>
        <v>#REF!</v>
      </c>
      <c r="AZ120" s="282"/>
      <c r="BA120" s="278"/>
      <c r="BB120" s="283" t="e">
        <f ca="1">BB117+AQ120</f>
        <v>#REF!</v>
      </c>
      <c r="BC120" s="284" t="e">
        <f ca="1">BC117+AR120</f>
        <v>#REF!</v>
      </c>
      <c r="BG120" s="282"/>
      <c r="BH120" s="278"/>
      <c r="BI120" s="283" t="e">
        <f ca="1">BI117+BB120</f>
        <v>#REF!</v>
      </c>
      <c r="BJ120" s="284" t="e">
        <f ca="1">BJ117+BC120</f>
        <v>#REF!</v>
      </c>
      <c r="BN120" s="282"/>
      <c r="BO120" s="278"/>
      <c r="BP120" s="283" t="e">
        <f ca="1">BP117+BI120</f>
        <v>#REF!</v>
      </c>
      <c r="BQ120" s="284" t="e">
        <f ca="1">BQ117+BJ120</f>
        <v>#REF!</v>
      </c>
      <c r="BW120" s="282"/>
      <c r="BX120" s="278"/>
      <c r="BY120" s="283" t="e">
        <f ca="1">BY117+BP120</f>
        <v>#REF!</v>
      </c>
      <c r="BZ120" s="284" t="e">
        <f ca="1">BZ117+BQ120</f>
        <v>#REF!</v>
      </c>
      <c r="CD120" s="282"/>
      <c r="CE120" s="278"/>
      <c r="CF120" s="283" t="e">
        <f ca="1">CF117+BY120</f>
        <v>#REF!</v>
      </c>
      <c r="CG120" s="284" t="e">
        <f ca="1">CG117+BZ120</f>
        <v>#REF!</v>
      </c>
      <c r="CK120" s="282"/>
      <c r="CL120" s="278"/>
      <c r="CM120" s="283" t="e">
        <f ca="1">CM117+CF120</f>
        <v>#REF!</v>
      </c>
      <c r="CN120" s="284" t="e">
        <f ca="1">CN117+CG120</f>
        <v>#REF!</v>
      </c>
    </row>
    <row r="121" spans="2:95" ht="16.5" x14ac:dyDescent="0.25">
      <c r="B121" s="1967"/>
      <c r="C121" s="285" t="s">
        <v>48</v>
      </c>
      <c r="D121" s="286"/>
      <c r="E121" s="287"/>
      <c r="F121" s="288" t="e">
        <f ca="1">F120-F119</f>
        <v>#REF!</v>
      </c>
      <c r="G121" s="289" t="e">
        <f ca="1">G120-G119</f>
        <v>#REF!</v>
      </c>
      <c r="K121" s="286"/>
      <c r="L121" s="287"/>
      <c r="M121" s="288" t="e">
        <f ca="1">M120-M119</f>
        <v>#REF!</v>
      </c>
      <c r="N121" s="289" t="e">
        <f ca="1">N120-N119</f>
        <v>#REF!</v>
      </c>
      <c r="R121" s="286"/>
      <c r="S121" s="287"/>
      <c r="T121" s="288" t="e">
        <f ca="1">T120-T119</f>
        <v>#REF!</v>
      </c>
      <c r="U121" s="289" t="e">
        <f ca="1">U120-U119</f>
        <v>#REF!</v>
      </c>
      <c r="AA121" s="286"/>
      <c r="AB121" s="287"/>
      <c r="AC121" s="288" t="e">
        <f ca="1">AC120-AC119</f>
        <v>#REF!</v>
      </c>
      <c r="AD121" s="289" t="e">
        <f ca="1">AD120-AD119</f>
        <v>#REF!</v>
      </c>
      <c r="AH121" s="286"/>
      <c r="AI121" s="287"/>
      <c r="AJ121" s="288" t="e">
        <f ca="1">AJ120-AJ119</f>
        <v>#REF!</v>
      </c>
      <c r="AK121" s="289" t="e">
        <f ca="1">AK120-AK119</f>
        <v>#REF!</v>
      </c>
      <c r="AO121" s="286"/>
      <c r="AP121" s="287"/>
      <c r="AQ121" s="288" t="e">
        <f ca="1">AQ120-AQ119</f>
        <v>#REF!</v>
      </c>
      <c r="AR121" s="289" t="e">
        <f ca="1">AR120-AR119</f>
        <v>#REF!</v>
      </c>
      <c r="AZ121" s="286"/>
      <c r="BA121" s="287"/>
      <c r="BB121" s="288" t="e">
        <f ca="1">BB120-BB119</f>
        <v>#REF!</v>
      </c>
      <c r="BC121" s="289" t="e">
        <f ca="1">BC120-BC119</f>
        <v>#REF!</v>
      </c>
      <c r="BG121" s="286"/>
      <c r="BH121" s="287"/>
      <c r="BI121" s="288" t="e">
        <f ca="1">BI120-BI119</f>
        <v>#REF!</v>
      </c>
      <c r="BJ121" s="289" t="e">
        <f ca="1">BJ120-BJ119</f>
        <v>#REF!</v>
      </c>
      <c r="BN121" s="286"/>
      <c r="BO121" s="287"/>
      <c r="BP121" s="288" t="e">
        <f ca="1">BP120-BP119</f>
        <v>#REF!</v>
      </c>
      <c r="BQ121" s="289" t="e">
        <f ca="1">BQ120-BQ119</f>
        <v>#REF!</v>
      </c>
      <c r="BW121" s="286"/>
      <c r="BX121" s="287"/>
      <c r="BY121" s="288" t="e">
        <f ca="1">BY120-BY119</f>
        <v>#REF!</v>
      </c>
      <c r="BZ121" s="289" t="e">
        <f ca="1">BZ120-BZ119</f>
        <v>#REF!</v>
      </c>
      <c r="CD121" s="286"/>
      <c r="CE121" s="287"/>
      <c r="CF121" s="288" t="e">
        <f ca="1">CF120-CF119</f>
        <v>#REF!</v>
      </c>
      <c r="CG121" s="289" t="e">
        <f ca="1">CG120-CG119</f>
        <v>#REF!</v>
      </c>
      <c r="CK121" s="286"/>
      <c r="CL121" s="287"/>
      <c r="CM121" s="288" t="e">
        <f ca="1">CM120-CM119</f>
        <v>#REF!</v>
      </c>
      <c r="CN121" s="289" t="e">
        <f ca="1">CN120-CN119</f>
        <v>#REF!</v>
      </c>
    </row>
  </sheetData>
  <mergeCells count="560">
    <mergeCell ref="C95:J95"/>
    <mergeCell ref="AA95:AH95"/>
    <mergeCell ref="AZ95:BG95"/>
    <mergeCell ref="BW95:CD95"/>
    <mergeCell ref="B1:C1"/>
    <mergeCell ref="D2:F2"/>
    <mergeCell ref="G2:T2"/>
    <mergeCell ref="U2:Z2"/>
    <mergeCell ref="AA2:AC2"/>
    <mergeCell ref="AD2:AQ2"/>
    <mergeCell ref="Y21:Z21"/>
    <mergeCell ref="B6:B15"/>
    <mergeCell ref="Y6:Z6"/>
    <mergeCell ref="AV6:AW6"/>
    <mergeCell ref="AX6:AY6"/>
    <mergeCell ref="BU6:BV6"/>
    <mergeCell ref="P27:Q28"/>
    <mergeCell ref="V27:V28"/>
    <mergeCell ref="BD27:BD28"/>
    <mergeCell ref="BE27:BF28"/>
    <mergeCell ref="BK27:BK28"/>
    <mergeCell ref="BL27:BM28"/>
    <mergeCell ref="BR27:BR28"/>
    <mergeCell ref="W27:X28"/>
    <mergeCell ref="CN2:CW2"/>
    <mergeCell ref="D3:J3"/>
    <mergeCell ref="L3:M3"/>
    <mergeCell ref="N3:O3"/>
    <mergeCell ref="Q3:S3"/>
    <mergeCell ref="AA3:AG3"/>
    <mergeCell ref="AI3:AJ3"/>
    <mergeCell ref="AK3:AL3"/>
    <mergeCell ref="AN3:AP3"/>
    <mergeCell ref="AZ3:BF3"/>
    <mergeCell ref="AR2:AY2"/>
    <mergeCell ref="AZ2:BB2"/>
    <mergeCell ref="BC2:BP2"/>
    <mergeCell ref="BQ2:BV2"/>
    <mergeCell ref="BW2:BY2"/>
    <mergeCell ref="BZ2:CM2"/>
    <mergeCell ref="CT4:CU5"/>
    <mergeCell ref="CV4:CW5"/>
    <mergeCell ref="AV4:AW5"/>
    <mergeCell ref="AX4:AY5"/>
    <mergeCell ref="AZ4:BF4"/>
    <mergeCell ref="BG4:BM4"/>
    <mergeCell ref="BN4:BT4"/>
    <mergeCell ref="BU4:BV5"/>
    <mergeCell ref="CJ3:CL3"/>
    <mergeCell ref="BH3:BI3"/>
    <mergeCell ref="BJ3:BK3"/>
    <mergeCell ref="BM3:BO3"/>
    <mergeCell ref="BW3:CC3"/>
    <mergeCell ref="CE3:CF3"/>
    <mergeCell ref="CG3:CH3"/>
    <mergeCell ref="BW4:CC4"/>
    <mergeCell ref="CD4:CJ4"/>
    <mergeCell ref="CK4:CQ4"/>
    <mergeCell ref="CR4:CS5"/>
    <mergeCell ref="B4:B5"/>
    <mergeCell ref="C4:C5"/>
    <mergeCell ref="D4:J4"/>
    <mergeCell ref="K4:Q4"/>
    <mergeCell ref="R4:X4"/>
    <mergeCell ref="Y4:Z5"/>
    <mergeCell ref="AA4:AG4"/>
    <mergeCell ref="AH4:AN4"/>
    <mergeCell ref="AO4:AU4"/>
    <mergeCell ref="CA27:CA28"/>
    <mergeCell ref="CB27:CC28"/>
    <mergeCell ref="CH27:CH28"/>
    <mergeCell ref="CI27:CJ28"/>
    <mergeCell ref="CO27:CO28"/>
    <mergeCell ref="AT27:AU28"/>
    <mergeCell ref="AE27:AE28"/>
    <mergeCell ref="AF27:AG28"/>
    <mergeCell ref="AL27:AL28"/>
    <mergeCell ref="AM27:AN28"/>
    <mergeCell ref="AS27:AS28"/>
    <mergeCell ref="CT6:CU6"/>
    <mergeCell ref="CV6:CW6"/>
    <mergeCell ref="Y11:Z11"/>
    <mergeCell ref="AV11:AW11"/>
    <mergeCell ref="AX11:AY11"/>
    <mergeCell ref="BU11:BV11"/>
    <mergeCell ref="CR11:CS11"/>
    <mergeCell ref="CT11:CU11"/>
    <mergeCell ref="CV11:CW11"/>
    <mergeCell ref="CR6:CS6"/>
    <mergeCell ref="CT16:CU16"/>
    <mergeCell ref="CV16:CW16"/>
    <mergeCell ref="B26:B29"/>
    <mergeCell ref="H26:J26"/>
    <mergeCell ref="O26:Q26"/>
    <mergeCell ref="V26:X26"/>
    <mergeCell ref="AE26:AG26"/>
    <mergeCell ref="AL26:AN26"/>
    <mergeCell ref="AS26:AU26"/>
    <mergeCell ref="BD26:BF26"/>
    <mergeCell ref="B16:B25"/>
    <mergeCell ref="Y16:Z16"/>
    <mergeCell ref="AV16:AW16"/>
    <mergeCell ref="AX21:AY21"/>
    <mergeCell ref="BU16:BV16"/>
    <mergeCell ref="CR16:CS16"/>
    <mergeCell ref="BK26:BM26"/>
    <mergeCell ref="BR26:BT26"/>
    <mergeCell ref="CA26:CC26"/>
    <mergeCell ref="CH26:CJ26"/>
    <mergeCell ref="CO26:CQ26"/>
    <mergeCell ref="O27:O28"/>
    <mergeCell ref="CP27:CQ28"/>
    <mergeCell ref="BS27:BT28"/>
    <mergeCell ref="BD29:BF29"/>
    <mergeCell ref="BK29:BM29"/>
    <mergeCell ref="BR29:BT29"/>
    <mergeCell ref="B30:B32"/>
    <mergeCell ref="H30:H31"/>
    <mergeCell ref="I30:J31"/>
    <mergeCell ref="O30:O31"/>
    <mergeCell ref="P30:Q31"/>
    <mergeCell ref="V30:V31"/>
    <mergeCell ref="W30:X31"/>
    <mergeCell ref="AE30:AE31"/>
    <mergeCell ref="AF30:AG31"/>
    <mergeCell ref="AL30:AL31"/>
    <mergeCell ref="AM30:AN31"/>
    <mergeCell ref="AS30:AS31"/>
    <mergeCell ref="BD32:BF32"/>
    <mergeCell ref="BK32:BM32"/>
    <mergeCell ref="BR32:BT32"/>
    <mergeCell ref="H27:H28"/>
    <mergeCell ref="I27:J28"/>
    <mergeCell ref="AT30:AU31"/>
    <mergeCell ref="CA29:CC29"/>
    <mergeCell ref="CH29:CJ29"/>
    <mergeCell ref="CO29:CQ29"/>
    <mergeCell ref="CA30:CA31"/>
    <mergeCell ref="CB30:CC31"/>
    <mergeCell ref="CH30:CH31"/>
    <mergeCell ref="CI30:CJ31"/>
    <mergeCell ref="CO30:CO31"/>
    <mergeCell ref="CP30:CQ31"/>
    <mergeCell ref="BD30:BD31"/>
    <mergeCell ref="BE30:BF31"/>
    <mergeCell ref="BK30:BK31"/>
    <mergeCell ref="BL30:BM31"/>
    <mergeCell ref="BR30:BR31"/>
    <mergeCell ref="BS30:BT31"/>
    <mergeCell ref="H29:J29"/>
    <mergeCell ref="O29:Q29"/>
    <mergeCell ref="V29:X29"/>
    <mergeCell ref="AE29:AG29"/>
    <mergeCell ref="AL29:AN29"/>
    <mergeCell ref="AS29:AU29"/>
    <mergeCell ref="CA32:CC32"/>
    <mergeCell ref="CH32:CJ32"/>
    <mergeCell ref="CO32:CQ32"/>
    <mergeCell ref="H32:J32"/>
    <mergeCell ref="O32:Q32"/>
    <mergeCell ref="V32:X32"/>
    <mergeCell ref="AE32:AG32"/>
    <mergeCell ref="AL32:AN32"/>
    <mergeCell ref="AS32:AU32"/>
    <mergeCell ref="BW34:CC34"/>
    <mergeCell ref="CE34:CF34"/>
    <mergeCell ref="CG34:CH34"/>
    <mergeCell ref="CJ34:CL34"/>
    <mergeCell ref="B35:B36"/>
    <mergeCell ref="C35:C36"/>
    <mergeCell ref="D35:J35"/>
    <mergeCell ref="K35:Q35"/>
    <mergeCell ref="R35:X35"/>
    <mergeCell ref="Y35:Z36"/>
    <mergeCell ref="AK34:AL34"/>
    <mergeCell ref="AN34:AP34"/>
    <mergeCell ref="AZ34:BF34"/>
    <mergeCell ref="BH34:BI34"/>
    <mergeCell ref="BJ34:BK34"/>
    <mergeCell ref="BM34:BO34"/>
    <mergeCell ref="D34:J34"/>
    <mergeCell ref="L34:M34"/>
    <mergeCell ref="N34:O34"/>
    <mergeCell ref="Q34:S34"/>
    <mergeCell ref="AA34:AG34"/>
    <mergeCell ref="AI34:AJ34"/>
    <mergeCell ref="CR35:CS36"/>
    <mergeCell ref="CT35:CU36"/>
    <mergeCell ref="CV35:CW36"/>
    <mergeCell ref="B37:B46"/>
    <mergeCell ref="Y37:Z37"/>
    <mergeCell ref="AV37:AW37"/>
    <mergeCell ref="AX37:AY37"/>
    <mergeCell ref="BU37:BV37"/>
    <mergeCell ref="CR37:CS37"/>
    <mergeCell ref="CT37:CU37"/>
    <mergeCell ref="BG35:BM35"/>
    <mergeCell ref="BN35:BT35"/>
    <mergeCell ref="BU35:BV36"/>
    <mergeCell ref="BW35:CC35"/>
    <mergeCell ref="CD35:CJ35"/>
    <mergeCell ref="CK35:CQ35"/>
    <mergeCell ref="AA35:AG35"/>
    <mergeCell ref="AH35:AN35"/>
    <mergeCell ref="AO35:AU35"/>
    <mergeCell ref="AV35:AW36"/>
    <mergeCell ref="AX35:AY36"/>
    <mergeCell ref="AZ35:BF35"/>
    <mergeCell ref="Y42:Z42"/>
    <mergeCell ref="AV42:AW42"/>
    <mergeCell ref="AX42:AY42"/>
    <mergeCell ref="BU42:BV42"/>
    <mergeCell ref="CR42:CS42"/>
    <mergeCell ref="CT42:CU42"/>
    <mergeCell ref="CV42:CW42"/>
    <mergeCell ref="W58:X59"/>
    <mergeCell ref="AE58:AE59"/>
    <mergeCell ref="AF58:AG59"/>
    <mergeCell ref="AL58:AL59"/>
    <mergeCell ref="AM58:AN59"/>
    <mergeCell ref="AS58:AS59"/>
    <mergeCell ref="CT47:CU47"/>
    <mergeCell ref="CV47:CW47"/>
    <mergeCell ref="BU47:BV47"/>
    <mergeCell ref="CR47:CS47"/>
    <mergeCell ref="AS57:AU57"/>
    <mergeCell ref="BD57:BF57"/>
    <mergeCell ref="CP58:CQ59"/>
    <mergeCell ref="CH58:CH59"/>
    <mergeCell ref="CI58:CJ59"/>
    <mergeCell ref="CO58:CO59"/>
    <mergeCell ref="CO57:CQ57"/>
    <mergeCell ref="BK57:BM57"/>
    <mergeCell ref="BR57:BT57"/>
    <mergeCell ref="CA60:CC60"/>
    <mergeCell ref="CH60:CJ60"/>
    <mergeCell ref="CO60:CQ60"/>
    <mergeCell ref="H58:H59"/>
    <mergeCell ref="I58:J59"/>
    <mergeCell ref="O58:O59"/>
    <mergeCell ref="H60:J60"/>
    <mergeCell ref="O60:Q60"/>
    <mergeCell ref="V60:X60"/>
    <mergeCell ref="CA58:CA59"/>
    <mergeCell ref="CB58:CC59"/>
    <mergeCell ref="AT58:AU59"/>
    <mergeCell ref="AE60:AG60"/>
    <mergeCell ref="AL60:AN60"/>
    <mergeCell ref="AS60:AU60"/>
    <mergeCell ref="BD60:BF60"/>
    <mergeCell ref="BK60:BM60"/>
    <mergeCell ref="BR60:BT60"/>
    <mergeCell ref="CA57:CC57"/>
    <mergeCell ref="CH57:CJ57"/>
    <mergeCell ref="P58:Q59"/>
    <mergeCell ref="V58:V59"/>
    <mergeCell ref="BD58:BD59"/>
    <mergeCell ref="BE58:BF59"/>
    <mergeCell ref="BK58:BK59"/>
    <mergeCell ref="BL58:BM59"/>
    <mergeCell ref="BR58:BR59"/>
    <mergeCell ref="BS58:BT59"/>
    <mergeCell ref="O57:Q57"/>
    <mergeCell ref="V57:X57"/>
    <mergeCell ref="AE57:AG57"/>
    <mergeCell ref="AL57:AN57"/>
    <mergeCell ref="BS61:BT62"/>
    <mergeCell ref="B47:B56"/>
    <mergeCell ref="Y47:Z47"/>
    <mergeCell ref="AV47:AW47"/>
    <mergeCell ref="AX52:AY52"/>
    <mergeCell ref="B57:B60"/>
    <mergeCell ref="H57:J57"/>
    <mergeCell ref="B61:B63"/>
    <mergeCell ref="H61:H62"/>
    <mergeCell ref="I61:J62"/>
    <mergeCell ref="O61:O62"/>
    <mergeCell ref="P61:Q62"/>
    <mergeCell ref="V61:V62"/>
    <mergeCell ref="W61:X62"/>
    <mergeCell ref="BD63:BF63"/>
    <mergeCell ref="BK63:BM63"/>
    <mergeCell ref="BD61:BD62"/>
    <mergeCell ref="BE61:BF62"/>
    <mergeCell ref="BK61:BK62"/>
    <mergeCell ref="BL61:BM62"/>
    <mergeCell ref="CO61:CO62"/>
    <mergeCell ref="CP61:CQ62"/>
    <mergeCell ref="CA63:CC63"/>
    <mergeCell ref="CH63:CJ63"/>
    <mergeCell ref="CO63:CQ63"/>
    <mergeCell ref="BW65:CC65"/>
    <mergeCell ref="CE65:CF65"/>
    <mergeCell ref="CG65:CH65"/>
    <mergeCell ref="CJ65:CL65"/>
    <mergeCell ref="CA61:CA62"/>
    <mergeCell ref="CB61:CC62"/>
    <mergeCell ref="D66:J66"/>
    <mergeCell ref="K66:Q66"/>
    <mergeCell ref="R66:X66"/>
    <mergeCell ref="Y66:Z67"/>
    <mergeCell ref="AK65:AL65"/>
    <mergeCell ref="AN65:AP65"/>
    <mergeCell ref="AZ65:BF65"/>
    <mergeCell ref="CH61:CH62"/>
    <mergeCell ref="CI61:CJ62"/>
    <mergeCell ref="BR63:BT63"/>
    <mergeCell ref="H63:J63"/>
    <mergeCell ref="O63:Q63"/>
    <mergeCell ref="V63:X63"/>
    <mergeCell ref="AE63:AG63"/>
    <mergeCell ref="AL63:AN63"/>
    <mergeCell ref="AS63:AU63"/>
    <mergeCell ref="BR61:BR62"/>
    <mergeCell ref="BH65:BI65"/>
    <mergeCell ref="BJ65:BK65"/>
    <mergeCell ref="BM65:BO65"/>
    <mergeCell ref="D65:J65"/>
    <mergeCell ref="L65:M65"/>
    <mergeCell ref="N65:O65"/>
    <mergeCell ref="Q65:S65"/>
    <mergeCell ref="AA65:AG65"/>
    <mergeCell ref="AI65:AJ65"/>
    <mergeCell ref="CR66:CS67"/>
    <mergeCell ref="CT66:CU67"/>
    <mergeCell ref="CV66:CW67"/>
    <mergeCell ref="B68:B77"/>
    <mergeCell ref="Y68:Z68"/>
    <mergeCell ref="AV68:AW68"/>
    <mergeCell ref="AX68:AY68"/>
    <mergeCell ref="BU68:BV68"/>
    <mergeCell ref="CR68:CS68"/>
    <mergeCell ref="CT68:CU68"/>
    <mergeCell ref="BG66:BM66"/>
    <mergeCell ref="BN66:BT66"/>
    <mergeCell ref="BU66:BV67"/>
    <mergeCell ref="BW66:CC66"/>
    <mergeCell ref="CD66:CJ66"/>
    <mergeCell ref="CK66:CQ66"/>
    <mergeCell ref="AA66:AG66"/>
    <mergeCell ref="AH66:AN66"/>
    <mergeCell ref="AO66:AU66"/>
    <mergeCell ref="AV66:AW67"/>
    <mergeCell ref="AX66:AY67"/>
    <mergeCell ref="AZ66:BF66"/>
    <mergeCell ref="B66:B67"/>
    <mergeCell ref="C66:C67"/>
    <mergeCell ref="CA88:CC88"/>
    <mergeCell ref="CH88:CJ88"/>
    <mergeCell ref="CO88:CQ88"/>
    <mergeCell ref="H89:H90"/>
    <mergeCell ref="I89:J90"/>
    <mergeCell ref="O89:O90"/>
    <mergeCell ref="CV68:CW68"/>
    <mergeCell ref="Y73:Z73"/>
    <mergeCell ref="AV73:AW73"/>
    <mergeCell ref="AX73:AY73"/>
    <mergeCell ref="BU73:BV73"/>
    <mergeCell ref="CR73:CS73"/>
    <mergeCell ref="CT73:CU73"/>
    <mergeCell ref="CV73:CW73"/>
    <mergeCell ref="W89:X90"/>
    <mergeCell ref="AE89:AE90"/>
    <mergeCell ref="AF89:AG90"/>
    <mergeCell ref="AL89:AL90"/>
    <mergeCell ref="AM89:AN90"/>
    <mergeCell ref="AS89:AS90"/>
    <mergeCell ref="CT78:CU78"/>
    <mergeCell ref="CV78:CW78"/>
    <mergeCell ref="BU78:BV78"/>
    <mergeCell ref="CR78:CS78"/>
    <mergeCell ref="B88:B91"/>
    <mergeCell ref="H88:J88"/>
    <mergeCell ref="O88:Q88"/>
    <mergeCell ref="V88:X88"/>
    <mergeCell ref="AE88:AG88"/>
    <mergeCell ref="AL88:AN88"/>
    <mergeCell ref="AS88:AU88"/>
    <mergeCell ref="BD88:BF88"/>
    <mergeCell ref="B78:B87"/>
    <mergeCell ref="Y78:Z78"/>
    <mergeCell ref="AV78:AW78"/>
    <mergeCell ref="AX83:AY83"/>
    <mergeCell ref="BK88:BM88"/>
    <mergeCell ref="BR88:BT88"/>
    <mergeCell ref="CP89:CQ90"/>
    <mergeCell ref="H91:J91"/>
    <mergeCell ref="O91:Q91"/>
    <mergeCell ref="V91:X91"/>
    <mergeCell ref="AE91:AG91"/>
    <mergeCell ref="AL91:AN91"/>
    <mergeCell ref="AS91:AU91"/>
    <mergeCell ref="BD91:BF91"/>
    <mergeCell ref="P89:Q90"/>
    <mergeCell ref="V89:V90"/>
    <mergeCell ref="BD89:BD90"/>
    <mergeCell ref="BE89:BF90"/>
    <mergeCell ref="BK89:BK90"/>
    <mergeCell ref="BL89:BM90"/>
    <mergeCell ref="BR89:BR90"/>
    <mergeCell ref="CO92:CO93"/>
    <mergeCell ref="CP92:CQ93"/>
    <mergeCell ref="BD92:BD93"/>
    <mergeCell ref="BE92:BF93"/>
    <mergeCell ref="BK92:BK93"/>
    <mergeCell ref="BL92:BM93"/>
    <mergeCell ref="BR92:BR93"/>
    <mergeCell ref="BS92:BT93"/>
    <mergeCell ref="BK91:BM91"/>
    <mergeCell ref="BR91:BT91"/>
    <mergeCell ref="BS89:BT90"/>
    <mergeCell ref="CA89:CA90"/>
    <mergeCell ref="CB89:CC90"/>
    <mergeCell ref="CH89:CH90"/>
    <mergeCell ref="CI89:CJ90"/>
    <mergeCell ref="CO89:CO90"/>
    <mergeCell ref="AT89:AU90"/>
    <mergeCell ref="B92:B94"/>
    <mergeCell ref="H92:H93"/>
    <mergeCell ref="I92:J93"/>
    <mergeCell ref="O92:O93"/>
    <mergeCell ref="P92:Q93"/>
    <mergeCell ref="V92:V93"/>
    <mergeCell ref="W92:X93"/>
    <mergeCell ref="BD94:BF94"/>
    <mergeCell ref="BK94:BM94"/>
    <mergeCell ref="BR94:BT94"/>
    <mergeCell ref="CA94:CC94"/>
    <mergeCell ref="CH94:CJ94"/>
    <mergeCell ref="CO94:CQ94"/>
    <mergeCell ref="H94:J94"/>
    <mergeCell ref="O94:Q94"/>
    <mergeCell ref="V94:X94"/>
    <mergeCell ref="AE94:AG94"/>
    <mergeCell ref="AL94:AN94"/>
    <mergeCell ref="AS94:AU94"/>
    <mergeCell ref="BW98:CC98"/>
    <mergeCell ref="CD98:CJ98"/>
    <mergeCell ref="CK98:CQ98"/>
    <mergeCell ref="D98:J98"/>
    <mergeCell ref="K98:Q98"/>
    <mergeCell ref="R98:X98"/>
    <mergeCell ref="AA98:AG98"/>
    <mergeCell ref="AH98:AN98"/>
    <mergeCell ref="AO98:AU98"/>
    <mergeCell ref="B99:B102"/>
    <mergeCell ref="B103:B105"/>
    <mergeCell ref="D106:J106"/>
    <mergeCell ref="K106:Q106"/>
    <mergeCell ref="R106:X106"/>
    <mergeCell ref="AA106:AG106"/>
    <mergeCell ref="AZ98:BF98"/>
    <mergeCell ref="BG98:BM98"/>
    <mergeCell ref="BN98:BT98"/>
    <mergeCell ref="B115:B118"/>
    <mergeCell ref="B119:B121"/>
    <mergeCell ref="AZ114:BF114"/>
    <mergeCell ref="BG114:BM114"/>
    <mergeCell ref="BN114:BT114"/>
    <mergeCell ref="BW114:CC114"/>
    <mergeCell ref="CD114:CJ114"/>
    <mergeCell ref="CK114:CQ114"/>
    <mergeCell ref="CD106:CJ106"/>
    <mergeCell ref="CK106:CQ106"/>
    <mergeCell ref="B107:B110"/>
    <mergeCell ref="B111:B113"/>
    <mergeCell ref="D114:J114"/>
    <mergeCell ref="K114:Q114"/>
    <mergeCell ref="R114:X114"/>
    <mergeCell ref="AA114:AG114"/>
    <mergeCell ref="AH114:AN114"/>
    <mergeCell ref="AO114:AU114"/>
    <mergeCell ref="AH106:AN106"/>
    <mergeCell ref="AO106:AU106"/>
    <mergeCell ref="AZ106:BF106"/>
    <mergeCell ref="BG106:BM106"/>
    <mergeCell ref="BN106:BT106"/>
    <mergeCell ref="BW106:CC106"/>
    <mergeCell ref="Y26:Z26"/>
    <mergeCell ref="Y30:Z30"/>
    <mergeCell ref="Y52:Z52"/>
    <mergeCell ref="Y57:Z57"/>
    <mergeCell ref="Y61:Z61"/>
    <mergeCell ref="Y83:Z83"/>
    <mergeCell ref="Y88:Z88"/>
    <mergeCell ref="Y92:Z92"/>
    <mergeCell ref="AV83:AW83"/>
    <mergeCell ref="AV88:AW88"/>
    <mergeCell ref="AV52:AW52"/>
    <mergeCell ref="AV57:AW57"/>
    <mergeCell ref="AE92:AE93"/>
    <mergeCell ref="AF92:AG93"/>
    <mergeCell ref="AL92:AL93"/>
    <mergeCell ref="AM92:AN93"/>
    <mergeCell ref="AS92:AS93"/>
    <mergeCell ref="AT92:AU93"/>
    <mergeCell ref="AE61:AE62"/>
    <mergeCell ref="AF61:AG62"/>
    <mergeCell ref="AL61:AL62"/>
    <mergeCell ref="AM61:AN62"/>
    <mergeCell ref="AS61:AS62"/>
    <mergeCell ref="AT61:AU62"/>
    <mergeCell ref="CR92:CS92"/>
    <mergeCell ref="AV21:AW21"/>
    <mergeCell ref="AV26:AW26"/>
    <mergeCell ref="AV30:AW30"/>
    <mergeCell ref="AV61:AW61"/>
    <mergeCell ref="AV92:AW92"/>
    <mergeCell ref="BU21:BV21"/>
    <mergeCell ref="BU26:BV26"/>
    <mergeCell ref="BU30:BV30"/>
    <mergeCell ref="BU52:BV52"/>
    <mergeCell ref="BU57:BV57"/>
    <mergeCell ref="BU61:BV61"/>
    <mergeCell ref="BU83:BV83"/>
    <mergeCell ref="BU88:BV88"/>
    <mergeCell ref="BU92:BV92"/>
    <mergeCell ref="AX26:AY26"/>
    <mergeCell ref="AX30:AY30"/>
    <mergeCell ref="CA91:CC91"/>
    <mergeCell ref="CH91:CJ91"/>
    <mergeCell ref="CO91:CQ91"/>
    <mergeCell ref="CA92:CA93"/>
    <mergeCell ref="CB92:CC93"/>
    <mergeCell ref="CH92:CH93"/>
    <mergeCell ref="CI92:CJ93"/>
    <mergeCell ref="AX16:AY16"/>
    <mergeCell ref="AX57:AY57"/>
    <mergeCell ref="AX61:AY61"/>
    <mergeCell ref="AX88:AY88"/>
    <mergeCell ref="AX92:AY92"/>
    <mergeCell ref="AX47:AY47"/>
    <mergeCell ref="AX78:AY78"/>
    <mergeCell ref="CT21:CU21"/>
    <mergeCell ref="CT26:CU26"/>
    <mergeCell ref="CT30:CU30"/>
    <mergeCell ref="CT52:CU52"/>
    <mergeCell ref="CT57:CU57"/>
    <mergeCell ref="CT61:CU61"/>
    <mergeCell ref="CT83:CU83"/>
    <mergeCell ref="CT88:CU88"/>
    <mergeCell ref="CT92:CU92"/>
    <mergeCell ref="CR21:CS21"/>
    <mergeCell ref="CR26:CS26"/>
    <mergeCell ref="CR30:CS30"/>
    <mergeCell ref="CR52:CS52"/>
    <mergeCell ref="CR57:CS57"/>
    <mergeCell ref="CR61:CS61"/>
    <mergeCell ref="CR83:CS83"/>
    <mergeCell ref="CR88:CS88"/>
    <mergeCell ref="CV88:CW88"/>
    <mergeCell ref="CV92:CW92"/>
    <mergeCell ref="CV21:CW21"/>
    <mergeCell ref="CV26:CW26"/>
    <mergeCell ref="CV30:CW30"/>
    <mergeCell ref="CV52:CW52"/>
    <mergeCell ref="CV57:CW57"/>
    <mergeCell ref="CV61:CW61"/>
    <mergeCell ref="CV83:CW83"/>
    <mergeCell ref="CV37:CW37"/>
  </mergeCells>
  <phoneticPr fontId="4"/>
  <conditionalFormatting sqref="AY86 AY76 Z76 Z71 AY71 Z45 Z40 AY40 AY45 AY55 AY24 AY14 AY9 Z19 Z14 Z9 CW9 CW40 CW45 CW71 CW76 Z50 Z81 AW76 AW71 AW45 AW40 AW19 AW14 AW9 AW50 AW81 BV76 BV71 BV45 BV40 BV19 BV14 BV9 BV50 BV81 CS76 CS71 CS45 CS40 CS19 CS14 CS9 CS50 CS81 CU86 CU76 CU71 CU40 CU45 CU55 CU24 CU14 CU9">
    <cfRule type="cellIs" dxfId="105" priority="83" operator="lessThan">
      <formula>1</formula>
    </cfRule>
    <cfRule type="cellIs" dxfId="104" priority="84" operator="greaterThanOrEqual">
      <formula>1</formula>
    </cfRule>
  </conditionalFormatting>
  <conditionalFormatting sqref="D6:X25 AA6:AU25 AZ6:BT25 BW6:CQ25 D37:X56 AA37:AU56 AZ37:BT56 BW37:CQ56 D68:X87 AA68:AU87 AZ68:BT87 BW68:CQ87">
    <cfRule type="cellIs" dxfId="103" priority="82" operator="equal">
      <formula>"カウント外"</formula>
    </cfRule>
  </conditionalFormatting>
  <conditionalFormatting sqref="Z24">
    <cfRule type="cellIs" dxfId="102" priority="80" operator="lessThan">
      <formula>1</formula>
    </cfRule>
    <cfRule type="cellIs" dxfId="101" priority="81" operator="greaterThanOrEqual">
      <formula>1</formula>
    </cfRule>
  </conditionalFormatting>
  <conditionalFormatting sqref="Z55">
    <cfRule type="cellIs" dxfId="100" priority="78" operator="lessThan">
      <formula>1</formula>
    </cfRule>
    <cfRule type="cellIs" dxfId="99" priority="79" operator="greaterThanOrEqual">
      <formula>1</formula>
    </cfRule>
  </conditionalFormatting>
  <conditionalFormatting sqref="Z86">
    <cfRule type="cellIs" dxfId="98" priority="76" operator="lessThan">
      <formula>1</formula>
    </cfRule>
    <cfRule type="cellIs" dxfId="97" priority="77" operator="greaterThanOrEqual">
      <formula>1</formula>
    </cfRule>
  </conditionalFormatting>
  <conditionalFormatting sqref="AW24">
    <cfRule type="cellIs" dxfId="96" priority="44" operator="lessThan">
      <formula>1</formula>
    </cfRule>
    <cfRule type="cellIs" dxfId="95" priority="45" operator="greaterThanOrEqual">
      <formula>1</formula>
    </cfRule>
  </conditionalFormatting>
  <conditionalFormatting sqref="AW55">
    <cfRule type="cellIs" dxfId="94" priority="42" operator="lessThan">
      <formula>1</formula>
    </cfRule>
    <cfRule type="cellIs" dxfId="93" priority="43" operator="greaterThanOrEqual">
      <formula>1</formula>
    </cfRule>
  </conditionalFormatting>
  <conditionalFormatting sqref="AW86">
    <cfRule type="cellIs" dxfId="92" priority="40" operator="lessThan">
      <formula>1</formula>
    </cfRule>
    <cfRule type="cellIs" dxfId="91" priority="41" operator="greaterThanOrEqual">
      <formula>1</formula>
    </cfRule>
  </conditionalFormatting>
  <conditionalFormatting sqref="BV24">
    <cfRule type="cellIs" dxfId="90" priority="38" operator="lessThan">
      <formula>1</formula>
    </cfRule>
    <cfRule type="cellIs" dxfId="89" priority="39" operator="greaterThanOrEqual">
      <formula>1</formula>
    </cfRule>
  </conditionalFormatting>
  <conditionalFormatting sqref="BV55">
    <cfRule type="cellIs" dxfId="88" priority="36" operator="lessThan">
      <formula>1</formula>
    </cfRule>
    <cfRule type="cellIs" dxfId="87" priority="37" operator="greaterThanOrEqual">
      <formula>1</formula>
    </cfRule>
  </conditionalFormatting>
  <conditionalFormatting sqref="BV86">
    <cfRule type="cellIs" dxfId="86" priority="34" operator="lessThan">
      <formula>1</formula>
    </cfRule>
    <cfRule type="cellIs" dxfId="85" priority="35" operator="greaterThanOrEqual">
      <formula>1</formula>
    </cfRule>
  </conditionalFormatting>
  <conditionalFormatting sqref="CS24">
    <cfRule type="cellIs" dxfId="84" priority="32" operator="lessThan">
      <formula>1</formula>
    </cfRule>
    <cfRule type="cellIs" dxfId="83" priority="33" operator="greaterThanOrEqual">
      <formula>1</formula>
    </cfRule>
  </conditionalFormatting>
  <conditionalFormatting sqref="CS55">
    <cfRule type="cellIs" dxfId="82" priority="30" operator="lessThan">
      <formula>1</formula>
    </cfRule>
    <cfRule type="cellIs" dxfId="81" priority="31" operator="greaterThanOrEqual">
      <formula>1</formula>
    </cfRule>
  </conditionalFormatting>
  <conditionalFormatting sqref="CS86">
    <cfRule type="cellIs" dxfId="80" priority="28" operator="lessThan">
      <formula>1</formula>
    </cfRule>
    <cfRule type="cellIs" dxfId="79" priority="29" operator="greaterThanOrEqual">
      <formula>1</formula>
    </cfRule>
  </conditionalFormatting>
  <conditionalFormatting sqref="AY19">
    <cfRule type="cellIs" dxfId="78" priority="24" operator="lessThan">
      <formula>1</formula>
    </cfRule>
    <cfRule type="cellIs" dxfId="77" priority="25" operator="greaterThanOrEqual">
      <formula>1</formula>
    </cfRule>
  </conditionalFormatting>
  <conditionalFormatting sqref="AY50">
    <cfRule type="cellIs" dxfId="76" priority="22" operator="lessThan">
      <formula>1</formula>
    </cfRule>
    <cfRule type="cellIs" dxfId="75" priority="23" operator="greaterThanOrEqual">
      <formula>1</formula>
    </cfRule>
  </conditionalFormatting>
  <conditionalFormatting sqref="AY81">
    <cfRule type="cellIs" dxfId="74" priority="20" operator="lessThan">
      <formula>1</formula>
    </cfRule>
    <cfRule type="cellIs" dxfId="73" priority="21" operator="greaterThanOrEqual">
      <formula>1</formula>
    </cfRule>
  </conditionalFormatting>
  <conditionalFormatting sqref="CU19">
    <cfRule type="cellIs" dxfId="72" priority="18" operator="lessThan">
      <formula>1</formula>
    </cfRule>
    <cfRule type="cellIs" dxfId="71" priority="19" operator="greaterThanOrEqual">
      <formula>1</formula>
    </cfRule>
  </conditionalFormatting>
  <conditionalFormatting sqref="CU50">
    <cfRule type="cellIs" dxfId="70" priority="16" operator="lessThan">
      <formula>1</formula>
    </cfRule>
    <cfRule type="cellIs" dxfId="69" priority="17" operator="greaterThanOrEqual">
      <formula>1</formula>
    </cfRule>
  </conditionalFormatting>
  <conditionalFormatting sqref="CU81">
    <cfRule type="cellIs" dxfId="68" priority="14" operator="lessThan">
      <formula>1</formula>
    </cfRule>
    <cfRule type="cellIs" dxfId="67" priority="15" operator="greaterThanOrEqual">
      <formula>1</formula>
    </cfRule>
  </conditionalFormatting>
  <conditionalFormatting sqref="CW24">
    <cfRule type="cellIs" dxfId="66" priority="12" operator="lessThan">
      <formula>1</formula>
    </cfRule>
    <cfRule type="cellIs" dxfId="65" priority="13" operator="greaterThanOrEqual">
      <formula>1</formula>
    </cfRule>
  </conditionalFormatting>
  <conditionalFormatting sqref="CW19">
    <cfRule type="cellIs" dxfId="64" priority="10" operator="lessThan">
      <formula>1</formula>
    </cfRule>
    <cfRule type="cellIs" dxfId="63" priority="11" operator="greaterThanOrEqual">
      <formula>1</formula>
    </cfRule>
  </conditionalFormatting>
  <conditionalFormatting sqref="CW55">
    <cfRule type="cellIs" dxfId="62" priority="8" operator="lessThan">
      <formula>1</formula>
    </cfRule>
    <cfRule type="cellIs" dxfId="61" priority="9" operator="greaterThanOrEqual">
      <formula>1</formula>
    </cfRule>
  </conditionalFormatting>
  <conditionalFormatting sqref="CW50">
    <cfRule type="cellIs" dxfId="60" priority="6" operator="lessThan">
      <formula>1</formula>
    </cfRule>
    <cfRule type="cellIs" dxfId="59" priority="7" operator="greaterThanOrEqual">
      <formula>1</formula>
    </cfRule>
  </conditionalFormatting>
  <conditionalFormatting sqref="CW86">
    <cfRule type="cellIs" dxfId="58" priority="4" operator="lessThan">
      <formula>1</formula>
    </cfRule>
    <cfRule type="cellIs" dxfId="57" priority="5" operator="greaterThanOrEqual">
      <formula>1</formula>
    </cfRule>
  </conditionalFormatting>
  <conditionalFormatting sqref="CW81">
    <cfRule type="cellIs" dxfId="56" priority="2" operator="lessThan">
      <formula>1</formula>
    </cfRule>
    <cfRule type="cellIs" dxfId="55" priority="3" operator="greaterThanOrEqual">
      <formula>1</formula>
    </cfRule>
  </conditionalFormatting>
  <conditionalFormatting sqref="A34:CW63">
    <cfRule type="expression" dxfId="54" priority="1">
      <formula>$A$3=TRUE</formula>
    </cfRule>
  </conditionalFormatting>
  <printOptions verticalCentered="1"/>
  <pageMargins left="0.59055118110236227" right="0.59055118110236227" top="0.59055118110236227" bottom="0.59055118110236227" header="0" footer="0"/>
  <pageSetup paperSize="8" scale="70" fitToWidth="4" orientation="portrait" horizontalDpi="300" verticalDpi="300" r:id="rId1"/>
  <colBreaks count="3" manualBreakCount="3">
    <brk id="26" min="1" max="94" man="1"/>
    <brk id="51" min="1" max="94" man="1"/>
    <brk id="74" min="1" max="9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5B4B0-A151-4030-9AF5-FBB3A9E434FF}">
  <sheetPr codeName="Sheet2161">
    <tabColor rgb="FF00B0F0"/>
  </sheetPr>
  <dimension ref="A1:CX121"/>
  <sheetViews>
    <sheetView view="pageBreakPreview" zoomScale="55" zoomScaleNormal="100" zoomScaleSheetLayoutView="55" workbookViewId="0">
      <selection sqref="A1:XFD1048576"/>
    </sheetView>
  </sheetViews>
  <sheetFormatPr defaultColWidth="9.109375" defaultRowHeight="19.5" outlineLevelRow="1" x14ac:dyDescent="0.25"/>
  <cols>
    <col min="1" max="1" width="4.5546875" style="406" customWidth="1"/>
    <col min="2" max="4" width="3.77734375" customWidth="1"/>
    <col min="5" max="5" width="4.77734375" customWidth="1"/>
    <col min="6" max="7" width="8.33203125" customWidth="1"/>
    <col min="8" max="8" width="3.77734375" customWidth="1"/>
    <col min="9" max="9" width="8.33203125" customWidth="1"/>
    <col min="10" max="11" width="3.77734375" customWidth="1"/>
    <col min="12" max="12" width="4.77734375" customWidth="1"/>
    <col min="13" max="14" width="8.33203125" customWidth="1"/>
    <col min="15" max="15" width="3.77734375" customWidth="1"/>
    <col min="16" max="16" width="8.33203125" customWidth="1"/>
    <col min="17" max="18" width="3.77734375" customWidth="1"/>
    <col min="19" max="19" width="4.77734375" customWidth="1"/>
    <col min="20" max="21" width="8.33203125" customWidth="1"/>
    <col min="22" max="22" width="3.77734375" customWidth="1"/>
    <col min="23" max="23" width="8.33203125" customWidth="1"/>
    <col min="24" max="24" width="3.77734375" customWidth="1"/>
    <col min="25" max="25" width="4.77734375" customWidth="1"/>
    <col min="26" max="26" width="10.77734375" customWidth="1"/>
    <col min="27" max="27" width="3.77734375" customWidth="1"/>
    <col min="28" max="28" width="4.77734375" customWidth="1"/>
    <col min="29" max="30" width="8.33203125" customWidth="1"/>
    <col min="31" max="31" width="3.77734375" customWidth="1"/>
    <col min="32" max="32" width="8.33203125" customWidth="1"/>
    <col min="33" max="34" width="3.77734375" customWidth="1"/>
    <col min="35" max="35" width="4.77734375" customWidth="1"/>
    <col min="36" max="37" width="8.33203125" customWidth="1"/>
    <col min="38" max="38" width="3.77734375" customWidth="1"/>
    <col min="39" max="39" width="8.33203125" customWidth="1"/>
    <col min="40" max="41" width="3.77734375" customWidth="1"/>
    <col min="42" max="42" width="4.77734375" customWidth="1"/>
    <col min="43" max="44" width="8.33203125" customWidth="1"/>
    <col min="45" max="45" width="3.77734375" customWidth="1"/>
    <col min="46" max="46" width="8.33203125" customWidth="1"/>
    <col min="47" max="47" width="3.77734375" customWidth="1"/>
    <col min="48" max="48" width="4.77734375" customWidth="1"/>
    <col min="49" max="49" width="10.77734375" customWidth="1"/>
    <col min="50" max="50" width="4.77734375" customWidth="1"/>
    <col min="51" max="51" width="10.77734375" customWidth="1"/>
    <col min="52" max="52" width="3.77734375" customWidth="1"/>
    <col min="53" max="53" width="4.77734375" customWidth="1"/>
    <col min="54" max="55" width="8.33203125" customWidth="1"/>
    <col min="56" max="56" width="3.77734375" customWidth="1"/>
    <col min="57" max="57" width="8.33203125" customWidth="1"/>
    <col min="58" max="59" width="3.77734375" customWidth="1"/>
    <col min="60" max="60" width="4.77734375" customWidth="1"/>
    <col min="61" max="62" width="8.33203125" customWidth="1"/>
    <col min="63" max="63" width="3.77734375" customWidth="1"/>
    <col min="64" max="64" width="8.33203125" customWidth="1"/>
    <col min="65" max="66" width="3.77734375" customWidth="1"/>
    <col min="67" max="67" width="4.77734375" customWidth="1"/>
    <col min="68" max="69" width="8.33203125" customWidth="1"/>
    <col min="70" max="70" width="3.77734375" customWidth="1"/>
    <col min="71" max="71" width="8.33203125" customWidth="1"/>
    <col min="72" max="72" width="3.77734375" customWidth="1"/>
    <col min="73" max="73" width="4.77734375" customWidth="1"/>
    <col min="74" max="74" width="10.77734375" customWidth="1"/>
    <col min="75" max="75" width="3.77734375" customWidth="1"/>
    <col min="76" max="76" width="4.77734375" customWidth="1"/>
    <col min="77" max="78" width="8.33203125" customWidth="1"/>
    <col min="79" max="79" width="3.77734375" customWidth="1"/>
    <col min="80" max="80" width="8.33203125" customWidth="1"/>
    <col min="81" max="82" width="3.77734375" customWidth="1"/>
    <col min="83" max="83" width="4.77734375" customWidth="1"/>
    <col min="84" max="85" width="8.33203125" customWidth="1"/>
    <col min="86" max="86" width="3.77734375" customWidth="1"/>
    <col min="87" max="87" width="8.33203125" customWidth="1"/>
    <col min="88" max="89" width="3.77734375" customWidth="1"/>
    <col min="90" max="90" width="4.77734375" customWidth="1"/>
    <col min="91" max="92" width="8.33203125" customWidth="1"/>
    <col min="93" max="93" width="3.77734375" customWidth="1"/>
    <col min="94" max="94" width="8.33203125" customWidth="1"/>
    <col min="95" max="95" width="3.77734375" customWidth="1"/>
    <col min="96" max="96" width="4.77734375" customWidth="1"/>
    <col min="97" max="97" width="10.77734375" customWidth="1"/>
    <col min="98" max="98" width="4.77734375" customWidth="1"/>
    <col min="99" max="99" width="10.77734375" customWidth="1"/>
    <col min="100" max="100" width="4.77734375" customWidth="1"/>
    <col min="101" max="101" width="10.77734375" customWidth="1"/>
    <col min="102" max="102" width="9.109375" style="405"/>
    <col min="103" max="103" width="6" style="405" customWidth="1"/>
    <col min="104" max="104" width="6.6640625" style="405" customWidth="1"/>
    <col min="105" max="105" width="3.77734375" style="405" bestFit="1" customWidth="1"/>
    <col min="106" max="16384" width="9.109375" style="405"/>
  </cols>
  <sheetData>
    <row r="1" spans="1:102" ht="16.5" x14ac:dyDescent="0.15">
      <c r="A1" s="300"/>
      <c r="B1" s="2015" t="str">
        <f>HYPERLINK("#実行度合表集計!D"&amp;A2,"■戻る")</f>
        <v>■戻る</v>
      </c>
      <c r="C1" s="2016"/>
      <c r="D1" s="434" t="s">
        <v>141</v>
      </c>
      <c r="E1" s="434">
        <f>D1+1</f>
        <v>25</v>
      </c>
      <c r="F1" s="434">
        <f>E1+1</f>
        <v>26</v>
      </c>
      <c r="G1" s="434">
        <f>F1+1</f>
        <v>27</v>
      </c>
      <c r="H1" s="434"/>
      <c r="I1" s="434">
        <f>G1+1</f>
        <v>28</v>
      </c>
      <c r="J1" s="434">
        <f>I1+1</f>
        <v>29</v>
      </c>
      <c r="K1" s="434">
        <v>31</v>
      </c>
      <c r="L1" s="434">
        <f>K1+1</f>
        <v>32</v>
      </c>
      <c r="M1" s="434">
        <f>L1+1</f>
        <v>33</v>
      </c>
      <c r="N1" s="434">
        <f>M1+1</f>
        <v>34</v>
      </c>
      <c r="O1" s="434"/>
      <c r="P1" s="434">
        <f>N1+1</f>
        <v>35</v>
      </c>
      <c r="Q1" s="434">
        <f>P1+1</f>
        <v>36</v>
      </c>
      <c r="R1" s="434">
        <v>38</v>
      </c>
      <c r="S1" s="434">
        <f>R1+1</f>
        <v>39</v>
      </c>
      <c r="T1" s="434">
        <f>S1+1</f>
        <v>40</v>
      </c>
      <c r="U1" s="434">
        <f>T1+1</f>
        <v>41</v>
      </c>
      <c r="V1" s="434"/>
      <c r="W1" s="434">
        <f>U1+1</f>
        <v>42</v>
      </c>
      <c r="X1" s="434">
        <f>W1+1</f>
        <v>43</v>
      </c>
      <c r="Y1" s="434"/>
      <c r="Z1" s="435"/>
      <c r="AA1" s="434">
        <v>45</v>
      </c>
      <c r="AB1" s="434">
        <f>AA1+1</f>
        <v>46</v>
      </c>
      <c r="AC1" s="434">
        <f>AB1+1</f>
        <v>47</v>
      </c>
      <c r="AD1" s="434">
        <f>AC1+1</f>
        <v>48</v>
      </c>
      <c r="AE1" s="434"/>
      <c r="AF1" s="434">
        <f>AD1+1</f>
        <v>49</v>
      </c>
      <c r="AG1" s="434">
        <f>AF1+1</f>
        <v>50</v>
      </c>
      <c r="AH1" s="434">
        <v>52</v>
      </c>
      <c r="AI1" s="434">
        <f>AH1+1</f>
        <v>53</v>
      </c>
      <c r="AJ1" s="434">
        <f>AI1+1</f>
        <v>54</v>
      </c>
      <c r="AK1" s="434">
        <f>AJ1+1</f>
        <v>55</v>
      </c>
      <c r="AL1" s="434"/>
      <c r="AM1" s="434">
        <f>AK1+1</f>
        <v>56</v>
      </c>
      <c r="AN1" s="434">
        <f>AM1+1</f>
        <v>57</v>
      </c>
      <c r="AO1" s="434">
        <v>59</v>
      </c>
      <c r="AP1" s="434">
        <f>AO1+1</f>
        <v>60</v>
      </c>
      <c r="AQ1" s="434">
        <f>AP1+1</f>
        <v>61</v>
      </c>
      <c r="AR1" s="434">
        <f>AQ1+1</f>
        <v>62</v>
      </c>
      <c r="AS1" s="434"/>
      <c r="AT1" s="434">
        <f>AR1+1</f>
        <v>63</v>
      </c>
      <c r="AU1" s="434">
        <f>AT1+1</f>
        <v>64</v>
      </c>
      <c r="AV1" s="434"/>
      <c r="AW1" s="435"/>
      <c r="AX1" s="434"/>
      <c r="AY1" s="435"/>
      <c r="AZ1" s="434">
        <v>66</v>
      </c>
      <c r="BA1" s="434">
        <f>AZ1+1</f>
        <v>67</v>
      </c>
      <c r="BB1" s="434">
        <f>BA1+1</f>
        <v>68</v>
      </c>
      <c r="BC1" s="434">
        <f>BB1+1</f>
        <v>69</v>
      </c>
      <c r="BD1" s="434"/>
      <c r="BE1" s="434">
        <f>BC1+1</f>
        <v>70</v>
      </c>
      <c r="BF1" s="434">
        <f>BE1+1</f>
        <v>71</v>
      </c>
      <c r="BG1" s="434">
        <v>73</v>
      </c>
      <c r="BH1" s="434">
        <f>BG1+1</f>
        <v>74</v>
      </c>
      <c r="BI1" s="434">
        <f>BH1+1</f>
        <v>75</v>
      </c>
      <c r="BJ1" s="434">
        <f>BI1+1</f>
        <v>76</v>
      </c>
      <c r="BK1" s="434"/>
      <c r="BL1" s="434">
        <f>BJ1+1</f>
        <v>77</v>
      </c>
      <c r="BM1" s="434">
        <f>BL1+1</f>
        <v>78</v>
      </c>
      <c r="BN1" s="434">
        <v>80</v>
      </c>
      <c r="BO1" s="434">
        <f>BN1+1</f>
        <v>81</v>
      </c>
      <c r="BP1" s="434">
        <f>BO1+1</f>
        <v>82</v>
      </c>
      <c r="BQ1" s="434">
        <f>BP1+1</f>
        <v>83</v>
      </c>
      <c r="BR1" s="434"/>
      <c r="BS1" s="434">
        <f>BQ1+1</f>
        <v>84</v>
      </c>
      <c r="BT1" s="434">
        <f>BS1+1</f>
        <v>85</v>
      </c>
      <c r="BU1" s="434"/>
      <c r="BV1" s="435"/>
      <c r="BW1" s="434">
        <v>3</v>
      </c>
      <c r="BX1" s="434">
        <f>BW1+1</f>
        <v>4</v>
      </c>
      <c r="BY1" s="434">
        <f>BX1+1</f>
        <v>5</v>
      </c>
      <c r="BZ1" s="434">
        <f>BY1+1</f>
        <v>6</v>
      </c>
      <c r="CA1" s="434"/>
      <c r="CB1" s="434">
        <f>BZ1+1</f>
        <v>7</v>
      </c>
      <c r="CC1" s="434">
        <f>CB1+1</f>
        <v>8</v>
      </c>
      <c r="CD1" s="434">
        <v>10</v>
      </c>
      <c r="CE1" s="434">
        <f>CD1+1</f>
        <v>11</v>
      </c>
      <c r="CF1" s="434">
        <f>CE1+1</f>
        <v>12</v>
      </c>
      <c r="CG1" s="434">
        <f>CF1+1</f>
        <v>13</v>
      </c>
      <c r="CH1" s="434"/>
      <c r="CI1" s="434">
        <f>CG1+1</f>
        <v>14</v>
      </c>
      <c r="CJ1" s="434">
        <f>CI1+1</f>
        <v>15</v>
      </c>
      <c r="CK1" s="434">
        <v>17</v>
      </c>
      <c r="CL1" s="434">
        <f>CK1+1</f>
        <v>18</v>
      </c>
      <c r="CM1" s="434">
        <f>CL1+1</f>
        <v>19</v>
      </c>
      <c r="CN1" s="434">
        <f>CM1+1</f>
        <v>20</v>
      </c>
      <c r="CO1" s="434"/>
      <c r="CP1" s="434">
        <f>CN1+1</f>
        <v>21</v>
      </c>
      <c r="CQ1" s="434">
        <f>CP1+1</f>
        <v>22</v>
      </c>
      <c r="CR1" s="434"/>
      <c r="CS1" s="435"/>
      <c r="CT1" s="434"/>
      <c r="CU1" s="435"/>
      <c r="CV1" s="434"/>
      <c r="CW1" s="435"/>
      <c r="CX1" s="240"/>
    </row>
    <row r="2" spans="1:102" ht="21" x14ac:dyDescent="0.15">
      <c r="A2" s="433">
        <f>IF(A1&lt;&gt;"",MATCH(A1,実行度合表集計!$D:$D,0),1)</f>
        <v>1</v>
      </c>
      <c r="B2" s="238"/>
      <c r="C2" s="239"/>
      <c r="D2" s="2013" t="str">
        <f>年度&amp;"年度"</f>
        <v>2025年度</v>
      </c>
      <c r="E2" s="2013"/>
      <c r="F2" s="2013"/>
      <c r="G2" s="2012" t="s">
        <v>149</v>
      </c>
      <c r="H2" s="2012"/>
      <c r="I2" s="2012"/>
      <c r="J2" s="2012"/>
      <c r="K2" s="2012"/>
      <c r="L2" s="2012"/>
      <c r="M2" s="2012"/>
      <c r="N2" s="2012"/>
      <c r="O2" s="2012"/>
      <c r="P2" s="2012"/>
      <c r="Q2" s="2012"/>
      <c r="R2" s="2012"/>
      <c r="S2" s="2012"/>
      <c r="T2" s="2012"/>
      <c r="U2" s="2012"/>
      <c r="V2" s="2012"/>
      <c r="W2" s="2012"/>
      <c r="X2" s="2012"/>
      <c r="Y2" s="2012"/>
      <c r="Z2" s="2012"/>
      <c r="AA2" s="2013"/>
      <c r="AB2" s="2013"/>
      <c r="AC2" s="2013"/>
      <c r="AD2" s="2012" t="s">
        <v>152</v>
      </c>
      <c r="AE2" s="2012"/>
      <c r="AF2" s="2012"/>
      <c r="AG2" s="2012"/>
      <c r="AH2" s="2012"/>
      <c r="AI2" s="2012"/>
      <c r="AJ2" s="2012"/>
      <c r="AK2" s="2012"/>
      <c r="AL2" s="2012"/>
      <c r="AM2" s="2012"/>
      <c r="AN2" s="2012"/>
      <c r="AO2" s="2012"/>
      <c r="AP2" s="2012"/>
      <c r="AQ2" s="2012"/>
      <c r="AR2" s="2012">
        <f>$A$1</f>
        <v>0</v>
      </c>
      <c r="AS2" s="2012"/>
      <c r="AT2" s="2012"/>
      <c r="AU2" s="2012"/>
      <c r="AV2" s="2012"/>
      <c r="AW2" s="2012"/>
      <c r="AX2" s="2012"/>
      <c r="AY2" s="2012"/>
      <c r="AZ2" s="2013" t="str">
        <f>年度&amp;"年度"</f>
        <v>2025年度</v>
      </c>
      <c r="BA2" s="2013"/>
      <c r="BB2" s="2013"/>
      <c r="BC2" s="2012" t="s">
        <v>223</v>
      </c>
      <c r="BD2" s="2012"/>
      <c r="BE2" s="2012"/>
      <c r="BF2" s="2012"/>
      <c r="BG2" s="2012"/>
      <c r="BH2" s="2012"/>
      <c r="BI2" s="2012"/>
      <c r="BJ2" s="2012"/>
      <c r="BK2" s="2012"/>
      <c r="BL2" s="2012"/>
      <c r="BM2" s="2012"/>
      <c r="BN2" s="2012"/>
      <c r="BO2" s="2012"/>
      <c r="BP2" s="2012"/>
      <c r="BQ2" s="2012"/>
      <c r="BR2" s="2012"/>
      <c r="BS2" s="2012"/>
      <c r="BT2" s="2012"/>
      <c r="BU2" s="2012"/>
      <c r="BV2" s="2012"/>
      <c r="BW2" s="2013"/>
      <c r="BX2" s="2013"/>
      <c r="BY2" s="2013"/>
      <c r="BZ2" s="2012" t="s">
        <v>153</v>
      </c>
      <c r="CA2" s="2012"/>
      <c r="CB2" s="2012"/>
      <c r="CC2" s="2012"/>
      <c r="CD2" s="2012"/>
      <c r="CE2" s="2012"/>
      <c r="CF2" s="2012"/>
      <c r="CG2" s="2012"/>
      <c r="CH2" s="2012"/>
      <c r="CI2" s="2012"/>
      <c r="CJ2" s="2012"/>
      <c r="CK2" s="2012"/>
      <c r="CL2" s="2012"/>
      <c r="CM2" s="2012"/>
      <c r="CN2" s="2012">
        <f>$A$1</f>
        <v>0</v>
      </c>
      <c r="CO2" s="2012"/>
      <c r="CP2" s="2012"/>
      <c r="CQ2" s="2012"/>
      <c r="CR2" s="2012"/>
      <c r="CS2" s="2012"/>
      <c r="CT2" s="2012"/>
      <c r="CU2" s="2012"/>
      <c r="CV2" s="2012"/>
      <c r="CW2" s="2012"/>
      <c r="CX2" s="240"/>
    </row>
    <row r="3" spans="1:102" x14ac:dyDescent="0.15">
      <c r="A3" s="433"/>
      <c r="B3" s="241"/>
      <c r="C3" s="242"/>
      <c r="D3" s="1972" t="str">
        <f>IF($A$3&lt;&gt;TRUE,"受　注　　　","契　約　　　")</f>
        <v>受　注　　　</v>
      </c>
      <c r="E3" s="1972"/>
      <c r="F3" s="1972"/>
      <c r="G3" s="1972"/>
      <c r="H3" s="1972"/>
      <c r="I3" s="1972"/>
      <c r="J3" s="1973"/>
      <c r="K3" s="243"/>
      <c r="L3" s="1996" t="s">
        <v>23</v>
      </c>
      <c r="M3" s="1996"/>
      <c r="N3" s="2007">
        <f>_xlfn.XLOOKUP($A$1,'214737'!$H:$H,'214737'!$P:$P,"",0)</f>
        <v>0</v>
      </c>
      <c r="O3" s="2007"/>
      <c r="P3" s="240"/>
      <c r="Q3" s="1996" t="s">
        <v>24</v>
      </c>
      <c r="R3" s="1996"/>
      <c r="S3" s="1996"/>
      <c r="T3" s="244">
        <f>_xlfn.XLOOKUP($A$1,'214737'!$H:$H,'214737'!$Q:$Q,"",0)/100</f>
        <v>0</v>
      </c>
      <c r="U3" s="245"/>
      <c r="V3" s="246"/>
      <c r="W3" s="240"/>
      <c r="X3" s="240"/>
      <c r="Y3" s="240"/>
      <c r="Z3" s="441">
        <f ca="1">TODAY()</f>
        <v>45970</v>
      </c>
      <c r="AA3" s="1972" t="str">
        <f>IF($A$3&lt;&gt;TRUE,"受　注　　　","契　約　　　")</f>
        <v>受　注　　　</v>
      </c>
      <c r="AB3" s="1972"/>
      <c r="AC3" s="1972"/>
      <c r="AD3" s="1972"/>
      <c r="AE3" s="1972"/>
      <c r="AF3" s="1972"/>
      <c r="AG3" s="1973"/>
      <c r="AH3" s="243"/>
      <c r="AI3" s="1996" t="s">
        <v>23</v>
      </c>
      <c r="AJ3" s="1996"/>
      <c r="AK3" s="2007">
        <f>_xlfn.XLOOKUP($A$1,'214737'!$H:$H,'214737'!$P:$P,"",0)</f>
        <v>0</v>
      </c>
      <c r="AL3" s="2007"/>
      <c r="AM3" s="240"/>
      <c r="AN3" s="1996" t="s">
        <v>24</v>
      </c>
      <c r="AO3" s="1996"/>
      <c r="AP3" s="1996"/>
      <c r="AQ3" s="244">
        <f>_xlfn.XLOOKUP($A$1,'214737'!$H:$H,'214737'!$Q:$Q,"",0)/100</f>
        <v>0</v>
      </c>
      <c r="AR3" s="245"/>
      <c r="AS3" s="246"/>
      <c r="AT3" s="240"/>
      <c r="AU3" s="240"/>
      <c r="AV3" s="240"/>
      <c r="AW3" s="341"/>
      <c r="AX3" s="240"/>
      <c r="AY3" s="441">
        <f ca="1">TODAY()</f>
        <v>45970</v>
      </c>
      <c r="AZ3" s="1972" t="str">
        <f>IF($A$3&lt;&gt;TRUE,"受　注　　　","契　約　　　")</f>
        <v>受　注　　　</v>
      </c>
      <c r="BA3" s="1972"/>
      <c r="BB3" s="1972"/>
      <c r="BC3" s="1972"/>
      <c r="BD3" s="1972"/>
      <c r="BE3" s="1972"/>
      <c r="BF3" s="1973"/>
      <c r="BG3" s="243"/>
      <c r="BH3" s="1996" t="s">
        <v>23</v>
      </c>
      <c r="BI3" s="1996"/>
      <c r="BJ3" s="2007">
        <f>_xlfn.XLOOKUP($A$1,'214737'!$H:$H,'214737'!$P:$P,"",0)</f>
        <v>0</v>
      </c>
      <c r="BK3" s="2007"/>
      <c r="BL3" s="240"/>
      <c r="BM3" s="1996" t="s">
        <v>24</v>
      </c>
      <c r="BN3" s="1996"/>
      <c r="BO3" s="1996"/>
      <c r="BP3" s="244">
        <f>_xlfn.XLOOKUP($A$1,'214737'!$H:$H,'214737'!$Q:$Q,"",0)/100</f>
        <v>0</v>
      </c>
      <c r="BQ3" s="245"/>
      <c r="BR3" s="246"/>
      <c r="BS3" s="240"/>
      <c r="BT3" s="240"/>
      <c r="BU3" s="240"/>
      <c r="BV3" s="441">
        <f ca="1">TODAY()</f>
        <v>45970</v>
      </c>
      <c r="BW3" s="1972" t="str">
        <f>IF($A$3&lt;&gt;TRUE,"受　注　　　","契　約　　　")</f>
        <v>受　注　　　</v>
      </c>
      <c r="BX3" s="1972"/>
      <c r="BY3" s="1972"/>
      <c r="BZ3" s="1972"/>
      <c r="CA3" s="1972"/>
      <c r="CB3" s="1972"/>
      <c r="CC3" s="1973"/>
      <c r="CD3" s="243"/>
      <c r="CE3" s="1996" t="s">
        <v>23</v>
      </c>
      <c r="CF3" s="1996"/>
      <c r="CG3" s="2007">
        <f>_xlfn.XLOOKUP($A$1,'214737'!$H:$H,'214737'!$P:$P,"",0)</f>
        <v>0</v>
      </c>
      <c r="CH3" s="2007"/>
      <c r="CI3" s="240"/>
      <c r="CJ3" s="1996" t="s">
        <v>24</v>
      </c>
      <c r="CK3" s="1996"/>
      <c r="CL3" s="1996"/>
      <c r="CM3" s="244">
        <f>_xlfn.XLOOKUP($A$1,'214737'!$H:$H,'214737'!$Q:$Q,"",0)/100</f>
        <v>0</v>
      </c>
      <c r="CN3" s="245"/>
      <c r="CO3" s="246"/>
      <c r="CP3" s="240"/>
      <c r="CQ3" s="240"/>
      <c r="CR3" s="240"/>
      <c r="CS3" s="341"/>
      <c r="CT3" s="240"/>
      <c r="CU3" s="341"/>
      <c r="CV3" s="240"/>
      <c r="CW3" s="441">
        <f ca="1">TODAY()</f>
        <v>45970</v>
      </c>
      <c r="CX3" s="240"/>
    </row>
    <row r="4" spans="1:102" s="788" customFormat="1" x14ac:dyDescent="0.3">
      <c r="A4" s="787"/>
      <c r="B4" s="1988"/>
      <c r="C4" s="1990"/>
      <c r="D4" s="2008">
        <v>4</v>
      </c>
      <c r="E4" s="2009"/>
      <c r="F4" s="2010"/>
      <c r="G4" s="2010"/>
      <c r="H4" s="2010"/>
      <c r="I4" s="2010"/>
      <c r="J4" s="2011"/>
      <c r="K4" s="2002">
        <f>D4+1</f>
        <v>5</v>
      </c>
      <c r="L4" s="2003"/>
      <c r="M4" s="2004"/>
      <c r="N4" s="2004"/>
      <c r="O4" s="2004"/>
      <c r="P4" s="2004"/>
      <c r="Q4" s="2005"/>
      <c r="R4" s="2002">
        <f>K4+1</f>
        <v>6</v>
      </c>
      <c r="S4" s="2003"/>
      <c r="T4" s="2004"/>
      <c r="U4" s="2004"/>
      <c r="V4" s="2004"/>
      <c r="W4" s="2004"/>
      <c r="X4" s="2005"/>
      <c r="Y4" s="1997" t="s">
        <v>142</v>
      </c>
      <c r="Z4" s="1997"/>
      <c r="AA4" s="2002">
        <f>R4+1</f>
        <v>7</v>
      </c>
      <c r="AB4" s="2003"/>
      <c r="AC4" s="2004"/>
      <c r="AD4" s="2004"/>
      <c r="AE4" s="2004"/>
      <c r="AF4" s="2004"/>
      <c r="AG4" s="2005"/>
      <c r="AH4" s="2002">
        <f>AA4+1</f>
        <v>8</v>
      </c>
      <c r="AI4" s="2003"/>
      <c r="AJ4" s="2004"/>
      <c r="AK4" s="2004"/>
      <c r="AL4" s="2004"/>
      <c r="AM4" s="2004"/>
      <c r="AN4" s="2005"/>
      <c r="AO4" s="2002">
        <f>AH4+1</f>
        <v>9</v>
      </c>
      <c r="AP4" s="2003"/>
      <c r="AQ4" s="2004"/>
      <c r="AR4" s="2004"/>
      <c r="AS4" s="2004"/>
      <c r="AT4" s="2004"/>
      <c r="AU4" s="2005"/>
      <c r="AV4" s="1997" t="s">
        <v>142</v>
      </c>
      <c r="AW4" s="1997"/>
      <c r="AX4" s="1999" t="s">
        <v>150</v>
      </c>
      <c r="AY4" s="1999"/>
      <c r="AZ4" s="2002">
        <f>AO4+1</f>
        <v>10</v>
      </c>
      <c r="BA4" s="2003"/>
      <c r="BB4" s="2004"/>
      <c r="BC4" s="2004"/>
      <c r="BD4" s="2004"/>
      <c r="BE4" s="2004"/>
      <c r="BF4" s="2005"/>
      <c r="BG4" s="2002">
        <f>AZ4+1</f>
        <v>11</v>
      </c>
      <c r="BH4" s="2003"/>
      <c r="BI4" s="2004"/>
      <c r="BJ4" s="2004"/>
      <c r="BK4" s="2004"/>
      <c r="BL4" s="2004"/>
      <c r="BM4" s="2005"/>
      <c r="BN4" s="2002">
        <f>BG4+1</f>
        <v>12</v>
      </c>
      <c r="BO4" s="2003"/>
      <c r="BP4" s="2004"/>
      <c r="BQ4" s="2004"/>
      <c r="BR4" s="2004"/>
      <c r="BS4" s="2004"/>
      <c r="BT4" s="2005"/>
      <c r="BU4" s="1997" t="s">
        <v>142</v>
      </c>
      <c r="BV4" s="1997"/>
      <c r="BW4" s="2002">
        <v>1</v>
      </c>
      <c r="BX4" s="2003"/>
      <c r="BY4" s="2004"/>
      <c r="BZ4" s="2004"/>
      <c r="CA4" s="2004"/>
      <c r="CB4" s="2004"/>
      <c r="CC4" s="2005"/>
      <c r="CD4" s="2002">
        <f>BW4+1</f>
        <v>2</v>
      </c>
      <c r="CE4" s="2003"/>
      <c r="CF4" s="2004"/>
      <c r="CG4" s="2004"/>
      <c r="CH4" s="2004"/>
      <c r="CI4" s="2004"/>
      <c r="CJ4" s="2005"/>
      <c r="CK4" s="2002">
        <f>CD4+1</f>
        <v>3</v>
      </c>
      <c r="CL4" s="2003"/>
      <c r="CM4" s="2004"/>
      <c r="CN4" s="2004"/>
      <c r="CO4" s="2004"/>
      <c r="CP4" s="2004"/>
      <c r="CQ4" s="2005"/>
      <c r="CR4" s="1997" t="s">
        <v>142</v>
      </c>
      <c r="CS4" s="1997"/>
      <c r="CT4" s="1999" t="s">
        <v>150</v>
      </c>
      <c r="CU4" s="1999"/>
      <c r="CV4" s="2000" t="s">
        <v>151</v>
      </c>
      <c r="CW4" s="2000"/>
      <c r="CX4" s="243"/>
    </row>
    <row r="5" spans="1:102" ht="16.5" customHeight="1" x14ac:dyDescent="0.15">
      <c r="A5" s="436"/>
      <c r="B5" s="1989"/>
      <c r="C5" s="1991"/>
      <c r="D5" s="248" t="s">
        <v>25</v>
      </c>
      <c r="E5" s="249" t="s">
        <v>26</v>
      </c>
      <c r="F5" s="250" t="s">
        <v>27</v>
      </c>
      <c r="G5" s="250" t="s">
        <v>28</v>
      </c>
      <c r="H5" s="251" t="s">
        <v>29</v>
      </c>
      <c r="I5" s="250" t="s">
        <v>30</v>
      </c>
      <c r="J5" s="252" t="s">
        <v>31</v>
      </c>
      <c r="K5" s="248" t="s">
        <v>25</v>
      </c>
      <c r="L5" s="249" t="s">
        <v>26</v>
      </c>
      <c r="M5" s="250" t="s">
        <v>27</v>
      </c>
      <c r="N5" s="250" t="s">
        <v>28</v>
      </c>
      <c r="O5" s="251" t="s">
        <v>29</v>
      </c>
      <c r="P5" s="250" t="s">
        <v>30</v>
      </c>
      <c r="Q5" s="252" t="s">
        <v>31</v>
      </c>
      <c r="R5" s="248" t="s">
        <v>25</v>
      </c>
      <c r="S5" s="249" t="s">
        <v>26</v>
      </c>
      <c r="T5" s="250" t="s">
        <v>27</v>
      </c>
      <c r="U5" s="250" t="s">
        <v>28</v>
      </c>
      <c r="V5" s="251" t="s">
        <v>29</v>
      </c>
      <c r="W5" s="250" t="s">
        <v>30</v>
      </c>
      <c r="X5" s="252" t="s">
        <v>31</v>
      </c>
      <c r="Y5" s="1997"/>
      <c r="Z5" s="1997"/>
      <c r="AA5" s="248" t="s">
        <v>25</v>
      </c>
      <c r="AB5" s="249" t="s">
        <v>26</v>
      </c>
      <c r="AC5" s="250" t="s">
        <v>27</v>
      </c>
      <c r="AD5" s="250" t="s">
        <v>28</v>
      </c>
      <c r="AE5" s="251" t="s">
        <v>29</v>
      </c>
      <c r="AF5" s="250" t="s">
        <v>30</v>
      </c>
      <c r="AG5" s="252" t="s">
        <v>31</v>
      </c>
      <c r="AH5" s="248" t="s">
        <v>25</v>
      </c>
      <c r="AI5" s="249" t="s">
        <v>26</v>
      </c>
      <c r="AJ5" s="250" t="s">
        <v>27</v>
      </c>
      <c r="AK5" s="250" t="s">
        <v>28</v>
      </c>
      <c r="AL5" s="251" t="s">
        <v>29</v>
      </c>
      <c r="AM5" s="250" t="s">
        <v>30</v>
      </c>
      <c r="AN5" s="252" t="s">
        <v>31</v>
      </c>
      <c r="AO5" s="248" t="s">
        <v>25</v>
      </c>
      <c r="AP5" s="249" t="s">
        <v>26</v>
      </c>
      <c r="AQ5" s="250" t="s">
        <v>27</v>
      </c>
      <c r="AR5" s="250" t="s">
        <v>28</v>
      </c>
      <c r="AS5" s="251" t="s">
        <v>29</v>
      </c>
      <c r="AT5" s="250" t="s">
        <v>30</v>
      </c>
      <c r="AU5" s="252" t="s">
        <v>31</v>
      </c>
      <c r="AV5" s="1997"/>
      <c r="AW5" s="1997"/>
      <c r="AX5" s="1999"/>
      <c r="AY5" s="1999"/>
      <c r="AZ5" s="248" t="s">
        <v>25</v>
      </c>
      <c r="BA5" s="249" t="s">
        <v>26</v>
      </c>
      <c r="BB5" s="250" t="s">
        <v>27</v>
      </c>
      <c r="BC5" s="250" t="s">
        <v>28</v>
      </c>
      <c r="BD5" s="251" t="s">
        <v>29</v>
      </c>
      <c r="BE5" s="250" t="s">
        <v>30</v>
      </c>
      <c r="BF5" s="252" t="s">
        <v>31</v>
      </c>
      <c r="BG5" s="248" t="s">
        <v>25</v>
      </c>
      <c r="BH5" s="249" t="s">
        <v>26</v>
      </c>
      <c r="BI5" s="250" t="s">
        <v>27</v>
      </c>
      <c r="BJ5" s="250" t="s">
        <v>28</v>
      </c>
      <c r="BK5" s="251" t="s">
        <v>29</v>
      </c>
      <c r="BL5" s="250" t="s">
        <v>30</v>
      </c>
      <c r="BM5" s="252" t="s">
        <v>31</v>
      </c>
      <c r="BN5" s="248" t="s">
        <v>25</v>
      </c>
      <c r="BO5" s="249" t="s">
        <v>26</v>
      </c>
      <c r="BP5" s="250" t="s">
        <v>27</v>
      </c>
      <c r="BQ5" s="250" t="s">
        <v>28</v>
      </c>
      <c r="BR5" s="251" t="s">
        <v>29</v>
      </c>
      <c r="BS5" s="250" t="s">
        <v>30</v>
      </c>
      <c r="BT5" s="252" t="s">
        <v>31</v>
      </c>
      <c r="BU5" s="1997"/>
      <c r="BV5" s="1997"/>
      <c r="BW5" s="248" t="s">
        <v>25</v>
      </c>
      <c r="BX5" s="249" t="s">
        <v>26</v>
      </c>
      <c r="BY5" s="250" t="s">
        <v>27</v>
      </c>
      <c r="BZ5" s="250" t="s">
        <v>28</v>
      </c>
      <c r="CA5" s="251" t="s">
        <v>29</v>
      </c>
      <c r="CB5" s="250" t="s">
        <v>30</v>
      </c>
      <c r="CC5" s="252" t="s">
        <v>31</v>
      </c>
      <c r="CD5" s="248" t="s">
        <v>25</v>
      </c>
      <c r="CE5" s="249" t="s">
        <v>26</v>
      </c>
      <c r="CF5" s="250" t="s">
        <v>27</v>
      </c>
      <c r="CG5" s="250" t="s">
        <v>28</v>
      </c>
      <c r="CH5" s="251" t="s">
        <v>29</v>
      </c>
      <c r="CI5" s="250" t="s">
        <v>30</v>
      </c>
      <c r="CJ5" s="252" t="s">
        <v>31</v>
      </c>
      <c r="CK5" s="248" t="s">
        <v>25</v>
      </c>
      <c r="CL5" s="249" t="s">
        <v>26</v>
      </c>
      <c r="CM5" s="250" t="s">
        <v>27</v>
      </c>
      <c r="CN5" s="250" t="s">
        <v>28</v>
      </c>
      <c r="CO5" s="251" t="s">
        <v>29</v>
      </c>
      <c r="CP5" s="250" t="s">
        <v>30</v>
      </c>
      <c r="CQ5" s="252" t="s">
        <v>31</v>
      </c>
      <c r="CR5" s="1997"/>
      <c r="CS5" s="1997"/>
      <c r="CT5" s="1999"/>
      <c r="CU5" s="1999"/>
      <c r="CV5" s="2000"/>
      <c r="CW5" s="2000"/>
      <c r="CX5" s="253"/>
    </row>
    <row r="6" spans="1:102" ht="16.5" x14ac:dyDescent="0.15">
      <c r="A6" s="433">
        <v>4</v>
      </c>
      <c r="B6" s="2001" t="s">
        <v>32</v>
      </c>
      <c r="C6" s="254" t="s">
        <v>33</v>
      </c>
      <c r="D6" s="301" t="e" cm="1">
        <f t="array" aca="1" ref="D6" ca="1">INDIRECT("'"&amp;$A$1&amp;"_DATA'!R"&amp;$A6&amp;"C"&amp;D$1,FALSE)</f>
        <v>#REF!</v>
      </c>
      <c r="E6" s="255" t="e" cm="1">
        <f t="array" aca="1" ref="E6" ca="1">INDIRECT("'"&amp;$A$1&amp;"_DATA'!R"&amp;$A6&amp;"C"&amp;E$1,FALSE)</f>
        <v>#REF!</v>
      </c>
      <c r="F6" s="256" t="e" cm="1">
        <f t="array" aca="1" ref="F6" ca="1">INDIRECT("'"&amp;$A$1&amp;"_DATA'!R"&amp;$A6&amp;"C"&amp;F$1,FALSE)</f>
        <v>#REF!</v>
      </c>
      <c r="G6" s="305" t="e" cm="1">
        <f t="array" aca="1" ref="G6" ca="1">INDIRECT("'"&amp;$A$1&amp;"_DATA'!R"&amp;$A6&amp;"C"&amp;G$1,FALSE)</f>
        <v>#REF!</v>
      </c>
      <c r="H6" s="257" t="e">
        <f ca="1">IF(AND(F6&lt;&gt;"",F6&lt;&gt;0),ROUNDDOWN(I6/G6,3),"")</f>
        <v>#REF!</v>
      </c>
      <c r="I6" s="305" t="e" cm="1">
        <f t="array" aca="1" ref="I6" ca="1">INDIRECT("'"&amp;$A$1&amp;"_DATA'!R"&amp;$A6&amp;"C"&amp;I$1,FALSE)</f>
        <v>#REF!</v>
      </c>
      <c r="J6" s="258" t="e" cm="1">
        <f t="array" aca="1" ref="J6" ca="1">INDIRECT("'"&amp;$A$1&amp;"_DATA'!R"&amp;$A6&amp;"C"&amp;J$1,FALSE)</f>
        <v>#REF!</v>
      </c>
      <c r="K6" s="301" t="e" cm="1">
        <f t="array" aca="1" ref="K6" ca="1">INDIRECT("'"&amp;$A$1&amp;"_DATA'!R"&amp;$A6&amp;"C"&amp;K$1,FALSE)</f>
        <v>#REF!</v>
      </c>
      <c r="L6" s="255" t="e" cm="1">
        <f t="array" aca="1" ref="L6" ca="1">INDIRECT("'"&amp;$A$1&amp;"_DATA'!R"&amp;$A6&amp;"C"&amp;L$1,FALSE)</f>
        <v>#REF!</v>
      </c>
      <c r="M6" s="256" t="e" cm="1">
        <f t="array" aca="1" ref="M6" ca="1">INDIRECT("'"&amp;$A$1&amp;"_DATA'!R"&amp;$A6&amp;"C"&amp;M$1,FALSE)</f>
        <v>#REF!</v>
      </c>
      <c r="N6" s="305" t="e" cm="1">
        <f t="array" aca="1" ref="N6" ca="1">INDIRECT("'"&amp;$A$1&amp;"_DATA'!R"&amp;$A6&amp;"C"&amp;N$1,FALSE)</f>
        <v>#REF!</v>
      </c>
      <c r="O6" s="257" t="e">
        <f ca="1">IF(AND(M6&lt;&gt;"",M6&lt;&gt;0),ROUNDDOWN(P6/N6,3),"")</f>
        <v>#REF!</v>
      </c>
      <c r="P6" s="305" t="e" cm="1">
        <f t="array" aca="1" ref="P6" ca="1">INDIRECT("'"&amp;$A$1&amp;"_DATA'!R"&amp;$A6&amp;"C"&amp;P$1,FALSE)</f>
        <v>#REF!</v>
      </c>
      <c r="Q6" s="258" t="e" cm="1">
        <f t="array" aca="1" ref="Q6" ca="1">INDIRECT("'"&amp;$A$1&amp;"_DATA'!R"&amp;$A6&amp;"C"&amp;Q$1,FALSE)</f>
        <v>#REF!</v>
      </c>
      <c r="R6" s="301" t="e" cm="1">
        <f t="array" aca="1" ref="R6" ca="1">INDIRECT("'"&amp;$A$1&amp;"_DATA'!R"&amp;$A6&amp;"C"&amp;R$1,FALSE)</f>
        <v>#REF!</v>
      </c>
      <c r="S6" s="255" t="e" cm="1">
        <f t="array" aca="1" ref="S6" ca="1">INDIRECT("'"&amp;$A$1&amp;"_DATA'!R"&amp;$A6&amp;"C"&amp;S$1,FALSE)</f>
        <v>#REF!</v>
      </c>
      <c r="T6" s="256" t="e" cm="1">
        <f t="array" aca="1" ref="T6" ca="1">INDIRECT("'"&amp;$A$1&amp;"_DATA'!R"&amp;$A6&amp;"C"&amp;T$1,FALSE)</f>
        <v>#REF!</v>
      </c>
      <c r="U6" s="305" t="e" cm="1">
        <f t="array" aca="1" ref="U6" ca="1">INDIRECT("'"&amp;$A$1&amp;"_DATA'!R"&amp;$A6&amp;"C"&amp;U$1,FALSE)</f>
        <v>#REF!</v>
      </c>
      <c r="V6" s="257" t="e">
        <f ca="1">IF(AND(T6&lt;&gt;"",T6&lt;&gt;0),ROUNDDOWN(W6/U6,3),"")</f>
        <v>#REF!</v>
      </c>
      <c r="W6" s="305" t="e" cm="1">
        <f t="array" aca="1" ref="W6" ca="1">INDIRECT("'"&amp;$A$1&amp;"_DATA'!R"&amp;$A6&amp;"C"&amp;W$1,FALSE)</f>
        <v>#REF!</v>
      </c>
      <c r="X6" s="258" t="e" cm="1">
        <f t="array" aca="1" ref="X6" ca="1">INDIRECT("'"&amp;$A$1&amp;"_DATA'!R"&amp;$A6&amp;"C"&amp;X$1,FALSE)</f>
        <v>#REF!</v>
      </c>
      <c r="Y6" s="1953" t="s">
        <v>144</v>
      </c>
      <c r="Z6" s="1954"/>
      <c r="AA6" s="301" t="e" cm="1">
        <f t="array" aca="1" ref="AA6" ca="1">INDIRECT("'"&amp;$A$1&amp;"_DATA'!R"&amp;$A6&amp;"C"&amp;AA$1,FALSE)</f>
        <v>#REF!</v>
      </c>
      <c r="AB6" s="255" t="e" cm="1">
        <f t="array" aca="1" ref="AB6" ca="1">INDIRECT("'"&amp;$A$1&amp;"_DATA'!R"&amp;$A6&amp;"C"&amp;AB$1,FALSE)</f>
        <v>#REF!</v>
      </c>
      <c r="AC6" s="256" t="e" cm="1">
        <f t="array" aca="1" ref="AC6" ca="1">INDIRECT("'"&amp;$A$1&amp;"_DATA'!R"&amp;$A6&amp;"C"&amp;AC$1,FALSE)</f>
        <v>#REF!</v>
      </c>
      <c r="AD6" s="305" t="e" cm="1">
        <f t="array" aca="1" ref="AD6" ca="1">INDIRECT("'"&amp;$A$1&amp;"_DATA'!R"&amp;$A6&amp;"C"&amp;AD$1,FALSE)</f>
        <v>#REF!</v>
      </c>
      <c r="AE6" s="257" t="e">
        <f ca="1">IF(AND(AC6&lt;&gt;"",AC6&lt;&gt;0),ROUNDDOWN(AF6/AD6,3),"")</f>
        <v>#REF!</v>
      </c>
      <c r="AF6" s="305" t="e" cm="1">
        <f t="array" aca="1" ref="AF6" ca="1">INDIRECT("'"&amp;$A$1&amp;"_DATA'!R"&amp;$A6&amp;"C"&amp;AF$1,FALSE)</f>
        <v>#REF!</v>
      </c>
      <c r="AG6" s="258" t="e" cm="1">
        <f t="array" aca="1" ref="AG6" ca="1">INDIRECT("'"&amp;$A$1&amp;"_DATA'!R"&amp;$A6&amp;"C"&amp;AG$1,FALSE)</f>
        <v>#REF!</v>
      </c>
      <c r="AH6" s="301" t="e" cm="1">
        <f t="array" aca="1" ref="AH6" ca="1">INDIRECT("'"&amp;$A$1&amp;"_DATA'!R"&amp;$A6&amp;"C"&amp;AH$1,FALSE)</f>
        <v>#REF!</v>
      </c>
      <c r="AI6" s="255" t="e" cm="1">
        <f t="array" aca="1" ref="AI6" ca="1">INDIRECT("'"&amp;$A$1&amp;"_DATA'!R"&amp;$A6&amp;"C"&amp;AI$1,FALSE)</f>
        <v>#REF!</v>
      </c>
      <c r="AJ6" s="256" t="e" cm="1">
        <f t="array" aca="1" ref="AJ6" ca="1">INDIRECT("'"&amp;$A$1&amp;"_DATA'!R"&amp;$A6&amp;"C"&amp;AJ$1,FALSE)</f>
        <v>#REF!</v>
      </c>
      <c r="AK6" s="305" t="e" cm="1">
        <f t="array" aca="1" ref="AK6" ca="1">INDIRECT("'"&amp;$A$1&amp;"_DATA'!R"&amp;$A6&amp;"C"&amp;AK$1,FALSE)</f>
        <v>#REF!</v>
      </c>
      <c r="AL6" s="257" t="e">
        <f ca="1">IF(AND(AJ6&lt;&gt;"",AJ6&lt;&gt;0),ROUNDDOWN(AM6/AK6,3),"")</f>
        <v>#REF!</v>
      </c>
      <c r="AM6" s="305" t="e" cm="1">
        <f t="array" aca="1" ref="AM6" ca="1">INDIRECT("'"&amp;$A$1&amp;"_DATA'!R"&amp;$A6&amp;"C"&amp;AM$1,FALSE)</f>
        <v>#REF!</v>
      </c>
      <c r="AN6" s="258" t="e" cm="1">
        <f t="array" aca="1" ref="AN6" ca="1">INDIRECT("'"&amp;$A$1&amp;"_DATA'!R"&amp;$A6&amp;"C"&amp;AN$1,FALSE)</f>
        <v>#REF!</v>
      </c>
      <c r="AO6" s="301" t="e" cm="1">
        <f t="array" aca="1" ref="AO6" ca="1">INDIRECT("'"&amp;$A$1&amp;"_DATA'!R"&amp;$A6&amp;"C"&amp;AO$1,FALSE)</f>
        <v>#REF!</v>
      </c>
      <c r="AP6" s="255" t="e" cm="1">
        <f t="array" aca="1" ref="AP6" ca="1">INDIRECT("'"&amp;$A$1&amp;"_DATA'!R"&amp;$A6&amp;"C"&amp;AP$1,FALSE)</f>
        <v>#REF!</v>
      </c>
      <c r="AQ6" s="256" t="e" cm="1">
        <f t="array" aca="1" ref="AQ6" ca="1">INDIRECT("'"&amp;$A$1&amp;"_DATA'!R"&amp;$A6&amp;"C"&amp;AQ$1,FALSE)</f>
        <v>#REF!</v>
      </c>
      <c r="AR6" s="305" t="e" cm="1">
        <f t="array" aca="1" ref="AR6" ca="1">INDIRECT("'"&amp;$A$1&amp;"_DATA'!R"&amp;$A6&amp;"C"&amp;AR$1,FALSE)</f>
        <v>#REF!</v>
      </c>
      <c r="AS6" s="257" t="e">
        <f ca="1">IF(AND(AQ6&lt;&gt;"",AQ6&lt;&gt;0),ROUNDDOWN(AT6/AR6,3),"")</f>
        <v>#REF!</v>
      </c>
      <c r="AT6" s="305" t="e" cm="1">
        <f t="array" aca="1" ref="AT6" ca="1">INDIRECT("'"&amp;$A$1&amp;"_DATA'!R"&amp;$A6&amp;"C"&amp;AT$1,FALSE)</f>
        <v>#REF!</v>
      </c>
      <c r="AU6" s="258" t="e" cm="1">
        <f t="array" aca="1" ref="AU6" ca="1">INDIRECT("'"&amp;$A$1&amp;"_DATA'!R"&amp;$A6&amp;"C"&amp;AU$1,FALSE)</f>
        <v>#REF!</v>
      </c>
      <c r="AV6" s="1953" t="s">
        <v>144</v>
      </c>
      <c r="AW6" s="1954"/>
      <c r="AX6" s="1951" t="s">
        <v>144</v>
      </c>
      <c r="AY6" s="1948"/>
      <c r="AZ6" s="301" t="e" cm="1">
        <f t="array" aca="1" ref="AZ6" ca="1">INDIRECT("'"&amp;$A$1&amp;"_DATA'!R"&amp;$A6&amp;"C"&amp;AZ$1,FALSE)</f>
        <v>#REF!</v>
      </c>
      <c r="BA6" s="255" t="e" cm="1">
        <f t="array" aca="1" ref="BA6" ca="1">INDIRECT("'"&amp;$A$1&amp;"_DATA'!R"&amp;$A6&amp;"C"&amp;BA$1,FALSE)</f>
        <v>#REF!</v>
      </c>
      <c r="BB6" s="256" t="e" cm="1">
        <f t="array" aca="1" ref="BB6" ca="1">INDIRECT("'"&amp;$A$1&amp;"_DATA'!R"&amp;$A6&amp;"C"&amp;BB$1,FALSE)</f>
        <v>#REF!</v>
      </c>
      <c r="BC6" s="305" t="e" cm="1">
        <f t="array" aca="1" ref="BC6" ca="1">INDIRECT("'"&amp;$A$1&amp;"_DATA'!R"&amp;$A6&amp;"C"&amp;BC$1,FALSE)</f>
        <v>#REF!</v>
      </c>
      <c r="BD6" s="257" t="e">
        <f ca="1">IF(AND(BB6&lt;&gt;"",BB6&lt;&gt;0),ROUNDDOWN(BE6/BC6,3),"")</f>
        <v>#REF!</v>
      </c>
      <c r="BE6" s="305" t="e" cm="1">
        <f t="array" aca="1" ref="BE6" ca="1">INDIRECT("'"&amp;$A$1&amp;"_DATA'!R"&amp;$A6&amp;"C"&amp;BE$1,FALSE)</f>
        <v>#REF!</v>
      </c>
      <c r="BF6" s="258" t="e" cm="1">
        <f t="array" aca="1" ref="BF6" ca="1">INDIRECT("'"&amp;$A$1&amp;"_DATA'!R"&amp;$A6&amp;"C"&amp;BF$1,FALSE)</f>
        <v>#REF!</v>
      </c>
      <c r="BG6" s="301" t="e" cm="1">
        <f t="array" aca="1" ref="BG6" ca="1">INDIRECT("'"&amp;$A$1&amp;"_DATA'!R"&amp;$A6&amp;"C"&amp;BG$1,FALSE)</f>
        <v>#REF!</v>
      </c>
      <c r="BH6" s="255" t="e" cm="1">
        <f t="array" aca="1" ref="BH6" ca="1">INDIRECT("'"&amp;$A$1&amp;"_DATA'!R"&amp;$A6&amp;"C"&amp;BH$1,FALSE)</f>
        <v>#REF!</v>
      </c>
      <c r="BI6" s="256" t="e" cm="1">
        <f t="array" aca="1" ref="BI6" ca="1">INDIRECT("'"&amp;$A$1&amp;"_DATA'!R"&amp;$A6&amp;"C"&amp;BI$1,FALSE)</f>
        <v>#REF!</v>
      </c>
      <c r="BJ6" s="305" t="e" cm="1">
        <f t="array" aca="1" ref="BJ6" ca="1">INDIRECT("'"&amp;$A$1&amp;"_DATA'!R"&amp;$A6&amp;"C"&amp;BJ$1,FALSE)</f>
        <v>#REF!</v>
      </c>
      <c r="BK6" s="257" t="e">
        <f ca="1">IF(AND(BI6&lt;&gt;"",BI6&lt;&gt;0),ROUNDDOWN(BL6/BJ6,3),"")</f>
        <v>#REF!</v>
      </c>
      <c r="BL6" s="305" t="e" cm="1">
        <f t="array" aca="1" ref="BL6" ca="1">INDIRECT("'"&amp;$A$1&amp;"_DATA'!R"&amp;$A6&amp;"C"&amp;BL$1,FALSE)</f>
        <v>#REF!</v>
      </c>
      <c r="BM6" s="258" t="e" cm="1">
        <f t="array" aca="1" ref="BM6" ca="1">INDIRECT("'"&amp;$A$1&amp;"_DATA'!R"&amp;$A6&amp;"C"&amp;BM$1,FALSE)</f>
        <v>#REF!</v>
      </c>
      <c r="BN6" s="301" t="e" cm="1">
        <f t="array" aca="1" ref="BN6" ca="1">INDIRECT("'"&amp;$A$1&amp;"_DATA'!R"&amp;$A6&amp;"C"&amp;BN$1,FALSE)</f>
        <v>#REF!</v>
      </c>
      <c r="BO6" s="255" t="e" cm="1">
        <f t="array" aca="1" ref="BO6" ca="1">INDIRECT("'"&amp;$A$1&amp;"_DATA'!R"&amp;$A6&amp;"C"&amp;BO$1,FALSE)</f>
        <v>#REF!</v>
      </c>
      <c r="BP6" s="256" t="e" cm="1">
        <f t="array" aca="1" ref="BP6" ca="1">INDIRECT("'"&amp;$A$1&amp;"_DATA'!R"&amp;$A6&amp;"C"&amp;BP$1,FALSE)</f>
        <v>#REF!</v>
      </c>
      <c r="BQ6" s="305" t="e" cm="1">
        <f t="array" aca="1" ref="BQ6" ca="1">INDIRECT("'"&amp;$A$1&amp;"_DATA'!R"&amp;$A6&amp;"C"&amp;BQ$1,FALSE)</f>
        <v>#REF!</v>
      </c>
      <c r="BR6" s="257" t="e">
        <f ca="1">IF(AND(BP6&lt;&gt;"",BP6&lt;&gt;0),ROUNDDOWN(BS6/BQ6,3),"")</f>
        <v>#REF!</v>
      </c>
      <c r="BS6" s="305" t="e" cm="1">
        <f t="array" aca="1" ref="BS6" ca="1">INDIRECT("'"&amp;$A$1&amp;"_DATA'!R"&amp;$A6&amp;"C"&amp;BS$1,FALSE)</f>
        <v>#REF!</v>
      </c>
      <c r="BT6" s="258" t="e" cm="1">
        <f t="array" aca="1" ref="BT6" ca="1">INDIRECT("'"&amp;$A$1&amp;"_DATA'!R"&amp;$A6&amp;"C"&amp;BT$1,FALSE)</f>
        <v>#REF!</v>
      </c>
      <c r="BU6" s="1953" t="s">
        <v>144</v>
      </c>
      <c r="BV6" s="1954"/>
      <c r="BW6" s="301" t="e" cm="1">
        <f t="array" aca="1" ref="BW6" ca="1">INDIRECT("'"&amp;$A$1&amp;"_DATA'!R"&amp;$A6&amp;"C"&amp;BW$1,FALSE)</f>
        <v>#REF!</v>
      </c>
      <c r="BX6" s="255" t="e" cm="1">
        <f t="array" aca="1" ref="BX6" ca="1">INDIRECT("'"&amp;$A$1&amp;"_DATA'!R"&amp;$A6&amp;"C"&amp;BX$1,FALSE)</f>
        <v>#REF!</v>
      </c>
      <c r="BY6" s="256" t="e" cm="1">
        <f t="array" aca="1" ref="BY6" ca="1">INDIRECT("'"&amp;$A$1&amp;"_DATA'!R"&amp;$A6&amp;"C"&amp;BY$1,FALSE)</f>
        <v>#REF!</v>
      </c>
      <c r="BZ6" s="305" t="e" cm="1">
        <f t="array" aca="1" ref="BZ6" ca="1">INDIRECT("'"&amp;$A$1&amp;"_DATA'!R"&amp;$A6&amp;"C"&amp;BZ$1,FALSE)</f>
        <v>#REF!</v>
      </c>
      <c r="CA6" s="257" t="e">
        <f ca="1">IF(AND(BY6&lt;&gt;"",BY6&lt;&gt;0),ROUNDDOWN(CB6/BZ6,3),"")</f>
        <v>#REF!</v>
      </c>
      <c r="CB6" s="305" t="e" cm="1">
        <f t="array" aca="1" ref="CB6" ca="1">INDIRECT("'"&amp;$A$1&amp;"_DATA'!R"&amp;$A6&amp;"C"&amp;CB$1,FALSE)</f>
        <v>#REF!</v>
      </c>
      <c r="CC6" s="258" t="e" cm="1">
        <f t="array" aca="1" ref="CC6" ca="1">INDIRECT("'"&amp;$A$1&amp;"_DATA'!R"&amp;$A6&amp;"C"&amp;CC$1,FALSE)</f>
        <v>#REF!</v>
      </c>
      <c r="CD6" s="301" t="e" cm="1">
        <f t="array" aca="1" ref="CD6" ca="1">INDIRECT("'"&amp;$A$1&amp;"_DATA'!R"&amp;$A6&amp;"C"&amp;CD$1,FALSE)</f>
        <v>#REF!</v>
      </c>
      <c r="CE6" s="255" t="e" cm="1">
        <f t="array" aca="1" ref="CE6" ca="1">INDIRECT("'"&amp;$A$1&amp;"_DATA'!R"&amp;$A6&amp;"C"&amp;CE$1,FALSE)</f>
        <v>#REF!</v>
      </c>
      <c r="CF6" s="256" t="e" cm="1">
        <f t="array" aca="1" ref="CF6" ca="1">INDIRECT("'"&amp;$A$1&amp;"_DATA'!R"&amp;$A6&amp;"C"&amp;CF$1,FALSE)</f>
        <v>#REF!</v>
      </c>
      <c r="CG6" s="305" t="e" cm="1">
        <f t="array" aca="1" ref="CG6" ca="1">INDIRECT("'"&amp;$A$1&amp;"_DATA'!R"&amp;$A6&amp;"C"&amp;CG$1,FALSE)</f>
        <v>#REF!</v>
      </c>
      <c r="CH6" s="257" t="e">
        <f ca="1">IF(AND(CF6&lt;&gt;"",CF6&lt;&gt;0),ROUNDDOWN(CI6/CG6,3),"")</f>
        <v>#REF!</v>
      </c>
      <c r="CI6" s="305" t="e" cm="1">
        <f t="array" aca="1" ref="CI6" ca="1">INDIRECT("'"&amp;$A$1&amp;"_DATA'!R"&amp;$A6&amp;"C"&amp;CI$1,FALSE)</f>
        <v>#REF!</v>
      </c>
      <c r="CJ6" s="258" t="e" cm="1">
        <f t="array" aca="1" ref="CJ6" ca="1">INDIRECT("'"&amp;$A$1&amp;"_DATA'!R"&amp;$A6&amp;"C"&amp;CJ$1,FALSE)</f>
        <v>#REF!</v>
      </c>
      <c r="CK6" s="301" t="e" cm="1">
        <f t="array" aca="1" ref="CK6" ca="1">INDIRECT("'"&amp;$A$1&amp;"_DATA'!R"&amp;$A6&amp;"C"&amp;CK$1,FALSE)</f>
        <v>#REF!</v>
      </c>
      <c r="CL6" s="255" t="e" cm="1">
        <f t="array" aca="1" ref="CL6" ca="1">INDIRECT("'"&amp;$A$1&amp;"_DATA'!R"&amp;$A6&amp;"C"&amp;CL$1,FALSE)</f>
        <v>#REF!</v>
      </c>
      <c r="CM6" s="256" t="e" cm="1">
        <f t="array" aca="1" ref="CM6" ca="1">INDIRECT("'"&amp;$A$1&amp;"_DATA'!R"&amp;$A6&amp;"C"&amp;CM$1,FALSE)</f>
        <v>#REF!</v>
      </c>
      <c r="CN6" s="305" t="e" cm="1">
        <f t="array" aca="1" ref="CN6" ca="1">INDIRECT("'"&amp;$A$1&amp;"_DATA'!R"&amp;$A6&amp;"C"&amp;CN$1,FALSE)</f>
        <v>#REF!</v>
      </c>
      <c r="CO6" s="257" t="e">
        <f ca="1">IF(AND(CM6&lt;&gt;"",CM6&lt;&gt;0),ROUNDDOWN(CP6/CN6,3),"")</f>
        <v>#REF!</v>
      </c>
      <c r="CP6" s="305" t="e" cm="1">
        <f t="array" aca="1" ref="CP6" ca="1">INDIRECT("'"&amp;$A$1&amp;"_DATA'!R"&amp;$A6&amp;"C"&amp;CP$1,FALSE)</f>
        <v>#REF!</v>
      </c>
      <c r="CQ6" s="258" t="e" cm="1">
        <f t="array" aca="1" ref="CQ6" ca="1">INDIRECT("'"&amp;$A$1&amp;"_DATA'!R"&amp;$A6&amp;"C"&amp;CQ$1,FALSE)</f>
        <v>#REF!</v>
      </c>
      <c r="CR6" s="1953" t="s">
        <v>144</v>
      </c>
      <c r="CS6" s="1954"/>
      <c r="CT6" s="1951" t="s">
        <v>144</v>
      </c>
      <c r="CU6" s="1948"/>
      <c r="CV6" s="1945" t="s">
        <v>144</v>
      </c>
      <c r="CW6" s="1946"/>
      <c r="CX6" s="240"/>
    </row>
    <row r="7" spans="1:102" ht="16.5" x14ac:dyDescent="0.15">
      <c r="A7" s="433">
        <v>5</v>
      </c>
      <c r="B7" s="2001"/>
      <c r="C7" s="259" t="s">
        <v>34</v>
      </c>
      <c r="D7" s="302" t="e" cm="1">
        <f t="array" aca="1" ref="D7" ca="1">INDIRECT("'"&amp;$A$1&amp;"_DATA'!R"&amp;$A7&amp;"C"&amp;D$1,FALSE)</f>
        <v>#REF!</v>
      </c>
      <c r="E7" s="260" t="e" cm="1">
        <f t="array" aca="1" ref="E7" ca="1">INDIRECT("'"&amp;$A$1&amp;"_DATA'!R"&amp;$A7&amp;"C"&amp;E$1,FALSE)</f>
        <v>#REF!</v>
      </c>
      <c r="F7" s="261" t="e" cm="1">
        <f t="array" aca="1" ref="F7" ca="1">INDIRECT("'"&amp;$A$1&amp;"_DATA'!R"&amp;$A7&amp;"C"&amp;F$1,FALSE)</f>
        <v>#REF!</v>
      </c>
      <c r="G7" s="306" t="e" cm="1">
        <f t="array" aca="1" ref="G7" ca="1">INDIRECT("'"&amp;$A$1&amp;"_DATA'!R"&amp;$A7&amp;"C"&amp;G$1,FALSE)</f>
        <v>#REF!</v>
      </c>
      <c r="H7" s="262" t="e">
        <f t="shared" ref="H7:H15" ca="1" si="0">IF(AND(F7&lt;&gt;"",F7&lt;&gt;0),ROUNDDOWN(I7/G7,3),"")</f>
        <v>#REF!</v>
      </c>
      <c r="I7" s="306" t="e" cm="1">
        <f t="array" aca="1" ref="I7" ca="1">INDIRECT("'"&amp;$A$1&amp;"_DATA'!R"&amp;$A7&amp;"C"&amp;I$1,FALSE)</f>
        <v>#REF!</v>
      </c>
      <c r="J7" s="263" t="e" cm="1">
        <f t="array" aca="1" ref="J7" ca="1">INDIRECT("'"&amp;$A$1&amp;"_DATA'!R"&amp;$A7&amp;"C"&amp;J$1,FALSE)</f>
        <v>#REF!</v>
      </c>
      <c r="K7" s="302" t="e" cm="1">
        <f t="array" aca="1" ref="K7" ca="1">INDIRECT("'"&amp;$A$1&amp;"_DATA'!R"&amp;$A7&amp;"C"&amp;K$1,FALSE)</f>
        <v>#REF!</v>
      </c>
      <c r="L7" s="260" t="e" cm="1">
        <f t="array" aca="1" ref="L7" ca="1">INDIRECT("'"&amp;$A$1&amp;"_DATA'!R"&amp;$A7&amp;"C"&amp;L$1,FALSE)</f>
        <v>#REF!</v>
      </c>
      <c r="M7" s="261" t="e" cm="1">
        <f t="array" aca="1" ref="M7" ca="1">INDIRECT("'"&amp;$A$1&amp;"_DATA'!R"&amp;$A7&amp;"C"&amp;M$1,FALSE)</f>
        <v>#REF!</v>
      </c>
      <c r="N7" s="306" t="e" cm="1">
        <f t="array" aca="1" ref="N7" ca="1">INDIRECT("'"&amp;$A$1&amp;"_DATA'!R"&amp;$A7&amp;"C"&amp;N$1,FALSE)</f>
        <v>#REF!</v>
      </c>
      <c r="O7" s="262" t="e">
        <f t="shared" ref="O7:O15" ca="1" si="1">IF(AND(M7&lt;&gt;"",M7&lt;&gt;0),ROUNDDOWN(P7/N7,3),"")</f>
        <v>#REF!</v>
      </c>
      <c r="P7" s="306" t="e" cm="1">
        <f t="array" aca="1" ref="P7" ca="1">INDIRECT("'"&amp;$A$1&amp;"_DATA'!R"&amp;$A7&amp;"C"&amp;P$1,FALSE)</f>
        <v>#REF!</v>
      </c>
      <c r="Q7" s="263" t="e" cm="1">
        <f t="array" aca="1" ref="Q7" ca="1">INDIRECT("'"&amp;$A$1&amp;"_DATA'!R"&amp;$A7&amp;"C"&amp;Q$1,FALSE)</f>
        <v>#REF!</v>
      </c>
      <c r="R7" s="302" t="e" cm="1">
        <f t="array" aca="1" ref="R7" ca="1">INDIRECT("'"&amp;$A$1&amp;"_DATA'!R"&amp;$A7&amp;"C"&amp;R$1,FALSE)</f>
        <v>#REF!</v>
      </c>
      <c r="S7" s="260" t="e" cm="1">
        <f t="array" aca="1" ref="S7" ca="1">INDIRECT("'"&amp;$A$1&amp;"_DATA'!R"&amp;$A7&amp;"C"&amp;S$1,FALSE)</f>
        <v>#REF!</v>
      </c>
      <c r="T7" s="261" t="e" cm="1">
        <f t="array" aca="1" ref="T7" ca="1">INDIRECT("'"&amp;$A$1&amp;"_DATA'!R"&amp;$A7&amp;"C"&amp;T$1,FALSE)</f>
        <v>#REF!</v>
      </c>
      <c r="U7" s="306" t="e" cm="1">
        <f t="array" aca="1" ref="U7" ca="1">INDIRECT("'"&amp;$A$1&amp;"_DATA'!R"&amp;$A7&amp;"C"&amp;U$1,FALSE)</f>
        <v>#REF!</v>
      </c>
      <c r="V7" s="262" t="e">
        <f t="shared" ref="V7:V15" ca="1" si="2">IF(AND(T7&lt;&gt;"",T7&lt;&gt;0),ROUNDDOWN(W7/U7,3),"")</f>
        <v>#REF!</v>
      </c>
      <c r="W7" s="306" t="e" cm="1">
        <f t="array" aca="1" ref="W7" ca="1">INDIRECT("'"&amp;$A$1&amp;"_DATA'!R"&amp;$A7&amp;"C"&amp;W$1,FALSE)</f>
        <v>#REF!</v>
      </c>
      <c r="X7" s="263" t="e" cm="1">
        <f t="array" aca="1" ref="X7" ca="1">INDIRECT("'"&amp;$A$1&amp;"_DATA'!R"&amp;$A7&amp;"C"&amp;X$1,FALSE)</f>
        <v>#REF!</v>
      </c>
      <c r="Y7" s="321" t="s">
        <v>145</v>
      </c>
      <c r="Z7" s="342" t="e">
        <f ca="1">SUMIF(D$26:X$26,Y6,D27:X27)</f>
        <v>#REF!</v>
      </c>
      <c r="AA7" s="302" t="e" cm="1">
        <f t="array" aca="1" ref="AA7" ca="1">INDIRECT("'"&amp;$A$1&amp;"_DATA'!R"&amp;$A7&amp;"C"&amp;AA$1,FALSE)</f>
        <v>#REF!</v>
      </c>
      <c r="AB7" s="260" t="e" cm="1">
        <f t="array" aca="1" ref="AB7" ca="1">INDIRECT("'"&amp;$A$1&amp;"_DATA'!R"&amp;$A7&amp;"C"&amp;AB$1,FALSE)</f>
        <v>#REF!</v>
      </c>
      <c r="AC7" s="261" t="e" cm="1">
        <f t="array" aca="1" ref="AC7" ca="1">INDIRECT("'"&amp;$A$1&amp;"_DATA'!R"&amp;$A7&amp;"C"&amp;AC$1,FALSE)</f>
        <v>#REF!</v>
      </c>
      <c r="AD7" s="306" t="e" cm="1">
        <f t="array" aca="1" ref="AD7" ca="1">INDIRECT("'"&amp;$A$1&amp;"_DATA'!R"&amp;$A7&amp;"C"&amp;AD$1,FALSE)</f>
        <v>#REF!</v>
      </c>
      <c r="AE7" s="262" t="e">
        <f t="shared" ref="AE7:AE15" ca="1" si="3">IF(AND(AC7&lt;&gt;"",AC7&lt;&gt;0),ROUNDDOWN(AF7/AD7,3),"")</f>
        <v>#REF!</v>
      </c>
      <c r="AF7" s="306" t="e" cm="1">
        <f t="array" aca="1" ref="AF7" ca="1">INDIRECT("'"&amp;$A$1&amp;"_DATA'!R"&amp;$A7&amp;"C"&amp;AF$1,FALSE)</f>
        <v>#REF!</v>
      </c>
      <c r="AG7" s="263" t="e" cm="1">
        <f t="array" aca="1" ref="AG7" ca="1">INDIRECT("'"&amp;$A$1&amp;"_DATA'!R"&amp;$A7&amp;"C"&amp;AG$1,FALSE)</f>
        <v>#REF!</v>
      </c>
      <c r="AH7" s="302" t="e" cm="1">
        <f t="array" aca="1" ref="AH7" ca="1">INDIRECT("'"&amp;$A$1&amp;"_DATA'!R"&amp;$A7&amp;"C"&amp;AH$1,FALSE)</f>
        <v>#REF!</v>
      </c>
      <c r="AI7" s="260" t="e" cm="1">
        <f t="array" aca="1" ref="AI7" ca="1">INDIRECT("'"&amp;$A$1&amp;"_DATA'!R"&amp;$A7&amp;"C"&amp;AI$1,FALSE)</f>
        <v>#REF!</v>
      </c>
      <c r="AJ7" s="261" t="e" cm="1">
        <f t="array" aca="1" ref="AJ7" ca="1">INDIRECT("'"&amp;$A$1&amp;"_DATA'!R"&amp;$A7&amp;"C"&amp;AJ$1,FALSE)</f>
        <v>#REF!</v>
      </c>
      <c r="AK7" s="306" t="e" cm="1">
        <f t="array" aca="1" ref="AK7" ca="1">INDIRECT("'"&amp;$A$1&amp;"_DATA'!R"&amp;$A7&amp;"C"&amp;AK$1,FALSE)</f>
        <v>#REF!</v>
      </c>
      <c r="AL7" s="262" t="e">
        <f t="shared" ref="AL7:AL15" ca="1" si="4">IF(AND(AJ7&lt;&gt;"",AJ7&lt;&gt;0),ROUNDDOWN(AM7/AK7,3),"")</f>
        <v>#REF!</v>
      </c>
      <c r="AM7" s="306" t="e" cm="1">
        <f t="array" aca="1" ref="AM7" ca="1">INDIRECT("'"&amp;$A$1&amp;"_DATA'!R"&amp;$A7&amp;"C"&amp;AM$1,FALSE)</f>
        <v>#REF!</v>
      </c>
      <c r="AN7" s="263" t="e" cm="1">
        <f t="array" aca="1" ref="AN7" ca="1">INDIRECT("'"&amp;$A$1&amp;"_DATA'!R"&amp;$A7&amp;"C"&amp;AN$1,FALSE)</f>
        <v>#REF!</v>
      </c>
      <c r="AO7" s="302" t="e" cm="1">
        <f t="array" aca="1" ref="AO7" ca="1">INDIRECT("'"&amp;$A$1&amp;"_DATA'!R"&amp;$A7&amp;"C"&amp;AO$1,FALSE)</f>
        <v>#REF!</v>
      </c>
      <c r="AP7" s="260" t="e" cm="1">
        <f t="array" aca="1" ref="AP7" ca="1">INDIRECT("'"&amp;$A$1&amp;"_DATA'!R"&amp;$A7&amp;"C"&amp;AP$1,FALSE)</f>
        <v>#REF!</v>
      </c>
      <c r="AQ7" s="261" t="e" cm="1">
        <f t="array" aca="1" ref="AQ7" ca="1">INDIRECT("'"&amp;$A$1&amp;"_DATA'!R"&amp;$A7&amp;"C"&amp;AQ$1,FALSE)</f>
        <v>#REF!</v>
      </c>
      <c r="AR7" s="306" t="e" cm="1">
        <f t="array" aca="1" ref="AR7" ca="1">INDIRECT("'"&amp;$A$1&amp;"_DATA'!R"&amp;$A7&amp;"C"&amp;AR$1,FALSE)</f>
        <v>#REF!</v>
      </c>
      <c r="AS7" s="262" t="e">
        <f t="shared" ref="AS7:AS15" ca="1" si="5">IF(AND(AQ7&lt;&gt;"",AQ7&lt;&gt;0),ROUNDDOWN(AT7/AR7,3),"")</f>
        <v>#REF!</v>
      </c>
      <c r="AT7" s="306" t="e" cm="1">
        <f t="array" aca="1" ref="AT7" ca="1">INDIRECT("'"&amp;$A$1&amp;"_DATA'!R"&amp;$A7&amp;"C"&amp;AT$1,FALSE)</f>
        <v>#REF!</v>
      </c>
      <c r="AU7" s="263" t="e" cm="1">
        <f t="array" aca="1" ref="AU7" ca="1">INDIRECT("'"&amp;$A$1&amp;"_DATA'!R"&amp;$A7&amp;"C"&amp;AU$1,FALSE)</f>
        <v>#REF!</v>
      </c>
      <c r="AV7" s="321" t="s">
        <v>145</v>
      </c>
      <c r="AW7" s="342" t="e">
        <f ca="1">SUMIF(AA$26:AU$26,AV6,AA27:AU27)</f>
        <v>#REF!</v>
      </c>
      <c r="AX7" s="321" t="s">
        <v>145</v>
      </c>
      <c r="AY7" s="342" t="e">
        <f ca="1">Z7+AW7</f>
        <v>#REF!</v>
      </c>
      <c r="AZ7" s="302" t="e" cm="1">
        <f t="array" aca="1" ref="AZ7" ca="1">INDIRECT("'"&amp;$A$1&amp;"_DATA'!R"&amp;$A7&amp;"C"&amp;AZ$1,FALSE)</f>
        <v>#REF!</v>
      </c>
      <c r="BA7" s="260" t="e" cm="1">
        <f t="array" aca="1" ref="BA7" ca="1">INDIRECT("'"&amp;$A$1&amp;"_DATA'!R"&amp;$A7&amp;"C"&amp;BA$1,FALSE)</f>
        <v>#REF!</v>
      </c>
      <c r="BB7" s="261" t="e" cm="1">
        <f t="array" aca="1" ref="BB7" ca="1">INDIRECT("'"&amp;$A$1&amp;"_DATA'!R"&amp;$A7&amp;"C"&amp;BB$1,FALSE)</f>
        <v>#REF!</v>
      </c>
      <c r="BC7" s="306" t="e" cm="1">
        <f t="array" aca="1" ref="BC7" ca="1">INDIRECT("'"&amp;$A$1&amp;"_DATA'!R"&amp;$A7&amp;"C"&amp;BC$1,FALSE)</f>
        <v>#REF!</v>
      </c>
      <c r="BD7" s="262" t="e">
        <f t="shared" ref="BD7:BD15" ca="1" si="6">IF(AND(BB7&lt;&gt;"",BB7&lt;&gt;0),ROUNDDOWN(BE7/BC7,3),"")</f>
        <v>#REF!</v>
      </c>
      <c r="BE7" s="306" t="e" cm="1">
        <f t="array" aca="1" ref="BE7" ca="1">INDIRECT("'"&amp;$A$1&amp;"_DATA'!R"&amp;$A7&amp;"C"&amp;BE$1,FALSE)</f>
        <v>#REF!</v>
      </c>
      <c r="BF7" s="263" t="e" cm="1">
        <f t="array" aca="1" ref="BF7" ca="1">INDIRECT("'"&amp;$A$1&amp;"_DATA'!R"&amp;$A7&amp;"C"&amp;BF$1,FALSE)</f>
        <v>#REF!</v>
      </c>
      <c r="BG7" s="302" t="e" cm="1">
        <f t="array" aca="1" ref="BG7" ca="1">INDIRECT("'"&amp;$A$1&amp;"_DATA'!R"&amp;$A7&amp;"C"&amp;BG$1,FALSE)</f>
        <v>#REF!</v>
      </c>
      <c r="BH7" s="260" t="e" cm="1">
        <f t="array" aca="1" ref="BH7" ca="1">INDIRECT("'"&amp;$A$1&amp;"_DATA'!R"&amp;$A7&amp;"C"&amp;BH$1,FALSE)</f>
        <v>#REF!</v>
      </c>
      <c r="BI7" s="261" t="e" cm="1">
        <f t="array" aca="1" ref="BI7" ca="1">INDIRECT("'"&amp;$A$1&amp;"_DATA'!R"&amp;$A7&amp;"C"&amp;BI$1,FALSE)</f>
        <v>#REF!</v>
      </c>
      <c r="BJ7" s="306" t="e" cm="1">
        <f t="array" aca="1" ref="BJ7" ca="1">INDIRECT("'"&amp;$A$1&amp;"_DATA'!R"&amp;$A7&amp;"C"&amp;BJ$1,FALSE)</f>
        <v>#REF!</v>
      </c>
      <c r="BK7" s="262" t="e">
        <f t="shared" ref="BK7:BK15" ca="1" si="7">IF(AND(BI7&lt;&gt;"",BI7&lt;&gt;0),ROUNDDOWN(BL7/BJ7,3),"")</f>
        <v>#REF!</v>
      </c>
      <c r="BL7" s="306" t="e" cm="1">
        <f t="array" aca="1" ref="BL7" ca="1">INDIRECT("'"&amp;$A$1&amp;"_DATA'!R"&amp;$A7&amp;"C"&amp;BL$1,FALSE)</f>
        <v>#REF!</v>
      </c>
      <c r="BM7" s="263" t="e" cm="1">
        <f t="array" aca="1" ref="BM7" ca="1">INDIRECT("'"&amp;$A$1&amp;"_DATA'!R"&amp;$A7&amp;"C"&amp;BM$1,FALSE)</f>
        <v>#REF!</v>
      </c>
      <c r="BN7" s="302" t="e" cm="1">
        <f t="array" aca="1" ref="BN7" ca="1">INDIRECT("'"&amp;$A$1&amp;"_DATA'!R"&amp;$A7&amp;"C"&amp;BN$1,FALSE)</f>
        <v>#REF!</v>
      </c>
      <c r="BO7" s="260" t="e" cm="1">
        <f t="array" aca="1" ref="BO7" ca="1">INDIRECT("'"&amp;$A$1&amp;"_DATA'!R"&amp;$A7&amp;"C"&amp;BO$1,FALSE)</f>
        <v>#REF!</v>
      </c>
      <c r="BP7" s="261" t="e" cm="1">
        <f t="array" aca="1" ref="BP7" ca="1">INDIRECT("'"&amp;$A$1&amp;"_DATA'!R"&amp;$A7&amp;"C"&amp;BP$1,FALSE)</f>
        <v>#REF!</v>
      </c>
      <c r="BQ7" s="306" t="e" cm="1">
        <f t="array" aca="1" ref="BQ7" ca="1">INDIRECT("'"&amp;$A$1&amp;"_DATA'!R"&amp;$A7&amp;"C"&amp;BQ$1,FALSE)</f>
        <v>#REF!</v>
      </c>
      <c r="BR7" s="262" t="e">
        <f t="shared" ref="BR7:BR15" ca="1" si="8">IF(AND(BP7&lt;&gt;"",BP7&lt;&gt;0),ROUNDDOWN(BS7/BQ7,3),"")</f>
        <v>#REF!</v>
      </c>
      <c r="BS7" s="306" t="e" cm="1">
        <f t="array" aca="1" ref="BS7" ca="1">INDIRECT("'"&amp;$A$1&amp;"_DATA'!R"&amp;$A7&amp;"C"&amp;BS$1,FALSE)</f>
        <v>#REF!</v>
      </c>
      <c r="BT7" s="263" t="e" cm="1">
        <f t="array" aca="1" ref="BT7" ca="1">INDIRECT("'"&amp;$A$1&amp;"_DATA'!R"&amp;$A7&amp;"C"&amp;BT$1,FALSE)</f>
        <v>#REF!</v>
      </c>
      <c r="BU7" s="321" t="s">
        <v>145</v>
      </c>
      <c r="BV7" s="342" t="e">
        <f ca="1">SUMIF(AZ$26:BT$26,BU6,AZ27:BT27)</f>
        <v>#REF!</v>
      </c>
      <c r="BW7" s="302" t="e" cm="1">
        <f t="array" aca="1" ref="BW7" ca="1">INDIRECT("'"&amp;$A$1&amp;"_DATA'!R"&amp;$A7&amp;"C"&amp;BW$1,FALSE)</f>
        <v>#REF!</v>
      </c>
      <c r="BX7" s="260" t="e" cm="1">
        <f t="array" aca="1" ref="BX7" ca="1">INDIRECT("'"&amp;$A$1&amp;"_DATA'!R"&amp;$A7&amp;"C"&amp;BX$1,FALSE)</f>
        <v>#REF!</v>
      </c>
      <c r="BY7" s="261" t="e" cm="1">
        <f t="array" aca="1" ref="BY7" ca="1">INDIRECT("'"&amp;$A$1&amp;"_DATA'!R"&amp;$A7&amp;"C"&amp;BY$1,FALSE)</f>
        <v>#REF!</v>
      </c>
      <c r="BZ7" s="306" t="e" cm="1">
        <f t="array" aca="1" ref="BZ7" ca="1">INDIRECT("'"&amp;$A$1&amp;"_DATA'!R"&amp;$A7&amp;"C"&amp;BZ$1,FALSE)</f>
        <v>#REF!</v>
      </c>
      <c r="CA7" s="262" t="e">
        <f t="shared" ref="CA7:CA15" ca="1" si="9">IF(AND(BY7&lt;&gt;"",BY7&lt;&gt;0),ROUNDDOWN(CB7/BZ7,3),"")</f>
        <v>#REF!</v>
      </c>
      <c r="CB7" s="306" t="e" cm="1">
        <f t="array" aca="1" ref="CB7" ca="1">INDIRECT("'"&amp;$A$1&amp;"_DATA'!R"&amp;$A7&amp;"C"&amp;CB$1,FALSE)</f>
        <v>#REF!</v>
      </c>
      <c r="CC7" s="263" t="e" cm="1">
        <f t="array" aca="1" ref="CC7" ca="1">INDIRECT("'"&amp;$A$1&amp;"_DATA'!R"&amp;$A7&amp;"C"&amp;CC$1,FALSE)</f>
        <v>#REF!</v>
      </c>
      <c r="CD7" s="302" t="e" cm="1">
        <f t="array" aca="1" ref="CD7" ca="1">INDIRECT("'"&amp;$A$1&amp;"_DATA'!R"&amp;$A7&amp;"C"&amp;CD$1,FALSE)</f>
        <v>#REF!</v>
      </c>
      <c r="CE7" s="260" t="e" cm="1">
        <f t="array" aca="1" ref="CE7" ca="1">INDIRECT("'"&amp;$A$1&amp;"_DATA'!R"&amp;$A7&amp;"C"&amp;CE$1,FALSE)</f>
        <v>#REF!</v>
      </c>
      <c r="CF7" s="261" t="e" cm="1">
        <f t="array" aca="1" ref="CF7" ca="1">INDIRECT("'"&amp;$A$1&amp;"_DATA'!R"&amp;$A7&amp;"C"&amp;CF$1,FALSE)</f>
        <v>#REF!</v>
      </c>
      <c r="CG7" s="306" t="e" cm="1">
        <f t="array" aca="1" ref="CG7" ca="1">INDIRECT("'"&amp;$A$1&amp;"_DATA'!R"&amp;$A7&amp;"C"&amp;CG$1,FALSE)</f>
        <v>#REF!</v>
      </c>
      <c r="CH7" s="262" t="e">
        <f t="shared" ref="CH7:CH15" ca="1" si="10">IF(AND(CF7&lt;&gt;"",CF7&lt;&gt;0),ROUNDDOWN(CI7/CG7,3),"")</f>
        <v>#REF!</v>
      </c>
      <c r="CI7" s="306" t="e" cm="1">
        <f t="array" aca="1" ref="CI7" ca="1">INDIRECT("'"&amp;$A$1&amp;"_DATA'!R"&amp;$A7&amp;"C"&amp;CI$1,FALSE)</f>
        <v>#REF!</v>
      </c>
      <c r="CJ7" s="263" t="e" cm="1">
        <f t="array" aca="1" ref="CJ7" ca="1">INDIRECT("'"&amp;$A$1&amp;"_DATA'!R"&amp;$A7&amp;"C"&amp;CJ$1,FALSE)</f>
        <v>#REF!</v>
      </c>
      <c r="CK7" s="302" t="e" cm="1">
        <f t="array" aca="1" ref="CK7" ca="1">INDIRECT("'"&amp;$A$1&amp;"_DATA'!R"&amp;$A7&amp;"C"&amp;CK$1,FALSE)</f>
        <v>#REF!</v>
      </c>
      <c r="CL7" s="260" t="e" cm="1">
        <f t="array" aca="1" ref="CL7" ca="1">INDIRECT("'"&amp;$A$1&amp;"_DATA'!R"&amp;$A7&amp;"C"&amp;CL$1,FALSE)</f>
        <v>#REF!</v>
      </c>
      <c r="CM7" s="261" t="e" cm="1">
        <f t="array" aca="1" ref="CM7" ca="1">INDIRECT("'"&amp;$A$1&amp;"_DATA'!R"&amp;$A7&amp;"C"&amp;CM$1,FALSE)</f>
        <v>#REF!</v>
      </c>
      <c r="CN7" s="306" t="e" cm="1">
        <f t="array" aca="1" ref="CN7" ca="1">INDIRECT("'"&amp;$A$1&amp;"_DATA'!R"&amp;$A7&amp;"C"&amp;CN$1,FALSE)</f>
        <v>#REF!</v>
      </c>
      <c r="CO7" s="262" t="e">
        <f t="shared" ref="CO7:CO15" ca="1" si="11">IF(AND(CM7&lt;&gt;"",CM7&lt;&gt;0),ROUNDDOWN(CP7/CN7,3),"")</f>
        <v>#REF!</v>
      </c>
      <c r="CP7" s="306" t="e" cm="1">
        <f t="array" aca="1" ref="CP7" ca="1">INDIRECT("'"&amp;$A$1&amp;"_DATA'!R"&amp;$A7&amp;"C"&amp;CP$1,FALSE)</f>
        <v>#REF!</v>
      </c>
      <c r="CQ7" s="263" t="e" cm="1">
        <f t="array" aca="1" ref="CQ7" ca="1">INDIRECT("'"&amp;$A$1&amp;"_DATA'!R"&amp;$A7&amp;"C"&amp;CQ$1,FALSE)</f>
        <v>#REF!</v>
      </c>
      <c r="CR7" s="321" t="s">
        <v>145</v>
      </c>
      <c r="CS7" s="342" t="e">
        <f ca="1">SUMIF(BW$26:CQ$26,CR6,BW27:CQ27)</f>
        <v>#REF!</v>
      </c>
      <c r="CT7" s="321" t="s">
        <v>145</v>
      </c>
      <c r="CU7" s="342" t="e">
        <f ca="1">BV7+CS7</f>
        <v>#REF!</v>
      </c>
      <c r="CV7" s="321" t="s">
        <v>145</v>
      </c>
      <c r="CW7" s="342" t="e">
        <f ca="1">AY7+CU7</f>
        <v>#REF!</v>
      </c>
      <c r="CX7" s="240"/>
    </row>
    <row r="8" spans="1:102" ht="16.5" x14ac:dyDescent="0.15">
      <c r="A8" s="433">
        <v>6</v>
      </c>
      <c r="B8" s="2001"/>
      <c r="C8" s="259" t="s">
        <v>35</v>
      </c>
      <c r="D8" s="302" t="e" cm="1">
        <f t="array" aca="1" ref="D8" ca="1">INDIRECT("'"&amp;$A$1&amp;"_DATA'!R"&amp;$A8&amp;"C"&amp;D$1,FALSE)</f>
        <v>#REF!</v>
      </c>
      <c r="E8" s="260" t="e" cm="1">
        <f t="array" aca="1" ref="E8" ca="1">INDIRECT("'"&amp;$A$1&amp;"_DATA'!R"&amp;$A8&amp;"C"&amp;E$1,FALSE)</f>
        <v>#REF!</v>
      </c>
      <c r="F8" s="261" t="e" cm="1">
        <f t="array" aca="1" ref="F8" ca="1">INDIRECT("'"&amp;$A$1&amp;"_DATA'!R"&amp;$A8&amp;"C"&amp;F$1,FALSE)</f>
        <v>#REF!</v>
      </c>
      <c r="G8" s="306" t="e" cm="1">
        <f t="array" aca="1" ref="G8" ca="1">INDIRECT("'"&amp;$A$1&amp;"_DATA'!R"&amp;$A8&amp;"C"&amp;G$1,FALSE)</f>
        <v>#REF!</v>
      </c>
      <c r="H8" s="262" t="e">
        <f t="shared" ca="1" si="0"/>
        <v>#REF!</v>
      </c>
      <c r="I8" s="306" t="e" cm="1">
        <f t="array" aca="1" ref="I8" ca="1">INDIRECT("'"&amp;$A$1&amp;"_DATA'!R"&amp;$A8&amp;"C"&amp;I$1,FALSE)</f>
        <v>#REF!</v>
      </c>
      <c r="J8" s="263" t="e" cm="1">
        <f t="array" aca="1" ref="J8" ca="1">INDIRECT("'"&amp;$A$1&amp;"_DATA'!R"&amp;$A8&amp;"C"&amp;J$1,FALSE)</f>
        <v>#REF!</v>
      </c>
      <c r="K8" s="302" t="e" cm="1">
        <f t="array" aca="1" ref="K8" ca="1">INDIRECT("'"&amp;$A$1&amp;"_DATA'!R"&amp;$A8&amp;"C"&amp;K$1,FALSE)</f>
        <v>#REF!</v>
      </c>
      <c r="L8" s="260" t="e" cm="1">
        <f t="array" aca="1" ref="L8" ca="1">INDIRECT("'"&amp;$A$1&amp;"_DATA'!R"&amp;$A8&amp;"C"&amp;L$1,FALSE)</f>
        <v>#REF!</v>
      </c>
      <c r="M8" s="261" t="e" cm="1">
        <f t="array" aca="1" ref="M8" ca="1">INDIRECT("'"&amp;$A$1&amp;"_DATA'!R"&amp;$A8&amp;"C"&amp;M$1,FALSE)</f>
        <v>#REF!</v>
      </c>
      <c r="N8" s="306" t="e" cm="1">
        <f t="array" aca="1" ref="N8" ca="1">INDIRECT("'"&amp;$A$1&amp;"_DATA'!R"&amp;$A8&amp;"C"&amp;N$1,FALSE)</f>
        <v>#REF!</v>
      </c>
      <c r="O8" s="262" t="e">
        <f t="shared" ca="1" si="1"/>
        <v>#REF!</v>
      </c>
      <c r="P8" s="306" t="e" cm="1">
        <f t="array" aca="1" ref="P8" ca="1">INDIRECT("'"&amp;$A$1&amp;"_DATA'!R"&amp;$A8&amp;"C"&amp;P$1,FALSE)</f>
        <v>#REF!</v>
      </c>
      <c r="Q8" s="263" t="e" cm="1">
        <f t="array" aca="1" ref="Q8" ca="1">INDIRECT("'"&amp;$A$1&amp;"_DATA'!R"&amp;$A8&amp;"C"&amp;Q$1,FALSE)</f>
        <v>#REF!</v>
      </c>
      <c r="R8" s="302" t="e" cm="1">
        <f t="array" aca="1" ref="R8" ca="1">INDIRECT("'"&amp;$A$1&amp;"_DATA'!R"&amp;$A8&amp;"C"&amp;R$1,FALSE)</f>
        <v>#REF!</v>
      </c>
      <c r="S8" s="260" t="e" cm="1">
        <f t="array" aca="1" ref="S8" ca="1">INDIRECT("'"&amp;$A$1&amp;"_DATA'!R"&amp;$A8&amp;"C"&amp;S$1,FALSE)</f>
        <v>#REF!</v>
      </c>
      <c r="T8" s="261" t="e" cm="1">
        <f t="array" aca="1" ref="T8" ca="1">INDIRECT("'"&amp;$A$1&amp;"_DATA'!R"&amp;$A8&amp;"C"&amp;T$1,FALSE)</f>
        <v>#REF!</v>
      </c>
      <c r="U8" s="306" t="e" cm="1">
        <f t="array" aca="1" ref="U8" ca="1">INDIRECT("'"&amp;$A$1&amp;"_DATA'!R"&amp;$A8&amp;"C"&amp;U$1,FALSE)</f>
        <v>#REF!</v>
      </c>
      <c r="V8" s="262" t="e">
        <f t="shared" ca="1" si="2"/>
        <v>#REF!</v>
      </c>
      <c r="W8" s="306" t="e" cm="1">
        <f t="array" aca="1" ref="W8" ca="1">INDIRECT("'"&amp;$A$1&amp;"_DATA'!R"&amp;$A8&amp;"C"&amp;W$1,FALSE)</f>
        <v>#REF!</v>
      </c>
      <c r="X8" s="263" t="e" cm="1">
        <f t="array" aca="1" ref="X8" ca="1">INDIRECT("'"&amp;$A$1&amp;"_DATA'!R"&amp;$A8&amp;"C"&amp;X$1,FALSE)</f>
        <v>#REF!</v>
      </c>
      <c r="Y8" s="322" t="s">
        <v>146</v>
      </c>
      <c r="Z8" s="343" t="e">
        <f ca="1">SUMIF(D$26:X$26,Y6,D28:X28)</f>
        <v>#REF!</v>
      </c>
      <c r="AA8" s="302" t="e" cm="1">
        <f t="array" aca="1" ref="AA8" ca="1">INDIRECT("'"&amp;$A$1&amp;"_DATA'!R"&amp;$A8&amp;"C"&amp;AA$1,FALSE)</f>
        <v>#REF!</v>
      </c>
      <c r="AB8" s="260" t="e" cm="1">
        <f t="array" aca="1" ref="AB8" ca="1">INDIRECT("'"&amp;$A$1&amp;"_DATA'!R"&amp;$A8&amp;"C"&amp;AB$1,FALSE)</f>
        <v>#REF!</v>
      </c>
      <c r="AC8" s="261" t="e" cm="1">
        <f t="array" aca="1" ref="AC8" ca="1">INDIRECT("'"&amp;$A$1&amp;"_DATA'!R"&amp;$A8&amp;"C"&amp;AC$1,FALSE)</f>
        <v>#REF!</v>
      </c>
      <c r="AD8" s="306" t="e" cm="1">
        <f t="array" aca="1" ref="AD8" ca="1">INDIRECT("'"&amp;$A$1&amp;"_DATA'!R"&amp;$A8&amp;"C"&amp;AD$1,FALSE)</f>
        <v>#REF!</v>
      </c>
      <c r="AE8" s="262" t="e">
        <f t="shared" ca="1" si="3"/>
        <v>#REF!</v>
      </c>
      <c r="AF8" s="306" t="e" cm="1">
        <f t="array" aca="1" ref="AF8" ca="1">INDIRECT("'"&amp;$A$1&amp;"_DATA'!R"&amp;$A8&amp;"C"&amp;AF$1,FALSE)</f>
        <v>#REF!</v>
      </c>
      <c r="AG8" s="263" t="e" cm="1">
        <f t="array" aca="1" ref="AG8" ca="1">INDIRECT("'"&amp;$A$1&amp;"_DATA'!R"&amp;$A8&amp;"C"&amp;AG$1,FALSE)</f>
        <v>#REF!</v>
      </c>
      <c r="AH8" s="302" t="e" cm="1">
        <f t="array" aca="1" ref="AH8" ca="1">INDIRECT("'"&amp;$A$1&amp;"_DATA'!R"&amp;$A8&amp;"C"&amp;AH$1,FALSE)</f>
        <v>#REF!</v>
      </c>
      <c r="AI8" s="260" t="e" cm="1">
        <f t="array" aca="1" ref="AI8" ca="1">INDIRECT("'"&amp;$A$1&amp;"_DATA'!R"&amp;$A8&amp;"C"&amp;AI$1,FALSE)</f>
        <v>#REF!</v>
      </c>
      <c r="AJ8" s="261" t="e" cm="1">
        <f t="array" aca="1" ref="AJ8" ca="1">INDIRECT("'"&amp;$A$1&amp;"_DATA'!R"&amp;$A8&amp;"C"&amp;AJ$1,FALSE)</f>
        <v>#REF!</v>
      </c>
      <c r="AK8" s="306" t="e" cm="1">
        <f t="array" aca="1" ref="AK8" ca="1">INDIRECT("'"&amp;$A$1&amp;"_DATA'!R"&amp;$A8&amp;"C"&amp;AK$1,FALSE)</f>
        <v>#REF!</v>
      </c>
      <c r="AL8" s="262" t="e">
        <f t="shared" ca="1" si="4"/>
        <v>#REF!</v>
      </c>
      <c r="AM8" s="306" t="e" cm="1">
        <f t="array" aca="1" ref="AM8" ca="1">INDIRECT("'"&amp;$A$1&amp;"_DATA'!R"&amp;$A8&amp;"C"&amp;AM$1,FALSE)</f>
        <v>#REF!</v>
      </c>
      <c r="AN8" s="263" t="e" cm="1">
        <f t="array" aca="1" ref="AN8" ca="1">INDIRECT("'"&amp;$A$1&amp;"_DATA'!R"&amp;$A8&amp;"C"&amp;AN$1,FALSE)</f>
        <v>#REF!</v>
      </c>
      <c r="AO8" s="302" t="e" cm="1">
        <f t="array" aca="1" ref="AO8" ca="1">INDIRECT("'"&amp;$A$1&amp;"_DATA'!R"&amp;$A8&amp;"C"&amp;AO$1,FALSE)</f>
        <v>#REF!</v>
      </c>
      <c r="AP8" s="260" t="e" cm="1">
        <f t="array" aca="1" ref="AP8" ca="1">INDIRECT("'"&amp;$A$1&amp;"_DATA'!R"&amp;$A8&amp;"C"&amp;AP$1,FALSE)</f>
        <v>#REF!</v>
      </c>
      <c r="AQ8" s="261" t="e" cm="1">
        <f t="array" aca="1" ref="AQ8" ca="1">INDIRECT("'"&amp;$A$1&amp;"_DATA'!R"&amp;$A8&amp;"C"&amp;AQ$1,FALSE)</f>
        <v>#REF!</v>
      </c>
      <c r="AR8" s="306" t="e" cm="1">
        <f t="array" aca="1" ref="AR8" ca="1">INDIRECT("'"&amp;$A$1&amp;"_DATA'!R"&amp;$A8&amp;"C"&amp;AR$1,FALSE)</f>
        <v>#REF!</v>
      </c>
      <c r="AS8" s="262" t="e">
        <f t="shared" ca="1" si="5"/>
        <v>#REF!</v>
      </c>
      <c r="AT8" s="306" t="e" cm="1">
        <f t="array" aca="1" ref="AT8" ca="1">INDIRECT("'"&amp;$A$1&amp;"_DATA'!R"&amp;$A8&amp;"C"&amp;AT$1,FALSE)</f>
        <v>#REF!</v>
      </c>
      <c r="AU8" s="263" t="e" cm="1">
        <f t="array" aca="1" ref="AU8" ca="1">INDIRECT("'"&amp;$A$1&amp;"_DATA'!R"&amp;$A8&amp;"C"&amp;AU$1,FALSE)</f>
        <v>#REF!</v>
      </c>
      <c r="AV8" s="322" t="s">
        <v>146</v>
      </c>
      <c r="AW8" s="343" t="e">
        <f ca="1">SUMIF(AA$26:AU$26,AV6,AA28:AU28)</f>
        <v>#REF!</v>
      </c>
      <c r="AX8" s="322" t="s">
        <v>146</v>
      </c>
      <c r="AY8" s="343" t="e">
        <f ca="1">Z8+AW8</f>
        <v>#REF!</v>
      </c>
      <c r="AZ8" s="302" t="e" cm="1">
        <f t="array" aca="1" ref="AZ8" ca="1">INDIRECT("'"&amp;$A$1&amp;"_DATA'!R"&amp;$A8&amp;"C"&amp;AZ$1,FALSE)</f>
        <v>#REF!</v>
      </c>
      <c r="BA8" s="260" t="e" cm="1">
        <f t="array" aca="1" ref="BA8" ca="1">INDIRECT("'"&amp;$A$1&amp;"_DATA'!R"&amp;$A8&amp;"C"&amp;BA$1,FALSE)</f>
        <v>#REF!</v>
      </c>
      <c r="BB8" s="261" t="e" cm="1">
        <f t="array" aca="1" ref="BB8" ca="1">INDIRECT("'"&amp;$A$1&amp;"_DATA'!R"&amp;$A8&amp;"C"&amp;BB$1,FALSE)</f>
        <v>#REF!</v>
      </c>
      <c r="BC8" s="306" t="e" cm="1">
        <f t="array" aca="1" ref="BC8" ca="1">INDIRECT("'"&amp;$A$1&amp;"_DATA'!R"&amp;$A8&amp;"C"&amp;BC$1,FALSE)</f>
        <v>#REF!</v>
      </c>
      <c r="BD8" s="262" t="e">
        <f t="shared" ca="1" si="6"/>
        <v>#REF!</v>
      </c>
      <c r="BE8" s="306" t="e" cm="1">
        <f t="array" aca="1" ref="BE8" ca="1">INDIRECT("'"&amp;$A$1&amp;"_DATA'!R"&amp;$A8&amp;"C"&amp;BE$1,FALSE)</f>
        <v>#REF!</v>
      </c>
      <c r="BF8" s="263" t="e" cm="1">
        <f t="array" aca="1" ref="BF8" ca="1">INDIRECT("'"&amp;$A$1&amp;"_DATA'!R"&amp;$A8&amp;"C"&amp;BF$1,FALSE)</f>
        <v>#REF!</v>
      </c>
      <c r="BG8" s="302" t="e" cm="1">
        <f t="array" aca="1" ref="BG8" ca="1">INDIRECT("'"&amp;$A$1&amp;"_DATA'!R"&amp;$A8&amp;"C"&amp;BG$1,FALSE)</f>
        <v>#REF!</v>
      </c>
      <c r="BH8" s="260" t="e" cm="1">
        <f t="array" aca="1" ref="BH8" ca="1">INDIRECT("'"&amp;$A$1&amp;"_DATA'!R"&amp;$A8&amp;"C"&amp;BH$1,FALSE)</f>
        <v>#REF!</v>
      </c>
      <c r="BI8" s="261" t="e" cm="1">
        <f t="array" aca="1" ref="BI8" ca="1">INDIRECT("'"&amp;$A$1&amp;"_DATA'!R"&amp;$A8&amp;"C"&amp;BI$1,FALSE)</f>
        <v>#REF!</v>
      </c>
      <c r="BJ8" s="306" t="e" cm="1">
        <f t="array" aca="1" ref="BJ8" ca="1">INDIRECT("'"&amp;$A$1&amp;"_DATA'!R"&amp;$A8&amp;"C"&amp;BJ$1,FALSE)</f>
        <v>#REF!</v>
      </c>
      <c r="BK8" s="262" t="e">
        <f t="shared" ca="1" si="7"/>
        <v>#REF!</v>
      </c>
      <c r="BL8" s="306" t="e" cm="1">
        <f t="array" aca="1" ref="BL8" ca="1">INDIRECT("'"&amp;$A$1&amp;"_DATA'!R"&amp;$A8&amp;"C"&amp;BL$1,FALSE)</f>
        <v>#REF!</v>
      </c>
      <c r="BM8" s="263" t="e" cm="1">
        <f t="array" aca="1" ref="BM8" ca="1">INDIRECT("'"&amp;$A$1&amp;"_DATA'!R"&amp;$A8&amp;"C"&amp;BM$1,FALSE)</f>
        <v>#REF!</v>
      </c>
      <c r="BN8" s="302" t="e" cm="1">
        <f t="array" aca="1" ref="BN8" ca="1">INDIRECT("'"&amp;$A$1&amp;"_DATA'!R"&amp;$A8&amp;"C"&amp;BN$1,FALSE)</f>
        <v>#REF!</v>
      </c>
      <c r="BO8" s="260" t="e" cm="1">
        <f t="array" aca="1" ref="BO8" ca="1">INDIRECT("'"&amp;$A$1&amp;"_DATA'!R"&amp;$A8&amp;"C"&amp;BO$1,FALSE)</f>
        <v>#REF!</v>
      </c>
      <c r="BP8" s="261" t="e" cm="1">
        <f t="array" aca="1" ref="BP8" ca="1">INDIRECT("'"&amp;$A$1&amp;"_DATA'!R"&amp;$A8&amp;"C"&amp;BP$1,FALSE)</f>
        <v>#REF!</v>
      </c>
      <c r="BQ8" s="306" t="e" cm="1">
        <f t="array" aca="1" ref="BQ8" ca="1">INDIRECT("'"&amp;$A$1&amp;"_DATA'!R"&amp;$A8&amp;"C"&amp;BQ$1,FALSE)</f>
        <v>#REF!</v>
      </c>
      <c r="BR8" s="262" t="e">
        <f t="shared" ca="1" si="8"/>
        <v>#REF!</v>
      </c>
      <c r="BS8" s="306" t="e" cm="1">
        <f t="array" aca="1" ref="BS8" ca="1">INDIRECT("'"&amp;$A$1&amp;"_DATA'!R"&amp;$A8&amp;"C"&amp;BS$1,FALSE)</f>
        <v>#REF!</v>
      </c>
      <c r="BT8" s="263" t="e" cm="1">
        <f t="array" aca="1" ref="BT8" ca="1">INDIRECT("'"&amp;$A$1&amp;"_DATA'!R"&amp;$A8&amp;"C"&amp;BT$1,FALSE)</f>
        <v>#REF!</v>
      </c>
      <c r="BU8" s="322" t="s">
        <v>146</v>
      </c>
      <c r="BV8" s="343" t="e">
        <f ca="1">SUMIF(AZ$26:BT$26,BU6,AZ28:BT28)</f>
        <v>#REF!</v>
      </c>
      <c r="BW8" s="302" t="e" cm="1">
        <f t="array" aca="1" ref="BW8" ca="1">INDIRECT("'"&amp;$A$1&amp;"_DATA'!R"&amp;$A8&amp;"C"&amp;BW$1,FALSE)</f>
        <v>#REF!</v>
      </c>
      <c r="BX8" s="260" t="e" cm="1">
        <f t="array" aca="1" ref="BX8" ca="1">INDIRECT("'"&amp;$A$1&amp;"_DATA'!R"&amp;$A8&amp;"C"&amp;BX$1,FALSE)</f>
        <v>#REF!</v>
      </c>
      <c r="BY8" s="261" t="e" cm="1">
        <f t="array" aca="1" ref="BY8" ca="1">INDIRECT("'"&amp;$A$1&amp;"_DATA'!R"&amp;$A8&amp;"C"&amp;BY$1,FALSE)</f>
        <v>#REF!</v>
      </c>
      <c r="BZ8" s="306" t="e" cm="1">
        <f t="array" aca="1" ref="BZ8" ca="1">INDIRECT("'"&amp;$A$1&amp;"_DATA'!R"&amp;$A8&amp;"C"&amp;BZ$1,FALSE)</f>
        <v>#REF!</v>
      </c>
      <c r="CA8" s="262" t="e">
        <f t="shared" ca="1" si="9"/>
        <v>#REF!</v>
      </c>
      <c r="CB8" s="306" t="e" cm="1">
        <f t="array" aca="1" ref="CB8" ca="1">INDIRECT("'"&amp;$A$1&amp;"_DATA'!R"&amp;$A8&amp;"C"&amp;CB$1,FALSE)</f>
        <v>#REF!</v>
      </c>
      <c r="CC8" s="263" t="e" cm="1">
        <f t="array" aca="1" ref="CC8" ca="1">INDIRECT("'"&amp;$A$1&amp;"_DATA'!R"&amp;$A8&amp;"C"&amp;CC$1,FALSE)</f>
        <v>#REF!</v>
      </c>
      <c r="CD8" s="302" t="e" cm="1">
        <f t="array" aca="1" ref="CD8" ca="1">INDIRECT("'"&amp;$A$1&amp;"_DATA'!R"&amp;$A8&amp;"C"&amp;CD$1,FALSE)</f>
        <v>#REF!</v>
      </c>
      <c r="CE8" s="260" t="e" cm="1">
        <f t="array" aca="1" ref="CE8" ca="1">INDIRECT("'"&amp;$A$1&amp;"_DATA'!R"&amp;$A8&amp;"C"&amp;CE$1,FALSE)</f>
        <v>#REF!</v>
      </c>
      <c r="CF8" s="261" t="e" cm="1">
        <f t="array" aca="1" ref="CF8" ca="1">INDIRECT("'"&amp;$A$1&amp;"_DATA'!R"&amp;$A8&amp;"C"&amp;CF$1,FALSE)</f>
        <v>#REF!</v>
      </c>
      <c r="CG8" s="306" t="e" cm="1">
        <f t="array" aca="1" ref="CG8" ca="1">INDIRECT("'"&amp;$A$1&amp;"_DATA'!R"&amp;$A8&amp;"C"&amp;CG$1,FALSE)</f>
        <v>#REF!</v>
      </c>
      <c r="CH8" s="262" t="e">
        <f t="shared" ca="1" si="10"/>
        <v>#REF!</v>
      </c>
      <c r="CI8" s="306" t="e" cm="1">
        <f t="array" aca="1" ref="CI8" ca="1">INDIRECT("'"&amp;$A$1&amp;"_DATA'!R"&amp;$A8&amp;"C"&amp;CI$1,FALSE)</f>
        <v>#REF!</v>
      </c>
      <c r="CJ8" s="263" t="e" cm="1">
        <f t="array" aca="1" ref="CJ8" ca="1">INDIRECT("'"&amp;$A$1&amp;"_DATA'!R"&amp;$A8&amp;"C"&amp;CJ$1,FALSE)</f>
        <v>#REF!</v>
      </c>
      <c r="CK8" s="302" t="e" cm="1">
        <f t="array" aca="1" ref="CK8" ca="1">INDIRECT("'"&amp;$A$1&amp;"_DATA'!R"&amp;$A8&amp;"C"&amp;CK$1,FALSE)</f>
        <v>#REF!</v>
      </c>
      <c r="CL8" s="260" t="e" cm="1">
        <f t="array" aca="1" ref="CL8" ca="1">INDIRECT("'"&amp;$A$1&amp;"_DATA'!R"&amp;$A8&amp;"C"&amp;CL$1,FALSE)</f>
        <v>#REF!</v>
      </c>
      <c r="CM8" s="261" t="e" cm="1">
        <f t="array" aca="1" ref="CM8" ca="1">INDIRECT("'"&amp;$A$1&amp;"_DATA'!R"&amp;$A8&amp;"C"&amp;CM$1,FALSE)</f>
        <v>#REF!</v>
      </c>
      <c r="CN8" s="306" t="e" cm="1">
        <f t="array" aca="1" ref="CN8" ca="1">INDIRECT("'"&amp;$A$1&amp;"_DATA'!R"&amp;$A8&amp;"C"&amp;CN$1,FALSE)</f>
        <v>#REF!</v>
      </c>
      <c r="CO8" s="262" t="e">
        <f t="shared" ca="1" si="11"/>
        <v>#REF!</v>
      </c>
      <c r="CP8" s="306" t="e" cm="1">
        <f t="array" aca="1" ref="CP8" ca="1">INDIRECT("'"&amp;$A$1&amp;"_DATA'!R"&amp;$A8&amp;"C"&amp;CP$1,FALSE)</f>
        <v>#REF!</v>
      </c>
      <c r="CQ8" s="263" t="e" cm="1">
        <f t="array" aca="1" ref="CQ8" ca="1">INDIRECT("'"&amp;$A$1&amp;"_DATA'!R"&amp;$A8&amp;"C"&amp;CQ$1,FALSE)</f>
        <v>#REF!</v>
      </c>
      <c r="CR8" s="322" t="s">
        <v>146</v>
      </c>
      <c r="CS8" s="343" t="e">
        <f ca="1">SUMIF(BW$26:CQ$26,CR6,BW28:CQ28)</f>
        <v>#REF!</v>
      </c>
      <c r="CT8" s="322" t="s">
        <v>146</v>
      </c>
      <c r="CU8" s="343" t="e">
        <f ca="1">BV8+CS8</f>
        <v>#REF!</v>
      </c>
      <c r="CV8" s="322" t="s">
        <v>146</v>
      </c>
      <c r="CW8" s="343" t="e">
        <f ca="1">AY8+CU8</f>
        <v>#REF!</v>
      </c>
      <c r="CX8" s="240"/>
    </row>
    <row r="9" spans="1:102" ht="16.5" x14ac:dyDescent="0.15">
      <c r="A9" s="433">
        <v>7</v>
      </c>
      <c r="B9" s="2001"/>
      <c r="C9" s="259" t="s">
        <v>36</v>
      </c>
      <c r="D9" s="302" t="e" cm="1">
        <f t="array" aca="1" ref="D9" ca="1">INDIRECT("'"&amp;$A$1&amp;"_DATA'!R"&amp;$A9&amp;"C"&amp;D$1,FALSE)</f>
        <v>#REF!</v>
      </c>
      <c r="E9" s="260" t="e" cm="1">
        <f t="array" aca="1" ref="E9" ca="1">INDIRECT("'"&amp;$A$1&amp;"_DATA'!R"&amp;$A9&amp;"C"&amp;E$1,FALSE)</f>
        <v>#REF!</v>
      </c>
      <c r="F9" s="261" t="e" cm="1">
        <f t="array" aca="1" ref="F9" ca="1">INDIRECT("'"&amp;$A$1&amp;"_DATA'!R"&amp;$A9&amp;"C"&amp;F$1,FALSE)</f>
        <v>#REF!</v>
      </c>
      <c r="G9" s="306" t="e" cm="1">
        <f t="array" aca="1" ref="G9" ca="1">INDIRECT("'"&amp;$A$1&amp;"_DATA'!R"&amp;$A9&amp;"C"&amp;G$1,FALSE)</f>
        <v>#REF!</v>
      </c>
      <c r="H9" s="262" t="e">
        <f t="shared" ca="1" si="0"/>
        <v>#REF!</v>
      </c>
      <c r="I9" s="306" t="e" cm="1">
        <f t="array" aca="1" ref="I9" ca="1">INDIRECT("'"&amp;$A$1&amp;"_DATA'!R"&amp;$A9&amp;"C"&amp;I$1,FALSE)</f>
        <v>#REF!</v>
      </c>
      <c r="J9" s="263" t="e" cm="1">
        <f t="array" aca="1" ref="J9" ca="1">INDIRECT("'"&amp;$A$1&amp;"_DATA'!R"&amp;$A9&amp;"C"&amp;J$1,FALSE)</f>
        <v>#REF!</v>
      </c>
      <c r="K9" s="302" t="e" cm="1">
        <f t="array" aca="1" ref="K9" ca="1">INDIRECT("'"&amp;$A$1&amp;"_DATA'!R"&amp;$A9&amp;"C"&amp;K$1,FALSE)</f>
        <v>#REF!</v>
      </c>
      <c r="L9" s="260" t="e" cm="1">
        <f t="array" aca="1" ref="L9" ca="1">INDIRECT("'"&amp;$A$1&amp;"_DATA'!R"&amp;$A9&amp;"C"&amp;L$1,FALSE)</f>
        <v>#REF!</v>
      </c>
      <c r="M9" s="261" t="e" cm="1">
        <f t="array" aca="1" ref="M9" ca="1">INDIRECT("'"&amp;$A$1&amp;"_DATA'!R"&amp;$A9&amp;"C"&amp;M$1,FALSE)</f>
        <v>#REF!</v>
      </c>
      <c r="N9" s="306" t="e" cm="1">
        <f t="array" aca="1" ref="N9" ca="1">INDIRECT("'"&amp;$A$1&amp;"_DATA'!R"&amp;$A9&amp;"C"&amp;N$1,FALSE)</f>
        <v>#REF!</v>
      </c>
      <c r="O9" s="262" t="e">
        <f t="shared" ca="1" si="1"/>
        <v>#REF!</v>
      </c>
      <c r="P9" s="306" t="e" cm="1">
        <f t="array" aca="1" ref="P9" ca="1">INDIRECT("'"&amp;$A$1&amp;"_DATA'!R"&amp;$A9&amp;"C"&amp;P$1,FALSE)</f>
        <v>#REF!</v>
      </c>
      <c r="Q9" s="263" t="e" cm="1">
        <f t="array" aca="1" ref="Q9" ca="1">INDIRECT("'"&amp;$A$1&amp;"_DATA'!R"&amp;$A9&amp;"C"&amp;Q$1,FALSE)</f>
        <v>#REF!</v>
      </c>
      <c r="R9" s="302" t="e" cm="1">
        <f t="array" aca="1" ref="R9" ca="1">INDIRECT("'"&amp;$A$1&amp;"_DATA'!R"&amp;$A9&amp;"C"&amp;R$1,FALSE)</f>
        <v>#REF!</v>
      </c>
      <c r="S9" s="260" t="e" cm="1">
        <f t="array" aca="1" ref="S9" ca="1">INDIRECT("'"&amp;$A$1&amp;"_DATA'!R"&amp;$A9&amp;"C"&amp;S$1,FALSE)</f>
        <v>#REF!</v>
      </c>
      <c r="T9" s="261" t="e" cm="1">
        <f t="array" aca="1" ref="T9" ca="1">INDIRECT("'"&amp;$A$1&amp;"_DATA'!R"&amp;$A9&amp;"C"&amp;T$1,FALSE)</f>
        <v>#REF!</v>
      </c>
      <c r="U9" s="306" t="e" cm="1">
        <f t="array" aca="1" ref="U9" ca="1">INDIRECT("'"&amp;$A$1&amp;"_DATA'!R"&amp;$A9&amp;"C"&amp;U$1,FALSE)</f>
        <v>#REF!</v>
      </c>
      <c r="V9" s="262" t="e">
        <f t="shared" ca="1" si="2"/>
        <v>#REF!</v>
      </c>
      <c r="W9" s="306" t="e" cm="1">
        <f t="array" aca="1" ref="W9" ca="1">INDIRECT("'"&amp;$A$1&amp;"_DATA'!R"&amp;$A9&amp;"C"&amp;W$1,FALSE)</f>
        <v>#REF!</v>
      </c>
      <c r="X9" s="263" t="e" cm="1">
        <f t="array" aca="1" ref="X9" ca="1">INDIRECT("'"&amp;$A$1&amp;"_DATA'!R"&amp;$A9&amp;"C"&amp;X$1,FALSE)</f>
        <v>#REF!</v>
      </c>
      <c r="Y9" s="323" t="s">
        <v>143</v>
      </c>
      <c r="Z9" s="710" t="e">
        <f ca="1">ROUNDDOWN(Z8/Z7,4)</f>
        <v>#REF!</v>
      </c>
      <c r="AA9" s="302" t="e" cm="1">
        <f t="array" aca="1" ref="AA9" ca="1">INDIRECT("'"&amp;$A$1&amp;"_DATA'!R"&amp;$A9&amp;"C"&amp;AA$1,FALSE)</f>
        <v>#REF!</v>
      </c>
      <c r="AB9" s="260" t="e" cm="1">
        <f t="array" aca="1" ref="AB9" ca="1">INDIRECT("'"&amp;$A$1&amp;"_DATA'!R"&amp;$A9&amp;"C"&amp;AB$1,FALSE)</f>
        <v>#REF!</v>
      </c>
      <c r="AC9" s="261" t="e" cm="1">
        <f t="array" aca="1" ref="AC9" ca="1">INDIRECT("'"&amp;$A$1&amp;"_DATA'!R"&amp;$A9&amp;"C"&amp;AC$1,FALSE)</f>
        <v>#REF!</v>
      </c>
      <c r="AD9" s="306" t="e" cm="1">
        <f t="array" aca="1" ref="AD9" ca="1">INDIRECT("'"&amp;$A$1&amp;"_DATA'!R"&amp;$A9&amp;"C"&amp;AD$1,FALSE)</f>
        <v>#REF!</v>
      </c>
      <c r="AE9" s="262" t="e">
        <f t="shared" ca="1" si="3"/>
        <v>#REF!</v>
      </c>
      <c r="AF9" s="306" t="e" cm="1">
        <f t="array" aca="1" ref="AF9" ca="1">INDIRECT("'"&amp;$A$1&amp;"_DATA'!R"&amp;$A9&amp;"C"&amp;AF$1,FALSE)</f>
        <v>#REF!</v>
      </c>
      <c r="AG9" s="263" t="e" cm="1">
        <f t="array" aca="1" ref="AG9" ca="1">INDIRECT("'"&amp;$A$1&amp;"_DATA'!R"&amp;$A9&amp;"C"&amp;AG$1,FALSE)</f>
        <v>#REF!</v>
      </c>
      <c r="AH9" s="302" t="e" cm="1">
        <f t="array" aca="1" ref="AH9" ca="1">INDIRECT("'"&amp;$A$1&amp;"_DATA'!R"&amp;$A9&amp;"C"&amp;AH$1,FALSE)</f>
        <v>#REF!</v>
      </c>
      <c r="AI9" s="260" t="e" cm="1">
        <f t="array" aca="1" ref="AI9" ca="1">INDIRECT("'"&amp;$A$1&amp;"_DATA'!R"&amp;$A9&amp;"C"&amp;AI$1,FALSE)</f>
        <v>#REF!</v>
      </c>
      <c r="AJ9" s="261" t="e" cm="1">
        <f t="array" aca="1" ref="AJ9" ca="1">INDIRECT("'"&amp;$A$1&amp;"_DATA'!R"&amp;$A9&amp;"C"&amp;AJ$1,FALSE)</f>
        <v>#REF!</v>
      </c>
      <c r="AK9" s="306" t="e" cm="1">
        <f t="array" aca="1" ref="AK9" ca="1">INDIRECT("'"&amp;$A$1&amp;"_DATA'!R"&amp;$A9&amp;"C"&amp;AK$1,FALSE)</f>
        <v>#REF!</v>
      </c>
      <c r="AL9" s="262" t="e">
        <f t="shared" ca="1" si="4"/>
        <v>#REF!</v>
      </c>
      <c r="AM9" s="306" t="e" cm="1">
        <f t="array" aca="1" ref="AM9" ca="1">INDIRECT("'"&amp;$A$1&amp;"_DATA'!R"&amp;$A9&amp;"C"&amp;AM$1,FALSE)</f>
        <v>#REF!</v>
      </c>
      <c r="AN9" s="263" t="e" cm="1">
        <f t="array" aca="1" ref="AN9" ca="1">INDIRECT("'"&amp;$A$1&amp;"_DATA'!R"&amp;$A9&amp;"C"&amp;AN$1,FALSE)</f>
        <v>#REF!</v>
      </c>
      <c r="AO9" s="302" t="e" cm="1">
        <f t="array" aca="1" ref="AO9" ca="1">INDIRECT("'"&amp;$A$1&amp;"_DATA'!R"&amp;$A9&amp;"C"&amp;AO$1,FALSE)</f>
        <v>#REF!</v>
      </c>
      <c r="AP9" s="260" t="e" cm="1">
        <f t="array" aca="1" ref="AP9" ca="1">INDIRECT("'"&amp;$A$1&amp;"_DATA'!R"&amp;$A9&amp;"C"&amp;AP$1,FALSE)</f>
        <v>#REF!</v>
      </c>
      <c r="AQ9" s="261" t="e" cm="1">
        <f t="array" aca="1" ref="AQ9" ca="1">INDIRECT("'"&amp;$A$1&amp;"_DATA'!R"&amp;$A9&amp;"C"&amp;AQ$1,FALSE)</f>
        <v>#REF!</v>
      </c>
      <c r="AR9" s="306" t="e" cm="1">
        <f t="array" aca="1" ref="AR9" ca="1">INDIRECT("'"&amp;$A$1&amp;"_DATA'!R"&amp;$A9&amp;"C"&amp;AR$1,FALSE)</f>
        <v>#REF!</v>
      </c>
      <c r="AS9" s="262" t="e">
        <f t="shared" ca="1" si="5"/>
        <v>#REF!</v>
      </c>
      <c r="AT9" s="306" t="e" cm="1">
        <f t="array" aca="1" ref="AT9" ca="1">INDIRECT("'"&amp;$A$1&amp;"_DATA'!R"&amp;$A9&amp;"C"&amp;AT$1,FALSE)</f>
        <v>#REF!</v>
      </c>
      <c r="AU9" s="263" t="e" cm="1">
        <f t="array" aca="1" ref="AU9" ca="1">INDIRECT("'"&amp;$A$1&amp;"_DATA'!R"&amp;$A9&amp;"C"&amp;AU$1,FALSE)</f>
        <v>#REF!</v>
      </c>
      <c r="AV9" s="323" t="s">
        <v>143</v>
      </c>
      <c r="AW9" s="710" t="e">
        <f ca="1">ROUNDDOWN(AW8/AW7,4)</f>
        <v>#REF!</v>
      </c>
      <c r="AX9" s="323" t="s">
        <v>143</v>
      </c>
      <c r="AY9" s="710" t="e">
        <f ca="1">ROUNDDOWN(AY8/AY7,4)</f>
        <v>#REF!</v>
      </c>
      <c r="AZ9" s="302" t="e" cm="1">
        <f t="array" aca="1" ref="AZ9" ca="1">INDIRECT("'"&amp;$A$1&amp;"_DATA'!R"&amp;$A9&amp;"C"&amp;AZ$1,FALSE)</f>
        <v>#REF!</v>
      </c>
      <c r="BA9" s="260" t="e" cm="1">
        <f t="array" aca="1" ref="BA9" ca="1">INDIRECT("'"&amp;$A$1&amp;"_DATA'!R"&amp;$A9&amp;"C"&amp;BA$1,FALSE)</f>
        <v>#REF!</v>
      </c>
      <c r="BB9" s="261" t="e" cm="1">
        <f t="array" aca="1" ref="BB9" ca="1">INDIRECT("'"&amp;$A$1&amp;"_DATA'!R"&amp;$A9&amp;"C"&amp;BB$1,FALSE)</f>
        <v>#REF!</v>
      </c>
      <c r="BC9" s="306" t="e" cm="1">
        <f t="array" aca="1" ref="BC9" ca="1">INDIRECT("'"&amp;$A$1&amp;"_DATA'!R"&amp;$A9&amp;"C"&amp;BC$1,FALSE)</f>
        <v>#REF!</v>
      </c>
      <c r="BD9" s="262" t="e">
        <f t="shared" ca="1" si="6"/>
        <v>#REF!</v>
      </c>
      <c r="BE9" s="306" t="e" cm="1">
        <f t="array" aca="1" ref="BE9" ca="1">INDIRECT("'"&amp;$A$1&amp;"_DATA'!R"&amp;$A9&amp;"C"&amp;BE$1,FALSE)</f>
        <v>#REF!</v>
      </c>
      <c r="BF9" s="263" t="e" cm="1">
        <f t="array" aca="1" ref="BF9" ca="1">INDIRECT("'"&amp;$A$1&amp;"_DATA'!R"&amp;$A9&amp;"C"&amp;BF$1,FALSE)</f>
        <v>#REF!</v>
      </c>
      <c r="BG9" s="302" t="e" cm="1">
        <f t="array" aca="1" ref="BG9" ca="1">INDIRECT("'"&amp;$A$1&amp;"_DATA'!R"&amp;$A9&amp;"C"&amp;BG$1,FALSE)</f>
        <v>#REF!</v>
      </c>
      <c r="BH9" s="260" t="e" cm="1">
        <f t="array" aca="1" ref="BH9" ca="1">INDIRECT("'"&amp;$A$1&amp;"_DATA'!R"&amp;$A9&amp;"C"&amp;BH$1,FALSE)</f>
        <v>#REF!</v>
      </c>
      <c r="BI9" s="261" t="e" cm="1">
        <f t="array" aca="1" ref="BI9" ca="1">INDIRECT("'"&amp;$A$1&amp;"_DATA'!R"&amp;$A9&amp;"C"&amp;BI$1,FALSE)</f>
        <v>#REF!</v>
      </c>
      <c r="BJ9" s="306" t="e" cm="1">
        <f t="array" aca="1" ref="BJ9" ca="1">INDIRECT("'"&amp;$A$1&amp;"_DATA'!R"&amp;$A9&amp;"C"&amp;BJ$1,FALSE)</f>
        <v>#REF!</v>
      </c>
      <c r="BK9" s="262" t="e">
        <f t="shared" ca="1" si="7"/>
        <v>#REF!</v>
      </c>
      <c r="BL9" s="306" t="e" cm="1">
        <f t="array" aca="1" ref="BL9" ca="1">INDIRECT("'"&amp;$A$1&amp;"_DATA'!R"&amp;$A9&amp;"C"&amp;BL$1,FALSE)</f>
        <v>#REF!</v>
      </c>
      <c r="BM9" s="263" t="e" cm="1">
        <f t="array" aca="1" ref="BM9" ca="1">INDIRECT("'"&amp;$A$1&amp;"_DATA'!R"&amp;$A9&amp;"C"&amp;BM$1,FALSE)</f>
        <v>#REF!</v>
      </c>
      <c r="BN9" s="302" t="e" cm="1">
        <f t="array" aca="1" ref="BN9" ca="1">INDIRECT("'"&amp;$A$1&amp;"_DATA'!R"&amp;$A9&amp;"C"&amp;BN$1,FALSE)</f>
        <v>#REF!</v>
      </c>
      <c r="BO9" s="260" t="e" cm="1">
        <f t="array" aca="1" ref="BO9" ca="1">INDIRECT("'"&amp;$A$1&amp;"_DATA'!R"&amp;$A9&amp;"C"&amp;BO$1,FALSE)</f>
        <v>#REF!</v>
      </c>
      <c r="BP9" s="261" t="e" cm="1">
        <f t="array" aca="1" ref="BP9" ca="1">INDIRECT("'"&amp;$A$1&amp;"_DATA'!R"&amp;$A9&amp;"C"&amp;BP$1,FALSE)</f>
        <v>#REF!</v>
      </c>
      <c r="BQ9" s="306" t="e" cm="1">
        <f t="array" aca="1" ref="BQ9" ca="1">INDIRECT("'"&amp;$A$1&amp;"_DATA'!R"&amp;$A9&amp;"C"&amp;BQ$1,FALSE)</f>
        <v>#REF!</v>
      </c>
      <c r="BR9" s="262" t="e">
        <f t="shared" ca="1" si="8"/>
        <v>#REF!</v>
      </c>
      <c r="BS9" s="306" t="e" cm="1">
        <f t="array" aca="1" ref="BS9" ca="1">INDIRECT("'"&amp;$A$1&amp;"_DATA'!R"&amp;$A9&amp;"C"&amp;BS$1,FALSE)</f>
        <v>#REF!</v>
      </c>
      <c r="BT9" s="263" t="e" cm="1">
        <f t="array" aca="1" ref="BT9" ca="1">INDIRECT("'"&amp;$A$1&amp;"_DATA'!R"&amp;$A9&amp;"C"&amp;BT$1,FALSE)</f>
        <v>#REF!</v>
      </c>
      <c r="BU9" s="323" t="s">
        <v>143</v>
      </c>
      <c r="BV9" s="710" t="e">
        <f ca="1">ROUNDDOWN(BV8/BV7,4)</f>
        <v>#REF!</v>
      </c>
      <c r="BW9" s="302" t="e" cm="1">
        <f t="array" aca="1" ref="BW9" ca="1">INDIRECT("'"&amp;$A$1&amp;"_DATA'!R"&amp;$A9&amp;"C"&amp;BW$1,FALSE)</f>
        <v>#REF!</v>
      </c>
      <c r="BX9" s="260" t="e" cm="1">
        <f t="array" aca="1" ref="BX9" ca="1">INDIRECT("'"&amp;$A$1&amp;"_DATA'!R"&amp;$A9&amp;"C"&amp;BX$1,FALSE)</f>
        <v>#REF!</v>
      </c>
      <c r="BY9" s="261" t="e" cm="1">
        <f t="array" aca="1" ref="BY9" ca="1">INDIRECT("'"&amp;$A$1&amp;"_DATA'!R"&amp;$A9&amp;"C"&amp;BY$1,FALSE)</f>
        <v>#REF!</v>
      </c>
      <c r="BZ9" s="306" t="e" cm="1">
        <f t="array" aca="1" ref="BZ9" ca="1">INDIRECT("'"&amp;$A$1&amp;"_DATA'!R"&amp;$A9&amp;"C"&amp;BZ$1,FALSE)</f>
        <v>#REF!</v>
      </c>
      <c r="CA9" s="262" t="e">
        <f t="shared" ca="1" si="9"/>
        <v>#REF!</v>
      </c>
      <c r="CB9" s="306" t="e" cm="1">
        <f t="array" aca="1" ref="CB9" ca="1">INDIRECT("'"&amp;$A$1&amp;"_DATA'!R"&amp;$A9&amp;"C"&amp;CB$1,FALSE)</f>
        <v>#REF!</v>
      </c>
      <c r="CC9" s="263" t="e" cm="1">
        <f t="array" aca="1" ref="CC9" ca="1">INDIRECT("'"&amp;$A$1&amp;"_DATA'!R"&amp;$A9&amp;"C"&amp;CC$1,FALSE)</f>
        <v>#REF!</v>
      </c>
      <c r="CD9" s="302" t="e" cm="1">
        <f t="array" aca="1" ref="CD9" ca="1">INDIRECT("'"&amp;$A$1&amp;"_DATA'!R"&amp;$A9&amp;"C"&amp;CD$1,FALSE)</f>
        <v>#REF!</v>
      </c>
      <c r="CE9" s="260" t="e" cm="1">
        <f t="array" aca="1" ref="CE9" ca="1">INDIRECT("'"&amp;$A$1&amp;"_DATA'!R"&amp;$A9&amp;"C"&amp;CE$1,FALSE)</f>
        <v>#REF!</v>
      </c>
      <c r="CF9" s="261" t="e" cm="1">
        <f t="array" aca="1" ref="CF9" ca="1">INDIRECT("'"&amp;$A$1&amp;"_DATA'!R"&amp;$A9&amp;"C"&amp;CF$1,FALSE)</f>
        <v>#REF!</v>
      </c>
      <c r="CG9" s="306" t="e" cm="1">
        <f t="array" aca="1" ref="CG9" ca="1">INDIRECT("'"&amp;$A$1&amp;"_DATA'!R"&amp;$A9&amp;"C"&amp;CG$1,FALSE)</f>
        <v>#REF!</v>
      </c>
      <c r="CH9" s="262" t="e">
        <f t="shared" ca="1" si="10"/>
        <v>#REF!</v>
      </c>
      <c r="CI9" s="306" t="e" cm="1">
        <f t="array" aca="1" ref="CI9" ca="1">INDIRECT("'"&amp;$A$1&amp;"_DATA'!R"&amp;$A9&amp;"C"&amp;CI$1,FALSE)</f>
        <v>#REF!</v>
      </c>
      <c r="CJ9" s="263" t="e" cm="1">
        <f t="array" aca="1" ref="CJ9" ca="1">INDIRECT("'"&amp;$A$1&amp;"_DATA'!R"&amp;$A9&amp;"C"&amp;CJ$1,FALSE)</f>
        <v>#REF!</v>
      </c>
      <c r="CK9" s="302" t="e" cm="1">
        <f t="array" aca="1" ref="CK9" ca="1">INDIRECT("'"&amp;$A$1&amp;"_DATA'!R"&amp;$A9&amp;"C"&amp;CK$1,FALSE)</f>
        <v>#REF!</v>
      </c>
      <c r="CL9" s="260" t="e" cm="1">
        <f t="array" aca="1" ref="CL9" ca="1">INDIRECT("'"&amp;$A$1&amp;"_DATA'!R"&amp;$A9&amp;"C"&amp;CL$1,FALSE)</f>
        <v>#REF!</v>
      </c>
      <c r="CM9" s="261" t="e" cm="1">
        <f t="array" aca="1" ref="CM9" ca="1">INDIRECT("'"&amp;$A$1&amp;"_DATA'!R"&amp;$A9&amp;"C"&amp;CM$1,FALSE)</f>
        <v>#REF!</v>
      </c>
      <c r="CN9" s="306" t="e" cm="1">
        <f t="array" aca="1" ref="CN9" ca="1">INDIRECT("'"&amp;$A$1&amp;"_DATA'!R"&amp;$A9&amp;"C"&amp;CN$1,FALSE)</f>
        <v>#REF!</v>
      </c>
      <c r="CO9" s="262" t="e">
        <f t="shared" ca="1" si="11"/>
        <v>#REF!</v>
      </c>
      <c r="CP9" s="306" t="e" cm="1">
        <f t="array" aca="1" ref="CP9" ca="1">INDIRECT("'"&amp;$A$1&amp;"_DATA'!R"&amp;$A9&amp;"C"&amp;CP$1,FALSE)</f>
        <v>#REF!</v>
      </c>
      <c r="CQ9" s="263" t="e" cm="1">
        <f t="array" aca="1" ref="CQ9" ca="1">INDIRECT("'"&amp;$A$1&amp;"_DATA'!R"&amp;$A9&amp;"C"&amp;CQ$1,FALSE)</f>
        <v>#REF!</v>
      </c>
      <c r="CR9" s="323" t="s">
        <v>143</v>
      </c>
      <c r="CS9" s="710" t="e">
        <f ca="1">ROUNDDOWN(CS8/CS7,4)</f>
        <v>#REF!</v>
      </c>
      <c r="CT9" s="323" t="s">
        <v>143</v>
      </c>
      <c r="CU9" s="710" t="e">
        <f ca="1">ROUNDDOWN(CU8/CU7,4)</f>
        <v>#REF!</v>
      </c>
      <c r="CV9" s="323" t="s">
        <v>143</v>
      </c>
      <c r="CW9" s="710" t="e">
        <f ca="1">ROUNDDOWN(CW8/CW7,4)</f>
        <v>#REF!</v>
      </c>
      <c r="CX9" s="240"/>
    </row>
    <row r="10" spans="1:102" ht="16.5" x14ac:dyDescent="0.15">
      <c r="A10" s="433">
        <v>8</v>
      </c>
      <c r="B10" s="2001"/>
      <c r="C10" s="259" t="s">
        <v>37</v>
      </c>
      <c r="D10" s="302" t="e" cm="1">
        <f t="array" aca="1" ref="D10" ca="1">INDIRECT("'"&amp;$A$1&amp;"_DATA'!R"&amp;$A10&amp;"C"&amp;D$1,FALSE)</f>
        <v>#REF!</v>
      </c>
      <c r="E10" s="260" t="e" cm="1">
        <f t="array" aca="1" ref="E10" ca="1">INDIRECT("'"&amp;$A$1&amp;"_DATA'!R"&amp;$A10&amp;"C"&amp;E$1,FALSE)</f>
        <v>#REF!</v>
      </c>
      <c r="F10" s="261" t="e" cm="1">
        <f t="array" aca="1" ref="F10" ca="1">INDIRECT("'"&amp;$A$1&amp;"_DATA'!R"&amp;$A10&amp;"C"&amp;F$1,FALSE)</f>
        <v>#REF!</v>
      </c>
      <c r="G10" s="306" t="e" cm="1">
        <f t="array" aca="1" ref="G10" ca="1">INDIRECT("'"&amp;$A$1&amp;"_DATA'!R"&amp;$A10&amp;"C"&amp;G$1,FALSE)</f>
        <v>#REF!</v>
      </c>
      <c r="H10" s="262" t="e">
        <f t="shared" ca="1" si="0"/>
        <v>#REF!</v>
      </c>
      <c r="I10" s="306" t="e" cm="1">
        <f t="array" aca="1" ref="I10" ca="1">INDIRECT("'"&amp;$A$1&amp;"_DATA'!R"&amp;$A10&amp;"C"&amp;I$1,FALSE)</f>
        <v>#REF!</v>
      </c>
      <c r="J10" s="263" t="e" cm="1">
        <f t="array" aca="1" ref="J10" ca="1">INDIRECT("'"&amp;$A$1&amp;"_DATA'!R"&amp;$A10&amp;"C"&amp;J$1,FALSE)</f>
        <v>#REF!</v>
      </c>
      <c r="K10" s="302" t="e" cm="1">
        <f t="array" aca="1" ref="K10" ca="1">INDIRECT("'"&amp;$A$1&amp;"_DATA'!R"&amp;$A10&amp;"C"&amp;K$1,FALSE)</f>
        <v>#REF!</v>
      </c>
      <c r="L10" s="260" t="e" cm="1">
        <f t="array" aca="1" ref="L10" ca="1">INDIRECT("'"&amp;$A$1&amp;"_DATA'!R"&amp;$A10&amp;"C"&amp;L$1,FALSE)</f>
        <v>#REF!</v>
      </c>
      <c r="M10" s="261" t="e" cm="1">
        <f t="array" aca="1" ref="M10" ca="1">INDIRECT("'"&amp;$A$1&amp;"_DATA'!R"&amp;$A10&amp;"C"&amp;M$1,FALSE)</f>
        <v>#REF!</v>
      </c>
      <c r="N10" s="306" t="e" cm="1">
        <f t="array" aca="1" ref="N10" ca="1">INDIRECT("'"&amp;$A$1&amp;"_DATA'!R"&amp;$A10&amp;"C"&amp;N$1,FALSE)</f>
        <v>#REF!</v>
      </c>
      <c r="O10" s="262" t="e">
        <f t="shared" ca="1" si="1"/>
        <v>#REF!</v>
      </c>
      <c r="P10" s="306" t="e" cm="1">
        <f t="array" aca="1" ref="P10" ca="1">INDIRECT("'"&amp;$A$1&amp;"_DATA'!R"&amp;$A10&amp;"C"&amp;P$1,FALSE)</f>
        <v>#REF!</v>
      </c>
      <c r="Q10" s="263" t="e" cm="1">
        <f t="array" aca="1" ref="Q10" ca="1">INDIRECT("'"&amp;$A$1&amp;"_DATA'!R"&amp;$A10&amp;"C"&amp;Q$1,FALSE)</f>
        <v>#REF!</v>
      </c>
      <c r="R10" s="302" t="e" cm="1">
        <f t="array" aca="1" ref="R10" ca="1">INDIRECT("'"&amp;$A$1&amp;"_DATA'!R"&amp;$A10&amp;"C"&amp;R$1,FALSE)</f>
        <v>#REF!</v>
      </c>
      <c r="S10" s="260" t="e" cm="1">
        <f t="array" aca="1" ref="S10" ca="1">INDIRECT("'"&amp;$A$1&amp;"_DATA'!R"&amp;$A10&amp;"C"&amp;S$1,FALSE)</f>
        <v>#REF!</v>
      </c>
      <c r="T10" s="261" t="e" cm="1">
        <f t="array" aca="1" ref="T10" ca="1">INDIRECT("'"&amp;$A$1&amp;"_DATA'!R"&amp;$A10&amp;"C"&amp;T$1,FALSE)</f>
        <v>#REF!</v>
      </c>
      <c r="U10" s="306" t="e" cm="1">
        <f t="array" aca="1" ref="U10" ca="1">INDIRECT("'"&amp;$A$1&amp;"_DATA'!R"&amp;$A10&amp;"C"&amp;U$1,FALSE)</f>
        <v>#REF!</v>
      </c>
      <c r="V10" s="262" t="e">
        <f t="shared" ca="1" si="2"/>
        <v>#REF!</v>
      </c>
      <c r="W10" s="306" t="e" cm="1">
        <f t="array" aca="1" ref="W10" ca="1">INDIRECT("'"&amp;$A$1&amp;"_DATA'!R"&amp;$A10&amp;"C"&amp;W$1,FALSE)</f>
        <v>#REF!</v>
      </c>
      <c r="X10" s="263" t="e" cm="1">
        <f t="array" aca="1" ref="X10" ca="1">INDIRECT("'"&amp;$A$1&amp;"_DATA'!R"&amp;$A10&amp;"C"&amp;X$1,FALSE)</f>
        <v>#REF!</v>
      </c>
      <c r="Y10" s="383"/>
      <c r="Z10" s="404"/>
      <c r="AA10" s="302" t="e" cm="1">
        <f t="array" aca="1" ref="AA10" ca="1">INDIRECT("'"&amp;$A$1&amp;"_DATA'!R"&amp;$A10&amp;"C"&amp;AA$1,FALSE)</f>
        <v>#REF!</v>
      </c>
      <c r="AB10" s="260" t="e" cm="1">
        <f t="array" aca="1" ref="AB10" ca="1">INDIRECT("'"&amp;$A$1&amp;"_DATA'!R"&amp;$A10&amp;"C"&amp;AB$1,FALSE)</f>
        <v>#REF!</v>
      </c>
      <c r="AC10" s="261" t="e" cm="1">
        <f t="array" aca="1" ref="AC10" ca="1">INDIRECT("'"&amp;$A$1&amp;"_DATA'!R"&amp;$A10&amp;"C"&amp;AC$1,FALSE)</f>
        <v>#REF!</v>
      </c>
      <c r="AD10" s="306" t="e" cm="1">
        <f t="array" aca="1" ref="AD10" ca="1">INDIRECT("'"&amp;$A$1&amp;"_DATA'!R"&amp;$A10&amp;"C"&amp;AD$1,FALSE)</f>
        <v>#REF!</v>
      </c>
      <c r="AE10" s="262" t="e">
        <f t="shared" ca="1" si="3"/>
        <v>#REF!</v>
      </c>
      <c r="AF10" s="306" t="e" cm="1">
        <f t="array" aca="1" ref="AF10" ca="1">INDIRECT("'"&amp;$A$1&amp;"_DATA'!R"&amp;$A10&amp;"C"&amp;AF$1,FALSE)</f>
        <v>#REF!</v>
      </c>
      <c r="AG10" s="263" t="e" cm="1">
        <f t="array" aca="1" ref="AG10" ca="1">INDIRECT("'"&amp;$A$1&amp;"_DATA'!R"&amp;$A10&amp;"C"&amp;AG$1,FALSE)</f>
        <v>#REF!</v>
      </c>
      <c r="AH10" s="302" t="e" cm="1">
        <f t="array" aca="1" ref="AH10" ca="1">INDIRECT("'"&amp;$A$1&amp;"_DATA'!R"&amp;$A10&amp;"C"&amp;AH$1,FALSE)</f>
        <v>#REF!</v>
      </c>
      <c r="AI10" s="260" t="e" cm="1">
        <f t="array" aca="1" ref="AI10" ca="1">INDIRECT("'"&amp;$A$1&amp;"_DATA'!R"&amp;$A10&amp;"C"&amp;AI$1,FALSE)</f>
        <v>#REF!</v>
      </c>
      <c r="AJ10" s="261" t="e" cm="1">
        <f t="array" aca="1" ref="AJ10" ca="1">INDIRECT("'"&amp;$A$1&amp;"_DATA'!R"&amp;$A10&amp;"C"&amp;AJ$1,FALSE)</f>
        <v>#REF!</v>
      </c>
      <c r="AK10" s="306" t="e" cm="1">
        <f t="array" aca="1" ref="AK10" ca="1">INDIRECT("'"&amp;$A$1&amp;"_DATA'!R"&amp;$A10&amp;"C"&amp;AK$1,FALSE)</f>
        <v>#REF!</v>
      </c>
      <c r="AL10" s="262" t="e">
        <f t="shared" ca="1" si="4"/>
        <v>#REF!</v>
      </c>
      <c r="AM10" s="306" t="e" cm="1">
        <f t="array" aca="1" ref="AM10" ca="1">INDIRECT("'"&amp;$A$1&amp;"_DATA'!R"&amp;$A10&amp;"C"&amp;AM$1,FALSE)</f>
        <v>#REF!</v>
      </c>
      <c r="AN10" s="263" t="e" cm="1">
        <f t="array" aca="1" ref="AN10" ca="1">INDIRECT("'"&amp;$A$1&amp;"_DATA'!R"&amp;$A10&amp;"C"&amp;AN$1,FALSE)</f>
        <v>#REF!</v>
      </c>
      <c r="AO10" s="302" t="e" cm="1">
        <f t="array" aca="1" ref="AO10" ca="1">INDIRECT("'"&amp;$A$1&amp;"_DATA'!R"&amp;$A10&amp;"C"&amp;AO$1,FALSE)</f>
        <v>#REF!</v>
      </c>
      <c r="AP10" s="260" t="e" cm="1">
        <f t="array" aca="1" ref="AP10" ca="1">INDIRECT("'"&amp;$A$1&amp;"_DATA'!R"&amp;$A10&amp;"C"&amp;AP$1,FALSE)</f>
        <v>#REF!</v>
      </c>
      <c r="AQ10" s="261" t="e" cm="1">
        <f t="array" aca="1" ref="AQ10" ca="1">INDIRECT("'"&amp;$A$1&amp;"_DATA'!R"&amp;$A10&amp;"C"&amp;AQ$1,FALSE)</f>
        <v>#REF!</v>
      </c>
      <c r="AR10" s="306" t="e" cm="1">
        <f t="array" aca="1" ref="AR10" ca="1">INDIRECT("'"&amp;$A$1&amp;"_DATA'!R"&amp;$A10&amp;"C"&amp;AR$1,FALSE)</f>
        <v>#REF!</v>
      </c>
      <c r="AS10" s="262" t="e">
        <f t="shared" ca="1" si="5"/>
        <v>#REF!</v>
      </c>
      <c r="AT10" s="306" t="e" cm="1">
        <f t="array" aca="1" ref="AT10" ca="1">INDIRECT("'"&amp;$A$1&amp;"_DATA'!R"&amp;$A10&amp;"C"&amp;AT$1,FALSE)</f>
        <v>#REF!</v>
      </c>
      <c r="AU10" s="263" t="e" cm="1">
        <f t="array" aca="1" ref="AU10" ca="1">INDIRECT("'"&amp;$A$1&amp;"_DATA'!R"&amp;$A10&amp;"C"&amp;AU$1,FALSE)</f>
        <v>#REF!</v>
      </c>
      <c r="AV10" s="383"/>
      <c r="AW10" s="404"/>
      <c r="AX10" s="383"/>
      <c r="AY10" s="404"/>
      <c r="AZ10" s="302" t="e" cm="1">
        <f t="array" aca="1" ref="AZ10" ca="1">INDIRECT("'"&amp;$A$1&amp;"_DATA'!R"&amp;$A10&amp;"C"&amp;AZ$1,FALSE)</f>
        <v>#REF!</v>
      </c>
      <c r="BA10" s="260" t="e" cm="1">
        <f t="array" aca="1" ref="BA10" ca="1">INDIRECT("'"&amp;$A$1&amp;"_DATA'!R"&amp;$A10&amp;"C"&amp;BA$1,FALSE)</f>
        <v>#REF!</v>
      </c>
      <c r="BB10" s="261" t="e" cm="1">
        <f t="array" aca="1" ref="BB10" ca="1">INDIRECT("'"&amp;$A$1&amp;"_DATA'!R"&amp;$A10&amp;"C"&amp;BB$1,FALSE)</f>
        <v>#REF!</v>
      </c>
      <c r="BC10" s="306" t="e" cm="1">
        <f t="array" aca="1" ref="BC10" ca="1">INDIRECT("'"&amp;$A$1&amp;"_DATA'!R"&amp;$A10&amp;"C"&amp;BC$1,FALSE)</f>
        <v>#REF!</v>
      </c>
      <c r="BD10" s="262" t="e">
        <f t="shared" ca="1" si="6"/>
        <v>#REF!</v>
      </c>
      <c r="BE10" s="306" t="e" cm="1">
        <f t="array" aca="1" ref="BE10" ca="1">INDIRECT("'"&amp;$A$1&amp;"_DATA'!R"&amp;$A10&amp;"C"&amp;BE$1,FALSE)</f>
        <v>#REF!</v>
      </c>
      <c r="BF10" s="263" t="e" cm="1">
        <f t="array" aca="1" ref="BF10" ca="1">INDIRECT("'"&amp;$A$1&amp;"_DATA'!R"&amp;$A10&amp;"C"&amp;BF$1,FALSE)</f>
        <v>#REF!</v>
      </c>
      <c r="BG10" s="302" t="e" cm="1">
        <f t="array" aca="1" ref="BG10" ca="1">INDIRECT("'"&amp;$A$1&amp;"_DATA'!R"&amp;$A10&amp;"C"&amp;BG$1,FALSE)</f>
        <v>#REF!</v>
      </c>
      <c r="BH10" s="260" t="e" cm="1">
        <f t="array" aca="1" ref="BH10" ca="1">INDIRECT("'"&amp;$A$1&amp;"_DATA'!R"&amp;$A10&amp;"C"&amp;BH$1,FALSE)</f>
        <v>#REF!</v>
      </c>
      <c r="BI10" s="261" t="e" cm="1">
        <f t="array" aca="1" ref="BI10" ca="1">INDIRECT("'"&amp;$A$1&amp;"_DATA'!R"&amp;$A10&amp;"C"&amp;BI$1,FALSE)</f>
        <v>#REF!</v>
      </c>
      <c r="BJ10" s="306" t="e" cm="1">
        <f t="array" aca="1" ref="BJ10" ca="1">INDIRECT("'"&amp;$A$1&amp;"_DATA'!R"&amp;$A10&amp;"C"&amp;BJ$1,FALSE)</f>
        <v>#REF!</v>
      </c>
      <c r="BK10" s="262" t="e">
        <f t="shared" ca="1" si="7"/>
        <v>#REF!</v>
      </c>
      <c r="BL10" s="306" t="e" cm="1">
        <f t="array" aca="1" ref="BL10" ca="1">INDIRECT("'"&amp;$A$1&amp;"_DATA'!R"&amp;$A10&amp;"C"&amp;BL$1,FALSE)</f>
        <v>#REF!</v>
      </c>
      <c r="BM10" s="263" t="e" cm="1">
        <f t="array" aca="1" ref="BM10" ca="1">INDIRECT("'"&amp;$A$1&amp;"_DATA'!R"&amp;$A10&amp;"C"&amp;BM$1,FALSE)</f>
        <v>#REF!</v>
      </c>
      <c r="BN10" s="302" t="e" cm="1">
        <f t="array" aca="1" ref="BN10" ca="1">INDIRECT("'"&amp;$A$1&amp;"_DATA'!R"&amp;$A10&amp;"C"&amp;BN$1,FALSE)</f>
        <v>#REF!</v>
      </c>
      <c r="BO10" s="260" t="e" cm="1">
        <f t="array" aca="1" ref="BO10" ca="1">INDIRECT("'"&amp;$A$1&amp;"_DATA'!R"&amp;$A10&amp;"C"&amp;BO$1,FALSE)</f>
        <v>#REF!</v>
      </c>
      <c r="BP10" s="261" t="e" cm="1">
        <f t="array" aca="1" ref="BP10" ca="1">INDIRECT("'"&amp;$A$1&amp;"_DATA'!R"&amp;$A10&amp;"C"&amp;BP$1,FALSE)</f>
        <v>#REF!</v>
      </c>
      <c r="BQ10" s="306" t="e" cm="1">
        <f t="array" aca="1" ref="BQ10" ca="1">INDIRECT("'"&amp;$A$1&amp;"_DATA'!R"&amp;$A10&amp;"C"&amp;BQ$1,FALSE)</f>
        <v>#REF!</v>
      </c>
      <c r="BR10" s="262" t="e">
        <f t="shared" ca="1" si="8"/>
        <v>#REF!</v>
      </c>
      <c r="BS10" s="306" t="e" cm="1">
        <f t="array" aca="1" ref="BS10" ca="1">INDIRECT("'"&amp;$A$1&amp;"_DATA'!R"&amp;$A10&amp;"C"&amp;BS$1,FALSE)</f>
        <v>#REF!</v>
      </c>
      <c r="BT10" s="263" t="e" cm="1">
        <f t="array" aca="1" ref="BT10" ca="1">INDIRECT("'"&amp;$A$1&amp;"_DATA'!R"&amp;$A10&amp;"C"&amp;BT$1,FALSE)</f>
        <v>#REF!</v>
      </c>
      <c r="BU10" s="383"/>
      <c r="BV10" s="404"/>
      <c r="BW10" s="302" t="e" cm="1">
        <f t="array" aca="1" ref="BW10" ca="1">INDIRECT("'"&amp;$A$1&amp;"_DATA'!R"&amp;$A10&amp;"C"&amp;BW$1,FALSE)</f>
        <v>#REF!</v>
      </c>
      <c r="BX10" s="260" t="e" cm="1">
        <f t="array" aca="1" ref="BX10" ca="1">INDIRECT("'"&amp;$A$1&amp;"_DATA'!R"&amp;$A10&amp;"C"&amp;BX$1,FALSE)</f>
        <v>#REF!</v>
      </c>
      <c r="BY10" s="261" t="e" cm="1">
        <f t="array" aca="1" ref="BY10" ca="1">INDIRECT("'"&amp;$A$1&amp;"_DATA'!R"&amp;$A10&amp;"C"&amp;BY$1,FALSE)</f>
        <v>#REF!</v>
      </c>
      <c r="BZ10" s="306" t="e" cm="1">
        <f t="array" aca="1" ref="BZ10" ca="1">INDIRECT("'"&amp;$A$1&amp;"_DATA'!R"&amp;$A10&amp;"C"&amp;BZ$1,FALSE)</f>
        <v>#REF!</v>
      </c>
      <c r="CA10" s="262" t="e">
        <f t="shared" ca="1" si="9"/>
        <v>#REF!</v>
      </c>
      <c r="CB10" s="306" t="e" cm="1">
        <f t="array" aca="1" ref="CB10" ca="1">INDIRECT("'"&amp;$A$1&amp;"_DATA'!R"&amp;$A10&amp;"C"&amp;CB$1,FALSE)</f>
        <v>#REF!</v>
      </c>
      <c r="CC10" s="263" t="e" cm="1">
        <f t="array" aca="1" ref="CC10" ca="1">INDIRECT("'"&amp;$A$1&amp;"_DATA'!R"&amp;$A10&amp;"C"&amp;CC$1,FALSE)</f>
        <v>#REF!</v>
      </c>
      <c r="CD10" s="302" t="e" cm="1">
        <f t="array" aca="1" ref="CD10" ca="1">INDIRECT("'"&amp;$A$1&amp;"_DATA'!R"&amp;$A10&amp;"C"&amp;CD$1,FALSE)</f>
        <v>#REF!</v>
      </c>
      <c r="CE10" s="260" t="e" cm="1">
        <f t="array" aca="1" ref="CE10" ca="1">INDIRECT("'"&amp;$A$1&amp;"_DATA'!R"&amp;$A10&amp;"C"&amp;CE$1,FALSE)</f>
        <v>#REF!</v>
      </c>
      <c r="CF10" s="261" t="e" cm="1">
        <f t="array" aca="1" ref="CF10" ca="1">INDIRECT("'"&amp;$A$1&amp;"_DATA'!R"&amp;$A10&amp;"C"&amp;CF$1,FALSE)</f>
        <v>#REF!</v>
      </c>
      <c r="CG10" s="306" t="e" cm="1">
        <f t="array" aca="1" ref="CG10" ca="1">INDIRECT("'"&amp;$A$1&amp;"_DATA'!R"&amp;$A10&amp;"C"&amp;CG$1,FALSE)</f>
        <v>#REF!</v>
      </c>
      <c r="CH10" s="262" t="e">
        <f t="shared" ca="1" si="10"/>
        <v>#REF!</v>
      </c>
      <c r="CI10" s="306" t="e" cm="1">
        <f t="array" aca="1" ref="CI10" ca="1">INDIRECT("'"&amp;$A$1&amp;"_DATA'!R"&amp;$A10&amp;"C"&amp;CI$1,FALSE)</f>
        <v>#REF!</v>
      </c>
      <c r="CJ10" s="263" t="e" cm="1">
        <f t="array" aca="1" ref="CJ10" ca="1">INDIRECT("'"&amp;$A$1&amp;"_DATA'!R"&amp;$A10&amp;"C"&amp;CJ$1,FALSE)</f>
        <v>#REF!</v>
      </c>
      <c r="CK10" s="302" t="e" cm="1">
        <f t="array" aca="1" ref="CK10" ca="1">INDIRECT("'"&amp;$A$1&amp;"_DATA'!R"&amp;$A10&amp;"C"&amp;CK$1,FALSE)</f>
        <v>#REF!</v>
      </c>
      <c r="CL10" s="260" t="e" cm="1">
        <f t="array" aca="1" ref="CL10" ca="1">INDIRECT("'"&amp;$A$1&amp;"_DATA'!R"&amp;$A10&amp;"C"&amp;CL$1,FALSE)</f>
        <v>#REF!</v>
      </c>
      <c r="CM10" s="261" t="e" cm="1">
        <f t="array" aca="1" ref="CM10" ca="1">INDIRECT("'"&amp;$A$1&amp;"_DATA'!R"&amp;$A10&amp;"C"&amp;CM$1,FALSE)</f>
        <v>#REF!</v>
      </c>
      <c r="CN10" s="306" t="e" cm="1">
        <f t="array" aca="1" ref="CN10" ca="1">INDIRECT("'"&amp;$A$1&amp;"_DATA'!R"&amp;$A10&amp;"C"&amp;CN$1,FALSE)</f>
        <v>#REF!</v>
      </c>
      <c r="CO10" s="262" t="e">
        <f t="shared" ca="1" si="11"/>
        <v>#REF!</v>
      </c>
      <c r="CP10" s="306" t="e" cm="1">
        <f t="array" aca="1" ref="CP10" ca="1">INDIRECT("'"&amp;$A$1&amp;"_DATA'!R"&amp;$A10&amp;"C"&amp;CP$1,FALSE)</f>
        <v>#REF!</v>
      </c>
      <c r="CQ10" s="263" t="e" cm="1">
        <f t="array" aca="1" ref="CQ10" ca="1">INDIRECT("'"&amp;$A$1&amp;"_DATA'!R"&amp;$A10&amp;"C"&amp;CQ$1,FALSE)</f>
        <v>#REF!</v>
      </c>
      <c r="CR10" s="383"/>
      <c r="CS10" s="404"/>
      <c r="CT10" s="383"/>
      <c r="CU10" s="404"/>
      <c r="CV10" s="240"/>
      <c r="CW10" s="341"/>
      <c r="CX10" s="240"/>
    </row>
    <row r="11" spans="1:102" ht="16.5" x14ac:dyDescent="0.15">
      <c r="A11" s="433">
        <v>9</v>
      </c>
      <c r="B11" s="2001"/>
      <c r="C11" s="259" t="s">
        <v>38</v>
      </c>
      <c r="D11" s="302" t="e" cm="1">
        <f t="array" aca="1" ref="D11" ca="1">INDIRECT("'"&amp;$A$1&amp;"_DATA'!R"&amp;$A11&amp;"C"&amp;D$1,FALSE)</f>
        <v>#REF!</v>
      </c>
      <c r="E11" s="260" t="e" cm="1">
        <f t="array" aca="1" ref="E11" ca="1">INDIRECT("'"&amp;$A$1&amp;"_DATA'!R"&amp;$A11&amp;"C"&amp;E$1,FALSE)</f>
        <v>#REF!</v>
      </c>
      <c r="F11" s="261" t="e" cm="1">
        <f t="array" aca="1" ref="F11" ca="1">INDIRECT("'"&amp;$A$1&amp;"_DATA'!R"&amp;$A11&amp;"C"&amp;F$1,FALSE)</f>
        <v>#REF!</v>
      </c>
      <c r="G11" s="306" t="e" cm="1">
        <f t="array" aca="1" ref="G11" ca="1">INDIRECT("'"&amp;$A$1&amp;"_DATA'!R"&amp;$A11&amp;"C"&amp;G$1,FALSE)</f>
        <v>#REF!</v>
      </c>
      <c r="H11" s="262" t="e">
        <f t="shared" ca="1" si="0"/>
        <v>#REF!</v>
      </c>
      <c r="I11" s="306" t="e" cm="1">
        <f t="array" aca="1" ref="I11" ca="1">INDIRECT("'"&amp;$A$1&amp;"_DATA'!R"&amp;$A11&amp;"C"&amp;I$1,FALSE)</f>
        <v>#REF!</v>
      </c>
      <c r="J11" s="263" t="e" cm="1">
        <f t="array" aca="1" ref="J11" ca="1">INDIRECT("'"&amp;$A$1&amp;"_DATA'!R"&amp;$A11&amp;"C"&amp;J$1,FALSE)</f>
        <v>#REF!</v>
      </c>
      <c r="K11" s="302" t="e" cm="1">
        <f t="array" aca="1" ref="K11" ca="1">INDIRECT("'"&amp;$A$1&amp;"_DATA'!R"&amp;$A11&amp;"C"&amp;K$1,FALSE)</f>
        <v>#REF!</v>
      </c>
      <c r="L11" s="260" t="e" cm="1">
        <f t="array" aca="1" ref="L11" ca="1">INDIRECT("'"&amp;$A$1&amp;"_DATA'!R"&amp;$A11&amp;"C"&amp;L$1,FALSE)</f>
        <v>#REF!</v>
      </c>
      <c r="M11" s="261" t="e" cm="1">
        <f t="array" aca="1" ref="M11" ca="1">INDIRECT("'"&amp;$A$1&amp;"_DATA'!R"&amp;$A11&amp;"C"&amp;M$1,FALSE)</f>
        <v>#REF!</v>
      </c>
      <c r="N11" s="306" t="e" cm="1">
        <f t="array" aca="1" ref="N11" ca="1">INDIRECT("'"&amp;$A$1&amp;"_DATA'!R"&amp;$A11&amp;"C"&amp;N$1,FALSE)</f>
        <v>#REF!</v>
      </c>
      <c r="O11" s="262" t="e">
        <f t="shared" ca="1" si="1"/>
        <v>#REF!</v>
      </c>
      <c r="P11" s="306" t="e" cm="1">
        <f t="array" aca="1" ref="P11" ca="1">INDIRECT("'"&amp;$A$1&amp;"_DATA'!R"&amp;$A11&amp;"C"&amp;P$1,FALSE)</f>
        <v>#REF!</v>
      </c>
      <c r="Q11" s="263" t="e" cm="1">
        <f t="array" aca="1" ref="Q11" ca="1">INDIRECT("'"&amp;$A$1&amp;"_DATA'!R"&amp;$A11&amp;"C"&amp;Q$1,FALSE)</f>
        <v>#REF!</v>
      </c>
      <c r="R11" s="302" t="e" cm="1">
        <f t="array" aca="1" ref="R11" ca="1">INDIRECT("'"&amp;$A$1&amp;"_DATA'!R"&amp;$A11&amp;"C"&amp;R$1,FALSE)</f>
        <v>#REF!</v>
      </c>
      <c r="S11" s="260" t="e" cm="1">
        <f t="array" aca="1" ref="S11" ca="1">INDIRECT("'"&amp;$A$1&amp;"_DATA'!R"&amp;$A11&amp;"C"&amp;S$1,FALSE)</f>
        <v>#REF!</v>
      </c>
      <c r="T11" s="261" t="e" cm="1">
        <f t="array" aca="1" ref="T11" ca="1">INDIRECT("'"&amp;$A$1&amp;"_DATA'!R"&amp;$A11&amp;"C"&amp;T$1,FALSE)</f>
        <v>#REF!</v>
      </c>
      <c r="U11" s="306" t="e" cm="1">
        <f t="array" aca="1" ref="U11" ca="1">INDIRECT("'"&amp;$A$1&amp;"_DATA'!R"&amp;$A11&amp;"C"&amp;U$1,FALSE)</f>
        <v>#REF!</v>
      </c>
      <c r="V11" s="262" t="e">
        <f t="shared" ca="1" si="2"/>
        <v>#REF!</v>
      </c>
      <c r="W11" s="306" t="e" cm="1">
        <f t="array" aca="1" ref="W11" ca="1">INDIRECT("'"&amp;$A$1&amp;"_DATA'!R"&amp;$A11&amp;"C"&amp;W$1,FALSE)</f>
        <v>#REF!</v>
      </c>
      <c r="X11" s="263" t="e" cm="1">
        <f t="array" aca="1" ref="X11" ca="1">INDIRECT("'"&amp;$A$1&amp;"_DATA'!R"&amp;$A11&amp;"C"&amp;X$1,FALSE)</f>
        <v>#REF!</v>
      </c>
      <c r="Y11" s="1953" t="s">
        <v>147</v>
      </c>
      <c r="Z11" s="1954"/>
      <c r="AA11" s="302" t="e" cm="1">
        <f t="array" aca="1" ref="AA11" ca="1">INDIRECT("'"&amp;$A$1&amp;"_DATA'!R"&amp;$A11&amp;"C"&amp;AA$1,FALSE)</f>
        <v>#REF!</v>
      </c>
      <c r="AB11" s="260" t="e" cm="1">
        <f t="array" aca="1" ref="AB11" ca="1">INDIRECT("'"&amp;$A$1&amp;"_DATA'!R"&amp;$A11&amp;"C"&amp;AB$1,FALSE)</f>
        <v>#REF!</v>
      </c>
      <c r="AC11" s="261" t="e" cm="1">
        <f t="array" aca="1" ref="AC11" ca="1">INDIRECT("'"&amp;$A$1&amp;"_DATA'!R"&amp;$A11&amp;"C"&amp;AC$1,FALSE)</f>
        <v>#REF!</v>
      </c>
      <c r="AD11" s="306" t="e" cm="1">
        <f t="array" aca="1" ref="AD11" ca="1">INDIRECT("'"&amp;$A$1&amp;"_DATA'!R"&amp;$A11&amp;"C"&amp;AD$1,FALSE)</f>
        <v>#REF!</v>
      </c>
      <c r="AE11" s="262" t="e">
        <f t="shared" ca="1" si="3"/>
        <v>#REF!</v>
      </c>
      <c r="AF11" s="306" t="e" cm="1">
        <f t="array" aca="1" ref="AF11" ca="1">INDIRECT("'"&amp;$A$1&amp;"_DATA'!R"&amp;$A11&amp;"C"&amp;AF$1,FALSE)</f>
        <v>#REF!</v>
      </c>
      <c r="AG11" s="263" t="e" cm="1">
        <f t="array" aca="1" ref="AG11" ca="1">INDIRECT("'"&amp;$A$1&amp;"_DATA'!R"&amp;$A11&amp;"C"&amp;AG$1,FALSE)</f>
        <v>#REF!</v>
      </c>
      <c r="AH11" s="302" t="e" cm="1">
        <f t="array" aca="1" ref="AH11" ca="1">INDIRECT("'"&amp;$A$1&amp;"_DATA'!R"&amp;$A11&amp;"C"&amp;AH$1,FALSE)</f>
        <v>#REF!</v>
      </c>
      <c r="AI11" s="260" t="e" cm="1">
        <f t="array" aca="1" ref="AI11" ca="1">INDIRECT("'"&amp;$A$1&amp;"_DATA'!R"&amp;$A11&amp;"C"&amp;AI$1,FALSE)</f>
        <v>#REF!</v>
      </c>
      <c r="AJ11" s="261" t="e" cm="1">
        <f t="array" aca="1" ref="AJ11" ca="1">INDIRECT("'"&amp;$A$1&amp;"_DATA'!R"&amp;$A11&amp;"C"&amp;AJ$1,FALSE)</f>
        <v>#REF!</v>
      </c>
      <c r="AK11" s="306" t="e" cm="1">
        <f t="array" aca="1" ref="AK11" ca="1">INDIRECT("'"&amp;$A$1&amp;"_DATA'!R"&amp;$A11&amp;"C"&amp;AK$1,FALSE)</f>
        <v>#REF!</v>
      </c>
      <c r="AL11" s="262" t="e">
        <f t="shared" ca="1" si="4"/>
        <v>#REF!</v>
      </c>
      <c r="AM11" s="306" t="e" cm="1">
        <f t="array" aca="1" ref="AM11" ca="1">INDIRECT("'"&amp;$A$1&amp;"_DATA'!R"&amp;$A11&amp;"C"&amp;AM$1,FALSE)</f>
        <v>#REF!</v>
      </c>
      <c r="AN11" s="263" t="e" cm="1">
        <f t="array" aca="1" ref="AN11" ca="1">INDIRECT("'"&amp;$A$1&amp;"_DATA'!R"&amp;$A11&amp;"C"&amp;AN$1,FALSE)</f>
        <v>#REF!</v>
      </c>
      <c r="AO11" s="302" t="e" cm="1">
        <f t="array" aca="1" ref="AO11" ca="1">INDIRECT("'"&amp;$A$1&amp;"_DATA'!R"&amp;$A11&amp;"C"&amp;AO$1,FALSE)</f>
        <v>#REF!</v>
      </c>
      <c r="AP11" s="260" t="e" cm="1">
        <f t="array" aca="1" ref="AP11" ca="1">INDIRECT("'"&amp;$A$1&amp;"_DATA'!R"&amp;$A11&amp;"C"&amp;AP$1,FALSE)</f>
        <v>#REF!</v>
      </c>
      <c r="AQ11" s="261" t="e" cm="1">
        <f t="array" aca="1" ref="AQ11" ca="1">INDIRECT("'"&amp;$A$1&amp;"_DATA'!R"&amp;$A11&amp;"C"&amp;AQ$1,FALSE)</f>
        <v>#REF!</v>
      </c>
      <c r="AR11" s="306" t="e" cm="1">
        <f t="array" aca="1" ref="AR11" ca="1">INDIRECT("'"&amp;$A$1&amp;"_DATA'!R"&amp;$A11&amp;"C"&amp;AR$1,FALSE)</f>
        <v>#REF!</v>
      </c>
      <c r="AS11" s="262" t="e">
        <f t="shared" ca="1" si="5"/>
        <v>#REF!</v>
      </c>
      <c r="AT11" s="306" t="e" cm="1">
        <f t="array" aca="1" ref="AT11" ca="1">INDIRECT("'"&amp;$A$1&amp;"_DATA'!R"&amp;$A11&amp;"C"&amp;AT$1,FALSE)</f>
        <v>#REF!</v>
      </c>
      <c r="AU11" s="263" t="e" cm="1">
        <f t="array" aca="1" ref="AU11" ca="1">INDIRECT("'"&amp;$A$1&amp;"_DATA'!R"&amp;$A11&amp;"C"&amp;AU$1,FALSE)</f>
        <v>#REF!</v>
      </c>
      <c r="AV11" s="1953" t="s">
        <v>147</v>
      </c>
      <c r="AW11" s="1954"/>
      <c r="AX11" s="1951" t="s">
        <v>147</v>
      </c>
      <c r="AY11" s="1948"/>
      <c r="AZ11" s="302" t="e" cm="1">
        <f t="array" aca="1" ref="AZ11" ca="1">INDIRECT("'"&amp;$A$1&amp;"_DATA'!R"&amp;$A11&amp;"C"&amp;AZ$1,FALSE)</f>
        <v>#REF!</v>
      </c>
      <c r="BA11" s="260" t="e" cm="1">
        <f t="array" aca="1" ref="BA11" ca="1">INDIRECT("'"&amp;$A$1&amp;"_DATA'!R"&amp;$A11&amp;"C"&amp;BA$1,FALSE)</f>
        <v>#REF!</v>
      </c>
      <c r="BB11" s="261" t="e" cm="1">
        <f t="array" aca="1" ref="BB11" ca="1">INDIRECT("'"&amp;$A$1&amp;"_DATA'!R"&amp;$A11&amp;"C"&amp;BB$1,FALSE)</f>
        <v>#REF!</v>
      </c>
      <c r="BC11" s="306" t="e" cm="1">
        <f t="array" aca="1" ref="BC11" ca="1">INDIRECT("'"&amp;$A$1&amp;"_DATA'!R"&amp;$A11&amp;"C"&amp;BC$1,FALSE)</f>
        <v>#REF!</v>
      </c>
      <c r="BD11" s="262" t="e">
        <f t="shared" ca="1" si="6"/>
        <v>#REF!</v>
      </c>
      <c r="BE11" s="306" t="e" cm="1">
        <f t="array" aca="1" ref="BE11" ca="1">INDIRECT("'"&amp;$A$1&amp;"_DATA'!R"&amp;$A11&amp;"C"&amp;BE$1,FALSE)</f>
        <v>#REF!</v>
      </c>
      <c r="BF11" s="263" t="e" cm="1">
        <f t="array" aca="1" ref="BF11" ca="1">INDIRECT("'"&amp;$A$1&amp;"_DATA'!R"&amp;$A11&amp;"C"&amp;BF$1,FALSE)</f>
        <v>#REF!</v>
      </c>
      <c r="BG11" s="302" t="e" cm="1">
        <f t="array" aca="1" ref="BG11" ca="1">INDIRECT("'"&amp;$A$1&amp;"_DATA'!R"&amp;$A11&amp;"C"&amp;BG$1,FALSE)</f>
        <v>#REF!</v>
      </c>
      <c r="BH11" s="260" t="e" cm="1">
        <f t="array" aca="1" ref="BH11" ca="1">INDIRECT("'"&amp;$A$1&amp;"_DATA'!R"&amp;$A11&amp;"C"&amp;BH$1,FALSE)</f>
        <v>#REF!</v>
      </c>
      <c r="BI11" s="261" t="e" cm="1">
        <f t="array" aca="1" ref="BI11" ca="1">INDIRECT("'"&amp;$A$1&amp;"_DATA'!R"&amp;$A11&amp;"C"&amp;BI$1,FALSE)</f>
        <v>#REF!</v>
      </c>
      <c r="BJ11" s="306" t="e" cm="1">
        <f t="array" aca="1" ref="BJ11" ca="1">INDIRECT("'"&amp;$A$1&amp;"_DATA'!R"&amp;$A11&amp;"C"&amp;BJ$1,FALSE)</f>
        <v>#REF!</v>
      </c>
      <c r="BK11" s="262" t="e">
        <f t="shared" ca="1" si="7"/>
        <v>#REF!</v>
      </c>
      <c r="BL11" s="306" t="e" cm="1">
        <f t="array" aca="1" ref="BL11" ca="1">INDIRECT("'"&amp;$A$1&amp;"_DATA'!R"&amp;$A11&amp;"C"&amp;BL$1,FALSE)</f>
        <v>#REF!</v>
      </c>
      <c r="BM11" s="263" t="e" cm="1">
        <f t="array" aca="1" ref="BM11" ca="1">INDIRECT("'"&amp;$A$1&amp;"_DATA'!R"&amp;$A11&amp;"C"&amp;BM$1,FALSE)</f>
        <v>#REF!</v>
      </c>
      <c r="BN11" s="302" t="e" cm="1">
        <f t="array" aca="1" ref="BN11" ca="1">INDIRECT("'"&amp;$A$1&amp;"_DATA'!R"&amp;$A11&amp;"C"&amp;BN$1,FALSE)</f>
        <v>#REF!</v>
      </c>
      <c r="BO11" s="260" t="e" cm="1">
        <f t="array" aca="1" ref="BO11" ca="1">INDIRECT("'"&amp;$A$1&amp;"_DATA'!R"&amp;$A11&amp;"C"&amp;BO$1,FALSE)</f>
        <v>#REF!</v>
      </c>
      <c r="BP11" s="261" t="e" cm="1">
        <f t="array" aca="1" ref="BP11" ca="1">INDIRECT("'"&amp;$A$1&amp;"_DATA'!R"&amp;$A11&amp;"C"&amp;BP$1,FALSE)</f>
        <v>#REF!</v>
      </c>
      <c r="BQ11" s="306" t="e" cm="1">
        <f t="array" aca="1" ref="BQ11" ca="1">INDIRECT("'"&amp;$A$1&amp;"_DATA'!R"&amp;$A11&amp;"C"&amp;BQ$1,FALSE)</f>
        <v>#REF!</v>
      </c>
      <c r="BR11" s="262" t="e">
        <f t="shared" ca="1" si="8"/>
        <v>#REF!</v>
      </c>
      <c r="BS11" s="306" t="e" cm="1">
        <f t="array" aca="1" ref="BS11" ca="1">INDIRECT("'"&amp;$A$1&amp;"_DATA'!R"&amp;$A11&amp;"C"&amp;BS$1,FALSE)</f>
        <v>#REF!</v>
      </c>
      <c r="BT11" s="263" t="e" cm="1">
        <f t="array" aca="1" ref="BT11" ca="1">INDIRECT("'"&amp;$A$1&amp;"_DATA'!R"&amp;$A11&amp;"C"&amp;BT$1,FALSE)</f>
        <v>#REF!</v>
      </c>
      <c r="BU11" s="1953" t="s">
        <v>147</v>
      </c>
      <c r="BV11" s="1954"/>
      <c r="BW11" s="302" t="e" cm="1">
        <f t="array" aca="1" ref="BW11" ca="1">INDIRECT("'"&amp;$A$1&amp;"_DATA'!R"&amp;$A11&amp;"C"&amp;BW$1,FALSE)</f>
        <v>#REF!</v>
      </c>
      <c r="BX11" s="260" t="e" cm="1">
        <f t="array" aca="1" ref="BX11" ca="1">INDIRECT("'"&amp;$A$1&amp;"_DATA'!R"&amp;$A11&amp;"C"&amp;BX$1,FALSE)</f>
        <v>#REF!</v>
      </c>
      <c r="BY11" s="261" t="e" cm="1">
        <f t="array" aca="1" ref="BY11" ca="1">INDIRECT("'"&amp;$A$1&amp;"_DATA'!R"&amp;$A11&amp;"C"&amp;BY$1,FALSE)</f>
        <v>#REF!</v>
      </c>
      <c r="BZ11" s="306" t="e" cm="1">
        <f t="array" aca="1" ref="BZ11" ca="1">INDIRECT("'"&amp;$A$1&amp;"_DATA'!R"&amp;$A11&amp;"C"&amp;BZ$1,FALSE)</f>
        <v>#REF!</v>
      </c>
      <c r="CA11" s="262" t="e">
        <f t="shared" ca="1" si="9"/>
        <v>#REF!</v>
      </c>
      <c r="CB11" s="306" t="e" cm="1">
        <f t="array" aca="1" ref="CB11" ca="1">INDIRECT("'"&amp;$A$1&amp;"_DATA'!R"&amp;$A11&amp;"C"&amp;CB$1,FALSE)</f>
        <v>#REF!</v>
      </c>
      <c r="CC11" s="263" t="e" cm="1">
        <f t="array" aca="1" ref="CC11" ca="1">INDIRECT("'"&amp;$A$1&amp;"_DATA'!R"&amp;$A11&amp;"C"&amp;CC$1,FALSE)</f>
        <v>#REF!</v>
      </c>
      <c r="CD11" s="302" t="e" cm="1">
        <f t="array" aca="1" ref="CD11" ca="1">INDIRECT("'"&amp;$A$1&amp;"_DATA'!R"&amp;$A11&amp;"C"&amp;CD$1,FALSE)</f>
        <v>#REF!</v>
      </c>
      <c r="CE11" s="260" t="e" cm="1">
        <f t="array" aca="1" ref="CE11" ca="1">INDIRECT("'"&amp;$A$1&amp;"_DATA'!R"&amp;$A11&amp;"C"&amp;CE$1,FALSE)</f>
        <v>#REF!</v>
      </c>
      <c r="CF11" s="261" t="e" cm="1">
        <f t="array" aca="1" ref="CF11" ca="1">INDIRECT("'"&amp;$A$1&amp;"_DATA'!R"&amp;$A11&amp;"C"&amp;CF$1,FALSE)</f>
        <v>#REF!</v>
      </c>
      <c r="CG11" s="306" t="e" cm="1">
        <f t="array" aca="1" ref="CG11" ca="1">INDIRECT("'"&amp;$A$1&amp;"_DATA'!R"&amp;$A11&amp;"C"&amp;CG$1,FALSE)</f>
        <v>#REF!</v>
      </c>
      <c r="CH11" s="262" t="e">
        <f t="shared" ca="1" si="10"/>
        <v>#REF!</v>
      </c>
      <c r="CI11" s="306" t="e" cm="1">
        <f t="array" aca="1" ref="CI11" ca="1">INDIRECT("'"&amp;$A$1&amp;"_DATA'!R"&amp;$A11&amp;"C"&amp;CI$1,FALSE)</f>
        <v>#REF!</v>
      </c>
      <c r="CJ11" s="263" t="e" cm="1">
        <f t="array" aca="1" ref="CJ11" ca="1">INDIRECT("'"&amp;$A$1&amp;"_DATA'!R"&amp;$A11&amp;"C"&amp;CJ$1,FALSE)</f>
        <v>#REF!</v>
      </c>
      <c r="CK11" s="302" t="e" cm="1">
        <f t="array" aca="1" ref="CK11" ca="1">INDIRECT("'"&amp;$A$1&amp;"_DATA'!R"&amp;$A11&amp;"C"&amp;CK$1,FALSE)</f>
        <v>#REF!</v>
      </c>
      <c r="CL11" s="260" t="e" cm="1">
        <f t="array" aca="1" ref="CL11" ca="1">INDIRECT("'"&amp;$A$1&amp;"_DATA'!R"&amp;$A11&amp;"C"&amp;CL$1,FALSE)</f>
        <v>#REF!</v>
      </c>
      <c r="CM11" s="261" t="e" cm="1">
        <f t="array" aca="1" ref="CM11" ca="1">INDIRECT("'"&amp;$A$1&amp;"_DATA'!R"&amp;$A11&amp;"C"&amp;CM$1,FALSE)</f>
        <v>#REF!</v>
      </c>
      <c r="CN11" s="306" t="e" cm="1">
        <f t="array" aca="1" ref="CN11" ca="1">INDIRECT("'"&amp;$A$1&amp;"_DATA'!R"&amp;$A11&amp;"C"&amp;CN$1,FALSE)</f>
        <v>#REF!</v>
      </c>
      <c r="CO11" s="262" t="e">
        <f t="shared" ca="1" si="11"/>
        <v>#REF!</v>
      </c>
      <c r="CP11" s="306" t="e" cm="1">
        <f t="array" aca="1" ref="CP11" ca="1">INDIRECT("'"&amp;$A$1&amp;"_DATA'!R"&amp;$A11&amp;"C"&amp;CP$1,FALSE)</f>
        <v>#REF!</v>
      </c>
      <c r="CQ11" s="263" t="e" cm="1">
        <f t="array" aca="1" ref="CQ11" ca="1">INDIRECT("'"&amp;$A$1&amp;"_DATA'!R"&amp;$A11&amp;"C"&amp;CQ$1,FALSE)</f>
        <v>#REF!</v>
      </c>
      <c r="CR11" s="1953" t="s">
        <v>147</v>
      </c>
      <c r="CS11" s="1954"/>
      <c r="CT11" s="1951" t="s">
        <v>147</v>
      </c>
      <c r="CU11" s="1948"/>
      <c r="CV11" s="1945" t="s">
        <v>147</v>
      </c>
      <c r="CW11" s="1946"/>
      <c r="CX11" s="240"/>
    </row>
    <row r="12" spans="1:102" ht="16.5" x14ac:dyDescent="0.15">
      <c r="A12" s="433">
        <v>10</v>
      </c>
      <c r="B12" s="2001"/>
      <c r="C12" s="259" t="s">
        <v>39</v>
      </c>
      <c r="D12" s="302" t="e" cm="1">
        <f t="array" aca="1" ref="D12" ca="1">INDIRECT("'"&amp;$A$1&amp;"_DATA'!R"&amp;$A12&amp;"C"&amp;D$1,FALSE)</f>
        <v>#REF!</v>
      </c>
      <c r="E12" s="260" t="e" cm="1">
        <f t="array" aca="1" ref="E12" ca="1">INDIRECT("'"&amp;$A$1&amp;"_DATA'!R"&amp;$A12&amp;"C"&amp;E$1,FALSE)</f>
        <v>#REF!</v>
      </c>
      <c r="F12" s="261" t="e" cm="1">
        <f t="array" aca="1" ref="F12" ca="1">INDIRECT("'"&amp;$A$1&amp;"_DATA'!R"&amp;$A12&amp;"C"&amp;F$1,FALSE)</f>
        <v>#REF!</v>
      </c>
      <c r="G12" s="306" t="e" cm="1">
        <f t="array" aca="1" ref="G12" ca="1">INDIRECT("'"&amp;$A$1&amp;"_DATA'!R"&amp;$A12&amp;"C"&amp;G$1,FALSE)</f>
        <v>#REF!</v>
      </c>
      <c r="H12" s="262" t="e">
        <f t="shared" ca="1" si="0"/>
        <v>#REF!</v>
      </c>
      <c r="I12" s="306" t="e" cm="1">
        <f t="array" aca="1" ref="I12" ca="1">INDIRECT("'"&amp;$A$1&amp;"_DATA'!R"&amp;$A12&amp;"C"&amp;I$1,FALSE)</f>
        <v>#REF!</v>
      </c>
      <c r="J12" s="263" t="e" cm="1">
        <f t="array" aca="1" ref="J12" ca="1">INDIRECT("'"&amp;$A$1&amp;"_DATA'!R"&amp;$A12&amp;"C"&amp;J$1,FALSE)</f>
        <v>#REF!</v>
      </c>
      <c r="K12" s="302" t="e" cm="1">
        <f t="array" aca="1" ref="K12" ca="1">INDIRECT("'"&amp;$A$1&amp;"_DATA'!R"&amp;$A12&amp;"C"&amp;K$1,FALSE)</f>
        <v>#REF!</v>
      </c>
      <c r="L12" s="260" t="e" cm="1">
        <f t="array" aca="1" ref="L12" ca="1">INDIRECT("'"&amp;$A$1&amp;"_DATA'!R"&amp;$A12&amp;"C"&amp;L$1,FALSE)</f>
        <v>#REF!</v>
      </c>
      <c r="M12" s="261" t="e" cm="1">
        <f t="array" aca="1" ref="M12" ca="1">INDIRECT("'"&amp;$A$1&amp;"_DATA'!R"&amp;$A12&amp;"C"&amp;M$1,FALSE)</f>
        <v>#REF!</v>
      </c>
      <c r="N12" s="306" t="e" cm="1">
        <f t="array" aca="1" ref="N12" ca="1">INDIRECT("'"&amp;$A$1&amp;"_DATA'!R"&amp;$A12&amp;"C"&amp;N$1,FALSE)</f>
        <v>#REF!</v>
      </c>
      <c r="O12" s="262" t="e">
        <f t="shared" ca="1" si="1"/>
        <v>#REF!</v>
      </c>
      <c r="P12" s="306" t="e" cm="1">
        <f t="array" aca="1" ref="P12" ca="1">INDIRECT("'"&amp;$A$1&amp;"_DATA'!R"&amp;$A12&amp;"C"&amp;P$1,FALSE)</f>
        <v>#REF!</v>
      </c>
      <c r="Q12" s="263" t="e" cm="1">
        <f t="array" aca="1" ref="Q12" ca="1">INDIRECT("'"&amp;$A$1&amp;"_DATA'!R"&amp;$A12&amp;"C"&amp;Q$1,FALSE)</f>
        <v>#REF!</v>
      </c>
      <c r="R12" s="302" t="e" cm="1">
        <f t="array" aca="1" ref="R12" ca="1">INDIRECT("'"&amp;$A$1&amp;"_DATA'!R"&amp;$A12&amp;"C"&amp;R$1,FALSE)</f>
        <v>#REF!</v>
      </c>
      <c r="S12" s="260" t="e" cm="1">
        <f t="array" aca="1" ref="S12" ca="1">INDIRECT("'"&amp;$A$1&amp;"_DATA'!R"&amp;$A12&amp;"C"&amp;S$1,FALSE)</f>
        <v>#REF!</v>
      </c>
      <c r="T12" s="261" t="e" cm="1">
        <f t="array" aca="1" ref="T12" ca="1">INDIRECT("'"&amp;$A$1&amp;"_DATA'!R"&amp;$A12&amp;"C"&amp;T$1,FALSE)</f>
        <v>#REF!</v>
      </c>
      <c r="U12" s="306" t="e" cm="1">
        <f t="array" aca="1" ref="U12" ca="1">INDIRECT("'"&amp;$A$1&amp;"_DATA'!R"&amp;$A12&amp;"C"&amp;U$1,FALSE)</f>
        <v>#REF!</v>
      </c>
      <c r="V12" s="262" t="e">
        <f t="shared" ca="1" si="2"/>
        <v>#REF!</v>
      </c>
      <c r="W12" s="306" t="e" cm="1">
        <f t="array" aca="1" ref="W12" ca="1">INDIRECT("'"&amp;$A$1&amp;"_DATA'!R"&amp;$A12&amp;"C"&amp;W$1,FALSE)</f>
        <v>#REF!</v>
      </c>
      <c r="X12" s="263" t="e" cm="1">
        <f t="array" aca="1" ref="X12" ca="1">INDIRECT("'"&amp;$A$1&amp;"_DATA'!R"&amp;$A12&amp;"C"&amp;X$1,FALSE)</f>
        <v>#REF!</v>
      </c>
      <c r="Y12" s="321" t="s">
        <v>145</v>
      </c>
      <c r="Z12" s="342" t="e">
        <f ca="1">SUMIF(D$26:X$26,Y11,D27:X27)</f>
        <v>#REF!</v>
      </c>
      <c r="AA12" s="302" t="e" cm="1">
        <f t="array" aca="1" ref="AA12" ca="1">INDIRECT("'"&amp;$A$1&amp;"_DATA'!R"&amp;$A12&amp;"C"&amp;AA$1,FALSE)</f>
        <v>#REF!</v>
      </c>
      <c r="AB12" s="260" t="e" cm="1">
        <f t="array" aca="1" ref="AB12" ca="1">INDIRECT("'"&amp;$A$1&amp;"_DATA'!R"&amp;$A12&amp;"C"&amp;AB$1,FALSE)</f>
        <v>#REF!</v>
      </c>
      <c r="AC12" s="261" t="e" cm="1">
        <f t="array" aca="1" ref="AC12" ca="1">INDIRECT("'"&amp;$A$1&amp;"_DATA'!R"&amp;$A12&amp;"C"&amp;AC$1,FALSE)</f>
        <v>#REF!</v>
      </c>
      <c r="AD12" s="306" t="e" cm="1">
        <f t="array" aca="1" ref="AD12" ca="1">INDIRECT("'"&amp;$A$1&amp;"_DATA'!R"&amp;$A12&amp;"C"&amp;AD$1,FALSE)</f>
        <v>#REF!</v>
      </c>
      <c r="AE12" s="262" t="e">
        <f t="shared" ca="1" si="3"/>
        <v>#REF!</v>
      </c>
      <c r="AF12" s="306" t="e" cm="1">
        <f t="array" aca="1" ref="AF12" ca="1">INDIRECT("'"&amp;$A$1&amp;"_DATA'!R"&amp;$A12&amp;"C"&amp;AF$1,FALSE)</f>
        <v>#REF!</v>
      </c>
      <c r="AG12" s="263" t="e" cm="1">
        <f t="array" aca="1" ref="AG12" ca="1">INDIRECT("'"&amp;$A$1&amp;"_DATA'!R"&amp;$A12&amp;"C"&amp;AG$1,FALSE)</f>
        <v>#REF!</v>
      </c>
      <c r="AH12" s="302" t="e" cm="1">
        <f t="array" aca="1" ref="AH12" ca="1">INDIRECT("'"&amp;$A$1&amp;"_DATA'!R"&amp;$A12&amp;"C"&amp;AH$1,FALSE)</f>
        <v>#REF!</v>
      </c>
      <c r="AI12" s="260" t="e" cm="1">
        <f t="array" aca="1" ref="AI12" ca="1">INDIRECT("'"&amp;$A$1&amp;"_DATA'!R"&amp;$A12&amp;"C"&amp;AI$1,FALSE)</f>
        <v>#REF!</v>
      </c>
      <c r="AJ12" s="261" t="e" cm="1">
        <f t="array" aca="1" ref="AJ12" ca="1">INDIRECT("'"&amp;$A$1&amp;"_DATA'!R"&amp;$A12&amp;"C"&amp;AJ$1,FALSE)</f>
        <v>#REF!</v>
      </c>
      <c r="AK12" s="306" t="e" cm="1">
        <f t="array" aca="1" ref="AK12" ca="1">INDIRECT("'"&amp;$A$1&amp;"_DATA'!R"&amp;$A12&amp;"C"&amp;AK$1,FALSE)</f>
        <v>#REF!</v>
      </c>
      <c r="AL12" s="262" t="e">
        <f t="shared" ca="1" si="4"/>
        <v>#REF!</v>
      </c>
      <c r="AM12" s="306" t="e" cm="1">
        <f t="array" aca="1" ref="AM12" ca="1">INDIRECT("'"&amp;$A$1&amp;"_DATA'!R"&amp;$A12&amp;"C"&amp;AM$1,FALSE)</f>
        <v>#REF!</v>
      </c>
      <c r="AN12" s="263" t="e" cm="1">
        <f t="array" aca="1" ref="AN12" ca="1">INDIRECT("'"&amp;$A$1&amp;"_DATA'!R"&amp;$A12&amp;"C"&amp;AN$1,FALSE)</f>
        <v>#REF!</v>
      </c>
      <c r="AO12" s="302" t="e" cm="1">
        <f t="array" aca="1" ref="AO12" ca="1">INDIRECT("'"&amp;$A$1&amp;"_DATA'!R"&amp;$A12&amp;"C"&amp;AO$1,FALSE)</f>
        <v>#REF!</v>
      </c>
      <c r="AP12" s="260" t="e" cm="1">
        <f t="array" aca="1" ref="AP12" ca="1">INDIRECT("'"&amp;$A$1&amp;"_DATA'!R"&amp;$A12&amp;"C"&amp;AP$1,FALSE)</f>
        <v>#REF!</v>
      </c>
      <c r="AQ12" s="261" t="e" cm="1">
        <f t="array" aca="1" ref="AQ12" ca="1">INDIRECT("'"&amp;$A$1&amp;"_DATA'!R"&amp;$A12&amp;"C"&amp;AQ$1,FALSE)</f>
        <v>#REF!</v>
      </c>
      <c r="AR12" s="306" t="e" cm="1">
        <f t="array" aca="1" ref="AR12" ca="1">INDIRECT("'"&amp;$A$1&amp;"_DATA'!R"&amp;$A12&amp;"C"&amp;AR$1,FALSE)</f>
        <v>#REF!</v>
      </c>
      <c r="AS12" s="262" t="e">
        <f t="shared" ca="1" si="5"/>
        <v>#REF!</v>
      </c>
      <c r="AT12" s="306" t="e" cm="1">
        <f t="array" aca="1" ref="AT12" ca="1">INDIRECT("'"&amp;$A$1&amp;"_DATA'!R"&amp;$A12&amp;"C"&amp;AT$1,FALSE)</f>
        <v>#REF!</v>
      </c>
      <c r="AU12" s="263" t="e" cm="1">
        <f t="array" aca="1" ref="AU12" ca="1">INDIRECT("'"&amp;$A$1&amp;"_DATA'!R"&amp;$A12&amp;"C"&amp;AU$1,FALSE)</f>
        <v>#REF!</v>
      </c>
      <c r="AV12" s="321" t="s">
        <v>145</v>
      </c>
      <c r="AW12" s="342" t="e">
        <f ca="1">SUMIF(AA$26:AU$26,AV11,AA27:AU27)</f>
        <v>#REF!</v>
      </c>
      <c r="AX12" s="321" t="s">
        <v>145</v>
      </c>
      <c r="AY12" s="342" t="e">
        <f ca="1">Z12+AW12</f>
        <v>#REF!</v>
      </c>
      <c r="AZ12" s="302" t="e" cm="1">
        <f t="array" aca="1" ref="AZ12" ca="1">INDIRECT("'"&amp;$A$1&amp;"_DATA'!R"&amp;$A12&amp;"C"&amp;AZ$1,FALSE)</f>
        <v>#REF!</v>
      </c>
      <c r="BA12" s="260" t="e" cm="1">
        <f t="array" aca="1" ref="BA12" ca="1">INDIRECT("'"&amp;$A$1&amp;"_DATA'!R"&amp;$A12&amp;"C"&amp;BA$1,FALSE)</f>
        <v>#REF!</v>
      </c>
      <c r="BB12" s="261" t="e" cm="1">
        <f t="array" aca="1" ref="BB12" ca="1">INDIRECT("'"&amp;$A$1&amp;"_DATA'!R"&amp;$A12&amp;"C"&amp;BB$1,FALSE)</f>
        <v>#REF!</v>
      </c>
      <c r="BC12" s="306" t="e" cm="1">
        <f t="array" aca="1" ref="BC12" ca="1">INDIRECT("'"&amp;$A$1&amp;"_DATA'!R"&amp;$A12&amp;"C"&amp;BC$1,FALSE)</f>
        <v>#REF!</v>
      </c>
      <c r="BD12" s="262" t="e">
        <f t="shared" ca="1" si="6"/>
        <v>#REF!</v>
      </c>
      <c r="BE12" s="306" t="e" cm="1">
        <f t="array" aca="1" ref="BE12" ca="1">INDIRECT("'"&amp;$A$1&amp;"_DATA'!R"&amp;$A12&amp;"C"&amp;BE$1,FALSE)</f>
        <v>#REF!</v>
      </c>
      <c r="BF12" s="263" t="e" cm="1">
        <f t="array" aca="1" ref="BF12" ca="1">INDIRECT("'"&amp;$A$1&amp;"_DATA'!R"&amp;$A12&amp;"C"&amp;BF$1,FALSE)</f>
        <v>#REF!</v>
      </c>
      <c r="BG12" s="302" t="e" cm="1">
        <f t="array" aca="1" ref="BG12" ca="1">INDIRECT("'"&amp;$A$1&amp;"_DATA'!R"&amp;$A12&amp;"C"&amp;BG$1,FALSE)</f>
        <v>#REF!</v>
      </c>
      <c r="BH12" s="260" t="e" cm="1">
        <f t="array" aca="1" ref="BH12" ca="1">INDIRECT("'"&amp;$A$1&amp;"_DATA'!R"&amp;$A12&amp;"C"&amp;BH$1,FALSE)</f>
        <v>#REF!</v>
      </c>
      <c r="BI12" s="261" t="e" cm="1">
        <f t="array" aca="1" ref="BI12" ca="1">INDIRECT("'"&amp;$A$1&amp;"_DATA'!R"&amp;$A12&amp;"C"&amp;BI$1,FALSE)</f>
        <v>#REF!</v>
      </c>
      <c r="BJ12" s="306" t="e" cm="1">
        <f t="array" aca="1" ref="BJ12" ca="1">INDIRECT("'"&amp;$A$1&amp;"_DATA'!R"&amp;$A12&amp;"C"&amp;BJ$1,FALSE)</f>
        <v>#REF!</v>
      </c>
      <c r="BK12" s="262" t="e">
        <f t="shared" ca="1" si="7"/>
        <v>#REF!</v>
      </c>
      <c r="BL12" s="306" t="e" cm="1">
        <f t="array" aca="1" ref="BL12" ca="1">INDIRECT("'"&amp;$A$1&amp;"_DATA'!R"&amp;$A12&amp;"C"&amp;BL$1,FALSE)</f>
        <v>#REF!</v>
      </c>
      <c r="BM12" s="263" t="e" cm="1">
        <f t="array" aca="1" ref="BM12" ca="1">INDIRECT("'"&amp;$A$1&amp;"_DATA'!R"&amp;$A12&amp;"C"&amp;BM$1,FALSE)</f>
        <v>#REF!</v>
      </c>
      <c r="BN12" s="302" t="e" cm="1">
        <f t="array" aca="1" ref="BN12" ca="1">INDIRECT("'"&amp;$A$1&amp;"_DATA'!R"&amp;$A12&amp;"C"&amp;BN$1,FALSE)</f>
        <v>#REF!</v>
      </c>
      <c r="BO12" s="260" t="e" cm="1">
        <f t="array" aca="1" ref="BO12" ca="1">INDIRECT("'"&amp;$A$1&amp;"_DATA'!R"&amp;$A12&amp;"C"&amp;BO$1,FALSE)</f>
        <v>#REF!</v>
      </c>
      <c r="BP12" s="261" t="e" cm="1">
        <f t="array" aca="1" ref="BP12" ca="1">INDIRECT("'"&amp;$A$1&amp;"_DATA'!R"&amp;$A12&amp;"C"&amp;BP$1,FALSE)</f>
        <v>#REF!</v>
      </c>
      <c r="BQ12" s="306" t="e" cm="1">
        <f t="array" aca="1" ref="BQ12" ca="1">INDIRECT("'"&amp;$A$1&amp;"_DATA'!R"&amp;$A12&amp;"C"&amp;BQ$1,FALSE)</f>
        <v>#REF!</v>
      </c>
      <c r="BR12" s="262" t="e">
        <f t="shared" ca="1" si="8"/>
        <v>#REF!</v>
      </c>
      <c r="BS12" s="306" t="e" cm="1">
        <f t="array" aca="1" ref="BS12" ca="1">INDIRECT("'"&amp;$A$1&amp;"_DATA'!R"&amp;$A12&amp;"C"&amp;BS$1,FALSE)</f>
        <v>#REF!</v>
      </c>
      <c r="BT12" s="263" t="e" cm="1">
        <f t="array" aca="1" ref="BT12" ca="1">INDIRECT("'"&amp;$A$1&amp;"_DATA'!R"&amp;$A12&amp;"C"&amp;BT$1,FALSE)</f>
        <v>#REF!</v>
      </c>
      <c r="BU12" s="321" t="s">
        <v>145</v>
      </c>
      <c r="BV12" s="342" t="e">
        <f ca="1">SUMIF(AZ$26:BT$26,BU11,AZ27:BT27)</f>
        <v>#REF!</v>
      </c>
      <c r="BW12" s="302" t="e" cm="1">
        <f t="array" aca="1" ref="BW12" ca="1">INDIRECT("'"&amp;$A$1&amp;"_DATA'!R"&amp;$A12&amp;"C"&amp;BW$1,FALSE)</f>
        <v>#REF!</v>
      </c>
      <c r="BX12" s="260" t="e" cm="1">
        <f t="array" aca="1" ref="BX12" ca="1">INDIRECT("'"&amp;$A$1&amp;"_DATA'!R"&amp;$A12&amp;"C"&amp;BX$1,FALSE)</f>
        <v>#REF!</v>
      </c>
      <c r="BY12" s="261" t="e" cm="1">
        <f t="array" aca="1" ref="BY12" ca="1">INDIRECT("'"&amp;$A$1&amp;"_DATA'!R"&amp;$A12&amp;"C"&amp;BY$1,FALSE)</f>
        <v>#REF!</v>
      </c>
      <c r="BZ12" s="306" t="e" cm="1">
        <f t="array" aca="1" ref="BZ12" ca="1">INDIRECT("'"&amp;$A$1&amp;"_DATA'!R"&amp;$A12&amp;"C"&amp;BZ$1,FALSE)</f>
        <v>#REF!</v>
      </c>
      <c r="CA12" s="262" t="e">
        <f t="shared" ca="1" si="9"/>
        <v>#REF!</v>
      </c>
      <c r="CB12" s="306" t="e" cm="1">
        <f t="array" aca="1" ref="CB12" ca="1">INDIRECT("'"&amp;$A$1&amp;"_DATA'!R"&amp;$A12&amp;"C"&amp;CB$1,FALSE)</f>
        <v>#REF!</v>
      </c>
      <c r="CC12" s="263" t="e" cm="1">
        <f t="array" aca="1" ref="CC12" ca="1">INDIRECT("'"&amp;$A$1&amp;"_DATA'!R"&amp;$A12&amp;"C"&amp;CC$1,FALSE)</f>
        <v>#REF!</v>
      </c>
      <c r="CD12" s="302" t="e" cm="1">
        <f t="array" aca="1" ref="CD12" ca="1">INDIRECT("'"&amp;$A$1&amp;"_DATA'!R"&amp;$A12&amp;"C"&amp;CD$1,FALSE)</f>
        <v>#REF!</v>
      </c>
      <c r="CE12" s="260" t="e" cm="1">
        <f t="array" aca="1" ref="CE12" ca="1">INDIRECT("'"&amp;$A$1&amp;"_DATA'!R"&amp;$A12&amp;"C"&amp;CE$1,FALSE)</f>
        <v>#REF!</v>
      </c>
      <c r="CF12" s="261" t="e" cm="1">
        <f t="array" aca="1" ref="CF12" ca="1">INDIRECT("'"&amp;$A$1&amp;"_DATA'!R"&amp;$A12&amp;"C"&amp;CF$1,FALSE)</f>
        <v>#REF!</v>
      </c>
      <c r="CG12" s="306" t="e" cm="1">
        <f t="array" aca="1" ref="CG12" ca="1">INDIRECT("'"&amp;$A$1&amp;"_DATA'!R"&amp;$A12&amp;"C"&amp;CG$1,FALSE)</f>
        <v>#REF!</v>
      </c>
      <c r="CH12" s="262" t="e">
        <f t="shared" ca="1" si="10"/>
        <v>#REF!</v>
      </c>
      <c r="CI12" s="306" t="e" cm="1">
        <f t="array" aca="1" ref="CI12" ca="1">INDIRECT("'"&amp;$A$1&amp;"_DATA'!R"&amp;$A12&amp;"C"&amp;CI$1,FALSE)</f>
        <v>#REF!</v>
      </c>
      <c r="CJ12" s="263" t="e" cm="1">
        <f t="array" aca="1" ref="CJ12" ca="1">INDIRECT("'"&amp;$A$1&amp;"_DATA'!R"&amp;$A12&amp;"C"&amp;CJ$1,FALSE)</f>
        <v>#REF!</v>
      </c>
      <c r="CK12" s="302" t="e" cm="1">
        <f t="array" aca="1" ref="CK12" ca="1">INDIRECT("'"&amp;$A$1&amp;"_DATA'!R"&amp;$A12&amp;"C"&amp;CK$1,FALSE)</f>
        <v>#REF!</v>
      </c>
      <c r="CL12" s="260" t="e" cm="1">
        <f t="array" aca="1" ref="CL12" ca="1">INDIRECT("'"&amp;$A$1&amp;"_DATA'!R"&amp;$A12&amp;"C"&amp;CL$1,FALSE)</f>
        <v>#REF!</v>
      </c>
      <c r="CM12" s="261" t="e" cm="1">
        <f t="array" aca="1" ref="CM12" ca="1">INDIRECT("'"&amp;$A$1&amp;"_DATA'!R"&amp;$A12&amp;"C"&amp;CM$1,FALSE)</f>
        <v>#REF!</v>
      </c>
      <c r="CN12" s="306" t="e" cm="1">
        <f t="array" aca="1" ref="CN12" ca="1">INDIRECT("'"&amp;$A$1&amp;"_DATA'!R"&amp;$A12&amp;"C"&amp;CN$1,FALSE)</f>
        <v>#REF!</v>
      </c>
      <c r="CO12" s="262" t="e">
        <f t="shared" ca="1" si="11"/>
        <v>#REF!</v>
      </c>
      <c r="CP12" s="306" t="e" cm="1">
        <f t="array" aca="1" ref="CP12" ca="1">INDIRECT("'"&amp;$A$1&amp;"_DATA'!R"&amp;$A12&amp;"C"&amp;CP$1,FALSE)</f>
        <v>#REF!</v>
      </c>
      <c r="CQ12" s="263" t="e" cm="1">
        <f t="array" aca="1" ref="CQ12" ca="1">INDIRECT("'"&amp;$A$1&amp;"_DATA'!R"&amp;$A12&amp;"C"&amp;CQ$1,FALSE)</f>
        <v>#REF!</v>
      </c>
      <c r="CR12" s="321" t="s">
        <v>145</v>
      </c>
      <c r="CS12" s="342" t="e">
        <f ca="1">SUMIF(BW$26:CQ$26,CR11,BW27:CQ27)</f>
        <v>#REF!</v>
      </c>
      <c r="CT12" s="321" t="s">
        <v>145</v>
      </c>
      <c r="CU12" s="342" t="e">
        <f ca="1">BV12+CS12</f>
        <v>#REF!</v>
      </c>
      <c r="CV12" s="321" t="s">
        <v>145</v>
      </c>
      <c r="CW12" s="342" t="e">
        <f ca="1">AY12+CU12</f>
        <v>#REF!</v>
      </c>
      <c r="CX12" s="240"/>
    </row>
    <row r="13" spans="1:102" ht="16.5" x14ac:dyDescent="0.15">
      <c r="A13" s="433">
        <v>11</v>
      </c>
      <c r="B13" s="2001"/>
      <c r="C13" s="259" t="s">
        <v>40</v>
      </c>
      <c r="D13" s="302" t="e" cm="1">
        <f t="array" aca="1" ref="D13" ca="1">INDIRECT("'"&amp;$A$1&amp;"_DATA'!R"&amp;$A13&amp;"C"&amp;D$1,FALSE)</f>
        <v>#REF!</v>
      </c>
      <c r="E13" s="260" t="e" cm="1">
        <f t="array" aca="1" ref="E13" ca="1">INDIRECT("'"&amp;$A$1&amp;"_DATA'!R"&amp;$A13&amp;"C"&amp;E$1,FALSE)</f>
        <v>#REF!</v>
      </c>
      <c r="F13" s="261" t="e" cm="1">
        <f t="array" aca="1" ref="F13" ca="1">INDIRECT("'"&amp;$A$1&amp;"_DATA'!R"&amp;$A13&amp;"C"&amp;F$1,FALSE)</f>
        <v>#REF!</v>
      </c>
      <c r="G13" s="306" t="e" cm="1">
        <f t="array" aca="1" ref="G13" ca="1">INDIRECT("'"&amp;$A$1&amp;"_DATA'!R"&amp;$A13&amp;"C"&amp;G$1,FALSE)</f>
        <v>#REF!</v>
      </c>
      <c r="H13" s="262" t="e">
        <f t="shared" ca="1" si="0"/>
        <v>#REF!</v>
      </c>
      <c r="I13" s="306" t="e" cm="1">
        <f t="array" aca="1" ref="I13" ca="1">INDIRECT("'"&amp;$A$1&amp;"_DATA'!R"&amp;$A13&amp;"C"&amp;I$1,FALSE)</f>
        <v>#REF!</v>
      </c>
      <c r="J13" s="263" t="e" cm="1">
        <f t="array" aca="1" ref="J13" ca="1">INDIRECT("'"&amp;$A$1&amp;"_DATA'!R"&amp;$A13&amp;"C"&amp;J$1,FALSE)</f>
        <v>#REF!</v>
      </c>
      <c r="K13" s="302" t="e" cm="1">
        <f t="array" aca="1" ref="K13" ca="1">INDIRECT("'"&amp;$A$1&amp;"_DATA'!R"&amp;$A13&amp;"C"&amp;K$1,FALSE)</f>
        <v>#REF!</v>
      </c>
      <c r="L13" s="260" t="e" cm="1">
        <f t="array" aca="1" ref="L13" ca="1">INDIRECT("'"&amp;$A$1&amp;"_DATA'!R"&amp;$A13&amp;"C"&amp;L$1,FALSE)</f>
        <v>#REF!</v>
      </c>
      <c r="M13" s="261" t="e" cm="1">
        <f t="array" aca="1" ref="M13" ca="1">INDIRECT("'"&amp;$A$1&amp;"_DATA'!R"&amp;$A13&amp;"C"&amp;M$1,FALSE)</f>
        <v>#REF!</v>
      </c>
      <c r="N13" s="306" t="e" cm="1">
        <f t="array" aca="1" ref="N13" ca="1">INDIRECT("'"&amp;$A$1&amp;"_DATA'!R"&amp;$A13&amp;"C"&amp;N$1,FALSE)</f>
        <v>#REF!</v>
      </c>
      <c r="O13" s="262" t="e">
        <f t="shared" ca="1" si="1"/>
        <v>#REF!</v>
      </c>
      <c r="P13" s="306" t="e" cm="1">
        <f t="array" aca="1" ref="P13" ca="1">INDIRECT("'"&amp;$A$1&amp;"_DATA'!R"&amp;$A13&amp;"C"&amp;P$1,FALSE)</f>
        <v>#REF!</v>
      </c>
      <c r="Q13" s="263" t="e" cm="1">
        <f t="array" aca="1" ref="Q13" ca="1">INDIRECT("'"&amp;$A$1&amp;"_DATA'!R"&amp;$A13&amp;"C"&amp;Q$1,FALSE)</f>
        <v>#REF!</v>
      </c>
      <c r="R13" s="302" t="e" cm="1">
        <f t="array" aca="1" ref="R13" ca="1">INDIRECT("'"&amp;$A$1&amp;"_DATA'!R"&amp;$A13&amp;"C"&amp;R$1,FALSE)</f>
        <v>#REF!</v>
      </c>
      <c r="S13" s="260" t="e" cm="1">
        <f t="array" aca="1" ref="S13" ca="1">INDIRECT("'"&amp;$A$1&amp;"_DATA'!R"&amp;$A13&amp;"C"&amp;S$1,FALSE)</f>
        <v>#REF!</v>
      </c>
      <c r="T13" s="261" t="e" cm="1">
        <f t="array" aca="1" ref="T13" ca="1">INDIRECT("'"&amp;$A$1&amp;"_DATA'!R"&amp;$A13&amp;"C"&amp;T$1,FALSE)</f>
        <v>#REF!</v>
      </c>
      <c r="U13" s="306" t="e" cm="1">
        <f t="array" aca="1" ref="U13" ca="1">INDIRECT("'"&amp;$A$1&amp;"_DATA'!R"&amp;$A13&amp;"C"&amp;U$1,FALSE)</f>
        <v>#REF!</v>
      </c>
      <c r="V13" s="262" t="e">
        <f t="shared" ca="1" si="2"/>
        <v>#REF!</v>
      </c>
      <c r="W13" s="306" t="e" cm="1">
        <f t="array" aca="1" ref="W13" ca="1">INDIRECT("'"&amp;$A$1&amp;"_DATA'!R"&amp;$A13&amp;"C"&amp;W$1,FALSE)</f>
        <v>#REF!</v>
      </c>
      <c r="X13" s="263" t="e" cm="1">
        <f t="array" aca="1" ref="X13" ca="1">INDIRECT("'"&amp;$A$1&amp;"_DATA'!R"&amp;$A13&amp;"C"&amp;X$1,FALSE)</f>
        <v>#REF!</v>
      </c>
      <c r="Y13" s="322" t="s">
        <v>146</v>
      </c>
      <c r="Z13" s="343" t="e">
        <f ca="1">SUMIF(D$26:X$26,Y11,D28:X28)</f>
        <v>#REF!</v>
      </c>
      <c r="AA13" s="302" t="e" cm="1">
        <f t="array" aca="1" ref="AA13" ca="1">INDIRECT("'"&amp;$A$1&amp;"_DATA'!R"&amp;$A13&amp;"C"&amp;AA$1,FALSE)</f>
        <v>#REF!</v>
      </c>
      <c r="AB13" s="260" t="e" cm="1">
        <f t="array" aca="1" ref="AB13" ca="1">INDIRECT("'"&amp;$A$1&amp;"_DATA'!R"&amp;$A13&amp;"C"&amp;AB$1,FALSE)</f>
        <v>#REF!</v>
      </c>
      <c r="AC13" s="261" t="e" cm="1">
        <f t="array" aca="1" ref="AC13" ca="1">INDIRECT("'"&amp;$A$1&amp;"_DATA'!R"&amp;$A13&amp;"C"&amp;AC$1,FALSE)</f>
        <v>#REF!</v>
      </c>
      <c r="AD13" s="306" t="e" cm="1">
        <f t="array" aca="1" ref="AD13" ca="1">INDIRECT("'"&amp;$A$1&amp;"_DATA'!R"&amp;$A13&amp;"C"&amp;AD$1,FALSE)</f>
        <v>#REF!</v>
      </c>
      <c r="AE13" s="262" t="e">
        <f t="shared" ca="1" si="3"/>
        <v>#REF!</v>
      </c>
      <c r="AF13" s="306" t="e" cm="1">
        <f t="array" aca="1" ref="AF13" ca="1">INDIRECT("'"&amp;$A$1&amp;"_DATA'!R"&amp;$A13&amp;"C"&amp;AF$1,FALSE)</f>
        <v>#REF!</v>
      </c>
      <c r="AG13" s="263" t="e" cm="1">
        <f t="array" aca="1" ref="AG13" ca="1">INDIRECT("'"&amp;$A$1&amp;"_DATA'!R"&amp;$A13&amp;"C"&amp;AG$1,FALSE)</f>
        <v>#REF!</v>
      </c>
      <c r="AH13" s="302" t="e" cm="1">
        <f t="array" aca="1" ref="AH13" ca="1">INDIRECT("'"&amp;$A$1&amp;"_DATA'!R"&amp;$A13&amp;"C"&amp;AH$1,FALSE)</f>
        <v>#REF!</v>
      </c>
      <c r="AI13" s="260" t="e" cm="1">
        <f t="array" aca="1" ref="AI13" ca="1">INDIRECT("'"&amp;$A$1&amp;"_DATA'!R"&amp;$A13&amp;"C"&amp;AI$1,FALSE)</f>
        <v>#REF!</v>
      </c>
      <c r="AJ13" s="261" t="e" cm="1">
        <f t="array" aca="1" ref="AJ13" ca="1">INDIRECT("'"&amp;$A$1&amp;"_DATA'!R"&amp;$A13&amp;"C"&amp;AJ$1,FALSE)</f>
        <v>#REF!</v>
      </c>
      <c r="AK13" s="306" t="e" cm="1">
        <f t="array" aca="1" ref="AK13" ca="1">INDIRECT("'"&amp;$A$1&amp;"_DATA'!R"&amp;$A13&amp;"C"&amp;AK$1,FALSE)</f>
        <v>#REF!</v>
      </c>
      <c r="AL13" s="262" t="e">
        <f t="shared" ca="1" si="4"/>
        <v>#REF!</v>
      </c>
      <c r="AM13" s="306" t="e" cm="1">
        <f t="array" aca="1" ref="AM13" ca="1">INDIRECT("'"&amp;$A$1&amp;"_DATA'!R"&amp;$A13&amp;"C"&amp;AM$1,FALSE)</f>
        <v>#REF!</v>
      </c>
      <c r="AN13" s="263" t="e" cm="1">
        <f t="array" aca="1" ref="AN13" ca="1">INDIRECT("'"&amp;$A$1&amp;"_DATA'!R"&amp;$A13&amp;"C"&amp;AN$1,FALSE)</f>
        <v>#REF!</v>
      </c>
      <c r="AO13" s="302" t="e" cm="1">
        <f t="array" aca="1" ref="AO13" ca="1">INDIRECT("'"&amp;$A$1&amp;"_DATA'!R"&amp;$A13&amp;"C"&amp;AO$1,FALSE)</f>
        <v>#REF!</v>
      </c>
      <c r="AP13" s="260" t="e" cm="1">
        <f t="array" aca="1" ref="AP13" ca="1">INDIRECT("'"&amp;$A$1&amp;"_DATA'!R"&amp;$A13&amp;"C"&amp;AP$1,FALSE)</f>
        <v>#REF!</v>
      </c>
      <c r="AQ13" s="261" t="e" cm="1">
        <f t="array" aca="1" ref="AQ13" ca="1">INDIRECT("'"&amp;$A$1&amp;"_DATA'!R"&amp;$A13&amp;"C"&amp;AQ$1,FALSE)</f>
        <v>#REF!</v>
      </c>
      <c r="AR13" s="306" t="e" cm="1">
        <f t="array" aca="1" ref="AR13" ca="1">INDIRECT("'"&amp;$A$1&amp;"_DATA'!R"&amp;$A13&amp;"C"&amp;AR$1,FALSE)</f>
        <v>#REF!</v>
      </c>
      <c r="AS13" s="262" t="e">
        <f t="shared" ca="1" si="5"/>
        <v>#REF!</v>
      </c>
      <c r="AT13" s="306" t="e" cm="1">
        <f t="array" aca="1" ref="AT13" ca="1">INDIRECT("'"&amp;$A$1&amp;"_DATA'!R"&amp;$A13&amp;"C"&amp;AT$1,FALSE)</f>
        <v>#REF!</v>
      </c>
      <c r="AU13" s="263" t="e" cm="1">
        <f t="array" aca="1" ref="AU13" ca="1">INDIRECT("'"&amp;$A$1&amp;"_DATA'!R"&amp;$A13&amp;"C"&amp;AU$1,FALSE)</f>
        <v>#REF!</v>
      </c>
      <c r="AV13" s="322" t="s">
        <v>146</v>
      </c>
      <c r="AW13" s="343" t="e">
        <f ca="1">SUMIF(AA$26:AU$26,AV11,AA28:AU28)</f>
        <v>#REF!</v>
      </c>
      <c r="AX13" s="322" t="s">
        <v>146</v>
      </c>
      <c r="AY13" s="343" t="e">
        <f ca="1">Z13+AW13</f>
        <v>#REF!</v>
      </c>
      <c r="AZ13" s="302" t="e" cm="1">
        <f t="array" aca="1" ref="AZ13" ca="1">INDIRECT("'"&amp;$A$1&amp;"_DATA'!R"&amp;$A13&amp;"C"&amp;AZ$1,FALSE)</f>
        <v>#REF!</v>
      </c>
      <c r="BA13" s="260" t="e" cm="1">
        <f t="array" aca="1" ref="BA13" ca="1">INDIRECT("'"&amp;$A$1&amp;"_DATA'!R"&amp;$A13&amp;"C"&amp;BA$1,FALSE)</f>
        <v>#REF!</v>
      </c>
      <c r="BB13" s="261" t="e" cm="1">
        <f t="array" aca="1" ref="BB13" ca="1">INDIRECT("'"&amp;$A$1&amp;"_DATA'!R"&amp;$A13&amp;"C"&amp;BB$1,FALSE)</f>
        <v>#REF!</v>
      </c>
      <c r="BC13" s="306" t="e" cm="1">
        <f t="array" aca="1" ref="BC13" ca="1">INDIRECT("'"&amp;$A$1&amp;"_DATA'!R"&amp;$A13&amp;"C"&amp;BC$1,FALSE)</f>
        <v>#REF!</v>
      </c>
      <c r="BD13" s="262" t="e">
        <f t="shared" ca="1" si="6"/>
        <v>#REF!</v>
      </c>
      <c r="BE13" s="306" t="e" cm="1">
        <f t="array" aca="1" ref="BE13" ca="1">INDIRECT("'"&amp;$A$1&amp;"_DATA'!R"&amp;$A13&amp;"C"&amp;BE$1,FALSE)</f>
        <v>#REF!</v>
      </c>
      <c r="BF13" s="263" t="e" cm="1">
        <f t="array" aca="1" ref="BF13" ca="1">INDIRECT("'"&amp;$A$1&amp;"_DATA'!R"&amp;$A13&amp;"C"&amp;BF$1,FALSE)</f>
        <v>#REF!</v>
      </c>
      <c r="BG13" s="302" t="e" cm="1">
        <f t="array" aca="1" ref="BG13" ca="1">INDIRECT("'"&amp;$A$1&amp;"_DATA'!R"&amp;$A13&amp;"C"&amp;BG$1,FALSE)</f>
        <v>#REF!</v>
      </c>
      <c r="BH13" s="260" t="e" cm="1">
        <f t="array" aca="1" ref="BH13" ca="1">INDIRECT("'"&amp;$A$1&amp;"_DATA'!R"&amp;$A13&amp;"C"&amp;BH$1,FALSE)</f>
        <v>#REF!</v>
      </c>
      <c r="BI13" s="261" t="e" cm="1">
        <f t="array" aca="1" ref="BI13" ca="1">INDIRECT("'"&amp;$A$1&amp;"_DATA'!R"&amp;$A13&amp;"C"&amp;BI$1,FALSE)</f>
        <v>#REF!</v>
      </c>
      <c r="BJ13" s="306" t="e" cm="1">
        <f t="array" aca="1" ref="BJ13" ca="1">INDIRECT("'"&amp;$A$1&amp;"_DATA'!R"&amp;$A13&amp;"C"&amp;BJ$1,FALSE)</f>
        <v>#REF!</v>
      </c>
      <c r="BK13" s="262" t="e">
        <f t="shared" ca="1" si="7"/>
        <v>#REF!</v>
      </c>
      <c r="BL13" s="306" t="e" cm="1">
        <f t="array" aca="1" ref="BL13" ca="1">INDIRECT("'"&amp;$A$1&amp;"_DATA'!R"&amp;$A13&amp;"C"&amp;BL$1,FALSE)</f>
        <v>#REF!</v>
      </c>
      <c r="BM13" s="263" t="e" cm="1">
        <f t="array" aca="1" ref="BM13" ca="1">INDIRECT("'"&amp;$A$1&amp;"_DATA'!R"&amp;$A13&amp;"C"&amp;BM$1,FALSE)</f>
        <v>#REF!</v>
      </c>
      <c r="BN13" s="302" t="e" cm="1">
        <f t="array" aca="1" ref="BN13" ca="1">INDIRECT("'"&amp;$A$1&amp;"_DATA'!R"&amp;$A13&amp;"C"&amp;BN$1,FALSE)</f>
        <v>#REF!</v>
      </c>
      <c r="BO13" s="260" t="e" cm="1">
        <f t="array" aca="1" ref="BO13" ca="1">INDIRECT("'"&amp;$A$1&amp;"_DATA'!R"&amp;$A13&amp;"C"&amp;BO$1,FALSE)</f>
        <v>#REF!</v>
      </c>
      <c r="BP13" s="261" t="e" cm="1">
        <f t="array" aca="1" ref="BP13" ca="1">INDIRECT("'"&amp;$A$1&amp;"_DATA'!R"&amp;$A13&amp;"C"&amp;BP$1,FALSE)</f>
        <v>#REF!</v>
      </c>
      <c r="BQ13" s="306" t="e" cm="1">
        <f t="array" aca="1" ref="BQ13" ca="1">INDIRECT("'"&amp;$A$1&amp;"_DATA'!R"&amp;$A13&amp;"C"&amp;BQ$1,FALSE)</f>
        <v>#REF!</v>
      </c>
      <c r="BR13" s="262" t="e">
        <f t="shared" ca="1" si="8"/>
        <v>#REF!</v>
      </c>
      <c r="BS13" s="306" t="e" cm="1">
        <f t="array" aca="1" ref="BS13" ca="1">INDIRECT("'"&amp;$A$1&amp;"_DATA'!R"&amp;$A13&amp;"C"&amp;BS$1,FALSE)</f>
        <v>#REF!</v>
      </c>
      <c r="BT13" s="263" t="e" cm="1">
        <f t="array" aca="1" ref="BT13" ca="1">INDIRECT("'"&amp;$A$1&amp;"_DATA'!R"&amp;$A13&amp;"C"&amp;BT$1,FALSE)</f>
        <v>#REF!</v>
      </c>
      <c r="BU13" s="322" t="s">
        <v>146</v>
      </c>
      <c r="BV13" s="343" t="e">
        <f ca="1">SUMIF(AZ$26:BT$26,BU11,AZ28:BT28)</f>
        <v>#REF!</v>
      </c>
      <c r="BW13" s="302" t="e" cm="1">
        <f t="array" aca="1" ref="BW13" ca="1">INDIRECT("'"&amp;$A$1&amp;"_DATA'!R"&amp;$A13&amp;"C"&amp;BW$1,FALSE)</f>
        <v>#REF!</v>
      </c>
      <c r="BX13" s="260" t="e" cm="1">
        <f t="array" aca="1" ref="BX13" ca="1">INDIRECT("'"&amp;$A$1&amp;"_DATA'!R"&amp;$A13&amp;"C"&amp;BX$1,FALSE)</f>
        <v>#REF!</v>
      </c>
      <c r="BY13" s="261" t="e" cm="1">
        <f t="array" aca="1" ref="BY13" ca="1">INDIRECT("'"&amp;$A$1&amp;"_DATA'!R"&amp;$A13&amp;"C"&amp;BY$1,FALSE)</f>
        <v>#REF!</v>
      </c>
      <c r="BZ13" s="306" t="e" cm="1">
        <f t="array" aca="1" ref="BZ13" ca="1">INDIRECT("'"&amp;$A$1&amp;"_DATA'!R"&amp;$A13&amp;"C"&amp;BZ$1,FALSE)</f>
        <v>#REF!</v>
      </c>
      <c r="CA13" s="262" t="e">
        <f t="shared" ca="1" si="9"/>
        <v>#REF!</v>
      </c>
      <c r="CB13" s="306" t="e" cm="1">
        <f t="array" aca="1" ref="CB13" ca="1">INDIRECT("'"&amp;$A$1&amp;"_DATA'!R"&amp;$A13&amp;"C"&amp;CB$1,FALSE)</f>
        <v>#REF!</v>
      </c>
      <c r="CC13" s="263" t="e" cm="1">
        <f t="array" aca="1" ref="CC13" ca="1">INDIRECT("'"&amp;$A$1&amp;"_DATA'!R"&amp;$A13&amp;"C"&amp;CC$1,FALSE)</f>
        <v>#REF!</v>
      </c>
      <c r="CD13" s="302" t="e" cm="1">
        <f t="array" aca="1" ref="CD13" ca="1">INDIRECT("'"&amp;$A$1&amp;"_DATA'!R"&amp;$A13&amp;"C"&amp;CD$1,FALSE)</f>
        <v>#REF!</v>
      </c>
      <c r="CE13" s="260" t="e" cm="1">
        <f t="array" aca="1" ref="CE13" ca="1">INDIRECT("'"&amp;$A$1&amp;"_DATA'!R"&amp;$A13&amp;"C"&amp;CE$1,FALSE)</f>
        <v>#REF!</v>
      </c>
      <c r="CF13" s="261" t="e" cm="1">
        <f t="array" aca="1" ref="CF13" ca="1">INDIRECT("'"&amp;$A$1&amp;"_DATA'!R"&amp;$A13&amp;"C"&amp;CF$1,FALSE)</f>
        <v>#REF!</v>
      </c>
      <c r="CG13" s="306" t="e" cm="1">
        <f t="array" aca="1" ref="CG13" ca="1">INDIRECT("'"&amp;$A$1&amp;"_DATA'!R"&amp;$A13&amp;"C"&amp;CG$1,FALSE)</f>
        <v>#REF!</v>
      </c>
      <c r="CH13" s="262" t="e">
        <f t="shared" ca="1" si="10"/>
        <v>#REF!</v>
      </c>
      <c r="CI13" s="306" t="e" cm="1">
        <f t="array" aca="1" ref="CI13" ca="1">INDIRECT("'"&amp;$A$1&amp;"_DATA'!R"&amp;$A13&amp;"C"&amp;CI$1,FALSE)</f>
        <v>#REF!</v>
      </c>
      <c r="CJ13" s="263" t="e" cm="1">
        <f t="array" aca="1" ref="CJ13" ca="1">INDIRECT("'"&amp;$A$1&amp;"_DATA'!R"&amp;$A13&amp;"C"&amp;CJ$1,FALSE)</f>
        <v>#REF!</v>
      </c>
      <c r="CK13" s="302" t="e" cm="1">
        <f t="array" aca="1" ref="CK13" ca="1">INDIRECT("'"&amp;$A$1&amp;"_DATA'!R"&amp;$A13&amp;"C"&amp;CK$1,FALSE)</f>
        <v>#REF!</v>
      </c>
      <c r="CL13" s="260" t="e" cm="1">
        <f t="array" aca="1" ref="CL13" ca="1">INDIRECT("'"&amp;$A$1&amp;"_DATA'!R"&amp;$A13&amp;"C"&amp;CL$1,FALSE)</f>
        <v>#REF!</v>
      </c>
      <c r="CM13" s="261" t="e" cm="1">
        <f t="array" aca="1" ref="CM13" ca="1">INDIRECT("'"&amp;$A$1&amp;"_DATA'!R"&amp;$A13&amp;"C"&amp;CM$1,FALSE)</f>
        <v>#REF!</v>
      </c>
      <c r="CN13" s="306" t="e" cm="1">
        <f t="array" aca="1" ref="CN13" ca="1">INDIRECT("'"&amp;$A$1&amp;"_DATA'!R"&amp;$A13&amp;"C"&amp;CN$1,FALSE)</f>
        <v>#REF!</v>
      </c>
      <c r="CO13" s="262" t="e">
        <f t="shared" ca="1" si="11"/>
        <v>#REF!</v>
      </c>
      <c r="CP13" s="306" t="e" cm="1">
        <f t="array" aca="1" ref="CP13" ca="1">INDIRECT("'"&amp;$A$1&amp;"_DATA'!R"&amp;$A13&amp;"C"&amp;CP$1,FALSE)</f>
        <v>#REF!</v>
      </c>
      <c r="CQ13" s="263" t="e" cm="1">
        <f t="array" aca="1" ref="CQ13" ca="1">INDIRECT("'"&amp;$A$1&amp;"_DATA'!R"&amp;$A13&amp;"C"&amp;CQ$1,FALSE)</f>
        <v>#REF!</v>
      </c>
      <c r="CR13" s="322" t="s">
        <v>146</v>
      </c>
      <c r="CS13" s="343" t="e">
        <f ca="1">SUMIF(BW$26:CQ$26,CR11,BW28:CQ28)</f>
        <v>#REF!</v>
      </c>
      <c r="CT13" s="322" t="s">
        <v>146</v>
      </c>
      <c r="CU13" s="343" t="e">
        <f ca="1">BV13+CS13</f>
        <v>#REF!</v>
      </c>
      <c r="CV13" s="322" t="s">
        <v>146</v>
      </c>
      <c r="CW13" s="343" t="e">
        <f ca="1">AY13+CU13</f>
        <v>#REF!</v>
      </c>
      <c r="CX13" s="240"/>
    </row>
    <row r="14" spans="1:102" ht="16.5" x14ac:dyDescent="0.15">
      <c r="A14" s="433">
        <v>12</v>
      </c>
      <c r="B14" s="2001"/>
      <c r="C14" s="259" t="s">
        <v>41</v>
      </c>
      <c r="D14" s="302" t="e" cm="1">
        <f t="array" aca="1" ref="D14" ca="1">INDIRECT("'"&amp;$A$1&amp;"_DATA'!R"&amp;$A14&amp;"C"&amp;D$1,FALSE)</f>
        <v>#REF!</v>
      </c>
      <c r="E14" s="260" t="e" cm="1">
        <f t="array" aca="1" ref="E14" ca="1">INDIRECT("'"&amp;$A$1&amp;"_DATA'!R"&amp;$A14&amp;"C"&amp;E$1,FALSE)</f>
        <v>#REF!</v>
      </c>
      <c r="F14" s="261" t="e" cm="1">
        <f t="array" aca="1" ref="F14" ca="1">INDIRECT("'"&amp;$A$1&amp;"_DATA'!R"&amp;$A14&amp;"C"&amp;F$1,FALSE)</f>
        <v>#REF!</v>
      </c>
      <c r="G14" s="306" t="e" cm="1">
        <f t="array" aca="1" ref="G14" ca="1">INDIRECT("'"&amp;$A$1&amp;"_DATA'!R"&amp;$A14&amp;"C"&amp;G$1,FALSE)</f>
        <v>#REF!</v>
      </c>
      <c r="H14" s="262" t="e">
        <f t="shared" ca="1" si="0"/>
        <v>#REF!</v>
      </c>
      <c r="I14" s="306" t="e" cm="1">
        <f t="array" aca="1" ref="I14" ca="1">INDIRECT("'"&amp;$A$1&amp;"_DATA'!R"&amp;$A14&amp;"C"&amp;I$1,FALSE)</f>
        <v>#REF!</v>
      </c>
      <c r="J14" s="263" t="e" cm="1">
        <f t="array" aca="1" ref="J14" ca="1">INDIRECT("'"&amp;$A$1&amp;"_DATA'!R"&amp;$A14&amp;"C"&amp;J$1,FALSE)</f>
        <v>#REF!</v>
      </c>
      <c r="K14" s="302" t="e" cm="1">
        <f t="array" aca="1" ref="K14" ca="1">INDIRECT("'"&amp;$A$1&amp;"_DATA'!R"&amp;$A14&amp;"C"&amp;K$1,FALSE)</f>
        <v>#REF!</v>
      </c>
      <c r="L14" s="260" t="e" cm="1">
        <f t="array" aca="1" ref="L14" ca="1">INDIRECT("'"&amp;$A$1&amp;"_DATA'!R"&amp;$A14&amp;"C"&amp;L$1,FALSE)</f>
        <v>#REF!</v>
      </c>
      <c r="M14" s="261" t="e" cm="1">
        <f t="array" aca="1" ref="M14" ca="1">INDIRECT("'"&amp;$A$1&amp;"_DATA'!R"&amp;$A14&amp;"C"&amp;M$1,FALSE)</f>
        <v>#REF!</v>
      </c>
      <c r="N14" s="306" t="e" cm="1">
        <f t="array" aca="1" ref="N14" ca="1">INDIRECT("'"&amp;$A$1&amp;"_DATA'!R"&amp;$A14&amp;"C"&amp;N$1,FALSE)</f>
        <v>#REF!</v>
      </c>
      <c r="O14" s="262" t="e">
        <f t="shared" ca="1" si="1"/>
        <v>#REF!</v>
      </c>
      <c r="P14" s="306" t="e" cm="1">
        <f t="array" aca="1" ref="P14" ca="1">INDIRECT("'"&amp;$A$1&amp;"_DATA'!R"&amp;$A14&amp;"C"&amp;P$1,FALSE)</f>
        <v>#REF!</v>
      </c>
      <c r="Q14" s="263" t="e" cm="1">
        <f t="array" aca="1" ref="Q14" ca="1">INDIRECT("'"&amp;$A$1&amp;"_DATA'!R"&amp;$A14&amp;"C"&amp;Q$1,FALSE)</f>
        <v>#REF!</v>
      </c>
      <c r="R14" s="302" t="e" cm="1">
        <f t="array" aca="1" ref="R14" ca="1">INDIRECT("'"&amp;$A$1&amp;"_DATA'!R"&amp;$A14&amp;"C"&amp;R$1,FALSE)</f>
        <v>#REF!</v>
      </c>
      <c r="S14" s="260" t="e" cm="1">
        <f t="array" aca="1" ref="S14" ca="1">INDIRECT("'"&amp;$A$1&amp;"_DATA'!R"&amp;$A14&amp;"C"&amp;S$1,FALSE)</f>
        <v>#REF!</v>
      </c>
      <c r="T14" s="261" t="e" cm="1">
        <f t="array" aca="1" ref="T14" ca="1">INDIRECT("'"&amp;$A$1&amp;"_DATA'!R"&amp;$A14&amp;"C"&amp;T$1,FALSE)</f>
        <v>#REF!</v>
      </c>
      <c r="U14" s="306" t="e" cm="1">
        <f t="array" aca="1" ref="U14" ca="1">INDIRECT("'"&amp;$A$1&amp;"_DATA'!R"&amp;$A14&amp;"C"&amp;U$1,FALSE)</f>
        <v>#REF!</v>
      </c>
      <c r="V14" s="262" t="e">
        <f t="shared" ca="1" si="2"/>
        <v>#REF!</v>
      </c>
      <c r="W14" s="306" t="e" cm="1">
        <f t="array" aca="1" ref="W14" ca="1">INDIRECT("'"&amp;$A$1&amp;"_DATA'!R"&amp;$A14&amp;"C"&amp;W$1,FALSE)</f>
        <v>#REF!</v>
      </c>
      <c r="X14" s="263" t="e" cm="1">
        <f t="array" aca="1" ref="X14" ca="1">INDIRECT("'"&amp;$A$1&amp;"_DATA'!R"&amp;$A14&amp;"C"&amp;X$1,FALSE)</f>
        <v>#REF!</v>
      </c>
      <c r="Y14" s="323" t="s">
        <v>143</v>
      </c>
      <c r="Z14" s="710" t="e">
        <f ca="1">ROUNDDOWN(Z13/Z12,4)</f>
        <v>#REF!</v>
      </c>
      <c r="AA14" s="302" t="e" cm="1">
        <f t="array" aca="1" ref="AA14" ca="1">INDIRECT("'"&amp;$A$1&amp;"_DATA'!R"&amp;$A14&amp;"C"&amp;AA$1,FALSE)</f>
        <v>#REF!</v>
      </c>
      <c r="AB14" s="260" t="e" cm="1">
        <f t="array" aca="1" ref="AB14" ca="1">INDIRECT("'"&amp;$A$1&amp;"_DATA'!R"&amp;$A14&amp;"C"&amp;AB$1,FALSE)</f>
        <v>#REF!</v>
      </c>
      <c r="AC14" s="261" t="e" cm="1">
        <f t="array" aca="1" ref="AC14" ca="1">INDIRECT("'"&amp;$A$1&amp;"_DATA'!R"&amp;$A14&amp;"C"&amp;AC$1,FALSE)</f>
        <v>#REF!</v>
      </c>
      <c r="AD14" s="306" t="e" cm="1">
        <f t="array" aca="1" ref="AD14" ca="1">INDIRECT("'"&amp;$A$1&amp;"_DATA'!R"&amp;$A14&amp;"C"&amp;AD$1,FALSE)</f>
        <v>#REF!</v>
      </c>
      <c r="AE14" s="262" t="e">
        <f t="shared" ca="1" si="3"/>
        <v>#REF!</v>
      </c>
      <c r="AF14" s="306" t="e" cm="1">
        <f t="array" aca="1" ref="AF14" ca="1">INDIRECT("'"&amp;$A$1&amp;"_DATA'!R"&amp;$A14&amp;"C"&amp;AF$1,FALSE)</f>
        <v>#REF!</v>
      </c>
      <c r="AG14" s="263" t="e" cm="1">
        <f t="array" aca="1" ref="AG14" ca="1">INDIRECT("'"&amp;$A$1&amp;"_DATA'!R"&amp;$A14&amp;"C"&amp;AG$1,FALSE)</f>
        <v>#REF!</v>
      </c>
      <c r="AH14" s="302" t="e" cm="1">
        <f t="array" aca="1" ref="AH14" ca="1">INDIRECT("'"&amp;$A$1&amp;"_DATA'!R"&amp;$A14&amp;"C"&amp;AH$1,FALSE)</f>
        <v>#REF!</v>
      </c>
      <c r="AI14" s="260" t="e" cm="1">
        <f t="array" aca="1" ref="AI14" ca="1">INDIRECT("'"&amp;$A$1&amp;"_DATA'!R"&amp;$A14&amp;"C"&amp;AI$1,FALSE)</f>
        <v>#REF!</v>
      </c>
      <c r="AJ14" s="261" t="e" cm="1">
        <f t="array" aca="1" ref="AJ14" ca="1">INDIRECT("'"&amp;$A$1&amp;"_DATA'!R"&amp;$A14&amp;"C"&amp;AJ$1,FALSE)</f>
        <v>#REF!</v>
      </c>
      <c r="AK14" s="306" t="e" cm="1">
        <f t="array" aca="1" ref="AK14" ca="1">INDIRECT("'"&amp;$A$1&amp;"_DATA'!R"&amp;$A14&amp;"C"&amp;AK$1,FALSE)</f>
        <v>#REF!</v>
      </c>
      <c r="AL14" s="262" t="e">
        <f t="shared" ca="1" si="4"/>
        <v>#REF!</v>
      </c>
      <c r="AM14" s="306" t="e" cm="1">
        <f t="array" aca="1" ref="AM14" ca="1">INDIRECT("'"&amp;$A$1&amp;"_DATA'!R"&amp;$A14&amp;"C"&amp;AM$1,FALSE)</f>
        <v>#REF!</v>
      </c>
      <c r="AN14" s="263" t="e" cm="1">
        <f t="array" aca="1" ref="AN14" ca="1">INDIRECT("'"&amp;$A$1&amp;"_DATA'!R"&amp;$A14&amp;"C"&amp;AN$1,FALSE)</f>
        <v>#REF!</v>
      </c>
      <c r="AO14" s="302" t="e" cm="1">
        <f t="array" aca="1" ref="AO14" ca="1">INDIRECT("'"&amp;$A$1&amp;"_DATA'!R"&amp;$A14&amp;"C"&amp;AO$1,FALSE)</f>
        <v>#REF!</v>
      </c>
      <c r="AP14" s="260" t="e" cm="1">
        <f t="array" aca="1" ref="AP14" ca="1">INDIRECT("'"&amp;$A$1&amp;"_DATA'!R"&amp;$A14&amp;"C"&amp;AP$1,FALSE)</f>
        <v>#REF!</v>
      </c>
      <c r="AQ14" s="261" t="e" cm="1">
        <f t="array" aca="1" ref="AQ14" ca="1">INDIRECT("'"&amp;$A$1&amp;"_DATA'!R"&amp;$A14&amp;"C"&amp;AQ$1,FALSE)</f>
        <v>#REF!</v>
      </c>
      <c r="AR14" s="306" t="e" cm="1">
        <f t="array" aca="1" ref="AR14" ca="1">INDIRECT("'"&amp;$A$1&amp;"_DATA'!R"&amp;$A14&amp;"C"&amp;AR$1,FALSE)</f>
        <v>#REF!</v>
      </c>
      <c r="AS14" s="262" t="e">
        <f t="shared" ca="1" si="5"/>
        <v>#REF!</v>
      </c>
      <c r="AT14" s="306" t="e" cm="1">
        <f t="array" aca="1" ref="AT14" ca="1">INDIRECT("'"&amp;$A$1&amp;"_DATA'!R"&amp;$A14&amp;"C"&amp;AT$1,FALSE)</f>
        <v>#REF!</v>
      </c>
      <c r="AU14" s="263" t="e" cm="1">
        <f t="array" aca="1" ref="AU14" ca="1">INDIRECT("'"&amp;$A$1&amp;"_DATA'!R"&amp;$A14&amp;"C"&amp;AU$1,FALSE)</f>
        <v>#REF!</v>
      </c>
      <c r="AV14" s="323" t="s">
        <v>143</v>
      </c>
      <c r="AW14" s="710" t="e">
        <f ca="1">ROUNDDOWN(AW13/AW12,4)</f>
        <v>#REF!</v>
      </c>
      <c r="AX14" s="323" t="s">
        <v>143</v>
      </c>
      <c r="AY14" s="710" t="e">
        <f ca="1">ROUNDDOWN(AY13/AY12,4)</f>
        <v>#REF!</v>
      </c>
      <c r="AZ14" s="302" t="e" cm="1">
        <f t="array" aca="1" ref="AZ14" ca="1">INDIRECT("'"&amp;$A$1&amp;"_DATA'!R"&amp;$A14&amp;"C"&amp;AZ$1,FALSE)</f>
        <v>#REF!</v>
      </c>
      <c r="BA14" s="260" t="e" cm="1">
        <f t="array" aca="1" ref="BA14" ca="1">INDIRECT("'"&amp;$A$1&amp;"_DATA'!R"&amp;$A14&amp;"C"&amp;BA$1,FALSE)</f>
        <v>#REF!</v>
      </c>
      <c r="BB14" s="261" t="e" cm="1">
        <f t="array" aca="1" ref="BB14" ca="1">INDIRECT("'"&amp;$A$1&amp;"_DATA'!R"&amp;$A14&amp;"C"&amp;BB$1,FALSE)</f>
        <v>#REF!</v>
      </c>
      <c r="BC14" s="306" t="e" cm="1">
        <f t="array" aca="1" ref="BC14" ca="1">INDIRECT("'"&amp;$A$1&amp;"_DATA'!R"&amp;$A14&amp;"C"&amp;BC$1,FALSE)</f>
        <v>#REF!</v>
      </c>
      <c r="BD14" s="262" t="e">
        <f t="shared" ca="1" si="6"/>
        <v>#REF!</v>
      </c>
      <c r="BE14" s="306" t="e" cm="1">
        <f t="array" aca="1" ref="BE14" ca="1">INDIRECT("'"&amp;$A$1&amp;"_DATA'!R"&amp;$A14&amp;"C"&amp;BE$1,FALSE)</f>
        <v>#REF!</v>
      </c>
      <c r="BF14" s="263" t="e" cm="1">
        <f t="array" aca="1" ref="BF14" ca="1">INDIRECT("'"&amp;$A$1&amp;"_DATA'!R"&amp;$A14&amp;"C"&amp;BF$1,FALSE)</f>
        <v>#REF!</v>
      </c>
      <c r="BG14" s="302" t="e" cm="1">
        <f t="array" aca="1" ref="BG14" ca="1">INDIRECT("'"&amp;$A$1&amp;"_DATA'!R"&amp;$A14&amp;"C"&amp;BG$1,FALSE)</f>
        <v>#REF!</v>
      </c>
      <c r="BH14" s="260" t="e" cm="1">
        <f t="array" aca="1" ref="BH14" ca="1">INDIRECT("'"&amp;$A$1&amp;"_DATA'!R"&amp;$A14&amp;"C"&amp;BH$1,FALSE)</f>
        <v>#REF!</v>
      </c>
      <c r="BI14" s="261" t="e" cm="1">
        <f t="array" aca="1" ref="BI14" ca="1">INDIRECT("'"&amp;$A$1&amp;"_DATA'!R"&amp;$A14&amp;"C"&amp;BI$1,FALSE)</f>
        <v>#REF!</v>
      </c>
      <c r="BJ14" s="306" t="e" cm="1">
        <f t="array" aca="1" ref="BJ14" ca="1">INDIRECT("'"&amp;$A$1&amp;"_DATA'!R"&amp;$A14&amp;"C"&amp;BJ$1,FALSE)</f>
        <v>#REF!</v>
      </c>
      <c r="BK14" s="262" t="e">
        <f t="shared" ca="1" si="7"/>
        <v>#REF!</v>
      </c>
      <c r="BL14" s="306" t="e" cm="1">
        <f t="array" aca="1" ref="BL14" ca="1">INDIRECT("'"&amp;$A$1&amp;"_DATA'!R"&amp;$A14&amp;"C"&amp;BL$1,FALSE)</f>
        <v>#REF!</v>
      </c>
      <c r="BM14" s="263" t="e" cm="1">
        <f t="array" aca="1" ref="BM14" ca="1">INDIRECT("'"&amp;$A$1&amp;"_DATA'!R"&amp;$A14&amp;"C"&amp;BM$1,FALSE)</f>
        <v>#REF!</v>
      </c>
      <c r="BN14" s="302" t="e" cm="1">
        <f t="array" aca="1" ref="BN14" ca="1">INDIRECT("'"&amp;$A$1&amp;"_DATA'!R"&amp;$A14&amp;"C"&amp;BN$1,FALSE)</f>
        <v>#REF!</v>
      </c>
      <c r="BO14" s="260" t="e" cm="1">
        <f t="array" aca="1" ref="BO14" ca="1">INDIRECT("'"&amp;$A$1&amp;"_DATA'!R"&amp;$A14&amp;"C"&amp;BO$1,FALSE)</f>
        <v>#REF!</v>
      </c>
      <c r="BP14" s="261" t="e" cm="1">
        <f t="array" aca="1" ref="BP14" ca="1">INDIRECT("'"&amp;$A$1&amp;"_DATA'!R"&amp;$A14&amp;"C"&amp;BP$1,FALSE)</f>
        <v>#REF!</v>
      </c>
      <c r="BQ14" s="306" t="e" cm="1">
        <f t="array" aca="1" ref="BQ14" ca="1">INDIRECT("'"&amp;$A$1&amp;"_DATA'!R"&amp;$A14&amp;"C"&amp;BQ$1,FALSE)</f>
        <v>#REF!</v>
      </c>
      <c r="BR14" s="262" t="e">
        <f t="shared" ca="1" si="8"/>
        <v>#REF!</v>
      </c>
      <c r="BS14" s="306" t="e" cm="1">
        <f t="array" aca="1" ref="BS14" ca="1">INDIRECT("'"&amp;$A$1&amp;"_DATA'!R"&amp;$A14&amp;"C"&amp;BS$1,FALSE)</f>
        <v>#REF!</v>
      </c>
      <c r="BT14" s="263" t="e" cm="1">
        <f t="array" aca="1" ref="BT14" ca="1">INDIRECT("'"&amp;$A$1&amp;"_DATA'!R"&amp;$A14&amp;"C"&amp;BT$1,FALSE)</f>
        <v>#REF!</v>
      </c>
      <c r="BU14" s="323" t="s">
        <v>143</v>
      </c>
      <c r="BV14" s="710" t="e">
        <f ca="1">ROUNDDOWN(BV13/BV12,4)</f>
        <v>#REF!</v>
      </c>
      <c r="BW14" s="302" t="e" cm="1">
        <f t="array" aca="1" ref="BW14" ca="1">INDIRECT("'"&amp;$A$1&amp;"_DATA'!R"&amp;$A14&amp;"C"&amp;BW$1,FALSE)</f>
        <v>#REF!</v>
      </c>
      <c r="BX14" s="260" t="e" cm="1">
        <f t="array" aca="1" ref="BX14" ca="1">INDIRECT("'"&amp;$A$1&amp;"_DATA'!R"&amp;$A14&amp;"C"&amp;BX$1,FALSE)</f>
        <v>#REF!</v>
      </c>
      <c r="BY14" s="261" t="e" cm="1">
        <f t="array" aca="1" ref="BY14" ca="1">INDIRECT("'"&amp;$A$1&amp;"_DATA'!R"&amp;$A14&amp;"C"&amp;BY$1,FALSE)</f>
        <v>#REF!</v>
      </c>
      <c r="BZ14" s="306" t="e" cm="1">
        <f t="array" aca="1" ref="BZ14" ca="1">INDIRECT("'"&amp;$A$1&amp;"_DATA'!R"&amp;$A14&amp;"C"&amp;BZ$1,FALSE)</f>
        <v>#REF!</v>
      </c>
      <c r="CA14" s="262" t="e">
        <f t="shared" ca="1" si="9"/>
        <v>#REF!</v>
      </c>
      <c r="CB14" s="306" t="e" cm="1">
        <f t="array" aca="1" ref="CB14" ca="1">INDIRECT("'"&amp;$A$1&amp;"_DATA'!R"&amp;$A14&amp;"C"&amp;CB$1,FALSE)</f>
        <v>#REF!</v>
      </c>
      <c r="CC14" s="263" t="e" cm="1">
        <f t="array" aca="1" ref="CC14" ca="1">INDIRECT("'"&amp;$A$1&amp;"_DATA'!R"&amp;$A14&amp;"C"&amp;CC$1,FALSE)</f>
        <v>#REF!</v>
      </c>
      <c r="CD14" s="302" t="e" cm="1">
        <f t="array" aca="1" ref="CD14" ca="1">INDIRECT("'"&amp;$A$1&amp;"_DATA'!R"&amp;$A14&amp;"C"&amp;CD$1,FALSE)</f>
        <v>#REF!</v>
      </c>
      <c r="CE14" s="260" t="e" cm="1">
        <f t="array" aca="1" ref="CE14" ca="1">INDIRECT("'"&amp;$A$1&amp;"_DATA'!R"&amp;$A14&amp;"C"&amp;CE$1,FALSE)</f>
        <v>#REF!</v>
      </c>
      <c r="CF14" s="261" t="e" cm="1">
        <f t="array" aca="1" ref="CF14" ca="1">INDIRECT("'"&amp;$A$1&amp;"_DATA'!R"&amp;$A14&amp;"C"&amp;CF$1,FALSE)</f>
        <v>#REF!</v>
      </c>
      <c r="CG14" s="306" t="e" cm="1">
        <f t="array" aca="1" ref="CG14" ca="1">INDIRECT("'"&amp;$A$1&amp;"_DATA'!R"&amp;$A14&amp;"C"&amp;CG$1,FALSE)</f>
        <v>#REF!</v>
      </c>
      <c r="CH14" s="262" t="e">
        <f t="shared" ca="1" si="10"/>
        <v>#REF!</v>
      </c>
      <c r="CI14" s="306" t="e" cm="1">
        <f t="array" aca="1" ref="CI14" ca="1">INDIRECT("'"&amp;$A$1&amp;"_DATA'!R"&amp;$A14&amp;"C"&amp;CI$1,FALSE)</f>
        <v>#REF!</v>
      </c>
      <c r="CJ14" s="263" t="e" cm="1">
        <f t="array" aca="1" ref="CJ14" ca="1">INDIRECT("'"&amp;$A$1&amp;"_DATA'!R"&amp;$A14&amp;"C"&amp;CJ$1,FALSE)</f>
        <v>#REF!</v>
      </c>
      <c r="CK14" s="302" t="e" cm="1">
        <f t="array" aca="1" ref="CK14" ca="1">INDIRECT("'"&amp;$A$1&amp;"_DATA'!R"&amp;$A14&amp;"C"&amp;CK$1,FALSE)</f>
        <v>#REF!</v>
      </c>
      <c r="CL14" s="260" t="e" cm="1">
        <f t="array" aca="1" ref="CL14" ca="1">INDIRECT("'"&amp;$A$1&amp;"_DATA'!R"&amp;$A14&amp;"C"&amp;CL$1,FALSE)</f>
        <v>#REF!</v>
      </c>
      <c r="CM14" s="261" t="e" cm="1">
        <f t="array" aca="1" ref="CM14" ca="1">INDIRECT("'"&amp;$A$1&amp;"_DATA'!R"&amp;$A14&amp;"C"&amp;CM$1,FALSE)</f>
        <v>#REF!</v>
      </c>
      <c r="CN14" s="306" t="e" cm="1">
        <f t="array" aca="1" ref="CN14" ca="1">INDIRECT("'"&amp;$A$1&amp;"_DATA'!R"&amp;$A14&amp;"C"&amp;CN$1,FALSE)</f>
        <v>#REF!</v>
      </c>
      <c r="CO14" s="262" t="e">
        <f t="shared" ca="1" si="11"/>
        <v>#REF!</v>
      </c>
      <c r="CP14" s="306" t="e" cm="1">
        <f t="array" aca="1" ref="CP14" ca="1">INDIRECT("'"&amp;$A$1&amp;"_DATA'!R"&amp;$A14&amp;"C"&amp;CP$1,FALSE)</f>
        <v>#REF!</v>
      </c>
      <c r="CQ14" s="263" t="e" cm="1">
        <f t="array" aca="1" ref="CQ14" ca="1">INDIRECT("'"&amp;$A$1&amp;"_DATA'!R"&amp;$A14&amp;"C"&amp;CQ$1,FALSE)</f>
        <v>#REF!</v>
      </c>
      <c r="CR14" s="323" t="s">
        <v>143</v>
      </c>
      <c r="CS14" s="710" t="e">
        <f ca="1">ROUNDDOWN(CS13/CS12,4)</f>
        <v>#REF!</v>
      </c>
      <c r="CT14" s="323" t="s">
        <v>143</v>
      </c>
      <c r="CU14" s="710" t="e">
        <f ca="1">ROUNDDOWN(CU13/CU12,4)</f>
        <v>#REF!</v>
      </c>
      <c r="CV14" s="323" t="s">
        <v>143</v>
      </c>
      <c r="CW14" s="344" t="e">
        <f ca="1">ROUNDDOWN(CW13/CW12,4)</f>
        <v>#REF!</v>
      </c>
      <c r="CX14" s="240"/>
    </row>
    <row r="15" spans="1:102" ht="16.5" x14ac:dyDescent="0.15">
      <c r="A15" s="433">
        <v>13</v>
      </c>
      <c r="B15" s="2001"/>
      <c r="C15" s="259" t="s">
        <v>42</v>
      </c>
      <c r="D15" s="303" t="e" cm="1">
        <f t="array" aca="1" ref="D15" ca="1">INDIRECT("'"&amp;$A$1&amp;"_DATA'!R"&amp;$A15&amp;"C"&amp;D$1,FALSE)</f>
        <v>#REF!</v>
      </c>
      <c r="E15" s="264" t="e" cm="1">
        <f t="array" aca="1" ref="E15" ca="1">INDIRECT("'"&amp;$A$1&amp;"_DATA'!R"&amp;$A15&amp;"C"&amp;E$1,FALSE)</f>
        <v>#REF!</v>
      </c>
      <c r="F15" s="265" t="e" cm="1">
        <f t="array" aca="1" ref="F15" ca="1">INDIRECT("'"&amp;$A$1&amp;"_DATA'!R"&amp;$A15&amp;"C"&amp;F$1,FALSE)</f>
        <v>#REF!</v>
      </c>
      <c r="G15" s="307" t="e" cm="1">
        <f t="array" aca="1" ref="G15" ca="1">INDIRECT("'"&amp;$A$1&amp;"_DATA'!R"&amp;$A15&amp;"C"&amp;G$1,FALSE)</f>
        <v>#REF!</v>
      </c>
      <c r="H15" s="266" t="e">
        <f t="shared" ca="1" si="0"/>
        <v>#REF!</v>
      </c>
      <c r="I15" s="307" t="e" cm="1">
        <f t="array" aca="1" ref="I15" ca="1">INDIRECT("'"&amp;$A$1&amp;"_DATA'!R"&amp;$A15&amp;"C"&amp;I$1,FALSE)</f>
        <v>#REF!</v>
      </c>
      <c r="J15" s="267" t="e" cm="1">
        <f t="array" aca="1" ref="J15" ca="1">INDIRECT("'"&amp;$A$1&amp;"_DATA'!R"&amp;$A15&amp;"C"&amp;J$1,FALSE)</f>
        <v>#REF!</v>
      </c>
      <c r="K15" s="303" t="e" cm="1">
        <f t="array" aca="1" ref="K15" ca="1">INDIRECT("'"&amp;$A$1&amp;"_DATA'!R"&amp;$A15&amp;"C"&amp;K$1,FALSE)</f>
        <v>#REF!</v>
      </c>
      <c r="L15" s="264" t="e" cm="1">
        <f t="array" aca="1" ref="L15" ca="1">INDIRECT("'"&amp;$A$1&amp;"_DATA'!R"&amp;$A15&amp;"C"&amp;L$1,FALSE)</f>
        <v>#REF!</v>
      </c>
      <c r="M15" s="265" t="e" cm="1">
        <f t="array" aca="1" ref="M15" ca="1">INDIRECT("'"&amp;$A$1&amp;"_DATA'!R"&amp;$A15&amp;"C"&amp;M$1,FALSE)</f>
        <v>#REF!</v>
      </c>
      <c r="N15" s="307" t="e" cm="1">
        <f t="array" aca="1" ref="N15" ca="1">INDIRECT("'"&amp;$A$1&amp;"_DATA'!R"&amp;$A15&amp;"C"&amp;N$1,FALSE)</f>
        <v>#REF!</v>
      </c>
      <c r="O15" s="266" t="e">
        <f t="shared" ca="1" si="1"/>
        <v>#REF!</v>
      </c>
      <c r="P15" s="307" t="e" cm="1">
        <f t="array" aca="1" ref="P15" ca="1">INDIRECT("'"&amp;$A$1&amp;"_DATA'!R"&amp;$A15&amp;"C"&amp;P$1,FALSE)</f>
        <v>#REF!</v>
      </c>
      <c r="Q15" s="267" t="e" cm="1">
        <f t="array" aca="1" ref="Q15" ca="1">INDIRECT("'"&amp;$A$1&amp;"_DATA'!R"&amp;$A15&amp;"C"&amp;Q$1,FALSE)</f>
        <v>#REF!</v>
      </c>
      <c r="R15" s="303" t="e" cm="1">
        <f t="array" aca="1" ref="R15" ca="1">INDIRECT("'"&amp;$A$1&amp;"_DATA'!R"&amp;$A15&amp;"C"&amp;R$1,FALSE)</f>
        <v>#REF!</v>
      </c>
      <c r="S15" s="264" t="e" cm="1">
        <f t="array" aca="1" ref="S15" ca="1">INDIRECT("'"&amp;$A$1&amp;"_DATA'!R"&amp;$A15&amp;"C"&amp;S$1,FALSE)</f>
        <v>#REF!</v>
      </c>
      <c r="T15" s="265" t="e" cm="1">
        <f t="array" aca="1" ref="T15" ca="1">INDIRECT("'"&amp;$A$1&amp;"_DATA'!R"&amp;$A15&amp;"C"&amp;T$1,FALSE)</f>
        <v>#REF!</v>
      </c>
      <c r="U15" s="307" t="e" cm="1">
        <f t="array" aca="1" ref="U15" ca="1">INDIRECT("'"&amp;$A$1&amp;"_DATA'!R"&amp;$A15&amp;"C"&amp;U$1,FALSE)</f>
        <v>#REF!</v>
      </c>
      <c r="V15" s="266" t="e">
        <f t="shared" ca="1" si="2"/>
        <v>#REF!</v>
      </c>
      <c r="W15" s="307" t="e" cm="1">
        <f t="array" aca="1" ref="W15" ca="1">INDIRECT("'"&amp;$A$1&amp;"_DATA'!R"&amp;$A15&amp;"C"&amp;W$1,FALSE)</f>
        <v>#REF!</v>
      </c>
      <c r="X15" s="267" t="e" cm="1">
        <f t="array" aca="1" ref="X15" ca="1">INDIRECT("'"&amp;$A$1&amp;"_DATA'!R"&amp;$A15&amp;"C"&amp;X$1,FALSE)</f>
        <v>#REF!</v>
      </c>
      <c r="Y15" s="383"/>
      <c r="Z15" s="768" t="s">
        <v>271</v>
      </c>
      <c r="AA15" s="303" t="e" cm="1">
        <f t="array" aca="1" ref="AA15" ca="1">INDIRECT("'"&amp;$A$1&amp;"_DATA'!R"&amp;$A15&amp;"C"&amp;AA$1,FALSE)</f>
        <v>#REF!</v>
      </c>
      <c r="AB15" s="264" t="e" cm="1">
        <f t="array" aca="1" ref="AB15" ca="1">INDIRECT("'"&amp;$A$1&amp;"_DATA'!R"&amp;$A15&amp;"C"&amp;AB$1,FALSE)</f>
        <v>#REF!</v>
      </c>
      <c r="AC15" s="265" t="e" cm="1">
        <f t="array" aca="1" ref="AC15" ca="1">INDIRECT("'"&amp;$A$1&amp;"_DATA'!R"&amp;$A15&amp;"C"&amp;AC$1,FALSE)</f>
        <v>#REF!</v>
      </c>
      <c r="AD15" s="307" t="e" cm="1">
        <f t="array" aca="1" ref="AD15" ca="1">INDIRECT("'"&amp;$A$1&amp;"_DATA'!R"&amp;$A15&amp;"C"&amp;AD$1,FALSE)</f>
        <v>#REF!</v>
      </c>
      <c r="AE15" s="266" t="e">
        <f t="shared" ca="1" si="3"/>
        <v>#REF!</v>
      </c>
      <c r="AF15" s="307" t="e" cm="1">
        <f t="array" aca="1" ref="AF15" ca="1">INDIRECT("'"&amp;$A$1&amp;"_DATA'!R"&amp;$A15&amp;"C"&amp;AF$1,FALSE)</f>
        <v>#REF!</v>
      </c>
      <c r="AG15" s="267" t="e" cm="1">
        <f t="array" aca="1" ref="AG15" ca="1">INDIRECT("'"&amp;$A$1&amp;"_DATA'!R"&amp;$A15&amp;"C"&amp;AG$1,FALSE)</f>
        <v>#REF!</v>
      </c>
      <c r="AH15" s="303" t="e" cm="1">
        <f t="array" aca="1" ref="AH15" ca="1">INDIRECT("'"&amp;$A$1&amp;"_DATA'!R"&amp;$A15&amp;"C"&amp;AH$1,FALSE)</f>
        <v>#REF!</v>
      </c>
      <c r="AI15" s="264" t="e" cm="1">
        <f t="array" aca="1" ref="AI15" ca="1">INDIRECT("'"&amp;$A$1&amp;"_DATA'!R"&amp;$A15&amp;"C"&amp;AI$1,FALSE)</f>
        <v>#REF!</v>
      </c>
      <c r="AJ15" s="265" t="e" cm="1">
        <f t="array" aca="1" ref="AJ15" ca="1">INDIRECT("'"&amp;$A$1&amp;"_DATA'!R"&amp;$A15&amp;"C"&amp;AJ$1,FALSE)</f>
        <v>#REF!</v>
      </c>
      <c r="AK15" s="307" t="e" cm="1">
        <f t="array" aca="1" ref="AK15" ca="1">INDIRECT("'"&amp;$A$1&amp;"_DATA'!R"&amp;$A15&amp;"C"&amp;AK$1,FALSE)</f>
        <v>#REF!</v>
      </c>
      <c r="AL15" s="266" t="e">
        <f t="shared" ca="1" si="4"/>
        <v>#REF!</v>
      </c>
      <c r="AM15" s="307" t="e" cm="1">
        <f t="array" aca="1" ref="AM15" ca="1">INDIRECT("'"&amp;$A$1&amp;"_DATA'!R"&amp;$A15&amp;"C"&amp;AM$1,FALSE)</f>
        <v>#REF!</v>
      </c>
      <c r="AN15" s="267" t="e" cm="1">
        <f t="array" aca="1" ref="AN15" ca="1">INDIRECT("'"&amp;$A$1&amp;"_DATA'!R"&amp;$A15&amp;"C"&amp;AN$1,FALSE)</f>
        <v>#REF!</v>
      </c>
      <c r="AO15" s="303" t="e" cm="1">
        <f t="array" aca="1" ref="AO15" ca="1">INDIRECT("'"&amp;$A$1&amp;"_DATA'!R"&amp;$A15&amp;"C"&amp;AO$1,FALSE)</f>
        <v>#REF!</v>
      </c>
      <c r="AP15" s="264" t="e" cm="1">
        <f t="array" aca="1" ref="AP15" ca="1">INDIRECT("'"&amp;$A$1&amp;"_DATA'!R"&amp;$A15&amp;"C"&amp;AP$1,FALSE)</f>
        <v>#REF!</v>
      </c>
      <c r="AQ15" s="265" t="e" cm="1">
        <f t="array" aca="1" ref="AQ15" ca="1">INDIRECT("'"&amp;$A$1&amp;"_DATA'!R"&amp;$A15&amp;"C"&amp;AQ$1,FALSE)</f>
        <v>#REF!</v>
      </c>
      <c r="AR15" s="307" t="e" cm="1">
        <f t="array" aca="1" ref="AR15" ca="1">INDIRECT("'"&amp;$A$1&amp;"_DATA'!R"&amp;$A15&amp;"C"&amp;AR$1,FALSE)</f>
        <v>#REF!</v>
      </c>
      <c r="AS15" s="266" t="e">
        <f t="shared" ca="1" si="5"/>
        <v>#REF!</v>
      </c>
      <c r="AT15" s="307" t="e" cm="1">
        <f t="array" aca="1" ref="AT15" ca="1">INDIRECT("'"&amp;$A$1&amp;"_DATA'!R"&amp;$A15&amp;"C"&amp;AT$1,FALSE)</f>
        <v>#REF!</v>
      </c>
      <c r="AU15" s="267" t="e" cm="1">
        <f t="array" aca="1" ref="AU15" ca="1">INDIRECT("'"&amp;$A$1&amp;"_DATA'!R"&amp;$A15&amp;"C"&amp;AU$1,FALSE)</f>
        <v>#REF!</v>
      </c>
      <c r="AV15" s="383"/>
      <c r="AW15" s="768" t="s">
        <v>271</v>
      </c>
      <c r="AX15" s="383"/>
      <c r="AY15" s="768" t="s">
        <v>271</v>
      </c>
      <c r="AZ15" s="303" t="e" cm="1">
        <f t="array" aca="1" ref="AZ15" ca="1">INDIRECT("'"&amp;$A$1&amp;"_DATA'!R"&amp;$A15&amp;"C"&amp;AZ$1,FALSE)</f>
        <v>#REF!</v>
      </c>
      <c r="BA15" s="264" t="e" cm="1">
        <f t="array" aca="1" ref="BA15" ca="1">INDIRECT("'"&amp;$A$1&amp;"_DATA'!R"&amp;$A15&amp;"C"&amp;BA$1,FALSE)</f>
        <v>#REF!</v>
      </c>
      <c r="BB15" s="265" t="e" cm="1">
        <f t="array" aca="1" ref="BB15" ca="1">INDIRECT("'"&amp;$A$1&amp;"_DATA'!R"&amp;$A15&amp;"C"&amp;BB$1,FALSE)</f>
        <v>#REF!</v>
      </c>
      <c r="BC15" s="307" t="e" cm="1">
        <f t="array" aca="1" ref="BC15" ca="1">INDIRECT("'"&amp;$A$1&amp;"_DATA'!R"&amp;$A15&amp;"C"&amp;BC$1,FALSE)</f>
        <v>#REF!</v>
      </c>
      <c r="BD15" s="266" t="e">
        <f t="shared" ca="1" si="6"/>
        <v>#REF!</v>
      </c>
      <c r="BE15" s="307" t="e" cm="1">
        <f t="array" aca="1" ref="BE15" ca="1">INDIRECT("'"&amp;$A$1&amp;"_DATA'!R"&amp;$A15&amp;"C"&amp;BE$1,FALSE)</f>
        <v>#REF!</v>
      </c>
      <c r="BF15" s="267" t="e" cm="1">
        <f t="array" aca="1" ref="BF15" ca="1">INDIRECT("'"&amp;$A$1&amp;"_DATA'!R"&amp;$A15&amp;"C"&amp;BF$1,FALSE)</f>
        <v>#REF!</v>
      </c>
      <c r="BG15" s="303" t="e" cm="1">
        <f t="array" aca="1" ref="BG15" ca="1">INDIRECT("'"&amp;$A$1&amp;"_DATA'!R"&amp;$A15&amp;"C"&amp;BG$1,FALSE)</f>
        <v>#REF!</v>
      </c>
      <c r="BH15" s="264" t="e" cm="1">
        <f t="array" aca="1" ref="BH15" ca="1">INDIRECT("'"&amp;$A$1&amp;"_DATA'!R"&amp;$A15&amp;"C"&amp;BH$1,FALSE)</f>
        <v>#REF!</v>
      </c>
      <c r="BI15" s="265" t="e" cm="1">
        <f t="array" aca="1" ref="BI15" ca="1">INDIRECT("'"&amp;$A$1&amp;"_DATA'!R"&amp;$A15&amp;"C"&amp;BI$1,FALSE)</f>
        <v>#REF!</v>
      </c>
      <c r="BJ15" s="307" t="e" cm="1">
        <f t="array" aca="1" ref="BJ15" ca="1">INDIRECT("'"&amp;$A$1&amp;"_DATA'!R"&amp;$A15&amp;"C"&amp;BJ$1,FALSE)</f>
        <v>#REF!</v>
      </c>
      <c r="BK15" s="266" t="e">
        <f t="shared" ca="1" si="7"/>
        <v>#REF!</v>
      </c>
      <c r="BL15" s="307" t="e" cm="1">
        <f t="array" aca="1" ref="BL15" ca="1">INDIRECT("'"&amp;$A$1&amp;"_DATA'!R"&amp;$A15&amp;"C"&amp;BL$1,FALSE)</f>
        <v>#REF!</v>
      </c>
      <c r="BM15" s="267" t="e" cm="1">
        <f t="array" aca="1" ref="BM15" ca="1">INDIRECT("'"&amp;$A$1&amp;"_DATA'!R"&amp;$A15&amp;"C"&amp;BM$1,FALSE)</f>
        <v>#REF!</v>
      </c>
      <c r="BN15" s="303" t="e" cm="1">
        <f t="array" aca="1" ref="BN15" ca="1">INDIRECT("'"&amp;$A$1&amp;"_DATA'!R"&amp;$A15&amp;"C"&amp;BN$1,FALSE)</f>
        <v>#REF!</v>
      </c>
      <c r="BO15" s="264" t="e" cm="1">
        <f t="array" aca="1" ref="BO15" ca="1">INDIRECT("'"&amp;$A$1&amp;"_DATA'!R"&amp;$A15&amp;"C"&amp;BO$1,FALSE)</f>
        <v>#REF!</v>
      </c>
      <c r="BP15" s="265" t="e" cm="1">
        <f t="array" aca="1" ref="BP15" ca="1">INDIRECT("'"&amp;$A$1&amp;"_DATA'!R"&amp;$A15&amp;"C"&amp;BP$1,FALSE)</f>
        <v>#REF!</v>
      </c>
      <c r="BQ15" s="307" t="e" cm="1">
        <f t="array" aca="1" ref="BQ15" ca="1">INDIRECT("'"&amp;$A$1&amp;"_DATA'!R"&amp;$A15&amp;"C"&amp;BQ$1,FALSE)</f>
        <v>#REF!</v>
      </c>
      <c r="BR15" s="266" t="e">
        <f t="shared" ca="1" si="8"/>
        <v>#REF!</v>
      </c>
      <c r="BS15" s="307" t="e" cm="1">
        <f t="array" aca="1" ref="BS15" ca="1">INDIRECT("'"&amp;$A$1&amp;"_DATA'!R"&amp;$A15&amp;"C"&amp;BS$1,FALSE)</f>
        <v>#REF!</v>
      </c>
      <c r="BT15" s="267" t="e" cm="1">
        <f t="array" aca="1" ref="BT15" ca="1">INDIRECT("'"&amp;$A$1&amp;"_DATA'!R"&amp;$A15&amp;"C"&amp;BT$1,FALSE)</f>
        <v>#REF!</v>
      </c>
      <c r="BU15" s="383"/>
      <c r="BV15" s="768" t="s">
        <v>271</v>
      </c>
      <c r="BW15" s="303" t="e" cm="1">
        <f t="array" aca="1" ref="BW15" ca="1">INDIRECT("'"&amp;$A$1&amp;"_DATA'!R"&amp;$A15&amp;"C"&amp;BW$1,FALSE)</f>
        <v>#REF!</v>
      </c>
      <c r="BX15" s="264" t="e" cm="1">
        <f t="array" aca="1" ref="BX15" ca="1">INDIRECT("'"&amp;$A$1&amp;"_DATA'!R"&amp;$A15&amp;"C"&amp;BX$1,FALSE)</f>
        <v>#REF!</v>
      </c>
      <c r="BY15" s="265" t="e" cm="1">
        <f t="array" aca="1" ref="BY15" ca="1">INDIRECT("'"&amp;$A$1&amp;"_DATA'!R"&amp;$A15&amp;"C"&amp;BY$1,FALSE)</f>
        <v>#REF!</v>
      </c>
      <c r="BZ15" s="307" t="e" cm="1">
        <f t="array" aca="1" ref="BZ15" ca="1">INDIRECT("'"&amp;$A$1&amp;"_DATA'!R"&amp;$A15&amp;"C"&amp;BZ$1,FALSE)</f>
        <v>#REF!</v>
      </c>
      <c r="CA15" s="266" t="e">
        <f t="shared" ca="1" si="9"/>
        <v>#REF!</v>
      </c>
      <c r="CB15" s="307" t="e" cm="1">
        <f t="array" aca="1" ref="CB15" ca="1">INDIRECT("'"&amp;$A$1&amp;"_DATA'!R"&amp;$A15&amp;"C"&amp;CB$1,FALSE)</f>
        <v>#REF!</v>
      </c>
      <c r="CC15" s="267" t="e" cm="1">
        <f t="array" aca="1" ref="CC15" ca="1">INDIRECT("'"&amp;$A$1&amp;"_DATA'!R"&amp;$A15&amp;"C"&amp;CC$1,FALSE)</f>
        <v>#REF!</v>
      </c>
      <c r="CD15" s="303" t="e" cm="1">
        <f t="array" aca="1" ref="CD15" ca="1">INDIRECT("'"&amp;$A$1&amp;"_DATA'!R"&amp;$A15&amp;"C"&amp;CD$1,FALSE)</f>
        <v>#REF!</v>
      </c>
      <c r="CE15" s="264" t="e" cm="1">
        <f t="array" aca="1" ref="CE15" ca="1">INDIRECT("'"&amp;$A$1&amp;"_DATA'!R"&amp;$A15&amp;"C"&amp;CE$1,FALSE)</f>
        <v>#REF!</v>
      </c>
      <c r="CF15" s="265" t="e" cm="1">
        <f t="array" aca="1" ref="CF15" ca="1">INDIRECT("'"&amp;$A$1&amp;"_DATA'!R"&amp;$A15&amp;"C"&amp;CF$1,FALSE)</f>
        <v>#REF!</v>
      </c>
      <c r="CG15" s="307" t="e" cm="1">
        <f t="array" aca="1" ref="CG15" ca="1">INDIRECT("'"&amp;$A$1&amp;"_DATA'!R"&amp;$A15&amp;"C"&amp;CG$1,FALSE)</f>
        <v>#REF!</v>
      </c>
      <c r="CH15" s="266" t="e">
        <f t="shared" ca="1" si="10"/>
        <v>#REF!</v>
      </c>
      <c r="CI15" s="307" t="e" cm="1">
        <f t="array" aca="1" ref="CI15" ca="1">INDIRECT("'"&amp;$A$1&amp;"_DATA'!R"&amp;$A15&amp;"C"&amp;CI$1,FALSE)</f>
        <v>#REF!</v>
      </c>
      <c r="CJ15" s="267" t="e" cm="1">
        <f t="array" aca="1" ref="CJ15" ca="1">INDIRECT("'"&amp;$A$1&amp;"_DATA'!R"&amp;$A15&amp;"C"&amp;CJ$1,FALSE)</f>
        <v>#REF!</v>
      </c>
      <c r="CK15" s="303" t="e" cm="1">
        <f t="array" aca="1" ref="CK15" ca="1">INDIRECT("'"&amp;$A$1&amp;"_DATA'!R"&amp;$A15&amp;"C"&amp;CK$1,FALSE)</f>
        <v>#REF!</v>
      </c>
      <c r="CL15" s="264" t="e" cm="1">
        <f t="array" aca="1" ref="CL15" ca="1">INDIRECT("'"&amp;$A$1&amp;"_DATA'!R"&amp;$A15&amp;"C"&amp;CL$1,FALSE)</f>
        <v>#REF!</v>
      </c>
      <c r="CM15" s="265" t="e" cm="1">
        <f t="array" aca="1" ref="CM15" ca="1">INDIRECT("'"&amp;$A$1&amp;"_DATA'!R"&amp;$A15&amp;"C"&amp;CM$1,FALSE)</f>
        <v>#REF!</v>
      </c>
      <c r="CN15" s="307" t="e" cm="1">
        <f t="array" aca="1" ref="CN15" ca="1">INDIRECT("'"&amp;$A$1&amp;"_DATA'!R"&amp;$A15&amp;"C"&amp;CN$1,FALSE)</f>
        <v>#REF!</v>
      </c>
      <c r="CO15" s="266" t="e">
        <f t="shared" ca="1" si="11"/>
        <v>#REF!</v>
      </c>
      <c r="CP15" s="307" t="e" cm="1">
        <f t="array" aca="1" ref="CP15" ca="1">INDIRECT("'"&amp;$A$1&amp;"_DATA'!R"&amp;$A15&amp;"C"&amp;CP$1,FALSE)</f>
        <v>#REF!</v>
      </c>
      <c r="CQ15" s="267" t="e" cm="1">
        <f t="array" aca="1" ref="CQ15" ca="1">INDIRECT("'"&amp;$A$1&amp;"_DATA'!R"&amp;$A15&amp;"C"&amp;CQ$1,FALSE)</f>
        <v>#REF!</v>
      </c>
      <c r="CR15" s="383"/>
      <c r="CS15" s="768" t="s">
        <v>271</v>
      </c>
      <c r="CT15" s="383"/>
      <c r="CU15" s="768" t="s">
        <v>271</v>
      </c>
      <c r="CV15" s="383"/>
      <c r="CW15" s="768" t="s">
        <v>271</v>
      </c>
      <c r="CX15" s="240"/>
    </row>
    <row r="16" spans="1:102" ht="16.5" customHeight="1" x14ac:dyDescent="0.15">
      <c r="A16" s="433">
        <v>15</v>
      </c>
      <c r="B16" s="1964" t="s">
        <v>43</v>
      </c>
      <c r="C16" s="254" t="s">
        <v>33</v>
      </c>
      <c r="D16" s="301" t="e" cm="1">
        <f t="array" aca="1" ref="D16" ca="1">INDIRECT("'"&amp;$A$1&amp;"_DATA'!R"&amp;$A16&amp;"C"&amp;D$1,FALSE)</f>
        <v>#REF!</v>
      </c>
      <c r="E16" s="255" t="e" cm="1">
        <f t="array" aca="1" ref="E16" ca="1">INDIRECT("'"&amp;$A$1&amp;"_DATA'!R"&amp;$A16&amp;"C"&amp;E$1,FALSE)</f>
        <v>#REF!</v>
      </c>
      <c r="F16" s="255" t="e" cm="1">
        <f t="array" aca="1" ref="F16" ca="1">INDIRECT("'"&amp;$A$1&amp;"_DATA'!R"&amp;$A16&amp;"C"&amp;F$1,FALSE)</f>
        <v>#REF!</v>
      </c>
      <c r="G16" s="308" t="e" cm="1">
        <f t="array" aca="1" ref="G16" ca="1">INDIRECT("'"&amp;$A$1&amp;"_DATA'!R"&amp;$A16&amp;"C"&amp;G$1,FALSE)</f>
        <v>#REF!</v>
      </c>
      <c r="H16" s="257" t="e">
        <f ca="1">IF(AND(F16&lt;&gt;"",F16&lt;&gt;0),ROUNDDOWN(I16/G16,3),"")</f>
        <v>#REF!</v>
      </c>
      <c r="I16" s="308" t="e" cm="1">
        <f t="array" aca="1" ref="I16" ca="1">INDIRECT("'"&amp;$A$1&amp;"_DATA'!R"&amp;$A16&amp;"C"&amp;I$1,FALSE)</f>
        <v>#REF!</v>
      </c>
      <c r="J16" s="258" t="e" cm="1">
        <f t="array" aca="1" ref="J16" ca="1">INDIRECT("'"&amp;$A$1&amp;"_DATA'!R"&amp;$A16&amp;"C"&amp;J$1,FALSE)</f>
        <v>#REF!</v>
      </c>
      <c r="K16" s="301" t="e" cm="1">
        <f t="array" aca="1" ref="K16" ca="1">INDIRECT("'"&amp;$A$1&amp;"_DATA'!R"&amp;$A16&amp;"C"&amp;K$1,FALSE)</f>
        <v>#REF!</v>
      </c>
      <c r="L16" s="255" t="e" cm="1">
        <f t="array" aca="1" ref="L16" ca="1">INDIRECT("'"&amp;$A$1&amp;"_DATA'!R"&amp;$A16&amp;"C"&amp;L$1,FALSE)</f>
        <v>#REF!</v>
      </c>
      <c r="M16" s="255" t="e" cm="1">
        <f t="array" aca="1" ref="M16" ca="1">INDIRECT("'"&amp;$A$1&amp;"_DATA'!R"&amp;$A16&amp;"C"&amp;M$1,FALSE)</f>
        <v>#REF!</v>
      </c>
      <c r="N16" s="308" t="e" cm="1">
        <f t="array" aca="1" ref="N16" ca="1">INDIRECT("'"&amp;$A$1&amp;"_DATA'!R"&amp;$A16&amp;"C"&amp;N$1,FALSE)</f>
        <v>#REF!</v>
      </c>
      <c r="O16" s="257" t="e">
        <f ca="1">IF(AND(M16&lt;&gt;"",M16&lt;&gt;0),ROUNDDOWN(P16/N16,3),"")</f>
        <v>#REF!</v>
      </c>
      <c r="P16" s="308" t="e" cm="1">
        <f t="array" aca="1" ref="P16" ca="1">INDIRECT("'"&amp;$A$1&amp;"_DATA'!R"&amp;$A16&amp;"C"&amp;P$1,FALSE)</f>
        <v>#REF!</v>
      </c>
      <c r="Q16" s="258" t="e" cm="1">
        <f t="array" aca="1" ref="Q16" ca="1">INDIRECT("'"&amp;$A$1&amp;"_DATA'!R"&amp;$A16&amp;"C"&amp;Q$1,FALSE)</f>
        <v>#REF!</v>
      </c>
      <c r="R16" s="301" t="e" cm="1">
        <f t="array" aca="1" ref="R16" ca="1">INDIRECT("'"&amp;$A$1&amp;"_DATA'!R"&amp;$A16&amp;"C"&amp;R$1,FALSE)</f>
        <v>#REF!</v>
      </c>
      <c r="S16" s="255" t="e" cm="1">
        <f t="array" aca="1" ref="S16" ca="1">INDIRECT("'"&amp;$A$1&amp;"_DATA'!R"&amp;$A16&amp;"C"&amp;S$1,FALSE)</f>
        <v>#REF!</v>
      </c>
      <c r="T16" s="255" t="e" cm="1">
        <f t="array" aca="1" ref="T16" ca="1">INDIRECT("'"&amp;$A$1&amp;"_DATA'!R"&amp;$A16&amp;"C"&amp;T$1,FALSE)</f>
        <v>#REF!</v>
      </c>
      <c r="U16" s="308" t="e" cm="1">
        <f t="array" aca="1" ref="U16" ca="1">INDIRECT("'"&amp;$A$1&amp;"_DATA'!R"&amp;$A16&amp;"C"&amp;U$1,FALSE)</f>
        <v>#REF!</v>
      </c>
      <c r="V16" s="257" t="e">
        <f ca="1">IF(AND(T16&lt;&gt;"",T16&lt;&gt;0),ROUNDDOWN(W16/U16,3),"")</f>
        <v>#REF!</v>
      </c>
      <c r="W16" s="308" t="e" cm="1">
        <f t="array" aca="1" ref="W16" ca="1">INDIRECT("'"&amp;$A$1&amp;"_DATA'!R"&amp;$A16&amp;"C"&amp;W$1,FALSE)</f>
        <v>#REF!</v>
      </c>
      <c r="X16" s="258" t="e" cm="1">
        <f t="array" aca="1" ref="X16" ca="1">INDIRECT("'"&amp;$A$1&amp;"_DATA'!R"&amp;$A16&amp;"C"&amp;X$1,FALSE)</f>
        <v>#REF!</v>
      </c>
      <c r="Y16" s="1982" t="s">
        <v>270</v>
      </c>
      <c r="Z16" s="1954"/>
      <c r="AA16" s="301" t="e" cm="1">
        <f t="array" aca="1" ref="AA16" ca="1">INDIRECT("'"&amp;$A$1&amp;"_DATA'!R"&amp;$A16&amp;"C"&amp;AA$1,FALSE)</f>
        <v>#REF!</v>
      </c>
      <c r="AB16" s="255" t="e" cm="1">
        <f t="array" aca="1" ref="AB16" ca="1">INDIRECT("'"&amp;$A$1&amp;"_DATA'!R"&amp;$A16&amp;"C"&amp;AB$1,FALSE)</f>
        <v>#REF!</v>
      </c>
      <c r="AC16" s="255" t="e" cm="1">
        <f t="array" aca="1" ref="AC16" ca="1">INDIRECT("'"&amp;$A$1&amp;"_DATA'!R"&amp;$A16&amp;"C"&amp;AC$1,FALSE)</f>
        <v>#REF!</v>
      </c>
      <c r="AD16" s="308" t="e" cm="1">
        <f t="array" aca="1" ref="AD16" ca="1">INDIRECT("'"&amp;$A$1&amp;"_DATA'!R"&amp;$A16&amp;"C"&amp;AD$1,FALSE)</f>
        <v>#REF!</v>
      </c>
      <c r="AE16" s="257" t="e">
        <f ca="1">IF(AND(AC16&lt;&gt;"",AC16&lt;&gt;0),ROUNDDOWN(AF16/AD16,3),"")</f>
        <v>#REF!</v>
      </c>
      <c r="AF16" s="308" t="e" cm="1">
        <f t="array" aca="1" ref="AF16" ca="1">INDIRECT("'"&amp;$A$1&amp;"_DATA'!R"&amp;$A16&amp;"C"&amp;AF$1,FALSE)</f>
        <v>#REF!</v>
      </c>
      <c r="AG16" s="258" t="e" cm="1">
        <f t="array" aca="1" ref="AG16" ca="1">INDIRECT("'"&amp;$A$1&amp;"_DATA'!R"&amp;$A16&amp;"C"&amp;AG$1,FALSE)</f>
        <v>#REF!</v>
      </c>
      <c r="AH16" s="301" t="e" cm="1">
        <f t="array" aca="1" ref="AH16" ca="1">INDIRECT("'"&amp;$A$1&amp;"_DATA'!R"&amp;$A16&amp;"C"&amp;AH$1,FALSE)</f>
        <v>#REF!</v>
      </c>
      <c r="AI16" s="255" t="e" cm="1">
        <f t="array" aca="1" ref="AI16" ca="1">INDIRECT("'"&amp;$A$1&amp;"_DATA'!R"&amp;$A16&amp;"C"&amp;AI$1,FALSE)</f>
        <v>#REF!</v>
      </c>
      <c r="AJ16" s="255" t="e" cm="1">
        <f t="array" aca="1" ref="AJ16" ca="1">INDIRECT("'"&amp;$A$1&amp;"_DATA'!R"&amp;$A16&amp;"C"&amp;AJ$1,FALSE)</f>
        <v>#REF!</v>
      </c>
      <c r="AK16" s="308" t="e" cm="1">
        <f t="array" aca="1" ref="AK16" ca="1">INDIRECT("'"&amp;$A$1&amp;"_DATA'!R"&amp;$A16&amp;"C"&amp;AK$1,FALSE)</f>
        <v>#REF!</v>
      </c>
      <c r="AL16" s="257" t="e">
        <f ca="1">IF(AND(AJ16&lt;&gt;"",AJ16&lt;&gt;0),ROUNDDOWN(AM16/AK16,3),"")</f>
        <v>#REF!</v>
      </c>
      <c r="AM16" s="308" t="e" cm="1">
        <f t="array" aca="1" ref="AM16" ca="1">INDIRECT("'"&amp;$A$1&amp;"_DATA'!R"&amp;$A16&amp;"C"&amp;AM$1,FALSE)</f>
        <v>#REF!</v>
      </c>
      <c r="AN16" s="258" t="e" cm="1">
        <f t="array" aca="1" ref="AN16" ca="1">INDIRECT("'"&amp;$A$1&amp;"_DATA'!R"&amp;$A16&amp;"C"&amp;AN$1,FALSE)</f>
        <v>#REF!</v>
      </c>
      <c r="AO16" s="301" t="e" cm="1">
        <f t="array" aca="1" ref="AO16" ca="1">INDIRECT("'"&amp;$A$1&amp;"_DATA'!R"&amp;$A16&amp;"C"&amp;AO$1,FALSE)</f>
        <v>#REF!</v>
      </c>
      <c r="AP16" s="255" t="e" cm="1">
        <f t="array" aca="1" ref="AP16" ca="1">INDIRECT("'"&amp;$A$1&amp;"_DATA'!R"&amp;$A16&amp;"C"&amp;AP$1,FALSE)</f>
        <v>#REF!</v>
      </c>
      <c r="AQ16" s="255" t="e" cm="1">
        <f t="array" aca="1" ref="AQ16" ca="1">INDIRECT("'"&amp;$A$1&amp;"_DATA'!R"&amp;$A16&amp;"C"&amp;AQ$1,FALSE)</f>
        <v>#REF!</v>
      </c>
      <c r="AR16" s="308" t="e" cm="1">
        <f t="array" aca="1" ref="AR16" ca="1">INDIRECT("'"&amp;$A$1&amp;"_DATA'!R"&amp;$A16&amp;"C"&amp;AR$1,FALSE)</f>
        <v>#REF!</v>
      </c>
      <c r="AS16" s="257" t="e">
        <f ca="1">IF(AND(AQ16&lt;&gt;"",AQ16&lt;&gt;0),ROUNDDOWN(AT16/AR16,3),"")</f>
        <v>#REF!</v>
      </c>
      <c r="AT16" s="308" t="e" cm="1">
        <f t="array" aca="1" ref="AT16" ca="1">INDIRECT("'"&amp;$A$1&amp;"_DATA'!R"&amp;$A16&amp;"C"&amp;AT$1,FALSE)</f>
        <v>#REF!</v>
      </c>
      <c r="AU16" s="258" t="e" cm="1">
        <f t="array" aca="1" ref="AU16" ca="1">INDIRECT("'"&amp;$A$1&amp;"_DATA'!R"&amp;$A16&amp;"C"&amp;AU$1,FALSE)</f>
        <v>#REF!</v>
      </c>
      <c r="AV16" s="1982" t="s">
        <v>270</v>
      </c>
      <c r="AW16" s="1954"/>
      <c r="AX16" s="1947" t="s">
        <v>270</v>
      </c>
      <c r="AY16" s="1948"/>
      <c r="AZ16" s="301" t="e" cm="1">
        <f t="array" aca="1" ref="AZ16" ca="1">INDIRECT("'"&amp;$A$1&amp;"_DATA'!R"&amp;$A16&amp;"C"&amp;AZ$1,FALSE)</f>
        <v>#REF!</v>
      </c>
      <c r="BA16" s="255" t="e" cm="1">
        <f t="array" aca="1" ref="BA16" ca="1">INDIRECT("'"&amp;$A$1&amp;"_DATA'!R"&amp;$A16&amp;"C"&amp;BA$1,FALSE)</f>
        <v>#REF!</v>
      </c>
      <c r="BB16" s="255" t="e" cm="1">
        <f t="array" aca="1" ref="BB16" ca="1">INDIRECT("'"&amp;$A$1&amp;"_DATA'!R"&amp;$A16&amp;"C"&amp;BB$1,FALSE)</f>
        <v>#REF!</v>
      </c>
      <c r="BC16" s="308" t="e" cm="1">
        <f t="array" aca="1" ref="BC16" ca="1">INDIRECT("'"&amp;$A$1&amp;"_DATA'!R"&amp;$A16&amp;"C"&amp;BC$1,FALSE)</f>
        <v>#REF!</v>
      </c>
      <c r="BD16" s="257" t="e">
        <f ca="1">IF(AND(BB16&lt;&gt;"",BB16&lt;&gt;0),ROUNDDOWN(BE16/BC16,3),"")</f>
        <v>#REF!</v>
      </c>
      <c r="BE16" s="308" t="e" cm="1">
        <f t="array" aca="1" ref="BE16" ca="1">INDIRECT("'"&amp;$A$1&amp;"_DATA'!R"&amp;$A16&amp;"C"&amp;BE$1,FALSE)</f>
        <v>#REF!</v>
      </c>
      <c r="BF16" s="258" t="e" cm="1">
        <f t="array" aca="1" ref="BF16" ca="1">INDIRECT("'"&amp;$A$1&amp;"_DATA'!R"&amp;$A16&amp;"C"&amp;BF$1,FALSE)</f>
        <v>#REF!</v>
      </c>
      <c r="BG16" s="301" t="e" cm="1">
        <f t="array" aca="1" ref="BG16" ca="1">INDIRECT("'"&amp;$A$1&amp;"_DATA'!R"&amp;$A16&amp;"C"&amp;BG$1,FALSE)</f>
        <v>#REF!</v>
      </c>
      <c r="BH16" s="255" t="e" cm="1">
        <f t="array" aca="1" ref="BH16" ca="1">INDIRECT("'"&amp;$A$1&amp;"_DATA'!R"&amp;$A16&amp;"C"&amp;BH$1,FALSE)</f>
        <v>#REF!</v>
      </c>
      <c r="BI16" s="255" t="e" cm="1">
        <f t="array" aca="1" ref="BI16" ca="1">INDIRECT("'"&amp;$A$1&amp;"_DATA'!R"&amp;$A16&amp;"C"&amp;BI$1,FALSE)</f>
        <v>#REF!</v>
      </c>
      <c r="BJ16" s="308" t="e" cm="1">
        <f t="array" aca="1" ref="BJ16" ca="1">INDIRECT("'"&amp;$A$1&amp;"_DATA'!R"&amp;$A16&amp;"C"&amp;BJ$1,FALSE)</f>
        <v>#REF!</v>
      </c>
      <c r="BK16" s="257" t="e">
        <f ca="1">IF(AND(BI16&lt;&gt;"",BI16&lt;&gt;0),ROUNDDOWN(BL16/BJ16,3),"")</f>
        <v>#REF!</v>
      </c>
      <c r="BL16" s="308" t="e" cm="1">
        <f t="array" aca="1" ref="BL16" ca="1">INDIRECT("'"&amp;$A$1&amp;"_DATA'!R"&amp;$A16&amp;"C"&amp;BL$1,FALSE)</f>
        <v>#REF!</v>
      </c>
      <c r="BM16" s="258" t="e" cm="1">
        <f t="array" aca="1" ref="BM16" ca="1">INDIRECT("'"&amp;$A$1&amp;"_DATA'!R"&amp;$A16&amp;"C"&amp;BM$1,FALSE)</f>
        <v>#REF!</v>
      </c>
      <c r="BN16" s="301" t="e" cm="1">
        <f t="array" aca="1" ref="BN16" ca="1">INDIRECT("'"&amp;$A$1&amp;"_DATA'!R"&amp;$A16&amp;"C"&amp;BN$1,FALSE)</f>
        <v>#REF!</v>
      </c>
      <c r="BO16" s="255" t="e" cm="1">
        <f t="array" aca="1" ref="BO16" ca="1">INDIRECT("'"&amp;$A$1&amp;"_DATA'!R"&amp;$A16&amp;"C"&amp;BO$1,FALSE)</f>
        <v>#REF!</v>
      </c>
      <c r="BP16" s="255" t="e" cm="1">
        <f t="array" aca="1" ref="BP16" ca="1">INDIRECT("'"&amp;$A$1&amp;"_DATA'!R"&amp;$A16&amp;"C"&amp;BP$1,FALSE)</f>
        <v>#REF!</v>
      </c>
      <c r="BQ16" s="308" t="e" cm="1">
        <f t="array" aca="1" ref="BQ16" ca="1">INDIRECT("'"&amp;$A$1&amp;"_DATA'!R"&amp;$A16&amp;"C"&amp;BQ$1,FALSE)</f>
        <v>#REF!</v>
      </c>
      <c r="BR16" s="257" t="e">
        <f ca="1">IF(AND(BP16&lt;&gt;"",BP16&lt;&gt;0),ROUNDDOWN(BS16/BQ16,3),"")</f>
        <v>#REF!</v>
      </c>
      <c r="BS16" s="308" t="e" cm="1">
        <f t="array" aca="1" ref="BS16" ca="1">INDIRECT("'"&amp;$A$1&amp;"_DATA'!R"&amp;$A16&amp;"C"&amp;BS$1,FALSE)</f>
        <v>#REF!</v>
      </c>
      <c r="BT16" s="258" t="e" cm="1">
        <f t="array" aca="1" ref="BT16" ca="1">INDIRECT("'"&amp;$A$1&amp;"_DATA'!R"&amp;$A16&amp;"C"&amp;BT$1,FALSE)</f>
        <v>#REF!</v>
      </c>
      <c r="BU16" s="1982" t="s">
        <v>270</v>
      </c>
      <c r="BV16" s="1954"/>
      <c r="BW16" s="301" t="e" cm="1">
        <f t="array" aca="1" ref="BW16" ca="1">INDIRECT("'"&amp;$A$1&amp;"_DATA'!R"&amp;$A16&amp;"C"&amp;BW$1,FALSE)</f>
        <v>#REF!</v>
      </c>
      <c r="BX16" s="255" t="e" cm="1">
        <f t="array" aca="1" ref="BX16" ca="1">INDIRECT("'"&amp;$A$1&amp;"_DATA'!R"&amp;$A16&amp;"C"&amp;BX$1,FALSE)</f>
        <v>#REF!</v>
      </c>
      <c r="BY16" s="255" t="e" cm="1">
        <f t="array" aca="1" ref="BY16" ca="1">INDIRECT("'"&amp;$A$1&amp;"_DATA'!R"&amp;$A16&amp;"C"&amp;BY$1,FALSE)</f>
        <v>#REF!</v>
      </c>
      <c r="BZ16" s="308" t="e" cm="1">
        <f t="array" aca="1" ref="BZ16" ca="1">INDIRECT("'"&amp;$A$1&amp;"_DATA'!R"&amp;$A16&amp;"C"&amp;BZ$1,FALSE)</f>
        <v>#REF!</v>
      </c>
      <c r="CA16" s="257" t="e">
        <f ca="1">IF(AND(BY16&lt;&gt;"",BY16&lt;&gt;0),ROUNDDOWN(CB16/BZ16,3),"")</f>
        <v>#REF!</v>
      </c>
      <c r="CB16" s="308" t="e" cm="1">
        <f t="array" aca="1" ref="CB16" ca="1">INDIRECT("'"&amp;$A$1&amp;"_DATA'!R"&amp;$A16&amp;"C"&amp;CB$1,FALSE)</f>
        <v>#REF!</v>
      </c>
      <c r="CC16" s="258" t="e" cm="1">
        <f t="array" aca="1" ref="CC16" ca="1">INDIRECT("'"&amp;$A$1&amp;"_DATA'!R"&amp;$A16&amp;"C"&amp;CC$1,FALSE)</f>
        <v>#REF!</v>
      </c>
      <c r="CD16" s="301" t="e" cm="1">
        <f t="array" aca="1" ref="CD16" ca="1">INDIRECT("'"&amp;$A$1&amp;"_DATA'!R"&amp;$A16&amp;"C"&amp;CD$1,FALSE)</f>
        <v>#REF!</v>
      </c>
      <c r="CE16" s="255" t="e" cm="1">
        <f t="array" aca="1" ref="CE16" ca="1">INDIRECT("'"&amp;$A$1&amp;"_DATA'!R"&amp;$A16&amp;"C"&amp;CE$1,FALSE)</f>
        <v>#REF!</v>
      </c>
      <c r="CF16" s="255" t="e" cm="1">
        <f t="array" aca="1" ref="CF16" ca="1">INDIRECT("'"&amp;$A$1&amp;"_DATA'!R"&amp;$A16&amp;"C"&amp;CF$1,FALSE)</f>
        <v>#REF!</v>
      </c>
      <c r="CG16" s="308" t="e" cm="1">
        <f t="array" aca="1" ref="CG16" ca="1">INDIRECT("'"&amp;$A$1&amp;"_DATA'!R"&amp;$A16&amp;"C"&amp;CG$1,FALSE)</f>
        <v>#REF!</v>
      </c>
      <c r="CH16" s="257" t="e">
        <f ca="1">IF(AND(CF16&lt;&gt;"",CF16&lt;&gt;0),ROUNDDOWN(CI16/CG16,3),"")</f>
        <v>#REF!</v>
      </c>
      <c r="CI16" s="308" t="e" cm="1">
        <f t="array" aca="1" ref="CI16" ca="1">INDIRECT("'"&amp;$A$1&amp;"_DATA'!R"&amp;$A16&amp;"C"&amp;CI$1,FALSE)</f>
        <v>#REF!</v>
      </c>
      <c r="CJ16" s="258" t="e" cm="1">
        <f t="array" aca="1" ref="CJ16" ca="1">INDIRECT("'"&amp;$A$1&amp;"_DATA'!R"&amp;$A16&amp;"C"&amp;CJ$1,FALSE)</f>
        <v>#REF!</v>
      </c>
      <c r="CK16" s="301" t="e" cm="1">
        <f t="array" aca="1" ref="CK16" ca="1">INDIRECT("'"&amp;$A$1&amp;"_DATA'!R"&amp;$A16&amp;"C"&amp;CK$1,FALSE)</f>
        <v>#REF!</v>
      </c>
      <c r="CL16" s="255" t="e" cm="1">
        <f t="array" aca="1" ref="CL16" ca="1">INDIRECT("'"&amp;$A$1&amp;"_DATA'!R"&amp;$A16&amp;"C"&amp;CL$1,FALSE)</f>
        <v>#REF!</v>
      </c>
      <c r="CM16" s="255" t="e" cm="1">
        <f t="array" aca="1" ref="CM16" ca="1">INDIRECT("'"&amp;$A$1&amp;"_DATA'!R"&amp;$A16&amp;"C"&amp;CM$1,FALSE)</f>
        <v>#REF!</v>
      </c>
      <c r="CN16" s="308" t="e" cm="1">
        <f t="array" aca="1" ref="CN16" ca="1">INDIRECT("'"&amp;$A$1&amp;"_DATA'!R"&amp;$A16&amp;"C"&amp;CN$1,FALSE)</f>
        <v>#REF!</v>
      </c>
      <c r="CO16" s="257" t="e">
        <f ca="1">IF(AND(CM16&lt;&gt;"",CM16&lt;&gt;0),ROUNDDOWN(CP16/CN16,3),"")</f>
        <v>#REF!</v>
      </c>
      <c r="CP16" s="308" t="e" cm="1">
        <f t="array" aca="1" ref="CP16" ca="1">INDIRECT("'"&amp;$A$1&amp;"_DATA'!R"&amp;$A16&amp;"C"&amp;CP$1,FALSE)</f>
        <v>#REF!</v>
      </c>
      <c r="CQ16" s="258" t="e" cm="1">
        <f t="array" aca="1" ref="CQ16" ca="1">INDIRECT("'"&amp;$A$1&amp;"_DATA'!R"&amp;$A16&amp;"C"&amp;CQ$1,FALSE)</f>
        <v>#REF!</v>
      </c>
      <c r="CR16" s="1982" t="s">
        <v>270</v>
      </c>
      <c r="CS16" s="1954"/>
      <c r="CT16" s="1947" t="s">
        <v>270</v>
      </c>
      <c r="CU16" s="1948"/>
      <c r="CV16" s="1993" t="s">
        <v>270</v>
      </c>
      <c r="CW16" s="1946"/>
      <c r="CX16" s="240"/>
    </row>
    <row r="17" spans="1:102" ht="16.5" x14ac:dyDescent="0.15">
      <c r="A17" s="433">
        <v>16</v>
      </c>
      <c r="B17" s="1966"/>
      <c r="C17" s="259" t="s">
        <v>34</v>
      </c>
      <c r="D17" s="302" t="e" cm="1">
        <f t="array" aca="1" ref="D17" ca="1">INDIRECT("'"&amp;$A$1&amp;"_DATA'!R"&amp;$A17&amp;"C"&amp;D$1,FALSE)</f>
        <v>#REF!</v>
      </c>
      <c r="E17" s="260" t="e" cm="1">
        <f t="array" aca="1" ref="E17" ca="1">INDIRECT("'"&amp;$A$1&amp;"_DATA'!R"&amp;$A17&amp;"C"&amp;E$1,FALSE)</f>
        <v>#REF!</v>
      </c>
      <c r="F17" s="313" t="e" cm="1">
        <f t="array" aca="1" ref="F17" ca="1">INDIRECT("'"&amp;$A$1&amp;"_DATA'!R"&amp;$A17&amp;"C"&amp;F$1,FALSE)</f>
        <v>#REF!</v>
      </c>
      <c r="G17" s="309" t="e" cm="1">
        <f t="array" aca="1" ref="G17" ca="1">INDIRECT("'"&amp;$A$1&amp;"_DATA'!R"&amp;$A17&amp;"C"&amp;G$1,FALSE)</f>
        <v>#REF!</v>
      </c>
      <c r="H17" s="262" t="e">
        <f t="shared" ref="H17:H25" ca="1" si="12">IF(AND(F17&lt;&gt;"",F17&lt;&gt;0),ROUNDDOWN(I17/G17,3),"")</f>
        <v>#REF!</v>
      </c>
      <c r="I17" s="310" t="e" cm="1">
        <f t="array" aca="1" ref="I17" ca="1">INDIRECT("'"&amp;$A$1&amp;"_DATA'!R"&amp;$A17&amp;"C"&amp;I$1,FALSE)</f>
        <v>#REF!</v>
      </c>
      <c r="J17" s="263" t="e" cm="1">
        <f t="array" aca="1" ref="J17" ca="1">INDIRECT("'"&amp;$A$1&amp;"_DATA'!R"&amp;$A17&amp;"C"&amp;J$1,FALSE)</f>
        <v>#REF!</v>
      </c>
      <c r="K17" s="302" t="e" cm="1">
        <f t="array" aca="1" ref="K17" ca="1">INDIRECT("'"&amp;$A$1&amp;"_DATA'!R"&amp;$A17&amp;"C"&amp;K$1,FALSE)</f>
        <v>#REF!</v>
      </c>
      <c r="L17" s="260" t="e" cm="1">
        <f t="array" aca="1" ref="L17" ca="1">INDIRECT("'"&amp;$A$1&amp;"_DATA'!R"&amp;$A17&amp;"C"&amp;L$1,FALSE)</f>
        <v>#REF!</v>
      </c>
      <c r="M17" s="313" t="e" cm="1">
        <f t="array" aca="1" ref="M17" ca="1">INDIRECT("'"&amp;$A$1&amp;"_DATA'!R"&amp;$A17&amp;"C"&amp;M$1,FALSE)</f>
        <v>#REF!</v>
      </c>
      <c r="N17" s="309" t="e" cm="1">
        <f t="array" aca="1" ref="N17" ca="1">INDIRECT("'"&amp;$A$1&amp;"_DATA'!R"&amp;$A17&amp;"C"&amp;N$1,FALSE)</f>
        <v>#REF!</v>
      </c>
      <c r="O17" s="262" t="e">
        <f t="shared" ref="O17:O25" ca="1" si="13">IF(AND(M17&lt;&gt;"",M17&lt;&gt;0),ROUNDDOWN(P17/N17,3),"")</f>
        <v>#REF!</v>
      </c>
      <c r="P17" s="310" t="e" cm="1">
        <f t="array" aca="1" ref="P17" ca="1">INDIRECT("'"&amp;$A$1&amp;"_DATA'!R"&amp;$A17&amp;"C"&amp;P$1,FALSE)</f>
        <v>#REF!</v>
      </c>
      <c r="Q17" s="263" t="e" cm="1">
        <f t="array" aca="1" ref="Q17" ca="1">INDIRECT("'"&amp;$A$1&amp;"_DATA'!R"&amp;$A17&amp;"C"&amp;Q$1,FALSE)</f>
        <v>#REF!</v>
      </c>
      <c r="R17" s="302" t="e" cm="1">
        <f t="array" aca="1" ref="R17" ca="1">INDIRECT("'"&amp;$A$1&amp;"_DATA'!R"&amp;$A17&amp;"C"&amp;R$1,FALSE)</f>
        <v>#REF!</v>
      </c>
      <c r="S17" s="260" t="e" cm="1">
        <f t="array" aca="1" ref="S17" ca="1">INDIRECT("'"&amp;$A$1&amp;"_DATA'!R"&amp;$A17&amp;"C"&amp;S$1,FALSE)</f>
        <v>#REF!</v>
      </c>
      <c r="T17" s="313" t="e" cm="1">
        <f t="array" aca="1" ref="T17" ca="1">INDIRECT("'"&amp;$A$1&amp;"_DATA'!R"&amp;$A17&amp;"C"&amp;T$1,FALSE)</f>
        <v>#REF!</v>
      </c>
      <c r="U17" s="309" t="e" cm="1">
        <f t="array" aca="1" ref="U17" ca="1">INDIRECT("'"&amp;$A$1&amp;"_DATA'!R"&amp;$A17&amp;"C"&amp;U$1,FALSE)</f>
        <v>#REF!</v>
      </c>
      <c r="V17" s="262" t="e">
        <f t="shared" ref="V17:V25" ca="1" si="14">IF(AND(T17&lt;&gt;"",T17&lt;&gt;0),ROUNDDOWN(W17/U17,3),"")</f>
        <v>#REF!</v>
      </c>
      <c r="W17" s="310" t="e" cm="1">
        <f t="array" aca="1" ref="W17" ca="1">INDIRECT("'"&amp;$A$1&amp;"_DATA'!R"&amp;$A17&amp;"C"&amp;W$1,FALSE)</f>
        <v>#REF!</v>
      </c>
      <c r="X17" s="263" t="e" cm="1">
        <f t="array" aca="1" ref="X17" ca="1">INDIRECT("'"&amp;$A$1&amp;"_DATA'!R"&amp;$A17&amp;"C"&amp;X$1,FALSE)</f>
        <v>#REF!</v>
      </c>
      <c r="Y17" s="321" t="s">
        <v>145</v>
      </c>
      <c r="Z17" s="766" t="e">
        <f ca="1">IF(Z27&lt;&gt;0,ROUNDDOWN(Z31/Z27,4),0)</f>
        <v>#REF!</v>
      </c>
      <c r="AA17" s="302" t="e" cm="1">
        <f t="array" aca="1" ref="AA17" ca="1">INDIRECT("'"&amp;$A$1&amp;"_DATA'!R"&amp;$A17&amp;"C"&amp;AA$1,FALSE)</f>
        <v>#REF!</v>
      </c>
      <c r="AB17" s="260" t="e" cm="1">
        <f t="array" aca="1" ref="AB17" ca="1">INDIRECT("'"&amp;$A$1&amp;"_DATA'!R"&amp;$A17&amp;"C"&amp;AB$1,FALSE)</f>
        <v>#REF!</v>
      </c>
      <c r="AC17" s="313" t="e" cm="1">
        <f t="array" aca="1" ref="AC17" ca="1">INDIRECT("'"&amp;$A$1&amp;"_DATA'!R"&amp;$A17&amp;"C"&amp;AC$1,FALSE)</f>
        <v>#REF!</v>
      </c>
      <c r="AD17" s="309" t="e" cm="1">
        <f t="array" aca="1" ref="AD17" ca="1">INDIRECT("'"&amp;$A$1&amp;"_DATA'!R"&amp;$A17&amp;"C"&amp;AD$1,FALSE)</f>
        <v>#REF!</v>
      </c>
      <c r="AE17" s="262" t="e">
        <f t="shared" ref="AE17:AE25" ca="1" si="15">IF(AND(AC17&lt;&gt;"",AC17&lt;&gt;0),ROUNDDOWN(AF17/AD17,3),"")</f>
        <v>#REF!</v>
      </c>
      <c r="AF17" s="310" t="e" cm="1">
        <f t="array" aca="1" ref="AF17" ca="1">INDIRECT("'"&amp;$A$1&amp;"_DATA'!R"&amp;$A17&amp;"C"&amp;AF$1,FALSE)</f>
        <v>#REF!</v>
      </c>
      <c r="AG17" s="263" t="e" cm="1">
        <f t="array" aca="1" ref="AG17" ca="1">INDIRECT("'"&amp;$A$1&amp;"_DATA'!R"&amp;$A17&amp;"C"&amp;AG$1,FALSE)</f>
        <v>#REF!</v>
      </c>
      <c r="AH17" s="302" t="e" cm="1">
        <f t="array" aca="1" ref="AH17" ca="1">INDIRECT("'"&amp;$A$1&amp;"_DATA'!R"&amp;$A17&amp;"C"&amp;AH$1,FALSE)</f>
        <v>#REF!</v>
      </c>
      <c r="AI17" s="260" t="e" cm="1">
        <f t="array" aca="1" ref="AI17" ca="1">INDIRECT("'"&amp;$A$1&amp;"_DATA'!R"&amp;$A17&amp;"C"&amp;AI$1,FALSE)</f>
        <v>#REF!</v>
      </c>
      <c r="AJ17" s="313" t="e" cm="1">
        <f t="array" aca="1" ref="AJ17" ca="1">INDIRECT("'"&amp;$A$1&amp;"_DATA'!R"&amp;$A17&amp;"C"&amp;AJ$1,FALSE)</f>
        <v>#REF!</v>
      </c>
      <c r="AK17" s="309" t="e" cm="1">
        <f t="array" aca="1" ref="AK17" ca="1">INDIRECT("'"&amp;$A$1&amp;"_DATA'!R"&amp;$A17&amp;"C"&amp;AK$1,FALSE)</f>
        <v>#REF!</v>
      </c>
      <c r="AL17" s="262" t="e">
        <f t="shared" ref="AL17:AL25" ca="1" si="16">IF(AND(AJ17&lt;&gt;"",AJ17&lt;&gt;0),ROUNDDOWN(AM17/AK17,3),"")</f>
        <v>#REF!</v>
      </c>
      <c r="AM17" s="310" t="e" cm="1">
        <f t="array" aca="1" ref="AM17" ca="1">INDIRECT("'"&amp;$A$1&amp;"_DATA'!R"&amp;$A17&amp;"C"&amp;AM$1,FALSE)</f>
        <v>#REF!</v>
      </c>
      <c r="AN17" s="263" t="e" cm="1">
        <f t="array" aca="1" ref="AN17" ca="1">INDIRECT("'"&amp;$A$1&amp;"_DATA'!R"&amp;$A17&amp;"C"&amp;AN$1,FALSE)</f>
        <v>#REF!</v>
      </c>
      <c r="AO17" s="302" t="e" cm="1">
        <f t="array" aca="1" ref="AO17" ca="1">INDIRECT("'"&amp;$A$1&amp;"_DATA'!R"&amp;$A17&amp;"C"&amp;AO$1,FALSE)</f>
        <v>#REF!</v>
      </c>
      <c r="AP17" s="260" t="e" cm="1">
        <f t="array" aca="1" ref="AP17" ca="1">INDIRECT("'"&amp;$A$1&amp;"_DATA'!R"&amp;$A17&amp;"C"&amp;AP$1,FALSE)</f>
        <v>#REF!</v>
      </c>
      <c r="AQ17" s="313" t="e" cm="1">
        <f t="array" aca="1" ref="AQ17" ca="1">INDIRECT("'"&amp;$A$1&amp;"_DATA'!R"&amp;$A17&amp;"C"&amp;AQ$1,FALSE)</f>
        <v>#REF!</v>
      </c>
      <c r="AR17" s="309" t="e" cm="1">
        <f t="array" aca="1" ref="AR17" ca="1">INDIRECT("'"&amp;$A$1&amp;"_DATA'!R"&amp;$A17&amp;"C"&amp;AR$1,FALSE)</f>
        <v>#REF!</v>
      </c>
      <c r="AS17" s="262" t="e">
        <f t="shared" ref="AS17:AS25" ca="1" si="17">IF(AND(AQ17&lt;&gt;"",AQ17&lt;&gt;0),ROUNDDOWN(AT17/AR17,3),"")</f>
        <v>#REF!</v>
      </c>
      <c r="AT17" s="310" t="e" cm="1">
        <f t="array" aca="1" ref="AT17" ca="1">INDIRECT("'"&amp;$A$1&amp;"_DATA'!R"&amp;$A17&amp;"C"&amp;AT$1,FALSE)</f>
        <v>#REF!</v>
      </c>
      <c r="AU17" s="263" t="e" cm="1">
        <f t="array" aca="1" ref="AU17" ca="1">INDIRECT("'"&amp;$A$1&amp;"_DATA'!R"&amp;$A17&amp;"C"&amp;AU$1,FALSE)</f>
        <v>#REF!</v>
      </c>
      <c r="AV17" s="321" t="s">
        <v>145</v>
      </c>
      <c r="AW17" s="766" t="e">
        <f ca="1">IF(AW27&lt;&gt;0,ROUNDDOWN(AW31/AW27,4),0)</f>
        <v>#REF!</v>
      </c>
      <c r="AX17" s="321" t="s">
        <v>145</v>
      </c>
      <c r="AY17" s="766" t="e">
        <f ca="1">IF(AY27&lt;&gt;0,ROUNDDOWN(AY31/AY27,4),0)</f>
        <v>#REF!</v>
      </c>
      <c r="AZ17" s="302" t="e" cm="1">
        <f t="array" aca="1" ref="AZ17" ca="1">INDIRECT("'"&amp;$A$1&amp;"_DATA'!R"&amp;$A17&amp;"C"&amp;AZ$1,FALSE)</f>
        <v>#REF!</v>
      </c>
      <c r="BA17" s="260" t="e" cm="1">
        <f t="array" aca="1" ref="BA17" ca="1">INDIRECT("'"&amp;$A$1&amp;"_DATA'!R"&amp;$A17&amp;"C"&amp;BA$1,FALSE)</f>
        <v>#REF!</v>
      </c>
      <c r="BB17" s="313" t="e" cm="1">
        <f t="array" aca="1" ref="BB17" ca="1">INDIRECT("'"&amp;$A$1&amp;"_DATA'!R"&amp;$A17&amp;"C"&amp;BB$1,FALSE)</f>
        <v>#REF!</v>
      </c>
      <c r="BC17" s="309" t="e" cm="1">
        <f t="array" aca="1" ref="BC17" ca="1">INDIRECT("'"&amp;$A$1&amp;"_DATA'!R"&amp;$A17&amp;"C"&amp;BC$1,FALSE)</f>
        <v>#REF!</v>
      </c>
      <c r="BD17" s="262" t="e">
        <f t="shared" ref="BD17:BD25" ca="1" si="18">IF(AND(BB17&lt;&gt;"",BB17&lt;&gt;0),ROUNDDOWN(BE17/BC17,3),"")</f>
        <v>#REF!</v>
      </c>
      <c r="BE17" s="310" t="e" cm="1">
        <f t="array" aca="1" ref="BE17" ca="1">INDIRECT("'"&amp;$A$1&amp;"_DATA'!R"&amp;$A17&amp;"C"&amp;BE$1,FALSE)</f>
        <v>#REF!</v>
      </c>
      <c r="BF17" s="263" t="e" cm="1">
        <f t="array" aca="1" ref="BF17" ca="1">INDIRECT("'"&amp;$A$1&amp;"_DATA'!R"&amp;$A17&amp;"C"&amp;BF$1,FALSE)</f>
        <v>#REF!</v>
      </c>
      <c r="BG17" s="302" t="e" cm="1">
        <f t="array" aca="1" ref="BG17" ca="1">INDIRECT("'"&amp;$A$1&amp;"_DATA'!R"&amp;$A17&amp;"C"&amp;BG$1,FALSE)</f>
        <v>#REF!</v>
      </c>
      <c r="BH17" s="260" t="e" cm="1">
        <f t="array" aca="1" ref="BH17" ca="1">INDIRECT("'"&amp;$A$1&amp;"_DATA'!R"&amp;$A17&amp;"C"&amp;BH$1,FALSE)</f>
        <v>#REF!</v>
      </c>
      <c r="BI17" s="313" t="e" cm="1">
        <f t="array" aca="1" ref="BI17" ca="1">INDIRECT("'"&amp;$A$1&amp;"_DATA'!R"&amp;$A17&amp;"C"&amp;BI$1,FALSE)</f>
        <v>#REF!</v>
      </c>
      <c r="BJ17" s="309" t="e" cm="1">
        <f t="array" aca="1" ref="BJ17" ca="1">INDIRECT("'"&amp;$A$1&amp;"_DATA'!R"&amp;$A17&amp;"C"&amp;BJ$1,FALSE)</f>
        <v>#REF!</v>
      </c>
      <c r="BK17" s="262" t="e">
        <f t="shared" ref="BK17:BK25" ca="1" si="19">IF(AND(BI17&lt;&gt;"",BI17&lt;&gt;0),ROUNDDOWN(BL17/BJ17,3),"")</f>
        <v>#REF!</v>
      </c>
      <c r="BL17" s="310" t="e" cm="1">
        <f t="array" aca="1" ref="BL17" ca="1">INDIRECT("'"&amp;$A$1&amp;"_DATA'!R"&amp;$A17&amp;"C"&amp;BL$1,FALSE)</f>
        <v>#REF!</v>
      </c>
      <c r="BM17" s="263" t="e" cm="1">
        <f t="array" aca="1" ref="BM17" ca="1">INDIRECT("'"&amp;$A$1&amp;"_DATA'!R"&amp;$A17&amp;"C"&amp;BM$1,FALSE)</f>
        <v>#REF!</v>
      </c>
      <c r="BN17" s="302" t="e" cm="1">
        <f t="array" aca="1" ref="BN17" ca="1">INDIRECT("'"&amp;$A$1&amp;"_DATA'!R"&amp;$A17&amp;"C"&amp;BN$1,FALSE)</f>
        <v>#REF!</v>
      </c>
      <c r="BO17" s="260" t="e" cm="1">
        <f t="array" aca="1" ref="BO17" ca="1">INDIRECT("'"&amp;$A$1&amp;"_DATA'!R"&amp;$A17&amp;"C"&amp;BO$1,FALSE)</f>
        <v>#REF!</v>
      </c>
      <c r="BP17" s="313" t="e" cm="1">
        <f t="array" aca="1" ref="BP17" ca="1">INDIRECT("'"&amp;$A$1&amp;"_DATA'!R"&amp;$A17&amp;"C"&amp;BP$1,FALSE)</f>
        <v>#REF!</v>
      </c>
      <c r="BQ17" s="309" t="e" cm="1">
        <f t="array" aca="1" ref="BQ17" ca="1">INDIRECT("'"&amp;$A$1&amp;"_DATA'!R"&amp;$A17&amp;"C"&amp;BQ$1,FALSE)</f>
        <v>#REF!</v>
      </c>
      <c r="BR17" s="262" t="e">
        <f t="shared" ref="BR17:BR25" ca="1" si="20">IF(AND(BP17&lt;&gt;"",BP17&lt;&gt;0),ROUNDDOWN(BS17/BQ17,3),"")</f>
        <v>#REF!</v>
      </c>
      <c r="BS17" s="310" t="e" cm="1">
        <f t="array" aca="1" ref="BS17" ca="1">INDIRECT("'"&amp;$A$1&amp;"_DATA'!R"&amp;$A17&amp;"C"&amp;BS$1,FALSE)</f>
        <v>#REF!</v>
      </c>
      <c r="BT17" s="263" t="e" cm="1">
        <f t="array" aca="1" ref="BT17" ca="1">INDIRECT("'"&amp;$A$1&amp;"_DATA'!R"&amp;$A17&amp;"C"&amp;BT$1,FALSE)</f>
        <v>#REF!</v>
      </c>
      <c r="BU17" s="321" t="s">
        <v>145</v>
      </c>
      <c r="BV17" s="766" t="e">
        <f ca="1">IF(BV27&lt;&gt;0,ROUNDDOWN(BV31/BV27,4),0)</f>
        <v>#REF!</v>
      </c>
      <c r="BW17" s="302" t="e" cm="1">
        <f t="array" aca="1" ref="BW17" ca="1">INDIRECT("'"&amp;$A$1&amp;"_DATA'!R"&amp;$A17&amp;"C"&amp;BW$1,FALSE)</f>
        <v>#REF!</v>
      </c>
      <c r="BX17" s="260" t="e" cm="1">
        <f t="array" aca="1" ref="BX17" ca="1">INDIRECT("'"&amp;$A$1&amp;"_DATA'!R"&amp;$A17&amp;"C"&amp;BX$1,FALSE)</f>
        <v>#REF!</v>
      </c>
      <c r="BY17" s="313" t="e" cm="1">
        <f t="array" aca="1" ref="BY17" ca="1">INDIRECT("'"&amp;$A$1&amp;"_DATA'!R"&amp;$A17&amp;"C"&amp;BY$1,FALSE)</f>
        <v>#REF!</v>
      </c>
      <c r="BZ17" s="309" t="e" cm="1">
        <f t="array" aca="1" ref="BZ17" ca="1">INDIRECT("'"&amp;$A$1&amp;"_DATA'!R"&amp;$A17&amp;"C"&amp;BZ$1,FALSE)</f>
        <v>#REF!</v>
      </c>
      <c r="CA17" s="262" t="e">
        <f t="shared" ref="CA17:CA25" ca="1" si="21">IF(AND(BY17&lt;&gt;"",BY17&lt;&gt;0),ROUNDDOWN(CB17/BZ17,3),"")</f>
        <v>#REF!</v>
      </c>
      <c r="CB17" s="310" t="e" cm="1">
        <f t="array" aca="1" ref="CB17" ca="1">INDIRECT("'"&amp;$A$1&amp;"_DATA'!R"&amp;$A17&amp;"C"&amp;CB$1,FALSE)</f>
        <v>#REF!</v>
      </c>
      <c r="CC17" s="263" t="e" cm="1">
        <f t="array" aca="1" ref="CC17" ca="1">INDIRECT("'"&amp;$A$1&amp;"_DATA'!R"&amp;$A17&amp;"C"&amp;CC$1,FALSE)</f>
        <v>#REF!</v>
      </c>
      <c r="CD17" s="302" t="e" cm="1">
        <f t="array" aca="1" ref="CD17" ca="1">INDIRECT("'"&amp;$A$1&amp;"_DATA'!R"&amp;$A17&amp;"C"&amp;CD$1,FALSE)</f>
        <v>#REF!</v>
      </c>
      <c r="CE17" s="260" t="e" cm="1">
        <f t="array" aca="1" ref="CE17" ca="1">INDIRECT("'"&amp;$A$1&amp;"_DATA'!R"&amp;$A17&amp;"C"&amp;CE$1,FALSE)</f>
        <v>#REF!</v>
      </c>
      <c r="CF17" s="313" t="e" cm="1">
        <f t="array" aca="1" ref="CF17" ca="1">INDIRECT("'"&amp;$A$1&amp;"_DATA'!R"&amp;$A17&amp;"C"&amp;CF$1,FALSE)</f>
        <v>#REF!</v>
      </c>
      <c r="CG17" s="309" t="e" cm="1">
        <f t="array" aca="1" ref="CG17" ca="1">INDIRECT("'"&amp;$A$1&amp;"_DATA'!R"&amp;$A17&amp;"C"&amp;CG$1,FALSE)</f>
        <v>#REF!</v>
      </c>
      <c r="CH17" s="262" t="e">
        <f t="shared" ref="CH17:CH25" ca="1" si="22">IF(AND(CF17&lt;&gt;"",CF17&lt;&gt;0),ROUNDDOWN(CI17/CG17,3),"")</f>
        <v>#REF!</v>
      </c>
      <c r="CI17" s="310" t="e" cm="1">
        <f t="array" aca="1" ref="CI17" ca="1">INDIRECT("'"&amp;$A$1&amp;"_DATA'!R"&amp;$A17&amp;"C"&amp;CI$1,FALSE)</f>
        <v>#REF!</v>
      </c>
      <c r="CJ17" s="263" t="e" cm="1">
        <f t="array" aca="1" ref="CJ17" ca="1">INDIRECT("'"&amp;$A$1&amp;"_DATA'!R"&amp;$A17&amp;"C"&amp;CJ$1,FALSE)</f>
        <v>#REF!</v>
      </c>
      <c r="CK17" s="302" t="e" cm="1">
        <f t="array" aca="1" ref="CK17" ca="1">INDIRECT("'"&amp;$A$1&amp;"_DATA'!R"&amp;$A17&amp;"C"&amp;CK$1,FALSE)</f>
        <v>#REF!</v>
      </c>
      <c r="CL17" s="260" t="e" cm="1">
        <f t="array" aca="1" ref="CL17" ca="1">INDIRECT("'"&amp;$A$1&amp;"_DATA'!R"&amp;$A17&amp;"C"&amp;CL$1,FALSE)</f>
        <v>#REF!</v>
      </c>
      <c r="CM17" s="313" t="e" cm="1">
        <f t="array" aca="1" ref="CM17" ca="1">INDIRECT("'"&amp;$A$1&amp;"_DATA'!R"&amp;$A17&amp;"C"&amp;CM$1,FALSE)</f>
        <v>#REF!</v>
      </c>
      <c r="CN17" s="309" t="e" cm="1">
        <f t="array" aca="1" ref="CN17" ca="1">INDIRECT("'"&amp;$A$1&amp;"_DATA'!R"&amp;$A17&amp;"C"&amp;CN$1,FALSE)</f>
        <v>#REF!</v>
      </c>
      <c r="CO17" s="262" t="e">
        <f t="shared" ref="CO17:CO25" ca="1" si="23">IF(AND(CM17&lt;&gt;"",CM17&lt;&gt;0),ROUNDDOWN(CP17/CN17,3),"")</f>
        <v>#REF!</v>
      </c>
      <c r="CP17" s="310" t="e" cm="1">
        <f t="array" aca="1" ref="CP17" ca="1">INDIRECT("'"&amp;$A$1&amp;"_DATA'!R"&amp;$A17&amp;"C"&amp;CP$1,FALSE)</f>
        <v>#REF!</v>
      </c>
      <c r="CQ17" s="263" t="e" cm="1">
        <f t="array" aca="1" ref="CQ17" ca="1">INDIRECT("'"&amp;$A$1&amp;"_DATA'!R"&amp;$A17&amp;"C"&amp;CQ$1,FALSE)</f>
        <v>#REF!</v>
      </c>
      <c r="CR17" s="321" t="s">
        <v>145</v>
      </c>
      <c r="CS17" s="766" t="e">
        <f ca="1">IF(CS27&lt;&gt;0,ROUNDDOWN(CS31/CS27,4),0)</f>
        <v>#REF!</v>
      </c>
      <c r="CT17" s="321" t="s">
        <v>145</v>
      </c>
      <c r="CU17" s="766" t="e">
        <f ca="1">IF(CU27&lt;&gt;0,ROUNDDOWN(CU31/CU27,4),0)</f>
        <v>#REF!</v>
      </c>
      <c r="CV17" s="321" t="s">
        <v>145</v>
      </c>
      <c r="CW17" s="766" t="e">
        <f ca="1">IF(CW27&lt;&gt;0,ROUNDDOWN(CW31/CW27,4),0)</f>
        <v>#REF!</v>
      </c>
      <c r="CX17" s="240"/>
    </row>
    <row r="18" spans="1:102" ht="16.5" x14ac:dyDescent="0.15">
      <c r="A18" s="433">
        <v>17</v>
      </c>
      <c r="B18" s="1966"/>
      <c r="C18" s="259" t="s">
        <v>35</v>
      </c>
      <c r="D18" s="302" t="e" cm="1">
        <f t="array" aca="1" ref="D18" ca="1">INDIRECT("'"&amp;$A$1&amp;"_DATA'!R"&amp;$A18&amp;"C"&amp;D$1,FALSE)</f>
        <v>#REF!</v>
      </c>
      <c r="E18" s="260" t="e" cm="1">
        <f t="array" aca="1" ref="E18" ca="1">INDIRECT("'"&amp;$A$1&amp;"_DATA'!R"&amp;$A18&amp;"C"&amp;E$1,FALSE)</f>
        <v>#REF!</v>
      </c>
      <c r="F18" s="313" t="e" cm="1">
        <f t="array" aca="1" ref="F18" ca="1">INDIRECT("'"&amp;$A$1&amp;"_DATA'!R"&amp;$A18&amp;"C"&amp;F$1,FALSE)</f>
        <v>#REF!</v>
      </c>
      <c r="G18" s="310" t="e" cm="1">
        <f t="array" aca="1" ref="G18" ca="1">INDIRECT("'"&amp;$A$1&amp;"_DATA'!R"&amp;$A18&amp;"C"&amp;G$1,FALSE)</f>
        <v>#REF!</v>
      </c>
      <c r="H18" s="262" t="e">
        <f t="shared" ca="1" si="12"/>
        <v>#REF!</v>
      </c>
      <c r="I18" s="310" t="e" cm="1">
        <f t="array" aca="1" ref="I18" ca="1">INDIRECT("'"&amp;$A$1&amp;"_DATA'!R"&amp;$A18&amp;"C"&amp;I$1,FALSE)</f>
        <v>#REF!</v>
      </c>
      <c r="J18" s="263" t="e" cm="1">
        <f t="array" aca="1" ref="J18" ca="1">INDIRECT("'"&amp;$A$1&amp;"_DATA'!R"&amp;$A18&amp;"C"&amp;J$1,FALSE)</f>
        <v>#REF!</v>
      </c>
      <c r="K18" s="302" t="e" cm="1">
        <f t="array" aca="1" ref="K18" ca="1">INDIRECT("'"&amp;$A$1&amp;"_DATA'!R"&amp;$A18&amp;"C"&amp;K$1,FALSE)</f>
        <v>#REF!</v>
      </c>
      <c r="L18" s="260" t="e" cm="1">
        <f t="array" aca="1" ref="L18" ca="1">INDIRECT("'"&amp;$A$1&amp;"_DATA'!R"&amp;$A18&amp;"C"&amp;L$1,FALSE)</f>
        <v>#REF!</v>
      </c>
      <c r="M18" s="313" t="e" cm="1">
        <f t="array" aca="1" ref="M18" ca="1">INDIRECT("'"&amp;$A$1&amp;"_DATA'!R"&amp;$A18&amp;"C"&amp;M$1,FALSE)</f>
        <v>#REF!</v>
      </c>
      <c r="N18" s="310" t="e" cm="1">
        <f t="array" aca="1" ref="N18" ca="1">INDIRECT("'"&amp;$A$1&amp;"_DATA'!R"&amp;$A18&amp;"C"&amp;N$1,FALSE)</f>
        <v>#REF!</v>
      </c>
      <c r="O18" s="262" t="e">
        <f t="shared" ca="1" si="13"/>
        <v>#REF!</v>
      </c>
      <c r="P18" s="310" t="e" cm="1">
        <f t="array" aca="1" ref="P18" ca="1">INDIRECT("'"&amp;$A$1&amp;"_DATA'!R"&amp;$A18&amp;"C"&amp;P$1,FALSE)</f>
        <v>#REF!</v>
      </c>
      <c r="Q18" s="263" t="e" cm="1">
        <f t="array" aca="1" ref="Q18" ca="1">INDIRECT("'"&amp;$A$1&amp;"_DATA'!R"&amp;$A18&amp;"C"&amp;Q$1,FALSE)</f>
        <v>#REF!</v>
      </c>
      <c r="R18" s="302" t="e" cm="1">
        <f t="array" aca="1" ref="R18" ca="1">INDIRECT("'"&amp;$A$1&amp;"_DATA'!R"&amp;$A18&amp;"C"&amp;R$1,FALSE)</f>
        <v>#REF!</v>
      </c>
      <c r="S18" s="260" t="e" cm="1">
        <f t="array" aca="1" ref="S18" ca="1">INDIRECT("'"&amp;$A$1&amp;"_DATA'!R"&amp;$A18&amp;"C"&amp;S$1,FALSE)</f>
        <v>#REF!</v>
      </c>
      <c r="T18" s="313" t="e" cm="1">
        <f t="array" aca="1" ref="T18" ca="1">INDIRECT("'"&amp;$A$1&amp;"_DATA'!R"&amp;$A18&amp;"C"&amp;T$1,FALSE)</f>
        <v>#REF!</v>
      </c>
      <c r="U18" s="310" t="e" cm="1">
        <f t="array" aca="1" ref="U18" ca="1">INDIRECT("'"&amp;$A$1&amp;"_DATA'!R"&amp;$A18&amp;"C"&amp;U$1,FALSE)</f>
        <v>#REF!</v>
      </c>
      <c r="V18" s="262" t="e">
        <f t="shared" ca="1" si="14"/>
        <v>#REF!</v>
      </c>
      <c r="W18" s="310" t="e" cm="1">
        <f t="array" aca="1" ref="W18" ca="1">INDIRECT("'"&amp;$A$1&amp;"_DATA'!R"&amp;$A18&amp;"C"&amp;W$1,FALSE)</f>
        <v>#REF!</v>
      </c>
      <c r="X18" s="263" t="e" cm="1">
        <f t="array" aca="1" ref="X18" ca="1">INDIRECT("'"&amp;$A$1&amp;"_DATA'!R"&amp;$A18&amp;"C"&amp;X$1,FALSE)</f>
        <v>#REF!</v>
      </c>
      <c r="Y18" s="322" t="s">
        <v>146</v>
      </c>
      <c r="Z18" s="767" t="e">
        <f ca="1">IF(Z28&lt;&gt;0,ROUNDDOWN(Z32/Z28,4),0)</f>
        <v>#REF!</v>
      </c>
      <c r="AA18" s="302" t="e" cm="1">
        <f t="array" aca="1" ref="AA18" ca="1">INDIRECT("'"&amp;$A$1&amp;"_DATA'!R"&amp;$A18&amp;"C"&amp;AA$1,FALSE)</f>
        <v>#REF!</v>
      </c>
      <c r="AB18" s="260" t="e" cm="1">
        <f t="array" aca="1" ref="AB18" ca="1">INDIRECT("'"&amp;$A$1&amp;"_DATA'!R"&amp;$A18&amp;"C"&amp;AB$1,FALSE)</f>
        <v>#REF!</v>
      </c>
      <c r="AC18" s="313" t="e" cm="1">
        <f t="array" aca="1" ref="AC18" ca="1">INDIRECT("'"&amp;$A$1&amp;"_DATA'!R"&amp;$A18&amp;"C"&amp;AC$1,FALSE)</f>
        <v>#REF!</v>
      </c>
      <c r="AD18" s="310" t="e" cm="1">
        <f t="array" aca="1" ref="AD18" ca="1">INDIRECT("'"&amp;$A$1&amp;"_DATA'!R"&amp;$A18&amp;"C"&amp;AD$1,FALSE)</f>
        <v>#REF!</v>
      </c>
      <c r="AE18" s="262" t="e">
        <f t="shared" ca="1" si="15"/>
        <v>#REF!</v>
      </c>
      <c r="AF18" s="310" t="e" cm="1">
        <f t="array" aca="1" ref="AF18" ca="1">INDIRECT("'"&amp;$A$1&amp;"_DATA'!R"&amp;$A18&amp;"C"&amp;AF$1,FALSE)</f>
        <v>#REF!</v>
      </c>
      <c r="AG18" s="263" t="e" cm="1">
        <f t="array" aca="1" ref="AG18" ca="1">INDIRECT("'"&amp;$A$1&amp;"_DATA'!R"&amp;$A18&amp;"C"&amp;AG$1,FALSE)</f>
        <v>#REF!</v>
      </c>
      <c r="AH18" s="302" t="e" cm="1">
        <f t="array" aca="1" ref="AH18" ca="1">INDIRECT("'"&amp;$A$1&amp;"_DATA'!R"&amp;$A18&amp;"C"&amp;AH$1,FALSE)</f>
        <v>#REF!</v>
      </c>
      <c r="AI18" s="260" t="e" cm="1">
        <f t="array" aca="1" ref="AI18" ca="1">INDIRECT("'"&amp;$A$1&amp;"_DATA'!R"&amp;$A18&amp;"C"&amp;AI$1,FALSE)</f>
        <v>#REF!</v>
      </c>
      <c r="AJ18" s="313" t="e" cm="1">
        <f t="array" aca="1" ref="AJ18" ca="1">INDIRECT("'"&amp;$A$1&amp;"_DATA'!R"&amp;$A18&amp;"C"&amp;AJ$1,FALSE)</f>
        <v>#REF!</v>
      </c>
      <c r="AK18" s="310" t="e" cm="1">
        <f t="array" aca="1" ref="AK18" ca="1">INDIRECT("'"&amp;$A$1&amp;"_DATA'!R"&amp;$A18&amp;"C"&amp;AK$1,FALSE)</f>
        <v>#REF!</v>
      </c>
      <c r="AL18" s="262" t="e">
        <f t="shared" ca="1" si="16"/>
        <v>#REF!</v>
      </c>
      <c r="AM18" s="310" t="e" cm="1">
        <f t="array" aca="1" ref="AM18" ca="1">INDIRECT("'"&amp;$A$1&amp;"_DATA'!R"&amp;$A18&amp;"C"&amp;AM$1,FALSE)</f>
        <v>#REF!</v>
      </c>
      <c r="AN18" s="263" t="e" cm="1">
        <f t="array" aca="1" ref="AN18" ca="1">INDIRECT("'"&amp;$A$1&amp;"_DATA'!R"&amp;$A18&amp;"C"&amp;AN$1,FALSE)</f>
        <v>#REF!</v>
      </c>
      <c r="AO18" s="302" t="e" cm="1">
        <f t="array" aca="1" ref="AO18" ca="1">INDIRECT("'"&amp;$A$1&amp;"_DATA'!R"&amp;$A18&amp;"C"&amp;AO$1,FALSE)</f>
        <v>#REF!</v>
      </c>
      <c r="AP18" s="260" t="e" cm="1">
        <f t="array" aca="1" ref="AP18" ca="1">INDIRECT("'"&amp;$A$1&amp;"_DATA'!R"&amp;$A18&amp;"C"&amp;AP$1,FALSE)</f>
        <v>#REF!</v>
      </c>
      <c r="AQ18" s="313" t="e" cm="1">
        <f t="array" aca="1" ref="AQ18" ca="1">INDIRECT("'"&amp;$A$1&amp;"_DATA'!R"&amp;$A18&amp;"C"&amp;AQ$1,FALSE)</f>
        <v>#REF!</v>
      </c>
      <c r="AR18" s="310" t="e" cm="1">
        <f t="array" aca="1" ref="AR18" ca="1">INDIRECT("'"&amp;$A$1&amp;"_DATA'!R"&amp;$A18&amp;"C"&amp;AR$1,FALSE)</f>
        <v>#REF!</v>
      </c>
      <c r="AS18" s="262" t="e">
        <f t="shared" ca="1" si="17"/>
        <v>#REF!</v>
      </c>
      <c r="AT18" s="310" t="e" cm="1">
        <f t="array" aca="1" ref="AT18" ca="1">INDIRECT("'"&amp;$A$1&amp;"_DATA'!R"&amp;$A18&amp;"C"&amp;AT$1,FALSE)</f>
        <v>#REF!</v>
      </c>
      <c r="AU18" s="263" t="e" cm="1">
        <f t="array" aca="1" ref="AU18" ca="1">INDIRECT("'"&amp;$A$1&amp;"_DATA'!R"&amp;$A18&amp;"C"&amp;AU$1,FALSE)</f>
        <v>#REF!</v>
      </c>
      <c r="AV18" s="322" t="s">
        <v>146</v>
      </c>
      <c r="AW18" s="767" t="e">
        <f ca="1">IF(AW28&lt;&gt;0,ROUNDDOWN(AW32/AW28,4),0)</f>
        <v>#REF!</v>
      </c>
      <c r="AX18" s="322" t="s">
        <v>146</v>
      </c>
      <c r="AY18" s="767" t="e">
        <f ca="1">IF(AY28&lt;&gt;0,ROUNDDOWN(AY32/AY28,4),0)</f>
        <v>#REF!</v>
      </c>
      <c r="AZ18" s="302" t="e" cm="1">
        <f t="array" aca="1" ref="AZ18" ca="1">INDIRECT("'"&amp;$A$1&amp;"_DATA'!R"&amp;$A18&amp;"C"&amp;AZ$1,FALSE)</f>
        <v>#REF!</v>
      </c>
      <c r="BA18" s="260" t="e" cm="1">
        <f t="array" aca="1" ref="BA18" ca="1">INDIRECT("'"&amp;$A$1&amp;"_DATA'!R"&amp;$A18&amp;"C"&amp;BA$1,FALSE)</f>
        <v>#REF!</v>
      </c>
      <c r="BB18" s="313" t="e" cm="1">
        <f t="array" aca="1" ref="BB18" ca="1">INDIRECT("'"&amp;$A$1&amp;"_DATA'!R"&amp;$A18&amp;"C"&amp;BB$1,FALSE)</f>
        <v>#REF!</v>
      </c>
      <c r="BC18" s="310" t="e" cm="1">
        <f t="array" aca="1" ref="BC18" ca="1">INDIRECT("'"&amp;$A$1&amp;"_DATA'!R"&amp;$A18&amp;"C"&amp;BC$1,FALSE)</f>
        <v>#REF!</v>
      </c>
      <c r="BD18" s="262" t="e">
        <f t="shared" ca="1" si="18"/>
        <v>#REF!</v>
      </c>
      <c r="BE18" s="310" t="e" cm="1">
        <f t="array" aca="1" ref="BE18" ca="1">INDIRECT("'"&amp;$A$1&amp;"_DATA'!R"&amp;$A18&amp;"C"&amp;BE$1,FALSE)</f>
        <v>#REF!</v>
      </c>
      <c r="BF18" s="263" t="e" cm="1">
        <f t="array" aca="1" ref="BF18" ca="1">INDIRECT("'"&amp;$A$1&amp;"_DATA'!R"&amp;$A18&amp;"C"&amp;BF$1,FALSE)</f>
        <v>#REF!</v>
      </c>
      <c r="BG18" s="302" t="e" cm="1">
        <f t="array" aca="1" ref="BG18" ca="1">INDIRECT("'"&amp;$A$1&amp;"_DATA'!R"&amp;$A18&amp;"C"&amp;BG$1,FALSE)</f>
        <v>#REF!</v>
      </c>
      <c r="BH18" s="260" t="e" cm="1">
        <f t="array" aca="1" ref="BH18" ca="1">INDIRECT("'"&amp;$A$1&amp;"_DATA'!R"&amp;$A18&amp;"C"&amp;BH$1,FALSE)</f>
        <v>#REF!</v>
      </c>
      <c r="BI18" s="313" t="e" cm="1">
        <f t="array" aca="1" ref="BI18" ca="1">INDIRECT("'"&amp;$A$1&amp;"_DATA'!R"&amp;$A18&amp;"C"&amp;BI$1,FALSE)</f>
        <v>#REF!</v>
      </c>
      <c r="BJ18" s="310" t="e" cm="1">
        <f t="array" aca="1" ref="BJ18" ca="1">INDIRECT("'"&amp;$A$1&amp;"_DATA'!R"&amp;$A18&amp;"C"&amp;BJ$1,FALSE)</f>
        <v>#REF!</v>
      </c>
      <c r="BK18" s="262" t="e">
        <f t="shared" ca="1" si="19"/>
        <v>#REF!</v>
      </c>
      <c r="BL18" s="310" t="e" cm="1">
        <f t="array" aca="1" ref="BL18" ca="1">INDIRECT("'"&amp;$A$1&amp;"_DATA'!R"&amp;$A18&amp;"C"&amp;BL$1,FALSE)</f>
        <v>#REF!</v>
      </c>
      <c r="BM18" s="263" t="e" cm="1">
        <f t="array" aca="1" ref="BM18" ca="1">INDIRECT("'"&amp;$A$1&amp;"_DATA'!R"&amp;$A18&amp;"C"&amp;BM$1,FALSE)</f>
        <v>#REF!</v>
      </c>
      <c r="BN18" s="302" t="e" cm="1">
        <f t="array" aca="1" ref="BN18" ca="1">INDIRECT("'"&amp;$A$1&amp;"_DATA'!R"&amp;$A18&amp;"C"&amp;BN$1,FALSE)</f>
        <v>#REF!</v>
      </c>
      <c r="BO18" s="260" t="e" cm="1">
        <f t="array" aca="1" ref="BO18" ca="1">INDIRECT("'"&amp;$A$1&amp;"_DATA'!R"&amp;$A18&amp;"C"&amp;BO$1,FALSE)</f>
        <v>#REF!</v>
      </c>
      <c r="BP18" s="313" t="e" cm="1">
        <f t="array" aca="1" ref="BP18" ca="1">INDIRECT("'"&amp;$A$1&amp;"_DATA'!R"&amp;$A18&amp;"C"&amp;BP$1,FALSE)</f>
        <v>#REF!</v>
      </c>
      <c r="BQ18" s="310" t="e" cm="1">
        <f t="array" aca="1" ref="BQ18" ca="1">INDIRECT("'"&amp;$A$1&amp;"_DATA'!R"&amp;$A18&amp;"C"&amp;BQ$1,FALSE)</f>
        <v>#REF!</v>
      </c>
      <c r="BR18" s="262" t="e">
        <f t="shared" ca="1" si="20"/>
        <v>#REF!</v>
      </c>
      <c r="BS18" s="310" t="e" cm="1">
        <f t="array" aca="1" ref="BS18" ca="1">INDIRECT("'"&amp;$A$1&amp;"_DATA'!R"&amp;$A18&amp;"C"&amp;BS$1,FALSE)</f>
        <v>#REF!</v>
      </c>
      <c r="BT18" s="263" t="e" cm="1">
        <f t="array" aca="1" ref="BT18" ca="1">INDIRECT("'"&amp;$A$1&amp;"_DATA'!R"&amp;$A18&amp;"C"&amp;BT$1,FALSE)</f>
        <v>#REF!</v>
      </c>
      <c r="BU18" s="322" t="s">
        <v>146</v>
      </c>
      <c r="BV18" s="767" t="e">
        <f ca="1">IF(BV28&lt;&gt;0,ROUNDDOWN(BV32/BV28,4),0)</f>
        <v>#REF!</v>
      </c>
      <c r="BW18" s="302" t="e" cm="1">
        <f t="array" aca="1" ref="BW18" ca="1">INDIRECT("'"&amp;$A$1&amp;"_DATA'!R"&amp;$A18&amp;"C"&amp;BW$1,FALSE)</f>
        <v>#REF!</v>
      </c>
      <c r="BX18" s="260" t="e" cm="1">
        <f t="array" aca="1" ref="BX18" ca="1">INDIRECT("'"&amp;$A$1&amp;"_DATA'!R"&amp;$A18&amp;"C"&amp;BX$1,FALSE)</f>
        <v>#REF!</v>
      </c>
      <c r="BY18" s="313" t="e" cm="1">
        <f t="array" aca="1" ref="BY18" ca="1">INDIRECT("'"&amp;$A$1&amp;"_DATA'!R"&amp;$A18&amp;"C"&amp;BY$1,FALSE)</f>
        <v>#REF!</v>
      </c>
      <c r="BZ18" s="310" t="e" cm="1">
        <f t="array" aca="1" ref="BZ18" ca="1">INDIRECT("'"&amp;$A$1&amp;"_DATA'!R"&amp;$A18&amp;"C"&amp;BZ$1,FALSE)</f>
        <v>#REF!</v>
      </c>
      <c r="CA18" s="262" t="e">
        <f t="shared" ca="1" si="21"/>
        <v>#REF!</v>
      </c>
      <c r="CB18" s="310" t="e" cm="1">
        <f t="array" aca="1" ref="CB18" ca="1">INDIRECT("'"&amp;$A$1&amp;"_DATA'!R"&amp;$A18&amp;"C"&amp;CB$1,FALSE)</f>
        <v>#REF!</v>
      </c>
      <c r="CC18" s="263" t="e" cm="1">
        <f t="array" aca="1" ref="CC18" ca="1">INDIRECT("'"&amp;$A$1&amp;"_DATA'!R"&amp;$A18&amp;"C"&amp;CC$1,FALSE)</f>
        <v>#REF!</v>
      </c>
      <c r="CD18" s="302" t="e" cm="1">
        <f t="array" aca="1" ref="CD18" ca="1">INDIRECT("'"&amp;$A$1&amp;"_DATA'!R"&amp;$A18&amp;"C"&amp;CD$1,FALSE)</f>
        <v>#REF!</v>
      </c>
      <c r="CE18" s="260" t="e" cm="1">
        <f t="array" aca="1" ref="CE18" ca="1">INDIRECT("'"&amp;$A$1&amp;"_DATA'!R"&amp;$A18&amp;"C"&amp;CE$1,FALSE)</f>
        <v>#REF!</v>
      </c>
      <c r="CF18" s="313" t="e" cm="1">
        <f t="array" aca="1" ref="CF18" ca="1">INDIRECT("'"&amp;$A$1&amp;"_DATA'!R"&amp;$A18&amp;"C"&amp;CF$1,FALSE)</f>
        <v>#REF!</v>
      </c>
      <c r="CG18" s="310" t="e" cm="1">
        <f t="array" aca="1" ref="CG18" ca="1">INDIRECT("'"&amp;$A$1&amp;"_DATA'!R"&amp;$A18&amp;"C"&amp;CG$1,FALSE)</f>
        <v>#REF!</v>
      </c>
      <c r="CH18" s="262" t="e">
        <f t="shared" ca="1" si="22"/>
        <v>#REF!</v>
      </c>
      <c r="CI18" s="310" t="e" cm="1">
        <f t="array" aca="1" ref="CI18" ca="1">INDIRECT("'"&amp;$A$1&amp;"_DATA'!R"&amp;$A18&amp;"C"&amp;CI$1,FALSE)</f>
        <v>#REF!</v>
      </c>
      <c r="CJ18" s="263" t="e" cm="1">
        <f t="array" aca="1" ref="CJ18" ca="1">INDIRECT("'"&amp;$A$1&amp;"_DATA'!R"&amp;$A18&amp;"C"&amp;CJ$1,FALSE)</f>
        <v>#REF!</v>
      </c>
      <c r="CK18" s="302" t="e" cm="1">
        <f t="array" aca="1" ref="CK18" ca="1">INDIRECT("'"&amp;$A$1&amp;"_DATA'!R"&amp;$A18&amp;"C"&amp;CK$1,FALSE)</f>
        <v>#REF!</v>
      </c>
      <c r="CL18" s="260" t="e" cm="1">
        <f t="array" aca="1" ref="CL18" ca="1">INDIRECT("'"&amp;$A$1&amp;"_DATA'!R"&amp;$A18&amp;"C"&amp;CL$1,FALSE)</f>
        <v>#REF!</v>
      </c>
      <c r="CM18" s="313" t="e" cm="1">
        <f t="array" aca="1" ref="CM18" ca="1">INDIRECT("'"&amp;$A$1&amp;"_DATA'!R"&amp;$A18&amp;"C"&amp;CM$1,FALSE)</f>
        <v>#REF!</v>
      </c>
      <c r="CN18" s="310" t="e" cm="1">
        <f t="array" aca="1" ref="CN18" ca="1">INDIRECT("'"&amp;$A$1&amp;"_DATA'!R"&amp;$A18&amp;"C"&amp;CN$1,FALSE)</f>
        <v>#REF!</v>
      </c>
      <c r="CO18" s="262" t="e">
        <f t="shared" ca="1" si="23"/>
        <v>#REF!</v>
      </c>
      <c r="CP18" s="310" t="e" cm="1">
        <f t="array" aca="1" ref="CP18" ca="1">INDIRECT("'"&amp;$A$1&amp;"_DATA'!R"&amp;$A18&amp;"C"&amp;CP$1,FALSE)</f>
        <v>#REF!</v>
      </c>
      <c r="CQ18" s="263" t="e" cm="1">
        <f t="array" aca="1" ref="CQ18" ca="1">INDIRECT("'"&amp;$A$1&amp;"_DATA'!R"&amp;$A18&amp;"C"&amp;CQ$1,FALSE)</f>
        <v>#REF!</v>
      </c>
      <c r="CR18" s="322" t="s">
        <v>146</v>
      </c>
      <c r="CS18" s="767" t="e">
        <f ca="1">IF(CS28&lt;&gt;0,ROUNDDOWN(CS32/CS28,4),0)</f>
        <v>#REF!</v>
      </c>
      <c r="CT18" s="322" t="s">
        <v>146</v>
      </c>
      <c r="CU18" s="767" t="e">
        <f ca="1">IF(CU28&lt;&gt;0,ROUNDDOWN(CU32/CU28,4),0)</f>
        <v>#REF!</v>
      </c>
      <c r="CV18" s="322" t="s">
        <v>146</v>
      </c>
      <c r="CW18" s="767" t="e">
        <f ca="1">IF(CW28&lt;&gt;0,ROUNDDOWN(CW32/CW28,4),0)</f>
        <v>#REF!</v>
      </c>
      <c r="CX18" s="240"/>
    </row>
    <row r="19" spans="1:102" ht="16.5" x14ac:dyDescent="0.15">
      <c r="A19" s="433">
        <v>18</v>
      </c>
      <c r="B19" s="1966"/>
      <c r="C19" s="259" t="s">
        <v>36</v>
      </c>
      <c r="D19" s="302" t="e" cm="1">
        <f t="array" aca="1" ref="D19" ca="1">INDIRECT("'"&amp;$A$1&amp;"_DATA'!R"&amp;$A19&amp;"C"&amp;D$1,FALSE)</f>
        <v>#REF!</v>
      </c>
      <c r="E19" s="260" t="e" cm="1">
        <f t="array" aca="1" ref="E19" ca="1">INDIRECT("'"&amp;$A$1&amp;"_DATA'!R"&amp;$A19&amp;"C"&amp;E$1,FALSE)</f>
        <v>#REF!</v>
      </c>
      <c r="F19" s="313" t="e" cm="1">
        <f t="array" aca="1" ref="F19" ca="1">INDIRECT("'"&amp;$A$1&amp;"_DATA'!R"&amp;$A19&amp;"C"&amp;F$1,FALSE)</f>
        <v>#REF!</v>
      </c>
      <c r="G19" s="310" t="e" cm="1">
        <f t="array" aca="1" ref="G19" ca="1">INDIRECT("'"&amp;$A$1&amp;"_DATA'!R"&amp;$A19&amp;"C"&amp;G$1,FALSE)</f>
        <v>#REF!</v>
      </c>
      <c r="H19" s="262" t="e">
        <f t="shared" ca="1" si="12"/>
        <v>#REF!</v>
      </c>
      <c r="I19" s="310" t="e" cm="1">
        <f t="array" aca="1" ref="I19" ca="1">INDIRECT("'"&amp;$A$1&amp;"_DATA'!R"&amp;$A19&amp;"C"&amp;I$1,FALSE)</f>
        <v>#REF!</v>
      </c>
      <c r="J19" s="263" t="e" cm="1">
        <f t="array" aca="1" ref="J19" ca="1">INDIRECT("'"&amp;$A$1&amp;"_DATA'!R"&amp;$A19&amp;"C"&amp;J$1,FALSE)</f>
        <v>#REF!</v>
      </c>
      <c r="K19" s="302" t="e" cm="1">
        <f t="array" aca="1" ref="K19" ca="1">INDIRECT("'"&amp;$A$1&amp;"_DATA'!R"&amp;$A19&amp;"C"&amp;K$1,FALSE)</f>
        <v>#REF!</v>
      </c>
      <c r="L19" s="260" t="e" cm="1">
        <f t="array" aca="1" ref="L19" ca="1">INDIRECT("'"&amp;$A$1&amp;"_DATA'!R"&amp;$A19&amp;"C"&amp;L$1,FALSE)</f>
        <v>#REF!</v>
      </c>
      <c r="M19" s="313" t="e" cm="1">
        <f t="array" aca="1" ref="M19" ca="1">INDIRECT("'"&amp;$A$1&amp;"_DATA'!R"&amp;$A19&amp;"C"&amp;M$1,FALSE)</f>
        <v>#REF!</v>
      </c>
      <c r="N19" s="310" t="e" cm="1">
        <f t="array" aca="1" ref="N19" ca="1">INDIRECT("'"&amp;$A$1&amp;"_DATA'!R"&amp;$A19&amp;"C"&amp;N$1,FALSE)</f>
        <v>#REF!</v>
      </c>
      <c r="O19" s="262" t="e">
        <f t="shared" ca="1" si="13"/>
        <v>#REF!</v>
      </c>
      <c r="P19" s="310" t="e" cm="1">
        <f t="array" aca="1" ref="P19" ca="1">INDIRECT("'"&amp;$A$1&amp;"_DATA'!R"&amp;$A19&amp;"C"&amp;P$1,FALSE)</f>
        <v>#REF!</v>
      </c>
      <c r="Q19" s="263" t="e" cm="1">
        <f t="array" aca="1" ref="Q19" ca="1">INDIRECT("'"&amp;$A$1&amp;"_DATA'!R"&amp;$A19&amp;"C"&amp;Q$1,FALSE)</f>
        <v>#REF!</v>
      </c>
      <c r="R19" s="302" t="e" cm="1">
        <f t="array" aca="1" ref="R19" ca="1">INDIRECT("'"&amp;$A$1&amp;"_DATA'!R"&amp;$A19&amp;"C"&amp;R$1,FALSE)</f>
        <v>#REF!</v>
      </c>
      <c r="S19" s="260" t="e" cm="1">
        <f t="array" aca="1" ref="S19" ca="1">INDIRECT("'"&amp;$A$1&amp;"_DATA'!R"&amp;$A19&amp;"C"&amp;S$1,FALSE)</f>
        <v>#REF!</v>
      </c>
      <c r="T19" s="313" t="e" cm="1">
        <f t="array" aca="1" ref="T19" ca="1">INDIRECT("'"&amp;$A$1&amp;"_DATA'!R"&amp;$A19&amp;"C"&amp;T$1,FALSE)</f>
        <v>#REF!</v>
      </c>
      <c r="U19" s="310" t="e" cm="1">
        <f t="array" aca="1" ref="U19" ca="1">INDIRECT("'"&amp;$A$1&amp;"_DATA'!R"&amp;$A19&amp;"C"&amp;U$1,FALSE)</f>
        <v>#REF!</v>
      </c>
      <c r="V19" s="262" t="e">
        <f t="shared" ca="1" si="14"/>
        <v>#REF!</v>
      </c>
      <c r="W19" s="310" t="e" cm="1">
        <f t="array" aca="1" ref="W19" ca="1">INDIRECT("'"&amp;$A$1&amp;"_DATA'!R"&amp;$A19&amp;"C"&amp;W$1,FALSE)</f>
        <v>#REF!</v>
      </c>
      <c r="X19" s="263" t="e" cm="1">
        <f t="array" aca="1" ref="X19" ca="1">INDIRECT("'"&amp;$A$1&amp;"_DATA'!R"&amp;$A19&amp;"C"&amp;X$1,FALSE)</f>
        <v>#REF!</v>
      </c>
      <c r="Y19" s="331" t="s">
        <v>143</v>
      </c>
      <c r="Z19" s="709" t="e">
        <f ca="1">ROUNDDOWN(Z18/Z17,4)</f>
        <v>#REF!</v>
      </c>
      <c r="AA19" s="302" t="e" cm="1">
        <f t="array" aca="1" ref="AA19" ca="1">INDIRECT("'"&amp;$A$1&amp;"_DATA'!R"&amp;$A19&amp;"C"&amp;AA$1,FALSE)</f>
        <v>#REF!</v>
      </c>
      <c r="AB19" s="260" t="e" cm="1">
        <f t="array" aca="1" ref="AB19" ca="1">INDIRECT("'"&amp;$A$1&amp;"_DATA'!R"&amp;$A19&amp;"C"&amp;AB$1,FALSE)</f>
        <v>#REF!</v>
      </c>
      <c r="AC19" s="313" t="e" cm="1">
        <f t="array" aca="1" ref="AC19" ca="1">INDIRECT("'"&amp;$A$1&amp;"_DATA'!R"&amp;$A19&amp;"C"&amp;AC$1,FALSE)</f>
        <v>#REF!</v>
      </c>
      <c r="AD19" s="310" t="e" cm="1">
        <f t="array" aca="1" ref="AD19" ca="1">INDIRECT("'"&amp;$A$1&amp;"_DATA'!R"&amp;$A19&amp;"C"&amp;AD$1,FALSE)</f>
        <v>#REF!</v>
      </c>
      <c r="AE19" s="262" t="e">
        <f t="shared" ca="1" si="15"/>
        <v>#REF!</v>
      </c>
      <c r="AF19" s="310" t="e" cm="1">
        <f t="array" aca="1" ref="AF19" ca="1">INDIRECT("'"&amp;$A$1&amp;"_DATA'!R"&amp;$A19&amp;"C"&amp;AF$1,FALSE)</f>
        <v>#REF!</v>
      </c>
      <c r="AG19" s="263" t="e" cm="1">
        <f t="array" aca="1" ref="AG19" ca="1">INDIRECT("'"&amp;$A$1&amp;"_DATA'!R"&amp;$A19&amp;"C"&amp;AG$1,FALSE)</f>
        <v>#REF!</v>
      </c>
      <c r="AH19" s="302" t="e" cm="1">
        <f t="array" aca="1" ref="AH19" ca="1">INDIRECT("'"&amp;$A$1&amp;"_DATA'!R"&amp;$A19&amp;"C"&amp;AH$1,FALSE)</f>
        <v>#REF!</v>
      </c>
      <c r="AI19" s="260" t="e" cm="1">
        <f t="array" aca="1" ref="AI19" ca="1">INDIRECT("'"&amp;$A$1&amp;"_DATA'!R"&amp;$A19&amp;"C"&amp;AI$1,FALSE)</f>
        <v>#REF!</v>
      </c>
      <c r="AJ19" s="313" t="e" cm="1">
        <f t="array" aca="1" ref="AJ19" ca="1">INDIRECT("'"&amp;$A$1&amp;"_DATA'!R"&amp;$A19&amp;"C"&amp;AJ$1,FALSE)</f>
        <v>#REF!</v>
      </c>
      <c r="AK19" s="310" t="e" cm="1">
        <f t="array" aca="1" ref="AK19" ca="1">INDIRECT("'"&amp;$A$1&amp;"_DATA'!R"&amp;$A19&amp;"C"&amp;AK$1,FALSE)</f>
        <v>#REF!</v>
      </c>
      <c r="AL19" s="262" t="e">
        <f t="shared" ca="1" si="16"/>
        <v>#REF!</v>
      </c>
      <c r="AM19" s="310" t="e" cm="1">
        <f t="array" aca="1" ref="AM19" ca="1">INDIRECT("'"&amp;$A$1&amp;"_DATA'!R"&amp;$A19&amp;"C"&amp;AM$1,FALSE)</f>
        <v>#REF!</v>
      </c>
      <c r="AN19" s="263" t="e" cm="1">
        <f t="array" aca="1" ref="AN19" ca="1">INDIRECT("'"&amp;$A$1&amp;"_DATA'!R"&amp;$A19&amp;"C"&amp;AN$1,FALSE)</f>
        <v>#REF!</v>
      </c>
      <c r="AO19" s="302" t="e" cm="1">
        <f t="array" aca="1" ref="AO19" ca="1">INDIRECT("'"&amp;$A$1&amp;"_DATA'!R"&amp;$A19&amp;"C"&amp;AO$1,FALSE)</f>
        <v>#REF!</v>
      </c>
      <c r="AP19" s="260" t="e" cm="1">
        <f t="array" aca="1" ref="AP19" ca="1">INDIRECT("'"&amp;$A$1&amp;"_DATA'!R"&amp;$A19&amp;"C"&amp;AP$1,FALSE)</f>
        <v>#REF!</v>
      </c>
      <c r="AQ19" s="313" t="e" cm="1">
        <f t="array" aca="1" ref="AQ19" ca="1">INDIRECT("'"&amp;$A$1&amp;"_DATA'!R"&amp;$A19&amp;"C"&amp;AQ$1,FALSE)</f>
        <v>#REF!</v>
      </c>
      <c r="AR19" s="310" t="e" cm="1">
        <f t="array" aca="1" ref="AR19" ca="1">INDIRECT("'"&amp;$A$1&amp;"_DATA'!R"&amp;$A19&amp;"C"&amp;AR$1,FALSE)</f>
        <v>#REF!</v>
      </c>
      <c r="AS19" s="262" t="e">
        <f t="shared" ca="1" si="17"/>
        <v>#REF!</v>
      </c>
      <c r="AT19" s="310" t="e" cm="1">
        <f t="array" aca="1" ref="AT19" ca="1">INDIRECT("'"&amp;$A$1&amp;"_DATA'!R"&amp;$A19&amp;"C"&amp;AT$1,FALSE)</f>
        <v>#REF!</v>
      </c>
      <c r="AU19" s="263" t="e" cm="1">
        <f t="array" aca="1" ref="AU19" ca="1">INDIRECT("'"&amp;$A$1&amp;"_DATA'!R"&amp;$A19&amp;"C"&amp;AU$1,FALSE)</f>
        <v>#REF!</v>
      </c>
      <c r="AV19" s="331" t="s">
        <v>143</v>
      </c>
      <c r="AW19" s="709" t="e">
        <f ca="1">ROUNDDOWN(AW18/AW17,4)</f>
        <v>#REF!</v>
      </c>
      <c r="AX19" s="331" t="s">
        <v>143</v>
      </c>
      <c r="AY19" s="709" t="e">
        <f ca="1">ROUNDDOWN(AY18/AY17,4)</f>
        <v>#REF!</v>
      </c>
      <c r="AZ19" s="302" t="e" cm="1">
        <f t="array" aca="1" ref="AZ19" ca="1">INDIRECT("'"&amp;$A$1&amp;"_DATA'!R"&amp;$A19&amp;"C"&amp;AZ$1,FALSE)</f>
        <v>#REF!</v>
      </c>
      <c r="BA19" s="260" t="e" cm="1">
        <f t="array" aca="1" ref="BA19" ca="1">INDIRECT("'"&amp;$A$1&amp;"_DATA'!R"&amp;$A19&amp;"C"&amp;BA$1,FALSE)</f>
        <v>#REF!</v>
      </c>
      <c r="BB19" s="313" t="e" cm="1">
        <f t="array" aca="1" ref="BB19" ca="1">INDIRECT("'"&amp;$A$1&amp;"_DATA'!R"&amp;$A19&amp;"C"&amp;BB$1,FALSE)</f>
        <v>#REF!</v>
      </c>
      <c r="BC19" s="310" t="e" cm="1">
        <f t="array" aca="1" ref="BC19" ca="1">INDIRECT("'"&amp;$A$1&amp;"_DATA'!R"&amp;$A19&amp;"C"&amp;BC$1,FALSE)</f>
        <v>#REF!</v>
      </c>
      <c r="BD19" s="262" t="e">
        <f t="shared" ca="1" si="18"/>
        <v>#REF!</v>
      </c>
      <c r="BE19" s="310" t="e" cm="1">
        <f t="array" aca="1" ref="BE19" ca="1">INDIRECT("'"&amp;$A$1&amp;"_DATA'!R"&amp;$A19&amp;"C"&amp;BE$1,FALSE)</f>
        <v>#REF!</v>
      </c>
      <c r="BF19" s="263" t="e" cm="1">
        <f t="array" aca="1" ref="BF19" ca="1">INDIRECT("'"&amp;$A$1&amp;"_DATA'!R"&amp;$A19&amp;"C"&amp;BF$1,FALSE)</f>
        <v>#REF!</v>
      </c>
      <c r="BG19" s="302" t="e" cm="1">
        <f t="array" aca="1" ref="BG19" ca="1">INDIRECT("'"&amp;$A$1&amp;"_DATA'!R"&amp;$A19&amp;"C"&amp;BG$1,FALSE)</f>
        <v>#REF!</v>
      </c>
      <c r="BH19" s="260" t="e" cm="1">
        <f t="array" aca="1" ref="BH19" ca="1">INDIRECT("'"&amp;$A$1&amp;"_DATA'!R"&amp;$A19&amp;"C"&amp;BH$1,FALSE)</f>
        <v>#REF!</v>
      </c>
      <c r="BI19" s="313" t="e" cm="1">
        <f t="array" aca="1" ref="BI19" ca="1">INDIRECT("'"&amp;$A$1&amp;"_DATA'!R"&amp;$A19&amp;"C"&amp;BI$1,FALSE)</f>
        <v>#REF!</v>
      </c>
      <c r="BJ19" s="310" t="e" cm="1">
        <f t="array" aca="1" ref="BJ19" ca="1">INDIRECT("'"&amp;$A$1&amp;"_DATA'!R"&amp;$A19&amp;"C"&amp;BJ$1,FALSE)</f>
        <v>#REF!</v>
      </c>
      <c r="BK19" s="262" t="e">
        <f t="shared" ca="1" si="19"/>
        <v>#REF!</v>
      </c>
      <c r="BL19" s="310" t="e" cm="1">
        <f t="array" aca="1" ref="BL19" ca="1">INDIRECT("'"&amp;$A$1&amp;"_DATA'!R"&amp;$A19&amp;"C"&amp;BL$1,FALSE)</f>
        <v>#REF!</v>
      </c>
      <c r="BM19" s="263" t="e" cm="1">
        <f t="array" aca="1" ref="BM19" ca="1">INDIRECT("'"&amp;$A$1&amp;"_DATA'!R"&amp;$A19&amp;"C"&amp;BM$1,FALSE)</f>
        <v>#REF!</v>
      </c>
      <c r="BN19" s="302" t="e" cm="1">
        <f t="array" aca="1" ref="BN19" ca="1">INDIRECT("'"&amp;$A$1&amp;"_DATA'!R"&amp;$A19&amp;"C"&amp;BN$1,FALSE)</f>
        <v>#REF!</v>
      </c>
      <c r="BO19" s="260" t="e" cm="1">
        <f t="array" aca="1" ref="BO19" ca="1">INDIRECT("'"&amp;$A$1&amp;"_DATA'!R"&amp;$A19&amp;"C"&amp;BO$1,FALSE)</f>
        <v>#REF!</v>
      </c>
      <c r="BP19" s="313" t="e" cm="1">
        <f t="array" aca="1" ref="BP19" ca="1">INDIRECT("'"&amp;$A$1&amp;"_DATA'!R"&amp;$A19&amp;"C"&amp;BP$1,FALSE)</f>
        <v>#REF!</v>
      </c>
      <c r="BQ19" s="310" t="e" cm="1">
        <f t="array" aca="1" ref="BQ19" ca="1">INDIRECT("'"&amp;$A$1&amp;"_DATA'!R"&amp;$A19&amp;"C"&amp;BQ$1,FALSE)</f>
        <v>#REF!</v>
      </c>
      <c r="BR19" s="262" t="e">
        <f t="shared" ca="1" si="20"/>
        <v>#REF!</v>
      </c>
      <c r="BS19" s="310" t="e" cm="1">
        <f t="array" aca="1" ref="BS19" ca="1">INDIRECT("'"&amp;$A$1&amp;"_DATA'!R"&amp;$A19&amp;"C"&amp;BS$1,FALSE)</f>
        <v>#REF!</v>
      </c>
      <c r="BT19" s="263" t="e" cm="1">
        <f t="array" aca="1" ref="BT19" ca="1">INDIRECT("'"&amp;$A$1&amp;"_DATA'!R"&amp;$A19&amp;"C"&amp;BT$1,FALSE)</f>
        <v>#REF!</v>
      </c>
      <c r="BU19" s="331" t="s">
        <v>143</v>
      </c>
      <c r="BV19" s="709" t="e">
        <f ca="1">ROUNDDOWN(BV18/BV17,4)</f>
        <v>#REF!</v>
      </c>
      <c r="BW19" s="302" t="e" cm="1">
        <f t="array" aca="1" ref="BW19" ca="1">INDIRECT("'"&amp;$A$1&amp;"_DATA'!R"&amp;$A19&amp;"C"&amp;BW$1,FALSE)</f>
        <v>#REF!</v>
      </c>
      <c r="BX19" s="260" t="e" cm="1">
        <f t="array" aca="1" ref="BX19" ca="1">INDIRECT("'"&amp;$A$1&amp;"_DATA'!R"&amp;$A19&amp;"C"&amp;BX$1,FALSE)</f>
        <v>#REF!</v>
      </c>
      <c r="BY19" s="313" t="e" cm="1">
        <f t="array" aca="1" ref="BY19" ca="1">INDIRECT("'"&amp;$A$1&amp;"_DATA'!R"&amp;$A19&amp;"C"&amp;BY$1,FALSE)</f>
        <v>#REF!</v>
      </c>
      <c r="BZ19" s="310" t="e" cm="1">
        <f t="array" aca="1" ref="BZ19" ca="1">INDIRECT("'"&amp;$A$1&amp;"_DATA'!R"&amp;$A19&amp;"C"&amp;BZ$1,FALSE)</f>
        <v>#REF!</v>
      </c>
      <c r="CA19" s="262" t="e">
        <f t="shared" ca="1" si="21"/>
        <v>#REF!</v>
      </c>
      <c r="CB19" s="310" t="e" cm="1">
        <f t="array" aca="1" ref="CB19" ca="1">INDIRECT("'"&amp;$A$1&amp;"_DATA'!R"&amp;$A19&amp;"C"&amp;CB$1,FALSE)</f>
        <v>#REF!</v>
      </c>
      <c r="CC19" s="263" t="e" cm="1">
        <f t="array" aca="1" ref="CC19" ca="1">INDIRECT("'"&amp;$A$1&amp;"_DATA'!R"&amp;$A19&amp;"C"&amp;CC$1,FALSE)</f>
        <v>#REF!</v>
      </c>
      <c r="CD19" s="302" t="e" cm="1">
        <f t="array" aca="1" ref="CD19" ca="1">INDIRECT("'"&amp;$A$1&amp;"_DATA'!R"&amp;$A19&amp;"C"&amp;CD$1,FALSE)</f>
        <v>#REF!</v>
      </c>
      <c r="CE19" s="260" t="e" cm="1">
        <f t="array" aca="1" ref="CE19" ca="1">INDIRECT("'"&amp;$A$1&amp;"_DATA'!R"&amp;$A19&amp;"C"&amp;CE$1,FALSE)</f>
        <v>#REF!</v>
      </c>
      <c r="CF19" s="313" t="e" cm="1">
        <f t="array" aca="1" ref="CF19" ca="1">INDIRECT("'"&amp;$A$1&amp;"_DATA'!R"&amp;$A19&amp;"C"&amp;CF$1,FALSE)</f>
        <v>#REF!</v>
      </c>
      <c r="CG19" s="310" t="e" cm="1">
        <f t="array" aca="1" ref="CG19" ca="1">INDIRECT("'"&amp;$A$1&amp;"_DATA'!R"&amp;$A19&amp;"C"&amp;CG$1,FALSE)</f>
        <v>#REF!</v>
      </c>
      <c r="CH19" s="262" t="e">
        <f t="shared" ca="1" si="22"/>
        <v>#REF!</v>
      </c>
      <c r="CI19" s="310" t="e" cm="1">
        <f t="array" aca="1" ref="CI19" ca="1">INDIRECT("'"&amp;$A$1&amp;"_DATA'!R"&amp;$A19&amp;"C"&amp;CI$1,FALSE)</f>
        <v>#REF!</v>
      </c>
      <c r="CJ19" s="263" t="e" cm="1">
        <f t="array" aca="1" ref="CJ19" ca="1">INDIRECT("'"&amp;$A$1&amp;"_DATA'!R"&amp;$A19&amp;"C"&amp;CJ$1,FALSE)</f>
        <v>#REF!</v>
      </c>
      <c r="CK19" s="302" t="e" cm="1">
        <f t="array" aca="1" ref="CK19" ca="1">INDIRECT("'"&amp;$A$1&amp;"_DATA'!R"&amp;$A19&amp;"C"&amp;CK$1,FALSE)</f>
        <v>#REF!</v>
      </c>
      <c r="CL19" s="260" t="e" cm="1">
        <f t="array" aca="1" ref="CL19" ca="1">INDIRECT("'"&amp;$A$1&amp;"_DATA'!R"&amp;$A19&amp;"C"&amp;CL$1,FALSE)</f>
        <v>#REF!</v>
      </c>
      <c r="CM19" s="313" t="e" cm="1">
        <f t="array" aca="1" ref="CM19" ca="1">INDIRECT("'"&amp;$A$1&amp;"_DATA'!R"&amp;$A19&amp;"C"&amp;CM$1,FALSE)</f>
        <v>#REF!</v>
      </c>
      <c r="CN19" s="310" t="e" cm="1">
        <f t="array" aca="1" ref="CN19" ca="1">INDIRECT("'"&amp;$A$1&amp;"_DATA'!R"&amp;$A19&amp;"C"&amp;CN$1,FALSE)</f>
        <v>#REF!</v>
      </c>
      <c r="CO19" s="262" t="e">
        <f t="shared" ca="1" si="23"/>
        <v>#REF!</v>
      </c>
      <c r="CP19" s="310" t="e" cm="1">
        <f t="array" aca="1" ref="CP19" ca="1">INDIRECT("'"&amp;$A$1&amp;"_DATA'!R"&amp;$A19&amp;"C"&amp;CP$1,FALSE)</f>
        <v>#REF!</v>
      </c>
      <c r="CQ19" s="263" t="e" cm="1">
        <f t="array" aca="1" ref="CQ19" ca="1">INDIRECT("'"&amp;$A$1&amp;"_DATA'!R"&amp;$A19&amp;"C"&amp;CQ$1,FALSE)</f>
        <v>#REF!</v>
      </c>
      <c r="CR19" s="331" t="s">
        <v>143</v>
      </c>
      <c r="CS19" s="709" t="e">
        <f ca="1">ROUNDDOWN(CS18/CS17,4)</f>
        <v>#REF!</v>
      </c>
      <c r="CT19" s="331" t="s">
        <v>143</v>
      </c>
      <c r="CU19" s="709" t="e">
        <f ca="1">ROUNDDOWN(CU18/CU17,4)</f>
        <v>#REF!</v>
      </c>
      <c r="CV19" s="331" t="s">
        <v>143</v>
      </c>
      <c r="CW19" s="709" t="e">
        <f ca="1">ROUNDDOWN(CW18/CW17,4)</f>
        <v>#REF!</v>
      </c>
      <c r="CX19" s="240"/>
    </row>
    <row r="20" spans="1:102" ht="16.5" x14ac:dyDescent="0.15">
      <c r="A20" s="433">
        <v>19</v>
      </c>
      <c r="B20" s="1966"/>
      <c r="C20" s="259" t="s">
        <v>37</v>
      </c>
      <c r="D20" s="302" t="e" cm="1">
        <f t="array" aca="1" ref="D20" ca="1">INDIRECT("'"&amp;$A$1&amp;"_DATA'!R"&amp;$A20&amp;"C"&amp;D$1,FALSE)</f>
        <v>#REF!</v>
      </c>
      <c r="E20" s="260" t="e" cm="1">
        <f t="array" aca="1" ref="E20" ca="1">INDIRECT("'"&amp;$A$1&amp;"_DATA'!R"&amp;$A20&amp;"C"&amp;E$1,FALSE)</f>
        <v>#REF!</v>
      </c>
      <c r="F20" s="313" t="e" cm="1">
        <f t="array" aca="1" ref="F20" ca="1">INDIRECT("'"&amp;$A$1&amp;"_DATA'!R"&amp;$A20&amp;"C"&amp;F$1,FALSE)</f>
        <v>#REF!</v>
      </c>
      <c r="G20" s="310" t="e" cm="1">
        <f t="array" aca="1" ref="G20" ca="1">INDIRECT("'"&amp;$A$1&amp;"_DATA'!R"&amp;$A20&amp;"C"&amp;G$1,FALSE)</f>
        <v>#REF!</v>
      </c>
      <c r="H20" s="262" t="e">
        <f t="shared" ca="1" si="12"/>
        <v>#REF!</v>
      </c>
      <c r="I20" s="310" t="e" cm="1">
        <f t="array" aca="1" ref="I20" ca="1">INDIRECT("'"&amp;$A$1&amp;"_DATA'!R"&amp;$A20&amp;"C"&amp;I$1,FALSE)</f>
        <v>#REF!</v>
      </c>
      <c r="J20" s="263" t="e" cm="1">
        <f t="array" aca="1" ref="J20" ca="1">INDIRECT("'"&amp;$A$1&amp;"_DATA'!R"&amp;$A20&amp;"C"&amp;J$1,FALSE)</f>
        <v>#REF!</v>
      </c>
      <c r="K20" s="302" t="e" cm="1">
        <f t="array" aca="1" ref="K20" ca="1">INDIRECT("'"&amp;$A$1&amp;"_DATA'!R"&amp;$A20&amp;"C"&amp;K$1,FALSE)</f>
        <v>#REF!</v>
      </c>
      <c r="L20" s="260" t="e" cm="1">
        <f t="array" aca="1" ref="L20" ca="1">INDIRECT("'"&amp;$A$1&amp;"_DATA'!R"&amp;$A20&amp;"C"&amp;L$1,FALSE)</f>
        <v>#REF!</v>
      </c>
      <c r="M20" s="313" t="e" cm="1">
        <f t="array" aca="1" ref="M20" ca="1">INDIRECT("'"&amp;$A$1&amp;"_DATA'!R"&amp;$A20&amp;"C"&amp;M$1,FALSE)</f>
        <v>#REF!</v>
      </c>
      <c r="N20" s="310" t="e" cm="1">
        <f t="array" aca="1" ref="N20" ca="1">INDIRECT("'"&amp;$A$1&amp;"_DATA'!R"&amp;$A20&amp;"C"&amp;N$1,FALSE)</f>
        <v>#REF!</v>
      </c>
      <c r="O20" s="262" t="e">
        <f t="shared" ca="1" si="13"/>
        <v>#REF!</v>
      </c>
      <c r="P20" s="310" t="e" cm="1">
        <f t="array" aca="1" ref="P20" ca="1">INDIRECT("'"&amp;$A$1&amp;"_DATA'!R"&amp;$A20&amp;"C"&amp;P$1,FALSE)</f>
        <v>#REF!</v>
      </c>
      <c r="Q20" s="263" t="e" cm="1">
        <f t="array" aca="1" ref="Q20" ca="1">INDIRECT("'"&amp;$A$1&amp;"_DATA'!R"&amp;$A20&amp;"C"&amp;Q$1,FALSE)</f>
        <v>#REF!</v>
      </c>
      <c r="R20" s="302" t="e" cm="1">
        <f t="array" aca="1" ref="R20" ca="1">INDIRECT("'"&amp;$A$1&amp;"_DATA'!R"&amp;$A20&amp;"C"&amp;R$1,FALSE)</f>
        <v>#REF!</v>
      </c>
      <c r="S20" s="260" t="e" cm="1">
        <f t="array" aca="1" ref="S20" ca="1">INDIRECT("'"&amp;$A$1&amp;"_DATA'!R"&amp;$A20&amp;"C"&amp;S$1,FALSE)</f>
        <v>#REF!</v>
      </c>
      <c r="T20" s="313" t="e" cm="1">
        <f t="array" aca="1" ref="T20" ca="1">INDIRECT("'"&amp;$A$1&amp;"_DATA'!R"&amp;$A20&amp;"C"&amp;T$1,FALSE)</f>
        <v>#REF!</v>
      </c>
      <c r="U20" s="310" t="e" cm="1">
        <f t="array" aca="1" ref="U20" ca="1">INDIRECT("'"&amp;$A$1&amp;"_DATA'!R"&amp;$A20&amp;"C"&amp;U$1,FALSE)</f>
        <v>#REF!</v>
      </c>
      <c r="V20" s="262" t="e">
        <f t="shared" ca="1" si="14"/>
        <v>#REF!</v>
      </c>
      <c r="W20" s="310" t="e" cm="1">
        <f t="array" aca="1" ref="W20" ca="1">INDIRECT("'"&amp;$A$1&amp;"_DATA'!R"&amp;$A20&amp;"C"&amp;W$1,FALSE)</f>
        <v>#REF!</v>
      </c>
      <c r="X20" s="263" t="e" cm="1">
        <f t="array" aca="1" ref="X20" ca="1">INDIRECT("'"&amp;$A$1&amp;"_DATA'!R"&amp;$A20&amp;"C"&amp;X$1,FALSE)</f>
        <v>#REF!</v>
      </c>
      <c r="Y20" s="332"/>
      <c r="Z20" s="345"/>
      <c r="AA20" s="324" t="e" cm="1">
        <f t="array" aca="1" ref="AA20" ca="1">INDIRECT("'"&amp;$A$1&amp;"_DATA'!R"&amp;$A20&amp;"C"&amp;AA$1,FALSE)</f>
        <v>#REF!</v>
      </c>
      <c r="AB20" s="260" t="e" cm="1">
        <f t="array" aca="1" ref="AB20" ca="1">INDIRECT("'"&amp;$A$1&amp;"_DATA'!R"&amp;$A20&amp;"C"&amp;AB$1,FALSE)</f>
        <v>#REF!</v>
      </c>
      <c r="AC20" s="313" t="e" cm="1">
        <f t="array" aca="1" ref="AC20" ca="1">INDIRECT("'"&amp;$A$1&amp;"_DATA'!R"&amp;$A20&amp;"C"&amp;AC$1,FALSE)</f>
        <v>#REF!</v>
      </c>
      <c r="AD20" s="310" t="e" cm="1">
        <f t="array" aca="1" ref="AD20" ca="1">INDIRECT("'"&amp;$A$1&amp;"_DATA'!R"&amp;$A20&amp;"C"&amp;AD$1,FALSE)</f>
        <v>#REF!</v>
      </c>
      <c r="AE20" s="262" t="e">
        <f t="shared" ca="1" si="15"/>
        <v>#REF!</v>
      </c>
      <c r="AF20" s="310" t="e" cm="1">
        <f t="array" aca="1" ref="AF20" ca="1">INDIRECT("'"&amp;$A$1&amp;"_DATA'!R"&amp;$A20&amp;"C"&amp;AF$1,FALSE)</f>
        <v>#REF!</v>
      </c>
      <c r="AG20" s="263" t="e" cm="1">
        <f t="array" aca="1" ref="AG20" ca="1">INDIRECT("'"&amp;$A$1&amp;"_DATA'!R"&amp;$A20&amp;"C"&amp;AG$1,FALSE)</f>
        <v>#REF!</v>
      </c>
      <c r="AH20" s="302" t="e" cm="1">
        <f t="array" aca="1" ref="AH20" ca="1">INDIRECT("'"&amp;$A$1&amp;"_DATA'!R"&amp;$A20&amp;"C"&amp;AH$1,FALSE)</f>
        <v>#REF!</v>
      </c>
      <c r="AI20" s="260" t="e" cm="1">
        <f t="array" aca="1" ref="AI20" ca="1">INDIRECT("'"&amp;$A$1&amp;"_DATA'!R"&amp;$A20&amp;"C"&amp;AI$1,FALSE)</f>
        <v>#REF!</v>
      </c>
      <c r="AJ20" s="313" t="e" cm="1">
        <f t="array" aca="1" ref="AJ20" ca="1">INDIRECT("'"&amp;$A$1&amp;"_DATA'!R"&amp;$A20&amp;"C"&amp;AJ$1,FALSE)</f>
        <v>#REF!</v>
      </c>
      <c r="AK20" s="310" t="e" cm="1">
        <f t="array" aca="1" ref="AK20" ca="1">INDIRECT("'"&amp;$A$1&amp;"_DATA'!R"&amp;$A20&amp;"C"&amp;AK$1,FALSE)</f>
        <v>#REF!</v>
      </c>
      <c r="AL20" s="262" t="e">
        <f t="shared" ca="1" si="16"/>
        <v>#REF!</v>
      </c>
      <c r="AM20" s="310" t="e" cm="1">
        <f t="array" aca="1" ref="AM20" ca="1">INDIRECT("'"&amp;$A$1&amp;"_DATA'!R"&amp;$A20&amp;"C"&amp;AM$1,FALSE)</f>
        <v>#REF!</v>
      </c>
      <c r="AN20" s="263" t="e" cm="1">
        <f t="array" aca="1" ref="AN20" ca="1">INDIRECT("'"&amp;$A$1&amp;"_DATA'!R"&amp;$A20&amp;"C"&amp;AN$1,FALSE)</f>
        <v>#REF!</v>
      </c>
      <c r="AO20" s="302" t="e" cm="1">
        <f t="array" aca="1" ref="AO20" ca="1">INDIRECT("'"&amp;$A$1&amp;"_DATA'!R"&amp;$A20&amp;"C"&amp;AO$1,FALSE)</f>
        <v>#REF!</v>
      </c>
      <c r="AP20" s="260" t="e" cm="1">
        <f t="array" aca="1" ref="AP20" ca="1">INDIRECT("'"&amp;$A$1&amp;"_DATA'!R"&amp;$A20&amp;"C"&amp;AP$1,FALSE)</f>
        <v>#REF!</v>
      </c>
      <c r="AQ20" s="313" t="e" cm="1">
        <f t="array" aca="1" ref="AQ20" ca="1">INDIRECT("'"&amp;$A$1&amp;"_DATA'!R"&amp;$A20&amp;"C"&amp;AQ$1,FALSE)</f>
        <v>#REF!</v>
      </c>
      <c r="AR20" s="310" t="e" cm="1">
        <f t="array" aca="1" ref="AR20" ca="1">INDIRECT("'"&amp;$A$1&amp;"_DATA'!R"&amp;$A20&amp;"C"&amp;AR$1,FALSE)</f>
        <v>#REF!</v>
      </c>
      <c r="AS20" s="262" t="e">
        <f t="shared" ca="1" si="17"/>
        <v>#REF!</v>
      </c>
      <c r="AT20" s="310" t="e" cm="1">
        <f t="array" aca="1" ref="AT20" ca="1">INDIRECT("'"&amp;$A$1&amp;"_DATA'!R"&amp;$A20&amp;"C"&amp;AT$1,FALSE)</f>
        <v>#REF!</v>
      </c>
      <c r="AU20" s="263" t="e" cm="1">
        <f t="array" aca="1" ref="AU20" ca="1">INDIRECT("'"&amp;$A$1&amp;"_DATA'!R"&amp;$A20&amp;"C"&amp;AU$1,FALSE)</f>
        <v>#REF!</v>
      </c>
      <c r="AV20" s="332"/>
      <c r="AW20" s="345"/>
      <c r="AX20" s="332"/>
      <c r="AY20" s="345"/>
      <c r="AZ20" s="302" t="e" cm="1">
        <f t="array" aca="1" ref="AZ20" ca="1">INDIRECT("'"&amp;$A$1&amp;"_DATA'!R"&amp;$A20&amp;"C"&amp;AZ$1,FALSE)</f>
        <v>#REF!</v>
      </c>
      <c r="BA20" s="260" t="e" cm="1">
        <f t="array" aca="1" ref="BA20" ca="1">INDIRECT("'"&amp;$A$1&amp;"_DATA'!R"&amp;$A20&amp;"C"&amp;BA$1,FALSE)</f>
        <v>#REF!</v>
      </c>
      <c r="BB20" s="313" t="e" cm="1">
        <f t="array" aca="1" ref="BB20" ca="1">INDIRECT("'"&amp;$A$1&amp;"_DATA'!R"&amp;$A20&amp;"C"&amp;BB$1,FALSE)</f>
        <v>#REF!</v>
      </c>
      <c r="BC20" s="310" t="e" cm="1">
        <f t="array" aca="1" ref="BC20" ca="1">INDIRECT("'"&amp;$A$1&amp;"_DATA'!R"&amp;$A20&amp;"C"&amp;BC$1,FALSE)</f>
        <v>#REF!</v>
      </c>
      <c r="BD20" s="262" t="e">
        <f t="shared" ca="1" si="18"/>
        <v>#REF!</v>
      </c>
      <c r="BE20" s="310" t="e" cm="1">
        <f t="array" aca="1" ref="BE20" ca="1">INDIRECT("'"&amp;$A$1&amp;"_DATA'!R"&amp;$A20&amp;"C"&amp;BE$1,FALSE)</f>
        <v>#REF!</v>
      </c>
      <c r="BF20" s="263" t="e" cm="1">
        <f t="array" aca="1" ref="BF20" ca="1">INDIRECT("'"&amp;$A$1&amp;"_DATA'!R"&amp;$A20&amp;"C"&amp;BF$1,FALSE)</f>
        <v>#REF!</v>
      </c>
      <c r="BG20" s="302" t="e" cm="1">
        <f t="array" aca="1" ref="BG20" ca="1">INDIRECT("'"&amp;$A$1&amp;"_DATA'!R"&amp;$A20&amp;"C"&amp;BG$1,FALSE)</f>
        <v>#REF!</v>
      </c>
      <c r="BH20" s="260" t="e" cm="1">
        <f t="array" aca="1" ref="BH20" ca="1">INDIRECT("'"&amp;$A$1&amp;"_DATA'!R"&amp;$A20&amp;"C"&amp;BH$1,FALSE)</f>
        <v>#REF!</v>
      </c>
      <c r="BI20" s="313" t="e" cm="1">
        <f t="array" aca="1" ref="BI20" ca="1">INDIRECT("'"&amp;$A$1&amp;"_DATA'!R"&amp;$A20&amp;"C"&amp;BI$1,FALSE)</f>
        <v>#REF!</v>
      </c>
      <c r="BJ20" s="310" t="e" cm="1">
        <f t="array" aca="1" ref="BJ20" ca="1">INDIRECT("'"&amp;$A$1&amp;"_DATA'!R"&amp;$A20&amp;"C"&amp;BJ$1,FALSE)</f>
        <v>#REF!</v>
      </c>
      <c r="BK20" s="262" t="e">
        <f t="shared" ca="1" si="19"/>
        <v>#REF!</v>
      </c>
      <c r="BL20" s="310" t="e" cm="1">
        <f t="array" aca="1" ref="BL20" ca="1">INDIRECT("'"&amp;$A$1&amp;"_DATA'!R"&amp;$A20&amp;"C"&amp;BL$1,FALSE)</f>
        <v>#REF!</v>
      </c>
      <c r="BM20" s="263" t="e" cm="1">
        <f t="array" aca="1" ref="BM20" ca="1">INDIRECT("'"&amp;$A$1&amp;"_DATA'!R"&amp;$A20&amp;"C"&amp;BM$1,FALSE)</f>
        <v>#REF!</v>
      </c>
      <c r="BN20" s="302" t="e" cm="1">
        <f t="array" aca="1" ref="BN20" ca="1">INDIRECT("'"&amp;$A$1&amp;"_DATA'!R"&amp;$A20&amp;"C"&amp;BN$1,FALSE)</f>
        <v>#REF!</v>
      </c>
      <c r="BO20" s="260" t="e" cm="1">
        <f t="array" aca="1" ref="BO20" ca="1">INDIRECT("'"&amp;$A$1&amp;"_DATA'!R"&amp;$A20&amp;"C"&amp;BO$1,FALSE)</f>
        <v>#REF!</v>
      </c>
      <c r="BP20" s="313" t="e" cm="1">
        <f t="array" aca="1" ref="BP20" ca="1">INDIRECT("'"&amp;$A$1&amp;"_DATA'!R"&amp;$A20&amp;"C"&amp;BP$1,FALSE)</f>
        <v>#REF!</v>
      </c>
      <c r="BQ20" s="310" t="e" cm="1">
        <f t="array" aca="1" ref="BQ20" ca="1">INDIRECT("'"&amp;$A$1&amp;"_DATA'!R"&amp;$A20&amp;"C"&amp;BQ$1,FALSE)</f>
        <v>#REF!</v>
      </c>
      <c r="BR20" s="262" t="e">
        <f t="shared" ca="1" si="20"/>
        <v>#REF!</v>
      </c>
      <c r="BS20" s="310" t="e" cm="1">
        <f t="array" aca="1" ref="BS20" ca="1">INDIRECT("'"&amp;$A$1&amp;"_DATA'!R"&amp;$A20&amp;"C"&amp;BS$1,FALSE)</f>
        <v>#REF!</v>
      </c>
      <c r="BT20" s="263" t="e" cm="1">
        <f t="array" aca="1" ref="BT20" ca="1">INDIRECT("'"&amp;$A$1&amp;"_DATA'!R"&amp;$A20&amp;"C"&amp;BT$1,FALSE)</f>
        <v>#REF!</v>
      </c>
      <c r="BU20" s="332"/>
      <c r="BV20" s="345"/>
      <c r="BW20" s="302" t="e" cm="1">
        <f t="array" aca="1" ref="BW20" ca="1">INDIRECT("'"&amp;$A$1&amp;"_DATA'!R"&amp;$A20&amp;"C"&amp;BW$1,FALSE)</f>
        <v>#REF!</v>
      </c>
      <c r="BX20" s="260" t="e" cm="1">
        <f t="array" aca="1" ref="BX20" ca="1">INDIRECT("'"&amp;$A$1&amp;"_DATA'!R"&amp;$A20&amp;"C"&amp;BX$1,FALSE)</f>
        <v>#REF!</v>
      </c>
      <c r="BY20" s="313" t="e" cm="1">
        <f t="array" aca="1" ref="BY20" ca="1">INDIRECT("'"&amp;$A$1&amp;"_DATA'!R"&amp;$A20&amp;"C"&amp;BY$1,FALSE)</f>
        <v>#REF!</v>
      </c>
      <c r="BZ20" s="310" t="e" cm="1">
        <f t="array" aca="1" ref="BZ20" ca="1">INDIRECT("'"&amp;$A$1&amp;"_DATA'!R"&amp;$A20&amp;"C"&amp;BZ$1,FALSE)</f>
        <v>#REF!</v>
      </c>
      <c r="CA20" s="262" t="e">
        <f t="shared" ca="1" si="21"/>
        <v>#REF!</v>
      </c>
      <c r="CB20" s="310" t="e" cm="1">
        <f t="array" aca="1" ref="CB20" ca="1">INDIRECT("'"&amp;$A$1&amp;"_DATA'!R"&amp;$A20&amp;"C"&amp;CB$1,FALSE)</f>
        <v>#REF!</v>
      </c>
      <c r="CC20" s="263" t="e" cm="1">
        <f t="array" aca="1" ref="CC20" ca="1">INDIRECT("'"&amp;$A$1&amp;"_DATA'!R"&amp;$A20&amp;"C"&amp;CC$1,FALSE)</f>
        <v>#REF!</v>
      </c>
      <c r="CD20" s="302" t="e" cm="1">
        <f t="array" aca="1" ref="CD20" ca="1">INDIRECT("'"&amp;$A$1&amp;"_DATA'!R"&amp;$A20&amp;"C"&amp;CD$1,FALSE)</f>
        <v>#REF!</v>
      </c>
      <c r="CE20" s="260" t="e" cm="1">
        <f t="array" aca="1" ref="CE20" ca="1">INDIRECT("'"&amp;$A$1&amp;"_DATA'!R"&amp;$A20&amp;"C"&amp;CE$1,FALSE)</f>
        <v>#REF!</v>
      </c>
      <c r="CF20" s="313" t="e" cm="1">
        <f t="array" aca="1" ref="CF20" ca="1">INDIRECT("'"&amp;$A$1&amp;"_DATA'!R"&amp;$A20&amp;"C"&amp;CF$1,FALSE)</f>
        <v>#REF!</v>
      </c>
      <c r="CG20" s="310" t="e" cm="1">
        <f t="array" aca="1" ref="CG20" ca="1">INDIRECT("'"&amp;$A$1&amp;"_DATA'!R"&amp;$A20&amp;"C"&amp;CG$1,FALSE)</f>
        <v>#REF!</v>
      </c>
      <c r="CH20" s="262" t="e">
        <f t="shared" ca="1" si="22"/>
        <v>#REF!</v>
      </c>
      <c r="CI20" s="310" t="e" cm="1">
        <f t="array" aca="1" ref="CI20" ca="1">INDIRECT("'"&amp;$A$1&amp;"_DATA'!R"&amp;$A20&amp;"C"&amp;CI$1,FALSE)</f>
        <v>#REF!</v>
      </c>
      <c r="CJ20" s="263" t="e" cm="1">
        <f t="array" aca="1" ref="CJ20" ca="1">INDIRECT("'"&amp;$A$1&amp;"_DATA'!R"&amp;$A20&amp;"C"&amp;CJ$1,FALSE)</f>
        <v>#REF!</v>
      </c>
      <c r="CK20" s="302" t="e" cm="1">
        <f t="array" aca="1" ref="CK20" ca="1">INDIRECT("'"&amp;$A$1&amp;"_DATA'!R"&amp;$A20&amp;"C"&amp;CK$1,FALSE)</f>
        <v>#REF!</v>
      </c>
      <c r="CL20" s="260" t="e" cm="1">
        <f t="array" aca="1" ref="CL20" ca="1">INDIRECT("'"&amp;$A$1&amp;"_DATA'!R"&amp;$A20&amp;"C"&amp;CL$1,FALSE)</f>
        <v>#REF!</v>
      </c>
      <c r="CM20" s="313" t="e" cm="1">
        <f t="array" aca="1" ref="CM20" ca="1">INDIRECT("'"&amp;$A$1&amp;"_DATA'!R"&amp;$A20&amp;"C"&amp;CM$1,FALSE)</f>
        <v>#REF!</v>
      </c>
      <c r="CN20" s="310" t="e" cm="1">
        <f t="array" aca="1" ref="CN20" ca="1">INDIRECT("'"&amp;$A$1&amp;"_DATA'!R"&amp;$A20&amp;"C"&amp;CN$1,FALSE)</f>
        <v>#REF!</v>
      </c>
      <c r="CO20" s="262" t="e">
        <f t="shared" ca="1" si="23"/>
        <v>#REF!</v>
      </c>
      <c r="CP20" s="310" t="e" cm="1">
        <f t="array" aca="1" ref="CP20" ca="1">INDIRECT("'"&amp;$A$1&amp;"_DATA'!R"&amp;$A20&amp;"C"&amp;CP$1,FALSE)</f>
        <v>#REF!</v>
      </c>
      <c r="CQ20" s="263" t="e" cm="1">
        <f t="array" aca="1" ref="CQ20" ca="1">INDIRECT("'"&amp;$A$1&amp;"_DATA'!R"&amp;$A20&amp;"C"&amp;CQ$1,FALSE)</f>
        <v>#REF!</v>
      </c>
      <c r="CR20" s="332"/>
      <c r="CS20" s="345"/>
      <c r="CT20" s="332"/>
      <c r="CU20" s="345"/>
      <c r="CV20" s="332"/>
      <c r="CW20" s="345"/>
      <c r="CX20" s="240"/>
    </row>
    <row r="21" spans="1:102" ht="16.5" x14ac:dyDescent="0.15">
      <c r="A21" s="433">
        <v>20</v>
      </c>
      <c r="B21" s="1966"/>
      <c r="C21" s="259" t="s">
        <v>38</v>
      </c>
      <c r="D21" s="302" t="e" cm="1">
        <f t="array" aca="1" ref="D21" ca="1">INDIRECT("'"&amp;$A$1&amp;"_DATA'!R"&amp;$A21&amp;"C"&amp;D$1,FALSE)</f>
        <v>#REF!</v>
      </c>
      <c r="E21" s="260" t="e" cm="1">
        <f t="array" aca="1" ref="E21" ca="1">INDIRECT("'"&amp;$A$1&amp;"_DATA'!R"&amp;$A21&amp;"C"&amp;E$1,FALSE)</f>
        <v>#REF!</v>
      </c>
      <c r="F21" s="313" t="e" cm="1">
        <f t="array" aca="1" ref="F21" ca="1">INDIRECT("'"&amp;$A$1&amp;"_DATA'!R"&amp;$A21&amp;"C"&amp;F$1,FALSE)</f>
        <v>#REF!</v>
      </c>
      <c r="G21" s="310" t="e" cm="1">
        <f t="array" aca="1" ref="G21" ca="1">INDIRECT("'"&amp;$A$1&amp;"_DATA'!R"&amp;$A21&amp;"C"&amp;G$1,FALSE)</f>
        <v>#REF!</v>
      </c>
      <c r="H21" s="262" t="e">
        <f t="shared" ca="1" si="12"/>
        <v>#REF!</v>
      </c>
      <c r="I21" s="310" t="e" cm="1">
        <f t="array" aca="1" ref="I21" ca="1">INDIRECT("'"&amp;$A$1&amp;"_DATA'!R"&amp;$A21&amp;"C"&amp;I$1,FALSE)</f>
        <v>#REF!</v>
      </c>
      <c r="J21" s="263" t="e" cm="1">
        <f t="array" aca="1" ref="J21" ca="1">INDIRECT("'"&amp;$A$1&amp;"_DATA'!R"&amp;$A21&amp;"C"&amp;J$1,FALSE)</f>
        <v>#REF!</v>
      </c>
      <c r="K21" s="302" t="e" cm="1">
        <f t="array" aca="1" ref="K21" ca="1">INDIRECT("'"&amp;$A$1&amp;"_DATA'!R"&amp;$A21&amp;"C"&amp;K$1,FALSE)</f>
        <v>#REF!</v>
      </c>
      <c r="L21" s="260" t="e" cm="1">
        <f t="array" aca="1" ref="L21" ca="1">INDIRECT("'"&amp;$A$1&amp;"_DATA'!R"&amp;$A21&amp;"C"&amp;L$1,FALSE)</f>
        <v>#REF!</v>
      </c>
      <c r="M21" s="313" t="e" cm="1">
        <f t="array" aca="1" ref="M21" ca="1">INDIRECT("'"&amp;$A$1&amp;"_DATA'!R"&amp;$A21&amp;"C"&amp;M$1,FALSE)</f>
        <v>#REF!</v>
      </c>
      <c r="N21" s="310" t="e" cm="1">
        <f t="array" aca="1" ref="N21" ca="1">INDIRECT("'"&amp;$A$1&amp;"_DATA'!R"&amp;$A21&amp;"C"&amp;N$1,FALSE)</f>
        <v>#REF!</v>
      </c>
      <c r="O21" s="262" t="e">
        <f t="shared" ca="1" si="13"/>
        <v>#REF!</v>
      </c>
      <c r="P21" s="310" t="e" cm="1">
        <f t="array" aca="1" ref="P21" ca="1">INDIRECT("'"&amp;$A$1&amp;"_DATA'!R"&amp;$A21&amp;"C"&amp;P$1,FALSE)</f>
        <v>#REF!</v>
      </c>
      <c r="Q21" s="263" t="e" cm="1">
        <f t="array" aca="1" ref="Q21" ca="1">INDIRECT("'"&amp;$A$1&amp;"_DATA'!R"&amp;$A21&amp;"C"&amp;Q$1,FALSE)</f>
        <v>#REF!</v>
      </c>
      <c r="R21" s="302" t="e" cm="1">
        <f t="array" aca="1" ref="R21" ca="1">INDIRECT("'"&amp;$A$1&amp;"_DATA'!R"&amp;$A21&amp;"C"&amp;R$1,FALSE)</f>
        <v>#REF!</v>
      </c>
      <c r="S21" s="260" t="e" cm="1">
        <f t="array" aca="1" ref="S21" ca="1">INDIRECT("'"&amp;$A$1&amp;"_DATA'!R"&amp;$A21&amp;"C"&amp;S$1,FALSE)</f>
        <v>#REF!</v>
      </c>
      <c r="T21" s="313" t="e" cm="1">
        <f t="array" aca="1" ref="T21" ca="1">INDIRECT("'"&amp;$A$1&amp;"_DATA'!R"&amp;$A21&amp;"C"&amp;T$1,FALSE)</f>
        <v>#REF!</v>
      </c>
      <c r="U21" s="310" t="e" cm="1">
        <f t="array" aca="1" ref="U21" ca="1">INDIRECT("'"&amp;$A$1&amp;"_DATA'!R"&amp;$A21&amp;"C"&amp;U$1,FALSE)</f>
        <v>#REF!</v>
      </c>
      <c r="V21" s="262" t="e">
        <f t="shared" ca="1" si="14"/>
        <v>#REF!</v>
      </c>
      <c r="W21" s="310" t="e" cm="1">
        <f t="array" aca="1" ref="W21" ca="1">INDIRECT("'"&amp;$A$1&amp;"_DATA'!R"&amp;$A21&amp;"C"&amp;W$1,FALSE)</f>
        <v>#REF!</v>
      </c>
      <c r="X21" s="263" t="e" cm="1">
        <f t="array" aca="1" ref="X21" ca="1">INDIRECT("'"&amp;$A$1&amp;"_DATA'!R"&amp;$A21&amp;"C"&amp;X$1,FALSE)</f>
        <v>#REF!</v>
      </c>
      <c r="Y21" s="1953" t="s">
        <v>148</v>
      </c>
      <c r="Z21" s="1954"/>
      <c r="AA21" s="324" t="e" cm="1">
        <f t="array" aca="1" ref="AA21" ca="1">INDIRECT("'"&amp;$A$1&amp;"_DATA'!R"&amp;$A21&amp;"C"&amp;AA$1,FALSE)</f>
        <v>#REF!</v>
      </c>
      <c r="AB21" s="260" t="e" cm="1">
        <f t="array" aca="1" ref="AB21" ca="1">INDIRECT("'"&amp;$A$1&amp;"_DATA'!R"&amp;$A21&amp;"C"&amp;AB$1,FALSE)</f>
        <v>#REF!</v>
      </c>
      <c r="AC21" s="313" t="e" cm="1">
        <f t="array" aca="1" ref="AC21" ca="1">INDIRECT("'"&amp;$A$1&amp;"_DATA'!R"&amp;$A21&amp;"C"&amp;AC$1,FALSE)</f>
        <v>#REF!</v>
      </c>
      <c r="AD21" s="310" t="e" cm="1">
        <f t="array" aca="1" ref="AD21" ca="1">INDIRECT("'"&amp;$A$1&amp;"_DATA'!R"&amp;$A21&amp;"C"&amp;AD$1,FALSE)</f>
        <v>#REF!</v>
      </c>
      <c r="AE21" s="262" t="e">
        <f t="shared" ca="1" si="15"/>
        <v>#REF!</v>
      </c>
      <c r="AF21" s="310" t="e" cm="1">
        <f t="array" aca="1" ref="AF21" ca="1">INDIRECT("'"&amp;$A$1&amp;"_DATA'!R"&amp;$A21&amp;"C"&amp;AF$1,FALSE)</f>
        <v>#REF!</v>
      </c>
      <c r="AG21" s="263" t="e" cm="1">
        <f t="array" aca="1" ref="AG21" ca="1">INDIRECT("'"&amp;$A$1&amp;"_DATA'!R"&amp;$A21&amp;"C"&amp;AG$1,FALSE)</f>
        <v>#REF!</v>
      </c>
      <c r="AH21" s="302" t="e" cm="1">
        <f t="array" aca="1" ref="AH21" ca="1">INDIRECT("'"&amp;$A$1&amp;"_DATA'!R"&amp;$A21&amp;"C"&amp;AH$1,FALSE)</f>
        <v>#REF!</v>
      </c>
      <c r="AI21" s="260" t="e" cm="1">
        <f t="array" aca="1" ref="AI21" ca="1">INDIRECT("'"&amp;$A$1&amp;"_DATA'!R"&amp;$A21&amp;"C"&amp;AI$1,FALSE)</f>
        <v>#REF!</v>
      </c>
      <c r="AJ21" s="313" t="e" cm="1">
        <f t="array" aca="1" ref="AJ21" ca="1">INDIRECT("'"&amp;$A$1&amp;"_DATA'!R"&amp;$A21&amp;"C"&amp;AJ$1,FALSE)</f>
        <v>#REF!</v>
      </c>
      <c r="AK21" s="310" t="e" cm="1">
        <f t="array" aca="1" ref="AK21" ca="1">INDIRECT("'"&amp;$A$1&amp;"_DATA'!R"&amp;$A21&amp;"C"&amp;AK$1,FALSE)</f>
        <v>#REF!</v>
      </c>
      <c r="AL21" s="262" t="e">
        <f t="shared" ca="1" si="16"/>
        <v>#REF!</v>
      </c>
      <c r="AM21" s="310" t="e" cm="1">
        <f t="array" aca="1" ref="AM21" ca="1">INDIRECT("'"&amp;$A$1&amp;"_DATA'!R"&amp;$A21&amp;"C"&amp;AM$1,FALSE)</f>
        <v>#REF!</v>
      </c>
      <c r="AN21" s="263" t="e" cm="1">
        <f t="array" aca="1" ref="AN21" ca="1">INDIRECT("'"&amp;$A$1&amp;"_DATA'!R"&amp;$A21&amp;"C"&amp;AN$1,FALSE)</f>
        <v>#REF!</v>
      </c>
      <c r="AO21" s="302" t="e" cm="1">
        <f t="array" aca="1" ref="AO21" ca="1">INDIRECT("'"&amp;$A$1&amp;"_DATA'!R"&amp;$A21&amp;"C"&amp;AO$1,FALSE)</f>
        <v>#REF!</v>
      </c>
      <c r="AP21" s="260" t="e" cm="1">
        <f t="array" aca="1" ref="AP21" ca="1">INDIRECT("'"&amp;$A$1&amp;"_DATA'!R"&amp;$A21&amp;"C"&amp;AP$1,FALSE)</f>
        <v>#REF!</v>
      </c>
      <c r="AQ21" s="313" t="e" cm="1">
        <f t="array" aca="1" ref="AQ21" ca="1">INDIRECT("'"&amp;$A$1&amp;"_DATA'!R"&amp;$A21&amp;"C"&amp;AQ$1,FALSE)</f>
        <v>#REF!</v>
      </c>
      <c r="AR21" s="310" t="e" cm="1">
        <f t="array" aca="1" ref="AR21" ca="1">INDIRECT("'"&amp;$A$1&amp;"_DATA'!R"&amp;$A21&amp;"C"&amp;AR$1,FALSE)</f>
        <v>#REF!</v>
      </c>
      <c r="AS21" s="262" t="e">
        <f t="shared" ca="1" si="17"/>
        <v>#REF!</v>
      </c>
      <c r="AT21" s="310" t="e" cm="1">
        <f t="array" aca="1" ref="AT21" ca="1">INDIRECT("'"&amp;$A$1&amp;"_DATA'!R"&amp;$A21&amp;"C"&amp;AT$1,FALSE)</f>
        <v>#REF!</v>
      </c>
      <c r="AU21" s="263" t="e" cm="1">
        <f t="array" aca="1" ref="AU21" ca="1">INDIRECT("'"&amp;$A$1&amp;"_DATA'!R"&amp;$A21&amp;"C"&amp;AU$1,FALSE)</f>
        <v>#REF!</v>
      </c>
      <c r="AV21" s="1953" t="s">
        <v>148</v>
      </c>
      <c r="AW21" s="1954"/>
      <c r="AX21" s="1951" t="s">
        <v>148</v>
      </c>
      <c r="AY21" s="1948"/>
      <c r="AZ21" s="302" t="e" cm="1">
        <f t="array" aca="1" ref="AZ21" ca="1">INDIRECT("'"&amp;$A$1&amp;"_DATA'!R"&amp;$A21&amp;"C"&amp;AZ$1,FALSE)</f>
        <v>#REF!</v>
      </c>
      <c r="BA21" s="260" t="e" cm="1">
        <f t="array" aca="1" ref="BA21" ca="1">INDIRECT("'"&amp;$A$1&amp;"_DATA'!R"&amp;$A21&amp;"C"&amp;BA$1,FALSE)</f>
        <v>#REF!</v>
      </c>
      <c r="BB21" s="313" t="e" cm="1">
        <f t="array" aca="1" ref="BB21" ca="1">INDIRECT("'"&amp;$A$1&amp;"_DATA'!R"&amp;$A21&amp;"C"&amp;BB$1,FALSE)</f>
        <v>#REF!</v>
      </c>
      <c r="BC21" s="310" t="e" cm="1">
        <f t="array" aca="1" ref="BC21" ca="1">INDIRECT("'"&amp;$A$1&amp;"_DATA'!R"&amp;$A21&amp;"C"&amp;BC$1,FALSE)</f>
        <v>#REF!</v>
      </c>
      <c r="BD21" s="262" t="e">
        <f t="shared" ca="1" si="18"/>
        <v>#REF!</v>
      </c>
      <c r="BE21" s="310" t="e" cm="1">
        <f t="array" aca="1" ref="BE21" ca="1">INDIRECT("'"&amp;$A$1&amp;"_DATA'!R"&amp;$A21&amp;"C"&amp;BE$1,FALSE)</f>
        <v>#REF!</v>
      </c>
      <c r="BF21" s="263" t="e" cm="1">
        <f t="array" aca="1" ref="BF21" ca="1">INDIRECT("'"&amp;$A$1&amp;"_DATA'!R"&amp;$A21&amp;"C"&amp;BF$1,FALSE)</f>
        <v>#REF!</v>
      </c>
      <c r="BG21" s="302" t="e" cm="1">
        <f t="array" aca="1" ref="BG21" ca="1">INDIRECT("'"&amp;$A$1&amp;"_DATA'!R"&amp;$A21&amp;"C"&amp;BG$1,FALSE)</f>
        <v>#REF!</v>
      </c>
      <c r="BH21" s="260" t="e" cm="1">
        <f t="array" aca="1" ref="BH21" ca="1">INDIRECT("'"&amp;$A$1&amp;"_DATA'!R"&amp;$A21&amp;"C"&amp;BH$1,FALSE)</f>
        <v>#REF!</v>
      </c>
      <c r="BI21" s="313" t="e" cm="1">
        <f t="array" aca="1" ref="BI21" ca="1">INDIRECT("'"&amp;$A$1&amp;"_DATA'!R"&amp;$A21&amp;"C"&amp;BI$1,FALSE)</f>
        <v>#REF!</v>
      </c>
      <c r="BJ21" s="310" t="e" cm="1">
        <f t="array" aca="1" ref="BJ21" ca="1">INDIRECT("'"&amp;$A$1&amp;"_DATA'!R"&amp;$A21&amp;"C"&amp;BJ$1,FALSE)</f>
        <v>#REF!</v>
      </c>
      <c r="BK21" s="262" t="e">
        <f t="shared" ca="1" si="19"/>
        <v>#REF!</v>
      </c>
      <c r="BL21" s="310" t="e" cm="1">
        <f t="array" aca="1" ref="BL21" ca="1">INDIRECT("'"&amp;$A$1&amp;"_DATA'!R"&amp;$A21&amp;"C"&amp;BL$1,FALSE)</f>
        <v>#REF!</v>
      </c>
      <c r="BM21" s="263" t="e" cm="1">
        <f t="array" aca="1" ref="BM21" ca="1">INDIRECT("'"&amp;$A$1&amp;"_DATA'!R"&amp;$A21&amp;"C"&amp;BM$1,FALSE)</f>
        <v>#REF!</v>
      </c>
      <c r="BN21" s="302" t="e" cm="1">
        <f t="array" aca="1" ref="BN21" ca="1">INDIRECT("'"&amp;$A$1&amp;"_DATA'!R"&amp;$A21&amp;"C"&amp;BN$1,FALSE)</f>
        <v>#REF!</v>
      </c>
      <c r="BO21" s="260" t="e" cm="1">
        <f t="array" aca="1" ref="BO21" ca="1">INDIRECT("'"&amp;$A$1&amp;"_DATA'!R"&amp;$A21&amp;"C"&amp;BO$1,FALSE)</f>
        <v>#REF!</v>
      </c>
      <c r="BP21" s="313" t="e" cm="1">
        <f t="array" aca="1" ref="BP21" ca="1">INDIRECT("'"&amp;$A$1&amp;"_DATA'!R"&amp;$A21&amp;"C"&amp;BP$1,FALSE)</f>
        <v>#REF!</v>
      </c>
      <c r="BQ21" s="310" t="e" cm="1">
        <f t="array" aca="1" ref="BQ21" ca="1">INDIRECT("'"&amp;$A$1&amp;"_DATA'!R"&amp;$A21&amp;"C"&amp;BQ$1,FALSE)</f>
        <v>#REF!</v>
      </c>
      <c r="BR21" s="262" t="e">
        <f t="shared" ca="1" si="20"/>
        <v>#REF!</v>
      </c>
      <c r="BS21" s="310" t="e" cm="1">
        <f t="array" aca="1" ref="BS21" ca="1">INDIRECT("'"&amp;$A$1&amp;"_DATA'!R"&amp;$A21&amp;"C"&amp;BS$1,FALSE)</f>
        <v>#REF!</v>
      </c>
      <c r="BT21" s="263" t="e" cm="1">
        <f t="array" aca="1" ref="BT21" ca="1">INDIRECT("'"&amp;$A$1&amp;"_DATA'!R"&amp;$A21&amp;"C"&amp;BT$1,FALSE)</f>
        <v>#REF!</v>
      </c>
      <c r="BU21" s="1953" t="s">
        <v>148</v>
      </c>
      <c r="BV21" s="1954"/>
      <c r="BW21" s="302" t="e" cm="1">
        <f t="array" aca="1" ref="BW21" ca="1">INDIRECT("'"&amp;$A$1&amp;"_DATA'!R"&amp;$A21&amp;"C"&amp;BW$1,FALSE)</f>
        <v>#REF!</v>
      </c>
      <c r="BX21" s="260" t="e" cm="1">
        <f t="array" aca="1" ref="BX21" ca="1">INDIRECT("'"&amp;$A$1&amp;"_DATA'!R"&amp;$A21&amp;"C"&amp;BX$1,FALSE)</f>
        <v>#REF!</v>
      </c>
      <c r="BY21" s="313" t="e" cm="1">
        <f t="array" aca="1" ref="BY21" ca="1">INDIRECT("'"&amp;$A$1&amp;"_DATA'!R"&amp;$A21&amp;"C"&amp;BY$1,FALSE)</f>
        <v>#REF!</v>
      </c>
      <c r="BZ21" s="310" t="e" cm="1">
        <f t="array" aca="1" ref="BZ21" ca="1">INDIRECT("'"&amp;$A$1&amp;"_DATA'!R"&amp;$A21&amp;"C"&amp;BZ$1,FALSE)</f>
        <v>#REF!</v>
      </c>
      <c r="CA21" s="262" t="e">
        <f t="shared" ca="1" si="21"/>
        <v>#REF!</v>
      </c>
      <c r="CB21" s="310" t="e" cm="1">
        <f t="array" aca="1" ref="CB21" ca="1">INDIRECT("'"&amp;$A$1&amp;"_DATA'!R"&amp;$A21&amp;"C"&amp;CB$1,FALSE)</f>
        <v>#REF!</v>
      </c>
      <c r="CC21" s="263" t="e" cm="1">
        <f t="array" aca="1" ref="CC21" ca="1">INDIRECT("'"&amp;$A$1&amp;"_DATA'!R"&amp;$A21&amp;"C"&amp;CC$1,FALSE)</f>
        <v>#REF!</v>
      </c>
      <c r="CD21" s="302" t="e" cm="1">
        <f t="array" aca="1" ref="CD21" ca="1">INDIRECT("'"&amp;$A$1&amp;"_DATA'!R"&amp;$A21&amp;"C"&amp;CD$1,FALSE)</f>
        <v>#REF!</v>
      </c>
      <c r="CE21" s="260" t="e" cm="1">
        <f t="array" aca="1" ref="CE21" ca="1">INDIRECT("'"&amp;$A$1&amp;"_DATA'!R"&amp;$A21&amp;"C"&amp;CE$1,FALSE)</f>
        <v>#REF!</v>
      </c>
      <c r="CF21" s="313" t="e" cm="1">
        <f t="array" aca="1" ref="CF21" ca="1">INDIRECT("'"&amp;$A$1&amp;"_DATA'!R"&amp;$A21&amp;"C"&amp;CF$1,FALSE)</f>
        <v>#REF!</v>
      </c>
      <c r="CG21" s="310" t="e" cm="1">
        <f t="array" aca="1" ref="CG21" ca="1">INDIRECT("'"&amp;$A$1&amp;"_DATA'!R"&amp;$A21&amp;"C"&amp;CG$1,FALSE)</f>
        <v>#REF!</v>
      </c>
      <c r="CH21" s="262" t="e">
        <f t="shared" ca="1" si="22"/>
        <v>#REF!</v>
      </c>
      <c r="CI21" s="310" t="e" cm="1">
        <f t="array" aca="1" ref="CI21" ca="1">INDIRECT("'"&amp;$A$1&amp;"_DATA'!R"&amp;$A21&amp;"C"&amp;CI$1,FALSE)</f>
        <v>#REF!</v>
      </c>
      <c r="CJ21" s="263" t="e" cm="1">
        <f t="array" aca="1" ref="CJ21" ca="1">INDIRECT("'"&amp;$A$1&amp;"_DATA'!R"&amp;$A21&amp;"C"&amp;CJ$1,FALSE)</f>
        <v>#REF!</v>
      </c>
      <c r="CK21" s="302" t="e" cm="1">
        <f t="array" aca="1" ref="CK21" ca="1">INDIRECT("'"&amp;$A$1&amp;"_DATA'!R"&amp;$A21&amp;"C"&amp;CK$1,FALSE)</f>
        <v>#REF!</v>
      </c>
      <c r="CL21" s="260" t="e" cm="1">
        <f t="array" aca="1" ref="CL21" ca="1">INDIRECT("'"&amp;$A$1&amp;"_DATA'!R"&amp;$A21&amp;"C"&amp;CL$1,FALSE)</f>
        <v>#REF!</v>
      </c>
      <c r="CM21" s="313" t="e" cm="1">
        <f t="array" aca="1" ref="CM21" ca="1">INDIRECT("'"&amp;$A$1&amp;"_DATA'!R"&amp;$A21&amp;"C"&amp;CM$1,FALSE)</f>
        <v>#REF!</v>
      </c>
      <c r="CN21" s="310" t="e" cm="1">
        <f t="array" aca="1" ref="CN21" ca="1">INDIRECT("'"&amp;$A$1&amp;"_DATA'!R"&amp;$A21&amp;"C"&amp;CN$1,FALSE)</f>
        <v>#REF!</v>
      </c>
      <c r="CO21" s="262" t="e">
        <f t="shared" ca="1" si="23"/>
        <v>#REF!</v>
      </c>
      <c r="CP21" s="310" t="e" cm="1">
        <f t="array" aca="1" ref="CP21" ca="1">INDIRECT("'"&amp;$A$1&amp;"_DATA'!R"&amp;$A21&amp;"C"&amp;CP$1,FALSE)</f>
        <v>#REF!</v>
      </c>
      <c r="CQ21" s="263" t="e" cm="1">
        <f t="array" aca="1" ref="CQ21" ca="1">INDIRECT("'"&amp;$A$1&amp;"_DATA'!R"&amp;$A21&amp;"C"&amp;CQ$1,FALSE)</f>
        <v>#REF!</v>
      </c>
      <c r="CR21" s="1953" t="s">
        <v>148</v>
      </c>
      <c r="CS21" s="1954"/>
      <c r="CT21" s="1951" t="s">
        <v>148</v>
      </c>
      <c r="CU21" s="1948"/>
      <c r="CV21" s="1945" t="s">
        <v>148</v>
      </c>
      <c r="CW21" s="1946"/>
      <c r="CX21" s="240"/>
    </row>
    <row r="22" spans="1:102" ht="16.5" x14ac:dyDescent="0.15">
      <c r="A22" s="433">
        <v>21</v>
      </c>
      <c r="B22" s="1966"/>
      <c r="C22" s="259" t="s">
        <v>39</v>
      </c>
      <c r="D22" s="304" t="e" cm="1">
        <f t="array" aca="1" ref="D22" ca="1">INDIRECT("'"&amp;$A$1&amp;"_DATA'!R"&amp;$A22&amp;"C"&amp;D$1,FALSE)</f>
        <v>#REF!</v>
      </c>
      <c r="E22" s="316" t="e" cm="1">
        <f t="array" aca="1" ref="E22" ca="1">INDIRECT("'"&amp;$A$1&amp;"_DATA'!R"&amp;$A22&amp;"C"&amp;E$1,FALSE)</f>
        <v>#REF!</v>
      </c>
      <c r="F22" s="314" t="e" cm="1">
        <f t="array" aca="1" ref="F22" ca="1">INDIRECT("'"&amp;$A$1&amp;"_DATA'!R"&amp;$A22&amp;"C"&amp;F$1,FALSE)</f>
        <v>#REF!</v>
      </c>
      <c r="G22" s="311" t="e" cm="1">
        <f t="array" aca="1" ref="G22" ca="1">INDIRECT("'"&amp;$A$1&amp;"_DATA'!R"&amp;$A22&amp;"C"&amp;G$1,FALSE)</f>
        <v>#REF!</v>
      </c>
      <c r="H22" s="262" t="e">
        <f t="shared" ca="1" si="12"/>
        <v>#REF!</v>
      </c>
      <c r="I22" s="310" t="e" cm="1">
        <f t="array" aca="1" ref="I22" ca="1">INDIRECT("'"&amp;$A$1&amp;"_DATA'!R"&amp;$A22&amp;"C"&amp;I$1,FALSE)</f>
        <v>#REF!</v>
      </c>
      <c r="J22" s="317" t="e" cm="1">
        <f t="array" aca="1" ref="J22" ca="1">INDIRECT("'"&amp;$A$1&amp;"_DATA'!R"&amp;$A22&amp;"C"&amp;J$1,FALSE)</f>
        <v>#REF!</v>
      </c>
      <c r="K22" s="304" t="e" cm="1">
        <f t="array" aca="1" ref="K22" ca="1">INDIRECT("'"&amp;$A$1&amp;"_DATA'!R"&amp;$A22&amp;"C"&amp;K$1,FALSE)</f>
        <v>#REF!</v>
      </c>
      <c r="L22" s="316" t="e" cm="1">
        <f t="array" aca="1" ref="L22" ca="1">INDIRECT("'"&amp;$A$1&amp;"_DATA'!R"&amp;$A22&amp;"C"&amp;L$1,FALSE)</f>
        <v>#REF!</v>
      </c>
      <c r="M22" s="314" t="e" cm="1">
        <f t="array" aca="1" ref="M22" ca="1">INDIRECT("'"&amp;$A$1&amp;"_DATA'!R"&amp;$A22&amp;"C"&amp;M$1,FALSE)</f>
        <v>#REF!</v>
      </c>
      <c r="N22" s="311" t="e" cm="1">
        <f t="array" aca="1" ref="N22" ca="1">INDIRECT("'"&amp;$A$1&amp;"_DATA'!R"&amp;$A22&amp;"C"&amp;N$1,FALSE)</f>
        <v>#REF!</v>
      </c>
      <c r="O22" s="262" t="e">
        <f t="shared" ca="1" si="13"/>
        <v>#REF!</v>
      </c>
      <c r="P22" s="310" t="e" cm="1">
        <f t="array" aca="1" ref="P22" ca="1">INDIRECT("'"&amp;$A$1&amp;"_DATA'!R"&amp;$A22&amp;"C"&amp;P$1,FALSE)</f>
        <v>#REF!</v>
      </c>
      <c r="Q22" s="317" t="e" cm="1">
        <f t="array" aca="1" ref="Q22" ca="1">INDIRECT("'"&amp;$A$1&amp;"_DATA'!R"&amp;$A22&amp;"C"&amp;Q$1,FALSE)</f>
        <v>#REF!</v>
      </c>
      <c r="R22" s="304" t="e" cm="1">
        <f t="array" aca="1" ref="R22" ca="1">INDIRECT("'"&amp;$A$1&amp;"_DATA'!R"&amp;$A22&amp;"C"&amp;R$1,FALSE)</f>
        <v>#REF!</v>
      </c>
      <c r="S22" s="316" t="e" cm="1">
        <f t="array" aca="1" ref="S22" ca="1">INDIRECT("'"&amp;$A$1&amp;"_DATA'!R"&amp;$A22&amp;"C"&amp;S$1,FALSE)</f>
        <v>#REF!</v>
      </c>
      <c r="T22" s="314" t="e" cm="1">
        <f t="array" aca="1" ref="T22" ca="1">INDIRECT("'"&amp;$A$1&amp;"_DATA'!R"&amp;$A22&amp;"C"&amp;T$1,FALSE)</f>
        <v>#REF!</v>
      </c>
      <c r="U22" s="311" t="e" cm="1">
        <f t="array" aca="1" ref="U22" ca="1">INDIRECT("'"&amp;$A$1&amp;"_DATA'!R"&amp;$A22&amp;"C"&amp;U$1,FALSE)</f>
        <v>#REF!</v>
      </c>
      <c r="V22" s="262" t="e">
        <f t="shared" ca="1" si="14"/>
        <v>#REF!</v>
      </c>
      <c r="W22" s="310" t="e" cm="1">
        <f t="array" aca="1" ref="W22" ca="1">INDIRECT("'"&amp;$A$1&amp;"_DATA'!R"&amp;$A22&amp;"C"&amp;W$1,FALSE)</f>
        <v>#REF!</v>
      </c>
      <c r="X22" s="317" t="e" cm="1">
        <f t="array" aca="1" ref="X22" ca="1">INDIRECT("'"&amp;$A$1&amp;"_DATA'!R"&amp;$A22&amp;"C"&amp;X$1,FALSE)</f>
        <v>#REF!</v>
      </c>
      <c r="Y22" s="321" t="s">
        <v>145</v>
      </c>
      <c r="Z22" s="342">
        <f ca="1">SUMIF(D$26:X$26,Y21,D27:X27)</f>
        <v>30</v>
      </c>
      <c r="AA22" s="325" t="e" cm="1">
        <f t="array" aca="1" ref="AA22" ca="1">INDIRECT("'"&amp;$A$1&amp;"_DATA'!R"&amp;$A22&amp;"C"&amp;AA$1,FALSE)</f>
        <v>#REF!</v>
      </c>
      <c r="AB22" s="316" t="e" cm="1">
        <f t="array" aca="1" ref="AB22" ca="1">INDIRECT("'"&amp;$A$1&amp;"_DATA'!R"&amp;$A22&amp;"C"&amp;AB$1,FALSE)</f>
        <v>#REF!</v>
      </c>
      <c r="AC22" s="314" t="e" cm="1">
        <f t="array" aca="1" ref="AC22" ca="1">INDIRECT("'"&amp;$A$1&amp;"_DATA'!R"&amp;$A22&amp;"C"&amp;AC$1,FALSE)</f>
        <v>#REF!</v>
      </c>
      <c r="AD22" s="311" t="e" cm="1">
        <f t="array" aca="1" ref="AD22" ca="1">INDIRECT("'"&amp;$A$1&amp;"_DATA'!R"&amp;$A22&amp;"C"&amp;AD$1,FALSE)</f>
        <v>#REF!</v>
      </c>
      <c r="AE22" s="262" t="e">
        <f t="shared" ca="1" si="15"/>
        <v>#REF!</v>
      </c>
      <c r="AF22" s="310" t="e" cm="1">
        <f t="array" aca="1" ref="AF22" ca="1">INDIRECT("'"&amp;$A$1&amp;"_DATA'!R"&amp;$A22&amp;"C"&amp;AF$1,FALSE)</f>
        <v>#REF!</v>
      </c>
      <c r="AG22" s="317" t="e" cm="1">
        <f t="array" aca="1" ref="AG22" ca="1">INDIRECT("'"&amp;$A$1&amp;"_DATA'!R"&amp;$A22&amp;"C"&amp;AG$1,FALSE)</f>
        <v>#REF!</v>
      </c>
      <c r="AH22" s="304" t="e" cm="1">
        <f t="array" aca="1" ref="AH22" ca="1">INDIRECT("'"&amp;$A$1&amp;"_DATA'!R"&amp;$A22&amp;"C"&amp;AH$1,FALSE)</f>
        <v>#REF!</v>
      </c>
      <c r="AI22" s="316" t="e" cm="1">
        <f t="array" aca="1" ref="AI22" ca="1">INDIRECT("'"&amp;$A$1&amp;"_DATA'!R"&amp;$A22&amp;"C"&amp;AI$1,FALSE)</f>
        <v>#REF!</v>
      </c>
      <c r="AJ22" s="314" t="e" cm="1">
        <f t="array" aca="1" ref="AJ22" ca="1">INDIRECT("'"&amp;$A$1&amp;"_DATA'!R"&amp;$A22&amp;"C"&amp;AJ$1,FALSE)</f>
        <v>#REF!</v>
      </c>
      <c r="AK22" s="311" t="e" cm="1">
        <f t="array" aca="1" ref="AK22" ca="1">INDIRECT("'"&amp;$A$1&amp;"_DATA'!R"&amp;$A22&amp;"C"&amp;AK$1,FALSE)</f>
        <v>#REF!</v>
      </c>
      <c r="AL22" s="262" t="e">
        <f t="shared" ca="1" si="16"/>
        <v>#REF!</v>
      </c>
      <c r="AM22" s="310" t="e" cm="1">
        <f t="array" aca="1" ref="AM22" ca="1">INDIRECT("'"&amp;$A$1&amp;"_DATA'!R"&amp;$A22&amp;"C"&amp;AM$1,FALSE)</f>
        <v>#REF!</v>
      </c>
      <c r="AN22" s="317" t="e" cm="1">
        <f t="array" aca="1" ref="AN22" ca="1">INDIRECT("'"&amp;$A$1&amp;"_DATA'!R"&amp;$A22&amp;"C"&amp;AN$1,FALSE)</f>
        <v>#REF!</v>
      </c>
      <c r="AO22" s="304" t="e" cm="1">
        <f t="array" aca="1" ref="AO22" ca="1">INDIRECT("'"&amp;$A$1&amp;"_DATA'!R"&amp;$A22&amp;"C"&amp;AO$1,FALSE)</f>
        <v>#REF!</v>
      </c>
      <c r="AP22" s="316" t="e" cm="1">
        <f t="array" aca="1" ref="AP22" ca="1">INDIRECT("'"&amp;$A$1&amp;"_DATA'!R"&amp;$A22&amp;"C"&amp;AP$1,FALSE)</f>
        <v>#REF!</v>
      </c>
      <c r="AQ22" s="314" t="e" cm="1">
        <f t="array" aca="1" ref="AQ22" ca="1">INDIRECT("'"&amp;$A$1&amp;"_DATA'!R"&amp;$A22&amp;"C"&amp;AQ$1,FALSE)</f>
        <v>#REF!</v>
      </c>
      <c r="AR22" s="311" t="e" cm="1">
        <f t="array" aca="1" ref="AR22" ca="1">INDIRECT("'"&amp;$A$1&amp;"_DATA'!R"&amp;$A22&amp;"C"&amp;AR$1,FALSE)</f>
        <v>#REF!</v>
      </c>
      <c r="AS22" s="262" t="e">
        <f t="shared" ca="1" si="17"/>
        <v>#REF!</v>
      </c>
      <c r="AT22" s="310" t="e" cm="1">
        <f t="array" aca="1" ref="AT22" ca="1">INDIRECT("'"&amp;$A$1&amp;"_DATA'!R"&amp;$A22&amp;"C"&amp;AT$1,FALSE)</f>
        <v>#REF!</v>
      </c>
      <c r="AU22" s="317" t="e" cm="1">
        <f t="array" aca="1" ref="AU22" ca="1">INDIRECT("'"&amp;$A$1&amp;"_DATA'!R"&amp;$A22&amp;"C"&amp;AU$1,FALSE)</f>
        <v>#REF!</v>
      </c>
      <c r="AV22" s="321" t="s">
        <v>145</v>
      </c>
      <c r="AW22" s="342">
        <f ca="1">SUMIF(AA$26:AU$26,AV21,AA27:AU27)</f>
        <v>30</v>
      </c>
      <c r="AX22" s="321" t="s">
        <v>145</v>
      </c>
      <c r="AY22" s="342">
        <f ca="1">Z22+AW22</f>
        <v>60</v>
      </c>
      <c r="AZ22" s="304" t="e" cm="1">
        <f t="array" aca="1" ref="AZ22" ca="1">INDIRECT("'"&amp;$A$1&amp;"_DATA'!R"&amp;$A22&amp;"C"&amp;AZ$1,FALSE)</f>
        <v>#REF!</v>
      </c>
      <c r="BA22" s="316" t="e" cm="1">
        <f t="array" aca="1" ref="BA22" ca="1">INDIRECT("'"&amp;$A$1&amp;"_DATA'!R"&amp;$A22&amp;"C"&amp;BA$1,FALSE)</f>
        <v>#REF!</v>
      </c>
      <c r="BB22" s="314" t="e" cm="1">
        <f t="array" aca="1" ref="BB22" ca="1">INDIRECT("'"&amp;$A$1&amp;"_DATA'!R"&amp;$A22&amp;"C"&amp;BB$1,FALSE)</f>
        <v>#REF!</v>
      </c>
      <c r="BC22" s="311" t="e" cm="1">
        <f t="array" aca="1" ref="BC22" ca="1">INDIRECT("'"&amp;$A$1&amp;"_DATA'!R"&amp;$A22&amp;"C"&amp;BC$1,FALSE)</f>
        <v>#REF!</v>
      </c>
      <c r="BD22" s="262" t="e">
        <f t="shared" ca="1" si="18"/>
        <v>#REF!</v>
      </c>
      <c r="BE22" s="310" t="e" cm="1">
        <f t="array" aca="1" ref="BE22" ca="1">INDIRECT("'"&amp;$A$1&amp;"_DATA'!R"&amp;$A22&amp;"C"&amp;BE$1,FALSE)</f>
        <v>#REF!</v>
      </c>
      <c r="BF22" s="317" t="e" cm="1">
        <f t="array" aca="1" ref="BF22" ca="1">INDIRECT("'"&amp;$A$1&amp;"_DATA'!R"&amp;$A22&amp;"C"&amp;BF$1,FALSE)</f>
        <v>#REF!</v>
      </c>
      <c r="BG22" s="304" t="e" cm="1">
        <f t="array" aca="1" ref="BG22" ca="1">INDIRECT("'"&amp;$A$1&amp;"_DATA'!R"&amp;$A22&amp;"C"&amp;BG$1,FALSE)</f>
        <v>#REF!</v>
      </c>
      <c r="BH22" s="316" t="e" cm="1">
        <f t="array" aca="1" ref="BH22" ca="1">INDIRECT("'"&amp;$A$1&amp;"_DATA'!R"&amp;$A22&amp;"C"&amp;BH$1,FALSE)</f>
        <v>#REF!</v>
      </c>
      <c r="BI22" s="314" t="e" cm="1">
        <f t="array" aca="1" ref="BI22" ca="1">INDIRECT("'"&amp;$A$1&amp;"_DATA'!R"&amp;$A22&amp;"C"&amp;BI$1,FALSE)</f>
        <v>#REF!</v>
      </c>
      <c r="BJ22" s="311" t="e" cm="1">
        <f t="array" aca="1" ref="BJ22" ca="1">INDIRECT("'"&amp;$A$1&amp;"_DATA'!R"&amp;$A22&amp;"C"&amp;BJ$1,FALSE)</f>
        <v>#REF!</v>
      </c>
      <c r="BK22" s="262" t="e">
        <f t="shared" ca="1" si="19"/>
        <v>#REF!</v>
      </c>
      <c r="BL22" s="310" t="e" cm="1">
        <f t="array" aca="1" ref="BL22" ca="1">INDIRECT("'"&amp;$A$1&amp;"_DATA'!R"&amp;$A22&amp;"C"&amp;BL$1,FALSE)</f>
        <v>#REF!</v>
      </c>
      <c r="BM22" s="317" t="e" cm="1">
        <f t="array" aca="1" ref="BM22" ca="1">INDIRECT("'"&amp;$A$1&amp;"_DATA'!R"&amp;$A22&amp;"C"&amp;BM$1,FALSE)</f>
        <v>#REF!</v>
      </c>
      <c r="BN22" s="304" t="e" cm="1">
        <f t="array" aca="1" ref="BN22" ca="1">INDIRECT("'"&amp;$A$1&amp;"_DATA'!R"&amp;$A22&amp;"C"&amp;BN$1,FALSE)</f>
        <v>#REF!</v>
      </c>
      <c r="BO22" s="316" t="e" cm="1">
        <f t="array" aca="1" ref="BO22" ca="1">INDIRECT("'"&amp;$A$1&amp;"_DATA'!R"&amp;$A22&amp;"C"&amp;BO$1,FALSE)</f>
        <v>#REF!</v>
      </c>
      <c r="BP22" s="314" t="e" cm="1">
        <f t="array" aca="1" ref="BP22" ca="1">INDIRECT("'"&amp;$A$1&amp;"_DATA'!R"&amp;$A22&amp;"C"&amp;BP$1,FALSE)</f>
        <v>#REF!</v>
      </c>
      <c r="BQ22" s="311" t="e" cm="1">
        <f t="array" aca="1" ref="BQ22" ca="1">INDIRECT("'"&amp;$A$1&amp;"_DATA'!R"&amp;$A22&amp;"C"&amp;BQ$1,FALSE)</f>
        <v>#REF!</v>
      </c>
      <c r="BR22" s="262" t="e">
        <f t="shared" ca="1" si="20"/>
        <v>#REF!</v>
      </c>
      <c r="BS22" s="310" t="e" cm="1">
        <f t="array" aca="1" ref="BS22" ca="1">INDIRECT("'"&amp;$A$1&amp;"_DATA'!R"&amp;$A22&amp;"C"&amp;BS$1,FALSE)</f>
        <v>#REF!</v>
      </c>
      <c r="BT22" s="317" t="e" cm="1">
        <f t="array" aca="1" ref="BT22" ca="1">INDIRECT("'"&amp;$A$1&amp;"_DATA'!R"&amp;$A22&amp;"C"&amp;BT$1,FALSE)</f>
        <v>#REF!</v>
      </c>
      <c r="BU22" s="321" t="s">
        <v>145</v>
      </c>
      <c r="BV22" s="342">
        <f ca="1">SUMIF(AZ$26:BT$26,BU21,AZ27:BT27)</f>
        <v>30</v>
      </c>
      <c r="BW22" s="304" t="e" cm="1">
        <f t="array" aca="1" ref="BW22" ca="1">INDIRECT("'"&amp;$A$1&amp;"_DATA'!R"&amp;$A22&amp;"C"&amp;BW$1,FALSE)</f>
        <v>#REF!</v>
      </c>
      <c r="BX22" s="316" t="e" cm="1">
        <f t="array" aca="1" ref="BX22" ca="1">INDIRECT("'"&amp;$A$1&amp;"_DATA'!R"&amp;$A22&amp;"C"&amp;BX$1,FALSE)</f>
        <v>#REF!</v>
      </c>
      <c r="BY22" s="314" t="e" cm="1">
        <f t="array" aca="1" ref="BY22" ca="1">INDIRECT("'"&amp;$A$1&amp;"_DATA'!R"&amp;$A22&amp;"C"&amp;BY$1,FALSE)</f>
        <v>#REF!</v>
      </c>
      <c r="BZ22" s="311" t="e" cm="1">
        <f t="array" aca="1" ref="BZ22" ca="1">INDIRECT("'"&amp;$A$1&amp;"_DATA'!R"&amp;$A22&amp;"C"&amp;BZ$1,FALSE)</f>
        <v>#REF!</v>
      </c>
      <c r="CA22" s="262" t="e">
        <f t="shared" ca="1" si="21"/>
        <v>#REF!</v>
      </c>
      <c r="CB22" s="310" t="e" cm="1">
        <f t="array" aca="1" ref="CB22" ca="1">INDIRECT("'"&amp;$A$1&amp;"_DATA'!R"&amp;$A22&amp;"C"&amp;CB$1,FALSE)</f>
        <v>#REF!</v>
      </c>
      <c r="CC22" s="317" t="e" cm="1">
        <f t="array" aca="1" ref="CC22" ca="1">INDIRECT("'"&amp;$A$1&amp;"_DATA'!R"&amp;$A22&amp;"C"&amp;CC$1,FALSE)</f>
        <v>#REF!</v>
      </c>
      <c r="CD22" s="304" t="e" cm="1">
        <f t="array" aca="1" ref="CD22" ca="1">INDIRECT("'"&amp;$A$1&amp;"_DATA'!R"&amp;$A22&amp;"C"&amp;CD$1,FALSE)</f>
        <v>#REF!</v>
      </c>
      <c r="CE22" s="316" t="e" cm="1">
        <f t="array" aca="1" ref="CE22" ca="1">INDIRECT("'"&amp;$A$1&amp;"_DATA'!R"&amp;$A22&amp;"C"&amp;CE$1,FALSE)</f>
        <v>#REF!</v>
      </c>
      <c r="CF22" s="314" t="e" cm="1">
        <f t="array" aca="1" ref="CF22" ca="1">INDIRECT("'"&amp;$A$1&amp;"_DATA'!R"&amp;$A22&amp;"C"&amp;CF$1,FALSE)</f>
        <v>#REF!</v>
      </c>
      <c r="CG22" s="311" t="e" cm="1">
        <f t="array" aca="1" ref="CG22" ca="1">INDIRECT("'"&amp;$A$1&amp;"_DATA'!R"&amp;$A22&amp;"C"&amp;CG$1,FALSE)</f>
        <v>#REF!</v>
      </c>
      <c r="CH22" s="262" t="e">
        <f t="shared" ca="1" si="22"/>
        <v>#REF!</v>
      </c>
      <c r="CI22" s="310" t="e" cm="1">
        <f t="array" aca="1" ref="CI22" ca="1">INDIRECT("'"&amp;$A$1&amp;"_DATA'!R"&amp;$A22&amp;"C"&amp;CI$1,FALSE)</f>
        <v>#REF!</v>
      </c>
      <c r="CJ22" s="317" t="e" cm="1">
        <f t="array" aca="1" ref="CJ22" ca="1">INDIRECT("'"&amp;$A$1&amp;"_DATA'!R"&amp;$A22&amp;"C"&amp;CJ$1,FALSE)</f>
        <v>#REF!</v>
      </c>
      <c r="CK22" s="304" t="e" cm="1">
        <f t="array" aca="1" ref="CK22" ca="1">INDIRECT("'"&amp;$A$1&amp;"_DATA'!R"&amp;$A22&amp;"C"&amp;CK$1,FALSE)</f>
        <v>#REF!</v>
      </c>
      <c r="CL22" s="316" t="e" cm="1">
        <f t="array" aca="1" ref="CL22" ca="1">INDIRECT("'"&amp;$A$1&amp;"_DATA'!R"&amp;$A22&amp;"C"&amp;CL$1,FALSE)</f>
        <v>#REF!</v>
      </c>
      <c r="CM22" s="314" t="e" cm="1">
        <f t="array" aca="1" ref="CM22" ca="1">INDIRECT("'"&amp;$A$1&amp;"_DATA'!R"&amp;$A22&amp;"C"&amp;CM$1,FALSE)</f>
        <v>#REF!</v>
      </c>
      <c r="CN22" s="311" t="e" cm="1">
        <f t="array" aca="1" ref="CN22" ca="1">INDIRECT("'"&amp;$A$1&amp;"_DATA'!R"&amp;$A22&amp;"C"&amp;CN$1,FALSE)</f>
        <v>#REF!</v>
      </c>
      <c r="CO22" s="262" t="e">
        <f t="shared" ca="1" si="23"/>
        <v>#REF!</v>
      </c>
      <c r="CP22" s="310" t="e" cm="1">
        <f t="array" aca="1" ref="CP22" ca="1">INDIRECT("'"&amp;$A$1&amp;"_DATA'!R"&amp;$A22&amp;"C"&amp;CP$1,FALSE)</f>
        <v>#REF!</v>
      </c>
      <c r="CQ22" s="317" t="e" cm="1">
        <f t="array" aca="1" ref="CQ22" ca="1">INDIRECT("'"&amp;$A$1&amp;"_DATA'!R"&amp;$A22&amp;"C"&amp;CQ$1,FALSE)</f>
        <v>#REF!</v>
      </c>
      <c r="CR22" s="321" t="s">
        <v>145</v>
      </c>
      <c r="CS22" s="342">
        <f ca="1">SUMIF(BW$26:CQ$26,CR21,BW27:CQ27)</f>
        <v>30</v>
      </c>
      <c r="CT22" s="321" t="s">
        <v>145</v>
      </c>
      <c r="CU22" s="342">
        <f ca="1">BV22+CS22</f>
        <v>60</v>
      </c>
      <c r="CV22" s="321" t="s">
        <v>145</v>
      </c>
      <c r="CW22" s="342">
        <f ca="1">AY22+CU22</f>
        <v>120</v>
      </c>
      <c r="CX22" s="240"/>
    </row>
    <row r="23" spans="1:102" ht="16.5" x14ac:dyDescent="0.15">
      <c r="A23" s="433">
        <v>22</v>
      </c>
      <c r="B23" s="1966"/>
      <c r="C23" s="259" t="s">
        <v>40</v>
      </c>
      <c r="D23" s="304" t="e" cm="1">
        <f t="array" aca="1" ref="D23" ca="1">INDIRECT("'"&amp;$A$1&amp;"_DATA'!R"&amp;$A23&amp;"C"&amp;D$1,FALSE)</f>
        <v>#REF!</v>
      </c>
      <c r="E23" s="316" t="e" cm="1">
        <f t="array" aca="1" ref="E23" ca="1">INDIRECT("'"&amp;$A$1&amp;"_DATA'!R"&amp;$A23&amp;"C"&amp;E$1,FALSE)</f>
        <v>#REF!</v>
      </c>
      <c r="F23" s="314" t="e" cm="1">
        <f t="array" aca="1" ref="F23" ca="1">INDIRECT("'"&amp;$A$1&amp;"_DATA'!R"&amp;$A23&amp;"C"&amp;F$1,FALSE)</f>
        <v>#REF!</v>
      </c>
      <c r="G23" s="311" t="e" cm="1">
        <f t="array" aca="1" ref="G23" ca="1">INDIRECT("'"&amp;$A$1&amp;"_DATA'!R"&amp;$A23&amp;"C"&amp;G$1,FALSE)</f>
        <v>#REF!</v>
      </c>
      <c r="H23" s="262" t="e">
        <f t="shared" ca="1" si="12"/>
        <v>#REF!</v>
      </c>
      <c r="I23" s="310" t="e" cm="1">
        <f t="array" aca="1" ref="I23" ca="1">INDIRECT("'"&amp;$A$1&amp;"_DATA'!R"&amp;$A23&amp;"C"&amp;I$1,FALSE)</f>
        <v>#REF!</v>
      </c>
      <c r="J23" s="317" t="e" cm="1">
        <f t="array" aca="1" ref="J23" ca="1">INDIRECT("'"&amp;$A$1&amp;"_DATA'!R"&amp;$A23&amp;"C"&amp;J$1,FALSE)</f>
        <v>#REF!</v>
      </c>
      <c r="K23" s="304" t="e" cm="1">
        <f t="array" aca="1" ref="K23" ca="1">INDIRECT("'"&amp;$A$1&amp;"_DATA'!R"&amp;$A23&amp;"C"&amp;K$1,FALSE)</f>
        <v>#REF!</v>
      </c>
      <c r="L23" s="316" t="e" cm="1">
        <f t="array" aca="1" ref="L23" ca="1">INDIRECT("'"&amp;$A$1&amp;"_DATA'!R"&amp;$A23&amp;"C"&amp;L$1,FALSE)</f>
        <v>#REF!</v>
      </c>
      <c r="M23" s="314" t="e" cm="1">
        <f t="array" aca="1" ref="M23" ca="1">INDIRECT("'"&amp;$A$1&amp;"_DATA'!R"&amp;$A23&amp;"C"&amp;M$1,FALSE)</f>
        <v>#REF!</v>
      </c>
      <c r="N23" s="311" t="e" cm="1">
        <f t="array" aca="1" ref="N23" ca="1">INDIRECT("'"&amp;$A$1&amp;"_DATA'!R"&amp;$A23&amp;"C"&amp;N$1,FALSE)</f>
        <v>#REF!</v>
      </c>
      <c r="O23" s="262" t="e">
        <f t="shared" ca="1" si="13"/>
        <v>#REF!</v>
      </c>
      <c r="P23" s="310" t="e" cm="1">
        <f t="array" aca="1" ref="P23" ca="1">INDIRECT("'"&amp;$A$1&amp;"_DATA'!R"&amp;$A23&amp;"C"&amp;P$1,FALSE)</f>
        <v>#REF!</v>
      </c>
      <c r="Q23" s="317" t="e" cm="1">
        <f t="array" aca="1" ref="Q23" ca="1">INDIRECT("'"&amp;$A$1&amp;"_DATA'!R"&amp;$A23&amp;"C"&amp;Q$1,FALSE)</f>
        <v>#REF!</v>
      </c>
      <c r="R23" s="304" t="e" cm="1">
        <f t="array" aca="1" ref="R23" ca="1">INDIRECT("'"&amp;$A$1&amp;"_DATA'!R"&amp;$A23&amp;"C"&amp;R$1,FALSE)</f>
        <v>#REF!</v>
      </c>
      <c r="S23" s="316" t="e" cm="1">
        <f t="array" aca="1" ref="S23" ca="1">INDIRECT("'"&amp;$A$1&amp;"_DATA'!R"&amp;$A23&amp;"C"&amp;S$1,FALSE)</f>
        <v>#REF!</v>
      </c>
      <c r="T23" s="314" t="e" cm="1">
        <f t="array" aca="1" ref="T23" ca="1">INDIRECT("'"&amp;$A$1&amp;"_DATA'!R"&amp;$A23&amp;"C"&amp;T$1,FALSE)</f>
        <v>#REF!</v>
      </c>
      <c r="U23" s="311" t="e" cm="1">
        <f t="array" aca="1" ref="U23" ca="1">INDIRECT("'"&amp;$A$1&amp;"_DATA'!R"&amp;$A23&amp;"C"&amp;U$1,FALSE)</f>
        <v>#REF!</v>
      </c>
      <c r="V23" s="262" t="e">
        <f t="shared" ca="1" si="14"/>
        <v>#REF!</v>
      </c>
      <c r="W23" s="310" t="e" cm="1">
        <f t="array" aca="1" ref="W23" ca="1">INDIRECT("'"&amp;$A$1&amp;"_DATA'!R"&amp;$A23&amp;"C"&amp;W$1,FALSE)</f>
        <v>#REF!</v>
      </c>
      <c r="X23" s="317" t="e" cm="1">
        <f t="array" aca="1" ref="X23" ca="1">INDIRECT("'"&amp;$A$1&amp;"_DATA'!R"&amp;$A23&amp;"C"&amp;X$1,FALSE)</f>
        <v>#REF!</v>
      </c>
      <c r="Y23" s="322" t="s">
        <v>146</v>
      </c>
      <c r="Z23" s="343">
        <f ca="1">SUMIF(D$26:X$26,Y21,D28:X28)</f>
        <v>30</v>
      </c>
      <c r="AA23" s="325" t="e" cm="1">
        <f t="array" aca="1" ref="AA23" ca="1">INDIRECT("'"&amp;$A$1&amp;"_DATA'!R"&amp;$A23&amp;"C"&amp;AA$1,FALSE)</f>
        <v>#REF!</v>
      </c>
      <c r="AB23" s="316" t="e" cm="1">
        <f t="array" aca="1" ref="AB23" ca="1">INDIRECT("'"&amp;$A$1&amp;"_DATA'!R"&amp;$A23&amp;"C"&amp;AB$1,FALSE)</f>
        <v>#REF!</v>
      </c>
      <c r="AC23" s="314" t="e" cm="1">
        <f t="array" aca="1" ref="AC23" ca="1">INDIRECT("'"&amp;$A$1&amp;"_DATA'!R"&amp;$A23&amp;"C"&amp;AC$1,FALSE)</f>
        <v>#REF!</v>
      </c>
      <c r="AD23" s="311" t="e" cm="1">
        <f t="array" aca="1" ref="AD23" ca="1">INDIRECT("'"&amp;$A$1&amp;"_DATA'!R"&amp;$A23&amp;"C"&amp;AD$1,FALSE)</f>
        <v>#REF!</v>
      </c>
      <c r="AE23" s="262" t="e">
        <f t="shared" ca="1" si="15"/>
        <v>#REF!</v>
      </c>
      <c r="AF23" s="310" t="e" cm="1">
        <f t="array" aca="1" ref="AF23" ca="1">INDIRECT("'"&amp;$A$1&amp;"_DATA'!R"&amp;$A23&amp;"C"&amp;AF$1,FALSE)</f>
        <v>#REF!</v>
      </c>
      <c r="AG23" s="317" t="e" cm="1">
        <f t="array" aca="1" ref="AG23" ca="1">INDIRECT("'"&amp;$A$1&amp;"_DATA'!R"&amp;$A23&amp;"C"&amp;AG$1,FALSE)</f>
        <v>#REF!</v>
      </c>
      <c r="AH23" s="304" t="e" cm="1">
        <f t="array" aca="1" ref="AH23" ca="1">INDIRECT("'"&amp;$A$1&amp;"_DATA'!R"&amp;$A23&amp;"C"&amp;AH$1,FALSE)</f>
        <v>#REF!</v>
      </c>
      <c r="AI23" s="316" t="e" cm="1">
        <f t="array" aca="1" ref="AI23" ca="1">INDIRECT("'"&amp;$A$1&amp;"_DATA'!R"&amp;$A23&amp;"C"&amp;AI$1,FALSE)</f>
        <v>#REF!</v>
      </c>
      <c r="AJ23" s="314" t="e" cm="1">
        <f t="array" aca="1" ref="AJ23" ca="1">INDIRECT("'"&amp;$A$1&amp;"_DATA'!R"&amp;$A23&amp;"C"&amp;AJ$1,FALSE)</f>
        <v>#REF!</v>
      </c>
      <c r="AK23" s="311" t="e" cm="1">
        <f t="array" aca="1" ref="AK23" ca="1">INDIRECT("'"&amp;$A$1&amp;"_DATA'!R"&amp;$A23&amp;"C"&amp;AK$1,FALSE)</f>
        <v>#REF!</v>
      </c>
      <c r="AL23" s="262" t="e">
        <f t="shared" ca="1" si="16"/>
        <v>#REF!</v>
      </c>
      <c r="AM23" s="310" t="e" cm="1">
        <f t="array" aca="1" ref="AM23" ca="1">INDIRECT("'"&amp;$A$1&amp;"_DATA'!R"&amp;$A23&amp;"C"&amp;AM$1,FALSE)</f>
        <v>#REF!</v>
      </c>
      <c r="AN23" s="317" t="e" cm="1">
        <f t="array" aca="1" ref="AN23" ca="1">INDIRECT("'"&amp;$A$1&amp;"_DATA'!R"&amp;$A23&amp;"C"&amp;AN$1,FALSE)</f>
        <v>#REF!</v>
      </c>
      <c r="AO23" s="304" t="e" cm="1">
        <f t="array" aca="1" ref="AO23" ca="1">INDIRECT("'"&amp;$A$1&amp;"_DATA'!R"&amp;$A23&amp;"C"&amp;AO$1,FALSE)</f>
        <v>#REF!</v>
      </c>
      <c r="AP23" s="316" t="e" cm="1">
        <f t="array" aca="1" ref="AP23" ca="1">INDIRECT("'"&amp;$A$1&amp;"_DATA'!R"&amp;$A23&amp;"C"&amp;AP$1,FALSE)</f>
        <v>#REF!</v>
      </c>
      <c r="AQ23" s="314" t="e" cm="1">
        <f t="array" aca="1" ref="AQ23" ca="1">INDIRECT("'"&amp;$A$1&amp;"_DATA'!R"&amp;$A23&amp;"C"&amp;AQ$1,FALSE)</f>
        <v>#REF!</v>
      </c>
      <c r="AR23" s="311" t="e" cm="1">
        <f t="array" aca="1" ref="AR23" ca="1">INDIRECT("'"&amp;$A$1&amp;"_DATA'!R"&amp;$A23&amp;"C"&amp;AR$1,FALSE)</f>
        <v>#REF!</v>
      </c>
      <c r="AS23" s="262" t="e">
        <f t="shared" ca="1" si="17"/>
        <v>#REF!</v>
      </c>
      <c r="AT23" s="310" t="e" cm="1">
        <f t="array" aca="1" ref="AT23" ca="1">INDIRECT("'"&amp;$A$1&amp;"_DATA'!R"&amp;$A23&amp;"C"&amp;AT$1,FALSE)</f>
        <v>#REF!</v>
      </c>
      <c r="AU23" s="317" t="e" cm="1">
        <f t="array" aca="1" ref="AU23" ca="1">INDIRECT("'"&amp;$A$1&amp;"_DATA'!R"&amp;$A23&amp;"C"&amp;AU$1,FALSE)</f>
        <v>#REF!</v>
      </c>
      <c r="AV23" s="322" t="s">
        <v>146</v>
      </c>
      <c r="AW23" s="343">
        <f ca="1">SUMIF(AA$26:AU$26,AV21,AA28:AU28)</f>
        <v>30</v>
      </c>
      <c r="AX23" s="322" t="s">
        <v>146</v>
      </c>
      <c r="AY23" s="343">
        <f ca="1">Z23+AW23</f>
        <v>60</v>
      </c>
      <c r="AZ23" s="304" t="e" cm="1">
        <f t="array" aca="1" ref="AZ23" ca="1">INDIRECT("'"&amp;$A$1&amp;"_DATA'!R"&amp;$A23&amp;"C"&amp;AZ$1,FALSE)</f>
        <v>#REF!</v>
      </c>
      <c r="BA23" s="316" t="e" cm="1">
        <f t="array" aca="1" ref="BA23" ca="1">INDIRECT("'"&amp;$A$1&amp;"_DATA'!R"&amp;$A23&amp;"C"&amp;BA$1,FALSE)</f>
        <v>#REF!</v>
      </c>
      <c r="BB23" s="314" t="e" cm="1">
        <f t="array" aca="1" ref="BB23" ca="1">INDIRECT("'"&amp;$A$1&amp;"_DATA'!R"&amp;$A23&amp;"C"&amp;BB$1,FALSE)</f>
        <v>#REF!</v>
      </c>
      <c r="BC23" s="311" t="e" cm="1">
        <f t="array" aca="1" ref="BC23" ca="1">INDIRECT("'"&amp;$A$1&amp;"_DATA'!R"&amp;$A23&amp;"C"&amp;BC$1,FALSE)</f>
        <v>#REF!</v>
      </c>
      <c r="BD23" s="262" t="e">
        <f t="shared" ca="1" si="18"/>
        <v>#REF!</v>
      </c>
      <c r="BE23" s="310" t="e" cm="1">
        <f t="array" aca="1" ref="BE23" ca="1">INDIRECT("'"&amp;$A$1&amp;"_DATA'!R"&amp;$A23&amp;"C"&amp;BE$1,FALSE)</f>
        <v>#REF!</v>
      </c>
      <c r="BF23" s="317" t="e" cm="1">
        <f t="array" aca="1" ref="BF23" ca="1">INDIRECT("'"&amp;$A$1&amp;"_DATA'!R"&amp;$A23&amp;"C"&amp;BF$1,FALSE)</f>
        <v>#REF!</v>
      </c>
      <c r="BG23" s="304" t="e" cm="1">
        <f t="array" aca="1" ref="BG23" ca="1">INDIRECT("'"&amp;$A$1&amp;"_DATA'!R"&amp;$A23&amp;"C"&amp;BG$1,FALSE)</f>
        <v>#REF!</v>
      </c>
      <c r="BH23" s="316" t="e" cm="1">
        <f t="array" aca="1" ref="BH23" ca="1">INDIRECT("'"&amp;$A$1&amp;"_DATA'!R"&amp;$A23&amp;"C"&amp;BH$1,FALSE)</f>
        <v>#REF!</v>
      </c>
      <c r="BI23" s="314" t="e" cm="1">
        <f t="array" aca="1" ref="BI23" ca="1">INDIRECT("'"&amp;$A$1&amp;"_DATA'!R"&amp;$A23&amp;"C"&amp;BI$1,FALSE)</f>
        <v>#REF!</v>
      </c>
      <c r="BJ23" s="311" t="e" cm="1">
        <f t="array" aca="1" ref="BJ23" ca="1">INDIRECT("'"&amp;$A$1&amp;"_DATA'!R"&amp;$A23&amp;"C"&amp;BJ$1,FALSE)</f>
        <v>#REF!</v>
      </c>
      <c r="BK23" s="262" t="e">
        <f t="shared" ca="1" si="19"/>
        <v>#REF!</v>
      </c>
      <c r="BL23" s="310" t="e" cm="1">
        <f t="array" aca="1" ref="BL23" ca="1">INDIRECT("'"&amp;$A$1&amp;"_DATA'!R"&amp;$A23&amp;"C"&amp;BL$1,FALSE)</f>
        <v>#REF!</v>
      </c>
      <c r="BM23" s="317" t="e" cm="1">
        <f t="array" aca="1" ref="BM23" ca="1">INDIRECT("'"&amp;$A$1&amp;"_DATA'!R"&amp;$A23&amp;"C"&amp;BM$1,FALSE)</f>
        <v>#REF!</v>
      </c>
      <c r="BN23" s="304" t="e" cm="1">
        <f t="array" aca="1" ref="BN23" ca="1">INDIRECT("'"&amp;$A$1&amp;"_DATA'!R"&amp;$A23&amp;"C"&amp;BN$1,FALSE)</f>
        <v>#REF!</v>
      </c>
      <c r="BO23" s="316" t="e" cm="1">
        <f t="array" aca="1" ref="BO23" ca="1">INDIRECT("'"&amp;$A$1&amp;"_DATA'!R"&amp;$A23&amp;"C"&amp;BO$1,FALSE)</f>
        <v>#REF!</v>
      </c>
      <c r="BP23" s="314" t="e" cm="1">
        <f t="array" aca="1" ref="BP23" ca="1">INDIRECT("'"&amp;$A$1&amp;"_DATA'!R"&amp;$A23&amp;"C"&amp;BP$1,FALSE)</f>
        <v>#REF!</v>
      </c>
      <c r="BQ23" s="311" t="e" cm="1">
        <f t="array" aca="1" ref="BQ23" ca="1">INDIRECT("'"&amp;$A$1&amp;"_DATA'!R"&amp;$A23&amp;"C"&amp;BQ$1,FALSE)</f>
        <v>#REF!</v>
      </c>
      <c r="BR23" s="262" t="e">
        <f t="shared" ca="1" si="20"/>
        <v>#REF!</v>
      </c>
      <c r="BS23" s="310" t="e" cm="1">
        <f t="array" aca="1" ref="BS23" ca="1">INDIRECT("'"&amp;$A$1&amp;"_DATA'!R"&amp;$A23&amp;"C"&amp;BS$1,FALSE)</f>
        <v>#REF!</v>
      </c>
      <c r="BT23" s="317" t="e" cm="1">
        <f t="array" aca="1" ref="BT23" ca="1">INDIRECT("'"&amp;$A$1&amp;"_DATA'!R"&amp;$A23&amp;"C"&amp;BT$1,FALSE)</f>
        <v>#REF!</v>
      </c>
      <c r="BU23" s="322" t="s">
        <v>146</v>
      </c>
      <c r="BV23" s="343">
        <f ca="1">SUMIF(AZ$26:BT$26,BU21,AZ28:BT28)</f>
        <v>30</v>
      </c>
      <c r="BW23" s="304" t="e" cm="1">
        <f t="array" aca="1" ref="BW23" ca="1">INDIRECT("'"&amp;$A$1&amp;"_DATA'!R"&amp;$A23&amp;"C"&amp;BW$1,FALSE)</f>
        <v>#REF!</v>
      </c>
      <c r="BX23" s="316" t="e" cm="1">
        <f t="array" aca="1" ref="BX23" ca="1">INDIRECT("'"&amp;$A$1&amp;"_DATA'!R"&amp;$A23&amp;"C"&amp;BX$1,FALSE)</f>
        <v>#REF!</v>
      </c>
      <c r="BY23" s="314" t="e" cm="1">
        <f t="array" aca="1" ref="BY23" ca="1">INDIRECT("'"&amp;$A$1&amp;"_DATA'!R"&amp;$A23&amp;"C"&amp;BY$1,FALSE)</f>
        <v>#REF!</v>
      </c>
      <c r="BZ23" s="311" t="e" cm="1">
        <f t="array" aca="1" ref="BZ23" ca="1">INDIRECT("'"&amp;$A$1&amp;"_DATA'!R"&amp;$A23&amp;"C"&amp;BZ$1,FALSE)</f>
        <v>#REF!</v>
      </c>
      <c r="CA23" s="262" t="e">
        <f t="shared" ca="1" si="21"/>
        <v>#REF!</v>
      </c>
      <c r="CB23" s="310" t="e" cm="1">
        <f t="array" aca="1" ref="CB23" ca="1">INDIRECT("'"&amp;$A$1&amp;"_DATA'!R"&amp;$A23&amp;"C"&amp;CB$1,FALSE)</f>
        <v>#REF!</v>
      </c>
      <c r="CC23" s="317" t="e" cm="1">
        <f t="array" aca="1" ref="CC23" ca="1">INDIRECT("'"&amp;$A$1&amp;"_DATA'!R"&amp;$A23&amp;"C"&amp;CC$1,FALSE)</f>
        <v>#REF!</v>
      </c>
      <c r="CD23" s="304" t="e" cm="1">
        <f t="array" aca="1" ref="CD23" ca="1">INDIRECT("'"&amp;$A$1&amp;"_DATA'!R"&amp;$A23&amp;"C"&amp;CD$1,FALSE)</f>
        <v>#REF!</v>
      </c>
      <c r="CE23" s="316" t="e" cm="1">
        <f t="array" aca="1" ref="CE23" ca="1">INDIRECT("'"&amp;$A$1&amp;"_DATA'!R"&amp;$A23&amp;"C"&amp;CE$1,FALSE)</f>
        <v>#REF!</v>
      </c>
      <c r="CF23" s="314" t="e" cm="1">
        <f t="array" aca="1" ref="CF23" ca="1">INDIRECT("'"&amp;$A$1&amp;"_DATA'!R"&amp;$A23&amp;"C"&amp;CF$1,FALSE)</f>
        <v>#REF!</v>
      </c>
      <c r="CG23" s="311" t="e" cm="1">
        <f t="array" aca="1" ref="CG23" ca="1">INDIRECT("'"&amp;$A$1&amp;"_DATA'!R"&amp;$A23&amp;"C"&amp;CG$1,FALSE)</f>
        <v>#REF!</v>
      </c>
      <c r="CH23" s="262" t="e">
        <f t="shared" ca="1" si="22"/>
        <v>#REF!</v>
      </c>
      <c r="CI23" s="310" t="e" cm="1">
        <f t="array" aca="1" ref="CI23" ca="1">INDIRECT("'"&amp;$A$1&amp;"_DATA'!R"&amp;$A23&amp;"C"&amp;CI$1,FALSE)</f>
        <v>#REF!</v>
      </c>
      <c r="CJ23" s="317" t="e" cm="1">
        <f t="array" aca="1" ref="CJ23" ca="1">INDIRECT("'"&amp;$A$1&amp;"_DATA'!R"&amp;$A23&amp;"C"&amp;CJ$1,FALSE)</f>
        <v>#REF!</v>
      </c>
      <c r="CK23" s="304" t="e" cm="1">
        <f t="array" aca="1" ref="CK23" ca="1">INDIRECT("'"&amp;$A$1&amp;"_DATA'!R"&amp;$A23&amp;"C"&amp;CK$1,FALSE)</f>
        <v>#REF!</v>
      </c>
      <c r="CL23" s="316" t="e" cm="1">
        <f t="array" aca="1" ref="CL23" ca="1">INDIRECT("'"&amp;$A$1&amp;"_DATA'!R"&amp;$A23&amp;"C"&amp;CL$1,FALSE)</f>
        <v>#REF!</v>
      </c>
      <c r="CM23" s="314" t="e" cm="1">
        <f t="array" aca="1" ref="CM23" ca="1">INDIRECT("'"&amp;$A$1&amp;"_DATA'!R"&amp;$A23&amp;"C"&amp;CM$1,FALSE)</f>
        <v>#REF!</v>
      </c>
      <c r="CN23" s="311" t="e" cm="1">
        <f t="array" aca="1" ref="CN23" ca="1">INDIRECT("'"&amp;$A$1&amp;"_DATA'!R"&amp;$A23&amp;"C"&amp;CN$1,FALSE)</f>
        <v>#REF!</v>
      </c>
      <c r="CO23" s="262" t="e">
        <f t="shared" ca="1" si="23"/>
        <v>#REF!</v>
      </c>
      <c r="CP23" s="310" t="e" cm="1">
        <f t="array" aca="1" ref="CP23" ca="1">INDIRECT("'"&amp;$A$1&amp;"_DATA'!R"&amp;$A23&amp;"C"&amp;CP$1,FALSE)</f>
        <v>#REF!</v>
      </c>
      <c r="CQ23" s="317" t="e" cm="1">
        <f t="array" aca="1" ref="CQ23" ca="1">INDIRECT("'"&amp;$A$1&amp;"_DATA'!R"&amp;$A23&amp;"C"&amp;CQ$1,FALSE)</f>
        <v>#REF!</v>
      </c>
      <c r="CR23" s="322" t="s">
        <v>146</v>
      </c>
      <c r="CS23" s="343">
        <f ca="1">SUMIF(BW$26:CQ$26,CR21,BW28:CQ28)</f>
        <v>30</v>
      </c>
      <c r="CT23" s="322" t="s">
        <v>146</v>
      </c>
      <c r="CU23" s="343">
        <f ca="1">BV23+CS23</f>
        <v>60</v>
      </c>
      <c r="CV23" s="322" t="s">
        <v>146</v>
      </c>
      <c r="CW23" s="343">
        <f ca="1">AY23+CU23</f>
        <v>120</v>
      </c>
      <c r="CX23" s="240"/>
    </row>
    <row r="24" spans="1:102" ht="16.5" x14ac:dyDescent="0.15">
      <c r="A24" s="433">
        <v>23</v>
      </c>
      <c r="B24" s="1966"/>
      <c r="C24" s="259" t="s">
        <v>41</v>
      </c>
      <c r="D24" s="304" t="e" cm="1">
        <f t="array" aca="1" ref="D24" ca="1">INDIRECT("'"&amp;$A$1&amp;"_DATA'!R"&amp;$A24&amp;"C"&amp;D$1,FALSE)</f>
        <v>#REF!</v>
      </c>
      <c r="E24" s="316" t="e" cm="1">
        <f t="array" aca="1" ref="E24" ca="1">INDIRECT("'"&amp;$A$1&amp;"_DATA'!R"&amp;$A24&amp;"C"&amp;E$1,FALSE)</f>
        <v>#REF!</v>
      </c>
      <c r="F24" s="314" t="e" cm="1">
        <f t="array" aca="1" ref="F24" ca="1">INDIRECT("'"&amp;$A$1&amp;"_DATA'!R"&amp;$A24&amp;"C"&amp;F$1,FALSE)</f>
        <v>#REF!</v>
      </c>
      <c r="G24" s="311" t="e" cm="1">
        <f t="array" aca="1" ref="G24" ca="1">INDIRECT("'"&amp;$A$1&amp;"_DATA'!R"&amp;$A24&amp;"C"&amp;G$1,FALSE)</f>
        <v>#REF!</v>
      </c>
      <c r="H24" s="262" t="e">
        <f t="shared" ca="1" si="12"/>
        <v>#REF!</v>
      </c>
      <c r="I24" s="310" t="e" cm="1">
        <f t="array" aca="1" ref="I24" ca="1">INDIRECT("'"&amp;$A$1&amp;"_DATA'!R"&amp;$A24&amp;"C"&amp;I$1,FALSE)</f>
        <v>#REF!</v>
      </c>
      <c r="J24" s="317" t="e" cm="1">
        <f t="array" aca="1" ref="J24" ca="1">INDIRECT("'"&amp;$A$1&amp;"_DATA'!R"&amp;$A24&amp;"C"&amp;J$1,FALSE)</f>
        <v>#REF!</v>
      </c>
      <c r="K24" s="304" t="e" cm="1">
        <f t="array" aca="1" ref="K24" ca="1">INDIRECT("'"&amp;$A$1&amp;"_DATA'!R"&amp;$A24&amp;"C"&amp;K$1,FALSE)</f>
        <v>#REF!</v>
      </c>
      <c r="L24" s="316" t="e" cm="1">
        <f t="array" aca="1" ref="L24" ca="1">INDIRECT("'"&amp;$A$1&amp;"_DATA'!R"&amp;$A24&amp;"C"&amp;L$1,FALSE)</f>
        <v>#REF!</v>
      </c>
      <c r="M24" s="314" t="e" cm="1">
        <f t="array" aca="1" ref="M24" ca="1">INDIRECT("'"&amp;$A$1&amp;"_DATA'!R"&amp;$A24&amp;"C"&amp;M$1,FALSE)</f>
        <v>#REF!</v>
      </c>
      <c r="N24" s="311" t="e" cm="1">
        <f t="array" aca="1" ref="N24" ca="1">INDIRECT("'"&amp;$A$1&amp;"_DATA'!R"&amp;$A24&amp;"C"&amp;N$1,FALSE)</f>
        <v>#REF!</v>
      </c>
      <c r="O24" s="262" t="e">
        <f t="shared" ca="1" si="13"/>
        <v>#REF!</v>
      </c>
      <c r="P24" s="310" t="e" cm="1">
        <f t="array" aca="1" ref="P24" ca="1">INDIRECT("'"&amp;$A$1&amp;"_DATA'!R"&amp;$A24&amp;"C"&amp;P$1,FALSE)</f>
        <v>#REF!</v>
      </c>
      <c r="Q24" s="317" t="e" cm="1">
        <f t="array" aca="1" ref="Q24" ca="1">INDIRECT("'"&amp;$A$1&amp;"_DATA'!R"&amp;$A24&amp;"C"&amp;Q$1,FALSE)</f>
        <v>#REF!</v>
      </c>
      <c r="R24" s="304" t="e" cm="1">
        <f t="array" aca="1" ref="R24" ca="1">INDIRECT("'"&amp;$A$1&amp;"_DATA'!R"&amp;$A24&amp;"C"&amp;R$1,FALSE)</f>
        <v>#REF!</v>
      </c>
      <c r="S24" s="316" t="e" cm="1">
        <f t="array" aca="1" ref="S24" ca="1">INDIRECT("'"&amp;$A$1&amp;"_DATA'!R"&amp;$A24&amp;"C"&amp;S$1,FALSE)</f>
        <v>#REF!</v>
      </c>
      <c r="T24" s="314" t="e" cm="1">
        <f t="array" aca="1" ref="T24" ca="1">INDIRECT("'"&amp;$A$1&amp;"_DATA'!R"&amp;$A24&amp;"C"&amp;T$1,FALSE)</f>
        <v>#REF!</v>
      </c>
      <c r="U24" s="311" t="e" cm="1">
        <f t="array" aca="1" ref="U24" ca="1">INDIRECT("'"&amp;$A$1&amp;"_DATA'!R"&amp;$A24&amp;"C"&amp;U$1,FALSE)</f>
        <v>#REF!</v>
      </c>
      <c r="V24" s="262" t="e">
        <f t="shared" ca="1" si="14"/>
        <v>#REF!</v>
      </c>
      <c r="W24" s="310" t="e" cm="1">
        <f t="array" aca="1" ref="W24" ca="1">INDIRECT("'"&amp;$A$1&amp;"_DATA'!R"&amp;$A24&amp;"C"&amp;W$1,FALSE)</f>
        <v>#REF!</v>
      </c>
      <c r="X24" s="317" t="e" cm="1">
        <f t="array" aca="1" ref="X24" ca="1">INDIRECT("'"&amp;$A$1&amp;"_DATA'!R"&amp;$A24&amp;"C"&amp;X$1,FALSE)</f>
        <v>#REF!</v>
      </c>
      <c r="Y24" s="323" t="s">
        <v>143</v>
      </c>
      <c r="Z24" s="710">
        <f ca="1">ROUNDDOWN(Z23/Z22,4)</f>
        <v>1</v>
      </c>
      <c r="AA24" s="325" t="e" cm="1">
        <f t="array" aca="1" ref="AA24" ca="1">INDIRECT("'"&amp;$A$1&amp;"_DATA'!R"&amp;$A24&amp;"C"&amp;AA$1,FALSE)</f>
        <v>#REF!</v>
      </c>
      <c r="AB24" s="316" t="e" cm="1">
        <f t="array" aca="1" ref="AB24" ca="1">INDIRECT("'"&amp;$A$1&amp;"_DATA'!R"&amp;$A24&amp;"C"&amp;AB$1,FALSE)</f>
        <v>#REF!</v>
      </c>
      <c r="AC24" s="314" t="e" cm="1">
        <f t="array" aca="1" ref="AC24" ca="1">INDIRECT("'"&amp;$A$1&amp;"_DATA'!R"&amp;$A24&amp;"C"&amp;AC$1,FALSE)</f>
        <v>#REF!</v>
      </c>
      <c r="AD24" s="311" t="e" cm="1">
        <f t="array" aca="1" ref="AD24" ca="1">INDIRECT("'"&amp;$A$1&amp;"_DATA'!R"&amp;$A24&amp;"C"&amp;AD$1,FALSE)</f>
        <v>#REF!</v>
      </c>
      <c r="AE24" s="262" t="e">
        <f t="shared" ca="1" si="15"/>
        <v>#REF!</v>
      </c>
      <c r="AF24" s="310" t="e" cm="1">
        <f t="array" aca="1" ref="AF24" ca="1">INDIRECT("'"&amp;$A$1&amp;"_DATA'!R"&amp;$A24&amp;"C"&amp;AF$1,FALSE)</f>
        <v>#REF!</v>
      </c>
      <c r="AG24" s="317" t="e" cm="1">
        <f t="array" aca="1" ref="AG24" ca="1">INDIRECT("'"&amp;$A$1&amp;"_DATA'!R"&amp;$A24&amp;"C"&amp;AG$1,FALSE)</f>
        <v>#REF!</v>
      </c>
      <c r="AH24" s="304" t="e" cm="1">
        <f t="array" aca="1" ref="AH24" ca="1">INDIRECT("'"&amp;$A$1&amp;"_DATA'!R"&amp;$A24&amp;"C"&amp;AH$1,FALSE)</f>
        <v>#REF!</v>
      </c>
      <c r="AI24" s="316" t="e" cm="1">
        <f t="array" aca="1" ref="AI24" ca="1">INDIRECT("'"&amp;$A$1&amp;"_DATA'!R"&amp;$A24&amp;"C"&amp;AI$1,FALSE)</f>
        <v>#REF!</v>
      </c>
      <c r="AJ24" s="314" t="e" cm="1">
        <f t="array" aca="1" ref="AJ24" ca="1">INDIRECT("'"&amp;$A$1&amp;"_DATA'!R"&amp;$A24&amp;"C"&amp;AJ$1,FALSE)</f>
        <v>#REF!</v>
      </c>
      <c r="AK24" s="311" t="e" cm="1">
        <f t="array" aca="1" ref="AK24" ca="1">INDIRECT("'"&amp;$A$1&amp;"_DATA'!R"&amp;$A24&amp;"C"&amp;AK$1,FALSE)</f>
        <v>#REF!</v>
      </c>
      <c r="AL24" s="262" t="e">
        <f t="shared" ca="1" si="16"/>
        <v>#REF!</v>
      </c>
      <c r="AM24" s="310" t="e" cm="1">
        <f t="array" aca="1" ref="AM24" ca="1">INDIRECT("'"&amp;$A$1&amp;"_DATA'!R"&amp;$A24&amp;"C"&amp;AM$1,FALSE)</f>
        <v>#REF!</v>
      </c>
      <c r="AN24" s="317" t="e" cm="1">
        <f t="array" aca="1" ref="AN24" ca="1">INDIRECT("'"&amp;$A$1&amp;"_DATA'!R"&amp;$A24&amp;"C"&amp;AN$1,FALSE)</f>
        <v>#REF!</v>
      </c>
      <c r="AO24" s="304" t="e" cm="1">
        <f t="array" aca="1" ref="AO24" ca="1">INDIRECT("'"&amp;$A$1&amp;"_DATA'!R"&amp;$A24&amp;"C"&amp;AO$1,FALSE)</f>
        <v>#REF!</v>
      </c>
      <c r="AP24" s="316" t="e" cm="1">
        <f t="array" aca="1" ref="AP24" ca="1">INDIRECT("'"&amp;$A$1&amp;"_DATA'!R"&amp;$A24&amp;"C"&amp;AP$1,FALSE)</f>
        <v>#REF!</v>
      </c>
      <c r="AQ24" s="314" t="e" cm="1">
        <f t="array" aca="1" ref="AQ24" ca="1">INDIRECT("'"&amp;$A$1&amp;"_DATA'!R"&amp;$A24&amp;"C"&amp;AQ$1,FALSE)</f>
        <v>#REF!</v>
      </c>
      <c r="AR24" s="311" t="e" cm="1">
        <f t="array" aca="1" ref="AR24" ca="1">INDIRECT("'"&amp;$A$1&amp;"_DATA'!R"&amp;$A24&amp;"C"&amp;AR$1,FALSE)</f>
        <v>#REF!</v>
      </c>
      <c r="AS24" s="262" t="e">
        <f t="shared" ca="1" si="17"/>
        <v>#REF!</v>
      </c>
      <c r="AT24" s="310" t="e" cm="1">
        <f t="array" aca="1" ref="AT24" ca="1">INDIRECT("'"&amp;$A$1&amp;"_DATA'!R"&amp;$A24&amp;"C"&amp;AT$1,FALSE)</f>
        <v>#REF!</v>
      </c>
      <c r="AU24" s="317" t="e" cm="1">
        <f t="array" aca="1" ref="AU24" ca="1">INDIRECT("'"&amp;$A$1&amp;"_DATA'!R"&amp;$A24&amp;"C"&amp;AU$1,FALSE)</f>
        <v>#REF!</v>
      </c>
      <c r="AV24" s="323" t="s">
        <v>143</v>
      </c>
      <c r="AW24" s="710">
        <f ca="1">ROUNDDOWN(AW23/AW22,4)</f>
        <v>1</v>
      </c>
      <c r="AX24" s="323" t="s">
        <v>143</v>
      </c>
      <c r="AY24" s="710">
        <f ca="1">ROUNDDOWN(AY23/AY22,4)</f>
        <v>1</v>
      </c>
      <c r="AZ24" s="304" t="e" cm="1">
        <f t="array" aca="1" ref="AZ24" ca="1">INDIRECT("'"&amp;$A$1&amp;"_DATA'!R"&amp;$A24&amp;"C"&amp;AZ$1,FALSE)</f>
        <v>#REF!</v>
      </c>
      <c r="BA24" s="316" t="e" cm="1">
        <f t="array" aca="1" ref="BA24" ca="1">INDIRECT("'"&amp;$A$1&amp;"_DATA'!R"&amp;$A24&amp;"C"&amp;BA$1,FALSE)</f>
        <v>#REF!</v>
      </c>
      <c r="BB24" s="314" t="e" cm="1">
        <f t="array" aca="1" ref="BB24" ca="1">INDIRECT("'"&amp;$A$1&amp;"_DATA'!R"&amp;$A24&amp;"C"&amp;BB$1,FALSE)</f>
        <v>#REF!</v>
      </c>
      <c r="BC24" s="311" t="e" cm="1">
        <f t="array" aca="1" ref="BC24" ca="1">INDIRECT("'"&amp;$A$1&amp;"_DATA'!R"&amp;$A24&amp;"C"&amp;BC$1,FALSE)</f>
        <v>#REF!</v>
      </c>
      <c r="BD24" s="262" t="e">
        <f t="shared" ca="1" si="18"/>
        <v>#REF!</v>
      </c>
      <c r="BE24" s="310" t="e" cm="1">
        <f t="array" aca="1" ref="BE24" ca="1">INDIRECT("'"&amp;$A$1&amp;"_DATA'!R"&amp;$A24&amp;"C"&amp;BE$1,FALSE)</f>
        <v>#REF!</v>
      </c>
      <c r="BF24" s="317" t="e" cm="1">
        <f t="array" aca="1" ref="BF24" ca="1">INDIRECT("'"&amp;$A$1&amp;"_DATA'!R"&amp;$A24&amp;"C"&amp;BF$1,FALSE)</f>
        <v>#REF!</v>
      </c>
      <c r="BG24" s="304" t="e" cm="1">
        <f t="array" aca="1" ref="BG24" ca="1">INDIRECT("'"&amp;$A$1&amp;"_DATA'!R"&amp;$A24&amp;"C"&amp;BG$1,FALSE)</f>
        <v>#REF!</v>
      </c>
      <c r="BH24" s="316" t="e" cm="1">
        <f t="array" aca="1" ref="BH24" ca="1">INDIRECT("'"&amp;$A$1&amp;"_DATA'!R"&amp;$A24&amp;"C"&amp;BH$1,FALSE)</f>
        <v>#REF!</v>
      </c>
      <c r="BI24" s="314" t="e" cm="1">
        <f t="array" aca="1" ref="BI24" ca="1">INDIRECT("'"&amp;$A$1&amp;"_DATA'!R"&amp;$A24&amp;"C"&amp;BI$1,FALSE)</f>
        <v>#REF!</v>
      </c>
      <c r="BJ24" s="311" t="e" cm="1">
        <f t="array" aca="1" ref="BJ24" ca="1">INDIRECT("'"&amp;$A$1&amp;"_DATA'!R"&amp;$A24&amp;"C"&amp;BJ$1,FALSE)</f>
        <v>#REF!</v>
      </c>
      <c r="BK24" s="262" t="e">
        <f t="shared" ca="1" si="19"/>
        <v>#REF!</v>
      </c>
      <c r="BL24" s="310" t="e" cm="1">
        <f t="array" aca="1" ref="BL24" ca="1">INDIRECT("'"&amp;$A$1&amp;"_DATA'!R"&amp;$A24&amp;"C"&amp;BL$1,FALSE)</f>
        <v>#REF!</v>
      </c>
      <c r="BM24" s="317" t="e" cm="1">
        <f t="array" aca="1" ref="BM24" ca="1">INDIRECT("'"&amp;$A$1&amp;"_DATA'!R"&amp;$A24&amp;"C"&amp;BM$1,FALSE)</f>
        <v>#REF!</v>
      </c>
      <c r="BN24" s="304" t="e" cm="1">
        <f t="array" aca="1" ref="BN24" ca="1">INDIRECT("'"&amp;$A$1&amp;"_DATA'!R"&amp;$A24&amp;"C"&amp;BN$1,FALSE)</f>
        <v>#REF!</v>
      </c>
      <c r="BO24" s="316" t="e" cm="1">
        <f t="array" aca="1" ref="BO24" ca="1">INDIRECT("'"&amp;$A$1&amp;"_DATA'!R"&amp;$A24&amp;"C"&amp;BO$1,FALSE)</f>
        <v>#REF!</v>
      </c>
      <c r="BP24" s="314" t="e" cm="1">
        <f t="array" aca="1" ref="BP24" ca="1">INDIRECT("'"&amp;$A$1&amp;"_DATA'!R"&amp;$A24&amp;"C"&amp;BP$1,FALSE)</f>
        <v>#REF!</v>
      </c>
      <c r="BQ24" s="311" t="e" cm="1">
        <f t="array" aca="1" ref="BQ24" ca="1">INDIRECT("'"&amp;$A$1&amp;"_DATA'!R"&amp;$A24&amp;"C"&amp;BQ$1,FALSE)</f>
        <v>#REF!</v>
      </c>
      <c r="BR24" s="262" t="e">
        <f t="shared" ca="1" si="20"/>
        <v>#REF!</v>
      </c>
      <c r="BS24" s="310" t="e" cm="1">
        <f t="array" aca="1" ref="BS24" ca="1">INDIRECT("'"&amp;$A$1&amp;"_DATA'!R"&amp;$A24&amp;"C"&amp;BS$1,FALSE)</f>
        <v>#REF!</v>
      </c>
      <c r="BT24" s="317" t="e" cm="1">
        <f t="array" aca="1" ref="BT24" ca="1">INDIRECT("'"&amp;$A$1&amp;"_DATA'!R"&amp;$A24&amp;"C"&amp;BT$1,FALSE)</f>
        <v>#REF!</v>
      </c>
      <c r="BU24" s="323" t="s">
        <v>143</v>
      </c>
      <c r="BV24" s="710">
        <f ca="1">ROUNDDOWN(BV23/BV22,4)</f>
        <v>1</v>
      </c>
      <c r="BW24" s="304" t="e" cm="1">
        <f t="array" aca="1" ref="BW24" ca="1">INDIRECT("'"&amp;$A$1&amp;"_DATA'!R"&amp;$A24&amp;"C"&amp;BW$1,FALSE)</f>
        <v>#REF!</v>
      </c>
      <c r="BX24" s="316" t="e" cm="1">
        <f t="array" aca="1" ref="BX24" ca="1">INDIRECT("'"&amp;$A$1&amp;"_DATA'!R"&amp;$A24&amp;"C"&amp;BX$1,FALSE)</f>
        <v>#REF!</v>
      </c>
      <c r="BY24" s="314" t="e" cm="1">
        <f t="array" aca="1" ref="BY24" ca="1">INDIRECT("'"&amp;$A$1&amp;"_DATA'!R"&amp;$A24&amp;"C"&amp;BY$1,FALSE)</f>
        <v>#REF!</v>
      </c>
      <c r="BZ24" s="311" t="e" cm="1">
        <f t="array" aca="1" ref="BZ24" ca="1">INDIRECT("'"&amp;$A$1&amp;"_DATA'!R"&amp;$A24&amp;"C"&amp;BZ$1,FALSE)</f>
        <v>#REF!</v>
      </c>
      <c r="CA24" s="262" t="e">
        <f t="shared" ca="1" si="21"/>
        <v>#REF!</v>
      </c>
      <c r="CB24" s="310" t="e" cm="1">
        <f t="array" aca="1" ref="CB24" ca="1">INDIRECT("'"&amp;$A$1&amp;"_DATA'!R"&amp;$A24&amp;"C"&amp;CB$1,FALSE)</f>
        <v>#REF!</v>
      </c>
      <c r="CC24" s="317" t="e" cm="1">
        <f t="array" aca="1" ref="CC24" ca="1">INDIRECT("'"&amp;$A$1&amp;"_DATA'!R"&amp;$A24&amp;"C"&amp;CC$1,FALSE)</f>
        <v>#REF!</v>
      </c>
      <c r="CD24" s="304" t="e" cm="1">
        <f t="array" aca="1" ref="CD24" ca="1">INDIRECT("'"&amp;$A$1&amp;"_DATA'!R"&amp;$A24&amp;"C"&amp;CD$1,FALSE)</f>
        <v>#REF!</v>
      </c>
      <c r="CE24" s="316" t="e" cm="1">
        <f t="array" aca="1" ref="CE24" ca="1">INDIRECT("'"&amp;$A$1&amp;"_DATA'!R"&amp;$A24&amp;"C"&amp;CE$1,FALSE)</f>
        <v>#REF!</v>
      </c>
      <c r="CF24" s="314" t="e" cm="1">
        <f t="array" aca="1" ref="CF24" ca="1">INDIRECT("'"&amp;$A$1&amp;"_DATA'!R"&amp;$A24&amp;"C"&amp;CF$1,FALSE)</f>
        <v>#REF!</v>
      </c>
      <c r="CG24" s="311" t="e" cm="1">
        <f t="array" aca="1" ref="CG24" ca="1">INDIRECT("'"&amp;$A$1&amp;"_DATA'!R"&amp;$A24&amp;"C"&amp;CG$1,FALSE)</f>
        <v>#REF!</v>
      </c>
      <c r="CH24" s="262" t="e">
        <f t="shared" ca="1" si="22"/>
        <v>#REF!</v>
      </c>
      <c r="CI24" s="310" t="e" cm="1">
        <f t="array" aca="1" ref="CI24" ca="1">INDIRECT("'"&amp;$A$1&amp;"_DATA'!R"&amp;$A24&amp;"C"&amp;CI$1,FALSE)</f>
        <v>#REF!</v>
      </c>
      <c r="CJ24" s="317" t="e" cm="1">
        <f t="array" aca="1" ref="CJ24" ca="1">INDIRECT("'"&amp;$A$1&amp;"_DATA'!R"&amp;$A24&amp;"C"&amp;CJ$1,FALSE)</f>
        <v>#REF!</v>
      </c>
      <c r="CK24" s="304" t="e" cm="1">
        <f t="array" aca="1" ref="CK24" ca="1">INDIRECT("'"&amp;$A$1&amp;"_DATA'!R"&amp;$A24&amp;"C"&amp;CK$1,FALSE)</f>
        <v>#REF!</v>
      </c>
      <c r="CL24" s="316" t="e" cm="1">
        <f t="array" aca="1" ref="CL24" ca="1">INDIRECT("'"&amp;$A$1&amp;"_DATA'!R"&amp;$A24&amp;"C"&amp;CL$1,FALSE)</f>
        <v>#REF!</v>
      </c>
      <c r="CM24" s="314" t="e" cm="1">
        <f t="array" aca="1" ref="CM24" ca="1">INDIRECT("'"&amp;$A$1&amp;"_DATA'!R"&amp;$A24&amp;"C"&amp;CM$1,FALSE)</f>
        <v>#REF!</v>
      </c>
      <c r="CN24" s="311" t="e" cm="1">
        <f t="array" aca="1" ref="CN24" ca="1">INDIRECT("'"&amp;$A$1&amp;"_DATA'!R"&amp;$A24&amp;"C"&amp;CN$1,FALSE)</f>
        <v>#REF!</v>
      </c>
      <c r="CO24" s="262" t="e">
        <f t="shared" ca="1" si="23"/>
        <v>#REF!</v>
      </c>
      <c r="CP24" s="310" t="e" cm="1">
        <f t="array" aca="1" ref="CP24" ca="1">INDIRECT("'"&amp;$A$1&amp;"_DATA'!R"&amp;$A24&amp;"C"&amp;CP$1,FALSE)</f>
        <v>#REF!</v>
      </c>
      <c r="CQ24" s="317" t="e" cm="1">
        <f t="array" aca="1" ref="CQ24" ca="1">INDIRECT("'"&amp;$A$1&amp;"_DATA'!R"&amp;$A24&amp;"C"&amp;CQ$1,FALSE)</f>
        <v>#REF!</v>
      </c>
      <c r="CR24" s="323" t="s">
        <v>143</v>
      </c>
      <c r="CS24" s="710">
        <f ca="1">ROUNDDOWN(CS23/CS22,4)</f>
        <v>1</v>
      </c>
      <c r="CT24" s="323" t="s">
        <v>143</v>
      </c>
      <c r="CU24" s="710">
        <f ca="1">ROUNDDOWN(CU23/CU22,4)</f>
        <v>1</v>
      </c>
      <c r="CV24" s="323" t="s">
        <v>143</v>
      </c>
      <c r="CW24" s="710">
        <f ca="1">ROUNDDOWN(CW23/CW22,4)</f>
        <v>1</v>
      </c>
      <c r="CX24" s="240"/>
    </row>
    <row r="25" spans="1:102" ht="16.5" x14ac:dyDescent="0.15">
      <c r="A25" s="433">
        <v>24</v>
      </c>
      <c r="B25" s="1966"/>
      <c r="C25" s="270" t="s">
        <v>42</v>
      </c>
      <c r="D25" s="303" t="e" cm="1">
        <f t="array" aca="1" ref="D25" ca="1">INDIRECT("'"&amp;$A$1&amp;"_DATA'!R"&amp;$A25&amp;"C"&amp;D$1,FALSE)</f>
        <v>#REF!</v>
      </c>
      <c r="E25" s="264" t="e" cm="1">
        <f t="array" aca="1" ref="E25" ca="1">INDIRECT("'"&amp;$A$1&amp;"_DATA'!R"&amp;$A25&amp;"C"&amp;E$1,FALSE)</f>
        <v>#REF!</v>
      </c>
      <c r="F25" s="315" t="e" cm="1">
        <f t="array" aca="1" ref="F25" ca="1">INDIRECT("'"&amp;$A$1&amp;"_DATA'!R"&amp;$A25&amp;"C"&amp;F$1,FALSE)</f>
        <v>#REF!</v>
      </c>
      <c r="G25" s="312" t="e" cm="1">
        <f t="array" aca="1" ref="G25" ca="1">INDIRECT("'"&amp;$A$1&amp;"_DATA'!R"&amp;$A25&amp;"C"&amp;G$1,FALSE)</f>
        <v>#REF!</v>
      </c>
      <c r="H25" s="266" t="e">
        <f t="shared" ca="1" si="12"/>
        <v>#REF!</v>
      </c>
      <c r="I25" s="312" t="e" cm="1">
        <f t="array" aca="1" ref="I25" ca="1">INDIRECT("'"&amp;$A$1&amp;"_DATA'!R"&amp;$A25&amp;"C"&amp;I$1,FALSE)</f>
        <v>#REF!</v>
      </c>
      <c r="J25" s="267" t="e" cm="1">
        <f t="array" aca="1" ref="J25" ca="1">INDIRECT("'"&amp;$A$1&amp;"_DATA'!R"&amp;$A25&amp;"C"&amp;J$1,FALSE)</f>
        <v>#REF!</v>
      </c>
      <c r="K25" s="303" t="e" cm="1">
        <f t="array" aca="1" ref="K25" ca="1">INDIRECT("'"&amp;$A$1&amp;"_DATA'!R"&amp;$A25&amp;"C"&amp;K$1,FALSE)</f>
        <v>#REF!</v>
      </c>
      <c r="L25" s="264" t="e" cm="1">
        <f t="array" aca="1" ref="L25" ca="1">INDIRECT("'"&amp;$A$1&amp;"_DATA'!R"&amp;$A25&amp;"C"&amp;L$1,FALSE)</f>
        <v>#REF!</v>
      </c>
      <c r="M25" s="315" t="e" cm="1">
        <f t="array" aca="1" ref="M25" ca="1">INDIRECT("'"&amp;$A$1&amp;"_DATA'!R"&amp;$A25&amp;"C"&amp;M$1,FALSE)</f>
        <v>#REF!</v>
      </c>
      <c r="N25" s="312" t="e" cm="1">
        <f t="array" aca="1" ref="N25" ca="1">INDIRECT("'"&amp;$A$1&amp;"_DATA'!R"&amp;$A25&amp;"C"&amp;N$1,FALSE)</f>
        <v>#REF!</v>
      </c>
      <c r="O25" s="266" t="e">
        <f t="shared" ca="1" si="13"/>
        <v>#REF!</v>
      </c>
      <c r="P25" s="312" t="e" cm="1">
        <f t="array" aca="1" ref="P25" ca="1">INDIRECT("'"&amp;$A$1&amp;"_DATA'!R"&amp;$A25&amp;"C"&amp;P$1,FALSE)</f>
        <v>#REF!</v>
      </c>
      <c r="Q25" s="267" t="e" cm="1">
        <f t="array" aca="1" ref="Q25" ca="1">INDIRECT("'"&amp;$A$1&amp;"_DATA'!R"&amp;$A25&amp;"C"&amp;Q$1,FALSE)</f>
        <v>#REF!</v>
      </c>
      <c r="R25" s="303" t="e" cm="1">
        <f t="array" aca="1" ref="R25" ca="1">INDIRECT("'"&amp;$A$1&amp;"_DATA'!R"&amp;$A25&amp;"C"&amp;R$1,FALSE)</f>
        <v>#REF!</v>
      </c>
      <c r="S25" s="264" t="e" cm="1">
        <f t="array" aca="1" ref="S25" ca="1">INDIRECT("'"&amp;$A$1&amp;"_DATA'!R"&amp;$A25&amp;"C"&amp;S$1,FALSE)</f>
        <v>#REF!</v>
      </c>
      <c r="T25" s="315" t="e" cm="1">
        <f t="array" aca="1" ref="T25" ca="1">INDIRECT("'"&amp;$A$1&amp;"_DATA'!R"&amp;$A25&amp;"C"&amp;T$1,FALSE)</f>
        <v>#REF!</v>
      </c>
      <c r="U25" s="312" t="e" cm="1">
        <f t="array" aca="1" ref="U25" ca="1">INDIRECT("'"&amp;$A$1&amp;"_DATA'!R"&amp;$A25&amp;"C"&amp;U$1,FALSE)</f>
        <v>#REF!</v>
      </c>
      <c r="V25" s="266" t="e">
        <f t="shared" ca="1" si="14"/>
        <v>#REF!</v>
      </c>
      <c r="W25" s="312" t="e" cm="1">
        <f t="array" aca="1" ref="W25" ca="1">INDIRECT("'"&amp;$A$1&amp;"_DATA'!R"&amp;$A25&amp;"C"&amp;W$1,FALSE)</f>
        <v>#REF!</v>
      </c>
      <c r="X25" s="267" t="e" cm="1">
        <f t="array" aca="1" ref="X25" ca="1">INDIRECT("'"&amp;$A$1&amp;"_DATA'!R"&amp;$A25&amp;"C"&amp;X$1,FALSE)</f>
        <v>#REF!</v>
      </c>
      <c r="Y25" s="333"/>
      <c r="Z25" s="768" t="s">
        <v>271</v>
      </c>
      <c r="AA25" s="326" t="e" cm="1">
        <f t="array" aca="1" ref="AA25" ca="1">INDIRECT("'"&amp;$A$1&amp;"_DATA'!R"&amp;$A25&amp;"C"&amp;AA$1,FALSE)</f>
        <v>#REF!</v>
      </c>
      <c r="AB25" s="264" t="e" cm="1">
        <f t="array" aca="1" ref="AB25" ca="1">INDIRECT("'"&amp;$A$1&amp;"_DATA'!R"&amp;$A25&amp;"C"&amp;AB$1,FALSE)</f>
        <v>#REF!</v>
      </c>
      <c r="AC25" s="315" t="e" cm="1">
        <f t="array" aca="1" ref="AC25" ca="1">INDIRECT("'"&amp;$A$1&amp;"_DATA'!R"&amp;$A25&amp;"C"&amp;AC$1,FALSE)</f>
        <v>#REF!</v>
      </c>
      <c r="AD25" s="312" t="e" cm="1">
        <f t="array" aca="1" ref="AD25" ca="1">INDIRECT("'"&amp;$A$1&amp;"_DATA'!R"&amp;$A25&amp;"C"&amp;AD$1,FALSE)</f>
        <v>#REF!</v>
      </c>
      <c r="AE25" s="266" t="e">
        <f t="shared" ca="1" si="15"/>
        <v>#REF!</v>
      </c>
      <c r="AF25" s="312" t="e" cm="1">
        <f t="array" aca="1" ref="AF25" ca="1">INDIRECT("'"&amp;$A$1&amp;"_DATA'!R"&amp;$A25&amp;"C"&amp;AF$1,FALSE)</f>
        <v>#REF!</v>
      </c>
      <c r="AG25" s="267" t="e" cm="1">
        <f t="array" aca="1" ref="AG25" ca="1">INDIRECT("'"&amp;$A$1&amp;"_DATA'!R"&amp;$A25&amp;"C"&amp;AG$1,FALSE)</f>
        <v>#REF!</v>
      </c>
      <c r="AH25" s="303" t="e" cm="1">
        <f t="array" aca="1" ref="AH25" ca="1">INDIRECT("'"&amp;$A$1&amp;"_DATA'!R"&amp;$A25&amp;"C"&amp;AH$1,FALSE)</f>
        <v>#REF!</v>
      </c>
      <c r="AI25" s="264" t="e" cm="1">
        <f t="array" aca="1" ref="AI25" ca="1">INDIRECT("'"&amp;$A$1&amp;"_DATA'!R"&amp;$A25&amp;"C"&amp;AI$1,FALSE)</f>
        <v>#REF!</v>
      </c>
      <c r="AJ25" s="315" t="e" cm="1">
        <f t="array" aca="1" ref="AJ25" ca="1">INDIRECT("'"&amp;$A$1&amp;"_DATA'!R"&amp;$A25&amp;"C"&amp;AJ$1,FALSE)</f>
        <v>#REF!</v>
      </c>
      <c r="AK25" s="312" t="e" cm="1">
        <f t="array" aca="1" ref="AK25" ca="1">INDIRECT("'"&amp;$A$1&amp;"_DATA'!R"&amp;$A25&amp;"C"&amp;AK$1,FALSE)</f>
        <v>#REF!</v>
      </c>
      <c r="AL25" s="266" t="e">
        <f t="shared" ca="1" si="16"/>
        <v>#REF!</v>
      </c>
      <c r="AM25" s="312" t="e" cm="1">
        <f t="array" aca="1" ref="AM25" ca="1">INDIRECT("'"&amp;$A$1&amp;"_DATA'!R"&amp;$A25&amp;"C"&amp;AM$1,FALSE)</f>
        <v>#REF!</v>
      </c>
      <c r="AN25" s="267" t="e" cm="1">
        <f t="array" aca="1" ref="AN25" ca="1">INDIRECT("'"&amp;$A$1&amp;"_DATA'!R"&amp;$A25&amp;"C"&amp;AN$1,FALSE)</f>
        <v>#REF!</v>
      </c>
      <c r="AO25" s="303" t="e" cm="1">
        <f t="array" aca="1" ref="AO25" ca="1">INDIRECT("'"&amp;$A$1&amp;"_DATA'!R"&amp;$A25&amp;"C"&amp;AO$1,FALSE)</f>
        <v>#REF!</v>
      </c>
      <c r="AP25" s="264" t="e" cm="1">
        <f t="array" aca="1" ref="AP25" ca="1">INDIRECT("'"&amp;$A$1&amp;"_DATA'!R"&amp;$A25&amp;"C"&amp;AP$1,FALSE)</f>
        <v>#REF!</v>
      </c>
      <c r="AQ25" s="315" t="e" cm="1">
        <f t="array" aca="1" ref="AQ25" ca="1">INDIRECT("'"&amp;$A$1&amp;"_DATA'!R"&amp;$A25&amp;"C"&amp;AQ$1,FALSE)</f>
        <v>#REF!</v>
      </c>
      <c r="AR25" s="312" t="e" cm="1">
        <f t="array" aca="1" ref="AR25" ca="1">INDIRECT("'"&amp;$A$1&amp;"_DATA'!R"&amp;$A25&amp;"C"&amp;AR$1,FALSE)</f>
        <v>#REF!</v>
      </c>
      <c r="AS25" s="266" t="e">
        <f t="shared" ca="1" si="17"/>
        <v>#REF!</v>
      </c>
      <c r="AT25" s="312" t="e" cm="1">
        <f t="array" aca="1" ref="AT25" ca="1">INDIRECT("'"&amp;$A$1&amp;"_DATA'!R"&amp;$A25&amp;"C"&amp;AT$1,FALSE)</f>
        <v>#REF!</v>
      </c>
      <c r="AU25" s="267" t="e" cm="1">
        <f t="array" aca="1" ref="AU25" ca="1">INDIRECT("'"&amp;$A$1&amp;"_DATA'!R"&amp;$A25&amp;"C"&amp;AU$1,FALSE)</f>
        <v>#REF!</v>
      </c>
      <c r="AV25" s="333"/>
      <c r="AW25" s="768" t="s">
        <v>271</v>
      </c>
      <c r="AX25" s="333"/>
      <c r="AY25" s="768" t="s">
        <v>271</v>
      </c>
      <c r="AZ25" s="303" t="e" cm="1">
        <f t="array" aca="1" ref="AZ25" ca="1">INDIRECT("'"&amp;$A$1&amp;"_DATA'!R"&amp;$A25&amp;"C"&amp;AZ$1,FALSE)</f>
        <v>#REF!</v>
      </c>
      <c r="BA25" s="264" t="e" cm="1">
        <f t="array" aca="1" ref="BA25" ca="1">INDIRECT("'"&amp;$A$1&amp;"_DATA'!R"&amp;$A25&amp;"C"&amp;BA$1,FALSE)</f>
        <v>#REF!</v>
      </c>
      <c r="BB25" s="315" t="e" cm="1">
        <f t="array" aca="1" ref="BB25" ca="1">INDIRECT("'"&amp;$A$1&amp;"_DATA'!R"&amp;$A25&amp;"C"&amp;BB$1,FALSE)</f>
        <v>#REF!</v>
      </c>
      <c r="BC25" s="312" t="e" cm="1">
        <f t="array" aca="1" ref="BC25" ca="1">INDIRECT("'"&amp;$A$1&amp;"_DATA'!R"&amp;$A25&amp;"C"&amp;BC$1,FALSE)</f>
        <v>#REF!</v>
      </c>
      <c r="BD25" s="266" t="e">
        <f t="shared" ca="1" si="18"/>
        <v>#REF!</v>
      </c>
      <c r="BE25" s="312" t="e" cm="1">
        <f t="array" aca="1" ref="BE25" ca="1">INDIRECT("'"&amp;$A$1&amp;"_DATA'!R"&amp;$A25&amp;"C"&amp;BE$1,FALSE)</f>
        <v>#REF!</v>
      </c>
      <c r="BF25" s="267" t="e" cm="1">
        <f t="array" aca="1" ref="BF25" ca="1">INDIRECT("'"&amp;$A$1&amp;"_DATA'!R"&amp;$A25&amp;"C"&amp;BF$1,FALSE)</f>
        <v>#REF!</v>
      </c>
      <c r="BG25" s="303" t="e" cm="1">
        <f t="array" aca="1" ref="BG25" ca="1">INDIRECT("'"&amp;$A$1&amp;"_DATA'!R"&amp;$A25&amp;"C"&amp;BG$1,FALSE)</f>
        <v>#REF!</v>
      </c>
      <c r="BH25" s="264" t="e" cm="1">
        <f t="array" aca="1" ref="BH25" ca="1">INDIRECT("'"&amp;$A$1&amp;"_DATA'!R"&amp;$A25&amp;"C"&amp;BH$1,FALSE)</f>
        <v>#REF!</v>
      </c>
      <c r="BI25" s="315" t="e" cm="1">
        <f t="array" aca="1" ref="BI25" ca="1">INDIRECT("'"&amp;$A$1&amp;"_DATA'!R"&amp;$A25&amp;"C"&amp;BI$1,FALSE)</f>
        <v>#REF!</v>
      </c>
      <c r="BJ25" s="312" t="e" cm="1">
        <f t="array" aca="1" ref="BJ25" ca="1">INDIRECT("'"&amp;$A$1&amp;"_DATA'!R"&amp;$A25&amp;"C"&amp;BJ$1,FALSE)</f>
        <v>#REF!</v>
      </c>
      <c r="BK25" s="266" t="e">
        <f t="shared" ca="1" si="19"/>
        <v>#REF!</v>
      </c>
      <c r="BL25" s="312" t="e" cm="1">
        <f t="array" aca="1" ref="BL25" ca="1">INDIRECT("'"&amp;$A$1&amp;"_DATA'!R"&amp;$A25&amp;"C"&amp;BL$1,FALSE)</f>
        <v>#REF!</v>
      </c>
      <c r="BM25" s="267" t="e" cm="1">
        <f t="array" aca="1" ref="BM25" ca="1">INDIRECT("'"&amp;$A$1&amp;"_DATA'!R"&amp;$A25&amp;"C"&amp;BM$1,FALSE)</f>
        <v>#REF!</v>
      </c>
      <c r="BN25" s="303" t="e" cm="1">
        <f t="array" aca="1" ref="BN25" ca="1">INDIRECT("'"&amp;$A$1&amp;"_DATA'!R"&amp;$A25&amp;"C"&amp;BN$1,FALSE)</f>
        <v>#REF!</v>
      </c>
      <c r="BO25" s="264" t="e" cm="1">
        <f t="array" aca="1" ref="BO25" ca="1">INDIRECT("'"&amp;$A$1&amp;"_DATA'!R"&amp;$A25&amp;"C"&amp;BO$1,FALSE)</f>
        <v>#REF!</v>
      </c>
      <c r="BP25" s="315" t="e" cm="1">
        <f t="array" aca="1" ref="BP25" ca="1">INDIRECT("'"&amp;$A$1&amp;"_DATA'!R"&amp;$A25&amp;"C"&amp;BP$1,FALSE)</f>
        <v>#REF!</v>
      </c>
      <c r="BQ25" s="312" t="e" cm="1">
        <f t="array" aca="1" ref="BQ25" ca="1">INDIRECT("'"&amp;$A$1&amp;"_DATA'!R"&amp;$A25&amp;"C"&amp;BQ$1,FALSE)</f>
        <v>#REF!</v>
      </c>
      <c r="BR25" s="266" t="e">
        <f t="shared" ca="1" si="20"/>
        <v>#REF!</v>
      </c>
      <c r="BS25" s="312" t="e" cm="1">
        <f t="array" aca="1" ref="BS25" ca="1">INDIRECT("'"&amp;$A$1&amp;"_DATA'!R"&amp;$A25&amp;"C"&amp;BS$1,FALSE)</f>
        <v>#REF!</v>
      </c>
      <c r="BT25" s="267" t="e" cm="1">
        <f t="array" aca="1" ref="BT25" ca="1">INDIRECT("'"&amp;$A$1&amp;"_DATA'!R"&amp;$A25&amp;"C"&amp;BT$1,FALSE)</f>
        <v>#REF!</v>
      </c>
      <c r="BU25" s="333"/>
      <c r="BV25" s="768" t="s">
        <v>271</v>
      </c>
      <c r="BW25" s="303" t="e" cm="1">
        <f t="array" aca="1" ref="BW25" ca="1">INDIRECT("'"&amp;$A$1&amp;"_DATA'!R"&amp;$A25&amp;"C"&amp;BW$1,FALSE)</f>
        <v>#REF!</v>
      </c>
      <c r="BX25" s="264" t="e" cm="1">
        <f t="array" aca="1" ref="BX25" ca="1">INDIRECT("'"&amp;$A$1&amp;"_DATA'!R"&amp;$A25&amp;"C"&amp;BX$1,FALSE)</f>
        <v>#REF!</v>
      </c>
      <c r="BY25" s="315" t="e" cm="1">
        <f t="array" aca="1" ref="BY25" ca="1">INDIRECT("'"&amp;$A$1&amp;"_DATA'!R"&amp;$A25&amp;"C"&amp;BY$1,FALSE)</f>
        <v>#REF!</v>
      </c>
      <c r="BZ25" s="312" t="e" cm="1">
        <f t="array" aca="1" ref="BZ25" ca="1">INDIRECT("'"&amp;$A$1&amp;"_DATA'!R"&amp;$A25&amp;"C"&amp;BZ$1,FALSE)</f>
        <v>#REF!</v>
      </c>
      <c r="CA25" s="266" t="e">
        <f t="shared" ca="1" si="21"/>
        <v>#REF!</v>
      </c>
      <c r="CB25" s="312" t="e" cm="1">
        <f t="array" aca="1" ref="CB25" ca="1">INDIRECT("'"&amp;$A$1&amp;"_DATA'!R"&amp;$A25&amp;"C"&amp;CB$1,FALSE)</f>
        <v>#REF!</v>
      </c>
      <c r="CC25" s="267" t="e" cm="1">
        <f t="array" aca="1" ref="CC25" ca="1">INDIRECT("'"&amp;$A$1&amp;"_DATA'!R"&amp;$A25&amp;"C"&amp;CC$1,FALSE)</f>
        <v>#REF!</v>
      </c>
      <c r="CD25" s="303" t="e" cm="1">
        <f t="array" aca="1" ref="CD25" ca="1">INDIRECT("'"&amp;$A$1&amp;"_DATA'!R"&amp;$A25&amp;"C"&amp;CD$1,FALSE)</f>
        <v>#REF!</v>
      </c>
      <c r="CE25" s="264" t="e" cm="1">
        <f t="array" aca="1" ref="CE25" ca="1">INDIRECT("'"&amp;$A$1&amp;"_DATA'!R"&amp;$A25&amp;"C"&amp;CE$1,FALSE)</f>
        <v>#REF!</v>
      </c>
      <c r="CF25" s="315" t="e" cm="1">
        <f t="array" aca="1" ref="CF25" ca="1">INDIRECT("'"&amp;$A$1&amp;"_DATA'!R"&amp;$A25&amp;"C"&amp;CF$1,FALSE)</f>
        <v>#REF!</v>
      </c>
      <c r="CG25" s="312" t="e" cm="1">
        <f t="array" aca="1" ref="CG25" ca="1">INDIRECT("'"&amp;$A$1&amp;"_DATA'!R"&amp;$A25&amp;"C"&amp;CG$1,FALSE)</f>
        <v>#REF!</v>
      </c>
      <c r="CH25" s="266" t="e">
        <f t="shared" ca="1" si="22"/>
        <v>#REF!</v>
      </c>
      <c r="CI25" s="312" t="e" cm="1">
        <f t="array" aca="1" ref="CI25" ca="1">INDIRECT("'"&amp;$A$1&amp;"_DATA'!R"&amp;$A25&amp;"C"&amp;CI$1,FALSE)</f>
        <v>#REF!</v>
      </c>
      <c r="CJ25" s="267" t="e" cm="1">
        <f t="array" aca="1" ref="CJ25" ca="1">INDIRECT("'"&amp;$A$1&amp;"_DATA'!R"&amp;$A25&amp;"C"&amp;CJ$1,FALSE)</f>
        <v>#REF!</v>
      </c>
      <c r="CK25" s="303" t="e" cm="1">
        <f t="array" aca="1" ref="CK25" ca="1">INDIRECT("'"&amp;$A$1&amp;"_DATA'!R"&amp;$A25&amp;"C"&amp;CK$1,FALSE)</f>
        <v>#REF!</v>
      </c>
      <c r="CL25" s="264" t="e" cm="1">
        <f t="array" aca="1" ref="CL25" ca="1">INDIRECT("'"&amp;$A$1&amp;"_DATA'!R"&amp;$A25&amp;"C"&amp;CL$1,FALSE)</f>
        <v>#REF!</v>
      </c>
      <c r="CM25" s="315" t="e" cm="1">
        <f t="array" aca="1" ref="CM25" ca="1">INDIRECT("'"&amp;$A$1&amp;"_DATA'!R"&amp;$A25&amp;"C"&amp;CM$1,FALSE)</f>
        <v>#REF!</v>
      </c>
      <c r="CN25" s="312" t="e" cm="1">
        <f t="array" aca="1" ref="CN25" ca="1">INDIRECT("'"&amp;$A$1&amp;"_DATA'!R"&amp;$A25&amp;"C"&amp;CN$1,FALSE)</f>
        <v>#REF!</v>
      </c>
      <c r="CO25" s="266" t="e">
        <f t="shared" ca="1" si="23"/>
        <v>#REF!</v>
      </c>
      <c r="CP25" s="312" t="e" cm="1">
        <f t="array" aca="1" ref="CP25" ca="1">INDIRECT("'"&amp;$A$1&amp;"_DATA'!R"&amp;$A25&amp;"C"&amp;CP$1,FALSE)</f>
        <v>#REF!</v>
      </c>
      <c r="CQ25" s="267" t="e" cm="1">
        <f t="array" aca="1" ref="CQ25" ca="1">INDIRECT("'"&amp;$A$1&amp;"_DATA'!R"&amp;$A25&amp;"C"&amp;CQ$1,FALSE)</f>
        <v>#REF!</v>
      </c>
      <c r="CR25" s="333"/>
      <c r="CS25" s="768" t="s">
        <v>271</v>
      </c>
      <c r="CT25" s="333"/>
      <c r="CU25" s="768" t="s">
        <v>271</v>
      </c>
      <c r="CV25" s="333"/>
      <c r="CW25" s="768" t="s">
        <v>271</v>
      </c>
      <c r="CX25" s="240"/>
    </row>
    <row r="26" spans="1:102" ht="16.5" customHeight="1" x14ac:dyDescent="0.15">
      <c r="A26" s="433"/>
      <c r="B26" s="1964" t="s">
        <v>44</v>
      </c>
      <c r="C26" s="247"/>
      <c r="D26" s="272" t="s">
        <v>45</v>
      </c>
      <c r="E26" s="273" t="s">
        <v>29</v>
      </c>
      <c r="F26" s="274" t="s">
        <v>28</v>
      </c>
      <c r="G26" s="275" t="s">
        <v>30</v>
      </c>
      <c r="H26" s="1983" t="s">
        <v>46</v>
      </c>
      <c r="I26" s="1984"/>
      <c r="J26" s="1985"/>
      <c r="K26" s="272" t="s">
        <v>45</v>
      </c>
      <c r="L26" s="273" t="s">
        <v>29</v>
      </c>
      <c r="M26" s="274" t="s">
        <v>28</v>
      </c>
      <c r="N26" s="275" t="s">
        <v>30</v>
      </c>
      <c r="O26" s="1983" t="s">
        <v>46</v>
      </c>
      <c r="P26" s="1984"/>
      <c r="Q26" s="1985"/>
      <c r="R26" s="272" t="s">
        <v>45</v>
      </c>
      <c r="S26" s="273" t="s">
        <v>29</v>
      </c>
      <c r="T26" s="274" t="s">
        <v>28</v>
      </c>
      <c r="U26" s="275" t="s">
        <v>30</v>
      </c>
      <c r="V26" s="1983" t="s">
        <v>46</v>
      </c>
      <c r="W26" s="1984"/>
      <c r="X26" s="1985"/>
      <c r="Y26" s="1949" t="s">
        <v>144</v>
      </c>
      <c r="Z26" s="1950"/>
      <c r="AA26" s="327" t="s">
        <v>45</v>
      </c>
      <c r="AB26" s="273" t="s">
        <v>29</v>
      </c>
      <c r="AC26" s="274" t="s">
        <v>28</v>
      </c>
      <c r="AD26" s="275" t="s">
        <v>30</v>
      </c>
      <c r="AE26" s="1983" t="s">
        <v>46</v>
      </c>
      <c r="AF26" s="1984"/>
      <c r="AG26" s="1985"/>
      <c r="AH26" s="272" t="s">
        <v>45</v>
      </c>
      <c r="AI26" s="273" t="s">
        <v>29</v>
      </c>
      <c r="AJ26" s="274" t="s">
        <v>28</v>
      </c>
      <c r="AK26" s="275" t="s">
        <v>30</v>
      </c>
      <c r="AL26" s="1983" t="s">
        <v>46</v>
      </c>
      <c r="AM26" s="1984"/>
      <c r="AN26" s="1985"/>
      <c r="AO26" s="272" t="s">
        <v>45</v>
      </c>
      <c r="AP26" s="273" t="s">
        <v>29</v>
      </c>
      <c r="AQ26" s="274" t="s">
        <v>28</v>
      </c>
      <c r="AR26" s="275" t="s">
        <v>30</v>
      </c>
      <c r="AS26" s="1983" t="s">
        <v>46</v>
      </c>
      <c r="AT26" s="1984"/>
      <c r="AU26" s="1985"/>
      <c r="AV26" s="1949" t="s">
        <v>144</v>
      </c>
      <c r="AW26" s="1950"/>
      <c r="AX26" s="1949" t="s">
        <v>144</v>
      </c>
      <c r="AY26" s="1950"/>
      <c r="AZ26" s="272" t="s">
        <v>45</v>
      </c>
      <c r="BA26" s="273" t="s">
        <v>29</v>
      </c>
      <c r="BB26" s="274" t="s">
        <v>28</v>
      </c>
      <c r="BC26" s="275" t="s">
        <v>30</v>
      </c>
      <c r="BD26" s="1983" t="s">
        <v>46</v>
      </c>
      <c r="BE26" s="1984"/>
      <c r="BF26" s="1985"/>
      <c r="BG26" s="272" t="s">
        <v>45</v>
      </c>
      <c r="BH26" s="273" t="s">
        <v>29</v>
      </c>
      <c r="BI26" s="274" t="s">
        <v>28</v>
      </c>
      <c r="BJ26" s="275" t="s">
        <v>30</v>
      </c>
      <c r="BK26" s="1983" t="s">
        <v>46</v>
      </c>
      <c r="BL26" s="1984"/>
      <c r="BM26" s="1985"/>
      <c r="BN26" s="272" t="s">
        <v>45</v>
      </c>
      <c r="BO26" s="273" t="s">
        <v>29</v>
      </c>
      <c r="BP26" s="274" t="s">
        <v>28</v>
      </c>
      <c r="BQ26" s="275" t="s">
        <v>30</v>
      </c>
      <c r="BR26" s="1983" t="s">
        <v>46</v>
      </c>
      <c r="BS26" s="1984"/>
      <c r="BT26" s="1985"/>
      <c r="BU26" s="1949" t="s">
        <v>144</v>
      </c>
      <c r="BV26" s="1950"/>
      <c r="BW26" s="272" t="s">
        <v>45</v>
      </c>
      <c r="BX26" s="273" t="s">
        <v>29</v>
      </c>
      <c r="BY26" s="274" t="s">
        <v>28</v>
      </c>
      <c r="BZ26" s="275" t="s">
        <v>30</v>
      </c>
      <c r="CA26" s="1983" t="s">
        <v>46</v>
      </c>
      <c r="CB26" s="1984"/>
      <c r="CC26" s="1985"/>
      <c r="CD26" s="272" t="s">
        <v>45</v>
      </c>
      <c r="CE26" s="273" t="s">
        <v>29</v>
      </c>
      <c r="CF26" s="274" t="s">
        <v>28</v>
      </c>
      <c r="CG26" s="275" t="s">
        <v>30</v>
      </c>
      <c r="CH26" s="1983" t="s">
        <v>46</v>
      </c>
      <c r="CI26" s="1984"/>
      <c r="CJ26" s="1985"/>
      <c r="CK26" s="272" t="s">
        <v>45</v>
      </c>
      <c r="CL26" s="273" t="s">
        <v>29</v>
      </c>
      <c r="CM26" s="274" t="s">
        <v>28</v>
      </c>
      <c r="CN26" s="275" t="s">
        <v>30</v>
      </c>
      <c r="CO26" s="1983" t="s">
        <v>46</v>
      </c>
      <c r="CP26" s="1984"/>
      <c r="CQ26" s="1985"/>
      <c r="CR26" s="1949" t="s">
        <v>144</v>
      </c>
      <c r="CS26" s="1950"/>
      <c r="CT26" s="1949" t="s">
        <v>144</v>
      </c>
      <c r="CU26" s="1950"/>
      <c r="CV26" s="1945" t="s">
        <v>144</v>
      </c>
      <c r="CW26" s="1946"/>
      <c r="CX26" s="240"/>
    </row>
    <row r="27" spans="1:102" ht="16.5" x14ac:dyDescent="0.15">
      <c r="A27" s="433"/>
      <c r="B27" s="1965"/>
      <c r="C27" s="276" t="s">
        <v>32</v>
      </c>
      <c r="D27" s="277">
        <f ca="1">10-COUNTIF(F6:F15,"")-COUNTIF(F6:F15,0)-COUNTIF(E6:E15,"カウント外")</f>
        <v>10</v>
      </c>
      <c r="E27" s="762" t="e">
        <f ca="1">IF(F100&lt;&gt;0,ROUNDDOWN(G100/F100,4),"")</f>
        <v>#REF!</v>
      </c>
      <c r="F27" s="279" t="e">
        <f ca="1">SUM(G6:G15)</f>
        <v>#REF!</v>
      </c>
      <c r="G27" s="280" t="e">
        <f ca="1">SUM(I6:I15)</f>
        <v>#REF!</v>
      </c>
      <c r="H27" s="1958" t="s">
        <v>47</v>
      </c>
      <c r="I27" s="1977" t="e">
        <f ca="1">IF(F30&lt;&gt;0,ROUNDDOWN(F31/F30,4),0)</f>
        <v>#REF!</v>
      </c>
      <c r="J27" s="1978"/>
      <c r="K27" s="277">
        <f ca="1">10-COUNTIF(M6:M15,"")-COUNTIF(M6:M15,0)-COUNTIF(L6:L15,"カウント外")</f>
        <v>10</v>
      </c>
      <c r="L27" s="762" t="e">
        <f ca="1">IF(M100&lt;&gt;0,ROUNDDOWN(N100/M100,4),"")</f>
        <v>#REF!</v>
      </c>
      <c r="M27" s="279" t="e">
        <f ca="1">SUM(N6:N15)</f>
        <v>#REF!</v>
      </c>
      <c r="N27" s="280" t="e">
        <f ca="1">SUM(P6:P15)</f>
        <v>#REF!</v>
      </c>
      <c r="O27" s="1958" t="s">
        <v>47</v>
      </c>
      <c r="P27" s="1977" t="e">
        <f ca="1">IF(M30&lt;&gt;0,ROUNDDOWN(M31/M30,4),0)</f>
        <v>#REF!</v>
      </c>
      <c r="Q27" s="1978"/>
      <c r="R27" s="277">
        <f ca="1">10-COUNTIF(T6:T15,"")-COUNTIF(T6:T15,0)-COUNTIF(S6:S15,"カウント外")</f>
        <v>10</v>
      </c>
      <c r="S27" s="762" t="e">
        <f ca="1">IF(T100&lt;&gt;0,ROUNDDOWN(U100/T100,4),"")</f>
        <v>#REF!</v>
      </c>
      <c r="T27" s="279" t="e">
        <f ca="1">SUM(U6:U15)</f>
        <v>#REF!</v>
      </c>
      <c r="U27" s="280" t="e">
        <f ca="1">SUM(W6:W15)</f>
        <v>#REF!</v>
      </c>
      <c r="V27" s="1958" t="s">
        <v>47</v>
      </c>
      <c r="W27" s="1977" t="e">
        <f ca="1">IF(T30&lt;&gt;0,ROUNDDOWN(T31/T30,4),0)</f>
        <v>#REF!</v>
      </c>
      <c r="X27" s="1978"/>
      <c r="Y27" s="321" t="s">
        <v>145</v>
      </c>
      <c r="Z27" s="770" t="e">
        <f ca="1">SUMIF(D$26:X$26,Y6,D100:X100)</f>
        <v>#REF!</v>
      </c>
      <c r="AA27" s="277">
        <f ca="1">10-COUNTIF(AC6:AC15,"")-COUNTIF(AC6:AC15,0)-COUNTIF(AB6:AB15,"カウント外")</f>
        <v>10</v>
      </c>
      <c r="AB27" s="762" t="e">
        <f ca="1">IF(AC100&lt;&gt;0,ROUNDDOWN(AD100/AC100,4),"")</f>
        <v>#REF!</v>
      </c>
      <c r="AC27" s="279" t="e">
        <f ca="1">SUM(AD6:AD15)</f>
        <v>#REF!</v>
      </c>
      <c r="AD27" s="280" t="e">
        <f ca="1">SUM(AF6:AF15)</f>
        <v>#REF!</v>
      </c>
      <c r="AE27" s="1958" t="s">
        <v>47</v>
      </c>
      <c r="AF27" s="1977" t="e">
        <f ca="1">IF(AC30&lt;&gt;0,ROUNDDOWN(AC31/AC30,4),0)</f>
        <v>#REF!</v>
      </c>
      <c r="AG27" s="1978"/>
      <c r="AH27" s="277">
        <f ca="1">10-COUNTIF(AJ6:AJ15,"")-COUNTIF(AJ6:AJ15,0)-COUNTIF(AI6:AI15,"カウント外")</f>
        <v>10</v>
      </c>
      <c r="AI27" s="762" t="e">
        <f ca="1">IF(AJ100&lt;&gt;0,ROUNDDOWN(AK100/AJ100,4),"")</f>
        <v>#REF!</v>
      </c>
      <c r="AJ27" s="279" t="e">
        <f ca="1">SUM(AK6:AK15)</f>
        <v>#REF!</v>
      </c>
      <c r="AK27" s="280" t="e">
        <f ca="1">SUM(AM6:AM15)</f>
        <v>#REF!</v>
      </c>
      <c r="AL27" s="1958" t="s">
        <v>47</v>
      </c>
      <c r="AM27" s="1977" t="e">
        <f ca="1">IF(AJ30&lt;&gt;0,ROUNDDOWN(AJ31/AJ30,4),0)</f>
        <v>#REF!</v>
      </c>
      <c r="AN27" s="1978"/>
      <c r="AO27" s="277">
        <f ca="1">10-COUNTIF(AQ6:AQ15,"")-COUNTIF(AQ6:AQ15,0)-COUNTIF(AP6:AP15,"カウント外")</f>
        <v>10</v>
      </c>
      <c r="AP27" s="762" t="e">
        <f ca="1">IF(AQ100&lt;&gt;0,ROUNDDOWN(AR100/AQ100,4),"")</f>
        <v>#REF!</v>
      </c>
      <c r="AQ27" s="279" t="e">
        <f ca="1">SUM(AR6:AR15)</f>
        <v>#REF!</v>
      </c>
      <c r="AR27" s="280" t="e">
        <f ca="1">SUM(AT6:AT15)</f>
        <v>#REF!</v>
      </c>
      <c r="AS27" s="1958" t="s">
        <v>47</v>
      </c>
      <c r="AT27" s="1977" t="e">
        <f ca="1">IF(AQ30&lt;&gt;0,ROUNDDOWN(AQ31/AQ30,4),0)</f>
        <v>#REF!</v>
      </c>
      <c r="AU27" s="1978"/>
      <c r="AV27" s="321" t="s">
        <v>145</v>
      </c>
      <c r="AW27" s="770" t="e">
        <f ca="1">SUMIF(AA$26:AU$26,AV6,AA100:AU100)</f>
        <v>#REF!</v>
      </c>
      <c r="AX27" s="321" t="s">
        <v>145</v>
      </c>
      <c r="AY27" s="342" t="e">
        <f ca="1">Z27+AW27</f>
        <v>#REF!</v>
      </c>
      <c r="AZ27" s="277">
        <f ca="1">10-COUNTIF(BB6:BB15,"")-COUNTIF(BB6:BB15,0)-COUNTIF(BA6:BA15,"カウント外")</f>
        <v>10</v>
      </c>
      <c r="BA27" s="762" t="e">
        <f ca="1">IF(BB100&lt;&gt;0,ROUNDDOWN(BC100/BB100,4),"")</f>
        <v>#REF!</v>
      </c>
      <c r="BB27" s="279" t="e">
        <f ca="1">SUM(BC6:BC15)</f>
        <v>#REF!</v>
      </c>
      <c r="BC27" s="280" t="e">
        <f ca="1">SUM(BE6:BE15)</f>
        <v>#REF!</v>
      </c>
      <c r="BD27" s="1958" t="s">
        <v>47</v>
      </c>
      <c r="BE27" s="1977" t="e">
        <f ca="1">IF(BB30&lt;&gt;0,ROUNDDOWN(BB31/BB30,4),0)</f>
        <v>#REF!</v>
      </c>
      <c r="BF27" s="1978"/>
      <c r="BG27" s="277">
        <f ca="1">10-COUNTIF(BI6:BI15,"")-COUNTIF(BI6:BI15,0)-COUNTIF(BH6:BH15,"カウント外")</f>
        <v>10</v>
      </c>
      <c r="BH27" s="762" t="e">
        <f ca="1">IF(BI100&lt;&gt;0,ROUNDDOWN(BJ100/BI100,4),"")</f>
        <v>#REF!</v>
      </c>
      <c r="BI27" s="279" t="e">
        <f ca="1">SUM(BJ6:BJ15)</f>
        <v>#REF!</v>
      </c>
      <c r="BJ27" s="280" t="e">
        <f ca="1">SUM(BL6:BL15)</f>
        <v>#REF!</v>
      </c>
      <c r="BK27" s="1958" t="s">
        <v>47</v>
      </c>
      <c r="BL27" s="1977" t="e">
        <f ca="1">IF(BI30&lt;&gt;0,ROUNDDOWN(BI31/BI30,4),0)</f>
        <v>#REF!</v>
      </c>
      <c r="BM27" s="1978"/>
      <c r="BN27" s="277">
        <f ca="1">10-COUNTIF(BP6:BP15,"")-COUNTIF(BP6:BP15,0)-COUNTIF(BO6:BO15,"カウント外")</f>
        <v>10</v>
      </c>
      <c r="BO27" s="762" t="e">
        <f ca="1">IF(BP100&lt;&gt;0,ROUNDDOWN(BQ100/BP100,4),"")</f>
        <v>#REF!</v>
      </c>
      <c r="BP27" s="279" t="e">
        <f ca="1">SUM(BQ6:BQ15)</f>
        <v>#REF!</v>
      </c>
      <c r="BQ27" s="280" t="e">
        <f ca="1">SUM(BS6:BS15)</f>
        <v>#REF!</v>
      </c>
      <c r="BR27" s="1958" t="s">
        <v>47</v>
      </c>
      <c r="BS27" s="1977" t="e">
        <f ca="1">IF(BP30&lt;&gt;0,ROUNDDOWN(BP31/BP30,4),0)</f>
        <v>#REF!</v>
      </c>
      <c r="BT27" s="1978"/>
      <c r="BU27" s="321" t="s">
        <v>145</v>
      </c>
      <c r="BV27" s="770" t="e">
        <f ca="1">SUMIF(AZ$26:BT$26,BU6,AZ100:BT100)</f>
        <v>#REF!</v>
      </c>
      <c r="BW27" s="277">
        <f ca="1">10-COUNTIF(BY6:BY15,"")-COUNTIF(BY6:BY15,0)-COUNTIF(BX6:BX15,"カウント外")</f>
        <v>10</v>
      </c>
      <c r="BX27" s="762" t="e">
        <f ca="1">IF(BY100&lt;&gt;0,ROUNDDOWN(BZ100/BY100,4),"")</f>
        <v>#REF!</v>
      </c>
      <c r="BY27" s="279" t="e">
        <f ca="1">SUM(BZ6:BZ15)</f>
        <v>#REF!</v>
      </c>
      <c r="BZ27" s="280" t="e">
        <f ca="1">SUM(CB6:CB15)</f>
        <v>#REF!</v>
      </c>
      <c r="CA27" s="1958" t="s">
        <v>47</v>
      </c>
      <c r="CB27" s="1977" t="e">
        <f ca="1">IF(BY30&lt;&gt;0,ROUNDDOWN(BY31/BY30,4),0)</f>
        <v>#REF!</v>
      </c>
      <c r="CC27" s="1978"/>
      <c r="CD27" s="277">
        <f ca="1">10-COUNTIF(CF6:CF15,"")-COUNTIF(CF6:CF15,0)-COUNTIF(CE6:CE15,"カウント外")</f>
        <v>10</v>
      </c>
      <c r="CE27" s="762" t="e">
        <f ca="1">IF(CF100&lt;&gt;0,ROUNDDOWN(CG100/CF100,4),"")</f>
        <v>#REF!</v>
      </c>
      <c r="CF27" s="279" t="e">
        <f ca="1">SUM(CG6:CG15)</f>
        <v>#REF!</v>
      </c>
      <c r="CG27" s="280" t="e">
        <f ca="1">SUM(CI6:CI15)</f>
        <v>#REF!</v>
      </c>
      <c r="CH27" s="1958" t="s">
        <v>47</v>
      </c>
      <c r="CI27" s="1977" t="e">
        <f ca="1">IF(CF30&lt;&gt;0,ROUNDDOWN(CF31/CF30,4),0)</f>
        <v>#REF!</v>
      </c>
      <c r="CJ27" s="1978"/>
      <c r="CK27" s="277">
        <f ca="1">10-COUNTIF(CM6:CM15,"")-COUNTIF(CM6:CM15,0)-COUNTIF(CL6:CL15,"カウント外")</f>
        <v>10</v>
      </c>
      <c r="CL27" s="762" t="e">
        <f ca="1">IF(CM100&lt;&gt;0,ROUNDDOWN(CN100/CM100,4),"")</f>
        <v>#REF!</v>
      </c>
      <c r="CM27" s="279" t="e">
        <f ca="1">SUM(CN6:CN15)</f>
        <v>#REF!</v>
      </c>
      <c r="CN27" s="280" t="e">
        <f ca="1">SUM(CP6:CP15)</f>
        <v>#REF!</v>
      </c>
      <c r="CO27" s="1958" t="s">
        <v>47</v>
      </c>
      <c r="CP27" s="1977" t="e">
        <f ca="1">IF(CM30&lt;&gt;0,ROUNDDOWN(CM31/CM30,4),0)</f>
        <v>#REF!</v>
      </c>
      <c r="CQ27" s="1978"/>
      <c r="CR27" s="321" t="s">
        <v>145</v>
      </c>
      <c r="CS27" s="770" t="e">
        <f ca="1">SUMIF(BW$26:CQ$26,CR6,BW100:CQ100)</f>
        <v>#REF!</v>
      </c>
      <c r="CT27" s="321" t="s">
        <v>145</v>
      </c>
      <c r="CU27" s="342" t="e">
        <f ca="1">BV27+CS27</f>
        <v>#REF!</v>
      </c>
      <c r="CV27" s="321" t="s">
        <v>145</v>
      </c>
      <c r="CW27" s="342" t="e">
        <f ca="1">AY27+CU27</f>
        <v>#REF!</v>
      </c>
      <c r="CX27" s="240"/>
    </row>
    <row r="28" spans="1:102" ht="16.5" x14ac:dyDescent="0.15">
      <c r="A28" s="433"/>
      <c r="B28" s="1966"/>
      <c r="C28" s="281" t="s">
        <v>43</v>
      </c>
      <c r="D28" s="282">
        <f ca="1">10-COUNTIF(F16:F25,"")-COUNTIF(F16:F25,0)-COUNTIF(E16:E25,"カウント外")</f>
        <v>10</v>
      </c>
      <c r="E28" s="762" t="e">
        <f ca="1">IF(F101&lt;&gt;0,ROUNDDOWN(G101/F101,4),"")</f>
        <v>#REF!</v>
      </c>
      <c r="F28" s="283" t="e">
        <f ca="1">SUM(G16:G25)</f>
        <v>#REF!</v>
      </c>
      <c r="G28" s="284" t="e">
        <f ca="1">SUM(I16:I25)</f>
        <v>#REF!</v>
      </c>
      <c r="H28" s="1981"/>
      <c r="I28" s="1979"/>
      <c r="J28" s="1980"/>
      <c r="K28" s="282">
        <f ca="1">10-COUNTIF(M16:M25,"")-COUNTIF(M16:M25,0)-COUNTIF(L16:L25,"カウント外")</f>
        <v>10</v>
      </c>
      <c r="L28" s="762" t="e">
        <f ca="1">IF(M101&lt;&gt;0,ROUNDDOWN(N101/M101,4),"")</f>
        <v>#REF!</v>
      </c>
      <c r="M28" s="283" t="e">
        <f ca="1">SUM(N16:N25)</f>
        <v>#REF!</v>
      </c>
      <c r="N28" s="284" t="e">
        <f ca="1">SUM(P16:P25)</f>
        <v>#REF!</v>
      </c>
      <c r="O28" s="1981"/>
      <c r="P28" s="1979"/>
      <c r="Q28" s="1980"/>
      <c r="R28" s="282">
        <f ca="1">10-COUNTIF(T16:T25,"")-COUNTIF(T16:T25,0)-COUNTIF(S16:S25,"カウント外")</f>
        <v>10</v>
      </c>
      <c r="S28" s="762" t="e">
        <f ca="1">IF(T101&lt;&gt;0,ROUNDDOWN(U101/T101,4),"")</f>
        <v>#REF!</v>
      </c>
      <c r="T28" s="283" t="e">
        <f ca="1">SUM(U16:U25)</f>
        <v>#REF!</v>
      </c>
      <c r="U28" s="284" t="e">
        <f ca="1">SUM(W16:W25)</f>
        <v>#REF!</v>
      </c>
      <c r="V28" s="1981"/>
      <c r="W28" s="1992"/>
      <c r="X28" s="1980"/>
      <c r="Y28" s="323" t="s">
        <v>146</v>
      </c>
      <c r="Z28" s="769" t="e">
        <f ca="1">SUMIF(D$26:X$26,Y6,D101:X101)</f>
        <v>#REF!</v>
      </c>
      <c r="AA28" s="282">
        <f ca="1">10-COUNTIF(AC16:AC25,"")-COUNTIF(AC16:AC25,0)-COUNTIF(AB16:AB25,"カウント外")</f>
        <v>10</v>
      </c>
      <c r="AB28" s="762" t="e">
        <f ca="1">IF(AC101&lt;&gt;0,ROUNDDOWN(AD101/AC101,4),"")</f>
        <v>#REF!</v>
      </c>
      <c r="AC28" s="283" t="e">
        <f ca="1">SUM(AD16:AD25)</f>
        <v>#REF!</v>
      </c>
      <c r="AD28" s="284" t="e">
        <f ca="1">SUM(AF16:AF25)</f>
        <v>#REF!</v>
      </c>
      <c r="AE28" s="1981"/>
      <c r="AF28" s="1979"/>
      <c r="AG28" s="1980"/>
      <c r="AH28" s="282">
        <f ca="1">10-COUNTIF(AJ16:AJ25,"")-COUNTIF(AJ16:AJ25,0)-COUNTIF(AI16:AI25,"カウント外")</f>
        <v>10</v>
      </c>
      <c r="AI28" s="762" t="e">
        <f ca="1">IF(AJ101&lt;&gt;0,ROUNDDOWN(AK101/AJ101,4),"")</f>
        <v>#REF!</v>
      </c>
      <c r="AJ28" s="283" t="e">
        <f ca="1">SUM(AK16:AK25)</f>
        <v>#REF!</v>
      </c>
      <c r="AK28" s="284" t="e">
        <f ca="1">SUM(AM16:AM25)</f>
        <v>#REF!</v>
      </c>
      <c r="AL28" s="1981"/>
      <c r="AM28" s="1979"/>
      <c r="AN28" s="1980"/>
      <c r="AO28" s="282">
        <f ca="1">10-COUNTIF(AQ16:AQ25,"")-COUNTIF(AQ16:AQ25,0)-COUNTIF(AP16:AP25,"カウント外")</f>
        <v>10</v>
      </c>
      <c r="AP28" s="762" t="e">
        <f ca="1">IF(AQ101&lt;&gt;0,ROUNDDOWN(AR101/AQ101,4),"")</f>
        <v>#REF!</v>
      </c>
      <c r="AQ28" s="283" t="e">
        <f ca="1">SUM(AR16:AR25)</f>
        <v>#REF!</v>
      </c>
      <c r="AR28" s="284" t="e">
        <f ca="1">SUM(AT16:AT25)</f>
        <v>#REF!</v>
      </c>
      <c r="AS28" s="1981"/>
      <c r="AT28" s="1979"/>
      <c r="AU28" s="1980"/>
      <c r="AV28" s="323" t="s">
        <v>146</v>
      </c>
      <c r="AW28" s="769" t="e">
        <f ca="1">SUMIF(AA$26:AU$26,AV6,AA101:AU101)</f>
        <v>#REF!</v>
      </c>
      <c r="AX28" s="323" t="s">
        <v>146</v>
      </c>
      <c r="AY28" s="771" t="e">
        <f ca="1">Z28+AW28</f>
        <v>#REF!</v>
      </c>
      <c r="AZ28" s="282">
        <f ca="1">10-COUNTIF(BB16:BB25,"")-COUNTIF(BB16:BB25,0)-COUNTIF(BA16:BA25,"カウント外")</f>
        <v>10</v>
      </c>
      <c r="BA28" s="762" t="e">
        <f ca="1">IF(BB101&lt;&gt;0,ROUNDDOWN(BC101/BB101,4),"")</f>
        <v>#REF!</v>
      </c>
      <c r="BB28" s="283" t="e">
        <f ca="1">SUM(BC16:BC25)</f>
        <v>#REF!</v>
      </c>
      <c r="BC28" s="284" t="e">
        <f ca="1">SUM(BE16:BE25)</f>
        <v>#REF!</v>
      </c>
      <c r="BD28" s="1981"/>
      <c r="BE28" s="1979"/>
      <c r="BF28" s="1980"/>
      <c r="BG28" s="282">
        <f ca="1">10-COUNTIF(BI16:BI25,"")-COUNTIF(BI16:BI25,0)-COUNTIF(BH16:BH25,"カウント外")</f>
        <v>10</v>
      </c>
      <c r="BH28" s="762" t="e">
        <f ca="1">IF(BI101&lt;&gt;0,ROUNDDOWN(BJ101/BI101,4),"")</f>
        <v>#REF!</v>
      </c>
      <c r="BI28" s="283" t="e">
        <f ca="1">SUM(BJ16:BJ25)</f>
        <v>#REF!</v>
      </c>
      <c r="BJ28" s="284" t="e">
        <f ca="1">SUM(BL16:BL25)</f>
        <v>#REF!</v>
      </c>
      <c r="BK28" s="1981"/>
      <c r="BL28" s="1979"/>
      <c r="BM28" s="1980"/>
      <c r="BN28" s="282">
        <f ca="1">10-COUNTIF(BP16:BP25,"")-COUNTIF(BP16:BP25,0)-COUNTIF(BO16:BO25,"カウント外")</f>
        <v>10</v>
      </c>
      <c r="BO28" s="762" t="e">
        <f ca="1">IF(BP101&lt;&gt;0,ROUNDDOWN(BQ101/BP101,4),"")</f>
        <v>#REF!</v>
      </c>
      <c r="BP28" s="283" t="e">
        <f ca="1">SUM(BQ16:BQ25)</f>
        <v>#REF!</v>
      </c>
      <c r="BQ28" s="284" t="e">
        <f ca="1">SUM(BS16:BS25)</f>
        <v>#REF!</v>
      </c>
      <c r="BR28" s="1981"/>
      <c r="BS28" s="1979"/>
      <c r="BT28" s="1980"/>
      <c r="BU28" s="323" t="s">
        <v>146</v>
      </c>
      <c r="BV28" s="769" t="e">
        <f ca="1">SUMIF(AZ$26:BT$26,BU6,AZ101:BT101)</f>
        <v>#REF!</v>
      </c>
      <c r="BW28" s="282">
        <f ca="1">10-COUNTIF(BY16:BY25,"")-COUNTIF(BY16:BY25,0)-COUNTIF(BX16:BX25,"カウント外")</f>
        <v>10</v>
      </c>
      <c r="BX28" s="762" t="e">
        <f ca="1">IF(BY101&lt;&gt;0,ROUNDDOWN(BZ101/BY101,4),"")</f>
        <v>#REF!</v>
      </c>
      <c r="BY28" s="283" t="e">
        <f ca="1">SUM(BZ16:BZ25)</f>
        <v>#REF!</v>
      </c>
      <c r="BZ28" s="284" t="e">
        <f ca="1">SUM(CB16:CB25)</f>
        <v>#REF!</v>
      </c>
      <c r="CA28" s="1981"/>
      <c r="CB28" s="1979"/>
      <c r="CC28" s="1980"/>
      <c r="CD28" s="282">
        <f ca="1">10-COUNTIF(CF16:CF25,"")-COUNTIF(CF16:CF25,0)-COUNTIF(CE16:CE25,"カウント外")</f>
        <v>10</v>
      </c>
      <c r="CE28" s="762" t="e">
        <f ca="1">IF(CF101&lt;&gt;0,ROUNDDOWN(CG101/CF101,4),"")</f>
        <v>#REF!</v>
      </c>
      <c r="CF28" s="283" t="e">
        <f ca="1">SUM(CG16:CG25)</f>
        <v>#REF!</v>
      </c>
      <c r="CG28" s="284" t="e">
        <f ca="1">SUM(CI16:CI25)</f>
        <v>#REF!</v>
      </c>
      <c r="CH28" s="1981"/>
      <c r="CI28" s="1979"/>
      <c r="CJ28" s="1980"/>
      <c r="CK28" s="282">
        <f ca="1">10-COUNTIF(CM16:CM25,"")-COUNTIF(CM16:CM25,0)-COUNTIF(CL16:CL25,"カウント外")</f>
        <v>10</v>
      </c>
      <c r="CL28" s="762" t="e">
        <f ca="1">IF(CM101&lt;&gt;0,ROUNDDOWN(CN101/CM101,4),"")</f>
        <v>#REF!</v>
      </c>
      <c r="CM28" s="283" t="e">
        <f ca="1">SUM(CN16:CN25)</f>
        <v>#REF!</v>
      </c>
      <c r="CN28" s="284" t="e">
        <f ca="1">SUM(CP16:CP25)</f>
        <v>#REF!</v>
      </c>
      <c r="CO28" s="1981"/>
      <c r="CP28" s="1979"/>
      <c r="CQ28" s="1980"/>
      <c r="CR28" s="323" t="s">
        <v>146</v>
      </c>
      <c r="CS28" s="769" t="e">
        <f ca="1">SUMIF(BW$26:CQ$26,CR6,BW101:CQ101)</f>
        <v>#REF!</v>
      </c>
      <c r="CT28" s="323" t="s">
        <v>146</v>
      </c>
      <c r="CU28" s="771" t="e">
        <f ca="1">BV28+CS28</f>
        <v>#REF!</v>
      </c>
      <c r="CV28" s="323" t="s">
        <v>146</v>
      </c>
      <c r="CW28" s="771" t="e">
        <f ca="1">AY28+CU28</f>
        <v>#REF!</v>
      </c>
      <c r="CX28" s="240"/>
    </row>
    <row r="29" spans="1:102" ht="16.5" customHeight="1" x14ac:dyDescent="0.15">
      <c r="A29" s="433"/>
      <c r="B29" s="1967"/>
      <c r="C29" s="285" t="s">
        <v>48</v>
      </c>
      <c r="D29" s="286">
        <f ca="1">D28-D27</f>
        <v>0</v>
      </c>
      <c r="E29" s="287"/>
      <c r="F29" s="288" t="e">
        <f ca="1">F28-F27</f>
        <v>#REF!</v>
      </c>
      <c r="G29" s="289" t="e">
        <f ca="1">G28-G27</f>
        <v>#REF!</v>
      </c>
      <c r="H29" s="1974"/>
      <c r="I29" s="1986"/>
      <c r="J29" s="1987"/>
      <c r="K29" s="286">
        <f ca="1">K28-K27</f>
        <v>0</v>
      </c>
      <c r="L29" s="287"/>
      <c r="M29" s="288" t="e">
        <f ca="1">M28-M27</f>
        <v>#REF!</v>
      </c>
      <c r="N29" s="289" t="e">
        <f ca="1">N28-N27</f>
        <v>#REF!</v>
      </c>
      <c r="O29" s="1955" t="e">
        <f ca="1">P27-I27</f>
        <v>#REF!</v>
      </c>
      <c r="P29" s="1956"/>
      <c r="Q29" s="1957"/>
      <c r="R29" s="286">
        <f ca="1">R28-R27</f>
        <v>0</v>
      </c>
      <c r="S29" s="287"/>
      <c r="T29" s="288" t="e">
        <f ca="1">T28-T27</f>
        <v>#REF!</v>
      </c>
      <c r="U29" s="289" t="e">
        <f ca="1">U28-U27</f>
        <v>#REF!</v>
      </c>
      <c r="V29" s="1955" t="e">
        <f ca="1">W27-P27</f>
        <v>#REF!</v>
      </c>
      <c r="W29" s="1956"/>
      <c r="X29" s="1957"/>
      <c r="Y29" s="333"/>
      <c r="Z29" s="768" t="s">
        <v>271</v>
      </c>
      <c r="AA29" s="286">
        <f ca="1">AA28-AA27</f>
        <v>0</v>
      </c>
      <c r="AB29" s="287"/>
      <c r="AC29" s="288" t="e">
        <f ca="1">AC28-AC27</f>
        <v>#REF!</v>
      </c>
      <c r="AD29" s="289" t="e">
        <f ca="1">AD28-AD27</f>
        <v>#REF!</v>
      </c>
      <c r="AE29" s="1955" t="e">
        <f ca="1">AF27-W27</f>
        <v>#REF!</v>
      </c>
      <c r="AF29" s="1956"/>
      <c r="AG29" s="1957"/>
      <c r="AH29" s="286">
        <f ca="1">AH28-AH27</f>
        <v>0</v>
      </c>
      <c r="AI29" s="287"/>
      <c r="AJ29" s="288" t="e">
        <f ca="1">AJ28-AJ27</f>
        <v>#REF!</v>
      </c>
      <c r="AK29" s="289" t="e">
        <f ca="1">AK28-AK27</f>
        <v>#REF!</v>
      </c>
      <c r="AL29" s="1955" t="e">
        <f ca="1">AM27-AF27</f>
        <v>#REF!</v>
      </c>
      <c r="AM29" s="1956"/>
      <c r="AN29" s="1957"/>
      <c r="AO29" s="286">
        <f ca="1">AO28-AO27</f>
        <v>0</v>
      </c>
      <c r="AP29" s="287"/>
      <c r="AQ29" s="288" t="e">
        <f ca="1">AQ28-AQ27</f>
        <v>#REF!</v>
      </c>
      <c r="AR29" s="289" t="e">
        <f ca="1">AR28-AR27</f>
        <v>#REF!</v>
      </c>
      <c r="AS29" s="1955" t="e">
        <f ca="1">AT27-AM27</f>
        <v>#REF!</v>
      </c>
      <c r="AT29" s="1956"/>
      <c r="AU29" s="1957"/>
      <c r="AV29" s="333"/>
      <c r="AW29" s="768" t="s">
        <v>271</v>
      </c>
      <c r="AX29" s="333"/>
      <c r="AY29" s="768" t="s">
        <v>271</v>
      </c>
      <c r="AZ29" s="286">
        <f ca="1">AZ28-AZ27</f>
        <v>0</v>
      </c>
      <c r="BA29" s="287"/>
      <c r="BB29" s="288" t="e">
        <f ca="1">BB28-BB27</f>
        <v>#REF!</v>
      </c>
      <c r="BC29" s="289" t="e">
        <f ca="1">BC28-BC27</f>
        <v>#REF!</v>
      </c>
      <c r="BD29" s="1955" t="e">
        <f ca="1">BE27-AT27</f>
        <v>#REF!</v>
      </c>
      <c r="BE29" s="1956"/>
      <c r="BF29" s="1957"/>
      <c r="BG29" s="286">
        <f ca="1">BG28-BG27</f>
        <v>0</v>
      </c>
      <c r="BH29" s="287"/>
      <c r="BI29" s="288" t="e">
        <f ca="1">BI28-BI27</f>
        <v>#REF!</v>
      </c>
      <c r="BJ29" s="289" t="e">
        <f ca="1">BJ28-BJ27</f>
        <v>#REF!</v>
      </c>
      <c r="BK29" s="1955" t="e">
        <f ca="1">BL27-BE27</f>
        <v>#REF!</v>
      </c>
      <c r="BL29" s="1956"/>
      <c r="BM29" s="1957"/>
      <c r="BN29" s="286">
        <f ca="1">BN28-BN27</f>
        <v>0</v>
      </c>
      <c r="BO29" s="287"/>
      <c r="BP29" s="288" t="e">
        <f ca="1">BP28-BP27</f>
        <v>#REF!</v>
      </c>
      <c r="BQ29" s="289" t="e">
        <f ca="1">BQ28-BQ27</f>
        <v>#REF!</v>
      </c>
      <c r="BR29" s="1955" t="e">
        <f ca="1">BS27-BL27</f>
        <v>#REF!</v>
      </c>
      <c r="BS29" s="1956"/>
      <c r="BT29" s="1957"/>
      <c r="BU29" s="333"/>
      <c r="BV29" s="768" t="s">
        <v>271</v>
      </c>
      <c r="BW29" s="286">
        <f ca="1">BW28-BW27</f>
        <v>0</v>
      </c>
      <c r="BX29" s="287"/>
      <c r="BY29" s="288" t="e">
        <f ca="1">BY28-BY27</f>
        <v>#REF!</v>
      </c>
      <c r="BZ29" s="289" t="e">
        <f ca="1">BZ28-BZ27</f>
        <v>#REF!</v>
      </c>
      <c r="CA29" s="1955" t="e">
        <f ca="1">CB27-BS27</f>
        <v>#REF!</v>
      </c>
      <c r="CB29" s="1956"/>
      <c r="CC29" s="1957"/>
      <c r="CD29" s="286">
        <f ca="1">CD28-CD27</f>
        <v>0</v>
      </c>
      <c r="CE29" s="287"/>
      <c r="CF29" s="288" t="e">
        <f ca="1">CF28-CF27</f>
        <v>#REF!</v>
      </c>
      <c r="CG29" s="289" t="e">
        <f ca="1">CG28-CG27</f>
        <v>#REF!</v>
      </c>
      <c r="CH29" s="1955" t="e">
        <f ca="1">CI27-CB27</f>
        <v>#REF!</v>
      </c>
      <c r="CI29" s="1956"/>
      <c r="CJ29" s="1957"/>
      <c r="CK29" s="286">
        <f ca="1">CK28-CK27</f>
        <v>0</v>
      </c>
      <c r="CL29" s="287"/>
      <c r="CM29" s="288" t="e">
        <f ca="1">CM28-CM27</f>
        <v>#REF!</v>
      </c>
      <c r="CN29" s="289" t="e">
        <f ca="1">CN28-CN27</f>
        <v>#REF!</v>
      </c>
      <c r="CO29" s="1955" t="e">
        <f ca="1">CP27-CI27</f>
        <v>#REF!</v>
      </c>
      <c r="CP29" s="1956"/>
      <c r="CQ29" s="1957"/>
      <c r="CR29" s="333"/>
      <c r="CS29" s="768" t="s">
        <v>271</v>
      </c>
      <c r="CT29" s="333"/>
      <c r="CU29" s="768" t="s">
        <v>271</v>
      </c>
      <c r="CV29" s="334"/>
      <c r="CW29" s="768" t="s">
        <v>271</v>
      </c>
      <c r="CX29" s="240"/>
    </row>
    <row r="30" spans="1:102" ht="16.5" x14ac:dyDescent="0.15">
      <c r="A30" s="433"/>
      <c r="B30" s="1965" t="s">
        <v>49</v>
      </c>
      <c r="C30" s="276" t="s">
        <v>32</v>
      </c>
      <c r="D30" s="290">
        <f ca="1">D27</f>
        <v>10</v>
      </c>
      <c r="E30" s="762" t="e">
        <f ca="1">IF(F103&lt;&gt;0,ROUNDDOWN(G103/F103,4),"")</f>
        <v>#REF!</v>
      </c>
      <c r="F30" s="291" t="e">
        <f ca="1">F27</f>
        <v>#REF!</v>
      </c>
      <c r="G30" s="292" t="e">
        <f ca="1">G27</f>
        <v>#REF!</v>
      </c>
      <c r="H30" s="1958" t="s">
        <v>50</v>
      </c>
      <c r="I30" s="1960">
        <f ca="1">IF(D30&lt;&gt;0,ROUNDDOWN(D31/D30,4),0)</f>
        <v>1</v>
      </c>
      <c r="J30" s="1961"/>
      <c r="K30" s="290">
        <f ca="1">K27+D30</f>
        <v>20</v>
      </c>
      <c r="L30" s="762" t="e">
        <f ca="1">IF(M103&lt;&gt;0,ROUNDDOWN(N103/M103,4),"")</f>
        <v>#REF!</v>
      </c>
      <c r="M30" s="291" t="e">
        <f ca="1">M27+F30</f>
        <v>#REF!</v>
      </c>
      <c r="N30" s="292" t="e">
        <f ca="1">N27+G30</f>
        <v>#REF!</v>
      </c>
      <c r="O30" s="1958" t="s">
        <v>50</v>
      </c>
      <c r="P30" s="1960">
        <f ca="1">IF(K30&lt;&gt;0,ROUNDDOWN(K31/K30,4),0)</f>
        <v>1</v>
      </c>
      <c r="Q30" s="1961"/>
      <c r="R30" s="290">
        <f ca="1">R27+K30</f>
        <v>30</v>
      </c>
      <c r="S30" s="762" t="e">
        <f ca="1">IF(T103&lt;&gt;0,ROUNDDOWN(U103/T103,4),"")</f>
        <v>#REF!</v>
      </c>
      <c r="T30" s="291" t="e">
        <f ca="1">T27+M30</f>
        <v>#REF!</v>
      </c>
      <c r="U30" s="292" t="e">
        <f ca="1">U27+N30</f>
        <v>#REF!</v>
      </c>
      <c r="V30" s="1958" t="s">
        <v>50</v>
      </c>
      <c r="W30" s="1960">
        <f ca="1">IF(R30&lt;&gt;0,ROUNDDOWN(R31/R30,4),0)</f>
        <v>1</v>
      </c>
      <c r="X30" s="1961"/>
      <c r="Y30" s="1949" t="s">
        <v>147</v>
      </c>
      <c r="Z30" s="1950"/>
      <c r="AA30" s="330">
        <f ca="1">AA27+R30</f>
        <v>40</v>
      </c>
      <c r="AB30" s="762" t="e">
        <f ca="1">IF(AC103&lt;&gt;0,ROUNDDOWN(AD103/AC103,4),"")</f>
        <v>#REF!</v>
      </c>
      <c r="AC30" s="291" t="e">
        <f ca="1">AC27+T30</f>
        <v>#REF!</v>
      </c>
      <c r="AD30" s="292" t="e">
        <f ca="1">AD27+U30</f>
        <v>#REF!</v>
      </c>
      <c r="AE30" s="1958" t="s">
        <v>50</v>
      </c>
      <c r="AF30" s="1960">
        <f ca="1">IF(AA30&lt;&gt;0,ROUNDDOWN(AA31/AA30,4),0)</f>
        <v>1</v>
      </c>
      <c r="AG30" s="1961"/>
      <c r="AH30" s="290">
        <f ca="1">AH27+AA30</f>
        <v>50</v>
      </c>
      <c r="AI30" s="762" t="e">
        <f ca="1">IF(AJ103&lt;&gt;0,ROUNDDOWN(AK103/AJ103,4),"")</f>
        <v>#REF!</v>
      </c>
      <c r="AJ30" s="291" t="e">
        <f ca="1">AJ27+AC30</f>
        <v>#REF!</v>
      </c>
      <c r="AK30" s="292" t="e">
        <f ca="1">AK27+AD30</f>
        <v>#REF!</v>
      </c>
      <c r="AL30" s="1958" t="s">
        <v>50</v>
      </c>
      <c r="AM30" s="1960">
        <f ca="1">IF(AH30&lt;&gt;0,ROUNDDOWN(AH31/AH30,4),0)</f>
        <v>1</v>
      </c>
      <c r="AN30" s="1961"/>
      <c r="AO30" s="290">
        <f ca="1">AO27+AH30</f>
        <v>60</v>
      </c>
      <c r="AP30" s="762" t="e">
        <f ca="1">IF(AQ103&lt;&gt;0,ROUNDDOWN(AR103/AQ103,4),"")</f>
        <v>#REF!</v>
      </c>
      <c r="AQ30" s="291" t="e">
        <f ca="1">AQ27+AJ30</f>
        <v>#REF!</v>
      </c>
      <c r="AR30" s="292" t="e">
        <f ca="1">AR27+AK30</f>
        <v>#REF!</v>
      </c>
      <c r="AS30" s="1958" t="s">
        <v>50</v>
      </c>
      <c r="AT30" s="1960">
        <f ca="1">IF(AO30&lt;&gt;0,ROUNDDOWN(AO31/AO30,4),0)</f>
        <v>1</v>
      </c>
      <c r="AU30" s="1961"/>
      <c r="AV30" s="1949" t="s">
        <v>147</v>
      </c>
      <c r="AW30" s="1950"/>
      <c r="AX30" s="1949" t="s">
        <v>147</v>
      </c>
      <c r="AY30" s="1950"/>
      <c r="AZ30" s="290">
        <f ca="1">AZ27+AO30</f>
        <v>70</v>
      </c>
      <c r="BA30" s="762" t="e">
        <f ca="1">IF(BB103&lt;&gt;0,ROUNDDOWN(BC103/BB103,4),"")</f>
        <v>#REF!</v>
      </c>
      <c r="BB30" s="291" t="e">
        <f ca="1">BB27+AQ30</f>
        <v>#REF!</v>
      </c>
      <c r="BC30" s="292" t="e">
        <f ca="1">BC27+AR30</f>
        <v>#REF!</v>
      </c>
      <c r="BD30" s="1958" t="s">
        <v>50</v>
      </c>
      <c r="BE30" s="1960">
        <f ca="1">IF(AZ30&lt;&gt;0,ROUNDDOWN(AZ31/AZ30,4),0)</f>
        <v>1</v>
      </c>
      <c r="BF30" s="1961"/>
      <c r="BG30" s="290">
        <f ca="1">BG27+AZ30</f>
        <v>80</v>
      </c>
      <c r="BH30" s="762" t="e">
        <f ca="1">IF(BI103&lt;&gt;0,ROUNDDOWN(BJ103/BI103,4),"")</f>
        <v>#REF!</v>
      </c>
      <c r="BI30" s="291" t="e">
        <f ca="1">BI27+BB30</f>
        <v>#REF!</v>
      </c>
      <c r="BJ30" s="292" t="e">
        <f ca="1">BJ27+BC30</f>
        <v>#REF!</v>
      </c>
      <c r="BK30" s="1958" t="s">
        <v>50</v>
      </c>
      <c r="BL30" s="1960">
        <f ca="1">IF(BG30&lt;&gt;0,ROUNDDOWN(BG31/BG30,4),0)</f>
        <v>1</v>
      </c>
      <c r="BM30" s="1961"/>
      <c r="BN30" s="290">
        <f ca="1">BN27+BG30</f>
        <v>90</v>
      </c>
      <c r="BO30" s="762" t="e">
        <f ca="1">IF(BP103&lt;&gt;0,ROUNDDOWN(BQ103/BP103,4),"")</f>
        <v>#REF!</v>
      </c>
      <c r="BP30" s="291" t="e">
        <f ca="1">BP27+BI30</f>
        <v>#REF!</v>
      </c>
      <c r="BQ30" s="292" t="e">
        <f ca="1">BQ27+BJ30</f>
        <v>#REF!</v>
      </c>
      <c r="BR30" s="1958" t="s">
        <v>50</v>
      </c>
      <c r="BS30" s="1960">
        <f ca="1">IF(BN30&lt;&gt;0,ROUNDDOWN(BN31/BN30,4),0)</f>
        <v>1</v>
      </c>
      <c r="BT30" s="1961"/>
      <c r="BU30" s="1949" t="s">
        <v>147</v>
      </c>
      <c r="BV30" s="1950"/>
      <c r="BW30" s="290">
        <f ca="1">BW27+BN30</f>
        <v>100</v>
      </c>
      <c r="BX30" s="762" t="e">
        <f ca="1">IF(BY103&lt;&gt;0,ROUNDDOWN(BZ103/BY103,4),"")</f>
        <v>#REF!</v>
      </c>
      <c r="BY30" s="291" t="e">
        <f ca="1">BY27+BP30</f>
        <v>#REF!</v>
      </c>
      <c r="BZ30" s="292" t="e">
        <f ca="1">BZ27+BQ30</f>
        <v>#REF!</v>
      </c>
      <c r="CA30" s="1958" t="s">
        <v>50</v>
      </c>
      <c r="CB30" s="1960">
        <f ca="1">IF(BW30&lt;&gt;0,ROUNDDOWN(BW31/BW30,4),0)</f>
        <v>1</v>
      </c>
      <c r="CC30" s="1961"/>
      <c r="CD30" s="290">
        <f ca="1">CD27+BW30</f>
        <v>110</v>
      </c>
      <c r="CE30" s="762" t="e">
        <f ca="1">IF(CF103&lt;&gt;0,ROUNDDOWN(CG103/CF103,4),"")</f>
        <v>#REF!</v>
      </c>
      <c r="CF30" s="291" t="e">
        <f ca="1">CF27+BY30</f>
        <v>#REF!</v>
      </c>
      <c r="CG30" s="292" t="e">
        <f ca="1">CG27+BZ30</f>
        <v>#REF!</v>
      </c>
      <c r="CH30" s="1958" t="s">
        <v>50</v>
      </c>
      <c r="CI30" s="1960">
        <f ca="1">IF(CD30&lt;&gt;0,ROUNDDOWN(CD31/CD30,4),0)</f>
        <v>1</v>
      </c>
      <c r="CJ30" s="1961"/>
      <c r="CK30" s="290">
        <f ca="1">CK27+CD30</f>
        <v>120</v>
      </c>
      <c r="CL30" s="762" t="e">
        <f ca="1">IF(CM103&lt;&gt;0,ROUNDDOWN(CN103/CM103,4),"")</f>
        <v>#REF!</v>
      </c>
      <c r="CM30" s="291" t="e">
        <f ca="1">CM27+CF30</f>
        <v>#REF!</v>
      </c>
      <c r="CN30" s="292" t="e">
        <f ca="1">CN27+CG30</f>
        <v>#REF!</v>
      </c>
      <c r="CO30" s="1958" t="s">
        <v>50</v>
      </c>
      <c r="CP30" s="1960">
        <f ca="1">IF(CK30&lt;&gt;0,ROUNDDOWN(CK31/CK30,4),0)</f>
        <v>1</v>
      </c>
      <c r="CQ30" s="1961"/>
      <c r="CR30" s="1949" t="s">
        <v>147</v>
      </c>
      <c r="CS30" s="1950"/>
      <c r="CT30" s="1949" t="s">
        <v>147</v>
      </c>
      <c r="CU30" s="1950"/>
      <c r="CV30" s="1945" t="s">
        <v>147</v>
      </c>
      <c r="CW30" s="1946"/>
      <c r="CX30" s="240"/>
    </row>
    <row r="31" spans="1:102" ht="16.5" x14ac:dyDescent="0.15">
      <c r="A31" s="433"/>
      <c r="B31" s="1966"/>
      <c r="C31" s="281" t="s">
        <v>43</v>
      </c>
      <c r="D31" s="282">
        <f ca="1">D28</f>
        <v>10</v>
      </c>
      <c r="E31" s="762" t="e">
        <f ca="1">IF(F104&lt;&gt;0,ROUNDDOWN(G104/F104,4),"")</f>
        <v>#REF!</v>
      </c>
      <c r="F31" s="283" t="e">
        <f ca="1">F28</f>
        <v>#REF!</v>
      </c>
      <c r="G31" s="284" t="e">
        <f ca="1">G28</f>
        <v>#REF!</v>
      </c>
      <c r="H31" s="1959"/>
      <c r="I31" s="1962"/>
      <c r="J31" s="1963"/>
      <c r="K31" s="282">
        <f ca="1">K28+D31</f>
        <v>20</v>
      </c>
      <c r="L31" s="762" t="e">
        <f ca="1">IF(M104&lt;&gt;0,ROUNDDOWN(N104/M104,4),"")</f>
        <v>#REF!</v>
      </c>
      <c r="M31" s="283" t="e">
        <f ca="1">M28+F31</f>
        <v>#REF!</v>
      </c>
      <c r="N31" s="284" t="e">
        <f ca="1">N28+G31</f>
        <v>#REF!</v>
      </c>
      <c r="O31" s="1959"/>
      <c r="P31" s="1962"/>
      <c r="Q31" s="1963"/>
      <c r="R31" s="282">
        <f ca="1">R28+K31</f>
        <v>30</v>
      </c>
      <c r="S31" s="762" t="e">
        <f ca="1">IF(T104&lt;&gt;0,ROUNDDOWN(U104/T104,4),"")</f>
        <v>#REF!</v>
      </c>
      <c r="T31" s="283" t="e">
        <f ca="1">T28+M31</f>
        <v>#REF!</v>
      </c>
      <c r="U31" s="284" t="e">
        <f ca="1">U28+N31</f>
        <v>#REF!</v>
      </c>
      <c r="V31" s="1959"/>
      <c r="W31" s="1962"/>
      <c r="X31" s="1963"/>
      <c r="Y31" s="321" t="s">
        <v>145</v>
      </c>
      <c r="Z31" s="770" t="e">
        <f ca="1">SUMIF(D$26:X$26,Y11,D100:X100)</f>
        <v>#REF!</v>
      </c>
      <c r="AA31" s="328">
        <f ca="1">AA28+R31</f>
        <v>40</v>
      </c>
      <c r="AB31" s="762" t="e">
        <f ca="1">IF(AC104&lt;&gt;0,ROUNDDOWN(AD104/AC104,4),"")</f>
        <v>#REF!</v>
      </c>
      <c r="AC31" s="283" t="e">
        <f ca="1">AC28+T31</f>
        <v>#REF!</v>
      </c>
      <c r="AD31" s="284" t="e">
        <f ca="1">AD28+U31</f>
        <v>#REF!</v>
      </c>
      <c r="AE31" s="1959"/>
      <c r="AF31" s="1962"/>
      <c r="AG31" s="1963"/>
      <c r="AH31" s="282">
        <f ca="1">AH28+AA31</f>
        <v>50</v>
      </c>
      <c r="AI31" s="762" t="e">
        <f ca="1">IF(AJ104&lt;&gt;0,ROUNDDOWN(AK104/AJ104,4),"")</f>
        <v>#REF!</v>
      </c>
      <c r="AJ31" s="283" t="e">
        <f ca="1">AJ28+AC31</f>
        <v>#REF!</v>
      </c>
      <c r="AK31" s="284" t="e">
        <f ca="1">AK28+AD31</f>
        <v>#REF!</v>
      </c>
      <c r="AL31" s="1959"/>
      <c r="AM31" s="1962"/>
      <c r="AN31" s="1963"/>
      <c r="AO31" s="282">
        <f ca="1">AO28+AH31</f>
        <v>60</v>
      </c>
      <c r="AP31" s="762" t="e">
        <f ca="1">IF(AQ104&lt;&gt;0,ROUNDDOWN(AR104/AQ104,4),"")</f>
        <v>#REF!</v>
      </c>
      <c r="AQ31" s="283" t="e">
        <f ca="1">AQ28+AJ31</f>
        <v>#REF!</v>
      </c>
      <c r="AR31" s="284" t="e">
        <f ca="1">AR28+AK31</f>
        <v>#REF!</v>
      </c>
      <c r="AS31" s="1959"/>
      <c r="AT31" s="1962"/>
      <c r="AU31" s="1963"/>
      <c r="AV31" s="321" t="s">
        <v>145</v>
      </c>
      <c r="AW31" s="770" t="e">
        <f ca="1">SUMIF(AA$26:AU$26,AV11,AA100:AU100)</f>
        <v>#REF!</v>
      </c>
      <c r="AX31" s="321" t="s">
        <v>145</v>
      </c>
      <c r="AY31" s="342" t="e">
        <f ca="1">Z31+AW31</f>
        <v>#REF!</v>
      </c>
      <c r="AZ31" s="282">
        <f ca="1">AZ28+AO31</f>
        <v>70</v>
      </c>
      <c r="BA31" s="762" t="e">
        <f ca="1">IF(BB104&lt;&gt;0,ROUNDDOWN(BC104/BB104,4),"")</f>
        <v>#REF!</v>
      </c>
      <c r="BB31" s="283" t="e">
        <f ca="1">BB28+AQ31</f>
        <v>#REF!</v>
      </c>
      <c r="BC31" s="284" t="e">
        <f ca="1">BC28+AR31</f>
        <v>#REF!</v>
      </c>
      <c r="BD31" s="1959"/>
      <c r="BE31" s="1962"/>
      <c r="BF31" s="1963"/>
      <c r="BG31" s="282">
        <f ca="1">BG28+AZ31</f>
        <v>80</v>
      </c>
      <c r="BH31" s="762" t="e">
        <f ca="1">IF(BI104&lt;&gt;0,ROUNDDOWN(BJ104/BI104,4),"")</f>
        <v>#REF!</v>
      </c>
      <c r="BI31" s="283" t="e">
        <f ca="1">BI28+BB31</f>
        <v>#REF!</v>
      </c>
      <c r="BJ31" s="284" t="e">
        <f ca="1">BJ28+BC31</f>
        <v>#REF!</v>
      </c>
      <c r="BK31" s="1959"/>
      <c r="BL31" s="1962"/>
      <c r="BM31" s="1963"/>
      <c r="BN31" s="282">
        <f ca="1">BN28+BG31</f>
        <v>90</v>
      </c>
      <c r="BO31" s="762" t="e">
        <f ca="1">IF(BP104&lt;&gt;0,ROUNDDOWN(BQ104/BP104,4),"")</f>
        <v>#REF!</v>
      </c>
      <c r="BP31" s="283" t="e">
        <f ca="1">BP28+BI31</f>
        <v>#REF!</v>
      </c>
      <c r="BQ31" s="284" t="e">
        <f ca="1">BQ28+BJ31</f>
        <v>#REF!</v>
      </c>
      <c r="BR31" s="1959"/>
      <c r="BS31" s="1962"/>
      <c r="BT31" s="1963"/>
      <c r="BU31" s="321" t="s">
        <v>145</v>
      </c>
      <c r="BV31" s="770" t="e">
        <f ca="1">SUMIF(AZ$26:BT$26,BU11,AZ100:BT100)</f>
        <v>#REF!</v>
      </c>
      <c r="BW31" s="282">
        <f ca="1">BW28+BN31</f>
        <v>100</v>
      </c>
      <c r="BX31" s="762" t="e">
        <f ca="1">IF(BY104&lt;&gt;0,ROUNDDOWN(BZ104/BY104,4),"")</f>
        <v>#REF!</v>
      </c>
      <c r="BY31" s="283" t="e">
        <f ca="1">BY28+BP31</f>
        <v>#REF!</v>
      </c>
      <c r="BZ31" s="284" t="e">
        <f ca="1">BZ28+BQ31</f>
        <v>#REF!</v>
      </c>
      <c r="CA31" s="1959"/>
      <c r="CB31" s="1962"/>
      <c r="CC31" s="1963"/>
      <c r="CD31" s="282">
        <f ca="1">CD28+BW31</f>
        <v>110</v>
      </c>
      <c r="CE31" s="762" t="e">
        <f ca="1">IF(CF104&lt;&gt;0,ROUNDDOWN(CG104/CF104,4),"")</f>
        <v>#REF!</v>
      </c>
      <c r="CF31" s="283" t="e">
        <f ca="1">CF28+BY31</f>
        <v>#REF!</v>
      </c>
      <c r="CG31" s="284" t="e">
        <f ca="1">CG28+BZ31</f>
        <v>#REF!</v>
      </c>
      <c r="CH31" s="1959"/>
      <c r="CI31" s="1962"/>
      <c r="CJ31" s="1963"/>
      <c r="CK31" s="282">
        <f ca="1">CK28+CD31</f>
        <v>120</v>
      </c>
      <c r="CL31" s="762" t="e">
        <f ca="1">IF(CM104&lt;&gt;0,ROUNDDOWN(CN104/CM104,4),"")</f>
        <v>#REF!</v>
      </c>
      <c r="CM31" s="283" t="e">
        <f ca="1">CM28+CF31</f>
        <v>#REF!</v>
      </c>
      <c r="CN31" s="284" t="e">
        <f ca="1">CN28+CG31</f>
        <v>#REF!</v>
      </c>
      <c r="CO31" s="1959"/>
      <c r="CP31" s="1962"/>
      <c r="CQ31" s="1963"/>
      <c r="CR31" s="321" t="s">
        <v>145</v>
      </c>
      <c r="CS31" s="770" t="e">
        <f ca="1">SUMIF(BW$26:CQ$26,CR11,BW100:CQ100)</f>
        <v>#REF!</v>
      </c>
      <c r="CT31" s="321" t="s">
        <v>145</v>
      </c>
      <c r="CU31" s="342" t="e">
        <f ca="1">BV31+CS31</f>
        <v>#REF!</v>
      </c>
      <c r="CV31" s="321" t="s">
        <v>145</v>
      </c>
      <c r="CW31" s="342" t="e">
        <f ca="1">AY31+CU31</f>
        <v>#REF!</v>
      </c>
      <c r="CX31" s="240"/>
    </row>
    <row r="32" spans="1:102" ht="16.5" x14ac:dyDescent="0.15">
      <c r="A32" s="433"/>
      <c r="B32" s="1967"/>
      <c r="C32" s="285" t="s">
        <v>48</v>
      </c>
      <c r="D32" s="286">
        <f ca="1">D31-D30</f>
        <v>0</v>
      </c>
      <c r="E32" s="287"/>
      <c r="F32" s="288" t="e">
        <f ca="1">F31-F30</f>
        <v>#REF!</v>
      </c>
      <c r="G32" s="289" t="e">
        <f ca="1">G31-G30</f>
        <v>#REF!</v>
      </c>
      <c r="H32" s="1974"/>
      <c r="I32" s="1975"/>
      <c r="J32" s="1976"/>
      <c r="K32" s="286">
        <f ca="1">K31-K30</f>
        <v>0</v>
      </c>
      <c r="L32" s="287"/>
      <c r="M32" s="288" t="e">
        <f ca="1">M31-M30</f>
        <v>#REF!</v>
      </c>
      <c r="N32" s="289" t="e">
        <f ca="1">N31-N30</f>
        <v>#REF!</v>
      </c>
      <c r="O32" s="1955">
        <f ca="1">P30-I30</f>
        <v>0</v>
      </c>
      <c r="P32" s="1956"/>
      <c r="Q32" s="1957"/>
      <c r="R32" s="286">
        <f ca="1">R31-R30</f>
        <v>0</v>
      </c>
      <c r="S32" s="287"/>
      <c r="T32" s="288" t="e">
        <f ca="1">T31-T30</f>
        <v>#REF!</v>
      </c>
      <c r="U32" s="289" t="e">
        <f ca="1">U31-U30</f>
        <v>#REF!</v>
      </c>
      <c r="V32" s="1955">
        <f ca="1">W30-P30</f>
        <v>0</v>
      </c>
      <c r="W32" s="1956"/>
      <c r="X32" s="1957"/>
      <c r="Y32" s="323" t="s">
        <v>146</v>
      </c>
      <c r="Z32" s="769" t="e">
        <f ca="1">SUMIF(D$26:X$26,Y11,D101:X101)</f>
        <v>#REF!</v>
      </c>
      <c r="AA32" s="329">
        <f ca="1">AA31-AA30</f>
        <v>0</v>
      </c>
      <c r="AB32" s="287"/>
      <c r="AC32" s="288" t="e">
        <f ca="1">AC31-AC30</f>
        <v>#REF!</v>
      </c>
      <c r="AD32" s="289" t="e">
        <f ca="1">AD31-AD30</f>
        <v>#REF!</v>
      </c>
      <c r="AE32" s="1955">
        <f ca="1">AF30-W30</f>
        <v>0</v>
      </c>
      <c r="AF32" s="1956"/>
      <c r="AG32" s="1957"/>
      <c r="AH32" s="286">
        <f ca="1">AH31-AH30</f>
        <v>0</v>
      </c>
      <c r="AI32" s="287"/>
      <c r="AJ32" s="288" t="e">
        <f ca="1">AJ31-AJ30</f>
        <v>#REF!</v>
      </c>
      <c r="AK32" s="289" t="e">
        <f ca="1">AK31-AK30</f>
        <v>#REF!</v>
      </c>
      <c r="AL32" s="1955">
        <f ca="1">AM30-AF30</f>
        <v>0</v>
      </c>
      <c r="AM32" s="1956"/>
      <c r="AN32" s="1957"/>
      <c r="AO32" s="286">
        <f ca="1">AO31-AO30</f>
        <v>0</v>
      </c>
      <c r="AP32" s="287"/>
      <c r="AQ32" s="288" t="e">
        <f ca="1">AQ31-AQ30</f>
        <v>#REF!</v>
      </c>
      <c r="AR32" s="289" t="e">
        <f ca="1">AR31-AR30</f>
        <v>#REF!</v>
      </c>
      <c r="AS32" s="1955">
        <f ca="1">AT30-AM30</f>
        <v>0</v>
      </c>
      <c r="AT32" s="1956"/>
      <c r="AU32" s="1957"/>
      <c r="AV32" s="323" t="s">
        <v>146</v>
      </c>
      <c r="AW32" s="769" t="e">
        <f ca="1">SUMIF(AA$26:AU$26,AV11,AA101:AU101)</f>
        <v>#REF!</v>
      </c>
      <c r="AX32" s="323" t="s">
        <v>146</v>
      </c>
      <c r="AY32" s="771" t="e">
        <f ca="1">Z32+AW32</f>
        <v>#REF!</v>
      </c>
      <c r="AZ32" s="286">
        <f ca="1">AZ31-AZ30</f>
        <v>0</v>
      </c>
      <c r="BA32" s="287"/>
      <c r="BB32" s="288" t="e">
        <f ca="1">BB31-BB30</f>
        <v>#REF!</v>
      </c>
      <c r="BC32" s="289" t="e">
        <f ca="1">BC31-BC30</f>
        <v>#REF!</v>
      </c>
      <c r="BD32" s="1955">
        <f ca="1">BE30-AT30</f>
        <v>0</v>
      </c>
      <c r="BE32" s="1956"/>
      <c r="BF32" s="1957"/>
      <c r="BG32" s="286">
        <f ca="1">BG31-BG30</f>
        <v>0</v>
      </c>
      <c r="BH32" s="287"/>
      <c r="BI32" s="288" t="e">
        <f ca="1">BI31-BI30</f>
        <v>#REF!</v>
      </c>
      <c r="BJ32" s="289" t="e">
        <f ca="1">BJ31-BJ30</f>
        <v>#REF!</v>
      </c>
      <c r="BK32" s="1955">
        <f ca="1">BL30-BE30</f>
        <v>0</v>
      </c>
      <c r="BL32" s="1956"/>
      <c r="BM32" s="1957"/>
      <c r="BN32" s="286">
        <f ca="1">BN31-BN30</f>
        <v>0</v>
      </c>
      <c r="BO32" s="287"/>
      <c r="BP32" s="288" t="e">
        <f ca="1">BP31-BP30</f>
        <v>#REF!</v>
      </c>
      <c r="BQ32" s="289" t="e">
        <f ca="1">BQ31-BQ30</f>
        <v>#REF!</v>
      </c>
      <c r="BR32" s="1955">
        <f ca="1">BS30-BL30</f>
        <v>0</v>
      </c>
      <c r="BS32" s="1956"/>
      <c r="BT32" s="1957"/>
      <c r="BU32" s="323" t="s">
        <v>146</v>
      </c>
      <c r="BV32" s="769" t="e">
        <f ca="1">SUMIF(AZ$26:BT$26,BU11,AZ101:BT101)</f>
        <v>#REF!</v>
      </c>
      <c r="BW32" s="286">
        <f ca="1">BW31-BW30</f>
        <v>0</v>
      </c>
      <c r="BX32" s="287"/>
      <c r="BY32" s="288" t="e">
        <f ca="1">BY31-BY30</f>
        <v>#REF!</v>
      </c>
      <c r="BZ32" s="289" t="e">
        <f ca="1">BZ31-BZ30</f>
        <v>#REF!</v>
      </c>
      <c r="CA32" s="1955">
        <f ca="1">CB30-BS30</f>
        <v>0</v>
      </c>
      <c r="CB32" s="1956"/>
      <c r="CC32" s="1957"/>
      <c r="CD32" s="286">
        <f ca="1">CD31-CD30</f>
        <v>0</v>
      </c>
      <c r="CE32" s="287"/>
      <c r="CF32" s="288" t="e">
        <f ca="1">CF31-CF30</f>
        <v>#REF!</v>
      </c>
      <c r="CG32" s="289" t="e">
        <f ca="1">CG31-CG30</f>
        <v>#REF!</v>
      </c>
      <c r="CH32" s="1955">
        <f ca="1">CI30-CB30</f>
        <v>0</v>
      </c>
      <c r="CI32" s="1956"/>
      <c r="CJ32" s="1957"/>
      <c r="CK32" s="286">
        <f ca="1">CK31-CK30</f>
        <v>0</v>
      </c>
      <c r="CL32" s="287"/>
      <c r="CM32" s="288" t="e">
        <f ca="1">CM31-CM30</f>
        <v>#REF!</v>
      </c>
      <c r="CN32" s="289" t="e">
        <f ca="1">CN31-CN30</f>
        <v>#REF!</v>
      </c>
      <c r="CO32" s="1955">
        <f ca="1">CP30-CI30</f>
        <v>0</v>
      </c>
      <c r="CP32" s="1956"/>
      <c r="CQ32" s="1957"/>
      <c r="CR32" s="323" t="s">
        <v>146</v>
      </c>
      <c r="CS32" s="769" t="e">
        <f ca="1">SUMIF(BW$26:CQ$26,CR11,BW101:CQ101)</f>
        <v>#REF!</v>
      </c>
      <c r="CT32" s="323" t="s">
        <v>146</v>
      </c>
      <c r="CU32" s="771" t="e">
        <f ca="1">BV32+CS32</f>
        <v>#REF!</v>
      </c>
      <c r="CV32" s="323" t="s">
        <v>146</v>
      </c>
      <c r="CW32" s="771" t="e">
        <f ca="1">AY32+CU32</f>
        <v>#REF!</v>
      </c>
      <c r="CX32" s="240"/>
    </row>
    <row r="33" spans="1:102" s="785" customFormat="1" ht="12" x14ac:dyDescent="0.2">
      <c r="A33" s="772"/>
      <c r="B33" s="786"/>
      <c r="C33" s="774"/>
      <c r="D33" s="775"/>
      <c r="E33" s="774"/>
      <c r="F33" s="774"/>
      <c r="G33" s="774"/>
      <c r="H33" s="775"/>
      <c r="I33" s="774"/>
      <c r="J33" s="774"/>
      <c r="K33" s="775"/>
      <c r="L33" s="774"/>
      <c r="M33" s="774"/>
      <c r="N33" s="774"/>
      <c r="O33" s="775"/>
      <c r="P33" s="774"/>
      <c r="Q33" s="774"/>
      <c r="R33" s="775"/>
      <c r="S33" s="774"/>
      <c r="T33" s="774"/>
      <c r="U33" s="774"/>
      <c r="V33" s="775"/>
      <c r="W33" s="774"/>
      <c r="X33" s="774"/>
      <c r="Y33" s="774"/>
      <c r="Z33" s="341"/>
      <c r="AA33" s="775"/>
      <c r="AB33" s="774"/>
      <c r="AC33" s="774"/>
      <c r="AD33" s="774"/>
      <c r="AE33" s="775"/>
      <c r="AF33" s="774"/>
      <c r="AG33" s="774"/>
      <c r="AH33" s="775"/>
      <c r="AI33" s="774"/>
      <c r="AJ33" s="774"/>
      <c r="AK33" s="774"/>
      <c r="AL33" s="775"/>
      <c r="AM33" s="774"/>
      <c r="AN33" s="774"/>
      <c r="AO33" s="775"/>
      <c r="AP33" s="774"/>
      <c r="AQ33" s="774"/>
      <c r="AR33" s="774"/>
      <c r="AS33" s="775"/>
      <c r="AT33" s="774"/>
      <c r="AU33" s="774"/>
      <c r="AV33" s="774"/>
      <c r="AW33" s="341"/>
      <c r="AX33" s="774"/>
      <c r="AY33" s="341"/>
      <c r="AZ33" s="775"/>
      <c r="BA33" s="774"/>
      <c r="BB33" s="774"/>
      <c r="BC33" s="774"/>
      <c r="BD33" s="775"/>
      <c r="BE33" s="774"/>
      <c r="BF33" s="774"/>
      <c r="BG33" s="775"/>
      <c r="BH33" s="774"/>
      <c r="BI33" s="774"/>
      <c r="BJ33" s="774"/>
      <c r="BK33" s="775"/>
      <c r="BL33" s="774"/>
      <c r="BM33" s="774"/>
      <c r="BN33" s="775"/>
      <c r="BO33" s="774"/>
      <c r="BP33" s="774"/>
      <c r="BQ33" s="774"/>
      <c r="BR33" s="775"/>
      <c r="BS33" s="774"/>
      <c r="BT33" s="774"/>
      <c r="BU33" s="774"/>
      <c r="BV33" s="341"/>
      <c r="BW33" s="775"/>
      <c r="BX33" s="774"/>
      <c r="BY33" s="774"/>
      <c r="BZ33" s="774"/>
      <c r="CA33" s="775"/>
      <c r="CB33" s="774"/>
      <c r="CC33" s="774"/>
      <c r="CD33" s="775"/>
      <c r="CE33" s="774"/>
      <c r="CF33" s="774"/>
      <c r="CG33" s="774"/>
      <c r="CH33" s="775"/>
      <c r="CI33" s="774"/>
      <c r="CJ33" s="774"/>
      <c r="CK33" s="775"/>
      <c r="CL33" s="774"/>
      <c r="CM33" s="774"/>
      <c r="CN33" s="774"/>
      <c r="CO33" s="775"/>
      <c r="CP33" s="774"/>
      <c r="CQ33" s="774"/>
      <c r="CR33" s="774"/>
      <c r="CS33" s="341"/>
      <c r="CT33" s="774"/>
      <c r="CU33" s="341"/>
      <c r="CV33" s="774"/>
      <c r="CW33" s="341"/>
      <c r="CX33" s="774"/>
    </row>
    <row r="34" spans="1:102" hidden="1" outlineLevel="1" x14ac:dyDescent="0.15">
      <c r="A34" s="433"/>
      <c r="B34" s="293"/>
      <c r="C34" s="294"/>
      <c r="D34" s="1970" t="s">
        <v>51</v>
      </c>
      <c r="E34" s="1970"/>
      <c r="F34" s="1970"/>
      <c r="G34" s="1970"/>
      <c r="H34" s="1970"/>
      <c r="I34" s="1970"/>
      <c r="J34" s="1971"/>
      <c r="K34" s="243"/>
      <c r="L34" s="1996" t="s">
        <v>23</v>
      </c>
      <c r="M34" s="1996"/>
      <c r="N34" s="2007">
        <f>_xlfn.XLOOKUP($A$1,'214737'!$H:$H,'214737'!$P:$P,"",0)</f>
        <v>0</v>
      </c>
      <c r="O34" s="2007"/>
      <c r="P34" s="240"/>
      <c r="Q34" s="1996" t="s">
        <v>24</v>
      </c>
      <c r="R34" s="1996"/>
      <c r="S34" s="1996"/>
      <c r="T34" s="244">
        <f>_xlfn.XLOOKUP($A$1,'214737'!$H:$H,'214737'!$Q:$Q,"",0)/100</f>
        <v>0</v>
      </c>
      <c r="U34" s="245"/>
      <c r="V34" s="246"/>
      <c r="W34" s="240"/>
      <c r="X34" s="240"/>
      <c r="Y34" s="240"/>
      <c r="Z34" s="341"/>
      <c r="AA34" s="1970" t="s">
        <v>51</v>
      </c>
      <c r="AB34" s="1970"/>
      <c r="AC34" s="1970"/>
      <c r="AD34" s="1970"/>
      <c r="AE34" s="1970"/>
      <c r="AF34" s="1970"/>
      <c r="AG34" s="1971"/>
      <c r="AH34" s="243"/>
      <c r="AI34" s="1996" t="s">
        <v>23</v>
      </c>
      <c r="AJ34" s="1996"/>
      <c r="AK34" s="2007">
        <f>_xlfn.XLOOKUP($A$1,'214737'!$H:$H,'214737'!$P:$P,"",0)</f>
        <v>0</v>
      </c>
      <c r="AL34" s="2007"/>
      <c r="AM34" s="240"/>
      <c r="AN34" s="1996" t="s">
        <v>24</v>
      </c>
      <c r="AO34" s="1996"/>
      <c r="AP34" s="1996"/>
      <c r="AQ34" s="244">
        <f>_xlfn.XLOOKUP($A$1,'214737'!$H:$H,'214737'!$Q:$Q,"",0)/100</f>
        <v>0</v>
      </c>
      <c r="AR34" s="245"/>
      <c r="AS34" s="246"/>
      <c r="AT34" s="240"/>
      <c r="AU34" s="240"/>
      <c r="AV34" s="240"/>
      <c r="AW34" s="341"/>
      <c r="AX34" s="240"/>
      <c r="AY34" s="341"/>
      <c r="AZ34" s="1970" t="s">
        <v>51</v>
      </c>
      <c r="BA34" s="1970"/>
      <c r="BB34" s="1970"/>
      <c r="BC34" s="1970"/>
      <c r="BD34" s="1970"/>
      <c r="BE34" s="1970"/>
      <c r="BF34" s="1971"/>
      <c r="BG34" s="243"/>
      <c r="BH34" s="1996" t="s">
        <v>23</v>
      </c>
      <c r="BI34" s="1996"/>
      <c r="BJ34" s="2007">
        <f>_xlfn.XLOOKUP($A$1,'214737'!$H:$H,'214737'!$P:$P,"",0)</f>
        <v>0</v>
      </c>
      <c r="BK34" s="2007"/>
      <c r="BL34" s="240"/>
      <c r="BM34" s="1996" t="s">
        <v>24</v>
      </c>
      <c r="BN34" s="1996"/>
      <c r="BO34" s="1996"/>
      <c r="BP34" s="244">
        <f>_xlfn.XLOOKUP($A$1,'214737'!$H:$H,'214737'!$Q:$Q,"",0)/100</f>
        <v>0</v>
      </c>
      <c r="BQ34" s="245"/>
      <c r="BR34" s="246"/>
      <c r="BS34" s="240"/>
      <c r="BT34" s="240"/>
      <c r="BU34" s="240"/>
      <c r="BV34" s="341"/>
      <c r="BW34" s="1970" t="s">
        <v>51</v>
      </c>
      <c r="BX34" s="1970"/>
      <c r="BY34" s="1970"/>
      <c r="BZ34" s="1970"/>
      <c r="CA34" s="1970"/>
      <c r="CB34" s="1970"/>
      <c r="CC34" s="1971"/>
      <c r="CD34" s="243"/>
      <c r="CE34" s="1996" t="s">
        <v>23</v>
      </c>
      <c r="CF34" s="1996"/>
      <c r="CG34" s="2007">
        <f>_xlfn.XLOOKUP($A$1,'214737'!$H:$H,'214737'!$P:$P,"",0)</f>
        <v>0</v>
      </c>
      <c r="CH34" s="2007"/>
      <c r="CI34" s="240"/>
      <c r="CJ34" s="1996" t="s">
        <v>24</v>
      </c>
      <c r="CK34" s="1996"/>
      <c r="CL34" s="1996"/>
      <c r="CM34" s="244">
        <f>_xlfn.XLOOKUP($A$1,'214737'!$H:$H,'214737'!$Q:$Q,"",0)/100</f>
        <v>0</v>
      </c>
      <c r="CN34" s="245"/>
      <c r="CO34" s="246"/>
      <c r="CP34" s="240"/>
      <c r="CQ34" s="240"/>
      <c r="CR34" s="240"/>
      <c r="CS34" s="341"/>
      <c r="CT34" s="240"/>
      <c r="CU34" s="341"/>
      <c r="CV34" s="240"/>
      <c r="CW34" s="341"/>
      <c r="CX34" s="240"/>
    </row>
    <row r="35" spans="1:102" s="788" customFormat="1" hidden="1" outlineLevel="1" x14ac:dyDescent="0.3">
      <c r="A35" s="787"/>
      <c r="B35" s="1989"/>
      <c r="C35" s="1991"/>
      <c r="D35" s="2002">
        <f>D$4</f>
        <v>4</v>
      </c>
      <c r="E35" s="2003"/>
      <c r="F35" s="2004"/>
      <c r="G35" s="2004"/>
      <c r="H35" s="2004"/>
      <c r="I35" s="2004"/>
      <c r="J35" s="2005"/>
      <c r="K35" s="2002">
        <f>K$4</f>
        <v>5</v>
      </c>
      <c r="L35" s="2003"/>
      <c r="M35" s="2004"/>
      <c r="N35" s="2004"/>
      <c r="O35" s="2004"/>
      <c r="P35" s="2004"/>
      <c r="Q35" s="2005"/>
      <c r="R35" s="2002">
        <f>R$4</f>
        <v>6</v>
      </c>
      <c r="S35" s="2003"/>
      <c r="T35" s="2004"/>
      <c r="U35" s="2004"/>
      <c r="V35" s="2004"/>
      <c r="W35" s="2004"/>
      <c r="X35" s="2005"/>
      <c r="Y35" s="1997" t="s">
        <v>142</v>
      </c>
      <c r="Z35" s="1997"/>
      <c r="AA35" s="2006">
        <f>AA$4</f>
        <v>7</v>
      </c>
      <c r="AB35" s="2003"/>
      <c r="AC35" s="2004"/>
      <c r="AD35" s="2004"/>
      <c r="AE35" s="2004"/>
      <c r="AF35" s="2004"/>
      <c r="AG35" s="2005"/>
      <c r="AH35" s="2002">
        <f>AH$4</f>
        <v>8</v>
      </c>
      <c r="AI35" s="2003"/>
      <c r="AJ35" s="2004"/>
      <c r="AK35" s="2004"/>
      <c r="AL35" s="2004"/>
      <c r="AM35" s="2004"/>
      <c r="AN35" s="2005"/>
      <c r="AO35" s="2002">
        <f>AO$4</f>
        <v>9</v>
      </c>
      <c r="AP35" s="2003"/>
      <c r="AQ35" s="2004"/>
      <c r="AR35" s="2004"/>
      <c r="AS35" s="2004"/>
      <c r="AT35" s="2004"/>
      <c r="AU35" s="2005"/>
      <c r="AV35" s="1997" t="s">
        <v>142</v>
      </c>
      <c r="AW35" s="1997"/>
      <c r="AX35" s="1999" t="s">
        <v>150</v>
      </c>
      <c r="AY35" s="1999"/>
      <c r="AZ35" s="2002">
        <f>AZ$4</f>
        <v>10</v>
      </c>
      <c r="BA35" s="2003"/>
      <c r="BB35" s="2004"/>
      <c r="BC35" s="2004"/>
      <c r="BD35" s="2004"/>
      <c r="BE35" s="2004"/>
      <c r="BF35" s="2005"/>
      <c r="BG35" s="2002">
        <f>BG$4</f>
        <v>11</v>
      </c>
      <c r="BH35" s="2003"/>
      <c r="BI35" s="2004"/>
      <c r="BJ35" s="2004"/>
      <c r="BK35" s="2004"/>
      <c r="BL35" s="2004"/>
      <c r="BM35" s="2005"/>
      <c r="BN35" s="2002">
        <f>BN$4</f>
        <v>12</v>
      </c>
      <c r="BO35" s="2003"/>
      <c r="BP35" s="2004"/>
      <c r="BQ35" s="2004"/>
      <c r="BR35" s="2004"/>
      <c r="BS35" s="2004"/>
      <c r="BT35" s="2005"/>
      <c r="BU35" s="1997" t="s">
        <v>142</v>
      </c>
      <c r="BV35" s="1997"/>
      <c r="BW35" s="2002">
        <f>BW$4</f>
        <v>1</v>
      </c>
      <c r="BX35" s="2003"/>
      <c r="BY35" s="2004"/>
      <c r="BZ35" s="2004"/>
      <c r="CA35" s="2004"/>
      <c r="CB35" s="2004"/>
      <c r="CC35" s="2005"/>
      <c r="CD35" s="2002">
        <f>CD$4</f>
        <v>2</v>
      </c>
      <c r="CE35" s="2003"/>
      <c r="CF35" s="2004"/>
      <c r="CG35" s="2004"/>
      <c r="CH35" s="2004"/>
      <c r="CI35" s="2004"/>
      <c r="CJ35" s="2005"/>
      <c r="CK35" s="2002">
        <f>CK$4</f>
        <v>3</v>
      </c>
      <c r="CL35" s="2003"/>
      <c r="CM35" s="2004"/>
      <c r="CN35" s="2004"/>
      <c r="CO35" s="2004"/>
      <c r="CP35" s="2004"/>
      <c r="CQ35" s="2005"/>
      <c r="CR35" s="1997" t="s">
        <v>142</v>
      </c>
      <c r="CS35" s="1997"/>
      <c r="CT35" s="1999" t="s">
        <v>150</v>
      </c>
      <c r="CU35" s="1999"/>
      <c r="CV35" s="2000" t="s">
        <v>151</v>
      </c>
      <c r="CW35" s="2000"/>
      <c r="CX35" s="243"/>
    </row>
    <row r="36" spans="1:102" ht="16.5" hidden="1" customHeight="1" outlineLevel="1" x14ac:dyDescent="0.15">
      <c r="A36" s="436"/>
      <c r="B36" s="1989"/>
      <c r="C36" s="1991"/>
      <c r="D36" s="248" t="s">
        <v>25</v>
      </c>
      <c r="E36" s="249" t="s">
        <v>26</v>
      </c>
      <c r="F36" s="250" t="s">
        <v>27</v>
      </c>
      <c r="G36" s="250" t="s">
        <v>28</v>
      </c>
      <c r="H36" s="251" t="s">
        <v>29</v>
      </c>
      <c r="I36" s="250" t="s">
        <v>30</v>
      </c>
      <c r="J36" s="252" t="s">
        <v>31</v>
      </c>
      <c r="K36" s="248" t="s">
        <v>25</v>
      </c>
      <c r="L36" s="249" t="s">
        <v>26</v>
      </c>
      <c r="M36" s="250" t="s">
        <v>27</v>
      </c>
      <c r="N36" s="250" t="s">
        <v>28</v>
      </c>
      <c r="O36" s="251" t="s">
        <v>29</v>
      </c>
      <c r="P36" s="250" t="s">
        <v>30</v>
      </c>
      <c r="Q36" s="252" t="s">
        <v>31</v>
      </c>
      <c r="R36" s="248" t="s">
        <v>25</v>
      </c>
      <c r="S36" s="249" t="s">
        <v>26</v>
      </c>
      <c r="T36" s="250" t="s">
        <v>27</v>
      </c>
      <c r="U36" s="250" t="s">
        <v>28</v>
      </c>
      <c r="V36" s="251" t="s">
        <v>29</v>
      </c>
      <c r="W36" s="250" t="s">
        <v>30</v>
      </c>
      <c r="X36" s="252" t="s">
        <v>31</v>
      </c>
      <c r="Y36" s="1997"/>
      <c r="Z36" s="1997"/>
      <c r="AA36" s="335" t="s">
        <v>25</v>
      </c>
      <c r="AB36" s="249" t="s">
        <v>26</v>
      </c>
      <c r="AC36" s="250" t="s">
        <v>27</v>
      </c>
      <c r="AD36" s="250" t="s">
        <v>28</v>
      </c>
      <c r="AE36" s="251" t="s">
        <v>29</v>
      </c>
      <c r="AF36" s="250" t="s">
        <v>30</v>
      </c>
      <c r="AG36" s="252" t="s">
        <v>31</v>
      </c>
      <c r="AH36" s="248" t="s">
        <v>25</v>
      </c>
      <c r="AI36" s="249" t="s">
        <v>26</v>
      </c>
      <c r="AJ36" s="250" t="s">
        <v>27</v>
      </c>
      <c r="AK36" s="250" t="s">
        <v>28</v>
      </c>
      <c r="AL36" s="251" t="s">
        <v>29</v>
      </c>
      <c r="AM36" s="250" t="s">
        <v>30</v>
      </c>
      <c r="AN36" s="252" t="s">
        <v>31</v>
      </c>
      <c r="AO36" s="248" t="s">
        <v>25</v>
      </c>
      <c r="AP36" s="249" t="s">
        <v>26</v>
      </c>
      <c r="AQ36" s="250" t="s">
        <v>27</v>
      </c>
      <c r="AR36" s="250" t="s">
        <v>28</v>
      </c>
      <c r="AS36" s="251" t="s">
        <v>29</v>
      </c>
      <c r="AT36" s="250" t="s">
        <v>30</v>
      </c>
      <c r="AU36" s="252" t="s">
        <v>31</v>
      </c>
      <c r="AV36" s="1997"/>
      <c r="AW36" s="1997"/>
      <c r="AX36" s="1999"/>
      <c r="AY36" s="1999"/>
      <c r="AZ36" s="248" t="s">
        <v>25</v>
      </c>
      <c r="BA36" s="249" t="s">
        <v>26</v>
      </c>
      <c r="BB36" s="250" t="s">
        <v>27</v>
      </c>
      <c r="BC36" s="250" t="s">
        <v>28</v>
      </c>
      <c r="BD36" s="251" t="s">
        <v>29</v>
      </c>
      <c r="BE36" s="250" t="s">
        <v>30</v>
      </c>
      <c r="BF36" s="252" t="s">
        <v>31</v>
      </c>
      <c r="BG36" s="248" t="s">
        <v>25</v>
      </c>
      <c r="BH36" s="249" t="s">
        <v>26</v>
      </c>
      <c r="BI36" s="250" t="s">
        <v>27</v>
      </c>
      <c r="BJ36" s="250" t="s">
        <v>28</v>
      </c>
      <c r="BK36" s="251" t="s">
        <v>29</v>
      </c>
      <c r="BL36" s="250" t="s">
        <v>30</v>
      </c>
      <c r="BM36" s="252" t="s">
        <v>31</v>
      </c>
      <c r="BN36" s="248" t="s">
        <v>25</v>
      </c>
      <c r="BO36" s="249" t="s">
        <v>26</v>
      </c>
      <c r="BP36" s="250" t="s">
        <v>27</v>
      </c>
      <c r="BQ36" s="250" t="s">
        <v>28</v>
      </c>
      <c r="BR36" s="251" t="s">
        <v>29</v>
      </c>
      <c r="BS36" s="250" t="s">
        <v>30</v>
      </c>
      <c r="BT36" s="252" t="s">
        <v>31</v>
      </c>
      <c r="BU36" s="1997"/>
      <c r="BV36" s="1997"/>
      <c r="BW36" s="248" t="s">
        <v>25</v>
      </c>
      <c r="BX36" s="249" t="s">
        <v>26</v>
      </c>
      <c r="BY36" s="250" t="s">
        <v>27</v>
      </c>
      <c r="BZ36" s="250" t="s">
        <v>28</v>
      </c>
      <c r="CA36" s="251" t="s">
        <v>29</v>
      </c>
      <c r="CB36" s="250" t="s">
        <v>30</v>
      </c>
      <c r="CC36" s="252" t="s">
        <v>31</v>
      </c>
      <c r="CD36" s="248" t="s">
        <v>25</v>
      </c>
      <c r="CE36" s="249" t="s">
        <v>26</v>
      </c>
      <c r="CF36" s="250" t="s">
        <v>27</v>
      </c>
      <c r="CG36" s="250" t="s">
        <v>28</v>
      </c>
      <c r="CH36" s="251" t="s">
        <v>29</v>
      </c>
      <c r="CI36" s="250" t="s">
        <v>30</v>
      </c>
      <c r="CJ36" s="252" t="s">
        <v>31</v>
      </c>
      <c r="CK36" s="248" t="s">
        <v>25</v>
      </c>
      <c r="CL36" s="249" t="s">
        <v>26</v>
      </c>
      <c r="CM36" s="250" t="s">
        <v>27</v>
      </c>
      <c r="CN36" s="250" t="s">
        <v>28</v>
      </c>
      <c r="CO36" s="251" t="s">
        <v>29</v>
      </c>
      <c r="CP36" s="250" t="s">
        <v>30</v>
      </c>
      <c r="CQ36" s="252" t="s">
        <v>31</v>
      </c>
      <c r="CR36" s="1997"/>
      <c r="CS36" s="1997"/>
      <c r="CT36" s="1999"/>
      <c r="CU36" s="1999"/>
      <c r="CV36" s="2000"/>
      <c r="CW36" s="2000"/>
      <c r="CX36" s="253"/>
    </row>
    <row r="37" spans="1:102" ht="16.5" hidden="1" outlineLevel="1" x14ac:dyDescent="0.15">
      <c r="A37" s="433">
        <v>26</v>
      </c>
      <c r="B37" s="2001" t="s">
        <v>32</v>
      </c>
      <c r="C37" s="254" t="s">
        <v>33</v>
      </c>
      <c r="D37" s="301" t="e" cm="1">
        <f t="array" aca="1" ref="D37" ca="1">INDIRECT("'"&amp;$A$1&amp;"_DATA'!R"&amp;$A37&amp;"C"&amp;D$1,FALSE)</f>
        <v>#REF!</v>
      </c>
      <c r="E37" s="255" t="e" cm="1">
        <f t="array" aca="1" ref="E37" ca="1">INDIRECT("'"&amp;$A$1&amp;"_DATA'!R"&amp;$A37&amp;"C"&amp;E$1,FALSE)</f>
        <v>#REF!</v>
      </c>
      <c r="F37" s="295" t="e" cm="1">
        <f t="array" aca="1" ref="F37" ca="1">INDIRECT("'"&amp;$A$1&amp;"_DATA'!R"&amp;$A37&amp;"C"&amp;F$1,FALSE)</f>
        <v>#REF!</v>
      </c>
      <c r="G37" s="305" t="e" cm="1">
        <f t="array" aca="1" ref="G37" ca="1">INDIRECT("'"&amp;$A$1&amp;"_DATA'!R"&amp;$A37&amp;"C"&amp;G$1,FALSE)</f>
        <v>#REF!</v>
      </c>
      <c r="H37" s="257" t="e">
        <f ca="1">IF(AND(F37&lt;&gt;"",F37&lt;&gt;0),ROUNDDOWN(I37/G37,3),"")</f>
        <v>#REF!</v>
      </c>
      <c r="I37" s="305" t="e" cm="1">
        <f t="array" aca="1" ref="I37" ca="1">INDIRECT("'"&amp;$A$1&amp;"_DATA'!R"&amp;$A37&amp;"C"&amp;I$1,FALSE)</f>
        <v>#REF!</v>
      </c>
      <c r="J37" s="258" t="e" cm="1">
        <f t="array" aca="1" ref="J37" ca="1">INDIRECT("'"&amp;$A$1&amp;"_DATA'!R"&amp;$A37&amp;"C"&amp;J$1,FALSE)</f>
        <v>#REF!</v>
      </c>
      <c r="K37" s="301" t="e" cm="1">
        <f t="array" aca="1" ref="K37" ca="1">INDIRECT("'"&amp;$A$1&amp;"_DATA'!R"&amp;$A37&amp;"C"&amp;K$1,FALSE)</f>
        <v>#REF!</v>
      </c>
      <c r="L37" s="255" t="e" cm="1">
        <f t="array" aca="1" ref="L37" ca="1">INDIRECT("'"&amp;$A$1&amp;"_DATA'!R"&amp;$A37&amp;"C"&amp;L$1,FALSE)</f>
        <v>#REF!</v>
      </c>
      <c r="M37" s="295" t="e" cm="1">
        <f t="array" aca="1" ref="M37" ca="1">INDIRECT("'"&amp;$A$1&amp;"_DATA'!R"&amp;$A37&amp;"C"&amp;M$1,FALSE)</f>
        <v>#REF!</v>
      </c>
      <c r="N37" s="305" t="e" cm="1">
        <f t="array" aca="1" ref="N37" ca="1">INDIRECT("'"&amp;$A$1&amp;"_DATA'!R"&amp;$A37&amp;"C"&amp;N$1,FALSE)</f>
        <v>#REF!</v>
      </c>
      <c r="O37" s="257" t="e">
        <f ca="1">IF(AND(M37&lt;&gt;"",M37&lt;&gt;0),ROUNDDOWN(P37/N37,3),"")</f>
        <v>#REF!</v>
      </c>
      <c r="P37" s="305" t="e" cm="1">
        <f t="array" aca="1" ref="P37" ca="1">INDIRECT("'"&amp;$A$1&amp;"_DATA'!R"&amp;$A37&amp;"C"&amp;P$1,FALSE)</f>
        <v>#REF!</v>
      </c>
      <c r="Q37" s="258" t="e" cm="1">
        <f t="array" aca="1" ref="Q37" ca="1">INDIRECT("'"&amp;$A$1&amp;"_DATA'!R"&amp;$A37&amp;"C"&amp;Q$1,FALSE)</f>
        <v>#REF!</v>
      </c>
      <c r="R37" s="301" t="e" cm="1">
        <f t="array" aca="1" ref="R37" ca="1">INDIRECT("'"&amp;$A$1&amp;"_DATA'!R"&amp;$A37&amp;"C"&amp;R$1,FALSE)</f>
        <v>#REF!</v>
      </c>
      <c r="S37" s="255" t="e" cm="1">
        <f t="array" aca="1" ref="S37" ca="1">INDIRECT("'"&amp;$A$1&amp;"_DATA'!R"&amp;$A37&amp;"C"&amp;S$1,FALSE)</f>
        <v>#REF!</v>
      </c>
      <c r="T37" s="295" t="e" cm="1">
        <f t="array" aca="1" ref="T37" ca="1">INDIRECT("'"&amp;$A$1&amp;"_DATA'!R"&amp;$A37&amp;"C"&amp;T$1,FALSE)</f>
        <v>#REF!</v>
      </c>
      <c r="U37" s="305" t="e" cm="1">
        <f t="array" aca="1" ref="U37" ca="1">INDIRECT("'"&amp;$A$1&amp;"_DATA'!R"&amp;$A37&amp;"C"&amp;U$1,FALSE)</f>
        <v>#REF!</v>
      </c>
      <c r="V37" s="257" t="e">
        <f ca="1">IF(AND(T37&lt;&gt;"",T37&lt;&gt;0),ROUNDDOWN(W37/U37,3),"")</f>
        <v>#REF!</v>
      </c>
      <c r="W37" s="305" t="e" cm="1">
        <f t="array" aca="1" ref="W37" ca="1">INDIRECT("'"&amp;$A$1&amp;"_DATA'!R"&amp;$A37&amp;"C"&amp;W$1,FALSE)</f>
        <v>#REF!</v>
      </c>
      <c r="X37" s="258"/>
      <c r="Y37" s="1953" t="s">
        <v>144</v>
      </c>
      <c r="Z37" s="1954"/>
      <c r="AA37" s="336" t="e" cm="1">
        <f t="array" aca="1" ref="AA37" ca="1">INDIRECT("'"&amp;$A$1&amp;"_DATA'!R"&amp;$A37&amp;"C"&amp;AA$1,FALSE)</f>
        <v>#REF!</v>
      </c>
      <c r="AB37" s="255" t="e" cm="1">
        <f t="array" aca="1" ref="AB37" ca="1">INDIRECT("'"&amp;$A$1&amp;"_DATA'!R"&amp;$A37&amp;"C"&amp;AB$1,FALSE)</f>
        <v>#REF!</v>
      </c>
      <c r="AC37" s="295" t="e" cm="1">
        <f t="array" aca="1" ref="AC37" ca="1">INDIRECT("'"&amp;$A$1&amp;"_DATA'!R"&amp;$A37&amp;"C"&amp;AC$1,FALSE)</f>
        <v>#REF!</v>
      </c>
      <c r="AD37" s="305" t="e" cm="1">
        <f t="array" aca="1" ref="AD37" ca="1">INDIRECT("'"&amp;$A$1&amp;"_DATA'!R"&amp;$A37&amp;"C"&amp;AD$1,FALSE)</f>
        <v>#REF!</v>
      </c>
      <c r="AE37" s="257" t="e">
        <f ca="1">IF(AND(AC37&lt;&gt;"",AC37&lt;&gt;0),ROUNDDOWN(AF37/AD37,3),"")</f>
        <v>#REF!</v>
      </c>
      <c r="AF37" s="305" t="e" cm="1">
        <f t="array" aca="1" ref="AF37" ca="1">INDIRECT("'"&amp;$A$1&amp;"_DATA'!R"&amp;$A37&amp;"C"&amp;AF$1,FALSE)</f>
        <v>#REF!</v>
      </c>
      <c r="AG37" s="258" t="e" cm="1">
        <f t="array" aca="1" ref="AG37" ca="1">INDIRECT("'"&amp;$A$1&amp;"_DATA'!R"&amp;$A37&amp;"C"&amp;AG$1,FALSE)</f>
        <v>#REF!</v>
      </c>
      <c r="AH37" s="301" t="e" cm="1">
        <f t="array" aca="1" ref="AH37" ca="1">INDIRECT("'"&amp;$A$1&amp;"_DATA'!R"&amp;$A37&amp;"C"&amp;AH$1,FALSE)</f>
        <v>#REF!</v>
      </c>
      <c r="AI37" s="255" t="e" cm="1">
        <f t="array" aca="1" ref="AI37" ca="1">INDIRECT("'"&amp;$A$1&amp;"_DATA'!R"&amp;$A37&amp;"C"&amp;AI$1,FALSE)</f>
        <v>#REF!</v>
      </c>
      <c r="AJ37" s="295" t="e" cm="1">
        <f t="array" aca="1" ref="AJ37" ca="1">INDIRECT("'"&amp;$A$1&amp;"_DATA'!R"&amp;$A37&amp;"C"&amp;AJ$1,FALSE)</f>
        <v>#REF!</v>
      </c>
      <c r="AK37" s="305" t="e" cm="1">
        <f t="array" aca="1" ref="AK37" ca="1">INDIRECT("'"&amp;$A$1&amp;"_DATA'!R"&amp;$A37&amp;"C"&amp;AK$1,FALSE)</f>
        <v>#REF!</v>
      </c>
      <c r="AL37" s="257" t="e">
        <f ca="1">IF(AND(AJ37&lt;&gt;"",AJ37&lt;&gt;0),ROUNDDOWN(AM37/AK37,3),"")</f>
        <v>#REF!</v>
      </c>
      <c r="AM37" s="305" t="e" cm="1">
        <f t="array" aca="1" ref="AM37" ca="1">INDIRECT("'"&amp;$A$1&amp;"_DATA'!R"&amp;$A37&amp;"C"&amp;AM$1,FALSE)</f>
        <v>#REF!</v>
      </c>
      <c r="AN37" s="258" t="e" cm="1">
        <f t="array" aca="1" ref="AN37" ca="1">INDIRECT("'"&amp;$A$1&amp;"_DATA'!R"&amp;$A37&amp;"C"&amp;AN$1,FALSE)</f>
        <v>#REF!</v>
      </c>
      <c r="AO37" s="301" t="e" cm="1">
        <f t="array" aca="1" ref="AO37" ca="1">INDIRECT("'"&amp;$A$1&amp;"_DATA'!R"&amp;$A37&amp;"C"&amp;AO$1,FALSE)</f>
        <v>#REF!</v>
      </c>
      <c r="AP37" s="255" t="e" cm="1">
        <f t="array" aca="1" ref="AP37" ca="1">INDIRECT("'"&amp;$A$1&amp;"_DATA'!R"&amp;$A37&amp;"C"&amp;AP$1,FALSE)</f>
        <v>#REF!</v>
      </c>
      <c r="AQ37" s="295" t="e" cm="1">
        <f t="array" aca="1" ref="AQ37" ca="1">INDIRECT("'"&amp;$A$1&amp;"_DATA'!R"&amp;$A37&amp;"C"&amp;AQ$1,FALSE)</f>
        <v>#REF!</v>
      </c>
      <c r="AR37" s="305" t="e" cm="1">
        <f t="array" aca="1" ref="AR37" ca="1">INDIRECT("'"&amp;$A$1&amp;"_DATA'!R"&amp;$A37&amp;"C"&amp;AR$1,FALSE)</f>
        <v>#REF!</v>
      </c>
      <c r="AS37" s="257" t="e">
        <f ca="1">IF(AND(AQ37&lt;&gt;"",AQ37&lt;&gt;0),ROUNDDOWN(AT37/AR37,3),"")</f>
        <v>#REF!</v>
      </c>
      <c r="AT37" s="305" t="e" cm="1">
        <f t="array" aca="1" ref="AT37" ca="1">INDIRECT("'"&amp;$A$1&amp;"_DATA'!R"&amp;$A37&amp;"C"&amp;AT$1,FALSE)</f>
        <v>#REF!</v>
      </c>
      <c r="AU37" s="258"/>
      <c r="AV37" s="1953" t="s">
        <v>144</v>
      </c>
      <c r="AW37" s="1954"/>
      <c r="AX37" s="1951" t="s">
        <v>144</v>
      </c>
      <c r="AY37" s="1948"/>
      <c r="AZ37" s="301" t="e" cm="1">
        <f t="array" aca="1" ref="AZ37" ca="1">INDIRECT("'"&amp;$A$1&amp;"_DATA'!R"&amp;$A37&amp;"C"&amp;AZ$1,FALSE)</f>
        <v>#REF!</v>
      </c>
      <c r="BA37" s="255" t="e" cm="1">
        <f t="array" aca="1" ref="BA37" ca="1">INDIRECT("'"&amp;$A$1&amp;"_DATA'!R"&amp;$A37&amp;"C"&amp;BA$1,FALSE)</f>
        <v>#REF!</v>
      </c>
      <c r="BB37" s="295" t="e" cm="1">
        <f t="array" aca="1" ref="BB37" ca="1">INDIRECT("'"&amp;$A$1&amp;"_DATA'!R"&amp;$A37&amp;"C"&amp;BB$1,FALSE)</f>
        <v>#REF!</v>
      </c>
      <c r="BC37" s="305" t="e" cm="1">
        <f t="array" aca="1" ref="BC37" ca="1">INDIRECT("'"&amp;$A$1&amp;"_DATA'!R"&amp;$A37&amp;"C"&amp;BC$1,FALSE)</f>
        <v>#REF!</v>
      </c>
      <c r="BD37" s="257" t="e">
        <f ca="1">IF(AND(BB37&lt;&gt;"",BB37&lt;&gt;0),ROUNDDOWN(BE37/BC37,3),"")</f>
        <v>#REF!</v>
      </c>
      <c r="BE37" s="305" t="e" cm="1">
        <f t="array" aca="1" ref="BE37" ca="1">INDIRECT("'"&amp;$A$1&amp;"_DATA'!R"&amp;$A37&amp;"C"&amp;BE$1,FALSE)</f>
        <v>#REF!</v>
      </c>
      <c r="BF37" s="258" t="e" cm="1">
        <f t="array" aca="1" ref="BF37" ca="1">INDIRECT("'"&amp;$A$1&amp;"_DATA'!R"&amp;$A37&amp;"C"&amp;BF$1,FALSE)</f>
        <v>#REF!</v>
      </c>
      <c r="BG37" s="301" t="e" cm="1">
        <f t="array" aca="1" ref="BG37" ca="1">INDIRECT("'"&amp;$A$1&amp;"_DATA'!R"&amp;$A37&amp;"C"&amp;BG$1,FALSE)</f>
        <v>#REF!</v>
      </c>
      <c r="BH37" s="255" t="e" cm="1">
        <f t="array" aca="1" ref="BH37" ca="1">INDIRECT("'"&amp;$A$1&amp;"_DATA'!R"&amp;$A37&amp;"C"&amp;BH$1,FALSE)</f>
        <v>#REF!</v>
      </c>
      <c r="BI37" s="295" t="e" cm="1">
        <f t="array" aca="1" ref="BI37" ca="1">INDIRECT("'"&amp;$A$1&amp;"_DATA'!R"&amp;$A37&amp;"C"&amp;BI$1,FALSE)</f>
        <v>#REF!</v>
      </c>
      <c r="BJ37" s="305" t="e" cm="1">
        <f t="array" aca="1" ref="BJ37" ca="1">INDIRECT("'"&amp;$A$1&amp;"_DATA'!R"&amp;$A37&amp;"C"&amp;BJ$1,FALSE)</f>
        <v>#REF!</v>
      </c>
      <c r="BK37" s="257" t="e">
        <f ca="1">IF(AND(BI37&lt;&gt;"",BI37&lt;&gt;0),ROUNDDOWN(BL37/BJ37,3),"")</f>
        <v>#REF!</v>
      </c>
      <c r="BL37" s="305" t="e" cm="1">
        <f t="array" aca="1" ref="BL37" ca="1">INDIRECT("'"&amp;$A$1&amp;"_DATA'!R"&amp;$A37&amp;"C"&amp;BL$1,FALSE)</f>
        <v>#REF!</v>
      </c>
      <c r="BM37" s="258" t="e" cm="1">
        <f t="array" aca="1" ref="BM37" ca="1">INDIRECT("'"&amp;$A$1&amp;"_DATA'!R"&amp;$A37&amp;"C"&amp;BM$1,FALSE)</f>
        <v>#REF!</v>
      </c>
      <c r="BN37" s="301" t="e" cm="1">
        <f t="array" aca="1" ref="BN37" ca="1">INDIRECT("'"&amp;$A$1&amp;"_DATA'!R"&amp;$A37&amp;"C"&amp;BN$1,FALSE)</f>
        <v>#REF!</v>
      </c>
      <c r="BO37" s="255" t="e" cm="1">
        <f t="array" aca="1" ref="BO37" ca="1">INDIRECT("'"&amp;$A$1&amp;"_DATA'!R"&amp;$A37&amp;"C"&amp;BO$1,FALSE)</f>
        <v>#REF!</v>
      </c>
      <c r="BP37" s="295" t="e" cm="1">
        <f t="array" aca="1" ref="BP37" ca="1">INDIRECT("'"&amp;$A$1&amp;"_DATA'!R"&amp;$A37&amp;"C"&amp;BP$1,FALSE)</f>
        <v>#REF!</v>
      </c>
      <c r="BQ37" s="305" t="e" cm="1">
        <f t="array" aca="1" ref="BQ37" ca="1">INDIRECT("'"&amp;$A$1&amp;"_DATA'!R"&amp;$A37&amp;"C"&amp;BQ$1,FALSE)</f>
        <v>#REF!</v>
      </c>
      <c r="BR37" s="257" t="e">
        <f ca="1">IF(AND(BP37&lt;&gt;"",BP37&lt;&gt;0),ROUNDDOWN(BS37/BQ37,3),"")</f>
        <v>#REF!</v>
      </c>
      <c r="BS37" s="305" t="e" cm="1">
        <f t="array" aca="1" ref="BS37" ca="1">INDIRECT("'"&amp;$A$1&amp;"_DATA'!R"&amp;$A37&amp;"C"&amp;BS$1,FALSE)</f>
        <v>#REF!</v>
      </c>
      <c r="BT37" s="258"/>
      <c r="BU37" s="1953" t="s">
        <v>144</v>
      </c>
      <c r="BV37" s="1954"/>
      <c r="BW37" s="301" t="e" cm="1">
        <f t="array" aca="1" ref="BW37" ca="1">INDIRECT("'"&amp;$A$1&amp;"_DATA'!R"&amp;$A37&amp;"C"&amp;BW$1,FALSE)</f>
        <v>#REF!</v>
      </c>
      <c r="BX37" s="255" t="e" cm="1">
        <f t="array" aca="1" ref="BX37" ca="1">INDIRECT("'"&amp;$A$1&amp;"_DATA'!R"&amp;$A37&amp;"C"&amp;BX$1,FALSE)</f>
        <v>#REF!</v>
      </c>
      <c r="BY37" s="295" t="e" cm="1">
        <f t="array" aca="1" ref="BY37" ca="1">INDIRECT("'"&amp;$A$1&amp;"_DATA'!R"&amp;$A37&amp;"C"&amp;BY$1,FALSE)</f>
        <v>#REF!</v>
      </c>
      <c r="BZ37" s="305" t="e" cm="1">
        <f t="array" aca="1" ref="BZ37" ca="1">INDIRECT("'"&amp;$A$1&amp;"_DATA'!R"&amp;$A37&amp;"C"&amp;BZ$1,FALSE)</f>
        <v>#REF!</v>
      </c>
      <c r="CA37" s="257" t="e">
        <f ca="1">IF(AND(BY37&lt;&gt;"",BY37&lt;&gt;0),ROUNDDOWN(CB37/BZ37,3),"")</f>
        <v>#REF!</v>
      </c>
      <c r="CB37" s="305" t="e" cm="1">
        <f t="array" aca="1" ref="CB37" ca="1">INDIRECT("'"&amp;$A$1&amp;"_DATA'!R"&amp;$A37&amp;"C"&amp;CB$1,FALSE)</f>
        <v>#REF!</v>
      </c>
      <c r="CC37" s="258" t="e" cm="1">
        <f t="array" aca="1" ref="CC37" ca="1">INDIRECT("'"&amp;$A$1&amp;"_DATA'!R"&amp;$A37&amp;"C"&amp;CC$1,FALSE)</f>
        <v>#REF!</v>
      </c>
      <c r="CD37" s="301" t="e" cm="1">
        <f t="array" aca="1" ref="CD37" ca="1">INDIRECT("'"&amp;$A$1&amp;"_DATA'!R"&amp;$A37&amp;"C"&amp;CD$1,FALSE)</f>
        <v>#REF!</v>
      </c>
      <c r="CE37" s="255" t="e" cm="1">
        <f t="array" aca="1" ref="CE37" ca="1">INDIRECT("'"&amp;$A$1&amp;"_DATA'!R"&amp;$A37&amp;"C"&amp;CE$1,FALSE)</f>
        <v>#REF!</v>
      </c>
      <c r="CF37" s="295" t="e" cm="1">
        <f t="array" aca="1" ref="CF37" ca="1">INDIRECT("'"&amp;$A$1&amp;"_DATA'!R"&amp;$A37&amp;"C"&amp;CF$1,FALSE)</f>
        <v>#REF!</v>
      </c>
      <c r="CG37" s="305" t="e" cm="1">
        <f t="array" aca="1" ref="CG37" ca="1">INDIRECT("'"&amp;$A$1&amp;"_DATA'!R"&amp;$A37&amp;"C"&amp;CG$1,FALSE)</f>
        <v>#REF!</v>
      </c>
      <c r="CH37" s="257" t="e">
        <f ca="1">IF(AND(CF37&lt;&gt;"",CF37&lt;&gt;0),ROUNDDOWN(CI37/CG37,3),"")</f>
        <v>#REF!</v>
      </c>
      <c r="CI37" s="305" t="e" cm="1">
        <f t="array" aca="1" ref="CI37" ca="1">INDIRECT("'"&amp;$A$1&amp;"_DATA'!R"&amp;$A37&amp;"C"&amp;CI$1,FALSE)</f>
        <v>#REF!</v>
      </c>
      <c r="CJ37" s="258" t="e" cm="1">
        <f t="array" aca="1" ref="CJ37" ca="1">INDIRECT("'"&amp;$A$1&amp;"_DATA'!R"&amp;$A37&amp;"C"&amp;CJ$1,FALSE)</f>
        <v>#REF!</v>
      </c>
      <c r="CK37" s="301" t="e" cm="1">
        <f t="array" aca="1" ref="CK37" ca="1">INDIRECT("'"&amp;$A$1&amp;"_DATA'!R"&amp;$A37&amp;"C"&amp;CK$1,FALSE)</f>
        <v>#REF!</v>
      </c>
      <c r="CL37" s="255" t="e" cm="1">
        <f t="array" aca="1" ref="CL37" ca="1">INDIRECT("'"&amp;$A$1&amp;"_DATA'!R"&amp;$A37&amp;"C"&amp;CL$1,FALSE)</f>
        <v>#REF!</v>
      </c>
      <c r="CM37" s="295" t="e" cm="1">
        <f t="array" aca="1" ref="CM37" ca="1">INDIRECT("'"&amp;$A$1&amp;"_DATA'!R"&amp;$A37&amp;"C"&amp;CM$1,FALSE)</f>
        <v>#REF!</v>
      </c>
      <c r="CN37" s="305" t="e" cm="1">
        <f t="array" aca="1" ref="CN37" ca="1">INDIRECT("'"&amp;$A$1&amp;"_DATA'!R"&amp;$A37&amp;"C"&amp;CN$1,FALSE)</f>
        <v>#REF!</v>
      </c>
      <c r="CO37" s="257" t="e">
        <f ca="1">IF(AND(CM37&lt;&gt;"",CM37&lt;&gt;0),ROUNDDOWN(CP37/CN37,3),"")</f>
        <v>#REF!</v>
      </c>
      <c r="CP37" s="305" t="e" cm="1">
        <f t="array" aca="1" ref="CP37" ca="1">INDIRECT("'"&amp;$A$1&amp;"_DATA'!R"&amp;$A37&amp;"C"&amp;CP$1,FALSE)</f>
        <v>#REF!</v>
      </c>
      <c r="CQ37" s="258"/>
      <c r="CR37" s="1953" t="s">
        <v>144</v>
      </c>
      <c r="CS37" s="1954"/>
      <c r="CT37" s="1951" t="s">
        <v>144</v>
      </c>
      <c r="CU37" s="1948"/>
      <c r="CV37" s="1945" t="s">
        <v>144</v>
      </c>
      <c r="CW37" s="1946"/>
      <c r="CX37" s="240"/>
    </row>
    <row r="38" spans="1:102" ht="16.5" hidden="1" outlineLevel="1" x14ac:dyDescent="0.15">
      <c r="A38" s="433">
        <v>27</v>
      </c>
      <c r="B38" s="2001"/>
      <c r="C38" s="259" t="s">
        <v>34</v>
      </c>
      <c r="D38" s="302" t="e" cm="1">
        <f t="array" aca="1" ref="D38" ca="1">INDIRECT("'"&amp;$A$1&amp;"_DATA'!R"&amp;$A38&amp;"C"&amp;D$1,FALSE)</f>
        <v>#REF!</v>
      </c>
      <c r="E38" s="260" t="e" cm="1">
        <f t="array" aca="1" ref="E38" ca="1">INDIRECT("'"&amp;$A$1&amp;"_DATA'!R"&amp;$A38&amp;"C"&amp;E$1,FALSE)</f>
        <v>#REF!</v>
      </c>
      <c r="F38" s="296" t="e" cm="1">
        <f t="array" aca="1" ref="F38" ca="1">INDIRECT("'"&amp;$A$1&amp;"_DATA'!R"&amp;$A38&amp;"C"&amp;F$1,FALSE)</f>
        <v>#REF!</v>
      </c>
      <c r="G38" s="306" t="e" cm="1">
        <f t="array" aca="1" ref="G38" ca="1">INDIRECT("'"&amp;$A$1&amp;"_DATA'!R"&amp;$A38&amp;"C"&amp;G$1,FALSE)</f>
        <v>#REF!</v>
      </c>
      <c r="H38" s="262" t="e">
        <f t="shared" ref="H38:H46" ca="1" si="24">IF(AND(F38&lt;&gt;"",F38&lt;&gt;0),ROUNDDOWN(I38/G38,3),"")</f>
        <v>#REF!</v>
      </c>
      <c r="I38" s="306" t="e" cm="1">
        <f t="array" aca="1" ref="I38" ca="1">INDIRECT("'"&amp;$A$1&amp;"_DATA'!R"&amp;$A38&amp;"C"&amp;I$1,FALSE)</f>
        <v>#REF!</v>
      </c>
      <c r="J38" s="263" t="e" cm="1">
        <f t="array" aca="1" ref="J38" ca="1">INDIRECT("'"&amp;$A$1&amp;"_DATA'!R"&amp;$A38&amp;"C"&amp;J$1,FALSE)</f>
        <v>#REF!</v>
      </c>
      <c r="K38" s="302" t="e" cm="1">
        <f t="array" aca="1" ref="K38" ca="1">INDIRECT("'"&amp;$A$1&amp;"_DATA'!R"&amp;$A38&amp;"C"&amp;K$1,FALSE)</f>
        <v>#REF!</v>
      </c>
      <c r="L38" s="260" t="e" cm="1">
        <f t="array" aca="1" ref="L38" ca="1">INDIRECT("'"&amp;$A$1&amp;"_DATA'!R"&amp;$A38&amp;"C"&amp;L$1,FALSE)</f>
        <v>#REF!</v>
      </c>
      <c r="M38" s="296" t="e" cm="1">
        <f t="array" aca="1" ref="M38" ca="1">INDIRECT("'"&amp;$A$1&amp;"_DATA'!R"&amp;$A38&amp;"C"&amp;M$1,FALSE)</f>
        <v>#REF!</v>
      </c>
      <c r="N38" s="306" t="e" cm="1">
        <f t="array" aca="1" ref="N38" ca="1">INDIRECT("'"&amp;$A$1&amp;"_DATA'!R"&amp;$A38&amp;"C"&amp;N$1,FALSE)</f>
        <v>#REF!</v>
      </c>
      <c r="O38" s="262" t="e">
        <f t="shared" ref="O38:O46" ca="1" si="25">IF(AND(M38&lt;&gt;"",M38&lt;&gt;0),ROUNDDOWN(P38/N38,3),"")</f>
        <v>#REF!</v>
      </c>
      <c r="P38" s="306" t="e" cm="1">
        <f t="array" aca="1" ref="P38" ca="1">INDIRECT("'"&amp;$A$1&amp;"_DATA'!R"&amp;$A38&amp;"C"&amp;P$1,FALSE)</f>
        <v>#REF!</v>
      </c>
      <c r="Q38" s="263" t="e" cm="1">
        <f t="array" aca="1" ref="Q38" ca="1">INDIRECT("'"&amp;$A$1&amp;"_DATA'!R"&amp;$A38&amp;"C"&amp;Q$1,FALSE)</f>
        <v>#REF!</v>
      </c>
      <c r="R38" s="302" t="e" cm="1">
        <f t="array" aca="1" ref="R38" ca="1">INDIRECT("'"&amp;$A$1&amp;"_DATA'!R"&amp;$A38&amp;"C"&amp;R$1,FALSE)</f>
        <v>#REF!</v>
      </c>
      <c r="S38" s="260" t="e" cm="1">
        <f t="array" aca="1" ref="S38" ca="1">INDIRECT("'"&amp;$A$1&amp;"_DATA'!R"&amp;$A38&amp;"C"&amp;S$1,FALSE)</f>
        <v>#REF!</v>
      </c>
      <c r="T38" s="296" t="e" cm="1">
        <f t="array" aca="1" ref="T38" ca="1">INDIRECT("'"&amp;$A$1&amp;"_DATA'!R"&amp;$A38&amp;"C"&amp;T$1,FALSE)</f>
        <v>#REF!</v>
      </c>
      <c r="U38" s="306" t="e" cm="1">
        <f t="array" aca="1" ref="U38" ca="1">INDIRECT("'"&amp;$A$1&amp;"_DATA'!R"&amp;$A38&amp;"C"&amp;U$1,FALSE)</f>
        <v>#REF!</v>
      </c>
      <c r="V38" s="262" t="e">
        <f t="shared" ref="V38:V46" ca="1" si="26">IF(AND(T38&lt;&gt;"",T38&lt;&gt;0),ROUNDDOWN(W38/U38,3),"")</f>
        <v>#REF!</v>
      </c>
      <c r="W38" s="306" t="e" cm="1">
        <f t="array" aca="1" ref="W38" ca="1">INDIRECT("'"&amp;$A$1&amp;"_DATA'!R"&amp;$A38&amp;"C"&amp;W$1,FALSE)</f>
        <v>#REF!</v>
      </c>
      <c r="X38" s="263"/>
      <c r="Y38" s="321" t="s">
        <v>145</v>
      </c>
      <c r="Z38" s="342" t="e">
        <f ca="1">SUMIF(D$26:X$26,Y37,D58:X58)</f>
        <v>#REF!</v>
      </c>
      <c r="AA38" s="324" t="e" cm="1">
        <f t="array" aca="1" ref="AA38" ca="1">INDIRECT("'"&amp;$A$1&amp;"_DATA'!R"&amp;$A38&amp;"C"&amp;AA$1,FALSE)</f>
        <v>#REF!</v>
      </c>
      <c r="AB38" s="260" t="e" cm="1">
        <f t="array" aca="1" ref="AB38" ca="1">INDIRECT("'"&amp;$A$1&amp;"_DATA'!R"&amp;$A38&amp;"C"&amp;AB$1,FALSE)</f>
        <v>#REF!</v>
      </c>
      <c r="AC38" s="296" t="e" cm="1">
        <f t="array" aca="1" ref="AC38" ca="1">INDIRECT("'"&amp;$A$1&amp;"_DATA'!R"&amp;$A38&amp;"C"&amp;AC$1,FALSE)</f>
        <v>#REF!</v>
      </c>
      <c r="AD38" s="306" t="e" cm="1">
        <f t="array" aca="1" ref="AD38" ca="1">INDIRECT("'"&amp;$A$1&amp;"_DATA'!R"&amp;$A38&amp;"C"&amp;AD$1,FALSE)</f>
        <v>#REF!</v>
      </c>
      <c r="AE38" s="262" t="e">
        <f t="shared" ref="AE38:AE46" ca="1" si="27">IF(AND(AC38&lt;&gt;"",AC38&lt;&gt;0),ROUNDDOWN(AF38/AD38,3),"")</f>
        <v>#REF!</v>
      </c>
      <c r="AF38" s="306" t="e" cm="1">
        <f t="array" aca="1" ref="AF38" ca="1">INDIRECT("'"&amp;$A$1&amp;"_DATA'!R"&amp;$A38&amp;"C"&amp;AF$1,FALSE)</f>
        <v>#REF!</v>
      </c>
      <c r="AG38" s="263" t="e" cm="1">
        <f t="array" aca="1" ref="AG38" ca="1">INDIRECT("'"&amp;$A$1&amp;"_DATA'!R"&amp;$A38&amp;"C"&amp;AG$1,FALSE)</f>
        <v>#REF!</v>
      </c>
      <c r="AH38" s="302" t="e" cm="1">
        <f t="array" aca="1" ref="AH38" ca="1">INDIRECT("'"&amp;$A$1&amp;"_DATA'!R"&amp;$A38&amp;"C"&amp;AH$1,FALSE)</f>
        <v>#REF!</v>
      </c>
      <c r="AI38" s="260" t="e" cm="1">
        <f t="array" aca="1" ref="AI38" ca="1">INDIRECT("'"&amp;$A$1&amp;"_DATA'!R"&amp;$A38&amp;"C"&amp;AI$1,FALSE)</f>
        <v>#REF!</v>
      </c>
      <c r="AJ38" s="296" t="e" cm="1">
        <f t="array" aca="1" ref="AJ38" ca="1">INDIRECT("'"&amp;$A$1&amp;"_DATA'!R"&amp;$A38&amp;"C"&amp;AJ$1,FALSE)</f>
        <v>#REF!</v>
      </c>
      <c r="AK38" s="306" t="e" cm="1">
        <f t="array" aca="1" ref="AK38" ca="1">INDIRECT("'"&amp;$A$1&amp;"_DATA'!R"&amp;$A38&amp;"C"&amp;AK$1,FALSE)</f>
        <v>#REF!</v>
      </c>
      <c r="AL38" s="262" t="e">
        <f t="shared" ref="AL38:AL46" ca="1" si="28">IF(AND(AJ38&lt;&gt;"",AJ38&lt;&gt;0),ROUNDDOWN(AM38/AK38,3),"")</f>
        <v>#REF!</v>
      </c>
      <c r="AM38" s="306" t="e" cm="1">
        <f t="array" aca="1" ref="AM38" ca="1">INDIRECT("'"&amp;$A$1&amp;"_DATA'!R"&amp;$A38&amp;"C"&amp;AM$1,FALSE)</f>
        <v>#REF!</v>
      </c>
      <c r="AN38" s="263" t="e" cm="1">
        <f t="array" aca="1" ref="AN38" ca="1">INDIRECT("'"&amp;$A$1&amp;"_DATA'!R"&amp;$A38&amp;"C"&amp;AN$1,FALSE)</f>
        <v>#REF!</v>
      </c>
      <c r="AO38" s="302" t="e" cm="1">
        <f t="array" aca="1" ref="AO38" ca="1">INDIRECT("'"&amp;$A$1&amp;"_DATA'!R"&amp;$A38&amp;"C"&amp;AO$1,FALSE)</f>
        <v>#REF!</v>
      </c>
      <c r="AP38" s="260" t="e" cm="1">
        <f t="array" aca="1" ref="AP38" ca="1">INDIRECT("'"&amp;$A$1&amp;"_DATA'!R"&amp;$A38&amp;"C"&amp;AP$1,FALSE)</f>
        <v>#REF!</v>
      </c>
      <c r="AQ38" s="296" t="e" cm="1">
        <f t="array" aca="1" ref="AQ38" ca="1">INDIRECT("'"&amp;$A$1&amp;"_DATA'!R"&amp;$A38&amp;"C"&amp;AQ$1,FALSE)</f>
        <v>#REF!</v>
      </c>
      <c r="AR38" s="306" t="e" cm="1">
        <f t="array" aca="1" ref="AR38" ca="1">INDIRECT("'"&amp;$A$1&amp;"_DATA'!R"&amp;$A38&amp;"C"&amp;AR$1,FALSE)</f>
        <v>#REF!</v>
      </c>
      <c r="AS38" s="262" t="e">
        <f t="shared" ref="AS38:AS46" ca="1" si="29">IF(AND(AQ38&lt;&gt;"",AQ38&lt;&gt;0),ROUNDDOWN(AT38/AR38,3),"")</f>
        <v>#REF!</v>
      </c>
      <c r="AT38" s="306" t="e" cm="1">
        <f t="array" aca="1" ref="AT38" ca="1">INDIRECT("'"&amp;$A$1&amp;"_DATA'!R"&amp;$A38&amp;"C"&amp;AT$1,FALSE)</f>
        <v>#REF!</v>
      </c>
      <c r="AU38" s="263"/>
      <c r="AV38" s="321" t="s">
        <v>145</v>
      </c>
      <c r="AW38" s="342" t="e">
        <f ca="1">SUMIF(AA$26:AU$26,AV37,AA58:AU58)</f>
        <v>#REF!</v>
      </c>
      <c r="AX38" s="321" t="s">
        <v>145</v>
      </c>
      <c r="AY38" s="342" t="e">
        <f ca="1">Z38+AW38</f>
        <v>#REF!</v>
      </c>
      <c r="AZ38" s="302" t="e" cm="1">
        <f t="array" aca="1" ref="AZ38" ca="1">INDIRECT("'"&amp;$A$1&amp;"_DATA'!R"&amp;$A38&amp;"C"&amp;AZ$1,FALSE)</f>
        <v>#REF!</v>
      </c>
      <c r="BA38" s="260" t="e" cm="1">
        <f t="array" aca="1" ref="BA38" ca="1">INDIRECT("'"&amp;$A$1&amp;"_DATA'!R"&amp;$A38&amp;"C"&amp;BA$1,FALSE)</f>
        <v>#REF!</v>
      </c>
      <c r="BB38" s="296" t="e" cm="1">
        <f t="array" aca="1" ref="BB38" ca="1">INDIRECT("'"&amp;$A$1&amp;"_DATA'!R"&amp;$A38&amp;"C"&amp;BB$1,FALSE)</f>
        <v>#REF!</v>
      </c>
      <c r="BC38" s="306" t="e" cm="1">
        <f t="array" aca="1" ref="BC38" ca="1">INDIRECT("'"&amp;$A$1&amp;"_DATA'!R"&amp;$A38&amp;"C"&amp;BC$1,FALSE)</f>
        <v>#REF!</v>
      </c>
      <c r="BD38" s="262" t="e">
        <f t="shared" ref="BD38:BD46" ca="1" si="30">IF(AND(BB38&lt;&gt;"",BB38&lt;&gt;0),ROUNDDOWN(BE38/BC38,3),"")</f>
        <v>#REF!</v>
      </c>
      <c r="BE38" s="306" t="e" cm="1">
        <f t="array" aca="1" ref="BE38" ca="1">INDIRECT("'"&amp;$A$1&amp;"_DATA'!R"&amp;$A38&amp;"C"&amp;BE$1,FALSE)</f>
        <v>#REF!</v>
      </c>
      <c r="BF38" s="263" t="e" cm="1">
        <f t="array" aca="1" ref="BF38" ca="1">INDIRECT("'"&amp;$A$1&amp;"_DATA'!R"&amp;$A38&amp;"C"&amp;BF$1,FALSE)</f>
        <v>#REF!</v>
      </c>
      <c r="BG38" s="302" t="e" cm="1">
        <f t="array" aca="1" ref="BG38" ca="1">INDIRECT("'"&amp;$A$1&amp;"_DATA'!R"&amp;$A38&amp;"C"&amp;BG$1,FALSE)</f>
        <v>#REF!</v>
      </c>
      <c r="BH38" s="260" t="e" cm="1">
        <f t="array" aca="1" ref="BH38" ca="1">INDIRECT("'"&amp;$A$1&amp;"_DATA'!R"&amp;$A38&amp;"C"&amp;BH$1,FALSE)</f>
        <v>#REF!</v>
      </c>
      <c r="BI38" s="296" t="e" cm="1">
        <f t="array" aca="1" ref="BI38" ca="1">INDIRECT("'"&amp;$A$1&amp;"_DATA'!R"&amp;$A38&amp;"C"&amp;BI$1,FALSE)</f>
        <v>#REF!</v>
      </c>
      <c r="BJ38" s="306" t="e" cm="1">
        <f t="array" aca="1" ref="BJ38" ca="1">INDIRECT("'"&amp;$A$1&amp;"_DATA'!R"&amp;$A38&amp;"C"&amp;BJ$1,FALSE)</f>
        <v>#REF!</v>
      </c>
      <c r="BK38" s="262" t="e">
        <f t="shared" ref="BK38:BK46" ca="1" si="31">IF(AND(BI38&lt;&gt;"",BI38&lt;&gt;0),ROUNDDOWN(BL38/BJ38,3),"")</f>
        <v>#REF!</v>
      </c>
      <c r="BL38" s="306" t="e" cm="1">
        <f t="array" aca="1" ref="BL38" ca="1">INDIRECT("'"&amp;$A$1&amp;"_DATA'!R"&amp;$A38&amp;"C"&amp;BL$1,FALSE)</f>
        <v>#REF!</v>
      </c>
      <c r="BM38" s="263" t="e" cm="1">
        <f t="array" aca="1" ref="BM38" ca="1">INDIRECT("'"&amp;$A$1&amp;"_DATA'!R"&amp;$A38&amp;"C"&amp;BM$1,FALSE)</f>
        <v>#REF!</v>
      </c>
      <c r="BN38" s="302" t="e" cm="1">
        <f t="array" aca="1" ref="BN38" ca="1">INDIRECT("'"&amp;$A$1&amp;"_DATA'!R"&amp;$A38&amp;"C"&amp;BN$1,FALSE)</f>
        <v>#REF!</v>
      </c>
      <c r="BO38" s="260" t="e" cm="1">
        <f t="array" aca="1" ref="BO38" ca="1">INDIRECT("'"&amp;$A$1&amp;"_DATA'!R"&amp;$A38&amp;"C"&amp;BO$1,FALSE)</f>
        <v>#REF!</v>
      </c>
      <c r="BP38" s="296" t="e" cm="1">
        <f t="array" aca="1" ref="BP38" ca="1">INDIRECT("'"&amp;$A$1&amp;"_DATA'!R"&amp;$A38&amp;"C"&amp;BP$1,FALSE)</f>
        <v>#REF!</v>
      </c>
      <c r="BQ38" s="306" t="e" cm="1">
        <f t="array" aca="1" ref="BQ38" ca="1">INDIRECT("'"&amp;$A$1&amp;"_DATA'!R"&amp;$A38&amp;"C"&amp;BQ$1,FALSE)</f>
        <v>#REF!</v>
      </c>
      <c r="BR38" s="262" t="e">
        <f t="shared" ref="BR38:BR46" ca="1" si="32">IF(AND(BP38&lt;&gt;"",BP38&lt;&gt;0),ROUNDDOWN(BS38/BQ38,3),"")</f>
        <v>#REF!</v>
      </c>
      <c r="BS38" s="306" t="e" cm="1">
        <f t="array" aca="1" ref="BS38" ca="1">INDIRECT("'"&amp;$A$1&amp;"_DATA'!R"&amp;$A38&amp;"C"&amp;BS$1,FALSE)</f>
        <v>#REF!</v>
      </c>
      <c r="BT38" s="263"/>
      <c r="BU38" s="321" t="s">
        <v>145</v>
      </c>
      <c r="BV38" s="342" t="e">
        <f ca="1">SUMIF(AZ$26:BT$26,BU37,AZ58:BT58)</f>
        <v>#REF!</v>
      </c>
      <c r="BW38" s="302" t="e" cm="1">
        <f t="array" aca="1" ref="BW38" ca="1">INDIRECT("'"&amp;$A$1&amp;"_DATA'!R"&amp;$A38&amp;"C"&amp;BW$1,FALSE)</f>
        <v>#REF!</v>
      </c>
      <c r="BX38" s="260" t="e" cm="1">
        <f t="array" aca="1" ref="BX38" ca="1">INDIRECT("'"&amp;$A$1&amp;"_DATA'!R"&amp;$A38&amp;"C"&amp;BX$1,FALSE)</f>
        <v>#REF!</v>
      </c>
      <c r="BY38" s="296" t="e" cm="1">
        <f t="array" aca="1" ref="BY38" ca="1">INDIRECT("'"&amp;$A$1&amp;"_DATA'!R"&amp;$A38&amp;"C"&amp;BY$1,FALSE)</f>
        <v>#REF!</v>
      </c>
      <c r="BZ38" s="306" t="e" cm="1">
        <f t="array" aca="1" ref="BZ38" ca="1">INDIRECT("'"&amp;$A$1&amp;"_DATA'!R"&amp;$A38&amp;"C"&amp;BZ$1,FALSE)</f>
        <v>#REF!</v>
      </c>
      <c r="CA38" s="262" t="e">
        <f t="shared" ref="CA38:CA46" ca="1" si="33">IF(AND(BY38&lt;&gt;"",BY38&lt;&gt;0),ROUNDDOWN(CB38/BZ38,3),"")</f>
        <v>#REF!</v>
      </c>
      <c r="CB38" s="306" t="e" cm="1">
        <f t="array" aca="1" ref="CB38" ca="1">INDIRECT("'"&amp;$A$1&amp;"_DATA'!R"&amp;$A38&amp;"C"&amp;CB$1,FALSE)</f>
        <v>#REF!</v>
      </c>
      <c r="CC38" s="263" t="e" cm="1">
        <f t="array" aca="1" ref="CC38" ca="1">INDIRECT("'"&amp;$A$1&amp;"_DATA'!R"&amp;$A38&amp;"C"&amp;CC$1,FALSE)</f>
        <v>#REF!</v>
      </c>
      <c r="CD38" s="302" t="e" cm="1">
        <f t="array" aca="1" ref="CD38" ca="1">INDIRECT("'"&amp;$A$1&amp;"_DATA'!R"&amp;$A38&amp;"C"&amp;CD$1,FALSE)</f>
        <v>#REF!</v>
      </c>
      <c r="CE38" s="260" t="e" cm="1">
        <f t="array" aca="1" ref="CE38" ca="1">INDIRECT("'"&amp;$A$1&amp;"_DATA'!R"&amp;$A38&amp;"C"&amp;CE$1,FALSE)</f>
        <v>#REF!</v>
      </c>
      <c r="CF38" s="296" t="e" cm="1">
        <f t="array" aca="1" ref="CF38" ca="1">INDIRECT("'"&amp;$A$1&amp;"_DATA'!R"&amp;$A38&amp;"C"&amp;CF$1,FALSE)</f>
        <v>#REF!</v>
      </c>
      <c r="CG38" s="306" t="e" cm="1">
        <f t="array" aca="1" ref="CG38" ca="1">INDIRECT("'"&amp;$A$1&amp;"_DATA'!R"&amp;$A38&amp;"C"&amp;CG$1,FALSE)</f>
        <v>#REF!</v>
      </c>
      <c r="CH38" s="262" t="e">
        <f t="shared" ref="CH38:CH46" ca="1" si="34">IF(AND(CF38&lt;&gt;"",CF38&lt;&gt;0),ROUNDDOWN(CI38/CG38,3),"")</f>
        <v>#REF!</v>
      </c>
      <c r="CI38" s="306" t="e" cm="1">
        <f t="array" aca="1" ref="CI38" ca="1">INDIRECT("'"&amp;$A$1&amp;"_DATA'!R"&amp;$A38&amp;"C"&amp;CI$1,FALSE)</f>
        <v>#REF!</v>
      </c>
      <c r="CJ38" s="263" t="e" cm="1">
        <f t="array" aca="1" ref="CJ38" ca="1">INDIRECT("'"&amp;$A$1&amp;"_DATA'!R"&amp;$A38&amp;"C"&amp;CJ$1,FALSE)</f>
        <v>#REF!</v>
      </c>
      <c r="CK38" s="302" t="e" cm="1">
        <f t="array" aca="1" ref="CK38" ca="1">INDIRECT("'"&amp;$A$1&amp;"_DATA'!R"&amp;$A38&amp;"C"&amp;CK$1,FALSE)</f>
        <v>#REF!</v>
      </c>
      <c r="CL38" s="260" t="e" cm="1">
        <f t="array" aca="1" ref="CL38" ca="1">INDIRECT("'"&amp;$A$1&amp;"_DATA'!R"&amp;$A38&amp;"C"&amp;CL$1,FALSE)</f>
        <v>#REF!</v>
      </c>
      <c r="CM38" s="296" t="e" cm="1">
        <f t="array" aca="1" ref="CM38" ca="1">INDIRECT("'"&amp;$A$1&amp;"_DATA'!R"&amp;$A38&amp;"C"&amp;CM$1,FALSE)</f>
        <v>#REF!</v>
      </c>
      <c r="CN38" s="306" t="e" cm="1">
        <f t="array" aca="1" ref="CN38" ca="1">INDIRECT("'"&amp;$A$1&amp;"_DATA'!R"&amp;$A38&amp;"C"&amp;CN$1,FALSE)</f>
        <v>#REF!</v>
      </c>
      <c r="CO38" s="262" t="e">
        <f t="shared" ref="CO38:CO46" ca="1" si="35">IF(AND(CM38&lt;&gt;"",CM38&lt;&gt;0),ROUNDDOWN(CP38/CN38,3),"")</f>
        <v>#REF!</v>
      </c>
      <c r="CP38" s="306" t="e" cm="1">
        <f t="array" aca="1" ref="CP38" ca="1">INDIRECT("'"&amp;$A$1&amp;"_DATA'!R"&amp;$A38&amp;"C"&amp;CP$1,FALSE)</f>
        <v>#REF!</v>
      </c>
      <c r="CQ38" s="263"/>
      <c r="CR38" s="321" t="s">
        <v>145</v>
      </c>
      <c r="CS38" s="342" t="e">
        <f ca="1">SUMIF(BW$26:CQ$26,CR37,BW58:CQ58)</f>
        <v>#REF!</v>
      </c>
      <c r="CT38" s="321" t="s">
        <v>145</v>
      </c>
      <c r="CU38" s="342" t="e">
        <f ca="1">BV38+CS38</f>
        <v>#REF!</v>
      </c>
      <c r="CV38" s="321" t="s">
        <v>145</v>
      </c>
      <c r="CW38" s="342" t="e">
        <f ca="1">AY38+CU38</f>
        <v>#REF!</v>
      </c>
      <c r="CX38" s="240"/>
    </row>
    <row r="39" spans="1:102" ht="16.5" hidden="1" outlineLevel="1" x14ac:dyDescent="0.15">
      <c r="A39" s="433">
        <v>28</v>
      </c>
      <c r="B39" s="2001"/>
      <c r="C39" s="259" t="s">
        <v>35</v>
      </c>
      <c r="D39" s="302" t="e" cm="1">
        <f t="array" aca="1" ref="D39" ca="1">INDIRECT("'"&amp;$A$1&amp;"_DATA'!R"&amp;$A39&amp;"C"&amp;D$1,FALSE)</f>
        <v>#REF!</v>
      </c>
      <c r="E39" s="260" t="e" cm="1">
        <f t="array" aca="1" ref="E39" ca="1">INDIRECT("'"&amp;$A$1&amp;"_DATA'!R"&amp;$A39&amp;"C"&amp;E$1,FALSE)</f>
        <v>#REF!</v>
      </c>
      <c r="F39" s="296" t="e" cm="1">
        <f t="array" aca="1" ref="F39" ca="1">INDIRECT("'"&amp;$A$1&amp;"_DATA'!R"&amp;$A39&amp;"C"&amp;F$1,FALSE)</f>
        <v>#REF!</v>
      </c>
      <c r="G39" s="306" t="e" cm="1">
        <f t="array" aca="1" ref="G39" ca="1">INDIRECT("'"&amp;$A$1&amp;"_DATA'!R"&amp;$A39&amp;"C"&amp;G$1,FALSE)</f>
        <v>#REF!</v>
      </c>
      <c r="H39" s="262" t="e">
        <f t="shared" ca="1" si="24"/>
        <v>#REF!</v>
      </c>
      <c r="I39" s="306" t="e" cm="1">
        <f t="array" aca="1" ref="I39" ca="1">INDIRECT("'"&amp;$A$1&amp;"_DATA'!R"&amp;$A39&amp;"C"&amp;I$1,FALSE)</f>
        <v>#REF!</v>
      </c>
      <c r="J39" s="263" t="e" cm="1">
        <f t="array" aca="1" ref="J39" ca="1">INDIRECT("'"&amp;$A$1&amp;"_DATA'!R"&amp;$A39&amp;"C"&amp;J$1,FALSE)</f>
        <v>#REF!</v>
      </c>
      <c r="K39" s="302" t="e" cm="1">
        <f t="array" aca="1" ref="K39" ca="1">INDIRECT("'"&amp;$A$1&amp;"_DATA'!R"&amp;$A39&amp;"C"&amp;K$1,FALSE)</f>
        <v>#REF!</v>
      </c>
      <c r="L39" s="260" t="e" cm="1">
        <f t="array" aca="1" ref="L39" ca="1">INDIRECT("'"&amp;$A$1&amp;"_DATA'!R"&amp;$A39&amp;"C"&amp;L$1,FALSE)</f>
        <v>#REF!</v>
      </c>
      <c r="M39" s="296" t="e" cm="1">
        <f t="array" aca="1" ref="M39" ca="1">INDIRECT("'"&amp;$A$1&amp;"_DATA'!R"&amp;$A39&amp;"C"&amp;M$1,FALSE)</f>
        <v>#REF!</v>
      </c>
      <c r="N39" s="306" t="e" cm="1">
        <f t="array" aca="1" ref="N39" ca="1">INDIRECT("'"&amp;$A$1&amp;"_DATA'!R"&amp;$A39&amp;"C"&amp;N$1,FALSE)</f>
        <v>#REF!</v>
      </c>
      <c r="O39" s="262" t="e">
        <f t="shared" ca="1" si="25"/>
        <v>#REF!</v>
      </c>
      <c r="P39" s="306" t="e" cm="1">
        <f t="array" aca="1" ref="P39" ca="1">INDIRECT("'"&amp;$A$1&amp;"_DATA'!R"&amp;$A39&amp;"C"&amp;P$1,FALSE)</f>
        <v>#REF!</v>
      </c>
      <c r="Q39" s="263" t="e" cm="1">
        <f t="array" aca="1" ref="Q39" ca="1">INDIRECT("'"&amp;$A$1&amp;"_DATA'!R"&amp;$A39&amp;"C"&amp;Q$1,FALSE)</f>
        <v>#REF!</v>
      </c>
      <c r="R39" s="302" t="e" cm="1">
        <f t="array" aca="1" ref="R39" ca="1">INDIRECT("'"&amp;$A$1&amp;"_DATA'!R"&amp;$A39&amp;"C"&amp;R$1,FALSE)</f>
        <v>#REF!</v>
      </c>
      <c r="S39" s="260" t="e" cm="1">
        <f t="array" aca="1" ref="S39" ca="1">INDIRECT("'"&amp;$A$1&amp;"_DATA'!R"&amp;$A39&amp;"C"&amp;S$1,FALSE)</f>
        <v>#REF!</v>
      </c>
      <c r="T39" s="296" t="e" cm="1">
        <f t="array" aca="1" ref="T39" ca="1">INDIRECT("'"&amp;$A$1&amp;"_DATA'!R"&amp;$A39&amp;"C"&amp;T$1,FALSE)</f>
        <v>#REF!</v>
      </c>
      <c r="U39" s="306" t="e" cm="1">
        <f t="array" aca="1" ref="U39" ca="1">INDIRECT("'"&amp;$A$1&amp;"_DATA'!R"&amp;$A39&amp;"C"&amp;U$1,FALSE)</f>
        <v>#REF!</v>
      </c>
      <c r="V39" s="262" t="e">
        <f t="shared" ca="1" si="26"/>
        <v>#REF!</v>
      </c>
      <c r="W39" s="306" t="e" cm="1">
        <f t="array" aca="1" ref="W39" ca="1">INDIRECT("'"&amp;$A$1&amp;"_DATA'!R"&amp;$A39&amp;"C"&amp;W$1,FALSE)</f>
        <v>#REF!</v>
      </c>
      <c r="X39" s="263"/>
      <c r="Y39" s="322" t="s">
        <v>146</v>
      </c>
      <c r="Z39" s="343" t="e">
        <f ca="1">SUMIF(D$26:X$26,Y37,D59:X59)</f>
        <v>#REF!</v>
      </c>
      <c r="AA39" s="324" t="e" cm="1">
        <f t="array" aca="1" ref="AA39" ca="1">INDIRECT("'"&amp;$A$1&amp;"_DATA'!R"&amp;$A39&amp;"C"&amp;AA$1,FALSE)</f>
        <v>#REF!</v>
      </c>
      <c r="AB39" s="260" t="e" cm="1">
        <f t="array" aca="1" ref="AB39" ca="1">INDIRECT("'"&amp;$A$1&amp;"_DATA'!R"&amp;$A39&amp;"C"&amp;AB$1,FALSE)</f>
        <v>#REF!</v>
      </c>
      <c r="AC39" s="296" t="e" cm="1">
        <f t="array" aca="1" ref="AC39" ca="1">INDIRECT("'"&amp;$A$1&amp;"_DATA'!R"&amp;$A39&amp;"C"&amp;AC$1,FALSE)</f>
        <v>#REF!</v>
      </c>
      <c r="AD39" s="306" t="e" cm="1">
        <f t="array" aca="1" ref="AD39" ca="1">INDIRECT("'"&amp;$A$1&amp;"_DATA'!R"&amp;$A39&amp;"C"&amp;AD$1,FALSE)</f>
        <v>#REF!</v>
      </c>
      <c r="AE39" s="262" t="e">
        <f t="shared" ca="1" si="27"/>
        <v>#REF!</v>
      </c>
      <c r="AF39" s="306" t="e" cm="1">
        <f t="array" aca="1" ref="AF39" ca="1">INDIRECT("'"&amp;$A$1&amp;"_DATA'!R"&amp;$A39&amp;"C"&amp;AF$1,FALSE)</f>
        <v>#REF!</v>
      </c>
      <c r="AG39" s="263" t="e" cm="1">
        <f t="array" aca="1" ref="AG39" ca="1">INDIRECT("'"&amp;$A$1&amp;"_DATA'!R"&amp;$A39&amp;"C"&amp;AG$1,FALSE)</f>
        <v>#REF!</v>
      </c>
      <c r="AH39" s="302" t="e" cm="1">
        <f t="array" aca="1" ref="AH39" ca="1">INDIRECT("'"&amp;$A$1&amp;"_DATA'!R"&amp;$A39&amp;"C"&amp;AH$1,FALSE)</f>
        <v>#REF!</v>
      </c>
      <c r="AI39" s="260" t="e" cm="1">
        <f t="array" aca="1" ref="AI39" ca="1">INDIRECT("'"&amp;$A$1&amp;"_DATA'!R"&amp;$A39&amp;"C"&amp;AI$1,FALSE)</f>
        <v>#REF!</v>
      </c>
      <c r="AJ39" s="296" t="e" cm="1">
        <f t="array" aca="1" ref="AJ39" ca="1">INDIRECT("'"&amp;$A$1&amp;"_DATA'!R"&amp;$A39&amp;"C"&amp;AJ$1,FALSE)</f>
        <v>#REF!</v>
      </c>
      <c r="AK39" s="306" t="e" cm="1">
        <f t="array" aca="1" ref="AK39" ca="1">INDIRECT("'"&amp;$A$1&amp;"_DATA'!R"&amp;$A39&amp;"C"&amp;AK$1,FALSE)</f>
        <v>#REF!</v>
      </c>
      <c r="AL39" s="262" t="e">
        <f t="shared" ca="1" si="28"/>
        <v>#REF!</v>
      </c>
      <c r="AM39" s="306" t="e" cm="1">
        <f t="array" aca="1" ref="AM39" ca="1">INDIRECT("'"&amp;$A$1&amp;"_DATA'!R"&amp;$A39&amp;"C"&amp;AM$1,FALSE)</f>
        <v>#REF!</v>
      </c>
      <c r="AN39" s="263" t="e" cm="1">
        <f t="array" aca="1" ref="AN39" ca="1">INDIRECT("'"&amp;$A$1&amp;"_DATA'!R"&amp;$A39&amp;"C"&amp;AN$1,FALSE)</f>
        <v>#REF!</v>
      </c>
      <c r="AO39" s="302" t="e" cm="1">
        <f t="array" aca="1" ref="AO39" ca="1">INDIRECT("'"&amp;$A$1&amp;"_DATA'!R"&amp;$A39&amp;"C"&amp;AO$1,FALSE)</f>
        <v>#REF!</v>
      </c>
      <c r="AP39" s="260" t="e" cm="1">
        <f t="array" aca="1" ref="AP39" ca="1">INDIRECT("'"&amp;$A$1&amp;"_DATA'!R"&amp;$A39&amp;"C"&amp;AP$1,FALSE)</f>
        <v>#REF!</v>
      </c>
      <c r="AQ39" s="296" t="e" cm="1">
        <f t="array" aca="1" ref="AQ39" ca="1">INDIRECT("'"&amp;$A$1&amp;"_DATA'!R"&amp;$A39&amp;"C"&amp;AQ$1,FALSE)</f>
        <v>#REF!</v>
      </c>
      <c r="AR39" s="306" t="e" cm="1">
        <f t="array" aca="1" ref="AR39" ca="1">INDIRECT("'"&amp;$A$1&amp;"_DATA'!R"&amp;$A39&amp;"C"&amp;AR$1,FALSE)</f>
        <v>#REF!</v>
      </c>
      <c r="AS39" s="262" t="e">
        <f t="shared" ca="1" si="29"/>
        <v>#REF!</v>
      </c>
      <c r="AT39" s="306" t="e" cm="1">
        <f t="array" aca="1" ref="AT39" ca="1">INDIRECT("'"&amp;$A$1&amp;"_DATA'!R"&amp;$A39&amp;"C"&amp;AT$1,FALSE)</f>
        <v>#REF!</v>
      </c>
      <c r="AU39" s="263"/>
      <c r="AV39" s="322" t="s">
        <v>146</v>
      </c>
      <c r="AW39" s="343" t="e">
        <f ca="1">SUMIF(AA$26:AU$26,AV37,AA59:AU59)</f>
        <v>#REF!</v>
      </c>
      <c r="AX39" s="322" t="s">
        <v>146</v>
      </c>
      <c r="AY39" s="343" t="e">
        <f ca="1">Z39+AW39</f>
        <v>#REF!</v>
      </c>
      <c r="AZ39" s="302" t="e" cm="1">
        <f t="array" aca="1" ref="AZ39" ca="1">INDIRECT("'"&amp;$A$1&amp;"_DATA'!R"&amp;$A39&amp;"C"&amp;AZ$1,FALSE)</f>
        <v>#REF!</v>
      </c>
      <c r="BA39" s="260" t="e" cm="1">
        <f t="array" aca="1" ref="BA39" ca="1">INDIRECT("'"&amp;$A$1&amp;"_DATA'!R"&amp;$A39&amp;"C"&amp;BA$1,FALSE)</f>
        <v>#REF!</v>
      </c>
      <c r="BB39" s="296" t="e" cm="1">
        <f t="array" aca="1" ref="BB39" ca="1">INDIRECT("'"&amp;$A$1&amp;"_DATA'!R"&amp;$A39&amp;"C"&amp;BB$1,FALSE)</f>
        <v>#REF!</v>
      </c>
      <c r="BC39" s="306" t="e" cm="1">
        <f t="array" aca="1" ref="BC39" ca="1">INDIRECT("'"&amp;$A$1&amp;"_DATA'!R"&amp;$A39&amp;"C"&amp;BC$1,FALSE)</f>
        <v>#REF!</v>
      </c>
      <c r="BD39" s="262" t="e">
        <f t="shared" ca="1" si="30"/>
        <v>#REF!</v>
      </c>
      <c r="BE39" s="306" t="e" cm="1">
        <f t="array" aca="1" ref="BE39" ca="1">INDIRECT("'"&amp;$A$1&amp;"_DATA'!R"&amp;$A39&amp;"C"&amp;BE$1,FALSE)</f>
        <v>#REF!</v>
      </c>
      <c r="BF39" s="263" t="e" cm="1">
        <f t="array" aca="1" ref="BF39" ca="1">INDIRECT("'"&amp;$A$1&amp;"_DATA'!R"&amp;$A39&amp;"C"&amp;BF$1,FALSE)</f>
        <v>#REF!</v>
      </c>
      <c r="BG39" s="302" t="e" cm="1">
        <f t="array" aca="1" ref="BG39" ca="1">INDIRECT("'"&amp;$A$1&amp;"_DATA'!R"&amp;$A39&amp;"C"&amp;BG$1,FALSE)</f>
        <v>#REF!</v>
      </c>
      <c r="BH39" s="260" t="e" cm="1">
        <f t="array" aca="1" ref="BH39" ca="1">INDIRECT("'"&amp;$A$1&amp;"_DATA'!R"&amp;$A39&amp;"C"&amp;BH$1,FALSE)</f>
        <v>#REF!</v>
      </c>
      <c r="BI39" s="296" t="e" cm="1">
        <f t="array" aca="1" ref="BI39" ca="1">INDIRECT("'"&amp;$A$1&amp;"_DATA'!R"&amp;$A39&amp;"C"&amp;BI$1,FALSE)</f>
        <v>#REF!</v>
      </c>
      <c r="BJ39" s="306" t="e" cm="1">
        <f t="array" aca="1" ref="BJ39" ca="1">INDIRECT("'"&amp;$A$1&amp;"_DATA'!R"&amp;$A39&amp;"C"&amp;BJ$1,FALSE)</f>
        <v>#REF!</v>
      </c>
      <c r="BK39" s="262" t="e">
        <f t="shared" ca="1" si="31"/>
        <v>#REF!</v>
      </c>
      <c r="BL39" s="306" t="e" cm="1">
        <f t="array" aca="1" ref="BL39" ca="1">INDIRECT("'"&amp;$A$1&amp;"_DATA'!R"&amp;$A39&amp;"C"&amp;BL$1,FALSE)</f>
        <v>#REF!</v>
      </c>
      <c r="BM39" s="263" t="e" cm="1">
        <f t="array" aca="1" ref="BM39" ca="1">INDIRECT("'"&amp;$A$1&amp;"_DATA'!R"&amp;$A39&amp;"C"&amp;BM$1,FALSE)</f>
        <v>#REF!</v>
      </c>
      <c r="BN39" s="302" t="e" cm="1">
        <f t="array" aca="1" ref="BN39" ca="1">INDIRECT("'"&amp;$A$1&amp;"_DATA'!R"&amp;$A39&amp;"C"&amp;BN$1,FALSE)</f>
        <v>#REF!</v>
      </c>
      <c r="BO39" s="260" t="e" cm="1">
        <f t="array" aca="1" ref="BO39" ca="1">INDIRECT("'"&amp;$A$1&amp;"_DATA'!R"&amp;$A39&amp;"C"&amp;BO$1,FALSE)</f>
        <v>#REF!</v>
      </c>
      <c r="BP39" s="296" t="e" cm="1">
        <f t="array" aca="1" ref="BP39" ca="1">INDIRECT("'"&amp;$A$1&amp;"_DATA'!R"&amp;$A39&amp;"C"&amp;BP$1,FALSE)</f>
        <v>#REF!</v>
      </c>
      <c r="BQ39" s="306" t="e" cm="1">
        <f t="array" aca="1" ref="BQ39" ca="1">INDIRECT("'"&amp;$A$1&amp;"_DATA'!R"&amp;$A39&amp;"C"&amp;BQ$1,FALSE)</f>
        <v>#REF!</v>
      </c>
      <c r="BR39" s="262" t="e">
        <f t="shared" ca="1" si="32"/>
        <v>#REF!</v>
      </c>
      <c r="BS39" s="306" t="e" cm="1">
        <f t="array" aca="1" ref="BS39" ca="1">INDIRECT("'"&amp;$A$1&amp;"_DATA'!R"&amp;$A39&amp;"C"&amp;BS$1,FALSE)</f>
        <v>#REF!</v>
      </c>
      <c r="BT39" s="263"/>
      <c r="BU39" s="322" t="s">
        <v>146</v>
      </c>
      <c r="BV39" s="343" t="e">
        <f ca="1">SUMIF(AZ$26:BT$26,BU37,AZ59:BT59)</f>
        <v>#REF!</v>
      </c>
      <c r="BW39" s="302" t="e" cm="1">
        <f t="array" aca="1" ref="BW39" ca="1">INDIRECT("'"&amp;$A$1&amp;"_DATA'!R"&amp;$A39&amp;"C"&amp;BW$1,FALSE)</f>
        <v>#REF!</v>
      </c>
      <c r="BX39" s="260" t="e" cm="1">
        <f t="array" aca="1" ref="BX39" ca="1">INDIRECT("'"&amp;$A$1&amp;"_DATA'!R"&amp;$A39&amp;"C"&amp;BX$1,FALSE)</f>
        <v>#REF!</v>
      </c>
      <c r="BY39" s="296" t="e" cm="1">
        <f t="array" aca="1" ref="BY39" ca="1">INDIRECT("'"&amp;$A$1&amp;"_DATA'!R"&amp;$A39&amp;"C"&amp;BY$1,FALSE)</f>
        <v>#REF!</v>
      </c>
      <c r="BZ39" s="306" t="e" cm="1">
        <f t="array" aca="1" ref="BZ39" ca="1">INDIRECT("'"&amp;$A$1&amp;"_DATA'!R"&amp;$A39&amp;"C"&amp;BZ$1,FALSE)</f>
        <v>#REF!</v>
      </c>
      <c r="CA39" s="262" t="e">
        <f t="shared" ca="1" si="33"/>
        <v>#REF!</v>
      </c>
      <c r="CB39" s="306" t="e" cm="1">
        <f t="array" aca="1" ref="CB39" ca="1">INDIRECT("'"&amp;$A$1&amp;"_DATA'!R"&amp;$A39&amp;"C"&amp;CB$1,FALSE)</f>
        <v>#REF!</v>
      </c>
      <c r="CC39" s="263" t="e" cm="1">
        <f t="array" aca="1" ref="CC39" ca="1">INDIRECT("'"&amp;$A$1&amp;"_DATA'!R"&amp;$A39&amp;"C"&amp;CC$1,FALSE)</f>
        <v>#REF!</v>
      </c>
      <c r="CD39" s="302" t="e" cm="1">
        <f t="array" aca="1" ref="CD39" ca="1">INDIRECT("'"&amp;$A$1&amp;"_DATA'!R"&amp;$A39&amp;"C"&amp;CD$1,FALSE)</f>
        <v>#REF!</v>
      </c>
      <c r="CE39" s="260" t="e" cm="1">
        <f t="array" aca="1" ref="CE39" ca="1">INDIRECT("'"&amp;$A$1&amp;"_DATA'!R"&amp;$A39&amp;"C"&amp;CE$1,FALSE)</f>
        <v>#REF!</v>
      </c>
      <c r="CF39" s="296" t="e" cm="1">
        <f t="array" aca="1" ref="CF39" ca="1">INDIRECT("'"&amp;$A$1&amp;"_DATA'!R"&amp;$A39&amp;"C"&amp;CF$1,FALSE)</f>
        <v>#REF!</v>
      </c>
      <c r="CG39" s="306" t="e" cm="1">
        <f t="array" aca="1" ref="CG39" ca="1">INDIRECT("'"&amp;$A$1&amp;"_DATA'!R"&amp;$A39&amp;"C"&amp;CG$1,FALSE)</f>
        <v>#REF!</v>
      </c>
      <c r="CH39" s="262" t="e">
        <f t="shared" ca="1" si="34"/>
        <v>#REF!</v>
      </c>
      <c r="CI39" s="306" t="e" cm="1">
        <f t="array" aca="1" ref="CI39" ca="1">INDIRECT("'"&amp;$A$1&amp;"_DATA'!R"&amp;$A39&amp;"C"&amp;CI$1,FALSE)</f>
        <v>#REF!</v>
      </c>
      <c r="CJ39" s="263" t="e" cm="1">
        <f t="array" aca="1" ref="CJ39" ca="1">INDIRECT("'"&amp;$A$1&amp;"_DATA'!R"&amp;$A39&amp;"C"&amp;CJ$1,FALSE)</f>
        <v>#REF!</v>
      </c>
      <c r="CK39" s="302" t="e" cm="1">
        <f t="array" aca="1" ref="CK39" ca="1">INDIRECT("'"&amp;$A$1&amp;"_DATA'!R"&amp;$A39&amp;"C"&amp;CK$1,FALSE)</f>
        <v>#REF!</v>
      </c>
      <c r="CL39" s="260" t="e" cm="1">
        <f t="array" aca="1" ref="CL39" ca="1">INDIRECT("'"&amp;$A$1&amp;"_DATA'!R"&amp;$A39&amp;"C"&amp;CL$1,FALSE)</f>
        <v>#REF!</v>
      </c>
      <c r="CM39" s="296" t="e" cm="1">
        <f t="array" aca="1" ref="CM39" ca="1">INDIRECT("'"&amp;$A$1&amp;"_DATA'!R"&amp;$A39&amp;"C"&amp;CM$1,FALSE)</f>
        <v>#REF!</v>
      </c>
      <c r="CN39" s="306" t="e" cm="1">
        <f t="array" aca="1" ref="CN39" ca="1">INDIRECT("'"&amp;$A$1&amp;"_DATA'!R"&amp;$A39&amp;"C"&amp;CN$1,FALSE)</f>
        <v>#REF!</v>
      </c>
      <c r="CO39" s="262" t="e">
        <f t="shared" ca="1" si="35"/>
        <v>#REF!</v>
      </c>
      <c r="CP39" s="306" t="e" cm="1">
        <f t="array" aca="1" ref="CP39" ca="1">INDIRECT("'"&amp;$A$1&amp;"_DATA'!R"&amp;$A39&amp;"C"&amp;CP$1,FALSE)</f>
        <v>#REF!</v>
      </c>
      <c r="CQ39" s="263"/>
      <c r="CR39" s="322" t="s">
        <v>146</v>
      </c>
      <c r="CS39" s="343" t="e">
        <f ca="1">SUMIF(BW$26:CQ$26,CR37,BW59:CQ59)</f>
        <v>#REF!</v>
      </c>
      <c r="CT39" s="322" t="s">
        <v>146</v>
      </c>
      <c r="CU39" s="343" t="e">
        <f ca="1">BV39+CS39</f>
        <v>#REF!</v>
      </c>
      <c r="CV39" s="322" t="s">
        <v>146</v>
      </c>
      <c r="CW39" s="342" t="e">
        <f ca="1">AY39+CU39</f>
        <v>#REF!</v>
      </c>
      <c r="CX39" s="240"/>
    </row>
    <row r="40" spans="1:102" ht="16.5" hidden="1" outlineLevel="1" x14ac:dyDescent="0.15">
      <c r="A40" s="433">
        <v>29</v>
      </c>
      <c r="B40" s="2001"/>
      <c r="C40" s="259" t="s">
        <v>36</v>
      </c>
      <c r="D40" s="302" t="e" cm="1">
        <f t="array" aca="1" ref="D40" ca="1">INDIRECT("'"&amp;$A$1&amp;"_DATA'!R"&amp;$A40&amp;"C"&amp;D$1,FALSE)</f>
        <v>#REF!</v>
      </c>
      <c r="E40" s="260" t="e" cm="1">
        <f t="array" aca="1" ref="E40" ca="1">INDIRECT("'"&amp;$A$1&amp;"_DATA'!R"&amp;$A40&amp;"C"&amp;E$1,FALSE)</f>
        <v>#REF!</v>
      </c>
      <c r="F40" s="296" t="e" cm="1">
        <f t="array" aca="1" ref="F40" ca="1">INDIRECT("'"&amp;$A$1&amp;"_DATA'!R"&amp;$A40&amp;"C"&amp;F$1,FALSE)</f>
        <v>#REF!</v>
      </c>
      <c r="G40" s="306" t="e" cm="1">
        <f t="array" aca="1" ref="G40" ca="1">INDIRECT("'"&amp;$A$1&amp;"_DATA'!R"&amp;$A40&amp;"C"&amp;G$1,FALSE)</f>
        <v>#REF!</v>
      </c>
      <c r="H40" s="262" t="e">
        <f t="shared" ca="1" si="24"/>
        <v>#REF!</v>
      </c>
      <c r="I40" s="306" t="e" cm="1">
        <f t="array" aca="1" ref="I40" ca="1">INDIRECT("'"&amp;$A$1&amp;"_DATA'!R"&amp;$A40&amp;"C"&amp;I$1,FALSE)</f>
        <v>#REF!</v>
      </c>
      <c r="J40" s="263" t="e" cm="1">
        <f t="array" aca="1" ref="J40" ca="1">INDIRECT("'"&amp;$A$1&amp;"_DATA'!R"&amp;$A40&amp;"C"&amp;J$1,FALSE)</f>
        <v>#REF!</v>
      </c>
      <c r="K40" s="302" t="e" cm="1">
        <f t="array" aca="1" ref="K40" ca="1">INDIRECT("'"&amp;$A$1&amp;"_DATA'!R"&amp;$A40&amp;"C"&amp;K$1,FALSE)</f>
        <v>#REF!</v>
      </c>
      <c r="L40" s="260" t="e" cm="1">
        <f t="array" aca="1" ref="L40" ca="1">INDIRECT("'"&amp;$A$1&amp;"_DATA'!R"&amp;$A40&amp;"C"&amp;L$1,FALSE)</f>
        <v>#REF!</v>
      </c>
      <c r="M40" s="296" t="e" cm="1">
        <f t="array" aca="1" ref="M40" ca="1">INDIRECT("'"&amp;$A$1&amp;"_DATA'!R"&amp;$A40&amp;"C"&amp;M$1,FALSE)</f>
        <v>#REF!</v>
      </c>
      <c r="N40" s="306" t="e" cm="1">
        <f t="array" aca="1" ref="N40" ca="1">INDIRECT("'"&amp;$A$1&amp;"_DATA'!R"&amp;$A40&amp;"C"&amp;N$1,FALSE)</f>
        <v>#REF!</v>
      </c>
      <c r="O40" s="262" t="e">
        <f t="shared" ca="1" si="25"/>
        <v>#REF!</v>
      </c>
      <c r="P40" s="306" t="e" cm="1">
        <f t="array" aca="1" ref="P40" ca="1">INDIRECT("'"&amp;$A$1&amp;"_DATA'!R"&amp;$A40&amp;"C"&amp;P$1,FALSE)</f>
        <v>#REF!</v>
      </c>
      <c r="Q40" s="263" t="e" cm="1">
        <f t="array" aca="1" ref="Q40" ca="1">INDIRECT("'"&amp;$A$1&amp;"_DATA'!R"&amp;$A40&amp;"C"&amp;Q$1,FALSE)</f>
        <v>#REF!</v>
      </c>
      <c r="R40" s="302" t="e" cm="1">
        <f t="array" aca="1" ref="R40" ca="1">INDIRECT("'"&amp;$A$1&amp;"_DATA'!R"&amp;$A40&amp;"C"&amp;R$1,FALSE)</f>
        <v>#REF!</v>
      </c>
      <c r="S40" s="260" t="e" cm="1">
        <f t="array" aca="1" ref="S40" ca="1">INDIRECT("'"&amp;$A$1&amp;"_DATA'!R"&amp;$A40&amp;"C"&amp;S$1,FALSE)</f>
        <v>#REF!</v>
      </c>
      <c r="T40" s="296" t="e" cm="1">
        <f t="array" aca="1" ref="T40" ca="1">INDIRECT("'"&amp;$A$1&amp;"_DATA'!R"&amp;$A40&amp;"C"&amp;T$1,FALSE)</f>
        <v>#REF!</v>
      </c>
      <c r="U40" s="306" t="e" cm="1">
        <f t="array" aca="1" ref="U40" ca="1">INDIRECT("'"&amp;$A$1&amp;"_DATA'!R"&amp;$A40&amp;"C"&amp;U$1,FALSE)</f>
        <v>#REF!</v>
      </c>
      <c r="V40" s="262" t="e">
        <f t="shared" ca="1" si="26"/>
        <v>#REF!</v>
      </c>
      <c r="W40" s="306" t="e" cm="1">
        <f t="array" aca="1" ref="W40" ca="1">INDIRECT("'"&amp;$A$1&amp;"_DATA'!R"&amp;$A40&amp;"C"&amp;W$1,FALSE)</f>
        <v>#REF!</v>
      </c>
      <c r="X40" s="263"/>
      <c r="Y40" s="323" t="s">
        <v>143</v>
      </c>
      <c r="Z40" s="710" t="e">
        <f ca="1">ROUNDDOWN(Z39/Z38,4)</f>
        <v>#REF!</v>
      </c>
      <c r="AA40" s="324" t="e" cm="1">
        <f t="array" aca="1" ref="AA40" ca="1">INDIRECT("'"&amp;$A$1&amp;"_DATA'!R"&amp;$A40&amp;"C"&amp;AA$1,FALSE)</f>
        <v>#REF!</v>
      </c>
      <c r="AB40" s="260" t="e" cm="1">
        <f t="array" aca="1" ref="AB40" ca="1">INDIRECT("'"&amp;$A$1&amp;"_DATA'!R"&amp;$A40&amp;"C"&amp;AB$1,FALSE)</f>
        <v>#REF!</v>
      </c>
      <c r="AC40" s="296" t="e" cm="1">
        <f t="array" aca="1" ref="AC40" ca="1">INDIRECT("'"&amp;$A$1&amp;"_DATA'!R"&amp;$A40&amp;"C"&amp;AC$1,FALSE)</f>
        <v>#REF!</v>
      </c>
      <c r="AD40" s="306" t="e" cm="1">
        <f t="array" aca="1" ref="AD40" ca="1">INDIRECT("'"&amp;$A$1&amp;"_DATA'!R"&amp;$A40&amp;"C"&amp;AD$1,FALSE)</f>
        <v>#REF!</v>
      </c>
      <c r="AE40" s="262" t="e">
        <f t="shared" ca="1" si="27"/>
        <v>#REF!</v>
      </c>
      <c r="AF40" s="306" t="e" cm="1">
        <f t="array" aca="1" ref="AF40" ca="1">INDIRECT("'"&amp;$A$1&amp;"_DATA'!R"&amp;$A40&amp;"C"&amp;AF$1,FALSE)</f>
        <v>#REF!</v>
      </c>
      <c r="AG40" s="263" t="e" cm="1">
        <f t="array" aca="1" ref="AG40" ca="1">INDIRECT("'"&amp;$A$1&amp;"_DATA'!R"&amp;$A40&amp;"C"&amp;AG$1,FALSE)</f>
        <v>#REF!</v>
      </c>
      <c r="AH40" s="302" t="e" cm="1">
        <f t="array" aca="1" ref="AH40" ca="1">INDIRECT("'"&amp;$A$1&amp;"_DATA'!R"&amp;$A40&amp;"C"&amp;AH$1,FALSE)</f>
        <v>#REF!</v>
      </c>
      <c r="AI40" s="260" t="e" cm="1">
        <f t="array" aca="1" ref="AI40" ca="1">INDIRECT("'"&amp;$A$1&amp;"_DATA'!R"&amp;$A40&amp;"C"&amp;AI$1,FALSE)</f>
        <v>#REF!</v>
      </c>
      <c r="AJ40" s="296" t="e" cm="1">
        <f t="array" aca="1" ref="AJ40" ca="1">INDIRECT("'"&amp;$A$1&amp;"_DATA'!R"&amp;$A40&amp;"C"&amp;AJ$1,FALSE)</f>
        <v>#REF!</v>
      </c>
      <c r="AK40" s="306" t="e" cm="1">
        <f t="array" aca="1" ref="AK40" ca="1">INDIRECT("'"&amp;$A$1&amp;"_DATA'!R"&amp;$A40&amp;"C"&amp;AK$1,FALSE)</f>
        <v>#REF!</v>
      </c>
      <c r="AL40" s="262" t="e">
        <f t="shared" ca="1" si="28"/>
        <v>#REF!</v>
      </c>
      <c r="AM40" s="306" t="e" cm="1">
        <f t="array" aca="1" ref="AM40" ca="1">INDIRECT("'"&amp;$A$1&amp;"_DATA'!R"&amp;$A40&amp;"C"&amp;AM$1,FALSE)</f>
        <v>#REF!</v>
      </c>
      <c r="AN40" s="263" t="e" cm="1">
        <f t="array" aca="1" ref="AN40" ca="1">INDIRECT("'"&amp;$A$1&amp;"_DATA'!R"&amp;$A40&amp;"C"&amp;AN$1,FALSE)</f>
        <v>#REF!</v>
      </c>
      <c r="AO40" s="302" t="e" cm="1">
        <f t="array" aca="1" ref="AO40" ca="1">INDIRECT("'"&amp;$A$1&amp;"_DATA'!R"&amp;$A40&amp;"C"&amp;AO$1,FALSE)</f>
        <v>#REF!</v>
      </c>
      <c r="AP40" s="260" t="e" cm="1">
        <f t="array" aca="1" ref="AP40" ca="1">INDIRECT("'"&amp;$A$1&amp;"_DATA'!R"&amp;$A40&amp;"C"&amp;AP$1,FALSE)</f>
        <v>#REF!</v>
      </c>
      <c r="AQ40" s="296" t="e" cm="1">
        <f t="array" aca="1" ref="AQ40" ca="1">INDIRECT("'"&amp;$A$1&amp;"_DATA'!R"&amp;$A40&amp;"C"&amp;AQ$1,FALSE)</f>
        <v>#REF!</v>
      </c>
      <c r="AR40" s="306" t="e" cm="1">
        <f t="array" aca="1" ref="AR40" ca="1">INDIRECT("'"&amp;$A$1&amp;"_DATA'!R"&amp;$A40&amp;"C"&amp;AR$1,FALSE)</f>
        <v>#REF!</v>
      </c>
      <c r="AS40" s="262" t="e">
        <f t="shared" ca="1" si="29"/>
        <v>#REF!</v>
      </c>
      <c r="AT40" s="306" t="e" cm="1">
        <f t="array" aca="1" ref="AT40" ca="1">INDIRECT("'"&amp;$A$1&amp;"_DATA'!R"&amp;$A40&amp;"C"&amp;AT$1,FALSE)</f>
        <v>#REF!</v>
      </c>
      <c r="AU40" s="263"/>
      <c r="AV40" s="323" t="s">
        <v>143</v>
      </c>
      <c r="AW40" s="710" t="e">
        <f ca="1">ROUNDDOWN(AW39/AW38,4)</f>
        <v>#REF!</v>
      </c>
      <c r="AX40" s="323" t="s">
        <v>143</v>
      </c>
      <c r="AY40" s="710" t="e">
        <f ca="1">ROUNDDOWN(AY39/AY38,4)</f>
        <v>#REF!</v>
      </c>
      <c r="AZ40" s="302" t="e" cm="1">
        <f t="array" aca="1" ref="AZ40" ca="1">INDIRECT("'"&amp;$A$1&amp;"_DATA'!R"&amp;$A40&amp;"C"&amp;AZ$1,FALSE)</f>
        <v>#REF!</v>
      </c>
      <c r="BA40" s="260" t="e" cm="1">
        <f t="array" aca="1" ref="BA40" ca="1">INDIRECT("'"&amp;$A$1&amp;"_DATA'!R"&amp;$A40&amp;"C"&amp;BA$1,FALSE)</f>
        <v>#REF!</v>
      </c>
      <c r="BB40" s="296" t="e" cm="1">
        <f t="array" aca="1" ref="BB40" ca="1">INDIRECT("'"&amp;$A$1&amp;"_DATA'!R"&amp;$A40&amp;"C"&amp;BB$1,FALSE)</f>
        <v>#REF!</v>
      </c>
      <c r="BC40" s="306" t="e" cm="1">
        <f t="array" aca="1" ref="BC40" ca="1">INDIRECT("'"&amp;$A$1&amp;"_DATA'!R"&amp;$A40&amp;"C"&amp;BC$1,FALSE)</f>
        <v>#REF!</v>
      </c>
      <c r="BD40" s="262" t="e">
        <f t="shared" ca="1" si="30"/>
        <v>#REF!</v>
      </c>
      <c r="BE40" s="306" t="e" cm="1">
        <f t="array" aca="1" ref="BE40" ca="1">INDIRECT("'"&amp;$A$1&amp;"_DATA'!R"&amp;$A40&amp;"C"&amp;BE$1,FALSE)</f>
        <v>#REF!</v>
      </c>
      <c r="BF40" s="263" t="e" cm="1">
        <f t="array" aca="1" ref="BF40" ca="1">INDIRECT("'"&amp;$A$1&amp;"_DATA'!R"&amp;$A40&amp;"C"&amp;BF$1,FALSE)</f>
        <v>#REF!</v>
      </c>
      <c r="BG40" s="302" t="e" cm="1">
        <f t="array" aca="1" ref="BG40" ca="1">INDIRECT("'"&amp;$A$1&amp;"_DATA'!R"&amp;$A40&amp;"C"&amp;BG$1,FALSE)</f>
        <v>#REF!</v>
      </c>
      <c r="BH40" s="260" t="e" cm="1">
        <f t="array" aca="1" ref="BH40" ca="1">INDIRECT("'"&amp;$A$1&amp;"_DATA'!R"&amp;$A40&amp;"C"&amp;BH$1,FALSE)</f>
        <v>#REF!</v>
      </c>
      <c r="BI40" s="296" t="e" cm="1">
        <f t="array" aca="1" ref="BI40" ca="1">INDIRECT("'"&amp;$A$1&amp;"_DATA'!R"&amp;$A40&amp;"C"&amp;BI$1,FALSE)</f>
        <v>#REF!</v>
      </c>
      <c r="BJ40" s="306" t="e" cm="1">
        <f t="array" aca="1" ref="BJ40" ca="1">INDIRECT("'"&amp;$A$1&amp;"_DATA'!R"&amp;$A40&amp;"C"&amp;BJ$1,FALSE)</f>
        <v>#REF!</v>
      </c>
      <c r="BK40" s="262" t="e">
        <f t="shared" ca="1" si="31"/>
        <v>#REF!</v>
      </c>
      <c r="BL40" s="306" t="e" cm="1">
        <f t="array" aca="1" ref="BL40" ca="1">INDIRECT("'"&amp;$A$1&amp;"_DATA'!R"&amp;$A40&amp;"C"&amp;BL$1,FALSE)</f>
        <v>#REF!</v>
      </c>
      <c r="BM40" s="263" t="e" cm="1">
        <f t="array" aca="1" ref="BM40" ca="1">INDIRECT("'"&amp;$A$1&amp;"_DATA'!R"&amp;$A40&amp;"C"&amp;BM$1,FALSE)</f>
        <v>#REF!</v>
      </c>
      <c r="BN40" s="302" t="e" cm="1">
        <f t="array" aca="1" ref="BN40" ca="1">INDIRECT("'"&amp;$A$1&amp;"_DATA'!R"&amp;$A40&amp;"C"&amp;BN$1,FALSE)</f>
        <v>#REF!</v>
      </c>
      <c r="BO40" s="260" t="e" cm="1">
        <f t="array" aca="1" ref="BO40" ca="1">INDIRECT("'"&amp;$A$1&amp;"_DATA'!R"&amp;$A40&amp;"C"&amp;BO$1,FALSE)</f>
        <v>#REF!</v>
      </c>
      <c r="BP40" s="296" t="e" cm="1">
        <f t="array" aca="1" ref="BP40" ca="1">INDIRECT("'"&amp;$A$1&amp;"_DATA'!R"&amp;$A40&amp;"C"&amp;BP$1,FALSE)</f>
        <v>#REF!</v>
      </c>
      <c r="BQ40" s="306" t="e" cm="1">
        <f t="array" aca="1" ref="BQ40" ca="1">INDIRECT("'"&amp;$A$1&amp;"_DATA'!R"&amp;$A40&amp;"C"&amp;BQ$1,FALSE)</f>
        <v>#REF!</v>
      </c>
      <c r="BR40" s="262" t="e">
        <f t="shared" ca="1" si="32"/>
        <v>#REF!</v>
      </c>
      <c r="BS40" s="306" t="e" cm="1">
        <f t="array" aca="1" ref="BS40" ca="1">INDIRECT("'"&amp;$A$1&amp;"_DATA'!R"&amp;$A40&amp;"C"&amp;BS$1,FALSE)</f>
        <v>#REF!</v>
      </c>
      <c r="BT40" s="263"/>
      <c r="BU40" s="323" t="s">
        <v>143</v>
      </c>
      <c r="BV40" s="710" t="e">
        <f ca="1">ROUNDDOWN(BV39/BV38,4)</f>
        <v>#REF!</v>
      </c>
      <c r="BW40" s="302" t="e" cm="1">
        <f t="array" aca="1" ref="BW40" ca="1">INDIRECT("'"&amp;$A$1&amp;"_DATA'!R"&amp;$A40&amp;"C"&amp;BW$1,FALSE)</f>
        <v>#REF!</v>
      </c>
      <c r="BX40" s="260" t="e" cm="1">
        <f t="array" aca="1" ref="BX40" ca="1">INDIRECT("'"&amp;$A$1&amp;"_DATA'!R"&amp;$A40&amp;"C"&amp;BX$1,FALSE)</f>
        <v>#REF!</v>
      </c>
      <c r="BY40" s="296" t="e" cm="1">
        <f t="array" aca="1" ref="BY40" ca="1">INDIRECT("'"&amp;$A$1&amp;"_DATA'!R"&amp;$A40&amp;"C"&amp;BY$1,FALSE)</f>
        <v>#REF!</v>
      </c>
      <c r="BZ40" s="306" t="e" cm="1">
        <f t="array" aca="1" ref="BZ40" ca="1">INDIRECT("'"&amp;$A$1&amp;"_DATA'!R"&amp;$A40&amp;"C"&amp;BZ$1,FALSE)</f>
        <v>#REF!</v>
      </c>
      <c r="CA40" s="262" t="e">
        <f t="shared" ca="1" si="33"/>
        <v>#REF!</v>
      </c>
      <c r="CB40" s="306" t="e" cm="1">
        <f t="array" aca="1" ref="CB40" ca="1">INDIRECT("'"&amp;$A$1&amp;"_DATA'!R"&amp;$A40&amp;"C"&amp;CB$1,FALSE)</f>
        <v>#REF!</v>
      </c>
      <c r="CC40" s="263" t="e" cm="1">
        <f t="array" aca="1" ref="CC40" ca="1">INDIRECT("'"&amp;$A$1&amp;"_DATA'!R"&amp;$A40&amp;"C"&amp;CC$1,FALSE)</f>
        <v>#REF!</v>
      </c>
      <c r="CD40" s="302" t="e" cm="1">
        <f t="array" aca="1" ref="CD40" ca="1">INDIRECT("'"&amp;$A$1&amp;"_DATA'!R"&amp;$A40&amp;"C"&amp;CD$1,FALSE)</f>
        <v>#REF!</v>
      </c>
      <c r="CE40" s="260" t="e" cm="1">
        <f t="array" aca="1" ref="CE40" ca="1">INDIRECT("'"&amp;$A$1&amp;"_DATA'!R"&amp;$A40&amp;"C"&amp;CE$1,FALSE)</f>
        <v>#REF!</v>
      </c>
      <c r="CF40" s="296" t="e" cm="1">
        <f t="array" aca="1" ref="CF40" ca="1">INDIRECT("'"&amp;$A$1&amp;"_DATA'!R"&amp;$A40&amp;"C"&amp;CF$1,FALSE)</f>
        <v>#REF!</v>
      </c>
      <c r="CG40" s="306" t="e" cm="1">
        <f t="array" aca="1" ref="CG40" ca="1">INDIRECT("'"&amp;$A$1&amp;"_DATA'!R"&amp;$A40&amp;"C"&amp;CG$1,FALSE)</f>
        <v>#REF!</v>
      </c>
      <c r="CH40" s="262" t="e">
        <f t="shared" ca="1" si="34"/>
        <v>#REF!</v>
      </c>
      <c r="CI40" s="306" t="e" cm="1">
        <f t="array" aca="1" ref="CI40" ca="1">INDIRECT("'"&amp;$A$1&amp;"_DATA'!R"&amp;$A40&amp;"C"&amp;CI$1,FALSE)</f>
        <v>#REF!</v>
      </c>
      <c r="CJ40" s="263" t="e" cm="1">
        <f t="array" aca="1" ref="CJ40" ca="1">INDIRECT("'"&amp;$A$1&amp;"_DATA'!R"&amp;$A40&amp;"C"&amp;CJ$1,FALSE)</f>
        <v>#REF!</v>
      </c>
      <c r="CK40" s="302" t="e" cm="1">
        <f t="array" aca="1" ref="CK40" ca="1">INDIRECT("'"&amp;$A$1&amp;"_DATA'!R"&amp;$A40&amp;"C"&amp;CK$1,FALSE)</f>
        <v>#REF!</v>
      </c>
      <c r="CL40" s="260" t="e" cm="1">
        <f t="array" aca="1" ref="CL40" ca="1">INDIRECT("'"&amp;$A$1&amp;"_DATA'!R"&amp;$A40&amp;"C"&amp;CL$1,FALSE)</f>
        <v>#REF!</v>
      </c>
      <c r="CM40" s="296" t="e" cm="1">
        <f t="array" aca="1" ref="CM40" ca="1">INDIRECT("'"&amp;$A$1&amp;"_DATA'!R"&amp;$A40&amp;"C"&amp;CM$1,FALSE)</f>
        <v>#REF!</v>
      </c>
      <c r="CN40" s="306" t="e" cm="1">
        <f t="array" aca="1" ref="CN40" ca="1">INDIRECT("'"&amp;$A$1&amp;"_DATA'!R"&amp;$A40&amp;"C"&amp;CN$1,FALSE)</f>
        <v>#REF!</v>
      </c>
      <c r="CO40" s="262" t="e">
        <f t="shared" ca="1" si="35"/>
        <v>#REF!</v>
      </c>
      <c r="CP40" s="306" t="e" cm="1">
        <f t="array" aca="1" ref="CP40" ca="1">INDIRECT("'"&amp;$A$1&amp;"_DATA'!R"&amp;$A40&amp;"C"&amp;CP$1,FALSE)</f>
        <v>#REF!</v>
      </c>
      <c r="CQ40" s="263"/>
      <c r="CR40" s="323" t="s">
        <v>143</v>
      </c>
      <c r="CS40" s="710" t="e">
        <f ca="1">ROUNDDOWN(CS39/CS38,4)</f>
        <v>#REF!</v>
      </c>
      <c r="CT40" s="323" t="s">
        <v>143</v>
      </c>
      <c r="CU40" s="710" t="e">
        <f ca="1">ROUNDDOWN(CU39/CU38,4)</f>
        <v>#REF!</v>
      </c>
      <c r="CV40" s="323" t="s">
        <v>143</v>
      </c>
      <c r="CW40" s="710" t="e">
        <f ca="1">ROUNDDOWN(CW39/CW38,4)</f>
        <v>#REF!</v>
      </c>
      <c r="CX40" s="240"/>
    </row>
    <row r="41" spans="1:102" ht="16.5" hidden="1" outlineLevel="1" x14ac:dyDescent="0.15">
      <c r="A41" s="433">
        <v>30</v>
      </c>
      <c r="B41" s="2001"/>
      <c r="C41" s="259" t="s">
        <v>37</v>
      </c>
      <c r="D41" s="302" t="e" cm="1">
        <f t="array" aca="1" ref="D41" ca="1">INDIRECT("'"&amp;$A$1&amp;"_DATA'!R"&amp;$A41&amp;"C"&amp;D$1,FALSE)</f>
        <v>#REF!</v>
      </c>
      <c r="E41" s="260" t="e" cm="1">
        <f t="array" aca="1" ref="E41" ca="1">INDIRECT("'"&amp;$A$1&amp;"_DATA'!R"&amp;$A41&amp;"C"&amp;E$1,FALSE)</f>
        <v>#REF!</v>
      </c>
      <c r="F41" s="296" t="e" cm="1">
        <f t="array" aca="1" ref="F41" ca="1">INDIRECT("'"&amp;$A$1&amp;"_DATA'!R"&amp;$A41&amp;"C"&amp;F$1,FALSE)</f>
        <v>#REF!</v>
      </c>
      <c r="G41" s="306" t="e" cm="1">
        <f t="array" aca="1" ref="G41" ca="1">INDIRECT("'"&amp;$A$1&amp;"_DATA'!R"&amp;$A41&amp;"C"&amp;G$1,FALSE)</f>
        <v>#REF!</v>
      </c>
      <c r="H41" s="262" t="e">
        <f t="shared" ca="1" si="24"/>
        <v>#REF!</v>
      </c>
      <c r="I41" s="306" t="e" cm="1">
        <f t="array" aca="1" ref="I41" ca="1">INDIRECT("'"&amp;$A$1&amp;"_DATA'!R"&amp;$A41&amp;"C"&amp;I$1,FALSE)</f>
        <v>#REF!</v>
      </c>
      <c r="J41" s="263" t="e" cm="1">
        <f t="array" aca="1" ref="J41" ca="1">INDIRECT("'"&amp;$A$1&amp;"_DATA'!R"&amp;$A41&amp;"C"&amp;J$1,FALSE)</f>
        <v>#REF!</v>
      </c>
      <c r="K41" s="302" t="e" cm="1">
        <f t="array" aca="1" ref="K41" ca="1">INDIRECT("'"&amp;$A$1&amp;"_DATA'!R"&amp;$A41&amp;"C"&amp;K$1,FALSE)</f>
        <v>#REF!</v>
      </c>
      <c r="L41" s="260" t="e" cm="1">
        <f t="array" aca="1" ref="L41" ca="1">INDIRECT("'"&amp;$A$1&amp;"_DATA'!R"&amp;$A41&amp;"C"&amp;L$1,FALSE)</f>
        <v>#REF!</v>
      </c>
      <c r="M41" s="296" t="e" cm="1">
        <f t="array" aca="1" ref="M41" ca="1">INDIRECT("'"&amp;$A$1&amp;"_DATA'!R"&amp;$A41&amp;"C"&amp;M$1,FALSE)</f>
        <v>#REF!</v>
      </c>
      <c r="N41" s="306" t="e" cm="1">
        <f t="array" aca="1" ref="N41" ca="1">INDIRECT("'"&amp;$A$1&amp;"_DATA'!R"&amp;$A41&amp;"C"&amp;N$1,FALSE)</f>
        <v>#REF!</v>
      </c>
      <c r="O41" s="262" t="e">
        <f t="shared" ca="1" si="25"/>
        <v>#REF!</v>
      </c>
      <c r="P41" s="306" t="e" cm="1">
        <f t="array" aca="1" ref="P41" ca="1">INDIRECT("'"&amp;$A$1&amp;"_DATA'!R"&amp;$A41&amp;"C"&amp;P$1,FALSE)</f>
        <v>#REF!</v>
      </c>
      <c r="Q41" s="263" t="e" cm="1">
        <f t="array" aca="1" ref="Q41" ca="1">INDIRECT("'"&amp;$A$1&amp;"_DATA'!R"&amp;$A41&amp;"C"&amp;Q$1,FALSE)</f>
        <v>#REF!</v>
      </c>
      <c r="R41" s="302" t="e" cm="1">
        <f t="array" aca="1" ref="R41" ca="1">INDIRECT("'"&amp;$A$1&amp;"_DATA'!R"&amp;$A41&amp;"C"&amp;R$1,FALSE)</f>
        <v>#REF!</v>
      </c>
      <c r="S41" s="260" t="e" cm="1">
        <f t="array" aca="1" ref="S41" ca="1">INDIRECT("'"&amp;$A$1&amp;"_DATA'!R"&amp;$A41&amp;"C"&amp;S$1,FALSE)</f>
        <v>#REF!</v>
      </c>
      <c r="T41" s="296" t="e" cm="1">
        <f t="array" aca="1" ref="T41" ca="1">INDIRECT("'"&amp;$A$1&amp;"_DATA'!R"&amp;$A41&amp;"C"&amp;T$1,FALSE)</f>
        <v>#REF!</v>
      </c>
      <c r="U41" s="306" t="e" cm="1">
        <f t="array" aca="1" ref="U41" ca="1">INDIRECT("'"&amp;$A$1&amp;"_DATA'!R"&amp;$A41&amp;"C"&amp;U$1,FALSE)</f>
        <v>#REF!</v>
      </c>
      <c r="V41" s="262" t="e">
        <f t="shared" ca="1" si="26"/>
        <v>#REF!</v>
      </c>
      <c r="W41" s="306" t="e" cm="1">
        <f t="array" aca="1" ref="W41" ca="1">INDIRECT("'"&amp;$A$1&amp;"_DATA'!R"&amp;$A41&amp;"C"&amp;W$1,FALSE)</f>
        <v>#REF!</v>
      </c>
      <c r="X41" s="263"/>
      <c r="Y41" s="383"/>
      <c r="Z41" s="404"/>
      <c r="AA41" s="324" t="e" cm="1">
        <f t="array" aca="1" ref="AA41" ca="1">INDIRECT("'"&amp;$A$1&amp;"_DATA'!R"&amp;$A41&amp;"C"&amp;AA$1,FALSE)</f>
        <v>#REF!</v>
      </c>
      <c r="AB41" s="260" t="e" cm="1">
        <f t="array" aca="1" ref="AB41" ca="1">INDIRECT("'"&amp;$A$1&amp;"_DATA'!R"&amp;$A41&amp;"C"&amp;AB$1,FALSE)</f>
        <v>#REF!</v>
      </c>
      <c r="AC41" s="296" t="e" cm="1">
        <f t="array" aca="1" ref="AC41" ca="1">INDIRECT("'"&amp;$A$1&amp;"_DATA'!R"&amp;$A41&amp;"C"&amp;AC$1,FALSE)</f>
        <v>#REF!</v>
      </c>
      <c r="AD41" s="306" t="e" cm="1">
        <f t="array" aca="1" ref="AD41" ca="1">INDIRECT("'"&amp;$A$1&amp;"_DATA'!R"&amp;$A41&amp;"C"&amp;AD$1,FALSE)</f>
        <v>#REF!</v>
      </c>
      <c r="AE41" s="262" t="e">
        <f t="shared" ca="1" si="27"/>
        <v>#REF!</v>
      </c>
      <c r="AF41" s="306" t="e" cm="1">
        <f t="array" aca="1" ref="AF41" ca="1">INDIRECT("'"&amp;$A$1&amp;"_DATA'!R"&amp;$A41&amp;"C"&amp;AF$1,FALSE)</f>
        <v>#REF!</v>
      </c>
      <c r="AG41" s="263" t="e" cm="1">
        <f t="array" aca="1" ref="AG41" ca="1">INDIRECT("'"&amp;$A$1&amp;"_DATA'!R"&amp;$A41&amp;"C"&amp;AG$1,FALSE)</f>
        <v>#REF!</v>
      </c>
      <c r="AH41" s="302" t="e" cm="1">
        <f t="array" aca="1" ref="AH41" ca="1">INDIRECT("'"&amp;$A$1&amp;"_DATA'!R"&amp;$A41&amp;"C"&amp;AH$1,FALSE)</f>
        <v>#REF!</v>
      </c>
      <c r="AI41" s="260" t="e" cm="1">
        <f t="array" aca="1" ref="AI41" ca="1">INDIRECT("'"&amp;$A$1&amp;"_DATA'!R"&amp;$A41&amp;"C"&amp;AI$1,FALSE)</f>
        <v>#REF!</v>
      </c>
      <c r="AJ41" s="296" t="e" cm="1">
        <f t="array" aca="1" ref="AJ41" ca="1">INDIRECT("'"&amp;$A$1&amp;"_DATA'!R"&amp;$A41&amp;"C"&amp;AJ$1,FALSE)</f>
        <v>#REF!</v>
      </c>
      <c r="AK41" s="306" t="e" cm="1">
        <f t="array" aca="1" ref="AK41" ca="1">INDIRECT("'"&amp;$A$1&amp;"_DATA'!R"&amp;$A41&amp;"C"&amp;AK$1,FALSE)</f>
        <v>#REF!</v>
      </c>
      <c r="AL41" s="262" t="e">
        <f t="shared" ca="1" si="28"/>
        <v>#REF!</v>
      </c>
      <c r="AM41" s="306" t="e" cm="1">
        <f t="array" aca="1" ref="AM41" ca="1">INDIRECT("'"&amp;$A$1&amp;"_DATA'!R"&amp;$A41&amp;"C"&amp;AM$1,FALSE)</f>
        <v>#REF!</v>
      </c>
      <c r="AN41" s="263" t="e" cm="1">
        <f t="array" aca="1" ref="AN41" ca="1">INDIRECT("'"&amp;$A$1&amp;"_DATA'!R"&amp;$A41&amp;"C"&amp;AN$1,FALSE)</f>
        <v>#REF!</v>
      </c>
      <c r="AO41" s="302" t="e" cm="1">
        <f t="array" aca="1" ref="AO41" ca="1">INDIRECT("'"&amp;$A$1&amp;"_DATA'!R"&amp;$A41&amp;"C"&amp;AO$1,FALSE)</f>
        <v>#REF!</v>
      </c>
      <c r="AP41" s="260" t="e" cm="1">
        <f t="array" aca="1" ref="AP41" ca="1">INDIRECT("'"&amp;$A$1&amp;"_DATA'!R"&amp;$A41&amp;"C"&amp;AP$1,FALSE)</f>
        <v>#REF!</v>
      </c>
      <c r="AQ41" s="296" t="e" cm="1">
        <f t="array" aca="1" ref="AQ41" ca="1">INDIRECT("'"&amp;$A$1&amp;"_DATA'!R"&amp;$A41&amp;"C"&amp;AQ$1,FALSE)</f>
        <v>#REF!</v>
      </c>
      <c r="AR41" s="306" t="e" cm="1">
        <f t="array" aca="1" ref="AR41" ca="1">INDIRECT("'"&amp;$A$1&amp;"_DATA'!R"&amp;$A41&amp;"C"&amp;AR$1,FALSE)</f>
        <v>#REF!</v>
      </c>
      <c r="AS41" s="262" t="e">
        <f t="shared" ca="1" si="29"/>
        <v>#REF!</v>
      </c>
      <c r="AT41" s="306" t="e" cm="1">
        <f t="array" aca="1" ref="AT41" ca="1">INDIRECT("'"&amp;$A$1&amp;"_DATA'!R"&amp;$A41&amp;"C"&amp;AT$1,FALSE)</f>
        <v>#REF!</v>
      </c>
      <c r="AU41" s="263"/>
      <c r="AV41" s="383"/>
      <c r="AW41" s="404"/>
      <c r="AX41" s="383"/>
      <c r="AY41" s="404"/>
      <c r="AZ41" s="302" t="e" cm="1">
        <f t="array" aca="1" ref="AZ41" ca="1">INDIRECT("'"&amp;$A$1&amp;"_DATA'!R"&amp;$A41&amp;"C"&amp;AZ$1,FALSE)</f>
        <v>#REF!</v>
      </c>
      <c r="BA41" s="260" t="e" cm="1">
        <f t="array" aca="1" ref="BA41" ca="1">INDIRECT("'"&amp;$A$1&amp;"_DATA'!R"&amp;$A41&amp;"C"&amp;BA$1,FALSE)</f>
        <v>#REF!</v>
      </c>
      <c r="BB41" s="296" t="e" cm="1">
        <f t="array" aca="1" ref="BB41" ca="1">INDIRECT("'"&amp;$A$1&amp;"_DATA'!R"&amp;$A41&amp;"C"&amp;BB$1,FALSE)</f>
        <v>#REF!</v>
      </c>
      <c r="BC41" s="306" t="e" cm="1">
        <f t="array" aca="1" ref="BC41" ca="1">INDIRECT("'"&amp;$A$1&amp;"_DATA'!R"&amp;$A41&amp;"C"&amp;BC$1,FALSE)</f>
        <v>#REF!</v>
      </c>
      <c r="BD41" s="262" t="e">
        <f t="shared" ca="1" si="30"/>
        <v>#REF!</v>
      </c>
      <c r="BE41" s="306" t="e" cm="1">
        <f t="array" aca="1" ref="BE41" ca="1">INDIRECT("'"&amp;$A$1&amp;"_DATA'!R"&amp;$A41&amp;"C"&amp;BE$1,FALSE)</f>
        <v>#REF!</v>
      </c>
      <c r="BF41" s="263" t="e" cm="1">
        <f t="array" aca="1" ref="BF41" ca="1">INDIRECT("'"&amp;$A$1&amp;"_DATA'!R"&amp;$A41&amp;"C"&amp;BF$1,FALSE)</f>
        <v>#REF!</v>
      </c>
      <c r="BG41" s="302" t="e" cm="1">
        <f t="array" aca="1" ref="BG41" ca="1">INDIRECT("'"&amp;$A$1&amp;"_DATA'!R"&amp;$A41&amp;"C"&amp;BG$1,FALSE)</f>
        <v>#REF!</v>
      </c>
      <c r="BH41" s="260" t="e" cm="1">
        <f t="array" aca="1" ref="BH41" ca="1">INDIRECT("'"&amp;$A$1&amp;"_DATA'!R"&amp;$A41&amp;"C"&amp;BH$1,FALSE)</f>
        <v>#REF!</v>
      </c>
      <c r="BI41" s="296" t="e" cm="1">
        <f t="array" aca="1" ref="BI41" ca="1">INDIRECT("'"&amp;$A$1&amp;"_DATA'!R"&amp;$A41&amp;"C"&amp;BI$1,FALSE)</f>
        <v>#REF!</v>
      </c>
      <c r="BJ41" s="306" t="e" cm="1">
        <f t="array" aca="1" ref="BJ41" ca="1">INDIRECT("'"&amp;$A$1&amp;"_DATA'!R"&amp;$A41&amp;"C"&amp;BJ$1,FALSE)</f>
        <v>#REF!</v>
      </c>
      <c r="BK41" s="262" t="e">
        <f t="shared" ca="1" si="31"/>
        <v>#REF!</v>
      </c>
      <c r="BL41" s="306" t="e" cm="1">
        <f t="array" aca="1" ref="BL41" ca="1">INDIRECT("'"&amp;$A$1&amp;"_DATA'!R"&amp;$A41&amp;"C"&amp;BL$1,FALSE)</f>
        <v>#REF!</v>
      </c>
      <c r="BM41" s="263" t="e" cm="1">
        <f t="array" aca="1" ref="BM41" ca="1">INDIRECT("'"&amp;$A$1&amp;"_DATA'!R"&amp;$A41&amp;"C"&amp;BM$1,FALSE)</f>
        <v>#REF!</v>
      </c>
      <c r="BN41" s="302" t="e" cm="1">
        <f t="array" aca="1" ref="BN41" ca="1">INDIRECT("'"&amp;$A$1&amp;"_DATA'!R"&amp;$A41&amp;"C"&amp;BN$1,FALSE)</f>
        <v>#REF!</v>
      </c>
      <c r="BO41" s="260" t="e" cm="1">
        <f t="array" aca="1" ref="BO41" ca="1">INDIRECT("'"&amp;$A$1&amp;"_DATA'!R"&amp;$A41&amp;"C"&amp;BO$1,FALSE)</f>
        <v>#REF!</v>
      </c>
      <c r="BP41" s="296" t="e" cm="1">
        <f t="array" aca="1" ref="BP41" ca="1">INDIRECT("'"&amp;$A$1&amp;"_DATA'!R"&amp;$A41&amp;"C"&amp;BP$1,FALSE)</f>
        <v>#REF!</v>
      </c>
      <c r="BQ41" s="306" t="e" cm="1">
        <f t="array" aca="1" ref="BQ41" ca="1">INDIRECT("'"&amp;$A$1&amp;"_DATA'!R"&amp;$A41&amp;"C"&amp;BQ$1,FALSE)</f>
        <v>#REF!</v>
      </c>
      <c r="BR41" s="262" t="e">
        <f t="shared" ca="1" si="32"/>
        <v>#REF!</v>
      </c>
      <c r="BS41" s="306" t="e" cm="1">
        <f t="array" aca="1" ref="BS41" ca="1">INDIRECT("'"&amp;$A$1&amp;"_DATA'!R"&amp;$A41&amp;"C"&amp;BS$1,FALSE)</f>
        <v>#REF!</v>
      </c>
      <c r="BT41" s="263"/>
      <c r="BU41" s="383"/>
      <c r="BV41" s="404"/>
      <c r="BW41" s="302" t="e" cm="1">
        <f t="array" aca="1" ref="BW41" ca="1">INDIRECT("'"&amp;$A$1&amp;"_DATA'!R"&amp;$A41&amp;"C"&amp;BW$1,FALSE)</f>
        <v>#REF!</v>
      </c>
      <c r="BX41" s="260" t="e" cm="1">
        <f t="array" aca="1" ref="BX41" ca="1">INDIRECT("'"&amp;$A$1&amp;"_DATA'!R"&amp;$A41&amp;"C"&amp;BX$1,FALSE)</f>
        <v>#REF!</v>
      </c>
      <c r="BY41" s="296" t="e" cm="1">
        <f t="array" aca="1" ref="BY41" ca="1">INDIRECT("'"&amp;$A$1&amp;"_DATA'!R"&amp;$A41&amp;"C"&amp;BY$1,FALSE)</f>
        <v>#REF!</v>
      </c>
      <c r="BZ41" s="306" t="e" cm="1">
        <f t="array" aca="1" ref="BZ41" ca="1">INDIRECT("'"&amp;$A$1&amp;"_DATA'!R"&amp;$A41&amp;"C"&amp;BZ$1,FALSE)</f>
        <v>#REF!</v>
      </c>
      <c r="CA41" s="262" t="e">
        <f t="shared" ca="1" si="33"/>
        <v>#REF!</v>
      </c>
      <c r="CB41" s="306" t="e" cm="1">
        <f t="array" aca="1" ref="CB41" ca="1">INDIRECT("'"&amp;$A$1&amp;"_DATA'!R"&amp;$A41&amp;"C"&amp;CB$1,FALSE)</f>
        <v>#REF!</v>
      </c>
      <c r="CC41" s="263" t="e" cm="1">
        <f t="array" aca="1" ref="CC41" ca="1">INDIRECT("'"&amp;$A$1&amp;"_DATA'!R"&amp;$A41&amp;"C"&amp;CC$1,FALSE)</f>
        <v>#REF!</v>
      </c>
      <c r="CD41" s="302" t="e" cm="1">
        <f t="array" aca="1" ref="CD41" ca="1">INDIRECT("'"&amp;$A$1&amp;"_DATA'!R"&amp;$A41&amp;"C"&amp;CD$1,FALSE)</f>
        <v>#REF!</v>
      </c>
      <c r="CE41" s="260" t="e" cm="1">
        <f t="array" aca="1" ref="CE41" ca="1">INDIRECT("'"&amp;$A$1&amp;"_DATA'!R"&amp;$A41&amp;"C"&amp;CE$1,FALSE)</f>
        <v>#REF!</v>
      </c>
      <c r="CF41" s="296" t="e" cm="1">
        <f t="array" aca="1" ref="CF41" ca="1">INDIRECT("'"&amp;$A$1&amp;"_DATA'!R"&amp;$A41&amp;"C"&amp;CF$1,FALSE)</f>
        <v>#REF!</v>
      </c>
      <c r="CG41" s="306" t="e" cm="1">
        <f t="array" aca="1" ref="CG41" ca="1">INDIRECT("'"&amp;$A$1&amp;"_DATA'!R"&amp;$A41&amp;"C"&amp;CG$1,FALSE)</f>
        <v>#REF!</v>
      </c>
      <c r="CH41" s="262" t="e">
        <f t="shared" ca="1" si="34"/>
        <v>#REF!</v>
      </c>
      <c r="CI41" s="306" t="e" cm="1">
        <f t="array" aca="1" ref="CI41" ca="1">INDIRECT("'"&amp;$A$1&amp;"_DATA'!R"&amp;$A41&amp;"C"&amp;CI$1,FALSE)</f>
        <v>#REF!</v>
      </c>
      <c r="CJ41" s="263" t="e" cm="1">
        <f t="array" aca="1" ref="CJ41" ca="1">INDIRECT("'"&amp;$A$1&amp;"_DATA'!R"&amp;$A41&amp;"C"&amp;CJ$1,FALSE)</f>
        <v>#REF!</v>
      </c>
      <c r="CK41" s="302" t="e" cm="1">
        <f t="array" aca="1" ref="CK41" ca="1">INDIRECT("'"&amp;$A$1&amp;"_DATA'!R"&amp;$A41&amp;"C"&amp;CK$1,FALSE)</f>
        <v>#REF!</v>
      </c>
      <c r="CL41" s="260" t="e" cm="1">
        <f t="array" aca="1" ref="CL41" ca="1">INDIRECT("'"&amp;$A$1&amp;"_DATA'!R"&amp;$A41&amp;"C"&amp;CL$1,FALSE)</f>
        <v>#REF!</v>
      </c>
      <c r="CM41" s="296" t="e" cm="1">
        <f t="array" aca="1" ref="CM41" ca="1">INDIRECT("'"&amp;$A$1&amp;"_DATA'!R"&amp;$A41&amp;"C"&amp;CM$1,FALSE)</f>
        <v>#REF!</v>
      </c>
      <c r="CN41" s="306" t="e" cm="1">
        <f t="array" aca="1" ref="CN41" ca="1">INDIRECT("'"&amp;$A$1&amp;"_DATA'!R"&amp;$A41&amp;"C"&amp;CN$1,FALSE)</f>
        <v>#REF!</v>
      </c>
      <c r="CO41" s="262" t="e">
        <f t="shared" ca="1" si="35"/>
        <v>#REF!</v>
      </c>
      <c r="CP41" s="306" t="e" cm="1">
        <f t="array" aca="1" ref="CP41" ca="1">INDIRECT("'"&amp;$A$1&amp;"_DATA'!R"&amp;$A41&amp;"C"&amp;CP$1,FALSE)</f>
        <v>#REF!</v>
      </c>
      <c r="CQ41" s="263"/>
      <c r="CR41" s="383"/>
      <c r="CS41" s="404"/>
      <c r="CT41" s="383"/>
      <c r="CU41" s="404"/>
      <c r="CV41" s="383"/>
      <c r="CW41" s="404"/>
      <c r="CX41" s="240"/>
    </row>
    <row r="42" spans="1:102" ht="16.5" hidden="1" customHeight="1" outlineLevel="1" x14ac:dyDescent="0.15">
      <c r="A42" s="433">
        <v>31</v>
      </c>
      <c r="B42" s="2001"/>
      <c r="C42" s="259" t="s">
        <v>38</v>
      </c>
      <c r="D42" s="302" t="e" cm="1">
        <f t="array" aca="1" ref="D42" ca="1">INDIRECT("'"&amp;$A$1&amp;"_DATA'!R"&amp;$A42&amp;"C"&amp;D$1,FALSE)</f>
        <v>#REF!</v>
      </c>
      <c r="E42" s="260" t="e" cm="1">
        <f t="array" aca="1" ref="E42" ca="1">INDIRECT("'"&amp;$A$1&amp;"_DATA'!R"&amp;$A42&amp;"C"&amp;E$1,FALSE)</f>
        <v>#REF!</v>
      </c>
      <c r="F42" s="296" t="e" cm="1">
        <f t="array" aca="1" ref="F42" ca="1">INDIRECT("'"&amp;$A$1&amp;"_DATA'!R"&amp;$A42&amp;"C"&amp;F$1,FALSE)</f>
        <v>#REF!</v>
      </c>
      <c r="G42" s="306" t="e" cm="1">
        <f t="array" aca="1" ref="G42" ca="1">INDIRECT("'"&amp;$A$1&amp;"_DATA'!R"&amp;$A42&amp;"C"&amp;G$1,FALSE)</f>
        <v>#REF!</v>
      </c>
      <c r="H42" s="262" t="e">
        <f t="shared" ca="1" si="24"/>
        <v>#REF!</v>
      </c>
      <c r="I42" s="306" t="e" cm="1">
        <f t="array" aca="1" ref="I42" ca="1">INDIRECT("'"&amp;$A$1&amp;"_DATA'!R"&amp;$A42&amp;"C"&amp;I$1,FALSE)</f>
        <v>#REF!</v>
      </c>
      <c r="J42" s="263" t="e" cm="1">
        <f t="array" aca="1" ref="J42" ca="1">INDIRECT("'"&amp;$A$1&amp;"_DATA'!R"&amp;$A42&amp;"C"&amp;J$1,FALSE)</f>
        <v>#REF!</v>
      </c>
      <c r="K42" s="302" t="e" cm="1">
        <f t="array" aca="1" ref="K42" ca="1">INDIRECT("'"&amp;$A$1&amp;"_DATA'!R"&amp;$A42&amp;"C"&amp;K$1,FALSE)</f>
        <v>#REF!</v>
      </c>
      <c r="L42" s="260" t="e" cm="1">
        <f t="array" aca="1" ref="L42" ca="1">INDIRECT("'"&amp;$A$1&amp;"_DATA'!R"&amp;$A42&amp;"C"&amp;L$1,FALSE)</f>
        <v>#REF!</v>
      </c>
      <c r="M42" s="296" t="e" cm="1">
        <f t="array" aca="1" ref="M42" ca="1">INDIRECT("'"&amp;$A$1&amp;"_DATA'!R"&amp;$A42&amp;"C"&amp;M$1,FALSE)</f>
        <v>#REF!</v>
      </c>
      <c r="N42" s="306" t="e" cm="1">
        <f t="array" aca="1" ref="N42" ca="1">INDIRECT("'"&amp;$A$1&amp;"_DATA'!R"&amp;$A42&amp;"C"&amp;N$1,FALSE)</f>
        <v>#REF!</v>
      </c>
      <c r="O42" s="262" t="e">
        <f t="shared" ca="1" si="25"/>
        <v>#REF!</v>
      </c>
      <c r="P42" s="306" t="e" cm="1">
        <f t="array" aca="1" ref="P42" ca="1">INDIRECT("'"&amp;$A$1&amp;"_DATA'!R"&amp;$A42&amp;"C"&amp;P$1,FALSE)</f>
        <v>#REF!</v>
      </c>
      <c r="Q42" s="263" t="e" cm="1">
        <f t="array" aca="1" ref="Q42" ca="1">INDIRECT("'"&amp;$A$1&amp;"_DATA'!R"&amp;$A42&amp;"C"&amp;Q$1,FALSE)</f>
        <v>#REF!</v>
      </c>
      <c r="R42" s="302" t="e" cm="1">
        <f t="array" aca="1" ref="R42" ca="1">INDIRECT("'"&amp;$A$1&amp;"_DATA'!R"&amp;$A42&amp;"C"&amp;R$1,FALSE)</f>
        <v>#REF!</v>
      </c>
      <c r="S42" s="260" t="e" cm="1">
        <f t="array" aca="1" ref="S42" ca="1">INDIRECT("'"&amp;$A$1&amp;"_DATA'!R"&amp;$A42&amp;"C"&amp;S$1,FALSE)</f>
        <v>#REF!</v>
      </c>
      <c r="T42" s="296" t="e" cm="1">
        <f t="array" aca="1" ref="T42" ca="1">INDIRECT("'"&amp;$A$1&amp;"_DATA'!R"&amp;$A42&amp;"C"&amp;T$1,FALSE)</f>
        <v>#REF!</v>
      </c>
      <c r="U42" s="306" t="e" cm="1">
        <f t="array" aca="1" ref="U42" ca="1">INDIRECT("'"&amp;$A$1&amp;"_DATA'!R"&amp;$A42&amp;"C"&amp;U$1,FALSE)</f>
        <v>#REF!</v>
      </c>
      <c r="V42" s="262" t="e">
        <f t="shared" ca="1" si="26"/>
        <v>#REF!</v>
      </c>
      <c r="W42" s="306" t="e" cm="1">
        <f t="array" aca="1" ref="W42" ca="1">INDIRECT("'"&amp;$A$1&amp;"_DATA'!R"&amp;$A42&amp;"C"&amp;W$1,FALSE)</f>
        <v>#REF!</v>
      </c>
      <c r="X42" s="263"/>
      <c r="Y42" s="1953" t="s">
        <v>147</v>
      </c>
      <c r="Z42" s="1954"/>
      <c r="AA42" s="324" t="e" cm="1">
        <f t="array" aca="1" ref="AA42" ca="1">INDIRECT("'"&amp;$A$1&amp;"_DATA'!R"&amp;$A42&amp;"C"&amp;AA$1,FALSE)</f>
        <v>#REF!</v>
      </c>
      <c r="AB42" s="260" t="e" cm="1">
        <f t="array" aca="1" ref="AB42" ca="1">INDIRECT("'"&amp;$A$1&amp;"_DATA'!R"&amp;$A42&amp;"C"&amp;AB$1,FALSE)</f>
        <v>#REF!</v>
      </c>
      <c r="AC42" s="296" t="e" cm="1">
        <f t="array" aca="1" ref="AC42" ca="1">INDIRECT("'"&amp;$A$1&amp;"_DATA'!R"&amp;$A42&amp;"C"&amp;AC$1,FALSE)</f>
        <v>#REF!</v>
      </c>
      <c r="AD42" s="306" t="e" cm="1">
        <f t="array" aca="1" ref="AD42" ca="1">INDIRECT("'"&amp;$A$1&amp;"_DATA'!R"&amp;$A42&amp;"C"&amp;AD$1,FALSE)</f>
        <v>#REF!</v>
      </c>
      <c r="AE42" s="262" t="e">
        <f t="shared" ca="1" si="27"/>
        <v>#REF!</v>
      </c>
      <c r="AF42" s="306" t="e" cm="1">
        <f t="array" aca="1" ref="AF42" ca="1">INDIRECT("'"&amp;$A$1&amp;"_DATA'!R"&amp;$A42&amp;"C"&amp;AF$1,FALSE)</f>
        <v>#REF!</v>
      </c>
      <c r="AG42" s="263" t="e" cm="1">
        <f t="array" aca="1" ref="AG42" ca="1">INDIRECT("'"&amp;$A$1&amp;"_DATA'!R"&amp;$A42&amp;"C"&amp;AG$1,FALSE)</f>
        <v>#REF!</v>
      </c>
      <c r="AH42" s="302" t="e" cm="1">
        <f t="array" aca="1" ref="AH42" ca="1">INDIRECT("'"&amp;$A$1&amp;"_DATA'!R"&amp;$A42&amp;"C"&amp;AH$1,FALSE)</f>
        <v>#REF!</v>
      </c>
      <c r="AI42" s="260" t="e" cm="1">
        <f t="array" aca="1" ref="AI42" ca="1">INDIRECT("'"&amp;$A$1&amp;"_DATA'!R"&amp;$A42&amp;"C"&amp;AI$1,FALSE)</f>
        <v>#REF!</v>
      </c>
      <c r="AJ42" s="296" t="e" cm="1">
        <f t="array" aca="1" ref="AJ42" ca="1">INDIRECT("'"&amp;$A$1&amp;"_DATA'!R"&amp;$A42&amp;"C"&amp;AJ$1,FALSE)</f>
        <v>#REF!</v>
      </c>
      <c r="AK42" s="306" t="e" cm="1">
        <f t="array" aca="1" ref="AK42" ca="1">INDIRECT("'"&amp;$A$1&amp;"_DATA'!R"&amp;$A42&amp;"C"&amp;AK$1,FALSE)</f>
        <v>#REF!</v>
      </c>
      <c r="AL42" s="262" t="e">
        <f t="shared" ca="1" si="28"/>
        <v>#REF!</v>
      </c>
      <c r="AM42" s="306" t="e" cm="1">
        <f t="array" aca="1" ref="AM42" ca="1">INDIRECT("'"&amp;$A$1&amp;"_DATA'!R"&amp;$A42&amp;"C"&amp;AM$1,FALSE)</f>
        <v>#REF!</v>
      </c>
      <c r="AN42" s="263" t="e" cm="1">
        <f t="array" aca="1" ref="AN42" ca="1">INDIRECT("'"&amp;$A$1&amp;"_DATA'!R"&amp;$A42&amp;"C"&amp;AN$1,FALSE)</f>
        <v>#REF!</v>
      </c>
      <c r="AO42" s="302" t="e" cm="1">
        <f t="array" aca="1" ref="AO42" ca="1">INDIRECT("'"&amp;$A$1&amp;"_DATA'!R"&amp;$A42&amp;"C"&amp;AO$1,FALSE)</f>
        <v>#REF!</v>
      </c>
      <c r="AP42" s="260" t="e" cm="1">
        <f t="array" aca="1" ref="AP42" ca="1">INDIRECT("'"&amp;$A$1&amp;"_DATA'!R"&amp;$A42&amp;"C"&amp;AP$1,FALSE)</f>
        <v>#REF!</v>
      </c>
      <c r="AQ42" s="296" t="e" cm="1">
        <f t="array" aca="1" ref="AQ42" ca="1">INDIRECT("'"&amp;$A$1&amp;"_DATA'!R"&amp;$A42&amp;"C"&amp;AQ$1,FALSE)</f>
        <v>#REF!</v>
      </c>
      <c r="AR42" s="306" t="e" cm="1">
        <f t="array" aca="1" ref="AR42" ca="1">INDIRECT("'"&amp;$A$1&amp;"_DATA'!R"&amp;$A42&amp;"C"&amp;AR$1,FALSE)</f>
        <v>#REF!</v>
      </c>
      <c r="AS42" s="262" t="e">
        <f t="shared" ca="1" si="29"/>
        <v>#REF!</v>
      </c>
      <c r="AT42" s="306" t="e" cm="1">
        <f t="array" aca="1" ref="AT42" ca="1">INDIRECT("'"&amp;$A$1&amp;"_DATA'!R"&amp;$A42&amp;"C"&amp;AT$1,FALSE)</f>
        <v>#REF!</v>
      </c>
      <c r="AU42" s="263"/>
      <c r="AV42" s="1953" t="s">
        <v>147</v>
      </c>
      <c r="AW42" s="1954"/>
      <c r="AX42" s="1951" t="s">
        <v>147</v>
      </c>
      <c r="AY42" s="1948"/>
      <c r="AZ42" s="302" t="e" cm="1">
        <f t="array" aca="1" ref="AZ42" ca="1">INDIRECT("'"&amp;$A$1&amp;"_DATA'!R"&amp;$A42&amp;"C"&amp;AZ$1,FALSE)</f>
        <v>#REF!</v>
      </c>
      <c r="BA42" s="260" t="e" cm="1">
        <f t="array" aca="1" ref="BA42" ca="1">INDIRECT("'"&amp;$A$1&amp;"_DATA'!R"&amp;$A42&amp;"C"&amp;BA$1,FALSE)</f>
        <v>#REF!</v>
      </c>
      <c r="BB42" s="296" t="e" cm="1">
        <f t="array" aca="1" ref="BB42" ca="1">INDIRECT("'"&amp;$A$1&amp;"_DATA'!R"&amp;$A42&amp;"C"&amp;BB$1,FALSE)</f>
        <v>#REF!</v>
      </c>
      <c r="BC42" s="306" t="e" cm="1">
        <f t="array" aca="1" ref="BC42" ca="1">INDIRECT("'"&amp;$A$1&amp;"_DATA'!R"&amp;$A42&amp;"C"&amp;BC$1,FALSE)</f>
        <v>#REF!</v>
      </c>
      <c r="BD42" s="262" t="e">
        <f t="shared" ca="1" si="30"/>
        <v>#REF!</v>
      </c>
      <c r="BE42" s="306" t="e" cm="1">
        <f t="array" aca="1" ref="BE42" ca="1">INDIRECT("'"&amp;$A$1&amp;"_DATA'!R"&amp;$A42&amp;"C"&amp;BE$1,FALSE)</f>
        <v>#REF!</v>
      </c>
      <c r="BF42" s="263" t="e" cm="1">
        <f t="array" aca="1" ref="BF42" ca="1">INDIRECT("'"&amp;$A$1&amp;"_DATA'!R"&amp;$A42&amp;"C"&amp;BF$1,FALSE)</f>
        <v>#REF!</v>
      </c>
      <c r="BG42" s="302" t="e" cm="1">
        <f t="array" aca="1" ref="BG42" ca="1">INDIRECT("'"&amp;$A$1&amp;"_DATA'!R"&amp;$A42&amp;"C"&amp;BG$1,FALSE)</f>
        <v>#REF!</v>
      </c>
      <c r="BH42" s="260" t="e" cm="1">
        <f t="array" aca="1" ref="BH42" ca="1">INDIRECT("'"&amp;$A$1&amp;"_DATA'!R"&amp;$A42&amp;"C"&amp;BH$1,FALSE)</f>
        <v>#REF!</v>
      </c>
      <c r="BI42" s="296" t="e" cm="1">
        <f t="array" aca="1" ref="BI42" ca="1">INDIRECT("'"&amp;$A$1&amp;"_DATA'!R"&amp;$A42&amp;"C"&amp;BI$1,FALSE)</f>
        <v>#REF!</v>
      </c>
      <c r="BJ42" s="306" t="e" cm="1">
        <f t="array" aca="1" ref="BJ42" ca="1">INDIRECT("'"&amp;$A$1&amp;"_DATA'!R"&amp;$A42&amp;"C"&amp;BJ$1,FALSE)</f>
        <v>#REF!</v>
      </c>
      <c r="BK42" s="262" t="e">
        <f t="shared" ca="1" si="31"/>
        <v>#REF!</v>
      </c>
      <c r="BL42" s="306" t="e" cm="1">
        <f t="array" aca="1" ref="BL42" ca="1">INDIRECT("'"&amp;$A$1&amp;"_DATA'!R"&amp;$A42&amp;"C"&amp;BL$1,FALSE)</f>
        <v>#REF!</v>
      </c>
      <c r="BM42" s="263" t="e" cm="1">
        <f t="array" aca="1" ref="BM42" ca="1">INDIRECT("'"&amp;$A$1&amp;"_DATA'!R"&amp;$A42&amp;"C"&amp;BM$1,FALSE)</f>
        <v>#REF!</v>
      </c>
      <c r="BN42" s="302" t="e" cm="1">
        <f t="array" aca="1" ref="BN42" ca="1">INDIRECT("'"&amp;$A$1&amp;"_DATA'!R"&amp;$A42&amp;"C"&amp;BN$1,FALSE)</f>
        <v>#REF!</v>
      </c>
      <c r="BO42" s="260" t="e" cm="1">
        <f t="array" aca="1" ref="BO42" ca="1">INDIRECT("'"&amp;$A$1&amp;"_DATA'!R"&amp;$A42&amp;"C"&amp;BO$1,FALSE)</f>
        <v>#REF!</v>
      </c>
      <c r="BP42" s="296" t="e" cm="1">
        <f t="array" aca="1" ref="BP42" ca="1">INDIRECT("'"&amp;$A$1&amp;"_DATA'!R"&amp;$A42&amp;"C"&amp;BP$1,FALSE)</f>
        <v>#REF!</v>
      </c>
      <c r="BQ42" s="306" t="e" cm="1">
        <f t="array" aca="1" ref="BQ42" ca="1">INDIRECT("'"&amp;$A$1&amp;"_DATA'!R"&amp;$A42&amp;"C"&amp;BQ$1,FALSE)</f>
        <v>#REF!</v>
      </c>
      <c r="BR42" s="262" t="e">
        <f t="shared" ca="1" si="32"/>
        <v>#REF!</v>
      </c>
      <c r="BS42" s="306" t="e" cm="1">
        <f t="array" aca="1" ref="BS42" ca="1">INDIRECT("'"&amp;$A$1&amp;"_DATA'!R"&amp;$A42&amp;"C"&amp;BS$1,FALSE)</f>
        <v>#REF!</v>
      </c>
      <c r="BT42" s="263"/>
      <c r="BU42" s="1953" t="s">
        <v>147</v>
      </c>
      <c r="BV42" s="1954"/>
      <c r="BW42" s="302" t="e" cm="1">
        <f t="array" aca="1" ref="BW42" ca="1">INDIRECT("'"&amp;$A$1&amp;"_DATA'!R"&amp;$A42&amp;"C"&amp;BW$1,FALSE)</f>
        <v>#REF!</v>
      </c>
      <c r="BX42" s="260" t="e" cm="1">
        <f t="array" aca="1" ref="BX42" ca="1">INDIRECT("'"&amp;$A$1&amp;"_DATA'!R"&amp;$A42&amp;"C"&amp;BX$1,FALSE)</f>
        <v>#REF!</v>
      </c>
      <c r="BY42" s="296" t="e" cm="1">
        <f t="array" aca="1" ref="BY42" ca="1">INDIRECT("'"&amp;$A$1&amp;"_DATA'!R"&amp;$A42&amp;"C"&amp;BY$1,FALSE)</f>
        <v>#REF!</v>
      </c>
      <c r="BZ42" s="306" t="e" cm="1">
        <f t="array" aca="1" ref="BZ42" ca="1">INDIRECT("'"&amp;$A$1&amp;"_DATA'!R"&amp;$A42&amp;"C"&amp;BZ$1,FALSE)</f>
        <v>#REF!</v>
      </c>
      <c r="CA42" s="262" t="e">
        <f t="shared" ca="1" si="33"/>
        <v>#REF!</v>
      </c>
      <c r="CB42" s="306" t="e" cm="1">
        <f t="array" aca="1" ref="CB42" ca="1">INDIRECT("'"&amp;$A$1&amp;"_DATA'!R"&amp;$A42&amp;"C"&amp;CB$1,FALSE)</f>
        <v>#REF!</v>
      </c>
      <c r="CC42" s="263" t="e" cm="1">
        <f t="array" aca="1" ref="CC42" ca="1">INDIRECT("'"&amp;$A$1&amp;"_DATA'!R"&amp;$A42&amp;"C"&amp;CC$1,FALSE)</f>
        <v>#REF!</v>
      </c>
      <c r="CD42" s="302" t="e" cm="1">
        <f t="array" aca="1" ref="CD42" ca="1">INDIRECT("'"&amp;$A$1&amp;"_DATA'!R"&amp;$A42&amp;"C"&amp;CD$1,FALSE)</f>
        <v>#REF!</v>
      </c>
      <c r="CE42" s="260" t="e" cm="1">
        <f t="array" aca="1" ref="CE42" ca="1">INDIRECT("'"&amp;$A$1&amp;"_DATA'!R"&amp;$A42&amp;"C"&amp;CE$1,FALSE)</f>
        <v>#REF!</v>
      </c>
      <c r="CF42" s="296" t="e" cm="1">
        <f t="array" aca="1" ref="CF42" ca="1">INDIRECT("'"&amp;$A$1&amp;"_DATA'!R"&amp;$A42&amp;"C"&amp;CF$1,FALSE)</f>
        <v>#REF!</v>
      </c>
      <c r="CG42" s="306" t="e" cm="1">
        <f t="array" aca="1" ref="CG42" ca="1">INDIRECT("'"&amp;$A$1&amp;"_DATA'!R"&amp;$A42&amp;"C"&amp;CG$1,FALSE)</f>
        <v>#REF!</v>
      </c>
      <c r="CH42" s="262" t="e">
        <f t="shared" ca="1" si="34"/>
        <v>#REF!</v>
      </c>
      <c r="CI42" s="306" t="e" cm="1">
        <f t="array" aca="1" ref="CI42" ca="1">INDIRECT("'"&amp;$A$1&amp;"_DATA'!R"&amp;$A42&amp;"C"&amp;CI$1,FALSE)</f>
        <v>#REF!</v>
      </c>
      <c r="CJ42" s="263" t="e" cm="1">
        <f t="array" aca="1" ref="CJ42" ca="1">INDIRECT("'"&amp;$A$1&amp;"_DATA'!R"&amp;$A42&amp;"C"&amp;CJ$1,FALSE)</f>
        <v>#REF!</v>
      </c>
      <c r="CK42" s="302" t="e" cm="1">
        <f t="array" aca="1" ref="CK42" ca="1">INDIRECT("'"&amp;$A$1&amp;"_DATA'!R"&amp;$A42&amp;"C"&amp;CK$1,FALSE)</f>
        <v>#REF!</v>
      </c>
      <c r="CL42" s="260" t="e" cm="1">
        <f t="array" aca="1" ref="CL42" ca="1">INDIRECT("'"&amp;$A$1&amp;"_DATA'!R"&amp;$A42&amp;"C"&amp;CL$1,FALSE)</f>
        <v>#REF!</v>
      </c>
      <c r="CM42" s="296" t="e" cm="1">
        <f t="array" aca="1" ref="CM42" ca="1">INDIRECT("'"&amp;$A$1&amp;"_DATA'!R"&amp;$A42&amp;"C"&amp;CM$1,FALSE)</f>
        <v>#REF!</v>
      </c>
      <c r="CN42" s="306" t="e" cm="1">
        <f t="array" aca="1" ref="CN42" ca="1">INDIRECT("'"&amp;$A$1&amp;"_DATA'!R"&amp;$A42&amp;"C"&amp;CN$1,FALSE)</f>
        <v>#REF!</v>
      </c>
      <c r="CO42" s="262" t="e">
        <f t="shared" ca="1" si="35"/>
        <v>#REF!</v>
      </c>
      <c r="CP42" s="306" t="e" cm="1">
        <f t="array" aca="1" ref="CP42" ca="1">INDIRECT("'"&amp;$A$1&amp;"_DATA'!R"&amp;$A42&amp;"C"&amp;CP$1,FALSE)</f>
        <v>#REF!</v>
      </c>
      <c r="CQ42" s="263"/>
      <c r="CR42" s="1953" t="s">
        <v>147</v>
      </c>
      <c r="CS42" s="1954"/>
      <c r="CT42" s="1951" t="s">
        <v>147</v>
      </c>
      <c r="CU42" s="1948"/>
      <c r="CV42" s="1945" t="s">
        <v>147</v>
      </c>
      <c r="CW42" s="1946"/>
      <c r="CX42" s="240"/>
    </row>
    <row r="43" spans="1:102" ht="16.5" hidden="1" outlineLevel="1" x14ac:dyDescent="0.15">
      <c r="A43" s="433">
        <v>32</v>
      </c>
      <c r="B43" s="2001"/>
      <c r="C43" s="259" t="s">
        <v>39</v>
      </c>
      <c r="D43" s="302" t="e" cm="1">
        <f t="array" aca="1" ref="D43" ca="1">INDIRECT("'"&amp;$A$1&amp;"_DATA'!R"&amp;$A43&amp;"C"&amp;D$1,FALSE)</f>
        <v>#REF!</v>
      </c>
      <c r="E43" s="260" t="e" cm="1">
        <f t="array" aca="1" ref="E43" ca="1">INDIRECT("'"&amp;$A$1&amp;"_DATA'!R"&amp;$A43&amp;"C"&amp;E$1,FALSE)</f>
        <v>#REF!</v>
      </c>
      <c r="F43" s="296" t="e" cm="1">
        <f t="array" aca="1" ref="F43" ca="1">INDIRECT("'"&amp;$A$1&amp;"_DATA'!R"&amp;$A43&amp;"C"&amp;F$1,FALSE)</f>
        <v>#REF!</v>
      </c>
      <c r="G43" s="306" t="e" cm="1">
        <f t="array" aca="1" ref="G43" ca="1">INDIRECT("'"&amp;$A$1&amp;"_DATA'!R"&amp;$A43&amp;"C"&amp;G$1,FALSE)</f>
        <v>#REF!</v>
      </c>
      <c r="H43" s="262" t="e">
        <f t="shared" ca="1" si="24"/>
        <v>#REF!</v>
      </c>
      <c r="I43" s="306" t="e" cm="1">
        <f t="array" aca="1" ref="I43" ca="1">INDIRECT("'"&amp;$A$1&amp;"_DATA'!R"&amp;$A43&amp;"C"&amp;I$1,FALSE)</f>
        <v>#REF!</v>
      </c>
      <c r="J43" s="263" t="e" cm="1">
        <f t="array" aca="1" ref="J43" ca="1">INDIRECT("'"&amp;$A$1&amp;"_DATA'!R"&amp;$A43&amp;"C"&amp;J$1,FALSE)</f>
        <v>#REF!</v>
      </c>
      <c r="K43" s="302" t="e" cm="1">
        <f t="array" aca="1" ref="K43" ca="1">INDIRECT("'"&amp;$A$1&amp;"_DATA'!R"&amp;$A43&amp;"C"&amp;K$1,FALSE)</f>
        <v>#REF!</v>
      </c>
      <c r="L43" s="260" t="e" cm="1">
        <f t="array" aca="1" ref="L43" ca="1">INDIRECT("'"&amp;$A$1&amp;"_DATA'!R"&amp;$A43&amp;"C"&amp;L$1,FALSE)</f>
        <v>#REF!</v>
      </c>
      <c r="M43" s="296" t="e" cm="1">
        <f t="array" aca="1" ref="M43" ca="1">INDIRECT("'"&amp;$A$1&amp;"_DATA'!R"&amp;$A43&amp;"C"&amp;M$1,FALSE)</f>
        <v>#REF!</v>
      </c>
      <c r="N43" s="306" t="e" cm="1">
        <f t="array" aca="1" ref="N43" ca="1">INDIRECT("'"&amp;$A$1&amp;"_DATA'!R"&amp;$A43&amp;"C"&amp;N$1,FALSE)</f>
        <v>#REF!</v>
      </c>
      <c r="O43" s="262" t="e">
        <f t="shared" ca="1" si="25"/>
        <v>#REF!</v>
      </c>
      <c r="P43" s="306" t="e" cm="1">
        <f t="array" aca="1" ref="P43" ca="1">INDIRECT("'"&amp;$A$1&amp;"_DATA'!R"&amp;$A43&amp;"C"&amp;P$1,FALSE)</f>
        <v>#REF!</v>
      </c>
      <c r="Q43" s="263" t="e" cm="1">
        <f t="array" aca="1" ref="Q43" ca="1">INDIRECT("'"&amp;$A$1&amp;"_DATA'!R"&amp;$A43&amp;"C"&amp;Q$1,FALSE)</f>
        <v>#REF!</v>
      </c>
      <c r="R43" s="302" t="e" cm="1">
        <f t="array" aca="1" ref="R43" ca="1">INDIRECT("'"&amp;$A$1&amp;"_DATA'!R"&amp;$A43&amp;"C"&amp;R$1,FALSE)</f>
        <v>#REF!</v>
      </c>
      <c r="S43" s="260" t="e" cm="1">
        <f t="array" aca="1" ref="S43" ca="1">INDIRECT("'"&amp;$A$1&amp;"_DATA'!R"&amp;$A43&amp;"C"&amp;S$1,FALSE)</f>
        <v>#REF!</v>
      </c>
      <c r="T43" s="296" t="e" cm="1">
        <f t="array" aca="1" ref="T43" ca="1">INDIRECT("'"&amp;$A$1&amp;"_DATA'!R"&amp;$A43&amp;"C"&amp;T$1,FALSE)</f>
        <v>#REF!</v>
      </c>
      <c r="U43" s="306" t="e" cm="1">
        <f t="array" aca="1" ref="U43" ca="1">INDIRECT("'"&amp;$A$1&amp;"_DATA'!R"&amp;$A43&amp;"C"&amp;U$1,FALSE)</f>
        <v>#REF!</v>
      </c>
      <c r="V43" s="262" t="e">
        <f t="shared" ca="1" si="26"/>
        <v>#REF!</v>
      </c>
      <c r="W43" s="306" t="e" cm="1">
        <f t="array" aca="1" ref="W43" ca="1">INDIRECT("'"&amp;$A$1&amp;"_DATA'!R"&amp;$A43&amp;"C"&amp;W$1,FALSE)</f>
        <v>#REF!</v>
      </c>
      <c r="X43" s="263"/>
      <c r="Y43" s="321" t="s">
        <v>145</v>
      </c>
      <c r="Z43" s="342" t="e">
        <f ca="1">SUMIF(D$26:X$26,Y42,D58:X58)</f>
        <v>#REF!</v>
      </c>
      <c r="AA43" s="324" t="e" cm="1">
        <f t="array" aca="1" ref="AA43" ca="1">INDIRECT("'"&amp;$A$1&amp;"_DATA'!R"&amp;$A43&amp;"C"&amp;AA$1,FALSE)</f>
        <v>#REF!</v>
      </c>
      <c r="AB43" s="260" t="e" cm="1">
        <f t="array" aca="1" ref="AB43" ca="1">INDIRECT("'"&amp;$A$1&amp;"_DATA'!R"&amp;$A43&amp;"C"&amp;AB$1,FALSE)</f>
        <v>#REF!</v>
      </c>
      <c r="AC43" s="296" t="e" cm="1">
        <f t="array" aca="1" ref="AC43" ca="1">INDIRECT("'"&amp;$A$1&amp;"_DATA'!R"&amp;$A43&amp;"C"&amp;AC$1,FALSE)</f>
        <v>#REF!</v>
      </c>
      <c r="AD43" s="306" t="e" cm="1">
        <f t="array" aca="1" ref="AD43" ca="1">INDIRECT("'"&amp;$A$1&amp;"_DATA'!R"&amp;$A43&amp;"C"&amp;AD$1,FALSE)</f>
        <v>#REF!</v>
      </c>
      <c r="AE43" s="262" t="e">
        <f t="shared" ca="1" si="27"/>
        <v>#REF!</v>
      </c>
      <c r="AF43" s="306" t="e" cm="1">
        <f t="array" aca="1" ref="AF43" ca="1">INDIRECT("'"&amp;$A$1&amp;"_DATA'!R"&amp;$A43&amp;"C"&amp;AF$1,FALSE)</f>
        <v>#REF!</v>
      </c>
      <c r="AG43" s="263" t="e" cm="1">
        <f t="array" aca="1" ref="AG43" ca="1">INDIRECT("'"&amp;$A$1&amp;"_DATA'!R"&amp;$A43&amp;"C"&amp;AG$1,FALSE)</f>
        <v>#REF!</v>
      </c>
      <c r="AH43" s="302" t="e" cm="1">
        <f t="array" aca="1" ref="AH43" ca="1">INDIRECT("'"&amp;$A$1&amp;"_DATA'!R"&amp;$A43&amp;"C"&amp;AH$1,FALSE)</f>
        <v>#REF!</v>
      </c>
      <c r="AI43" s="260" t="e" cm="1">
        <f t="array" aca="1" ref="AI43" ca="1">INDIRECT("'"&amp;$A$1&amp;"_DATA'!R"&amp;$A43&amp;"C"&amp;AI$1,FALSE)</f>
        <v>#REF!</v>
      </c>
      <c r="AJ43" s="296" t="e" cm="1">
        <f t="array" aca="1" ref="AJ43" ca="1">INDIRECT("'"&amp;$A$1&amp;"_DATA'!R"&amp;$A43&amp;"C"&amp;AJ$1,FALSE)</f>
        <v>#REF!</v>
      </c>
      <c r="AK43" s="306" t="e" cm="1">
        <f t="array" aca="1" ref="AK43" ca="1">INDIRECT("'"&amp;$A$1&amp;"_DATA'!R"&amp;$A43&amp;"C"&amp;AK$1,FALSE)</f>
        <v>#REF!</v>
      </c>
      <c r="AL43" s="262" t="e">
        <f t="shared" ca="1" si="28"/>
        <v>#REF!</v>
      </c>
      <c r="AM43" s="306" t="e" cm="1">
        <f t="array" aca="1" ref="AM43" ca="1">INDIRECT("'"&amp;$A$1&amp;"_DATA'!R"&amp;$A43&amp;"C"&amp;AM$1,FALSE)</f>
        <v>#REF!</v>
      </c>
      <c r="AN43" s="263" t="e" cm="1">
        <f t="array" aca="1" ref="AN43" ca="1">INDIRECT("'"&amp;$A$1&amp;"_DATA'!R"&amp;$A43&amp;"C"&amp;AN$1,FALSE)</f>
        <v>#REF!</v>
      </c>
      <c r="AO43" s="302" t="e" cm="1">
        <f t="array" aca="1" ref="AO43" ca="1">INDIRECT("'"&amp;$A$1&amp;"_DATA'!R"&amp;$A43&amp;"C"&amp;AO$1,FALSE)</f>
        <v>#REF!</v>
      </c>
      <c r="AP43" s="260" t="e" cm="1">
        <f t="array" aca="1" ref="AP43" ca="1">INDIRECT("'"&amp;$A$1&amp;"_DATA'!R"&amp;$A43&amp;"C"&amp;AP$1,FALSE)</f>
        <v>#REF!</v>
      </c>
      <c r="AQ43" s="296" t="e" cm="1">
        <f t="array" aca="1" ref="AQ43" ca="1">INDIRECT("'"&amp;$A$1&amp;"_DATA'!R"&amp;$A43&amp;"C"&amp;AQ$1,FALSE)</f>
        <v>#REF!</v>
      </c>
      <c r="AR43" s="306" t="e" cm="1">
        <f t="array" aca="1" ref="AR43" ca="1">INDIRECT("'"&amp;$A$1&amp;"_DATA'!R"&amp;$A43&amp;"C"&amp;AR$1,FALSE)</f>
        <v>#REF!</v>
      </c>
      <c r="AS43" s="262" t="e">
        <f t="shared" ca="1" si="29"/>
        <v>#REF!</v>
      </c>
      <c r="AT43" s="306" t="e" cm="1">
        <f t="array" aca="1" ref="AT43" ca="1">INDIRECT("'"&amp;$A$1&amp;"_DATA'!R"&amp;$A43&amp;"C"&amp;AT$1,FALSE)</f>
        <v>#REF!</v>
      </c>
      <c r="AU43" s="263"/>
      <c r="AV43" s="321" t="s">
        <v>145</v>
      </c>
      <c r="AW43" s="342" t="e">
        <f ca="1">SUMIF(AA$26:AU$26,AV42,AA58:AU58)</f>
        <v>#REF!</v>
      </c>
      <c r="AX43" s="321" t="s">
        <v>145</v>
      </c>
      <c r="AY43" s="342" t="e">
        <f ca="1">Z43+AW43</f>
        <v>#REF!</v>
      </c>
      <c r="AZ43" s="302" t="e" cm="1">
        <f t="array" aca="1" ref="AZ43" ca="1">INDIRECT("'"&amp;$A$1&amp;"_DATA'!R"&amp;$A43&amp;"C"&amp;AZ$1,FALSE)</f>
        <v>#REF!</v>
      </c>
      <c r="BA43" s="260" t="e" cm="1">
        <f t="array" aca="1" ref="BA43" ca="1">INDIRECT("'"&amp;$A$1&amp;"_DATA'!R"&amp;$A43&amp;"C"&amp;BA$1,FALSE)</f>
        <v>#REF!</v>
      </c>
      <c r="BB43" s="296" t="e" cm="1">
        <f t="array" aca="1" ref="BB43" ca="1">INDIRECT("'"&amp;$A$1&amp;"_DATA'!R"&amp;$A43&amp;"C"&amp;BB$1,FALSE)</f>
        <v>#REF!</v>
      </c>
      <c r="BC43" s="306" t="e" cm="1">
        <f t="array" aca="1" ref="BC43" ca="1">INDIRECT("'"&amp;$A$1&amp;"_DATA'!R"&amp;$A43&amp;"C"&amp;BC$1,FALSE)</f>
        <v>#REF!</v>
      </c>
      <c r="BD43" s="262" t="e">
        <f t="shared" ca="1" si="30"/>
        <v>#REF!</v>
      </c>
      <c r="BE43" s="306" t="e" cm="1">
        <f t="array" aca="1" ref="BE43" ca="1">INDIRECT("'"&amp;$A$1&amp;"_DATA'!R"&amp;$A43&amp;"C"&amp;BE$1,FALSE)</f>
        <v>#REF!</v>
      </c>
      <c r="BF43" s="263" t="e" cm="1">
        <f t="array" aca="1" ref="BF43" ca="1">INDIRECT("'"&amp;$A$1&amp;"_DATA'!R"&amp;$A43&amp;"C"&amp;BF$1,FALSE)</f>
        <v>#REF!</v>
      </c>
      <c r="BG43" s="302" t="e" cm="1">
        <f t="array" aca="1" ref="BG43" ca="1">INDIRECT("'"&amp;$A$1&amp;"_DATA'!R"&amp;$A43&amp;"C"&amp;BG$1,FALSE)</f>
        <v>#REF!</v>
      </c>
      <c r="BH43" s="260" t="e" cm="1">
        <f t="array" aca="1" ref="BH43" ca="1">INDIRECT("'"&amp;$A$1&amp;"_DATA'!R"&amp;$A43&amp;"C"&amp;BH$1,FALSE)</f>
        <v>#REF!</v>
      </c>
      <c r="BI43" s="296" t="e" cm="1">
        <f t="array" aca="1" ref="BI43" ca="1">INDIRECT("'"&amp;$A$1&amp;"_DATA'!R"&amp;$A43&amp;"C"&amp;BI$1,FALSE)</f>
        <v>#REF!</v>
      </c>
      <c r="BJ43" s="306" t="e" cm="1">
        <f t="array" aca="1" ref="BJ43" ca="1">INDIRECT("'"&amp;$A$1&amp;"_DATA'!R"&amp;$A43&amp;"C"&amp;BJ$1,FALSE)</f>
        <v>#REF!</v>
      </c>
      <c r="BK43" s="262" t="e">
        <f t="shared" ca="1" si="31"/>
        <v>#REF!</v>
      </c>
      <c r="BL43" s="306" t="e" cm="1">
        <f t="array" aca="1" ref="BL43" ca="1">INDIRECT("'"&amp;$A$1&amp;"_DATA'!R"&amp;$A43&amp;"C"&amp;BL$1,FALSE)</f>
        <v>#REF!</v>
      </c>
      <c r="BM43" s="263" t="e" cm="1">
        <f t="array" aca="1" ref="BM43" ca="1">INDIRECT("'"&amp;$A$1&amp;"_DATA'!R"&amp;$A43&amp;"C"&amp;BM$1,FALSE)</f>
        <v>#REF!</v>
      </c>
      <c r="BN43" s="302" t="e" cm="1">
        <f t="array" aca="1" ref="BN43" ca="1">INDIRECT("'"&amp;$A$1&amp;"_DATA'!R"&amp;$A43&amp;"C"&amp;BN$1,FALSE)</f>
        <v>#REF!</v>
      </c>
      <c r="BO43" s="260" t="e" cm="1">
        <f t="array" aca="1" ref="BO43" ca="1">INDIRECT("'"&amp;$A$1&amp;"_DATA'!R"&amp;$A43&amp;"C"&amp;BO$1,FALSE)</f>
        <v>#REF!</v>
      </c>
      <c r="BP43" s="296" t="e" cm="1">
        <f t="array" aca="1" ref="BP43" ca="1">INDIRECT("'"&amp;$A$1&amp;"_DATA'!R"&amp;$A43&amp;"C"&amp;BP$1,FALSE)</f>
        <v>#REF!</v>
      </c>
      <c r="BQ43" s="306" t="e" cm="1">
        <f t="array" aca="1" ref="BQ43" ca="1">INDIRECT("'"&amp;$A$1&amp;"_DATA'!R"&amp;$A43&amp;"C"&amp;BQ$1,FALSE)</f>
        <v>#REF!</v>
      </c>
      <c r="BR43" s="262" t="e">
        <f t="shared" ca="1" si="32"/>
        <v>#REF!</v>
      </c>
      <c r="BS43" s="306" t="e" cm="1">
        <f t="array" aca="1" ref="BS43" ca="1">INDIRECT("'"&amp;$A$1&amp;"_DATA'!R"&amp;$A43&amp;"C"&amp;BS$1,FALSE)</f>
        <v>#REF!</v>
      </c>
      <c r="BT43" s="263"/>
      <c r="BU43" s="321" t="s">
        <v>145</v>
      </c>
      <c r="BV43" s="342" t="e">
        <f ca="1">SUMIF(AZ$26:BT$26,BU42,AZ58:BT58)</f>
        <v>#REF!</v>
      </c>
      <c r="BW43" s="302" t="e" cm="1">
        <f t="array" aca="1" ref="BW43" ca="1">INDIRECT("'"&amp;$A$1&amp;"_DATA'!R"&amp;$A43&amp;"C"&amp;BW$1,FALSE)</f>
        <v>#REF!</v>
      </c>
      <c r="BX43" s="260" t="e" cm="1">
        <f t="array" aca="1" ref="BX43" ca="1">INDIRECT("'"&amp;$A$1&amp;"_DATA'!R"&amp;$A43&amp;"C"&amp;BX$1,FALSE)</f>
        <v>#REF!</v>
      </c>
      <c r="BY43" s="296" t="e" cm="1">
        <f t="array" aca="1" ref="BY43" ca="1">INDIRECT("'"&amp;$A$1&amp;"_DATA'!R"&amp;$A43&amp;"C"&amp;BY$1,FALSE)</f>
        <v>#REF!</v>
      </c>
      <c r="BZ43" s="306" t="e" cm="1">
        <f t="array" aca="1" ref="BZ43" ca="1">INDIRECT("'"&amp;$A$1&amp;"_DATA'!R"&amp;$A43&amp;"C"&amp;BZ$1,FALSE)</f>
        <v>#REF!</v>
      </c>
      <c r="CA43" s="262" t="e">
        <f t="shared" ca="1" si="33"/>
        <v>#REF!</v>
      </c>
      <c r="CB43" s="306" t="e" cm="1">
        <f t="array" aca="1" ref="CB43" ca="1">INDIRECT("'"&amp;$A$1&amp;"_DATA'!R"&amp;$A43&amp;"C"&amp;CB$1,FALSE)</f>
        <v>#REF!</v>
      </c>
      <c r="CC43" s="263" t="e" cm="1">
        <f t="array" aca="1" ref="CC43" ca="1">INDIRECT("'"&amp;$A$1&amp;"_DATA'!R"&amp;$A43&amp;"C"&amp;CC$1,FALSE)</f>
        <v>#REF!</v>
      </c>
      <c r="CD43" s="302" t="e" cm="1">
        <f t="array" aca="1" ref="CD43" ca="1">INDIRECT("'"&amp;$A$1&amp;"_DATA'!R"&amp;$A43&amp;"C"&amp;CD$1,FALSE)</f>
        <v>#REF!</v>
      </c>
      <c r="CE43" s="260" t="e" cm="1">
        <f t="array" aca="1" ref="CE43" ca="1">INDIRECT("'"&amp;$A$1&amp;"_DATA'!R"&amp;$A43&amp;"C"&amp;CE$1,FALSE)</f>
        <v>#REF!</v>
      </c>
      <c r="CF43" s="296" t="e" cm="1">
        <f t="array" aca="1" ref="CF43" ca="1">INDIRECT("'"&amp;$A$1&amp;"_DATA'!R"&amp;$A43&amp;"C"&amp;CF$1,FALSE)</f>
        <v>#REF!</v>
      </c>
      <c r="CG43" s="306" t="e" cm="1">
        <f t="array" aca="1" ref="CG43" ca="1">INDIRECT("'"&amp;$A$1&amp;"_DATA'!R"&amp;$A43&amp;"C"&amp;CG$1,FALSE)</f>
        <v>#REF!</v>
      </c>
      <c r="CH43" s="262" t="e">
        <f t="shared" ca="1" si="34"/>
        <v>#REF!</v>
      </c>
      <c r="CI43" s="306" t="e" cm="1">
        <f t="array" aca="1" ref="CI43" ca="1">INDIRECT("'"&amp;$A$1&amp;"_DATA'!R"&amp;$A43&amp;"C"&amp;CI$1,FALSE)</f>
        <v>#REF!</v>
      </c>
      <c r="CJ43" s="263" t="e" cm="1">
        <f t="array" aca="1" ref="CJ43" ca="1">INDIRECT("'"&amp;$A$1&amp;"_DATA'!R"&amp;$A43&amp;"C"&amp;CJ$1,FALSE)</f>
        <v>#REF!</v>
      </c>
      <c r="CK43" s="302" t="e" cm="1">
        <f t="array" aca="1" ref="CK43" ca="1">INDIRECT("'"&amp;$A$1&amp;"_DATA'!R"&amp;$A43&amp;"C"&amp;CK$1,FALSE)</f>
        <v>#REF!</v>
      </c>
      <c r="CL43" s="260" t="e" cm="1">
        <f t="array" aca="1" ref="CL43" ca="1">INDIRECT("'"&amp;$A$1&amp;"_DATA'!R"&amp;$A43&amp;"C"&amp;CL$1,FALSE)</f>
        <v>#REF!</v>
      </c>
      <c r="CM43" s="296" t="e" cm="1">
        <f t="array" aca="1" ref="CM43" ca="1">INDIRECT("'"&amp;$A$1&amp;"_DATA'!R"&amp;$A43&amp;"C"&amp;CM$1,FALSE)</f>
        <v>#REF!</v>
      </c>
      <c r="CN43" s="306" t="e" cm="1">
        <f t="array" aca="1" ref="CN43" ca="1">INDIRECT("'"&amp;$A$1&amp;"_DATA'!R"&amp;$A43&amp;"C"&amp;CN$1,FALSE)</f>
        <v>#REF!</v>
      </c>
      <c r="CO43" s="262" t="e">
        <f t="shared" ca="1" si="35"/>
        <v>#REF!</v>
      </c>
      <c r="CP43" s="306" t="e" cm="1">
        <f t="array" aca="1" ref="CP43" ca="1">INDIRECT("'"&amp;$A$1&amp;"_DATA'!R"&amp;$A43&amp;"C"&amp;CP$1,FALSE)</f>
        <v>#REF!</v>
      </c>
      <c r="CQ43" s="263"/>
      <c r="CR43" s="321" t="s">
        <v>145</v>
      </c>
      <c r="CS43" s="342" t="e">
        <f ca="1">SUMIF(BW$26:CQ$26,CR42,BW58:CQ58)</f>
        <v>#REF!</v>
      </c>
      <c r="CT43" s="321" t="s">
        <v>145</v>
      </c>
      <c r="CU43" s="342" t="e">
        <f ca="1">BV43+CS43</f>
        <v>#REF!</v>
      </c>
      <c r="CV43" s="321" t="s">
        <v>145</v>
      </c>
      <c r="CW43" s="342" t="e">
        <f ca="1">AY43+CU43</f>
        <v>#REF!</v>
      </c>
      <c r="CX43" s="240"/>
    </row>
    <row r="44" spans="1:102" ht="16.5" hidden="1" outlineLevel="1" x14ac:dyDescent="0.15">
      <c r="A44" s="433">
        <v>33</v>
      </c>
      <c r="B44" s="2001"/>
      <c r="C44" s="259" t="s">
        <v>40</v>
      </c>
      <c r="D44" s="302" t="e" cm="1">
        <f t="array" aca="1" ref="D44" ca="1">INDIRECT("'"&amp;$A$1&amp;"_DATA'!R"&amp;$A44&amp;"C"&amp;D$1,FALSE)</f>
        <v>#REF!</v>
      </c>
      <c r="E44" s="260" t="e" cm="1">
        <f t="array" aca="1" ref="E44" ca="1">INDIRECT("'"&amp;$A$1&amp;"_DATA'!R"&amp;$A44&amp;"C"&amp;E$1,FALSE)</f>
        <v>#REF!</v>
      </c>
      <c r="F44" s="296" t="e" cm="1">
        <f t="array" aca="1" ref="F44" ca="1">INDIRECT("'"&amp;$A$1&amp;"_DATA'!R"&amp;$A44&amp;"C"&amp;F$1,FALSE)</f>
        <v>#REF!</v>
      </c>
      <c r="G44" s="306" t="e" cm="1">
        <f t="array" aca="1" ref="G44" ca="1">INDIRECT("'"&amp;$A$1&amp;"_DATA'!R"&amp;$A44&amp;"C"&amp;G$1,FALSE)</f>
        <v>#REF!</v>
      </c>
      <c r="H44" s="262" t="e">
        <f t="shared" ca="1" si="24"/>
        <v>#REF!</v>
      </c>
      <c r="I44" s="306" t="e" cm="1">
        <f t="array" aca="1" ref="I44" ca="1">INDIRECT("'"&amp;$A$1&amp;"_DATA'!R"&amp;$A44&amp;"C"&amp;I$1,FALSE)</f>
        <v>#REF!</v>
      </c>
      <c r="J44" s="263" t="e" cm="1">
        <f t="array" aca="1" ref="J44" ca="1">INDIRECT("'"&amp;$A$1&amp;"_DATA'!R"&amp;$A44&amp;"C"&amp;J$1,FALSE)</f>
        <v>#REF!</v>
      </c>
      <c r="K44" s="302" t="e" cm="1">
        <f t="array" aca="1" ref="K44" ca="1">INDIRECT("'"&amp;$A$1&amp;"_DATA'!R"&amp;$A44&amp;"C"&amp;K$1,FALSE)</f>
        <v>#REF!</v>
      </c>
      <c r="L44" s="260" t="e" cm="1">
        <f t="array" aca="1" ref="L44" ca="1">INDIRECT("'"&amp;$A$1&amp;"_DATA'!R"&amp;$A44&amp;"C"&amp;L$1,FALSE)</f>
        <v>#REF!</v>
      </c>
      <c r="M44" s="296" t="e" cm="1">
        <f t="array" aca="1" ref="M44" ca="1">INDIRECT("'"&amp;$A$1&amp;"_DATA'!R"&amp;$A44&amp;"C"&amp;M$1,FALSE)</f>
        <v>#REF!</v>
      </c>
      <c r="N44" s="306" t="e" cm="1">
        <f t="array" aca="1" ref="N44" ca="1">INDIRECT("'"&amp;$A$1&amp;"_DATA'!R"&amp;$A44&amp;"C"&amp;N$1,FALSE)</f>
        <v>#REF!</v>
      </c>
      <c r="O44" s="262" t="e">
        <f t="shared" ca="1" si="25"/>
        <v>#REF!</v>
      </c>
      <c r="P44" s="306" t="e" cm="1">
        <f t="array" aca="1" ref="P44" ca="1">INDIRECT("'"&amp;$A$1&amp;"_DATA'!R"&amp;$A44&amp;"C"&amp;P$1,FALSE)</f>
        <v>#REF!</v>
      </c>
      <c r="Q44" s="263" t="e" cm="1">
        <f t="array" aca="1" ref="Q44" ca="1">INDIRECT("'"&amp;$A$1&amp;"_DATA'!R"&amp;$A44&amp;"C"&amp;Q$1,FALSE)</f>
        <v>#REF!</v>
      </c>
      <c r="R44" s="302" t="e" cm="1">
        <f t="array" aca="1" ref="R44" ca="1">INDIRECT("'"&amp;$A$1&amp;"_DATA'!R"&amp;$A44&amp;"C"&amp;R$1,FALSE)</f>
        <v>#REF!</v>
      </c>
      <c r="S44" s="260" t="e" cm="1">
        <f t="array" aca="1" ref="S44" ca="1">INDIRECT("'"&amp;$A$1&amp;"_DATA'!R"&amp;$A44&amp;"C"&amp;S$1,FALSE)</f>
        <v>#REF!</v>
      </c>
      <c r="T44" s="296" t="e" cm="1">
        <f t="array" aca="1" ref="T44" ca="1">INDIRECT("'"&amp;$A$1&amp;"_DATA'!R"&amp;$A44&amp;"C"&amp;T$1,FALSE)</f>
        <v>#REF!</v>
      </c>
      <c r="U44" s="306" t="e" cm="1">
        <f t="array" aca="1" ref="U44" ca="1">INDIRECT("'"&amp;$A$1&amp;"_DATA'!R"&amp;$A44&amp;"C"&amp;U$1,FALSE)</f>
        <v>#REF!</v>
      </c>
      <c r="V44" s="262" t="e">
        <f t="shared" ca="1" si="26"/>
        <v>#REF!</v>
      </c>
      <c r="W44" s="306" t="e" cm="1">
        <f t="array" aca="1" ref="W44" ca="1">INDIRECT("'"&amp;$A$1&amp;"_DATA'!R"&amp;$A44&amp;"C"&amp;W$1,FALSE)</f>
        <v>#REF!</v>
      </c>
      <c r="X44" s="263"/>
      <c r="Y44" s="322" t="s">
        <v>146</v>
      </c>
      <c r="Z44" s="343" t="e">
        <f ca="1">SUMIF(D$26:X$26,Y42,D59:X59)</f>
        <v>#REF!</v>
      </c>
      <c r="AA44" s="324" t="e" cm="1">
        <f t="array" aca="1" ref="AA44" ca="1">INDIRECT("'"&amp;$A$1&amp;"_DATA'!R"&amp;$A44&amp;"C"&amp;AA$1,FALSE)</f>
        <v>#REF!</v>
      </c>
      <c r="AB44" s="260" t="e" cm="1">
        <f t="array" aca="1" ref="AB44" ca="1">INDIRECT("'"&amp;$A$1&amp;"_DATA'!R"&amp;$A44&amp;"C"&amp;AB$1,FALSE)</f>
        <v>#REF!</v>
      </c>
      <c r="AC44" s="296" t="e" cm="1">
        <f t="array" aca="1" ref="AC44" ca="1">INDIRECT("'"&amp;$A$1&amp;"_DATA'!R"&amp;$A44&amp;"C"&amp;AC$1,FALSE)</f>
        <v>#REF!</v>
      </c>
      <c r="AD44" s="306" t="e" cm="1">
        <f t="array" aca="1" ref="AD44" ca="1">INDIRECT("'"&amp;$A$1&amp;"_DATA'!R"&amp;$A44&amp;"C"&amp;AD$1,FALSE)</f>
        <v>#REF!</v>
      </c>
      <c r="AE44" s="262" t="e">
        <f t="shared" ca="1" si="27"/>
        <v>#REF!</v>
      </c>
      <c r="AF44" s="306" t="e" cm="1">
        <f t="array" aca="1" ref="AF44" ca="1">INDIRECT("'"&amp;$A$1&amp;"_DATA'!R"&amp;$A44&amp;"C"&amp;AF$1,FALSE)</f>
        <v>#REF!</v>
      </c>
      <c r="AG44" s="263" t="e" cm="1">
        <f t="array" aca="1" ref="AG44" ca="1">INDIRECT("'"&amp;$A$1&amp;"_DATA'!R"&amp;$A44&amp;"C"&amp;AG$1,FALSE)</f>
        <v>#REF!</v>
      </c>
      <c r="AH44" s="302" t="e" cm="1">
        <f t="array" aca="1" ref="AH44" ca="1">INDIRECT("'"&amp;$A$1&amp;"_DATA'!R"&amp;$A44&amp;"C"&amp;AH$1,FALSE)</f>
        <v>#REF!</v>
      </c>
      <c r="AI44" s="260" t="e" cm="1">
        <f t="array" aca="1" ref="AI44" ca="1">INDIRECT("'"&amp;$A$1&amp;"_DATA'!R"&amp;$A44&amp;"C"&amp;AI$1,FALSE)</f>
        <v>#REF!</v>
      </c>
      <c r="AJ44" s="296" t="e" cm="1">
        <f t="array" aca="1" ref="AJ44" ca="1">INDIRECT("'"&amp;$A$1&amp;"_DATA'!R"&amp;$A44&amp;"C"&amp;AJ$1,FALSE)</f>
        <v>#REF!</v>
      </c>
      <c r="AK44" s="306" t="e" cm="1">
        <f t="array" aca="1" ref="AK44" ca="1">INDIRECT("'"&amp;$A$1&amp;"_DATA'!R"&amp;$A44&amp;"C"&amp;AK$1,FALSE)</f>
        <v>#REF!</v>
      </c>
      <c r="AL44" s="262" t="e">
        <f t="shared" ca="1" si="28"/>
        <v>#REF!</v>
      </c>
      <c r="AM44" s="306" t="e" cm="1">
        <f t="array" aca="1" ref="AM44" ca="1">INDIRECT("'"&amp;$A$1&amp;"_DATA'!R"&amp;$A44&amp;"C"&amp;AM$1,FALSE)</f>
        <v>#REF!</v>
      </c>
      <c r="AN44" s="263" t="e" cm="1">
        <f t="array" aca="1" ref="AN44" ca="1">INDIRECT("'"&amp;$A$1&amp;"_DATA'!R"&amp;$A44&amp;"C"&amp;AN$1,FALSE)</f>
        <v>#REF!</v>
      </c>
      <c r="AO44" s="302" t="e" cm="1">
        <f t="array" aca="1" ref="AO44" ca="1">INDIRECT("'"&amp;$A$1&amp;"_DATA'!R"&amp;$A44&amp;"C"&amp;AO$1,FALSE)</f>
        <v>#REF!</v>
      </c>
      <c r="AP44" s="260" t="e" cm="1">
        <f t="array" aca="1" ref="AP44" ca="1">INDIRECT("'"&amp;$A$1&amp;"_DATA'!R"&amp;$A44&amp;"C"&amp;AP$1,FALSE)</f>
        <v>#REF!</v>
      </c>
      <c r="AQ44" s="296" t="e" cm="1">
        <f t="array" aca="1" ref="AQ44" ca="1">INDIRECT("'"&amp;$A$1&amp;"_DATA'!R"&amp;$A44&amp;"C"&amp;AQ$1,FALSE)</f>
        <v>#REF!</v>
      </c>
      <c r="AR44" s="306" t="e" cm="1">
        <f t="array" aca="1" ref="AR44" ca="1">INDIRECT("'"&amp;$A$1&amp;"_DATA'!R"&amp;$A44&amp;"C"&amp;AR$1,FALSE)</f>
        <v>#REF!</v>
      </c>
      <c r="AS44" s="262" t="e">
        <f t="shared" ca="1" si="29"/>
        <v>#REF!</v>
      </c>
      <c r="AT44" s="306" t="e" cm="1">
        <f t="array" aca="1" ref="AT44" ca="1">INDIRECT("'"&amp;$A$1&amp;"_DATA'!R"&amp;$A44&amp;"C"&amp;AT$1,FALSE)</f>
        <v>#REF!</v>
      </c>
      <c r="AU44" s="263"/>
      <c r="AV44" s="322" t="s">
        <v>146</v>
      </c>
      <c r="AW44" s="343" t="e">
        <f ca="1">SUMIF(AA$26:AU$26,AV42,AA59:AU59)</f>
        <v>#REF!</v>
      </c>
      <c r="AX44" s="322" t="s">
        <v>146</v>
      </c>
      <c r="AY44" s="343" t="e">
        <f ca="1">Z44+AW44</f>
        <v>#REF!</v>
      </c>
      <c r="AZ44" s="302" t="e" cm="1">
        <f t="array" aca="1" ref="AZ44" ca="1">INDIRECT("'"&amp;$A$1&amp;"_DATA'!R"&amp;$A44&amp;"C"&amp;AZ$1,FALSE)</f>
        <v>#REF!</v>
      </c>
      <c r="BA44" s="260" t="e" cm="1">
        <f t="array" aca="1" ref="BA44" ca="1">INDIRECT("'"&amp;$A$1&amp;"_DATA'!R"&amp;$A44&amp;"C"&amp;BA$1,FALSE)</f>
        <v>#REF!</v>
      </c>
      <c r="BB44" s="296" t="e" cm="1">
        <f t="array" aca="1" ref="BB44" ca="1">INDIRECT("'"&amp;$A$1&amp;"_DATA'!R"&amp;$A44&amp;"C"&amp;BB$1,FALSE)</f>
        <v>#REF!</v>
      </c>
      <c r="BC44" s="306" t="e" cm="1">
        <f t="array" aca="1" ref="BC44" ca="1">INDIRECT("'"&amp;$A$1&amp;"_DATA'!R"&amp;$A44&amp;"C"&amp;BC$1,FALSE)</f>
        <v>#REF!</v>
      </c>
      <c r="BD44" s="262" t="e">
        <f t="shared" ca="1" si="30"/>
        <v>#REF!</v>
      </c>
      <c r="BE44" s="306" t="e" cm="1">
        <f t="array" aca="1" ref="BE44" ca="1">INDIRECT("'"&amp;$A$1&amp;"_DATA'!R"&amp;$A44&amp;"C"&amp;BE$1,FALSE)</f>
        <v>#REF!</v>
      </c>
      <c r="BF44" s="263" t="e" cm="1">
        <f t="array" aca="1" ref="BF44" ca="1">INDIRECT("'"&amp;$A$1&amp;"_DATA'!R"&amp;$A44&amp;"C"&amp;BF$1,FALSE)</f>
        <v>#REF!</v>
      </c>
      <c r="BG44" s="302" t="e" cm="1">
        <f t="array" aca="1" ref="BG44" ca="1">INDIRECT("'"&amp;$A$1&amp;"_DATA'!R"&amp;$A44&amp;"C"&amp;BG$1,FALSE)</f>
        <v>#REF!</v>
      </c>
      <c r="BH44" s="260" t="e" cm="1">
        <f t="array" aca="1" ref="BH44" ca="1">INDIRECT("'"&amp;$A$1&amp;"_DATA'!R"&amp;$A44&amp;"C"&amp;BH$1,FALSE)</f>
        <v>#REF!</v>
      </c>
      <c r="BI44" s="296" t="e" cm="1">
        <f t="array" aca="1" ref="BI44" ca="1">INDIRECT("'"&amp;$A$1&amp;"_DATA'!R"&amp;$A44&amp;"C"&amp;BI$1,FALSE)</f>
        <v>#REF!</v>
      </c>
      <c r="BJ44" s="306" t="e" cm="1">
        <f t="array" aca="1" ref="BJ44" ca="1">INDIRECT("'"&amp;$A$1&amp;"_DATA'!R"&amp;$A44&amp;"C"&amp;BJ$1,FALSE)</f>
        <v>#REF!</v>
      </c>
      <c r="BK44" s="262" t="e">
        <f t="shared" ca="1" si="31"/>
        <v>#REF!</v>
      </c>
      <c r="BL44" s="306" t="e" cm="1">
        <f t="array" aca="1" ref="BL44" ca="1">INDIRECT("'"&amp;$A$1&amp;"_DATA'!R"&amp;$A44&amp;"C"&amp;BL$1,FALSE)</f>
        <v>#REF!</v>
      </c>
      <c r="BM44" s="263" t="e" cm="1">
        <f t="array" aca="1" ref="BM44" ca="1">INDIRECT("'"&amp;$A$1&amp;"_DATA'!R"&amp;$A44&amp;"C"&amp;BM$1,FALSE)</f>
        <v>#REF!</v>
      </c>
      <c r="BN44" s="302" t="e" cm="1">
        <f t="array" aca="1" ref="BN44" ca="1">INDIRECT("'"&amp;$A$1&amp;"_DATA'!R"&amp;$A44&amp;"C"&amp;BN$1,FALSE)</f>
        <v>#REF!</v>
      </c>
      <c r="BO44" s="260" t="e" cm="1">
        <f t="array" aca="1" ref="BO44" ca="1">INDIRECT("'"&amp;$A$1&amp;"_DATA'!R"&amp;$A44&amp;"C"&amp;BO$1,FALSE)</f>
        <v>#REF!</v>
      </c>
      <c r="BP44" s="296" t="e" cm="1">
        <f t="array" aca="1" ref="BP44" ca="1">INDIRECT("'"&amp;$A$1&amp;"_DATA'!R"&amp;$A44&amp;"C"&amp;BP$1,FALSE)</f>
        <v>#REF!</v>
      </c>
      <c r="BQ44" s="306" t="e" cm="1">
        <f t="array" aca="1" ref="BQ44" ca="1">INDIRECT("'"&amp;$A$1&amp;"_DATA'!R"&amp;$A44&amp;"C"&amp;BQ$1,FALSE)</f>
        <v>#REF!</v>
      </c>
      <c r="BR44" s="262" t="e">
        <f t="shared" ca="1" si="32"/>
        <v>#REF!</v>
      </c>
      <c r="BS44" s="306" t="e" cm="1">
        <f t="array" aca="1" ref="BS44" ca="1">INDIRECT("'"&amp;$A$1&amp;"_DATA'!R"&amp;$A44&amp;"C"&amp;BS$1,FALSE)</f>
        <v>#REF!</v>
      </c>
      <c r="BT44" s="263"/>
      <c r="BU44" s="322" t="s">
        <v>146</v>
      </c>
      <c r="BV44" s="343" t="e">
        <f ca="1">SUMIF(AZ$26:BT$26,BU42,AZ59:BT59)</f>
        <v>#REF!</v>
      </c>
      <c r="BW44" s="302" t="e" cm="1">
        <f t="array" aca="1" ref="BW44" ca="1">INDIRECT("'"&amp;$A$1&amp;"_DATA'!R"&amp;$A44&amp;"C"&amp;BW$1,FALSE)</f>
        <v>#REF!</v>
      </c>
      <c r="BX44" s="260" t="e" cm="1">
        <f t="array" aca="1" ref="BX44" ca="1">INDIRECT("'"&amp;$A$1&amp;"_DATA'!R"&amp;$A44&amp;"C"&amp;BX$1,FALSE)</f>
        <v>#REF!</v>
      </c>
      <c r="BY44" s="296" t="e" cm="1">
        <f t="array" aca="1" ref="BY44" ca="1">INDIRECT("'"&amp;$A$1&amp;"_DATA'!R"&amp;$A44&amp;"C"&amp;BY$1,FALSE)</f>
        <v>#REF!</v>
      </c>
      <c r="BZ44" s="306" t="e" cm="1">
        <f t="array" aca="1" ref="BZ44" ca="1">INDIRECT("'"&amp;$A$1&amp;"_DATA'!R"&amp;$A44&amp;"C"&amp;BZ$1,FALSE)</f>
        <v>#REF!</v>
      </c>
      <c r="CA44" s="262" t="e">
        <f t="shared" ca="1" si="33"/>
        <v>#REF!</v>
      </c>
      <c r="CB44" s="306" t="e" cm="1">
        <f t="array" aca="1" ref="CB44" ca="1">INDIRECT("'"&amp;$A$1&amp;"_DATA'!R"&amp;$A44&amp;"C"&amp;CB$1,FALSE)</f>
        <v>#REF!</v>
      </c>
      <c r="CC44" s="263" t="e" cm="1">
        <f t="array" aca="1" ref="CC44" ca="1">INDIRECT("'"&amp;$A$1&amp;"_DATA'!R"&amp;$A44&amp;"C"&amp;CC$1,FALSE)</f>
        <v>#REF!</v>
      </c>
      <c r="CD44" s="302" t="e" cm="1">
        <f t="array" aca="1" ref="CD44" ca="1">INDIRECT("'"&amp;$A$1&amp;"_DATA'!R"&amp;$A44&amp;"C"&amp;CD$1,FALSE)</f>
        <v>#REF!</v>
      </c>
      <c r="CE44" s="260" t="e" cm="1">
        <f t="array" aca="1" ref="CE44" ca="1">INDIRECT("'"&amp;$A$1&amp;"_DATA'!R"&amp;$A44&amp;"C"&amp;CE$1,FALSE)</f>
        <v>#REF!</v>
      </c>
      <c r="CF44" s="296" t="e" cm="1">
        <f t="array" aca="1" ref="CF44" ca="1">INDIRECT("'"&amp;$A$1&amp;"_DATA'!R"&amp;$A44&amp;"C"&amp;CF$1,FALSE)</f>
        <v>#REF!</v>
      </c>
      <c r="CG44" s="306" t="e" cm="1">
        <f t="array" aca="1" ref="CG44" ca="1">INDIRECT("'"&amp;$A$1&amp;"_DATA'!R"&amp;$A44&amp;"C"&amp;CG$1,FALSE)</f>
        <v>#REF!</v>
      </c>
      <c r="CH44" s="262" t="e">
        <f t="shared" ca="1" si="34"/>
        <v>#REF!</v>
      </c>
      <c r="CI44" s="306" t="e" cm="1">
        <f t="array" aca="1" ref="CI44" ca="1">INDIRECT("'"&amp;$A$1&amp;"_DATA'!R"&amp;$A44&amp;"C"&amp;CI$1,FALSE)</f>
        <v>#REF!</v>
      </c>
      <c r="CJ44" s="263" t="e" cm="1">
        <f t="array" aca="1" ref="CJ44" ca="1">INDIRECT("'"&amp;$A$1&amp;"_DATA'!R"&amp;$A44&amp;"C"&amp;CJ$1,FALSE)</f>
        <v>#REF!</v>
      </c>
      <c r="CK44" s="302" t="e" cm="1">
        <f t="array" aca="1" ref="CK44" ca="1">INDIRECT("'"&amp;$A$1&amp;"_DATA'!R"&amp;$A44&amp;"C"&amp;CK$1,FALSE)</f>
        <v>#REF!</v>
      </c>
      <c r="CL44" s="260" t="e" cm="1">
        <f t="array" aca="1" ref="CL44" ca="1">INDIRECT("'"&amp;$A$1&amp;"_DATA'!R"&amp;$A44&amp;"C"&amp;CL$1,FALSE)</f>
        <v>#REF!</v>
      </c>
      <c r="CM44" s="296" t="e" cm="1">
        <f t="array" aca="1" ref="CM44" ca="1">INDIRECT("'"&amp;$A$1&amp;"_DATA'!R"&amp;$A44&amp;"C"&amp;CM$1,FALSE)</f>
        <v>#REF!</v>
      </c>
      <c r="CN44" s="306" t="e" cm="1">
        <f t="array" aca="1" ref="CN44" ca="1">INDIRECT("'"&amp;$A$1&amp;"_DATA'!R"&amp;$A44&amp;"C"&amp;CN$1,FALSE)</f>
        <v>#REF!</v>
      </c>
      <c r="CO44" s="262" t="e">
        <f t="shared" ca="1" si="35"/>
        <v>#REF!</v>
      </c>
      <c r="CP44" s="306" t="e" cm="1">
        <f t="array" aca="1" ref="CP44" ca="1">INDIRECT("'"&amp;$A$1&amp;"_DATA'!R"&amp;$A44&amp;"C"&amp;CP$1,FALSE)</f>
        <v>#REF!</v>
      </c>
      <c r="CQ44" s="263"/>
      <c r="CR44" s="322" t="s">
        <v>146</v>
      </c>
      <c r="CS44" s="343" t="e">
        <f ca="1">SUMIF(BW$26:CQ$26,CR42,BW59:CQ59)</f>
        <v>#REF!</v>
      </c>
      <c r="CT44" s="322" t="s">
        <v>146</v>
      </c>
      <c r="CU44" s="343" t="e">
        <f ca="1">BV44+CS44</f>
        <v>#REF!</v>
      </c>
      <c r="CV44" s="322" t="s">
        <v>146</v>
      </c>
      <c r="CW44" s="343" t="e">
        <f ca="1">AY44+CU44</f>
        <v>#REF!</v>
      </c>
      <c r="CX44" s="240"/>
    </row>
    <row r="45" spans="1:102" ht="16.5" hidden="1" outlineLevel="1" x14ac:dyDescent="0.15">
      <c r="A45" s="433">
        <v>34</v>
      </c>
      <c r="B45" s="2001"/>
      <c r="C45" s="259" t="s">
        <v>41</v>
      </c>
      <c r="D45" s="302" t="e" cm="1">
        <f t="array" aca="1" ref="D45" ca="1">INDIRECT("'"&amp;$A$1&amp;"_DATA'!R"&amp;$A45&amp;"C"&amp;D$1,FALSE)</f>
        <v>#REF!</v>
      </c>
      <c r="E45" s="260" t="e" cm="1">
        <f t="array" aca="1" ref="E45" ca="1">INDIRECT("'"&amp;$A$1&amp;"_DATA'!R"&amp;$A45&amp;"C"&amp;E$1,FALSE)</f>
        <v>#REF!</v>
      </c>
      <c r="F45" s="296" t="e" cm="1">
        <f t="array" aca="1" ref="F45" ca="1">INDIRECT("'"&amp;$A$1&amp;"_DATA'!R"&amp;$A45&amp;"C"&amp;F$1,FALSE)</f>
        <v>#REF!</v>
      </c>
      <c r="G45" s="306" t="e" cm="1">
        <f t="array" aca="1" ref="G45" ca="1">INDIRECT("'"&amp;$A$1&amp;"_DATA'!R"&amp;$A45&amp;"C"&amp;G$1,FALSE)</f>
        <v>#REF!</v>
      </c>
      <c r="H45" s="262" t="e">
        <f t="shared" ca="1" si="24"/>
        <v>#REF!</v>
      </c>
      <c r="I45" s="306" t="e" cm="1">
        <f t="array" aca="1" ref="I45" ca="1">INDIRECT("'"&amp;$A$1&amp;"_DATA'!R"&amp;$A45&amp;"C"&amp;I$1,FALSE)</f>
        <v>#REF!</v>
      </c>
      <c r="J45" s="263" t="e" cm="1">
        <f t="array" aca="1" ref="J45" ca="1">INDIRECT("'"&amp;$A$1&amp;"_DATA'!R"&amp;$A45&amp;"C"&amp;J$1,FALSE)</f>
        <v>#REF!</v>
      </c>
      <c r="K45" s="302" t="e" cm="1">
        <f t="array" aca="1" ref="K45" ca="1">INDIRECT("'"&amp;$A$1&amp;"_DATA'!R"&amp;$A45&amp;"C"&amp;K$1,FALSE)</f>
        <v>#REF!</v>
      </c>
      <c r="L45" s="260" t="e" cm="1">
        <f t="array" aca="1" ref="L45" ca="1">INDIRECT("'"&amp;$A$1&amp;"_DATA'!R"&amp;$A45&amp;"C"&amp;L$1,FALSE)</f>
        <v>#REF!</v>
      </c>
      <c r="M45" s="296" t="e" cm="1">
        <f t="array" aca="1" ref="M45" ca="1">INDIRECT("'"&amp;$A$1&amp;"_DATA'!R"&amp;$A45&amp;"C"&amp;M$1,FALSE)</f>
        <v>#REF!</v>
      </c>
      <c r="N45" s="306" t="e" cm="1">
        <f t="array" aca="1" ref="N45" ca="1">INDIRECT("'"&amp;$A$1&amp;"_DATA'!R"&amp;$A45&amp;"C"&amp;N$1,FALSE)</f>
        <v>#REF!</v>
      </c>
      <c r="O45" s="262" t="e">
        <f t="shared" ca="1" si="25"/>
        <v>#REF!</v>
      </c>
      <c r="P45" s="306" t="e" cm="1">
        <f t="array" aca="1" ref="P45" ca="1">INDIRECT("'"&amp;$A$1&amp;"_DATA'!R"&amp;$A45&amp;"C"&amp;P$1,FALSE)</f>
        <v>#REF!</v>
      </c>
      <c r="Q45" s="263" t="e" cm="1">
        <f t="array" aca="1" ref="Q45" ca="1">INDIRECT("'"&amp;$A$1&amp;"_DATA'!R"&amp;$A45&amp;"C"&amp;Q$1,FALSE)</f>
        <v>#REF!</v>
      </c>
      <c r="R45" s="302" t="e" cm="1">
        <f t="array" aca="1" ref="R45" ca="1">INDIRECT("'"&amp;$A$1&amp;"_DATA'!R"&amp;$A45&amp;"C"&amp;R$1,FALSE)</f>
        <v>#REF!</v>
      </c>
      <c r="S45" s="260" t="e" cm="1">
        <f t="array" aca="1" ref="S45" ca="1">INDIRECT("'"&amp;$A$1&amp;"_DATA'!R"&amp;$A45&amp;"C"&amp;S$1,FALSE)</f>
        <v>#REF!</v>
      </c>
      <c r="T45" s="296" t="e" cm="1">
        <f t="array" aca="1" ref="T45" ca="1">INDIRECT("'"&amp;$A$1&amp;"_DATA'!R"&amp;$A45&amp;"C"&amp;T$1,FALSE)</f>
        <v>#REF!</v>
      </c>
      <c r="U45" s="306" t="e" cm="1">
        <f t="array" aca="1" ref="U45" ca="1">INDIRECT("'"&amp;$A$1&amp;"_DATA'!R"&amp;$A45&amp;"C"&amp;U$1,FALSE)</f>
        <v>#REF!</v>
      </c>
      <c r="V45" s="262" t="e">
        <f t="shared" ca="1" si="26"/>
        <v>#REF!</v>
      </c>
      <c r="W45" s="306" t="e" cm="1">
        <f t="array" aca="1" ref="W45" ca="1">INDIRECT("'"&amp;$A$1&amp;"_DATA'!R"&amp;$A45&amp;"C"&amp;W$1,FALSE)</f>
        <v>#REF!</v>
      </c>
      <c r="X45" s="263"/>
      <c r="Y45" s="323" t="s">
        <v>143</v>
      </c>
      <c r="Z45" s="710" t="e">
        <f ca="1">ROUNDDOWN(Z44/Z43,4)</f>
        <v>#REF!</v>
      </c>
      <c r="AA45" s="324" t="e" cm="1">
        <f t="array" aca="1" ref="AA45" ca="1">INDIRECT("'"&amp;$A$1&amp;"_DATA'!R"&amp;$A45&amp;"C"&amp;AA$1,FALSE)</f>
        <v>#REF!</v>
      </c>
      <c r="AB45" s="260" t="e" cm="1">
        <f t="array" aca="1" ref="AB45" ca="1">INDIRECT("'"&amp;$A$1&amp;"_DATA'!R"&amp;$A45&amp;"C"&amp;AB$1,FALSE)</f>
        <v>#REF!</v>
      </c>
      <c r="AC45" s="296" t="e" cm="1">
        <f t="array" aca="1" ref="AC45" ca="1">INDIRECT("'"&amp;$A$1&amp;"_DATA'!R"&amp;$A45&amp;"C"&amp;AC$1,FALSE)</f>
        <v>#REF!</v>
      </c>
      <c r="AD45" s="306" t="e" cm="1">
        <f t="array" aca="1" ref="AD45" ca="1">INDIRECT("'"&amp;$A$1&amp;"_DATA'!R"&amp;$A45&amp;"C"&amp;AD$1,FALSE)</f>
        <v>#REF!</v>
      </c>
      <c r="AE45" s="262" t="e">
        <f t="shared" ca="1" si="27"/>
        <v>#REF!</v>
      </c>
      <c r="AF45" s="306" t="e" cm="1">
        <f t="array" aca="1" ref="AF45" ca="1">INDIRECT("'"&amp;$A$1&amp;"_DATA'!R"&amp;$A45&amp;"C"&amp;AF$1,FALSE)</f>
        <v>#REF!</v>
      </c>
      <c r="AG45" s="263" t="e" cm="1">
        <f t="array" aca="1" ref="AG45" ca="1">INDIRECT("'"&amp;$A$1&amp;"_DATA'!R"&amp;$A45&amp;"C"&amp;AG$1,FALSE)</f>
        <v>#REF!</v>
      </c>
      <c r="AH45" s="302" t="e" cm="1">
        <f t="array" aca="1" ref="AH45" ca="1">INDIRECT("'"&amp;$A$1&amp;"_DATA'!R"&amp;$A45&amp;"C"&amp;AH$1,FALSE)</f>
        <v>#REF!</v>
      </c>
      <c r="AI45" s="260" t="e" cm="1">
        <f t="array" aca="1" ref="AI45" ca="1">INDIRECT("'"&amp;$A$1&amp;"_DATA'!R"&amp;$A45&amp;"C"&amp;AI$1,FALSE)</f>
        <v>#REF!</v>
      </c>
      <c r="AJ45" s="296" t="e" cm="1">
        <f t="array" aca="1" ref="AJ45" ca="1">INDIRECT("'"&amp;$A$1&amp;"_DATA'!R"&amp;$A45&amp;"C"&amp;AJ$1,FALSE)</f>
        <v>#REF!</v>
      </c>
      <c r="AK45" s="306" t="e" cm="1">
        <f t="array" aca="1" ref="AK45" ca="1">INDIRECT("'"&amp;$A$1&amp;"_DATA'!R"&amp;$A45&amp;"C"&amp;AK$1,FALSE)</f>
        <v>#REF!</v>
      </c>
      <c r="AL45" s="262" t="e">
        <f t="shared" ca="1" si="28"/>
        <v>#REF!</v>
      </c>
      <c r="AM45" s="306" t="e" cm="1">
        <f t="array" aca="1" ref="AM45" ca="1">INDIRECT("'"&amp;$A$1&amp;"_DATA'!R"&amp;$A45&amp;"C"&amp;AM$1,FALSE)</f>
        <v>#REF!</v>
      </c>
      <c r="AN45" s="263" t="e" cm="1">
        <f t="array" aca="1" ref="AN45" ca="1">INDIRECT("'"&amp;$A$1&amp;"_DATA'!R"&amp;$A45&amp;"C"&amp;AN$1,FALSE)</f>
        <v>#REF!</v>
      </c>
      <c r="AO45" s="302" t="e" cm="1">
        <f t="array" aca="1" ref="AO45" ca="1">INDIRECT("'"&amp;$A$1&amp;"_DATA'!R"&amp;$A45&amp;"C"&amp;AO$1,FALSE)</f>
        <v>#REF!</v>
      </c>
      <c r="AP45" s="260" t="e" cm="1">
        <f t="array" aca="1" ref="AP45" ca="1">INDIRECT("'"&amp;$A$1&amp;"_DATA'!R"&amp;$A45&amp;"C"&amp;AP$1,FALSE)</f>
        <v>#REF!</v>
      </c>
      <c r="AQ45" s="296" t="e" cm="1">
        <f t="array" aca="1" ref="AQ45" ca="1">INDIRECT("'"&amp;$A$1&amp;"_DATA'!R"&amp;$A45&amp;"C"&amp;AQ$1,FALSE)</f>
        <v>#REF!</v>
      </c>
      <c r="AR45" s="306" t="e" cm="1">
        <f t="array" aca="1" ref="AR45" ca="1">INDIRECT("'"&amp;$A$1&amp;"_DATA'!R"&amp;$A45&amp;"C"&amp;AR$1,FALSE)</f>
        <v>#REF!</v>
      </c>
      <c r="AS45" s="262" t="e">
        <f t="shared" ca="1" si="29"/>
        <v>#REF!</v>
      </c>
      <c r="AT45" s="306" t="e" cm="1">
        <f t="array" aca="1" ref="AT45" ca="1">INDIRECT("'"&amp;$A$1&amp;"_DATA'!R"&amp;$A45&amp;"C"&amp;AT$1,FALSE)</f>
        <v>#REF!</v>
      </c>
      <c r="AU45" s="263"/>
      <c r="AV45" s="323" t="s">
        <v>143</v>
      </c>
      <c r="AW45" s="710" t="e">
        <f ca="1">ROUNDDOWN(AW44/AW43,4)</f>
        <v>#REF!</v>
      </c>
      <c r="AX45" s="323" t="s">
        <v>143</v>
      </c>
      <c r="AY45" s="710" t="e">
        <f ca="1">ROUNDDOWN(AY44/AY43,4)</f>
        <v>#REF!</v>
      </c>
      <c r="AZ45" s="302" t="e" cm="1">
        <f t="array" aca="1" ref="AZ45" ca="1">INDIRECT("'"&amp;$A$1&amp;"_DATA'!R"&amp;$A45&amp;"C"&amp;AZ$1,FALSE)</f>
        <v>#REF!</v>
      </c>
      <c r="BA45" s="260" t="e" cm="1">
        <f t="array" aca="1" ref="BA45" ca="1">INDIRECT("'"&amp;$A$1&amp;"_DATA'!R"&amp;$A45&amp;"C"&amp;BA$1,FALSE)</f>
        <v>#REF!</v>
      </c>
      <c r="BB45" s="296" t="e" cm="1">
        <f t="array" aca="1" ref="BB45" ca="1">INDIRECT("'"&amp;$A$1&amp;"_DATA'!R"&amp;$A45&amp;"C"&amp;BB$1,FALSE)</f>
        <v>#REF!</v>
      </c>
      <c r="BC45" s="306" t="e" cm="1">
        <f t="array" aca="1" ref="BC45" ca="1">INDIRECT("'"&amp;$A$1&amp;"_DATA'!R"&amp;$A45&amp;"C"&amp;BC$1,FALSE)</f>
        <v>#REF!</v>
      </c>
      <c r="BD45" s="262" t="e">
        <f t="shared" ca="1" si="30"/>
        <v>#REF!</v>
      </c>
      <c r="BE45" s="306" t="e" cm="1">
        <f t="array" aca="1" ref="BE45" ca="1">INDIRECT("'"&amp;$A$1&amp;"_DATA'!R"&amp;$A45&amp;"C"&amp;BE$1,FALSE)</f>
        <v>#REF!</v>
      </c>
      <c r="BF45" s="263" t="e" cm="1">
        <f t="array" aca="1" ref="BF45" ca="1">INDIRECT("'"&amp;$A$1&amp;"_DATA'!R"&amp;$A45&amp;"C"&amp;BF$1,FALSE)</f>
        <v>#REF!</v>
      </c>
      <c r="BG45" s="302" t="e" cm="1">
        <f t="array" aca="1" ref="BG45" ca="1">INDIRECT("'"&amp;$A$1&amp;"_DATA'!R"&amp;$A45&amp;"C"&amp;BG$1,FALSE)</f>
        <v>#REF!</v>
      </c>
      <c r="BH45" s="260" t="e" cm="1">
        <f t="array" aca="1" ref="BH45" ca="1">INDIRECT("'"&amp;$A$1&amp;"_DATA'!R"&amp;$A45&amp;"C"&amp;BH$1,FALSE)</f>
        <v>#REF!</v>
      </c>
      <c r="BI45" s="296" t="e" cm="1">
        <f t="array" aca="1" ref="BI45" ca="1">INDIRECT("'"&amp;$A$1&amp;"_DATA'!R"&amp;$A45&amp;"C"&amp;BI$1,FALSE)</f>
        <v>#REF!</v>
      </c>
      <c r="BJ45" s="306" t="e" cm="1">
        <f t="array" aca="1" ref="BJ45" ca="1">INDIRECT("'"&amp;$A$1&amp;"_DATA'!R"&amp;$A45&amp;"C"&amp;BJ$1,FALSE)</f>
        <v>#REF!</v>
      </c>
      <c r="BK45" s="262" t="e">
        <f t="shared" ca="1" si="31"/>
        <v>#REF!</v>
      </c>
      <c r="BL45" s="306" t="e" cm="1">
        <f t="array" aca="1" ref="BL45" ca="1">INDIRECT("'"&amp;$A$1&amp;"_DATA'!R"&amp;$A45&amp;"C"&amp;BL$1,FALSE)</f>
        <v>#REF!</v>
      </c>
      <c r="BM45" s="263" t="e" cm="1">
        <f t="array" aca="1" ref="BM45" ca="1">INDIRECT("'"&amp;$A$1&amp;"_DATA'!R"&amp;$A45&amp;"C"&amp;BM$1,FALSE)</f>
        <v>#REF!</v>
      </c>
      <c r="BN45" s="302" t="e" cm="1">
        <f t="array" aca="1" ref="BN45" ca="1">INDIRECT("'"&amp;$A$1&amp;"_DATA'!R"&amp;$A45&amp;"C"&amp;BN$1,FALSE)</f>
        <v>#REF!</v>
      </c>
      <c r="BO45" s="260" t="e" cm="1">
        <f t="array" aca="1" ref="BO45" ca="1">INDIRECT("'"&amp;$A$1&amp;"_DATA'!R"&amp;$A45&amp;"C"&amp;BO$1,FALSE)</f>
        <v>#REF!</v>
      </c>
      <c r="BP45" s="296" t="e" cm="1">
        <f t="array" aca="1" ref="BP45" ca="1">INDIRECT("'"&amp;$A$1&amp;"_DATA'!R"&amp;$A45&amp;"C"&amp;BP$1,FALSE)</f>
        <v>#REF!</v>
      </c>
      <c r="BQ45" s="306" t="e" cm="1">
        <f t="array" aca="1" ref="BQ45" ca="1">INDIRECT("'"&amp;$A$1&amp;"_DATA'!R"&amp;$A45&amp;"C"&amp;BQ$1,FALSE)</f>
        <v>#REF!</v>
      </c>
      <c r="BR45" s="262" t="e">
        <f t="shared" ca="1" si="32"/>
        <v>#REF!</v>
      </c>
      <c r="BS45" s="306" t="e" cm="1">
        <f t="array" aca="1" ref="BS45" ca="1">INDIRECT("'"&amp;$A$1&amp;"_DATA'!R"&amp;$A45&amp;"C"&amp;BS$1,FALSE)</f>
        <v>#REF!</v>
      </c>
      <c r="BT45" s="263"/>
      <c r="BU45" s="323" t="s">
        <v>143</v>
      </c>
      <c r="BV45" s="710" t="e">
        <f ca="1">ROUNDDOWN(BV44/BV43,4)</f>
        <v>#REF!</v>
      </c>
      <c r="BW45" s="302" t="e" cm="1">
        <f t="array" aca="1" ref="BW45" ca="1">INDIRECT("'"&amp;$A$1&amp;"_DATA'!R"&amp;$A45&amp;"C"&amp;BW$1,FALSE)</f>
        <v>#REF!</v>
      </c>
      <c r="BX45" s="260" t="e" cm="1">
        <f t="array" aca="1" ref="BX45" ca="1">INDIRECT("'"&amp;$A$1&amp;"_DATA'!R"&amp;$A45&amp;"C"&amp;BX$1,FALSE)</f>
        <v>#REF!</v>
      </c>
      <c r="BY45" s="296" t="e" cm="1">
        <f t="array" aca="1" ref="BY45" ca="1">INDIRECT("'"&amp;$A$1&amp;"_DATA'!R"&amp;$A45&amp;"C"&amp;BY$1,FALSE)</f>
        <v>#REF!</v>
      </c>
      <c r="BZ45" s="306" t="e" cm="1">
        <f t="array" aca="1" ref="BZ45" ca="1">INDIRECT("'"&amp;$A$1&amp;"_DATA'!R"&amp;$A45&amp;"C"&amp;BZ$1,FALSE)</f>
        <v>#REF!</v>
      </c>
      <c r="CA45" s="262" t="e">
        <f t="shared" ca="1" si="33"/>
        <v>#REF!</v>
      </c>
      <c r="CB45" s="306" t="e" cm="1">
        <f t="array" aca="1" ref="CB45" ca="1">INDIRECT("'"&amp;$A$1&amp;"_DATA'!R"&amp;$A45&amp;"C"&amp;CB$1,FALSE)</f>
        <v>#REF!</v>
      </c>
      <c r="CC45" s="263" t="e" cm="1">
        <f t="array" aca="1" ref="CC45" ca="1">INDIRECT("'"&amp;$A$1&amp;"_DATA'!R"&amp;$A45&amp;"C"&amp;CC$1,FALSE)</f>
        <v>#REF!</v>
      </c>
      <c r="CD45" s="302" t="e" cm="1">
        <f t="array" aca="1" ref="CD45" ca="1">INDIRECT("'"&amp;$A$1&amp;"_DATA'!R"&amp;$A45&amp;"C"&amp;CD$1,FALSE)</f>
        <v>#REF!</v>
      </c>
      <c r="CE45" s="260" t="e" cm="1">
        <f t="array" aca="1" ref="CE45" ca="1">INDIRECT("'"&amp;$A$1&amp;"_DATA'!R"&amp;$A45&amp;"C"&amp;CE$1,FALSE)</f>
        <v>#REF!</v>
      </c>
      <c r="CF45" s="296" t="e" cm="1">
        <f t="array" aca="1" ref="CF45" ca="1">INDIRECT("'"&amp;$A$1&amp;"_DATA'!R"&amp;$A45&amp;"C"&amp;CF$1,FALSE)</f>
        <v>#REF!</v>
      </c>
      <c r="CG45" s="306" t="e" cm="1">
        <f t="array" aca="1" ref="CG45" ca="1">INDIRECT("'"&amp;$A$1&amp;"_DATA'!R"&amp;$A45&amp;"C"&amp;CG$1,FALSE)</f>
        <v>#REF!</v>
      </c>
      <c r="CH45" s="262" t="e">
        <f t="shared" ca="1" si="34"/>
        <v>#REF!</v>
      </c>
      <c r="CI45" s="306" t="e" cm="1">
        <f t="array" aca="1" ref="CI45" ca="1">INDIRECT("'"&amp;$A$1&amp;"_DATA'!R"&amp;$A45&amp;"C"&amp;CI$1,FALSE)</f>
        <v>#REF!</v>
      </c>
      <c r="CJ45" s="263" t="e" cm="1">
        <f t="array" aca="1" ref="CJ45" ca="1">INDIRECT("'"&amp;$A$1&amp;"_DATA'!R"&amp;$A45&amp;"C"&amp;CJ$1,FALSE)</f>
        <v>#REF!</v>
      </c>
      <c r="CK45" s="302" t="e" cm="1">
        <f t="array" aca="1" ref="CK45" ca="1">INDIRECT("'"&amp;$A$1&amp;"_DATA'!R"&amp;$A45&amp;"C"&amp;CK$1,FALSE)</f>
        <v>#REF!</v>
      </c>
      <c r="CL45" s="260" t="e" cm="1">
        <f t="array" aca="1" ref="CL45" ca="1">INDIRECT("'"&amp;$A$1&amp;"_DATA'!R"&amp;$A45&amp;"C"&amp;CL$1,FALSE)</f>
        <v>#REF!</v>
      </c>
      <c r="CM45" s="296" t="e" cm="1">
        <f t="array" aca="1" ref="CM45" ca="1">INDIRECT("'"&amp;$A$1&amp;"_DATA'!R"&amp;$A45&amp;"C"&amp;CM$1,FALSE)</f>
        <v>#REF!</v>
      </c>
      <c r="CN45" s="306" t="e" cm="1">
        <f t="array" aca="1" ref="CN45" ca="1">INDIRECT("'"&amp;$A$1&amp;"_DATA'!R"&amp;$A45&amp;"C"&amp;CN$1,FALSE)</f>
        <v>#REF!</v>
      </c>
      <c r="CO45" s="262" t="e">
        <f t="shared" ca="1" si="35"/>
        <v>#REF!</v>
      </c>
      <c r="CP45" s="306" t="e" cm="1">
        <f t="array" aca="1" ref="CP45" ca="1">INDIRECT("'"&amp;$A$1&amp;"_DATA'!R"&amp;$A45&amp;"C"&amp;CP$1,FALSE)</f>
        <v>#REF!</v>
      </c>
      <c r="CQ45" s="263"/>
      <c r="CR45" s="323" t="s">
        <v>143</v>
      </c>
      <c r="CS45" s="710" t="e">
        <f ca="1">ROUNDDOWN(CS44/CS43,4)</f>
        <v>#REF!</v>
      </c>
      <c r="CT45" s="323" t="s">
        <v>143</v>
      </c>
      <c r="CU45" s="710" t="e">
        <f ca="1">ROUNDDOWN(CU44/CU43,4)</f>
        <v>#REF!</v>
      </c>
      <c r="CV45" s="323" t="s">
        <v>143</v>
      </c>
      <c r="CW45" s="710" t="e">
        <f ca="1">ROUNDDOWN(CW44/CW43,4)</f>
        <v>#REF!</v>
      </c>
      <c r="CX45" s="240"/>
    </row>
    <row r="46" spans="1:102" ht="16.5" hidden="1" outlineLevel="1" x14ac:dyDescent="0.15">
      <c r="A46" s="433">
        <v>35</v>
      </c>
      <c r="B46" s="2001"/>
      <c r="C46" s="259" t="s">
        <v>42</v>
      </c>
      <c r="D46" s="303" t="e" cm="1">
        <f t="array" aca="1" ref="D46" ca="1">INDIRECT("'"&amp;$A$1&amp;"_DATA'!R"&amp;$A46&amp;"C"&amp;D$1,FALSE)</f>
        <v>#REF!</v>
      </c>
      <c r="E46" s="264" t="e" cm="1">
        <f t="array" aca="1" ref="E46" ca="1">INDIRECT("'"&amp;$A$1&amp;"_DATA'!R"&amp;$A46&amp;"C"&amp;E$1,FALSE)</f>
        <v>#REF!</v>
      </c>
      <c r="F46" s="297" t="e" cm="1">
        <f t="array" aca="1" ref="F46" ca="1">INDIRECT("'"&amp;$A$1&amp;"_DATA'!R"&amp;$A46&amp;"C"&amp;F$1,FALSE)</f>
        <v>#REF!</v>
      </c>
      <c r="G46" s="307" t="e" cm="1">
        <f t="array" aca="1" ref="G46" ca="1">INDIRECT("'"&amp;$A$1&amp;"_DATA'!R"&amp;$A46&amp;"C"&amp;G$1,FALSE)</f>
        <v>#REF!</v>
      </c>
      <c r="H46" s="266" t="e">
        <f t="shared" ca="1" si="24"/>
        <v>#REF!</v>
      </c>
      <c r="I46" s="307" t="e" cm="1">
        <f t="array" aca="1" ref="I46" ca="1">INDIRECT("'"&amp;$A$1&amp;"_DATA'!R"&amp;$A46&amp;"C"&amp;I$1,FALSE)</f>
        <v>#REF!</v>
      </c>
      <c r="J46" s="267" t="e" cm="1">
        <f t="array" aca="1" ref="J46" ca="1">INDIRECT("'"&amp;$A$1&amp;"_DATA'!R"&amp;$A46&amp;"C"&amp;J$1,FALSE)</f>
        <v>#REF!</v>
      </c>
      <c r="K46" s="303" t="e" cm="1">
        <f t="array" aca="1" ref="K46" ca="1">INDIRECT("'"&amp;$A$1&amp;"_DATA'!R"&amp;$A46&amp;"C"&amp;K$1,FALSE)</f>
        <v>#REF!</v>
      </c>
      <c r="L46" s="264" t="e" cm="1">
        <f t="array" aca="1" ref="L46" ca="1">INDIRECT("'"&amp;$A$1&amp;"_DATA'!R"&amp;$A46&amp;"C"&amp;L$1,FALSE)</f>
        <v>#REF!</v>
      </c>
      <c r="M46" s="297" t="e" cm="1">
        <f t="array" aca="1" ref="M46" ca="1">INDIRECT("'"&amp;$A$1&amp;"_DATA'!R"&amp;$A46&amp;"C"&amp;M$1,FALSE)</f>
        <v>#REF!</v>
      </c>
      <c r="N46" s="307" t="e" cm="1">
        <f t="array" aca="1" ref="N46" ca="1">INDIRECT("'"&amp;$A$1&amp;"_DATA'!R"&amp;$A46&amp;"C"&amp;N$1,FALSE)</f>
        <v>#REF!</v>
      </c>
      <c r="O46" s="266" t="e">
        <f t="shared" ca="1" si="25"/>
        <v>#REF!</v>
      </c>
      <c r="P46" s="307" t="e" cm="1">
        <f t="array" aca="1" ref="P46" ca="1">INDIRECT("'"&amp;$A$1&amp;"_DATA'!R"&amp;$A46&amp;"C"&amp;P$1,FALSE)</f>
        <v>#REF!</v>
      </c>
      <c r="Q46" s="267" t="e" cm="1">
        <f t="array" aca="1" ref="Q46" ca="1">INDIRECT("'"&amp;$A$1&amp;"_DATA'!R"&amp;$A46&amp;"C"&amp;Q$1,FALSE)</f>
        <v>#REF!</v>
      </c>
      <c r="R46" s="303" t="e" cm="1">
        <f t="array" aca="1" ref="R46" ca="1">INDIRECT("'"&amp;$A$1&amp;"_DATA'!R"&amp;$A46&amp;"C"&amp;R$1,FALSE)</f>
        <v>#REF!</v>
      </c>
      <c r="S46" s="264" t="e" cm="1">
        <f t="array" aca="1" ref="S46" ca="1">INDIRECT("'"&amp;$A$1&amp;"_DATA'!R"&amp;$A46&amp;"C"&amp;S$1,FALSE)</f>
        <v>#REF!</v>
      </c>
      <c r="T46" s="297" t="e" cm="1">
        <f t="array" aca="1" ref="T46" ca="1">INDIRECT("'"&amp;$A$1&amp;"_DATA'!R"&amp;$A46&amp;"C"&amp;T$1,FALSE)</f>
        <v>#REF!</v>
      </c>
      <c r="U46" s="307" t="e" cm="1">
        <f t="array" aca="1" ref="U46" ca="1">INDIRECT("'"&amp;$A$1&amp;"_DATA'!R"&amp;$A46&amp;"C"&amp;U$1,FALSE)</f>
        <v>#REF!</v>
      </c>
      <c r="V46" s="266" t="e">
        <f t="shared" ca="1" si="26"/>
        <v>#REF!</v>
      </c>
      <c r="W46" s="307" t="e" cm="1">
        <f t="array" aca="1" ref="W46" ca="1">INDIRECT("'"&amp;$A$1&amp;"_DATA'!R"&amp;$A46&amp;"C"&amp;W$1,FALSE)</f>
        <v>#REF!</v>
      </c>
      <c r="X46" s="267"/>
      <c r="Y46" s="383"/>
      <c r="Z46" s="768" t="s">
        <v>271</v>
      </c>
      <c r="AA46" s="326" t="e" cm="1">
        <f t="array" aca="1" ref="AA46" ca="1">INDIRECT("'"&amp;$A$1&amp;"_DATA'!R"&amp;$A46&amp;"C"&amp;AA$1,FALSE)</f>
        <v>#REF!</v>
      </c>
      <c r="AB46" s="264" t="e" cm="1">
        <f t="array" aca="1" ref="AB46" ca="1">INDIRECT("'"&amp;$A$1&amp;"_DATA'!R"&amp;$A46&amp;"C"&amp;AB$1,FALSE)</f>
        <v>#REF!</v>
      </c>
      <c r="AC46" s="297" t="e" cm="1">
        <f t="array" aca="1" ref="AC46" ca="1">INDIRECT("'"&amp;$A$1&amp;"_DATA'!R"&amp;$A46&amp;"C"&amp;AC$1,FALSE)</f>
        <v>#REF!</v>
      </c>
      <c r="AD46" s="307" t="e" cm="1">
        <f t="array" aca="1" ref="AD46" ca="1">INDIRECT("'"&amp;$A$1&amp;"_DATA'!R"&amp;$A46&amp;"C"&amp;AD$1,FALSE)</f>
        <v>#REF!</v>
      </c>
      <c r="AE46" s="266" t="e">
        <f t="shared" ca="1" si="27"/>
        <v>#REF!</v>
      </c>
      <c r="AF46" s="307" t="e" cm="1">
        <f t="array" aca="1" ref="AF46" ca="1">INDIRECT("'"&amp;$A$1&amp;"_DATA'!R"&amp;$A46&amp;"C"&amp;AF$1,FALSE)</f>
        <v>#REF!</v>
      </c>
      <c r="AG46" s="267" t="e" cm="1">
        <f t="array" aca="1" ref="AG46" ca="1">INDIRECT("'"&amp;$A$1&amp;"_DATA'!R"&amp;$A46&amp;"C"&amp;AG$1,FALSE)</f>
        <v>#REF!</v>
      </c>
      <c r="AH46" s="303" t="e" cm="1">
        <f t="array" aca="1" ref="AH46" ca="1">INDIRECT("'"&amp;$A$1&amp;"_DATA'!R"&amp;$A46&amp;"C"&amp;AH$1,FALSE)</f>
        <v>#REF!</v>
      </c>
      <c r="AI46" s="264" t="e" cm="1">
        <f t="array" aca="1" ref="AI46" ca="1">INDIRECT("'"&amp;$A$1&amp;"_DATA'!R"&amp;$A46&amp;"C"&amp;AI$1,FALSE)</f>
        <v>#REF!</v>
      </c>
      <c r="AJ46" s="297" t="e" cm="1">
        <f t="array" aca="1" ref="AJ46" ca="1">INDIRECT("'"&amp;$A$1&amp;"_DATA'!R"&amp;$A46&amp;"C"&amp;AJ$1,FALSE)</f>
        <v>#REF!</v>
      </c>
      <c r="AK46" s="307" t="e" cm="1">
        <f t="array" aca="1" ref="AK46" ca="1">INDIRECT("'"&amp;$A$1&amp;"_DATA'!R"&amp;$A46&amp;"C"&amp;AK$1,FALSE)</f>
        <v>#REF!</v>
      </c>
      <c r="AL46" s="266" t="e">
        <f t="shared" ca="1" si="28"/>
        <v>#REF!</v>
      </c>
      <c r="AM46" s="307" t="e" cm="1">
        <f t="array" aca="1" ref="AM46" ca="1">INDIRECT("'"&amp;$A$1&amp;"_DATA'!R"&amp;$A46&amp;"C"&amp;AM$1,FALSE)</f>
        <v>#REF!</v>
      </c>
      <c r="AN46" s="267" t="e" cm="1">
        <f t="array" aca="1" ref="AN46" ca="1">INDIRECT("'"&amp;$A$1&amp;"_DATA'!R"&amp;$A46&amp;"C"&amp;AN$1,FALSE)</f>
        <v>#REF!</v>
      </c>
      <c r="AO46" s="303" t="e" cm="1">
        <f t="array" aca="1" ref="AO46" ca="1">INDIRECT("'"&amp;$A$1&amp;"_DATA'!R"&amp;$A46&amp;"C"&amp;AO$1,FALSE)</f>
        <v>#REF!</v>
      </c>
      <c r="AP46" s="264" t="e" cm="1">
        <f t="array" aca="1" ref="AP46" ca="1">INDIRECT("'"&amp;$A$1&amp;"_DATA'!R"&amp;$A46&amp;"C"&amp;AP$1,FALSE)</f>
        <v>#REF!</v>
      </c>
      <c r="AQ46" s="297" t="e" cm="1">
        <f t="array" aca="1" ref="AQ46" ca="1">INDIRECT("'"&amp;$A$1&amp;"_DATA'!R"&amp;$A46&amp;"C"&amp;AQ$1,FALSE)</f>
        <v>#REF!</v>
      </c>
      <c r="AR46" s="307" t="e" cm="1">
        <f t="array" aca="1" ref="AR46" ca="1">INDIRECT("'"&amp;$A$1&amp;"_DATA'!R"&amp;$A46&amp;"C"&amp;AR$1,FALSE)</f>
        <v>#REF!</v>
      </c>
      <c r="AS46" s="266" t="e">
        <f t="shared" ca="1" si="29"/>
        <v>#REF!</v>
      </c>
      <c r="AT46" s="307" t="e" cm="1">
        <f t="array" aca="1" ref="AT46" ca="1">INDIRECT("'"&amp;$A$1&amp;"_DATA'!R"&amp;$A46&amp;"C"&amp;AT$1,FALSE)</f>
        <v>#REF!</v>
      </c>
      <c r="AU46" s="267"/>
      <c r="AV46" s="383"/>
      <c r="AW46" s="768" t="s">
        <v>271</v>
      </c>
      <c r="AX46" s="383"/>
      <c r="AY46" s="768" t="s">
        <v>271</v>
      </c>
      <c r="AZ46" s="303" t="e" cm="1">
        <f t="array" aca="1" ref="AZ46" ca="1">INDIRECT("'"&amp;$A$1&amp;"_DATA'!R"&amp;$A46&amp;"C"&amp;AZ$1,FALSE)</f>
        <v>#REF!</v>
      </c>
      <c r="BA46" s="264" t="e" cm="1">
        <f t="array" aca="1" ref="BA46" ca="1">INDIRECT("'"&amp;$A$1&amp;"_DATA'!R"&amp;$A46&amp;"C"&amp;BA$1,FALSE)</f>
        <v>#REF!</v>
      </c>
      <c r="BB46" s="297" t="e" cm="1">
        <f t="array" aca="1" ref="BB46" ca="1">INDIRECT("'"&amp;$A$1&amp;"_DATA'!R"&amp;$A46&amp;"C"&amp;BB$1,FALSE)</f>
        <v>#REF!</v>
      </c>
      <c r="BC46" s="307" t="e" cm="1">
        <f t="array" aca="1" ref="BC46" ca="1">INDIRECT("'"&amp;$A$1&amp;"_DATA'!R"&amp;$A46&amp;"C"&amp;BC$1,FALSE)</f>
        <v>#REF!</v>
      </c>
      <c r="BD46" s="266" t="e">
        <f t="shared" ca="1" si="30"/>
        <v>#REF!</v>
      </c>
      <c r="BE46" s="307" t="e" cm="1">
        <f t="array" aca="1" ref="BE46" ca="1">INDIRECT("'"&amp;$A$1&amp;"_DATA'!R"&amp;$A46&amp;"C"&amp;BE$1,FALSE)</f>
        <v>#REF!</v>
      </c>
      <c r="BF46" s="267" t="e" cm="1">
        <f t="array" aca="1" ref="BF46" ca="1">INDIRECT("'"&amp;$A$1&amp;"_DATA'!R"&amp;$A46&amp;"C"&amp;BF$1,FALSE)</f>
        <v>#REF!</v>
      </c>
      <c r="BG46" s="303" t="e" cm="1">
        <f t="array" aca="1" ref="BG46" ca="1">INDIRECT("'"&amp;$A$1&amp;"_DATA'!R"&amp;$A46&amp;"C"&amp;BG$1,FALSE)</f>
        <v>#REF!</v>
      </c>
      <c r="BH46" s="264" t="e" cm="1">
        <f t="array" aca="1" ref="BH46" ca="1">INDIRECT("'"&amp;$A$1&amp;"_DATA'!R"&amp;$A46&amp;"C"&amp;BH$1,FALSE)</f>
        <v>#REF!</v>
      </c>
      <c r="BI46" s="297" t="e" cm="1">
        <f t="array" aca="1" ref="BI46" ca="1">INDIRECT("'"&amp;$A$1&amp;"_DATA'!R"&amp;$A46&amp;"C"&amp;BI$1,FALSE)</f>
        <v>#REF!</v>
      </c>
      <c r="BJ46" s="307" t="e" cm="1">
        <f t="array" aca="1" ref="BJ46" ca="1">INDIRECT("'"&amp;$A$1&amp;"_DATA'!R"&amp;$A46&amp;"C"&amp;BJ$1,FALSE)</f>
        <v>#REF!</v>
      </c>
      <c r="BK46" s="266" t="e">
        <f t="shared" ca="1" si="31"/>
        <v>#REF!</v>
      </c>
      <c r="BL46" s="307" t="e" cm="1">
        <f t="array" aca="1" ref="BL46" ca="1">INDIRECT("'"&amp;$A$1&amp;"_DATA'!R"&amp;$A46&amp;"C"&amp;BL$1,FALSE)</f>
        <v>#REF!</v>
      </c>
      <c r="BM46" s="267" t="e" cm="1">
        <f t="array" aca="1" ref="BM46" ca="1">INDIRECT("'"&amp;$A$1&amp;"_DATA'!R"&amp;$A46&amp;"C"&amp;BM$1,FALSE)</f>
        <v>#REF!</v>
      </c>
      <c r="BN46" s="303" t="e" cm="1">
        <f t="array" aca="1" ref="BN46" ca="1">INDIRECT("'"&amp;$A$1&amp;"_DATA'!R"&amp;$A46&amp;"C"&amp;BN$1,FALSE)</f>
        <v>#REF!</v>
      </c>
      <c r="BO46" s="264" t="e" cm="1">
        <f t="array" aca="1" ref="BO46" ca="1">INDIRECT("'"&amp;$A$1&amp;"_DATA'!R"&amp;$A46&amp;"C"&amp;BO$1,FALSE)</f>
        <v>#REF!</v>
      </c>
      <c r="BP46" s="297" t="e" cm="1">
        <f t="array" aca="1" ref="BP46" ca="1">INDIRECT("'"&amp;$A$1&amp;"_DATA'!R"&amp;$A46&amp;"C"&amp;BP$1,FALSE)</f>
        <v>#REF!</v>
      </c>
      <c r="BQ46" s="307" t="e" cm="1">
        <f t="array" aca="1" ref="BQ46" ca="1">INDIRECT("'"&amp;$A$1&amp;"_DATA'!R"&amp;$A46&amp;"C"&amp;BQ$1,FALSE)</f>
        <v>#REF!</v>
      </c>
      <c r="BR46" s="266" t="e">
        <f t="shared" ca="1" si="32"/>
        <v>#REF!</v>
      </c>
      <c r="BS46" s="307" t="e" cm="1">
        <f t="array" aca="1" ref="BS46" ca="1">INDIRECT("'"&amp;$A$1&amp;"_DATA'!R"&amp;$A46&amp;"C"&amp;BS$1,FALSE)</f>
        <v>#REF!</v>
      </c>
      <c r="BT46" s="267"/>
      <c r="BU46" s="383"/>
      <c r="BV46" s="768" t="s">
        <v>271</v>
      </c>
      <c r="BW46" s="303" t="e" cm="1">
        <f t="array" aca="1" ref="BW46" ca="1">INDIRECT("'"&amp;$A$1&amp;"_DATA'!R"&amp;$A46&amp;"C"&amp;BW$1,FALSE)</f>
        <v>#REF!</v>
      </c>
      <c r="BX46" s="264" t="e" cm="1">
        <f t="array" aca="1" ref="BX46" ca="1">INDIRECT("'"&amp;$A$1&amp;"_DATA'!R"&amp;$A46&amp;"C"&amp;BX$1,FALSE)</f>
        <v>#REF!</v>
      </c>
      <c r="BY46" s="297" t="e" cm="1">
        <f t="array" aca="1" ref="BY46" ca="1">INDIRECT("'"&amp;$A$1&amp;"_DATA'!R"&amp;$A46&amp;"C"&amp;BY$1,FALSE)</f>
        <v>#REF!</v>
      </c>
      <c r="BZ46" s="307" t="e" cm="1">
        <f t="array" aca="1" ref="BZ46" ca="1">INDIRECT("'"&amp;$A$1&amp;"_DATA'!R"&amp;$A46&amp;"C"&amp;BZ$1,FALSE)</f>
        <v>#REF!</v>
      </c>
      <c r="CA46" s="266" t="e">
        <f t="shared" ca="1" si="33"/>
        <v>#REF!</v>
      </c>
      <c r="CB46" s="307" t="e" cm="1">
        <f t="array" aca="1" ref="CB46" ca="1">INDIRECT("'"&amp;$A$1&amp;"_DATA'!R"&amp;$A46&amp;"C"&amp;CB$1,FALSE)</f>
        <v>#REF!</v>
      </c>
      <c r="CC46" s="267" t="e" cm="1">
        <f t="array" aca="1" ref="CC46" ca="1">INDIRECT("'"&amp;$A$1&amp;"_DATA'!R"&amp;$A46&amp;"C"&amp;CC$1,FALSE)</f>
        <v>#REF!</v>
      </c>
      <c r="CD46" s="303" t="e" cm="1">
        <f t="array" aca="1" ref="CD46" ca="1">INDIRECT("'"&amp;$A$1&amp;"_DATA'!R"&amp;$A46&amp;"C"&amp;CD$1,FALSE)</f>
        <v>#REF!</v>
      </c>
      <c r="CE46" s="264" t="e" cm="1">
        <f t="array" aca="1" ref="CE46" ca="1">INDIRECT("'"&amp;$A$1&amp;"_DATA'!R"&amp;$A46&amp;"C"&amp;CE$1,FALSE)</f>
        <v>#REF!</v>
      </c>
      <c r="CF46" s="297" t="e" cm="1">
        <f t="array" aca="1" ref="CF46" ca="1">INDIRECT("'"&amp;$A$1&amp;"_DATA'!R"&amp;$A46&amp;"C"&amp;CF$1,FALSE)</f>
        <v>#REF!</v>
      </c>
      <c r="CG46" s="307" t="e" cm="1">
        <f t="array" aca="1" ref="CG46" ca="1">INDIRECT("'"&amp;$A$1&amp;"_DATA'!R"&amp;$A46&amp;"C"&amp;CG$1,FALSE)</f>
        <v>#REF!</v>
      </c>
      <c r="CH46" s="266" t="e">
        <f t="shared" ca="1" si="34"/>
        <v>#REF!</v>
      </c>
      <c r="CI46" s="307" t="e" cm="1">
        <f t="array" aca="1" ref="CI46" ca="1">INDIRECT("'"&amp;$A$1&amp;"_DATA'!R"&amp;$A46&amp;"C"&amp;CI$1,FALSE)</f>
        <v>#REF!</v>
      </c>
      <c r="CJ46" s="267" t="e" cm="1">
        <f t="array" aca="1" ref="CJ46" ca="1">INDIRECT("'"&amp;$A$1&amp;"_DATA'!R"&amp;$A46&amp;"C"&amp;CJ$1,FALSE)</f>
        <v>#REF!</v>
      </c>
      <c r="CK46" s="303" t="e" cm="1">
        <f t="array" aca="1" ref="CK46" ca="1">INDIRECT("'"&amp;$A$1&amp;"_DATA'!R"&amp;$A46&amp;"C"&amp;CK$1,FALSE)</f>
        <v>#REF!</v>
      </c>
      <c r="CL46" s="264" t="e" cm="1">
        <f t="array" aca="1" ref="CL46" ca="1">INDIRECT("'"&amp;$A$1&amp;"_DATA'!R"&amp;$A46&amp;"C"&amp;CL$1,FALSE)</f>
        <v>#REF!</v>
      </c>
      <c r="CM46" s="297" t="e" cm="1">
        <f t="array" aca="1" ref="CM46" ca="1">INDIRECT("'"&amp;$A$1&amp;"_DATA'!R"&amp;$A46&amp;"C"&amp;CM$1,FALSE)</f>
        <v>#REF!</v>
      </c>
      <c r="CN46" s="307" t="e" cm="1">
        <f t="array" aca="1" ref="CN46" ca="1">INDIRECT("'"&amp;$A$1&amp;"_DATA'!R"&amp;$A46&amp;"C"&amp;CN$1,FALSE)</f>
        <v>#REF!</v>
      </c>
      <c r="CO46" s="266" t="e">
        <f t="shared" ca="1" si="35"/>
        <v>#REF!</v>
      </c>
      <c r="CP46" s="307" t="e" cm="1">
        <f t="array" aca="1" ref="CP46" ca="1">INDIRECT("'"&amp;$A$1&amp;"_DATA'!R"&amp;$A46&amp;"C"&amp;CP$1,FALSE)</f>
        <v>#REF!</v>
      </c>
      <c r="CQ46" s="267"/>
      <c r="CR46" s="383"/>
      <c r="CS46" s="768" t="s">
        <v>271</v>
      </c>
      <c r="CT46" s="383"/>
      <c r="CU46" s="768" t="s">
        <v>271</v>
      </c>
      <c r="CV46" s="383"/>
      <c r="CW46" s="768" t="s">
        <v>271</v>
      </c>
      <c r="CX46" s="240"/>
    </row>
    <row r="47" spans="1:102" ht="16.5" hidden="1" customHeight="1" outlineLevel="1" x14ac:dyDescent="0.15">
      <c r="A47" s="433">
        <v>37</v>
      </c>
      <c r="B47" s="1964" t="s">
        <v>43</v>
      </c>
      <c r="C47" s="254" t="s">
        <v>33</v>
      </c>
      <c r="D47" s="301" t="e" cm="1">
        <f t="array" aca="1" ref="D47" ca="1">INDIRECT("'"&amp;$A$1&amp;"_DATA'!R"&amp;$A47&amp;"C"&amp;D$1,FALSE)</f>
        <v>#REF!</v>
      </c>
      <c r="E47" s="255" t="e" cm="1">
        <f t="array" aca="1" ref="E47" ca="1">INDIRECT("'"&amp;$A$1&amp;"_DATA'!R"&amp;$A47&amp;"C"&amp;E$1,FALSE)</f>
        <v>#REF!</v>
      </c>
      <c r="F47" s="255" t="e" cm="1">
        <f t="array" aca="1" ref="F47" ca="1">INDIRECT("'"&amp;$A$1&amp;"_DATA'!R"&amp;$A47&amp;"C"&amp;F$1,FALSE)</f>
        <v>#REF!</v>
      </c>
      <c r="G47" s="308" t="e" cm="1">
        <f t="array" aca="1" ref="G47" ca="1">INDIRECT("'"&amp;$A$1&amp;"_DATA'!R"&amp;$A47&amp;"C"&amp;G$1,FALSE)</f>
        <v>#REF!</v>
      </c>
      <c r="H47" s="257" t="e">
        <f ca="1">IF(AND(F47&lt;&gt;"",F47&lt;&gt;0),ROUNDDOWN(I47/G47,3),"")</f>
        <v>#REF!</v>
      </c>
      <c r="I47" s="308" t="e" cm="1">
        <f t="array" aca="1" ref="I47" ca="1">INDIRECT("'"&amp;$A$1&amp;"_DATA'!R"&amp;$A47&amp;"C"&amp;I$1,FALSE)</f>
        <v>#REF!</v>
      </c>
      <c r="J47" s="258" t="e" cm="1">
        <f t="array" aca="1" ref="J47" ca="1">INDIRECT("'"&amp;$A$1&amp;"_DATA'!R"&amp;$A47&amp;"C"&amp;J$1,FALSE)</f>
        <v>#REF!</v>
      </c>
      <c r="K47" s="301" t="e" cm="1">
        <f t="array" aca="1" ref="K47" ca="1">INDIRECT("'"&amp;$A$1&amp;"_DATA'!R"&amp;$A47&amp;"C"&amp;K$1,FALSE)</f>
        <v>#REF!</v>
      </c>
      <c r="L47" s="255" t="e" cm="1">
        <f t="array" aca="1" ref="L47" ca="1">INDIRECT("'"&amp;$A$1&amp;"_DATA'!R"&amp;$A47&amp;"C"&amp;L$1,FALSE)</f>
        <v>#REF!</v>
      </c>
      <c r="M47" s="255" t="e" cm="1">
        <f t="array" aca="1" ref="M47" ca="1">INDIRECT("'"&amp;$A$1&amp;"_DATA'!R"&amp;$A47&amp;"C"&amp;M$1,FALSE)</f>
        <v>#REF!</v>
      </c>
      <c r="N47" s="308" t="e" cm="1">
        <f t="array" aca="1" ref="N47" ca="1">INDIRECT("'"&amp;$A$1&amp;"_DATA'!R"&amp;$A47&amp;"C"&amp;N$1,FALSE)</f>
        <v>#REF!</v>
      </c>
      <c r="O47" s="257" t="e">
        <f ca="1">IF(AND(M47&lt;&gt;"",M47&lt;&gt;0),ROUNDDOWN(P47/N47,3),"")</f>
        <v>#REF!</v>
      </c>
      <c r="P47" s="308" t="e" cm="1">
        <f t="array" aca="1" ref="P47" ca="1">INDIRECT("'"&amp;$A$1&amp;"_DATA'!R"&amp;$A47&amp;"C"&amp;P$1,FALSE)</f>
        <v>#REF!</v>
      </c>
      <c r="Q47" s="258" t="e" cm="1">
        <f t="array" aca="1" ref="Q47" ca="1">INDIRECT("'"&amp;$A$1&amp;"_DATA'!R"&amp;$A47&amp;"C"&amp;Q$1,FALSE)</f>
        <v>#REF!</v>
      </c>
      <c r="R47" s="301" t="e" cm="1">
        <f t="array" aca="1" ref="R47" ca="1">INDIRECT("'"&amp;$A$1&amp;"_DATA'!R"&amp;$A47&amp;"C"&amp;R$1,FALSE)</f>
        <v>#REF!</v>
      </c>
      <c r="S47" s="255" t="e" cm="1">
        <f t="array" aca="1" ref="S47" ca="1">INDIRECT("'"&amp;$A$1&amp;"_DATA'!R"&amp;$A47&amp;"C"&amp;S$1,FALSE)</f>
        <v>#REF!</v>
      </c>
      <c r="T47" s="255" t="e" cm="1">
        <f t="array" aca="1" ref="T47" ca="1">INDIRECT("'"&amp;$A$1&amp;"_DATA'!R"&amp;$A47&amp;"C"&amp;T$1,FALSE)</f>
        <v>#REF!</v>
      </c>
      <c r="U47" s="308" t="e" cm="1">
        <f t="array" aca="1" ref="U47" ca="1">INDIRECT("'"&amp;$A$1&amp;"_DATA'!R"&amp;$A47&amp;"C"&amp;U$1,FALSE)</f>
        <v>#REF!</v>
      </c>
      <c r="V47" s="257" t="e">
        <f ca="1">IF(AND(T47&lt;&gt;"",T47&lt;&gt;0),ROUNDDOWN(W47/U47,3),"")</f>
        <v>#REF!</v>
      </c>
      <c r="W47" s="308" t="e" cm="1">
        <f t="array" aca="1" ref="W47" ca="1">INDIRECT("'"&amp;$A$1&amp;"_DATA'!R"&amp;$A47&amp;"C"&amp;W$1,FALSE)</f>
        <v>#REF!</v>
      </c>
      <c r="X47" s="268"/>
      <c r="Y47" s="1982" t="s">
        <v>270</v>
      </c>
      <c r="Z47" s="1954"/>
      <c r="AA47" s="336" t="e" cm="1">
        <f t="array" aca="1" ref="AA47" ca="1">INDIRECT("'"&amp;$A$1&amp;"_DATA'!R"&amp;$A47&amp;"C"&amp;AA$1,FALSE)</f>
        <v>#REF!</v>
      </c>
      <c r="AB47" s="255" t="e" cm="1">
        <f t="array" aca="1" ref="AB47" ca="1">INDIRECT("'"&amp;$A$1&amp;"_DATA'!R"&amp;$A47&amp;"C"&amp;AB$1,FALSE)</f>
        <v>#REF!</v>
      </c>
      <c r="AC47" s="255" t="e" cm="1">
        <f t="array" aca="1" ref="AC47" ca="1">INDIRECT("'"&amp;$A$1&amp;"_DATA'!R"&amp;$A47&amp;"C"&amp;AC$1,FALSE)</f>
        <v>#REF!</v>
      </c>
      <c r="AD47" s="308" t="e" cm="1">
        <f t="array" aca="1" ref="AD47" ca="1">INDIRECT("'"&amp;$A$1&amp;"_DATA'!R"&amp;$A47&amp;"C"&amp;AD$1,FALSE)</f>
        <v>#REF!</v>
      </c>
      <c r="AE47" s="257" t="e">
        <f ca="1">IF(AND(AC47&lt;&gt;"",AC47&lt;&gt;0),ROUNDDOWN(AF47/AD47,3),"")</f>
        <v>#REF!</v>
      </c>
      <c r="AF47" s="308" t="e" cm="1">
        <f t="array" aca="1" ref="AF47" ca="1">INDIRECT("'"&amp;$A$1&amp;"_DATA'!R"&amp;$A47&amp;"C"&amp;AF$1,FALSE)</f>
        <v>#REF!</v>
      </c>
      <c r="AG47" s="258" t="e" cm="1">
        <f t="array" aca="1" ref="AG47" ca="1">INDIRECT("'"&amp;$A$1&amp;"_DATA'!R"&amp;$A47&amp;"C"&amp;AG$1,FALSE)</f>
        <v>#REF!</v>
      </c>
      <c r="AH47" s="301" t="e" cm="1">
        <f t="array" aca="1" ref="AH47" ca="1">INDIRECT("'"&amp;$A$1&amp;"_DATA'!R"&amp;$A47&amp;"C"&amp;AH$1,FALSE)</f>
        <v>#REF!</v>
      </c>
      <c r="AI47" s="255" t="e" cm="1">
        <f t="array" aca="1" ref="AI47" ca="1">INDIRECT("'"&amp;$A$1&amp;"_DATA'!R"&amp;$A47&amp;"C"&amp;AI$1,FALSE)</f>
        <v>#REF!</v>
      </c>
      <c r="AJ47" s="255" t="e" cm="1">
        <f t="array" aca="1" ref="AJ47" ca="1">INDIRECT("'"&amp;$A$1&amp;"_DATA'!R"&amp;$A47&amp;"C"&amp;AJ$1,FALSE)</f>
        <v>#REF!</v>
      </c>
      <c r="AK47" s="308" t="e" cm="1">
        <f t="array" aca="1" ref="AK47" ca="1">INDIRECT("'"&amp;$A$1&amp;"_DATA'!R"&amp;$A47&amp;"C"&amp;AK$1,FALSE)</f>
        <v>#REF!</v>
      </c>
      <c r="AL47" s="257" t="e">
        <f ca="1">IF(AND(AJ47&lt;&gt;"",AJ47&lt;&gt;0),ROUNDDOWN(AM47/AK47,3),"")</f>
        <v>#REF!</v>
      </c>
      <c r="AM47" s="308" t="e" cm="1">
        <f t="array" aca="1" ref="AM47" ca="1">INDIRECT("'"&amp;$A$1&amp;"_DATA'!R"&amp;$A47&amp;"C"&amp;AM$1,FALSE)</f>
        <v>#REF!</v>
      </c>
      <c r="AN47" s="258" t="e" cm="1">
        <f t="array" aca="1" ref="AN47" ca="1">INDIRECT("'"&amp;$A$1&amp;"_DATA'!R"&amp;$A47&amp;"C"&amp;AN$1,FALSE)</f>
        <v>#REF!</v>
      </c>
      <c r="AO47" s="301" t="e" cm="1">
        <f t="array" aca="1" ref="AO47" ca="1">INDIRECT("'"&amp;$A$1&amp;"_DATA'!R"&amp;$A47&amp;"C"&amp;AO$1,FALSE)</f>
        <v>#REF!</v>
      </c>
      <c r="AP47" s="255" t="e" cm="1">
        <f t="array" aca="1" ref="AP47" ca="1">INDIRECT("'"&amp;$A$1&amp;"_DATA'!R"&amp;$A47&amp;"C"&amp;AP$1,FALSE)</f>
        <v>#REF!</v>
      </c>
      <c r="AQ47" s="255" t="e" cm="1">
        <f t="array" aca="1" ref="AQ47" ca="1">INDIRECT("'"&amp;$A$1&amp;"_DATA'!R"&amp;$A47&amp;"C"&amp;AQ$1,FALSE)</f>
        <v>#REF!</v>
      </c>
      <c r="AR47" s="308" t="e" cm="1">
        <f t="array" aca="1" ref="AR47" ca="1">INDIRECT("'"&amp;$A$1&amp;"_DATA'!R"&amp;$A47&amp;"C"&amp;AR$1,FALSE)</f>
        <v>#REF!</v>
      </c>
      <c r="AS47" s="257" t="e">
        <f ca="1">IF(AND(AQ47&lt;&gt;"",AQ47&lt;&gt;0),ROUNDDOWN(AT47/AR47,3),"")</f>
        <v>#REF!</v>
      </c>
      <c r="AT47" s="308" t="e" cm="1">
        <f t="array" aca="1" ref="AT47" ca="1">INDIRECT("'"&amp;$A$1&amp;"_DATA'!R"&amp;$A47&amp;"C"&amp;AT$1,FALSE)</f>
        <v>#REF!</v>
      </c>
      <c r="AU47" s="268"/>
      <c r="AV47" s="1982" t="s">
        <v>270</v>
      </c>
      <c r="AW47" s="1954"/>
      <c r="AX47" s="1947" t="s">
        <v>270</v>
      </c>
      <c r="AY47" s="1948"/>
      <c r="AZ47" s="301" t="e" cm="1">
        <f t="array" aca="1" ref="AZ47" ca="1">INDIRECT("'"&amp;$A$1&amp;"_DATA'!R"&amp;$A47&amp;"C"&amp;AZ$1,FALSE)</f>
        <v>#REF!</v>
      </c>
      <c r="BA47" s="255" t="e" cm="1">
        <f t="array" aca="1" ref="BA47" ca="1">INDIRECT("'"&amp;$A$1&amp;"_DATA'!R"&amp;$A47&amp;"C"&amp;BA$1,FALSE)</f>
        <v>#REF!</v>
      </c>
      <c r="BB47" s="255" t="e" cm="1">
        <f t="array" aca="1" ref="BB47" ca="1">INDIRECT("'"&amp;$A$1&amp;"_DATA'!R"&amp;$A47&amp;"C"&amp;BB$1,FALSE)</f>
        <v>#REF!</v>
      </c>
      <c r="BC47" s="308" t="e" cm="1">
        <f t="array" aca="1" ref="BC47" ca="1">INDIRECT("'"&amp;$A$1&amp;"_DATA'!R"&amp;$A47&amp;"C"&amp;BC$1,FALSE)</f>
        <v>#REF!</v>
      </c>
      <c r="BD47" s="257" t="e">
        <f ca="1">IF(AND(BB47&lt;&gt;"",BB47&lt;&gt;0),ROUNDDOWN(BE47/BC47,3),"")</f>
        <v>#REF!</v>
      </c>
      <c r="BE47" s="308" t="e" cm="1">
        <f t="array" aca="1" ref="BE47" ca="1">INDIRECT("'"&amp;$A$1&amp;"_DATA'!R"&amp;$A47&amp;"C"&amp;BE$1,FALSE)</f>
        <v>#REF!</v>
      </c>
      <c r="BF47" s="258" t="e" cm="1">
        <f t="array" aca="1" ref="BF47" ca="1">INDIRECT("'"&amp;$A$1&amp;"_DATA'!R"&amp;$A47&amp;"C"&amp;BF$1,FALSE)</f>
        <v>#REF!</v>
      </c>
      <c r="BG47" s="301" t="e" cm="1">
        <f t="array" aca="1" ref="BG47" ca="1">INDIRECT("'"&amp;$A$1&amp;"_DATA'!R"&amp;$A47&amp;"C"&amp;BG$1,FALSE)</f>
        <v>#REF!</v>
      </c>
      <c r="BH47" s="255" t="e" cm="1">
        <f t="array" aca="1" ref="BH47" ca="1">INDIRECT("'"&amp;$A$1&amp;"_DATA'!R"&amp;$A47&amp;"C"&amp;BH$1,FALSE)</f>
        <v>#REF!</v>
      </c>
      <c r="BI47" s="255" t="e" cm="1">
        <f t="array" aca="1" ref="BI47" ca="1">INDIRECT("'"&amp;$A$1&amp;"_DATA'!R"&amp;$A47&amp;"C"&amp;BI$1,FALSE)</f>
        <v>#REF!</v>
      </c>
      <c r="BJ47" s="308" t="e" cm="1">
        <f t="array" aca="1" ref="BJ47" ca="1">INDIRECT("'"&amp;$A$1&amp;"_DATA'!R"&amp;$A47&amp;"C"&amp;BJ$1,FALSE)</f>
        <v>#REF!</v>
      </c>
      <c r="BK47" s="257" t="e">
        <f ca="1">IF(AND(BI47&lt;&gt;"",BI47&lt;&gt;0),ROUNDDOWN(BL47/BJ47,3),"")</f>
        <v>#REF!</v>
      </c>
      <c r="BL47" s="308" t="e" cm="1">
        <f t="array" aca="1" ref="BL47" ca="1">INDIRECT("'"&amp;$A$1&amp;"_DATA'!R"&amp;$A47&amp;"C"&amp;BL$1,FALSE)</f>
        <v>#REF!</v>
      </c>
      <c r="BM47" s="258" t="e" cm="1">
        <f t="array" aca="1" ref="BM47" ca="1">INDIRECT("'"&amp;$A$1&amp;"_DATA'!R"&amp;$A47&amp;"C"&amp;BM$1,FALSE)</f>
        <v>#REF!</v>
      </c>
      <c r="BN47" s="301" t="e" cm="1">
        <f t="array" aca="1" ref="BN47" ca="1">INDIRECT("'"&amp;$A$1&amp;"_DATA'!R"&amp;$A47&amp;"C"&amp;BN$1,FALSE)</f>
        <v>#REF!</v>
      </c>
      <c r="BO47" s="255" t="e" cm="1">
        <f t="array" aca="1" ref="BO47" ca="1">INDIRECT("'"&amp;$A$1&amp;"_DATA'!R"&amp;$A47&amp;"C"&amp;BO$1,FALSE)</f>
        <v>#REF!</v>
      </c>
      <c r="BP47" s="255" t="e" cm="1">
        <f t="array" aca="1" ref="BP47" ca="1">INDIRECT("'"&amp;$A$1&amp;"_DATA'!R"&amp;$A47&amp;"C"&amp;BP$1,FALSE)</f>
        <v>#REF!</v>
      </c>
      <c r="BQ47" s="308" t="e" cm="1">
        <f t="array" aca="1" ref="BQ47" ca="1">INDIRECT("'"&amp;$A$1&amp;"_DATA'!R"&amp;$A47&amp;"C"&amp;BQ$1,FALSE)</f>
        <v>#REF!</v>
      </c>
      <c r="BR47" s="257" t="e">
        <f ca="1">IF(AND(BP47&lt;&gt;"",BP47&lt;&gt;0),ROUNDDOWN(BS47/BQ47,3),"")</f>
        <v>#REF!</v>
      </c>
      <c r="BS47" s="308" t="e" cm="1">
        <f t="array" aca="1" ref="BS47" ca="1">INDIRECT("'"&amp;$A$1&amp;"_DATA'!R"&amp;$A47&amp;"C"&amp;BS$1,FALSE)</f>
        <v>#REF!</v>
      </c>
      <c r="BT47" s="268"/>
      <c r="BU47" s="1982" t="s">
        <v>270</v>
      </c>
      <c r="BV47" s="1954"/>
      <c r="BW47" s="301" t="e" cm="1">
        <f t="array" aca="1" ref="BW47" ca="1">INDIRECT("'"&amp;$A$1&amp;"_DATA'!R"&amp;$A47&amp;"C"&amp;BW$1,FALSE)</f>
        <v>#REF!</v>
      </c>
      <c r="BX47" s="255" t="e" cm="1">
        <f t="array" aca="1" ref="BX47" ca="1">INDIRECT("'"&amp;$A$1&amp;"_DATA'!R"&amp;$A47&amp;"C"&amp;BX$1,FALSE)</f>
        <v>#REF!</v>
      </c>
      <c r="BY47" s="255" t="e" cm="1">
        <f t="array" aca="1" ref="BY47" ca="1">INDIRECT("'"&amp;$A$1&amp;"_DATA'!R"&amp;$A47&amp;"C"&amp;BY$1,FALSE)</f>
        <v>#REF!</v>
      </c>
      <c r="BZ47" s="308" t="e" cm="1">
        <f t="array" aca="1" ref="BZ47" ca="1">INDIRECT("'"&amp;$A$1&amp;"_DATA'!R"&amp;$A47&amp;"C"&amp;BZ$1,FALSE)</f>
        <v>#REF!</v>
      </c>
      <c r="CA47" s="257" t="e">
        <f ca="1">IF(AND(BY47&lt;&gt;"",BY47&lt;&gt;0),ROUNDDOWN(CB47/BZ47,3),"")</f>
        <v>#REF!</v>
      </c>
      <c r="CB47" s="308" t="e" cm="1">
        <f t="array" aca="1" ref="CB47" ca="1">INDIRECT("'"&amp;$A$1&amp;"_DATA'!R"&amp;$A47&amp;"C"&amp;CB$1,FALSE)</f>
        <v>#REF!</v>
      </c>
      <c r="CC47" s="258" t="e" cm="1">
        <f t="array" aca="1" ref="CC47" ca="1">INDIRECT("'"&amp;$A$1&amp;"_DATA'!R"&amp;$A47&amp;"C"&amp;CC$1,FALSE)</f>
        <v>#REF!</v>
      </c>
      <c r="CD47" s="301" t="e" cm="1">
        <f t="array" aca="1" ref="CD47" ca="1">INDIRECT("'"&amp;$A$1&amp;"_DATA'!R"&amp;$A47&amp;"C"&amp;CD$1,FALSE)</f>
        <v>#REF!</v>
      </c>
      <c r="CE47" s="255" t="e" cm="1">
        <f t="array" aca="1" ref="CE47" ca="1">INDIRECT("'"&amp;$A$1&amp;"_DATA'!R"&amp;$A47&amp;"C"&amp;CE$1,FALSE)</f>
        <v>#REF!</v>
      </c>
      <c r="CF47" s="255" t="e" cm="1">
        <f t="array" aca="1" ref="CF47" ca="1">INDIRECT("'"&amp;$A$1&amp;"_DATA'!R"&amp;$A47&amp;"C"&amp;CF$1,FALSE)</f>
        <v>#REF!</v>
      </c>
      <c r="CG47" s="308" t="e" cm="1">
        <f t="array" aca="1" ref="CG47" ca="1">INDIRECT("'"&amp;$A$1&amp;"_DATA'!R"&amp;$A47&amp;"C"&amp;CG$1,FALSE)</f>
        <v>#REF!</v>
      </c>
      <c r="CH47" s="257" t="e">
        <f ca="1">IF(AND(CF47&lt;&gt;"",CF47&lt;&gt;0),ROUNDDOWN(CI47/CG47,3),"")</f>
        <v>#REF!</v>
      </c>
      <c r="CI47" s="308" t="e" cm="1">
        <f t="array" aca="1" ref="CI47" ca="1">INDIRECT("'"&amp;$A$1&amp;"_DATA'!R"&amp;$A47&amp;"C"&amp;CI$1,FALSE)</f>
        <v>#REF!</v>
      </c>
      <c r="CJ47" s="258" t="e" cm="1">
        <f t="array" aca="1" ref="CJ47" ca="1">INDIRECT("'"&amp;$A$1&amp;"_DATA'!R"&amp;$A47&amp;"C"&amp;CJ$1,FALSE)</f>
        <v>#REF!</v>
      </c>
      <c r="CK47" s="301" t="e" cm="1">
        <f t="array" aca="1" ref="CK47" ca="1">INDIRECT("'"&amp;$A$1&amp;"_DATA'!R"&amp;$A47&amp;"C"&amp;CK$1,FALSE)</f>
        <v>#REF!</v>
      </c>
      <c r="CL47" s="255" t="e" cm="1">
        <f t="array" aca="1" ref="CL47" ca="1">INDIRECT("'"&amp;$A$1&amp;"_DATA'!R"&amp;$A47&amp;"C"&amp;CL$1,FALSE)</f>
        <v>#REF!</v>
      </c>
      <c r="CM47" s="255" t="e" cm="1">
        <f t="array" aca="1" ref="CM47" ca="1">INDIRECT("'"&amp;$A$1&amp;"_DATA'!R"&amp;$A47&amp;"C"&amp;CM$1,FALSE)</f>
        <v>#REF!</v>
      </c>
      <c r="CN47" s="308" t="e" cm="1">
        <f t="array" aca="1" ref="CN47" ca="1">INDIRECT("'"&amp;$A$1&amp;"_DATA'!R"&amp;$A47&amp;"C"&amp;CN$1,FALSE)</f>
        <v>#REF!</v>
      </c>
      <c r="CO47" s="257" t="e">
        <f ca="1">IF(AND(CM47&lt;&gt;"",CM47&lt;&gt;0),ROUNDDOWN(CP47/CN47,3),"")</f>
        <v>#REF!</v>
      </c>
      <c r="CP47" s="308" t="e" cm="1">
        <f t="array" aca="1" ref="CP47" ca="1">INDIRECT("'"&amp;$A$1&amp;"_DATA'!R"&amp;$A47&amp;"C"&amp;CP$1,FALSE)</f>
        <v>#REF!</v>
      </c>
      <c r="CQ47" s="268"/>
      <c r="CR47" s="1982" t="s">
        <v>270</v>
      </c>
      <c r="CS47" s="1954"/>
      <c r="CT47" s="1947" t="s">
        <v>270</v>
      </c>
      <c r="CU47" s="1948"/>
      <c r="CV47" s="1993" t="s">
        <v>270</v>
      </c>
      <c r="CW47" s="1946"/>
      <c r="CX47" s="240"/>
    </row>
    <row r="48" spans="1:102" ht="16.5" hidden="1" outlineLevel="1" x14ac:dyDescent="0.15">
      <c r="A48" s="433">
        <v>38</v>
      </c>
      <c r="B48" s="1966"/>
      <c r="C48" s="259" t="s">
        <v>34</v>
      </c>
      <c r="D48" s="302" t="e" cm="1">
        <f t="array" aca="1" ref="D48" ca="1">INDIRECT("'"&amp;$A$1&amp;"_DATA'!R"&amp;$A48&amp;"C"&amp;D$1,FALSE)</f>
        <v>#REF!</v>
      </c>
      <c r="E48" s="260" t="e" cm="1">
        <f t="array" aca="1" ref="E48" ca="1">INDIRECT("'"&amp;$A$1&amp;"_DATA'!R"&amp;$A48&amp;"C"&amp;E$1,FALSE)</f>
        <v>#REF!</v>
      </c>
      <c r="F48" s="313" t="e" cm="1">
        <f t="array" aca="1" ref="F48" ca="1">INDIRECT("'"&amp;$A$1&amp;"_DATA'!R"&amp;$A48&amp;"C"&amp;F$1,FALSE)</f>
        <v>#REF!</v>
      </c>
      <c r="G48" s="309" t="e" cm="1">
        <f t="array" aca="1" ref="G48" ca="1">INDIRECT("'"&amp;$A$1&amp;"_DATA'!R"&amp;$A48&amp;"C"&amp;G$1,FALSE)</f>
        <v>#REF!</v>
      </c>
      <c r="H48" s="262" t="e">
        <f t="shared" ref="H48:H56" ca="1" si="36">IF(AND(F48&lt;&gt;"",F48&lt;&gt;0),ROUNDDOWN(I48/G48,3),"")</f>
        <v>#REF!</v>
      </c>
      <c r="I48" s="310" t="e" cm="1">
        <f t="array" aca="1" ref="I48" ca="1">INDIRECT("'"&amp;$A$1&amp;"_DATA'!R"&amp;$A48&amp;"C"&amp;I$1,FALSE)</f>
        <v>#REF!</v>
      </c>
      <c r="J48" s="263" t="e" cm="1">
        <f t="array" aca="1" ref="J48" ca="1">INDIRECT("'"&amp;$A$1&amp;"_DATA'!R"&amp;$A48&amp;"C"&amp;J$1,FALSE)</f>
        <v>#REF!</v>
      </c>
      <c r="K48" s="302" t="e" cm="1">
        <f t="array" aca="1" ref="K48" ca="1">INDIRECT("'"&amp;$A$1&amp;"_DATA'!R"&amp;$A48&amp;"C"&amp;K$1,FALSE)</f>
        <v>#REF!</v>
      </c>
      <c r="L48" s="260" t="e" cm="1">
        <f t="array" aca="1" ref="L48" ca="1">INDIRECT("'"&amp;$A$1&amp;"_DATA'!R"&amp;$A48&amp;"C"&amp;L$1,FALSE)</f>
        <v>#REF!</v>
      </c>
      <c r="M48" s="313" t="e" cm="1">
        <f t="array" aca="1" ref="M48" ca="1">INDIRECT("'"&amp;$A$1&amp;"_DATA'!R"&amp;$A48&amp;"C"&amp;M$1,FALSE)</f>
        <v>#REF!</v>
      </c>
      <c r="N48" s="309" t="e" cm="1">
        <f t="array" aca="1" ref="N48" ca="1">INDIRECT("'"&amp;$A$1&amp;"_DATA'!R"&amp;$A48&amp;"C"&amp;N$1,FALSE)</f>
        <v>#REF!</v>
      </c>
      <c r="O48" s="262" t="e">
        <f t="shared" ref="O48:O56" ca="1" si="37">IF(AND(M48&lt;&gt;"",M48&lt;&gt;0),ROUNDDOWN(P48/N48,3),"")</f>
        <v>#REF!</v>
      </c>
      <c r="P48" s="310" t="e" cm="1">
        <f t="array" aca="1" ref="P48" ca="1">INDIRECT("'"&amp;$A$1&amp;"_DATA'!R"&amp;$A48&amp;"C"&amp;P$1,FALSE)</f>
        <v>#REF!</v>
      </c>
      <c r="Q48" s="263" t="e" cm="1">
        <f t="array" aca="1" ref="Q48" ca="1">INDIRECT("'"&amp;$A$1&amp;"_DATA'!R"&amp;$A48&amp;"C"&amp;Q$1,FALSE)</f>
        <v>#REF!</v>
      </c>
      <c r="R48" s="302" t="e" cm="1">
        <f t="array" aca="1" ref="R48" ca="1">INDIRECT("'"&amp;$A$1&amp;"_DATA'!R"&amp;$A48&amp;"C"&amp;R$1,FALSE)</f>
        <v>#REF!</v>
      </c>
      <c r="S48" s="260" t="e" cm="1">
        <f t="array" aca="1" ref="S48" ca="1">INDIRECT("'"&amp;$A$1&amp;"_DATA'!R"&amp;$A48&amp;"C"&amp;S$1,FALSE)</f>
        <v>#REF!</v>
      </c>
      <c r="T48" s="313" t="e" cm="1">
        <f t="array" aca="1" ref="T48" ca="1">INDIRECT("'"&amp;$A$1&amp;"_DATA'!R"&amp;$A48&amp;"C"&amp;T$1,FALSE)</f>
        <v>#REF!</v>
      </c>
      <c r="U48" s="309" t="e" cm="1">
        <f t="array" aca="1" ref="U48" ca="1">INDIRECT("'"&amp;$A$1&amp;"_DATA'!R"&amp;$A48&amp;"C"&amp;U$1,FALSE)</f>
        <v>#REF!</v>
      </c>
      <c r="V48" s="262" t="e">
        <f t="shared" ref="V48:V56" ca="1" si="38">IF(AND(T48&lt;&gt;"",T48&lt;&gt;0),ROUNDDOWN(W48/U48,3),"")</f>
        <v>#REF!</v>
      </c>
      <c r="W48" s="310" t="e" cm="1">
        <f t="array" aca="1" ref="W48" ca="1">INDIRECT("'"&amp;$A$1&amp;"_DATA'!R"&amp;$A48&amp;"C"&amp;W$1,FALSE)</f>
        <v>#REF!</v>
      </c>
      <c r="X48" s="269"/>
      <c r="Y48" s="321" t="s">
        <v>145</v>
      </c>
      <c r="Z48" s="766" t="e">
        <f ca="1">IF(Z58&lt;&gt;0,ROUNDDOWN(Z62/Z58,4),0)</f>
        <v>#REF!</v>
      </c>
      <c r="AA48" s="324" t="e" cm="1">
        <f t="array" aca="1" ref="AA48" ca="1">INDIRECT("'"&amp;$A$1&amp;"_DATA'!R"&amp;$A48&amp;"C"&amp;AA$1,FALSE)</f>
        <v>#REF!</v>
      </c>
      <c r="AB48" s="260" t="e" cm="1">
        <f t="array" aca="1" ref="AB48" ca="1">INDIRECT("'"&amp;$A$1&amp;"_DATA'!R"&amp;$A48&amp;"C"&amp;AB$1,FALSE)</f>
        <v>#REF!</v>
      </c>
      <c r="AC48" s="313" t="e" cm="1">
        <f t="array" aca="1" ref="AC48" ca="1">INDIRECT("'"&amp;$A$1&amp;"_DATA'!R"&amp;$A48&amp;"C"&amp;AC$1,FALSE)</f>
        <v>#REF!</v>
      </c>
      <c r="AD48" s="309" t="e" cm="1">
        <f t="array" aca="1" ref="AD48" ca="1">INDIRECT("'"&amp;$A$1&amp;"_DATA'!R"&amp;$A48&amp;"C"&amp;AD$1,FALSE)</f>
        <v>#REF!</v>
      </c>
      <c r="AE48" s="262" t="e">
        <f t="shared" ref="AE48:AE56" ca="1" si="39">IF(AND(AC48&lt;&gt;"",AC48&lt;&gt;0),ROUNDDOWN(AF48/AD48,3),"")</f>
        <v>#REF!</v>
      </c>
      <c r="AF48" s="310" t="e" cm="1">
        <f t="array" aca="1" ref="AF48" ca="1">INDIRECT("'"&amp;$A$1&amp;"_DATA'!R"&amp;$A48&amp;"C"&amp;AF$1,FALSE)</f>
        <v>#REF!</v>
      </c>
      <c r="AG48" s="263" t="e" cm="1">
        <f t="array" aca="1" ref="AG48" ca="1">INDIRECT("'"&amp;$A$1&amp;"_DATA'!R"&amp;$A48&amp;"C"&amp;AG$1,FALSE)</f>
        <v>#REF!</v>
      </c>
      <c r="AH48" s="302" t="e" cm="1">
        <f t="array" aca="1" ref="AH48" ca="1">INDIRECT("'"&amp;$A$1&amp;"_DATA'!R"&amp;$A48&amp;"C"&amp;AH$1,FALSE)</f>
        <v>#REF!</v>
      </c>
      <c r="AI48" s="260" t="e" cm="1">
        <f t="array" aca="1" ref="AI48" ca="1">INDIRECT("'"&amp;$A$1&amp;"_DATA'!R"&amp;$A48&amp;"C"&amp;AI$1,FALSE)</f>
        <v>#REF!</v>
      </c>
      <c r="AJ48" s="313" t="e" cm="1">
        <f t="array" aca="1" ref="AJ48" ca="1">INDIRECT("'"&amp;$A$1&amp;"_DATA'!R"&amp;$A48&amp;"C"&amp;AJ$1,FALSE)</f>
        <v>#REF!</v>
      </c>
      <c r="AK48" s="309" t="e" cm="1">
        <f t="array" aca="1" ref="AK48" ca="1">INDIRECT("'"&amp;$A$1&amp;"_DATA'!R"&amp;$A48&amp;"C"&amp;AK$1,FALSE)</f>
        <v>#REF!</v>
      </c>
      <c r="AL48" s="262" t="e">
        <f t="shared" ref="AL48:AL56" ca="1" si="40">IF(AND(AJ48&lt;&gt;"",AJ48&lt;&gt;0),ROUNDDOWN(AM48/AK48,3),"")</f>
        <v>#REF!</v>
      </c>
      <c r="AM48" s="310" t="e" cm="1">
        <f t="array" aca="1" ref="AM48" ca="1">INDIRECT("'"&amp;$A$1&amp;"_DATA'!R"&amp;$A48&amp;"C"&amp;AM$1,FALSE)</f>
        <v>#REF!</v>
      </c>
      <c r="AN48" s="263" t="e" cm="1">
        <f t="array" aca="1" ref="AN48" ca="1">INDIRECT("'"&amp;$A$1&amp;"_DATA'!R"&amp;$A48&amp;"C"&amp;AN$1,FALSE)</f>
        <v>#REF!</v>
      </c>
      <c r="AO48" s="302" t="e" cm="1">
        <f t="array" aca="1" ref="AO48" ca="1">INDIRECT("'"&amp;$A$1&amp;"_DATA'!R"&amp;$A48&amp;"C"&amp;AO$1,FALSE)</f>
        <v>#REF!</v>
      </c>
      <c r="AP48" s="260" t="e" cm="1">
        <f t="array" aca="1" ref="AP48" ca="1">INDIRECT("'"&amp;$A$1&amp;"_DATA'!R"&amp;$A48&amp;"C"&amp;AP$1,FALSE)</f>
        <v>#REF!</v>
      </c>
      <c r="AQ48" s="313" t="e" cm="1">
        <f t="array" aca="1" ref="AQ48" ca="1">INDIRECT("'"&amp;$A$1&amp;"_DATA'!R"&amp;$A48&amp;"C"&amp;AQ$1,FALSE)</f>
        <v>#REF!</v>
      </c>
      <c r="AR48" s="309" t="e" cm="1">
        <f t="array" aca="1" ref="AR48" ca="1">INDIRECT("'"&amp;$A$1&amp;"_DATA'!R"&amp;$A48&amp;"C"&amp;AR$1,FALSE)</f>
        <v>#REF!</v>
      </c>
      <c r="AS48" s="262" t="e">
        <f t="shared" ref="AS48:AS56" ca="1" si="41">IF(AND(AQ48&lt;&gt;"",AQ48&lt;&gt;0),ROUNDDOWN(AT48/AR48,3),"")</f>
        <v>#REF!</v>
      </c>
      <c r="AT48" s="310" t="e" cm="1">
        <f t="array" aca="1" ref="AT48" ca="1">INDIRECT("'"&amp;$A$1&amp;"_DATA'!R"&amp;$A48&amp;"C"&amp;AT$1,FALSE)</f>
        <v>#REF!</v>
      </c>
      <c r="AU48" s="269"/>
      <c r="AV48" s="321" t="s">
        <v>145</v>
      </c>
      <c r="AW48" s="766" t="e">
        <f ca="1">IF(AW58&lt;&gt;0,ROUNDDOWN(AW62/AW58,4),0)</f>
        <v>#REF!</v>
      </c>
      <c r="AX48" s="321" t="s">
        <v>145</v>
      </c>
      <c r="AY48" s="766" t="e">
        <f ca="1">IF(AY58&lt;&gt;0,ROUNDDOWN(AY62/AY58,4),0)</f>
        <v>#REF!</v>
      </c>
      <c r="AZ48" s="302" t="e" cm="1">
        <f t="array" aca="1" ref="AZ48" ca="1">INDIRECT("'"&amp;$A$1&amp;"_DATA'!R"&amp;$A48&amp;"C"&amp;AZ$1,FALSE)</f>
        <v>#REF!</v>
      </c>
      <c r="BA48" s="260" t="e" cm="1">
        <f t="array" aca="1" ref="BA48" ca="1">INDIRECT("'"&amp;$A$1&amp;"_DATA'!R"&amp;$A48&amp;"C"&amp;BA$1,FALSE)</f>
        <v>#REF!</v>
      </c>
      <c r="BB48" s="313" t="e" cm="1">
        <f t="array" aca="1" ref="BB48" ca="1">INDIRECT("'"&amp;$A$1&amp;"_DATA'!R"&amp;$A48&amp;"C"&amp;BB$1,FALSE)</f>
        <v>#REF!</v>
      </c>
      <c r="BC48" s="309" t="e" cm="1">
        <f t="array" aca="1" ref="BC48" ca="1">INDIRECT("'"&amp;$A$1&amp;"_DATA'!R"&amp;$A48&amp;"C"&amp;BC$1,FALSE)</f>
        <v>#REF!</v>
      </c>
      <c r="BD48" s="262" t="e">
        <f t="shared" ref="BD48:BD56" ca="1" si="42">IF(AND(BB48&lt;&gt;"",BB48&lt;&gt;0),ROUNDDOWN(BE48/BC48,3),"")</f>
        <v>#REF!</v>
      </c>
      <c r="BE48" s="310" t="e" cm="1">
        <f t="array" aca="1" ref="BE48" ca="1">INDIRECT("'"&amp;$A$1&amp;"_DATA'!R"&amp;$A48&amp;"C"&amp;BE$1,FALSE)</f>
        <v>#REF!</v>
      </c>
      <c r="BF48" s="263" t="e" cm="1">
        <f t="array" aca="1" ref="BF48" ca="1">INDIRECT("'"&amp;$A$1&amp;"_DATA'!R"&amp;$A48&amp;"C"&amp;BF$1,FALSE)</f>
        <v>#REF!</v>
      </c>
      <c r="BG48" s="302" t="e" cm="1">
        <f t="array" aca="1" ref="BG48" ca="1">INDIRECT("'"&amp;$A$1&amp;"_DATA'!R"&amp;$A48&amp;"C"&amp;BG$1,FALSE)</f>
        <v>#REF!</v>
      </c>
      <c r="BH48" s="260" t="e" cm="1">
        <f t="array" aca="1" ref="BH48" ca="1">INDIRECT("'"&amp;$A$1&amp;"_DATA'!R"&amp;$A48&amp;"C"&amp;BH$1,FALSE)</f>
        <v>#REF!</v>
      </c>
      <c r="BI48" s="313" t="e" cm="1">
        <f t="array" aca="1" ref="BI48" ca="1">INDIRECT("'"&amp;$A$1&amp;"_DATA'!R"&amp;$A48&amp;"C"&amp;BI$1,FALSE)</f>
        <v>#REF!</v>
      </c>
      <c r="BJ48" s="309" t="e" cm="1">
        <f t="array" aca="1" ref="BJ48" ca="1">INDIRECT("'"&amp;$A$1&amp;"_DATA'!R"&amp;$A48&amp;"C"&amp;BJ$1,FALSE)</f>
        <v>#REF!</v>
      </c>
      <c r="BK48" s="262" t="e">
        <f t="shared" ref="BK48:BK56" ca="1" si="43">IF(AND(BI48&lt;&gt;"",BI48&lt;&gt;0),ROUNDDOWN(BL48/BJ48,3),"")</f>
        <v>#REF!</v>
      </c>
      <c r="BL48" s="310" t="e" cm="1">
        <f t="array" aca="1" ref="BL48" ca="1">INDIRECT("'"&amp;$A$1&amp;"_DATA'!R"&amp;$A48&amp;"C"&amp;BL$1,FALSE)</f>
        <v>#REF!</v>
      </c>
      <c r="BM48" s="263" t="e" cm="1">
        <f t="array" aca="1" ref="BM48" ca="1">INDIRECT("'"&amp;$A$1&amp;"_DATA'!R"&amp;$A48&amp;"C"&amp;BM$1,FALSE)</f>
        <v>#REF!</v>
      </c>
      <c r="BN48" s="302" t="e" cm="1">
        <f t="array" aca="1" ref="BN48" ca="1">INDIRECT("'"&amp;$A$1&amp;"_DATA'!R"&amp;$A48&amp;"C"&amp;BN$1,FALSE)</f>
        <v>#REF!</v>
      </c>
      <c r="BO48" s="260" t="e" cm="1">
        <f t="array" aca="1" ref="BO48" ca="1">INDIRECT("'"&amp;$A$1&amp;"_DATA'!R"&amp;$A48&amp;"C"&amp;BO$1,FALSE)</f>
        <v>#REF!</v>
      </c>
      <c r="BP48" s="313" t="e" cm="1">
        <f t="array" aca="1" ref="BP48" ca="1">INDIRECT("'"&amp;$A$1&amp;"_DATA'!R"&amp;$A48&amp;"C"&amp;BP$1,FALSE)</f>
        <v>#REF!</v>
      </c>
      <c r="BQ48" s="309" t="e" cm="1">
        <f t="array" aca="1" ref="BQ48" ca="1">INDIRECT("'"&amp;$A$1&amp;"_DATA'!R"&amp;$A48&amp;"C"&amp;BQ$1,FALSE)</f>
        <v>#REF!</v>
      </c>
      <c r="BR48" s="262" t="e">
        <f t="shared" ref="BR48:BR56" ca="1" si="44">IF(AND(BP48&lt;&gt;"",BP48&lt;&gt;0),ROUNDDOWN(BS48/BQ48,3),"")</f>
        <v>#REF!</v>
      </c>
      <c r="BS48" s="310" t="e" cm="1">
        <f t="array" aca="1" ref="BS48" ca="1">INDIRECT("'"&amp;$A$1&amp;"_DATA'!R"&amp;$A48&amp;"C"&amp;BS$1,FALSE)</f>
        <v>#REF!</v>
      </c>
      <c r="BT48" s="269"/>
      <c r="BU48" s="321" t="s">
        <v>145</v>
      </c>
      <c r="BV48" s="766" t="e">
        <f ca="1">IF(BV58&lt;&gt;0,ROUNDDOWN(BV62/BV58,4),0)</f>
        <v>#REF!</v>
      </c>
      <c r="BW48" s="302" t="e" cm="1">
        <f t="array" aca="1" ref="BW48" ca="1">INDIRECT("'"&amp;$A$1&amp;"_DATA'!R"&amp;$A48&amp;"C"&amp;BW$1,FALSE)</f>
        <v>#REF!</v>
      </c>
      <c r="BX48" s="260" t="e" cm="1">
        <f t="array" aca="1" ref="BX48" ca="1">INDIRECT("'"&amp;$A$1&amp;"_DATA'!R"&amp;$A48&amp;"C"&amp;BX$1,FALSE)</f>
        <v>#REF!</v>
      </c>
      <c r="BY48" s="313" t="e" cm="1">
        <f t="array" aca="1" ref="BY48" ca="1">INDIRECT("'"&amp;$A$1&amp;"_DATA'!R"&amp;$A48&amp;"C"&amp;BY$1,FALSE)</f>
        <v>#REF!</v>
      </c>
      <c r="BZ48" s="309" t="e" cm="1">
        <f t="array" aca="1" ref="BZ48" ca="1">INDIRECT("'"&amp;$A$1&amp;"_DATA'!R"&amp;$A48&amp;"C"&amp;BZ$1,FALSE)</f>
        <v>#REF!</v>
      </c>
      <c r="CA48" s="262" t="e">
        <f t="shared" ref="CA48:CA56" ca="1" si="45">IF(AND(BY48&lt;&gt;"",BY48&lt;&gt;0),ROUNDDOWN(CB48/BZ48,3),"")</f>
        <v>#REF!</v>
      </c>
      <c r="CB48" s="310" t="e" cm="1">
        <f t="array" aca="1" ref="CB48" ca="1">INDIRECT("'"&amp;$A$1&amp;"_DATA'!R"&amp;$A48&amp;"C"&amp;CB$1,FALSE)</f>
        <v>#REF!</v>
      </c>
      <c r="CC48" s="263" t="e" cm="1">
        <f t="array" aca="1" ref="CC48" ca="1">INDIRECT("'"&amp;$A$1&amp;"_DATA'!R"&amp;$A48&amp;"C"&amp;CC$1,FALSE)</f>
        <v>#REF!</v>
      </c>
      <c r="CD48" s="302" t="e" cm="1">
        <f t="array" aca="1" ref="CD48" ca="1">INDIRECT("'"&amp;$A$1&amp;"_DATA'!R"&amp;$A48&amp;"C"&amp;CD$1,FALSE)</f>
        <v>#REF!</v>
      </c>
      <c r="CE48" s="260" t="e" cm="1">
        <f t="array" aca="1" ref="CE48" ca="1">INDIRECT("'"&amp;$A$1&amp;"_DATA'!R"&amp;$A48&amp;"C"&amp;CE$1,FALSE)</f>
        <v>#REF!</v>
      </c>
      <c r="CF48" s="313" t="e" cm="1">
        <f t="array" aca="1" ref="CF48" ca="1">INDIRECT("'"&amp;$A$1&amp;"_DATA'!R"&amp;$A48&amp;"C"&amp;CF$1,FALSE)</f>
        <v>#REF!</v>
      </c>
      <c r="CG48" s="309" t="e" cm="1">
        <f t="array" aca="1" ref="CG48" ca="1">INDIRECT("'"&amp;$A$1&amp;"_DATA'!R"&amp;$A48&amp;"C"&amp;CG$1,FALSE)</f>
        <v>#REF!</v>
      </c>
      <c r="CH48" s="262" t="e">
        <f t="shared" ref="CH48:CH56" ca="1" si="46">IF(AND(CF48&lt;&gt;"",CF48&lt;&gt;0),ROUNDDOWN(CI48/CG48,3),"")</f>
        <v>#REF!</v>
      </c>
      <c r="CI48" s="310" t="e" cm="1">
        <f t="array" aca="1" ref="CI48" ca="1">INDIRECT("'"&amp;$A$1&amp;"_DATA'!R"&amp;$A48&amp;"C"&amp;CI$1,FALSE)</f>
        <v>#REF!</v>
      </c>
      <c r="CJ48" s="263" t="e" cm="1">
        <f t="array" aca="1" ref="CJ48" ca="1">INDIRECT("'"&amp;$A$1&amp;"_DATA'!R"&amp;$A48&amp;"C"&amp;CJ$1,FALSE)</f>
        <v>#REF!</v>
      </c>
      <c r="CK48" s="302" t="e" cm="1">
        <f t="array" aca="1" ref="CK48" ca="1">INDIRECT("'"&amp;$A$1&amp;"_DATA'!R"&amp;$A48&amp;"C"&amp;CK$1,FALSE)</f>
        <v>#REF!</v>
      </c>
      <c r="CL48" s="260" t="e" cm="1">
        <f t="array" aca="1" ref="CL48" ca="1">INDIRECT("'"&amp;$A$1&amp;"_DATA'!R"&amp;$A48&amp;"C"&amp;CL$1,FALSE)</f>
        <v>#REF!</v>
      </c>
      <c r="CM48" s="313" t="e" cm="1">
        <f t="array" aca="1" ref="CM48" ca="1">INDIRECT("'"&amp;$A$1&amp;"_DATA'!R"&amp;$A48&amp;"C"&amp;CM$1,FALSE)</f>
        <v>#REF!</v>
      </c>
      <c r="CN48" s="309" t="e" cm="1">
        <f t="array" aca="1" ref="CN48" ca="1">INDIRECT("'"&amp;$A$1&amp;"_DATA'!R"&amp;$A48&amp;"C"&amp;CN$1,FALSE)</f>
        <v>#REF!</v>
      </c>
      <c r="CO48" s="262" t="e">
        <f t="shared" ref="CO48:CO56" ca="1" si="47">IF(AND(CM48&lt;&gt;"",CM48&lt;&gt;0),ROUNDDOWN(CP48/CN48,3),"")</f>
        <v>#REF!</v>
      </c>
      <c r="CP48" s="310" t="e" cm="1">
        <f t="array" aca="1" ref="CP48" ca="1">INDIRECT("'"&amp;$A$1&amp;"_DATA'!R"&amp;$A48&amp;"C"&amp;CP$1,FALSE)</f>
        <v>#REF!</v>
      </c>
      <c r="CQ48" s="269"/>
      <c r="CR48" s="321" t="s">
        <v>145</v>
      </c>
      <c r="CS48" s="766" t="e">
        <f ca="1">IF(CS58&lt;&gt;0,ROUNDDOWN(CS62/CS58,4),0)</f>
        <v>#REF!</v>
      </c>
      <c r="CT48" s="321" t="s">
        <v>145</v>
      </c>
      <c r="CU48" s="766" t="e">
        <f ca="1">IF(CU58&lt;&gt;0,ROUNDDOWN(CU62/CU58,4),0)</f>
        <v>#REF!</v>
      </c>
      <c r="CV48" s="321" t="s">
        <v>145</v>
      </c>
      <c r="CW48" s="766" t="e">
        <f ca="1">IF(CW58&lt;&gt;0,ROUNDDOWN(CW62/CW58,4),0)</f>
        <v>#REF!</v>
      </c>
      <c r="CX48" s="240"/>
    </row>
    <row r="49" spans="1:102" ht="16.5" hidden="1" outlineLevel="1" x14ac:dyDescent="0.15">
      <c r="A49" s="433">
        <v>39</v>
      </c>
      <c r="B49" s="1966"/>
      <c r="C49" s="259" t="s">
        <v>35</v>
      </c>
      <c r="D49" s="302" t="e" cm="1">
        <f t="array" aca="1" ref="D49" ca="1">INDIRECT("'"&amp;$A$1&amp;"_DATA'!R"&amp;$A49&amp;"C"&amp;D$1,FALSE)</f>
        <v>#REF!</v>
      </c>
      <c r="E49" s="260" t="e" cm="1">
        <f t="array" aca="1" ref="E49" ca="1">INDIRECT("'"&amp;$A$1&amp;"_DATA'!R"&amp;$A49&amp;"C"&amp;E$1,FALSE)</f>
        <v>#REF!</v>
      </c>
      <c r="F49" s="313" t="e" cm="1">
        <f t="array" aca="1" ref="F49" ca="1">INDIRECT("'"&amp;$A$1&amp;"_DATA'!R"&amp;$A49&amp;"C"&amp;F$1,FALSE)</f>
        <v>#REF!</v>
      </c>
      <c r="G49" s="310" t="e" cm="1">
        <f t="array" aca="1" ref="G49" ca="1">INDIRECT("'"&amp;$A$1&amp;"_DATA'!R"&amp;$A49&amp;"C"&amp;G$1,FALSE)</f>
        <v>#REF!</v>
      </c>
      <c r="H49" s="262" t="e">
        <f t="shared" ca="1" si="36"/>
        <v>#REF!</v>
      </c>
      <c r="I49" s="310" t="e" cm="1">
        <f t="array" aca="1" ref="I49" ca="1">INDIRECT("'"&amp;$A$1&amp;"_DATA'!R"&amp;$A49&amp;"C"&amp;I$1,FALSE)</f>
        <v>#REF!</v>
      </c>
      <c r="J49" s="263" t="e" cm="1">
        <f t="array" aca="1" ref="J49" ca="1">INDIRECT("'"&amp;$A$1&amp;"_DATA'!R"&amp;$A49&amp;"C"&amp;J$1,FALSE)</f>
        <v>#REF!</v>
      </c>
      <c r="K49" s="302" t="e" cm="1">
        <f t="array" aca="1" ref="K49" ca="1">INDIRECT("'"&amp;$A$1&amp;"_DATA'!R"&amp;$A49&amp;"C"&amp;K$1,FALSE)</f>
        <v>#REF!</v>
      </c>
      <c r="L49" s="260" t="e" cm="1">
        <f t="array" aca="1" ref="L49" ca="1">INDIRECT("'"&amp;$A$1&amp;"_DATA'!R"&amp;$A49&amp;"C"&amp;L$1,FALSE)</f>
        <v>#REF!</v>
      </c>
      <c r="M49" s="313" t="e" cm="1">
        <f t="array" aca="1" ref="M49" ca="1">INDIRECT("'"&amp;$A$1&amp;"_DATA'!R"&amp;$A49&amp;"C"&amp;M$1,FALSE)</f>
        <v>#REF!</v>
      </c>
      <c r="N49" s="310" t="e" cm="1">
        <f t="array" aca="1" ref="N49" ca="1">INDIRECT("'"&amp;$A$1&amp;"_DATA'!R"&amp;$A49&amp;"C"&amp;N$1,FALSE)</f>
        <v>#REF!</v>
      </c>
      <c r="O49" s="262" t="e">
        <f t="shared" ca="1" si="37"/>
        <v>#REF!</v>
      </c>
      <c r="P49" s="310" t="e" cm="1">
        <f t="array" aca="1" ref="P49" ca="1">INDIRECT("'"&amp;$A$1&amp;"_DATA'!R"&amp;$A49&amp;"C"&amp;P$1,FALSE)</f>
        <v>#REF!</v>
      </c>
      <c r="Q49" s="263" t="e" cm="1">
        <f t="array" aca="1" ref="Q49" ca="1">INDIRECT("'"&amp;$A$1&amp;"_DATA'!R"&amp;$A49&amp;"C"&amp;Q$1,FALSE)</f>
        <v>#REF!</v>
      </c>
      <c r="R49" s="302" t="e" cm="1">
        <f t="array" aca="1" ref="R49" ca="1">INDIRECT("'"&amp;$A$1&amp;"_DATA'!R"&amp;$A49&amp;"C"&amp;R$1,FALSE)</f>
        <v>#REF!</v>
      </c>
      <c r="S49" s="260" t="e" cm="1">
        <f t="array" aca="1" ref="S49" ca="1">INDIRECT("'"&amp;$A$1&amp;"_DATA'!R"&amp;$A49&amp;"C"&amp;S$1,FALSE)</f>
        <v>#REF!</v>
      </c>
      <c r="T49" s="313" t="e" cm="1">
        <f t="array" aca="1" ref="T49" ca="1">INDIRECT("'"&amp;$A$1&amp;"_DATA'!R"&amp;$A49&amp;"C"&amp;T$1,FALSE)</f>
        <v>#REF!</v>
      </c>
      <c r="U49" s="310" t="e" cm="1">
        <f t="array" aca="1" ref="U49" ca="1">INDIRECT("'"&amp;$A$1&amp;"_DATA'!R"&amp;$A49&amp;"C"&amp;U$1,FALSE)</f>
        <v>#REF!</v>
      </c>
      <c r="V49" s="262" t="e">
        <f t="shared" ca="1" si="38"/>
        <v>#REF!</v>
      </c>
      <c r="W49" s="310" t="e" cm="1">
        <f t="array" aca="1" ref="W49" ca="1">INDIRECT("'"&amp;$A$1&amp;"_DATA'!R"&amp;$A49&amp;"C"&amp;W$1,FALSE)</f>
        <v>#REF!</v>
      </c>
      <c r="X49" s="269"/>
      <c r="Y49" s="322" t="s">
        <v>146</v>
      </c>
      <c r="Z49" s="767" t="e">
        <f ca="1">IF(Z59&lt;&gt;0,ROUNDDOWN(Z63/Z59,4),0)</f>
        <v>#REF!</v>
      </c>
      <c r="AA49" s="324" t="e" cm="1">
        <f t="array" aca="1" ref="AA49" ca="1">INDIRECT("'"&amp;$A$1&amp;"_DATA'!R"&amp;$A49&amp;"C"&amp;AA$1,FALSE)</f>
        <v>#REF!</v>
      </c>
      <c r="AB49" s="260" t="e" cm="1">
        <f t="array" aca="1" ref="AB49" ca="1">INDIRECT("'"&amp;$A$1&amp;"_DATA'!R"&amp;$A49&amp;"C"&amp;AB$1,FALSE)</f>
        <v>#REF!</v>
      </c>
      <c r="AC49" s="313" t="e" cm="1">
        <f t="array" aca="1" ref="AC49" ca="1">INDIRECT("'"&amp;$A$1&amp;"_DATA'!R"&amp;$A49&amp;"C"&amp;AC$1,FALSE)</f>
        <v>#REF!</v>
      </c>
      <c r="AD49" s="310" t="e" cm="1">
        <f t="array" aca="1" ref="AD49" ca="1">INDIRECT("'"&amp;$A$1&amp;"_DATA'!R"&amp;$A49&amp;"C"&amp;AD$1,FALSE)</f>
        <v>#REF!</v>
      </c>
      <c r="AE49" s="262" t="e">
        <f t="shared" ca="1" si="39"/>
        <v>#REF!</v>
      </c>
      <c r="AF49" s="310" t="e" cm="1">
        <f t="array" aca="1" ref="AF49" ca="1">INDIRECT("'"&amp;$A$1&amp;"_DATA'!R"&amp;$A49&amp;"C"&amp;AF$1,FALSE)</f>
        <v>#REF!</v>
      </c>
      <c r="AG49" s="263" t="e" cm="1">
        <f t="array" aca="1" ref="AG49" ca="1">INDIRECT("'"&amp;$A$1&amp;"_DATA'!R"&amp;$A49&amp;"C"&amp;AG$1,FALSE)</f>
        <v>#REF!</v>
      </c>
      <c r="AH49" s="302" t="e" cm="1">
        <f t="array" aca="1" ref="AH49" ca="1">INDIRECT("'"&amp;$A$1&amp;"_DATA'!R"&amp;$A49&amp;"C"&amp;AH$1,FALSE)</f>
        <v>#REF!</v>
      </c>
      <c r="AI49" s="260" t="e" cm="1">
        <f t="array" aca="1" ref="AI49" ca="1">INDIRECT("'"&amp;$A$1&amp;"_DATA'!R"&amp;$A49&amp;"C"&amp;AI$1,FALSE)</f>
        <v>#REF!</v>
      </c>
      <c r="AJ49" s="313" t="e" cm="1">
        <f t="array" aca="1" ref="AJ49" ca="1">INDIRECT("'"&amp;$A$1&amp;"_DATA'!R"&amp;$A49&amp;"C"&amp;AJ$1,FALSE)</f>
        <v>#REF!</v>
      </c>
      <c r="AK49" s="310" t="e" cm="1">
        <f t="array" aca="1" ref="AK49" ca="1">INDIRECT("'"&amp;$A$1&amp;"_DATA'!R"&amp;$A49&amp;"C"&amp;AK$1,FALSE)</f>
        <v>#REF!</v>
      </c>
      <c r="AL49" s="262" t="e">
        <f t="shared" ca="1" si="40"/>
        <v>#REF!</v>
      </c>
      <c r="AM49" s="310" t="e" cm="1">
        <f t="array" aca="1" ref="AM49" ca="1">INDIRECT("'"&amp;$A$1&amp;"_DATA'!R"&amp;$A49&amp;"C"&amp;AM$1,FALSE)</f>
        <v>#REF!</v>
      </c>
      <c r="AN49" s="263" t="e" cm="1">
        <f t="array" aca="1" ref="AN49" ca="1">INDIRECT("'"&amp;$A$1&amp;"_DATA'!R"&amp;$A49&amp;"C"&amp;AN$1,FALSE)</f>
        <v>#REF!</v>
      </c>
      <c r="AO49" s="302" t="e" cm="1">
        <f t="array" aca="1" ref="AO49" ca="1">INDIRECT("'"&amp;$A$1&amp;"_DATA'!R"&amp;$A49&amp;"C"&amp;AO$1,FALSE)</f>
        <v>#REF!</v>
      </c>
      <c r="AP49" s="260" t="e" cm="1">
        <f t="array" aca="1" ref="AP49" ca="1">INDIRECT("'"&amp;$A$1&amp;"_DATA'!R"&amp;$A49&amp;"C"&amp;AP$1,FALSE)</f>
        <v>#REF!</v>
      </c>
      <c r="AQ49" s="313" t="e" cm="1">
        <f t="array" aca="1" ref="AQ49" ca="1">INDIRECT("'"&amp;$A$1&amp;"_DATA'!R"&amp;$A49&amp;"C"&amp;AQ$1,FALSE)</f>
        <v>#REF!</v>
      </c>
      <c r="AR49" s="310" t="e" cm="1">
        <f t="array" aca="1" ref="AR49" ca="1">INDIRECT("'"&amp;$A$1&amp;"_DATA'!R"&amp;$A49&amp;"C"&amp;AR$1,FALSE)</f>
        <v>#REF!</v>
      </c>
      <c r="AS49" s="262" t="e">
        <f t="shared" ca="1" si="41"/>
        <v>#REF!</v>
      </c>
      <c r="AT49" s="310" t="e" cm="1">
        <f t="array" aca="1" ref="AT49" ca="1">INDIRECT("'"&amp;$A$1&amp;"_DATA'!R"&amp;$A49&amp;"C"&amp;AT$1,FALSE)</f>
        <v>#REF!</v>
      </c>
      <c r="AU49" s="269"/>
      <c r="AV49" s="322" t="s">
        <v>146</v>
      </c>
      <c r="AW49" s="767" t="e">
        <f ca="1">IF(AW59&lt;&gt;0,ROUNDDOWN(AW63/AW59,4),0)</f>
        <v>#REF!</v>
      </c>
      <c r="AX49" s="322" t="s">
        <v>146</v>
      </c>
      <c r="AY49" s="767" t="e">
        <f ca="1">IF(AY59&lt;&gt;0,ROUNDDOWN(AY63/AY59,4),0)</f>
        <v>#REF!</v>
      </c>
      <c r="AZ49" s="302" t="e" cm="1">
        <f t="array" aca="1" ref="AZ49" ca="1">INDIRECT("'"&amp;$A$1&amp;"_DATA'!R"&amp;$A49&amp;"C"&amp;AZ$1,FALSE)</f>
        <v>#REF!</v>
      </c>
      <c r="BA49" s="260" t="e" cm="1">
        <f t="array" aca="1" ref="BA49" ca="1">INDIRECT("'"&amp;$A$1&amp;"_DATA'!R"&amp;$A49&amp;"C"&amp;BA$1,FALSE)</f>
        <v>#REF!</v>
      </c>
      <c r="BB49" s="313" t="e" cm="1">
        <f t="array" aca="1" ref="BB49" ca="1">INDIRECT("'"&amp;$A$1&amp;"_DATA'!R"&amp;$A49&amp;"C"&amp;BB$1,FALSE)</f>
        <v>#REF!</v>
      </c>
      <c r="BC49" s="310" t="e" cm="1">
        <f t="array" aca="1" ref="BC49" ca="1">INDIRECT("'"&amp;$A$1&amp;"_DATA'!R"&amp;$A49&amp;"C"&amp;BC$1,FALSE)</f>
        <v>#REF!</v>
      </c>
      <c r="BD49" s="262" t="e">
        <f t="shared" ca="1" si="42"/>
        <v>#REF!</v>
      </c>
      <c r="BE49" s="310" t="e" cm="1">
        <f t="array" aca="1" ref="BE49" ca="1">INDIRECT("'"&amp;$A$1&amp;"_DATA'!R"&amp;$A49&amp;"C"&amp;BE$1,FALSE)</f>
        <v>#REF!</v>
      </c>
      <c r="BF49" s="263" t="e" cm="1">
        <f t="array" aca="1" ref="BF49" ca="1">INDIRECT("'"&amp;$A$1&amp;"_DATA'!R"&amp;$A49&amp;"C"&amp;BF$1,FALSE)</f>
        <v>#REF!</v>
      </c>
      <c r="BG49" s="302" t="e" cm="1">
        <f t="array" aca="1" ref="BG49" ca="1">INDIRECT("'"&amp;$A$1&amp;"_DATA'!R"&amp;$A49&amp;"C"&amp;BG$1,FALSE)</f>
        <v>#REF!</v>
      </c>
      <c r="BH49" s="260" t="e" cm="1">
        <f t="array" aca="1" ref="BH49" ca="1">INDIRECT("'"&amp;$A$1&amp;"_DATA'!R"&amp;$A49&amp;"C"&amp;BH$1,FALSE)</f>
        <v>#REF!</v>
      </c>
      <c r="BI49" s="313" t="e" cm="1">
        <f t="array" aca="1" ref="BI49" ca="1">INDIRECT("'"&amp;$A$1&amp;"_DATA'!R"&amp;$A49&amp;"C"&amp;BI$1,FALSE)</f>
        <v>#REF!</v>
      </c>
      <c r="BJ49" s="310" t="e" cm="1">
        <f t="array" aca="1" ref="BJ49" ca="1">INDIRECT("'"&amp;$A$1&amp;"_DATA'!R"&amp;$A49&amp;"C"&amp;BJ$1,FALSE)</f>
        <v>#REF!</v>
      </c>
      <c r="BK49" s="262" t="e">
        <f t="shared" ca="1" si="43"/>
        <v>#REF!</v>
      </c>
      <c r="BL49" s="310" t="e" cm="1">
        <f t="array" aca="1" ref="BL49" ca="1">INDIRECT("'"&amp;$A$1&amp;"_DATA'!R"&amp;$A49&amp;"C"&amp;BL$1,FALSE)</f>
        <v>#REF!</v>
      </c>
      <c r="BM49" s="263" t="e" cm="1">
        <f t="array" aca="1" ref="BM49" ca="1">INDIRECT("'"&amp;$A$1&amp;"_DATA'!R"&amp;$A49&amp;"C"&amp;BM$1,FALSE)</f>
        <v>#REF!</v>
      </c>
      <c r="BN49" s="302" t="e" cm="1">
        <f t="array" aca="1" ref="BN49" ca="1">INDIRECT("'"&amp;$A$1&amp;"_DATA'!R"&amp;$A49&amp;"C"&amp;BN$1,FALSE)</f>
        <v>#REF!</v>
      </c>
      <c r="BO49" s="260" t="e" cm="1">
        <f t="array" aca="1" ref="BO49" ca="1">INDIRECT("'"&amp;$A$1&amp;"_DATA'!R"&amp;$A49&amp;"C"&amp;BO$1,FALSE)</f>
        <v>#REF!</v>
      </c>
      <c r="BP49" s="313" t="e" cm="1">
        <f t="array" aca="1" ref="BP49" ca="1">INDIRECT("'"&amp;$A$1&amp;"_DATA'!R"&amp;$A49&amp;"C"&amp;BP$1,FALSE)</f>
        <v>#REF!</v>
      </c>
      <c r="BQ49" s="310" t="e" cm="1">
        <f t="array" aca="1" ref="BQ49" ca="1">INDIRECT("'"&amp;$A$1&amp;"_DATA'!R"&amp;$A49&amp;"C"&amp;BQ$1,FALSE)</f>
        <v>#REF!</v>
      </c>
      <c r="BR49" s="262" t="e">
        <f t="shared" ca="1" si="44"/>
        <v>#REF!</v>
      </c>
      <c r="BS49" s="310" t="e" cm="1">
        <f t="array" aca="1" ref="BS49" ca="1">INDIRECT("'"&amp;$A$1&amp;"_DATA'!R"&amp;$A49&amp;"C"&amp;BS$1,FALSE)</f>
        <v>#REF!</v>
      </c>
      <c r="BT49" s="269"/>
      <c r="BU49" s="322" t="s">
        <v>146</v>
      </c>
      <c r="BV49" s="767" t="e">
        <f ca="1">IF(BV59&lt;&gt;0,ROUNDDOWN(BV63/BV59,4),0)</f>
        <v>#REF!</v>
      </c>
      <c r="BW49" s="302" t="e" cm="1">
        <f t="array" aca="1" ref="BW49" ca="1">INDIRECT("'"&amp;$A$1&amp;"_DATA'!R"&amp;$A49&amp;"C"&amp;BW$1,FALSE)</f>
        <v>#REF!</v>
      </c>
      <c r="BX49" s="260" t="e" cm="1">
        <f t="array" aca="1" ref="BX49" ca="1">INDIRECT("'"&amp;$A$1&amp;"_DATA'!R"&amp;$A49&amp;"C"&amp;BX$1,FALSE)</f>
        <v>#REF!</v>
      </c>
      <c r="BY49" s="313" t="e" cm="1">
        <f t="array" aca="1" ref="BY49" ca="1">INDIRECT("'"&amp;$A$1&amp;"_DATA'!R"&amp;$A49&amp;"C"&amp;BY$1,FALSE)</f>
        <v>#REF!</v>
      </c>
      <c r="BZ49" s="310" t="e" cm="1">
        <f t="array" aca="1" ref="BZ49" ca="1">INDIRECT("'"&amp;$A$1&amp;"_DATA'!R"&amp;$A49&amp;"C"&amp;BZ$1,FALSE)</f>
        <v>#REF!</v>
      </c>
      <c r="CA49" s="262" t="e">
        <f t="shared" ca="1" si="45"/>
        <v>#REF!</v>
      </c>
      <c r="CB49" s="310" t="e" cm="1">
        <f t="array" aca="1" ref="CB49" ca="1">INDIRECT("'"&amp;$A$1&amp;"_DATA'!R"&amp;$A49&amp;"C"&amp;CB$1,FALSE)</f>
        <v>#REF!</v>
      </c>
      <c r="CC49" s="263" t="e" cm="1">
        <f t="array" aca="1" ref="CC49" ca="1">INDIRECT("'"&amp;$A$1&amp;"_DATA'!R"&amp;$A49&amp;"C"&amp;CC$1,FALSE)</f>
        <v>#REF!</v>
      </c>
      <c r="CD49" s="302" t="e" cm="1">
        <f t="array" aca="1" ref="CD49" ca="1">INDIRECT("'"&amp;$A$1&amp;"_DATA'!R"&amp;$A49&amp;"C"&amp;CD$1,FALSE)</f>
        <v>#REF!</v>
      </c>
      <c r="CE49" s="260" t="e" cm="1">
        <f t="array" aca="1" ref="CE49" ca="1">INDIRECT("'"&amp;$A$1&amp;"_DATA'!R"&amp;$A49&amp;"C"&amp;CE$1,FALSE)</f>
        <v>#REF!</v>
      </c>
      <c r="CF49" s="313" t="e" cm="1">
        <f t="array" aca="1" ref="CF49" ca="1">INDIRECT("'"&amp;$A$1&amp;"_DATA'!R"&amp;$A49&amp;"C"&amp;CF$1,FALSE)</f>
        <v>#REF!</v>
      </c>
      <c r="CG49" s="310" t="e" cm="1">
        <f t="array" aca="1" ref="CG49" ca="1">INDIRECT("'"&amp;$A$1&amp;"_DATA'!R"&amp;$A49&amp;"C"&amp;CG$1,FALSE)</f>
        <v>#REF!</v>
      </c>
      <c r="CH49" s="262" t="e">
        <f t="shared" ca="1" si="46"/>
        <v>#REF!</v>
      </c>
      <c r="CI49" s="310" t="e" cm="1">
        <f t="array" aca="1" ref="CI49" ca="1">INDIRECT("'"&amp;$A$1&amp;"_DATA'!R"&amp;$A49&amp;"C"&amp;CI$1,FALSE)</f>
        <v>#REF!</v>
      </c>
      <c r="CJ49" s="263" t="e" cm="1">
        <f t="array" aca="1" ref="CJ49" ca="1">INDIRECT("'"&amp;$A$1&amp;"_DATA'!R"&amp;$A49&amp;"C"&amp;CJ$1,FALSE)</f>
        <v>#REF!</v>
      </c>
      <c r="CK49" s="302" t="e" cm="1">
        <f t="array" aca="1" ref="CK49" ca="1">INDIRECT("'"&amp;$A$1&amp;"_DATA'!R"&amp;$A49&amp;"C"&amp;CK$1,FALSE)</f>
        <v>#REF!</v>
      </c>
      <c r="CL49" s="260" t="e" cm="1">
        <f t="array" aca="1" ref="CL49" ca="1">INDIRECT("'"&amp;$A$1&amp;"_DATA'!R"&amp;$A49&amp;"C"&amp;CL$1,FALSE)</f>
        <v>#REF!</v>
      </c>
      <c r="CM49" s="313" t="e" cm="1">
        <f t="array" aca="1" ref="CM49" ca="1">INDIRECT("'"&amp;$A$1&amp;"_DATA'!R"&amp;$A49&amp;"C"&amp;CM$1,FALSE)</f>
        <v>#REF!</v>
      </c>
      <c r="CN49" s="310" t="e" cm="1">
        <f t="array" aca="1" ref="CN49" ca="1">INDIRECT("'"&amp;$A$1&amp;"_DATA'!R"&amp;$A49&amp;"C"&amp;CN$1,FALSE)</f>
        <v>#REF!</v>
      </c>
      <c r="CO49" s="262" t="e">
        <f t="shared" ca="1" si="47"/>
        <v>#REF!</v>
      </c>
      <c r="CP49" s="310" t="e" cm="1">
        <f t="array" aca="1" ref="CP49" ca="1">INDIRECT("'"&amp;$A$1&amp;"_DATA'!R"&amp;$A49&amp;"C"&amp;CP$1,FALSE)</f>
        <v>#REF!</v>
      </c>
      <c r="CQ49" s="269"/>
      <c r="CR49" s="322" t="s">
        <v>146</v>
      </c>
      <c r="CS49" s="767" t="e">
        <f ca="1">IF(CS59&lt;&gt;0,ROUNDDOWN(CS63/CS59,4),0)</f>
        <v>#REF!</v>
      </c>
      <c r="CT49" s="322" t="s">
        <v>146</v>
      </c>
      <c r="CU49" s="767" t="e">
        <f ca="1">IF(CU59&lt;&gt;0,ROUNDDOWN(CU63/CU59,4),0)</f>
        <v>#REF!</v>
      </c>
      <c r="CV49" s="322" t="s">
        <v>146</v>
      </c>
      <c r="CW49" s="767" t="e">
        <f ca="1">IF(CW59&lt;&gt;0,ROUNDDOWN(CW63/CW59,4),0)</f>
        <v>#REF!</v>
      </c>
      <c r="CX49" s="240"/>
    </row>
    <row r="50" spans="1:102" ht="16.5" hidden="1" outlineLevel="1" x14ac:dyDescent="0.15">
      <c r="A50" s="433">
        <v>40</v>
      </c>
      <c r="B50" s="1966"/>
      <c r="C50" s="259" t="s">
        <v>36</v>
      </c>
      <c r="D50" s="302" t="e" cm="1">
        <f t="array" aca="1" ref="D50" ca="1">INDIRECT("'"&amp;$A$1&amp;"_DATA'!R"&amp;$A50&amp;"C"&amp;D$1,FALSE)</f>
        <v>#REF!</v>
      </c>
      <c r="E50" s="260" t="e" cm="1">
        <f t="array" aca="1" ref="E50" ca="1">INDIRECT("'"&amp;$A$1&amp;"_DATA'!R"&amp;$A50&amp;"C"&amp;E$1,FALSE)</f>
        <v>#REF!</v>
      </c>
      <c r="F50" s="313" t="e" cm="1">
        <f t="array" aca="1" ref="F50" ca="1">INDIRECT("'"&amp;$A$1&amp;"_DATA'!R"&amp;$A50&amp;"C"&amp;F$1,FALSE)</f>
        <v>#REF!</v>
      </c>
      <c r="G50" s="310" t="e" cm="1">
        <f t="array" aca="1" ref="G50" ca="1">INDIRECT("'"&amp;$A$1&amp;"_DATA'!R"&amp;$A50&amp;"C"&amp;G$1,FALSE)</f>
        <v>#REF!</v>
      </c>
      <c r="H50" s="262" t="e">
        <f t="shared" ca="1" si="36"/>
        <v>#REF!</v>
      </c>
      <c r="I50" s="310" t="e" cm="1">
        <f t="array" aca="1" ref="I50" ca="1">INDIRECT("'"&amp;$A$1&amp;"_DATA'!R"&amp;$A50&amp;"C"&amp;I$1,FALSE)</f>
        <v>#REF!</v>
      </c>
      <c r="J50" s="263" t="e" cm="1">
        <f t="array" aca="1" ref="J50" ca="1">INDIRECT("'"&amp;$A$1&amp;"_DATA'!R"&amp;$A50&amp;"C"&amp;J$1,FALSE)</f>
        <v>#REF!</v>
      </c>
      <c r="K50" s="302" t="e" cm="1">
        <f t="array" aca="1" ref="K50" ca="1">INDIRECT("'"&amp;$A$1&amp;"_DATA'!R"&amp;$A50&amp;"C"&amp;K$1,FALSE)</f>
        <v>#REF!</v>
      </c>
      <c r="L50" s="260" t="e" cm="1">
        <f t="array" aca="1" ref="L50" ca="1">INDIRECT("'"&amp;$A$1&amp;"_DATA'!R"&amp;$A50&amp;"C"&amp;L$1,FALSE)</f>
        <v>#REF!</v>
      </c>
      <c r="M50" s="313" t="e" cm="1">
        <f t="array" aca="1" ref="M50" ca="1">INDIRECT("'"&amp;$A$1&amp;"_DATA'!R"&amp;$A50&amp;"C"&amp;M$1,FALSE)</f>
        <v>#REF!</v>
      </c>
      <c r="N50" s="310" t="e" cm="1">
        <f t="array" aca="1" ref="N50" ca="1">INDIRECT("'"&amp;$A$1&amp;"_DATA'!R"&amp;$A50&amp;"C"&amp;N$1,FALSE)</f>
        <v>#REF!</v>
      </c>
      <c r="O50" s="262" t="e">
        <f t="shared" ca="1" si="37"/>
        <v>#REF!</v>
      </c>
      <c r="P50" s="310" t="e" cm="1">
        <f t="array" aca="1" ref="P50" ca="1">INDIRECT("'"&amp;$A$1&amp;"_DATA'!R"&amp;$A50&amp;"C"&amp;P$1,FALSE)</f>
        <v>#REF!</v>
      </c>
      <c r="Q50" s="263" t="e" cm="1">
        <f t="array" aca="1" ref="Q50" ca="1">INDIRECT("'"&amp;$A$1&amp;"_DATA'!R"&amp;$A50&amp;"C"&amp;Q$1,FALSE)</f>
        <v>#REF!</v>
      </c>
      <c r="R50" s="302" t="e" cm="1">
        <f t="array" aca="1" ref="R50" ca="1">INDIRECT("'"&amp;$A$1&amp;"_DATA'!R"&amp;$A50&amp;"C"&amp;R$1,FALSE)</f>
        <v>#REF!</v>
      </c>
      <c r="S50" s="260" t="e" cm="1">
        <f t="array" aca="1" ref="S50" ca="1">INDIRECT("'"&amp;$A$1&amp;"_DATA'!R"&amp;$A50&amp;"C"&amp;S$1,FALSE)</f>
        <v>#REF!</v>
      </c>
      <c r="T50" s="313" t="e" cm="1">
        <f t="array" aca="1" ref="T50" ca="1">INDIRECT("'"&amp;$A$1&amp;"_DATA'!R"&amp;$A50&amp;"C"&amp;T$1,FALSE)</f>
        <v>#REF!</v>
      </c>
      <c r="U50" s="310" t="e" cm="1">
        <f t="array" aca="1" ref="U50" ca="1">INDIRECT("'"&amp;$A$1&amp;"_DATA'!R"&amp;$A50&amp;"C"&amp;U$1,FALSE)</f>
        <v>#REF!</v>
      </c>
      <c r="V50" s="262" t="e">
        <f t="shared" ca="1" si="38"/>
        <v>#REF!</v>
      </c>
      <c r="W50" s="310" t="e" cm="1">
        <f t="array" aca="1" ref="W50" ca="1">INDIRECT("'"&amp;$A$1&amp;"_DATA'!R"&amp;$A50&amp;"C"&amp;W$1,FALSE)</f>
        <v>#REF!</v>
      </c>
      <c r="X50" s="269"/>
      <c r="Y50" s="331" t="s">
        <v>143</v>
      </c>
      <c r="Z50" s="709" t="e">
        <f ca="1">ROUNDDOWN(Z49/Z48,4)</f>
        <v>#REF!</v>
      </c>
      <c r="AA50" s="324" t="e" cm="1">
        <f t="array" aca="1" ref="AA50" ca="1">INDIRECT("'"&amp;$A$1&amp;"_DATA'!R"&amp;$A50&amp;"C"&amp;AA$1,FALSE)</f>
        <v>#REF!</v>
      </c>
      <c r="AB50" s="260" t="e" cm="1">
        <f t="array" aca="1" ref="AB50" ca="1">INDIRECT("'"&amp;$A$1&amp;"_DATA'!R"&amp;$A50&amp;"C"&amp;AB$1,FALSE)</f>
        <v>#REF!</v>
      </c>
      <c r="AC50" s="313" t="e" cm="1">
        <f t="array" aca="1" ref="AC50" ca="1">INDIRECT("'"&amp;$A$1&amp;"_DATA'!R"&amp;$A50&amp;"C"&amp;AC$1,FALSE)</f>
        <v>#REF!</v>
      </c>
      <c r="AD50" s="310" t="e" cm="1">
        <f t="array" aca="1" ref="AD50" ca="1">INDIRECT("'"&amp;$A$1&amp;"_DATA'!R"&amp;$A50&amp;"C"&amp;AD$1,FALSE)</f>
        <v>#REF!</v>
      </c>
      <c r="AE50" s="262" t="e">
        <f t="shared" ca="1" si="39"/>
        <v>#REF!</v>
      </c>
      <c r="AF50" s="310" t="e" cm="1">
        <f t="array" aca="1" ref="AF50" ca="1">INDIRECT("'"&amp;$A$1&amp;"_DATA'!R"&amp;$A50&amp;"C"&amp;AF$1,FALSE)</f>
        <v>#REF!</v>
      </c>
      <c r="AG50" s="263" t="e" cm="1">
        <f t="array" aca="1" ref="AG50" ca="1">INDIRECT("'"&amp;$A$1&amp;"_DATA'!R"&amp;$A50&amp;"C"&amp;AG$1,FALSE)</f>
        <v>#REF!</v>
      </c>
      <c r="AH50" s="302" t="e" cm="1">
        <f t="array" aca="1" ref="AH50" ca="1">INDIRECT("'"&amp;$A$1&amp;"_DATA'!R"&amp;$A50&amp;"C"&amp;AH$1,FALSE)</f>
        <v>#REF!</v>
      </c>
      <c r="AI50" s="260" t="e" cm="1">
        <f t="array" aca="1" ref="AI50" ca="1">INDIRECT("'"&amp;$A$1&amp;"_DATA'!R"&amp;$A50&amp;"C"&amp;AI$1,FALSE)</f>
        <v>#REF!</v>
      </c>
      <c r="AJ50" s="313" t="e" cm="1">
        <f t="array" aca="1" ref="AJ50" ca="1">INDIRECT("'"&amp;$A$1&amp;"_DATA'!R"&amp;$A50&amp;"C"&amp;AJ$1,FALSE)</f>
        <v>#REF!</v>
      </c>
      <c r="AK50" s="310" t="e" cm="1">
        <f t="array" aca="1" ref="AK50" ca="1">INDIRECT("'"&amp;$A$1&amp;"_DATA'!R"&amp;$A50&amp;"C"&amp;AK$1,FALSE)</f>
        <v>#REF!</v>
      </c>
      <c r="AL50" s="262" t="e">
        <f t="shared" ca="1" si="40"/>
        <v>#REF!</v>
      </c>
      <c r="AM50" s="310" t="e" cm="1">
        <f t="array" aca="1" ref="AM50" ca="1">INDIRECT("'"&amp;$A$1&amp;"_DATA'!R"&amp;$A50&amp;"C"&amp;AM$1,FALSE)</f>
        <v>#REF!</v>
      </c>
      <c r="AN50" s="263" t="e" cm="1">
        <f t="array" aca="1" ref="AN50" ca="1">INDIRECT("'"&amp;$A$1&amp;"_DATA'!R"&amp;$A50&amp;"C"&amp;AN$1,FALSE)</f>
        <v>#REF!</v>
      </c>
      <c r="AO50" s="302" t="e" cm="1">
        <f t="array" aca="1" ref="AO50" ca="1">INDIRECT("'"&amp;$A$1&amp;"_DATA'!R"&amp;$A50&amp;"C"&amp;AO$1,FALSE)</f>
        <v>#REF!</v>
      </c>
      <c r="AP50" s="260" t="e" cm="1">
        <f t="array" aca="1" ref="AP50" ca="1">INDIRECT("'"&amp;$A$1&amp;"_DATA'!R"&amp;$A50&amp;"C"&amp;AP$1,FALSE)</f>
        <v>#REF!</v>
      </c>
      <c r="AQ50" s="313" t="e" cm="1">
        <f t="array" aca="1" ref="AQ50" ca="1">INDIRECT("'"&amp;$A$1&amp;"_DATA'!R"&amp;$A50&amp;"C"&amp;AQ$1,FALSE)</f>
        <v>#REF!</v>
      </c>
      <c r="AR50" s="310" t="e" cm="1">
        <f t="array" aca="1" ref="AR50" ca="1">INDIRECT("'"&amp;$A$1&amp;"_DATA'!R"&amp;$A50&amp;"C"&amp;AR$1,FALSE)</f>
        <v>#REF!</v>
      </c>
      <c r="AS50" s="262" t="e">
        <f t="shared" ca="1" si="41"/>
        <v>#REF!</v>
      </c>
      <c r="AT50" s="310" t="e" cm="1">
        <f t="array" aca="1" ref="AT50" ca="1">INDIRECT("'"&amp;$A$1&amp;"_DATA'!R"&amp;$A50&amp;"C"&amp;AT$1,FALSE)</f>
        <v>#REF!</v>
      </c>
      <c r="AU50" s="269"/>
      <c r="AV50" s="331" t="s">
        <v>143</v>
      </c>
      <c r="AW50" s="709" t="e">
        <f ca="1">ROUNDDOWN(AW49/AW48,4)</f>
        <v>#REF!</v>
      </c>
      <c r="AX50" s="331" t="s">
        <v>143</v>
      </c>
      <c r="AY50" s="709" t="e">
        <f ca="1">ROUNDDOWN(AY49/AY48,4)</f>
        <v>#REF!</v>
      </c>
      <c r="AZ50" s="302" t="e" cm="1">
        <f t="array" aca="1" ref="AZ50" ca="1">INDIRECT("'"&amp;$A$1&amp;"_DATA'!R"&amp;$A50&amp;"C"&amp;AZ$1,FALSE)</f>
        <v>#REF!</v>
      </c>
      <c r="BA50" s="260" t="e" cm="1">
        <f t="array" aca="1" ref="BA50" ca="1">INDIRECT("'"&amp;$A$1&amp;"_DATA'!R"&amp;$A50&amp;"C"&amp;BA$1,FALSE)</f>
        <v>#REF!</v>
      </c>
      <c r="BB50" s="313" t="e" cm="1">
        <f t="array" aca="1" ref="BB50" ca="1">INDIRECT("'"&amp;$A$1&amp;"_DATA'!R"&amp;$A50&amp;"C"&amp;BB$1,FALSE)</f>
        <v>#REF!</v>
      </c>
      <c r="BC50" s="310" t="e" cm="1">
        <f t="array" aca="1" ref="BC50" ca="1">INDIRECT("'"&amp;$A$1&amp;"_DATA'!R"&amp;$A50&amp;"C"&amp;BC$1,FALSE)</f>
        <v>#REF!</v>
      </c>
      <c r="BD50" s="262" t="e">
        <f t="shared" ca="1" si="42"/>
        <v>#REF!</v>
      </c>
      <c r="BE50" s="310" t="e" cm="1">
        <f t="array" aca="1" ref="BE50" ca="1">INDIRECT("'"&amp;$A$1&amp;"_DATA'!R"&amp;$A50&amp;"C"&amp;BE$1,FALSE)</f>
        <v>#REF!</v>
      </c>
      <c r="BF50" s="263" t="e" cm="1">
        <f t="array" aca="1" ref="BF50" ca="1">INDIRECT("'"&amp;$A$1&amp;"_DATA'!R"&amp;$A50&amp;"C"&amp;BF$1,FALSE)</f>
        <v>#REF!</v>
      </c>
      <c r="BG50" s="302" t="e" cm="1">
        <f t="array" aca="1" ref="BG50" ca="1">INDIRECT("'"&amp;$A$1&amp;"_DATA'!R"&amp;$A50&amp;"C"&amp;BG$1,FALSE)</f>
        <v>#REF!</v>
      </c>
      <c r="BH50" s="260" t="e" cm="1">
        <f t="array" aca="1" ref="BH50" ca="1">INDIRECT("'"&amp;$A$1&amp;"_DATA'!R"&amp;$A50&amp;"C"&amp;BH$1,FALSE)</f>
        <v>#REF!</v>
      </c>
      <c r="BI50" s="313" t="e" cm="1">
        <f t="array" aca="1" ref="BI50" ca="1">INDIRECT("'"&amp;$A$1&amp;"_DATA'!R"&amp;$A50&amp;"C"&amp;BI$1,FALSE)</f>
        <v>#REF!</v>
      </c>
      <c r="BJ50" s="310" t="e" cm="1">
        <f t="array" aca="1" ref="BJ50" ca="1">INDIRECT("'"&amp;$A$1&amp;"_DATA'!R"&amp;$A50&amp;"C"&amp;BJ$1,FALSE)</f>
        <v>#REF!</v>
      </c>
      <c r="BK50" s="262" t="e">
        <f t="shared" ca="1" si="43"/>
        <v>#REF!</v>
      </c>
      <c r="BL50" s="310" t="e" cm="1">
        <f t="array" aca="1" ref="BL50" ca="1">INDIRECT("'"&amp;$A$1&amp;"_DATA'!R"&amp;$A50&amp;"C"&amp;BL$1,FALSE)</f>
        <v>#REF!</v>
      </c>
      <c r="BM50" s="263" t="e" cm="1">
        <f t="array" aca="1" ref="BM50" ca="1">INDIRECT("'"&amp;$A$1&amp;"_DATA'!R"&amp;$A50&amp;"C"&amp;BM$1,FALSE)</f>
        <v>#REF!</v>
      </c>
      <c r="BN50" s="302" t="e" cm="1">
        <f t="array" aca="1" ref="BN50" ca="1">INDIRECT("'"&amp;$A$1&amp;"_DATA'!R"&amp;$A50&amp;"C"&amp;BN$1,FALSE)</f>
        <v>#REF!</v>
      </c>
      <c r="BO50" s="260" t="e" cm="1">
        <f t="array" aca="1" ref="BO50" ca="1">INDIRECT("'"&amp;$A$1&amp;"_DATA'!R"&amp;$A50&amp;"C"&amp;BO$1,FALSE)</f>
        <v>#REF!</v>
      </c>
      <c r="BP50" s="313" t="e" cm="1">
        <f t="array" aca="1" ref="BP50" ca="1">INDIRECT("'"&amp;$A$1&amp;"_DATA'!R"&amp;$A50&amp;"C"&amp;BP$1,FALSE)</f>
        <v>#REF!</v>
      </c>
      <c r="BQ50" s="310" t="e" cm="1">
        <f t="array" aca="1" ref="BQ50" ca="1">INDIRECT("'"&amp;$A$1&amp;"_DATA'!R"&amp;$A50&amp;"C"&amp;BQ$1,FALSE)</f>
        <v>#REF!</v>
      </c>
      <c r="BR50" s="262" t="e">
        <f t="shared" ca="1" si="44"/>
        <v>#REF!</v>
      </c>
      <c r="BS50" s="310" t="e" cm="1">
        <f t="array" aca="1" ref="BS50" ca="1">INDIRECT("'"&amp;$A$1&amp;"_DATA'!R"&amp;$A50&amp;"C"&amp;BS$1,FALSE)</f>
        <v>#REF!</v>
      </c>
      <c r="BT50" s="269"/>
      <c r="BU50" s="331" t="s">
        <v>143</v>
      </c>
      <c r="BV50" s="709" t="e">
        <f ca="1">ROUNDDOWN(BV49/BV48,4)</f>
        <v>#REF!</v>
      </c>
      <c r="BW50" s="302" t="e" cm="1">
        <f t="array" aca="1" ref="BW50" ca="1">INDIRECT("'"&amp;$A$1&amp;"_DATA'!R"&amp;$A50&amp;"C"&amp;BW$1,FALSE)</f>
        <v>#REF!</v>
      </c>
      <c r="BX50" s="260" t="e" cm="1">
        <f t="array" aca="1" ref="BX50" ca="1">INDIRECT("'"&amp;$A$1&amp;"_DATA'!R"&amp;$A50&amp;"C"&amp;BX$1,FALSE)</f>
        <v>#REF!</v>
      </c>
      <c r="BY50" s="313" t="e" cm="1">
        <f t="array" aca="1" ref="BY50" ca="1">INDIRECT("'"&amp;$A$1&amp;"_DATA'!R"&amp;$A50&amp;"C"&amp;BY$1,FALSE)</f>
        <v>#REF!</v>
      </c>
      <c r="BZ50" s="310" t="e" cm="1">
        <f t="array" aca="1" ref="BZ50" ca="1">INDIRECT("'"&amp;$A$1&amp;"_DATA'!R"&amp;$A50&amp;"C"&amp;BZ$1,FALSE)</f>
        <v>#REF!</v>
      </c>
      <c r="CA50" s="262" t="e">
        <f t="shared" ca="1" si="45"/>
        <v>#REF!</v>
      </c>
      <c r="CB50" s="310" t="e" cm="1">
        <f t="array" aca="1" ref="CB50" ca="1">INDIRECT("'"&amp;$A$1&amp;"_DATA'!R"&amp;$A50&amp;"C"&amp;CB$1,FALSE)</f>
        <v>#REF!</v>
      </c>
      <c r="CC50" s="263" t="e" cm="1">
        <f t="array" aca="1" ref="CC50" ca="1">INDIRECT("'"&amp;$A$1&amp;"_DATA'!R"&amp;$A50&amp;"C"&amp;CC$1,FALSE)</f>
        <v>#REF!</v>
      </c>
      <c r="CD50" s="302" t="e" cm="1">
        <f t="array" aca="1" ref="CD50" ca="1">INDIRECT("'"&amp;$A$1&amp;"_DATA'!R"&amp;$A50&amp;"C"&amp;CD$1,FALSE)</f>
        <v>#REF!</v>
      </c>
      <c r="CE50" s="260" t="e" cm="1">
        <f t="array" aca="1" ref="CE50" ca="1">INDIRECT("'"&amp;$A$1&amp;"_DATA'!R"&amp;$A50&amp;"C"&amp;CE$1,FALSE)</f>
        <v>#REF!</v>
      </c>
      <c r="CF50" s="313" t="e" cm="1">
        <f t="array" aca="1" ref="CF50" ca="1">INDIRECT("'"&amp;$A$1&amp;"_DATA'!R"&amp;$A50&amp;"C"&amp;CF$1,FALSE)</f>
        <v>#REF!</v>
      </c>
      <c r="CG50" s="310" t="e" cm="1">
        <f t="array" aca="1" ref="CG50" ca="1">INDIRECT("'"&amp;$A$1&amp;"_DATA'!R"&amp;$A50&amp;"C"&amp;CG$1,FALSE)</f>
        <v>#REF!</v>
      </c>
      <c r="CH50" s="262" t="e">
        <f t="shared" ca="1" si="46"/>
        <v>#REF!</v>
      </c>
      <c r="CI50" s="310" t="e" cm="1">
        <f t="array" aca="1" ref="CI50" ca="1">INDIRECT("'"&amp;$A$1&amp;"_DATA'!R"&amp;$A50&amp;"C"&amp;CI$1,FALSE)</f>
        <v>#REF!</v>
      </c>
      <c r="CJ50" s="263" t="e" cm="1">
        <f t="array" aca="1" ref="CJ50" ca="1">INDIRECT("'"&amp;$A$1&amp;"_DATA'!R"&amp;$A50&amp;"C"&amp;CJ$1,FALSE)</f>
        <v>#REF!</v>
      </c>
      <c r="CK50" s="302" t="e" cm="1">
        <f t="array" aca="1" ref="CK50" ca="1">INDIRECT("'"&amp;$A$1&amp;"_DATA'!R"&amp;$A50&amp;"C"&amp;CK$1,FALSE)</f>
        <v>#REF!</v>
      </c>
      <c r="CL50" s="260" t="e" cm="1">
        <f t="array" aca="1" ref="CL50" ca="1">INDIRECT("'"&amp;$A$1&amp;"_DATA'!R"&amp;$A50&amp;"C"&amp;CL$1,FALSE)</f>
        <v>#REF!</v>
      </c>
      <c r="CM50" s="313" t="e" cm="1">
        <f t="array" aca="1" ref="CM50" ca="1">INDIRECT("'"&amp;$A$1&amp;"_DATA'!R"&amp;$A50&amp;"C"&amp;CM$1,FALSE)</f>
        <v>#REF!</v>
      </c>
      <c r="CN50" s="310" t="e" cm="1">
        <f t="array" aca="1" ref="CN50" ca="1">INDIRECT("'"&amp;$A$1&amp;"_DATA'!R"&amp;$A50&amp;"C"&amp;CN$1,FALSE)</f>
        <v>#REF!</v>
      </c>
      <c r="CO50" s="262" t="e">
        <f t="shared" ca="1" si="47"/>
        <v>#REF!</v>
      </c>
      <c r="CP50" s="310" t="e" cm="1">
        <f t="array" aca="1" ref="CP50" ca="1">INDIRECT("'"&amp;$A$1&amp;"_DATA'!R"&amp;$A50&amp;"C"&amp;CP$1,FALSE)</f>
        <v>#REF!</v>
      </c>
      <c r="CQ50" s="269"/>
      <c r="CR50" s="331" t="s">
        <v>143</v>
      </c>
      <c r="CS50" s="709" t="e">
        <f ca="1">ROUNDDOWN(CS49/CS48,4)</f>
        <v>#REF!</v>
      </c>
      <c r="CT50" s="331" t="s">
        <v>143</v>
      </c>
      <c r="CU50" s="709" t="e">
        <f ca="1">ROUNDDOWN(CU49/CU48,4)</f>
        <v>#REF!</v>
      </c>
      <c r="CV50" s="331" t="s">
        <v>143</v>
      </c>
      <c r="CW50" s="709" t="e">
        <f ca="1">ROUNDDOWN(CW49/CW48,4)</f>
        <v>#REF!</v>
      </c>
      <c r="CX50" s="240"/>
    </row>
    <row r="51" spans="1:102" ht="16.5" hidden="1" outlineLevel="1" x14ac:dyDescent="0.15">
      <c r="A51" s="433">
        <v>41</v>
      </c>
      <c r="B51" s="1966"/>
      <c r="C51" s="259" t="s">
        <v>37</v>
      </c>
      <c r="D51" s="302" t="e" cm="1">
        <f t="array" aca="1" ref="D51" ca="1">INDIRECT("'"&amp;$A$1&amp;"_DATA'!R"&amp;$A51&amp;"C"&amp;D$1,FALSE)</f>
        <v>#REF!</v>
      </c>
      <c r="E51" s="260" t="e" cm="1">
        <f t="array" aca="1" ref="E51" ca="1">INDIRECT("'"&amp;$A$1&amp;"_DATA'!R"&amp;$A51&amp;"C"&amp;E$1,FALSE)</f>
        <v>#REF!</v>
      </c>
      <c r="F51" s="313" t="e" cm="1">
        <f t="array" aca="1" ref="F51" ca="1">INDIRECT("'"&amp;$A$1&amp;"_DATA'!R"&amp;$A51&amp;"C"&amp;F$1,FALSE)</f>
        <v>#REF!</v>
      </c>
      <c r="G51" s="310" t="e" cm="1">
        <f t="array" aca="1" ref="G51" ca="1">INDIRECT("'"&amp;$A$1&amp;"_DATA'!R"&amp;$A51&amp;"C"&amp;G$1,FALSE)</f>
        <v>#REF!</v>
      </c>
      <c r="H51" s="262" t="e">
        <f t="shared" ca="1" si="36"/>
        <v>#REF!</v>
      </c>
      <c r="I51" s="310" t="e" cm="1">
        <f t="array" aca="1" ref="I51" ca="1">INDIRECT("'"&amp;$A$1&amp;"_DATA'!R"&amp;$A51&amp;"C"&amp;I$1,FALSE)</f>
        <v>#REF!</v>
      </c>
      <c r="J51" s="263" t="e" cm="1">
        <f t="array" aca="1" ref="J51" ca="1">INDIRECT("'"&amp;$A$1&amp;"_DATA'!R"&amp;$A51&amp;"C"&amp;J$1,FALSE)</f>
        <v>#REF!</v>
      </c>
      <c r="K51" s="302" t="e" cm="1">
        <f t="array" aca="1" ref="K51" ca="1">INDIRECT("'"&amp;$A$1&amp;"_DATA'!R"&amp;$A51&amp;"C"&amp;K$1,FALSE)</f>
        <v>#REF!</v>
      </c>
      <c r="L51" s="260" t="e" cm="1">
        <f t="array" aca="1" ref="L51" ca="1">INDIRECT("'"&amp;$A$1&amp;"_DATA'!R"&amp;$A51&amp;"C"&amp;L$1,FALSE)</f>
        <v>#REF!</v>
      </c>
      <c r="M51" s="313" t="e" cm="1">
        <f t="array" aca="1" ref="M51" ca="1">INDIRECT("'"&amp;$A$1&amp;"_DATA'!R"&amp;$A51&amp;"C"&amp;M$1,FALSE)</f>
        <v>#REF!</v>
      </c>
      <c r="N51" s="310" t="e" cm="1">
        <f t="array" aca="1" ref="N51" ca="1">INDIRECT("'"&amp;$A$1&amp;"_DATA'!R"&amp;$A51&amp;"C"&amp;N$1,FALSE)</f>
        <v>#REF!</v>
      </c>
      <c r="O51" s="262" t="e">
        <f t="shared" ca="1" si="37"/>
        <v>#REF!</v>
      </c>
      <c r="P51" s="310" t="e" cm="1">
        <f t="array" aca="1" ref="P51" ca="1">INDIRECT("'"&amp;$A$1&amp;"_DATA'!R"&amp;$A51&amp;"C"&amp;P$1,FALSE)</f>
        <v>#REF!</v>
      </c>
      <c r="Q51" s="263" t="e" cm="1">
        <f t="array" aca="1" ref="Q51" ca="1">INDIRECT("'"&amp;$A$1&amp;"_DATA'!R"&amp;$A51&amp;"C"&amp;Q$1,FALSE)</f>
        <v>#REF!</v>
      </c>
      <c r="R51" s="302" t="e" cm="1">
        <f t="array" aca="1" ref="R51" ca="1">INDIRECT("'"&amp;$A$1&amp;"_DATA'!R"&amp;$A51&amp;"C"&amp;R$1,FALSE)</f>
        <v>#REF!</v>
      </c>
      <c r="S51" s="260" t="e" cm="1">
        <f t="array" aca="1" ref="S51" ca="1">INDIRECT("'"&amp;$A$1&amp;"_DATA'!R"&amp;$A51&amp;"C"&amp;S$1,FALSE)</f>
        <v>#REF!</v>
      </c>
      <c r="T51" s="313" t="e" cm="1">
        <f t="array" aca="1" ref="T51" ca="1">INDIRECT("'"&amp;$A$1&amp;"_DATA'!R"&amp;$A51&amp;"C"&amp;T$1,FALSE)</f>
        <v>#REF!</v>
      </c>
      <c r="U51" s="310" t="e" cm="1">
        <f t="array" aca="1" ref="U51" ca="1">INDIRECT("'"&amp;$A$1&amp;"_DATA'!R"&amp;$A51&amp;"C"&amp;U$1,FALSE)</f>
        <v>#REF!</v>
      </c>
      <c r="V51" s="262" t="e">
        <f t="shared" ca="1" si="38"/>
        <v>#REF!</v>
      </c>
      <c r="W51" s="310" t="e" cm="1">
        <f t="array" aca="1" ref="W51" ca="1">INDIRECT("'"&amp;$A$1&amp;"_DATA'!R"&amp;$A51&amp;"C"&amp;W$1,FALSE)</f>
        <v>#REF!</v>
      </c>
      <c r="X51" s="269"/>
      <c r="Y51" s="332"/>
      <c r="Z51" s="345"/>
      <c r="AA51" s="324" t="e" cm="1">
        <f t="array" aca="1" ref="AA51" ca="1">INDIRECT("'"&amp;$A$1&amp;"_DATA'!R"&amp;$A51&amp;"C"&amp;AA$1,FALSE)</f>
        <v>#REF!</v>
      </c>
      <c r="AB51" s="260" t="e" cm="1">
        <f t="array" aca="1" ref="AB51" ca="1">INDIRECT("'"&amp;$A$1&amp;"_DATA'!R"&amp;$A51&amp;"C"&amp;AB$1,FALSE)</f>
        <v>#REF!</v>
      </c>
      <c r="AC51" s="313" t="e" cm="1">
        <f t="array" aca="1" ref="AC51" ca="1">INDIRECT("'"&amp;$A$1&amp;"_DATA'!R"&amp;$A51&amp;"C"&amp;AC$1,FALSE)</f>
        <v>#REF!</v>
      </c>
      <c r="AD51" s="310" t="e" cm="1">
        <f t="array" aca="1" ref="AD51" ca="1">INDIRECT("'"&amp;$A$1&amp;"_DATA'!R"&amp;$A51&amp;"C"&amp;AD$1,FALSE)</f>
        <v>#REF!</v>
      </c>
      <c r="AE51" s="262" t="e">
        <f t="shared" ca="1" si="39"/>
        <v>#REF!</v>
      </c>
      <c r="AF51" s="310" t="e" cm="1">
        <f t="array" aca="1" ref="AF51" ca="1">INDIRECT("'"&amp;$A$1&amp;"_DATA'!R"&amp;$A51&amp;"C"&amp;AF$1,FALSE)</f>
        <v>#REF!</v>
      </c>
      <c r="AG51" s="263" t="e" cm="1">
        <f t="array" aca="1" ref="AG51" ca="1">INDIRECT("'"&amp;$A$1&amp;"_DATA'!R"&amp;$A51&amp;"C"&amp;AG$1,FALSE)</f>
        <v>#REF!</v>
      </c>
      <c r="AH51" s="302" t="e" cm="1">
        <f t="array" aca="1" ref="AH51" ca="1">INDIRECT("'"&amp;$A$1&amp;"_DATA'!R"&amp;$A51&amp;"C"&amp;AH$1,FALSE)</f>
        <v>#REF!</v>
      </c>
      <c r="AI51" s="260" t="e" cm="1">
        <f t="array" aca="1" ref="AI51" ca="1">INDIRECT("'"&amp;$A$1&amp;"_DATA'!R"&amp;$A51&amp;"C"&amp;AI$1,FALSE)</f>
        <v>#REF!</v>
      </c>
      <c r="AJ51" s="313" t="e" cm="1">
        <f t="array" aca="1" ref="AJ51" ca="1">INDIRECT("'"&amp;$A$1&amp;"_DATA'!R"&amp;$A51&amp;"C"&amp;AJ$1,FALSE)</f>
        <v>#REF!</v>
      </c>
      <c r="AK51" s="310" t="e" cm="1">
        <f t="array" aca="1" ref="AK51" ca="1">INDIRECT("'"&amp;$A$1&amp;"_DATA'!R"&amp;$A51&amp;"C"&amp;AK$1,FALSE)</f>
        <v>#REF!</v>
      </c>
      <c r="AL51" s="262" t="e">
        <f t="shared" ca="1" si="40"/>
        <v>#REF!</v>
      </c>
      <c r="AM51" s="310" t="e" cm="1">
        <f t="array" aca="1" ref="AM51" ca="1">INDIRECT("'"&amp;$A$1&amp;"_DATA'!R"&amp;$A51&amp;"C"&amp;AM$1,FALSE)</f>
        <v>#REF!</v>
      </c>
      <c r="AN51" s="263" t="e" cm="1">
        <f t="array" aca="1" ref="AN51" ca="1">INDIRECT("'"&amp;$A$1&amp;"_DATA'!R"&amp;$A51&amp;"C"&amp;AN$1,FALSE)</f>
        <v>#REF!</v>
      </c>
      <c r="AO51" s="302" t="e" cm="1">
        <f t="array" aca="1" ref="AO51" ca="1">INDIRECT("'"&amp;$A$1&amp;"_DATA'!R"&amp;$A51&amp;"C"&amp;AO$1,FALSE)</f>
        <v>#REF!</v>
      </c>
      <c r="AP51" s="260" t="e" cm="1">
        <f t="array" aca="1" ref="AP51" ca="1">INDIRECT("'"&amp;$A$1&amp;"_DATA'!R"&amp;$A51&amp;"C"&amp;AP$1,FALSE)</f>
        <v>#REF!</v>
      </c>
      <c r="AQ51" s="313" t="e" cm="1">
        <f t="array" aca="1" ref="AQ51" ca="1">INDIRECT("'"&amp;$A$1&amp;"_DATA'!R"&amp;$A51&amp;"C"&amp;AQ$1,FALSE)</f>
        <v>#REF!</v>
      </c>
      <c r="AR51" s="310" t="e" cm="1">
        <f t="array" aca="1" ref="AR51" ca="1">INDIRECT("'"&amp;$A$1&amp;"_DATA'!R"&amp;$A51&amp;"C"&amp;AR$1,FALSE)</f>
        <v>#REF!</v>
      </c>
      <c r="AS51" s="262" t="e">
        <f t="shared" ca="1" si="41"/>
        <v>#REF!</v>
      </c>
      <c r="AT51" s="310" t="e" cm="1">
        <f t="array" aca="1" ref="AT51" ca="1">INDIRECT("'"&amp;$A$1&amp;"_DATA'!R"&amp;$A51&amp;"C"&amp;AT$1,FALSE)</f>
        <v>#REF!</v>
      </c>
      <c r="AU51" s="269"/>
      <c r="AV51" s="332"/>
      <c r="AW51" s="345"/>
      <c r="AX51" s="332"/>
      <c r="AY51" s="345"/>
      <c r="AZ51" s="302" t="e" cm="1">
        <f t="array" aca="1" ref="AZ51" ca="1">INDIRECT("'"&amp;$A$1&amp;"_DATA'!R"&amp;$A51&amp;"C"&amp;AZ$1,FALSE)</f>
        <v>#REF!</v>
      </c>
      <c r="BA51" s="260" t="e" cm="1">
        <f t="array" aca="1" ref="BA51" ca="1">INDIRECT("'"&amp;$A$1&amp;"_DATA'!R"&amp;$A51&amp;"C"&amp;BA$1,FALSE)</f>
        <v>#REF!</v>
      </c>
      <c r="BB51" s="313" t="e" cm="1">
        <f t="array" aca="1" ref="BB51" ca="1">INDIRECT("'"&amp;$A$1&amp;"_DATA'!R"&amp;$A51&amp;"C"&amp;BB$1,FALSE)</f>
        <v>#REF!</v>
      </c>
      <c r="BC51" s="310" t="e" cm="1">
        <f t="array" aca="1" ref="BC51" ca="1">INDIRECT("'"&amp;$A$1&amp;"_DATA'!R"&amp;$A51&amp;"C"&amp;BC$1,FALSE)</f>
        <v>#REF!</v>
      </c>
      <c r="BD51" s="262" t="e">
        <f t="shared" ca="1" si="42"/>
        <v>#REF!</v>
      </c>
      <c r="BE51" s="310" t="e" cm="1">
        <f t="array" aca="1" ref="BE51" ca="1">INDIRECT("'"&amp;$A$1&amp;"_DATA'!R"&amp;$A51&amp;"C"&amp;BE$1,FALSE)</f>
        <v>#REF!</v>
      </c>
      <c r="BF51" s="263" t="e" cm="1">
        <f t="array" aca="1" ref="BF51" ca="1">INDIRECT("'"&amp;$A$1&amp;"_DATA'!R"&amp;$A51&amp;"C"&amp;BF$1,FALSE)</f>
        <v>#REF!</v>
      </c>
      <c r="BG51" s="302" t="e" cm="1">
        <f t="array" aca="1" ref="BG51" ca="1">INDIRECT("'"&amp;$A$1&amp;"_DATA'!R"&amp;$A51&amp;"C"&amp;BG$1,FALSE)</f>
        <v>#REF!</v>
      </c>
      <c r="BH51" s="260" t="e" cm="1">
        <f t="array" aca="1" ref="BH51" ca="1">INDIRECT("'"&amp;$A$1&amp;"_DATA'!R"&amp;$A51&amp;"C"&amp;BH$1,FALSE)</f>
        <v>#REF!</v>
      </c>
      <c r="BI51" s="313" t="e" cm="1">
        <f t="array" aca="1" ref="BI51" ca="1">INDIRECT("'"&amp;$A$1&amp;"_DATA'!R"&amp;$A51&amp;"C"&amp;BI$1,FALSE)</f>
        <v>#REF!</v>
      </c>
      <c r="BJ51" s="310" t="e" cm="1">
        <f t="array" aca="1" ref="BJ51" ca="1">INDIRECT("'"&amp;$A$1&amp;"_DATA'!R"&amp;$A51&amp;"C"&amp;BJ$1,FALSE)</f>
        <v>#REF!</v>
      </c>
      <c r="BK51" s="262" t="e">
        <f t="shared" ca="1" si="43"/>
        <v>#REF!</v>
      </c>
      <c r="BL51" s="310" t="e" cm="1">
        <f t="array" aca="1" ref="BL51" ca="1">INDIRECT("'"&amp;$A$1&amp;"_DATA'!R"&amp;$A51&amp;"C"&amp;BL$1,FALSE)</f>
        <v>#REF!</v>
      </c>
      <c r="BM51" s="263" t="e" cm="1">
        <f t="array" aca="1" ref="BM51" ca="1">INDIRECT("'"&amp;$A$1&amp;"_DATA'!R"&amp;$A51&amp;"C"&amp;BM$1,FALSE)</f>
        <v>#REF!</v>
      </c>
      <c r="BN51" s="302" t="e" cm="1">
        <f t="array" aca="1" ref="BN51" ca="1">INDIRECT("'"&amp;$A$1&amp;"_DATA'!R"&amp;$A51&amp;"C"&amp;BN$1,FALSE)</f>
        <v>#REF!</v>
      </c>
      <c r="BO51" s="260" t="e" cm="1">
        <f t="array" aca="1" ref="BO51" ca="1">INDIRECT("'"&amp;$A$1&amp;"_DATA'!R"&amp;$A51&amp;"C"&amp;BO$1,FALSE)</f>
        <v>#REF!</v>
      </c>
      <c r="BP51" s="313" t="e" cm="1">
        <f t="array" aca="1" ref="BP51" ca="1">INDIRECT("'"&amp;$A$1&amp;"_DATA'!R"&amp;$A51&amp;"C"&amp;BP$1,FALSE)</f>
        <v>#REF!</v>
      </c>
      <c r="BQ51" s="310" t="e" cm="1">
        <f t="array" aca="1" ref="BQ51" ca="1">INDIRECT("'"&amp;$A$1&amp;"_DATA'!R"&amp;$A51&amp;"C"&amp;BQ$1,FALSE)</f>
        <v>#REF!</v>
      </c>
      <c r="BR51" s="262" t="e">
        <f t="shared" ca="1" si="44"/>
        <v>#REF!</v>
      </c>
      <c r="BS51" s="310" t="e" cm="1">
        <f t="array" aca="1" ref="BS51" ca="1">INDIRECT("'"&amp;$A$1&amp;"_DATA'!R"&amp;$A51&amp;"C"&amp;BS$1,FALSE)</f>
        <v>#REF!</v>
      </c>
      <c r="BT51" s="269"/>
      <c r="BU51" s="332"/>
      <c r="BV51" s="345"/>
      <c r="BW51" s="302" t="e" cm="1">
        <f t="array" aca="1" ref="BW51" ca="1">INDIRECT("'"&amp;$A$1&amp;"_DATA'!R"&amp;$A51&amp;"C"&amp;BW$1,FALSE)</f>
        <v>#REF!</v>
      </c>
      <c r="BX51" s="260" t="e" cm="1">
        <f t="array" aca="1" ref="BX51" ca="1">INDIRECT("'"&amp;$A$1&amp;"_DATA'!R"&amp;$A51&amp;"C"&amp;BX$1,FALSE)</f>
        <v>#REF!</v>
      </c>
      <c r="BY51" s="313" t="e" cm="1">
        <f t="array" aca="1" ref="BY51" ca="1">INDIRECT("'"&amp;$A$1&amp;"_DATA'!R"&amp;$A51&amp;"C"&amp;BY$1,FALSE)</f>
        <v>#REF!</v>
      </c>
      <c r="BZ51" s="310" t="e" cm="1">
        <f t="array" aca="1" ref="BZ51" ca="1">INDIRECT("'"&amp;$A$1&amp;"_DATA'!R"&amp;$A51&amp;"C"&amp;BZ$1,FALSE)</f>
        <v>#REF!</v>
      </c>
      <c r="CA51" s="262" t="e">
        <f t="shared" ca="1" si="45"/>
        <v>#REF!</v>
      </c>
      <c r="CB51" s="310" t="e" cm="1">
        <f t="array" aca="1" ref="CB51" ca="1">INDIRECT("'"&amp;$A$1&amp;"_DATA'!R"&amp;$A51&amp;"C"&amp;CB$1,FALSE)</f>
        <v>#REF!</v>
      </c>
      <c r="CC51" s="263" t="e" cm="1">
        <f t="array" aca="1" ref="CC51" ca="1">INDIRECT("'"&amp;$A$1&amp;"_DATA'!R"&amp;$A51&amp;"C"&amp;CC$1,FALSE)</f>
        <v>#REF!</v>
      </c>
      <c r="CD51" s="302" t="e" cm="1">
        <f t="array" aca="1" ref="CD51" ca="1">INDIRECT("'"&amp;$A$1&amp;"_DATA'!R"&amp;$A51&amp;"C"&amp;CD$1,FALSE)</f>
        <v>#REF!</v>
      </c>
      <c r="CE51" s="260" t="e" cm="1">
        <f t="array" aca="1" ref="CE51" ca="1">INDIRECT("'"&amp;$A$1&amp;"_DATA'!R"&amp;$A51&amp;"C"&amp;CE$1,FALSE)</f>
        <v>#REF!</v>
      </c>
      <c r="CF51" s="313" t="e" cm="1">
        <f t="array" aca="1" ref="CF51" ca="1">INDIRECT("'"&amp;$A$1&amp;"_DATA'!R"&amp;$A51&amp;"C"&amp;CF$1,FALSE)</f>
        <v>#REF!</v>
      </c>
      <c r="CG51" s="310" t="e" cm="1">
        <f t="array" aca="1" ref="CG51" ca="1">INDIRECT("'"&amp;$A$1&amp;"_DATA'!R"&amp;$A51&amp;"C"&amp;CG$1,FALSE)</f>
        <v>#REF!</v>
      </c>
      <c r="CH51" s="262" t="e">
        <f t="shared" ca="1" si="46"/>
        <v>#REF!</v>
      </c>
      <c r="CI51" s="310" t="e" cm="1">
        <f t="array" aca="1" ref="CI51" ca="1">INDIRECT("'"&amp;$A$1&amp;"_DATA'!R"&amp;$A51&amp;"C"&amp;CI$1,FALSE)</f>
        <v>#REF!</v>
      </c>
      <c r="CJ51" s="263" t="e" cm="1">
        <f t="array" aca="1" ref="CJ51" ca="1">INDIRECT("'"&amp;$A$1&amp;"_DATA'!R"&amp;$A51&amp;"C"&amp;CJ$1,FALSE)</f>
        <v>#REF!</v>
      </c>
      <c r="CK51" s="302" t="e" cm="1">
        <f t="array" aca="1" ref="CK51" ca="1">INDIRECT("'"&amp;$A$1&amp;"_DATA'!R"&amp;$A51&amp;"C"&amp;CK$1,FALSE)</f>
        <v>#REF!</v>
      </c>
      <c r="CL51" s="260" t="e" cm="1">
        <f t="array" aca="1" ref="CL51" ca="1">INDIRECT("'"&amp;$A$1&amp;"_DATA'!R"&amp;$A51&amp;"C"&amp;CL$1,FALSE)</f>
        <v>#REF!</v>
      </c>
      <c r="CM51" s="313" t="e" cm="1">
        <f t="array" aca="1" ref="CM51" ca="1">INDIRECT("'"&amp;$A$1&amp;"_DATA'!R"&amp;$A51&amp;"C"&amp;CM$1,FALSE)</f>
        <v>#REF!</v>
      </c>
      <c r="CN51" s="310" t="e" cm="1">
        <f t="array" aca="1" ref="CN51" ca="1">INDIRECT("'"&amp;$A$1&amp;"_DATA'!R"&amp;$A51&amp;"C"&amp;CN$1,FALSE)</f>
        <v>#REF!</v>
      </c>
      <c r="CO51" s="262" t="e">
        <f t="shared" ca="1" si="47"/>
        <v>#REF!</v>
      </c>
      <c r="CP51" s="310" t="e" cm="1">
        <f t="array" aca="1" ref="CP51" ca="1">INDIRECT("'"&amp;$A$1&amp;"_DATA'!R"&amp;$A51&amp;"C"&amp;CP$1,FALSE)</f>
        <v>#REF!</v>
      </c>
      <c r="CQ51" s="269"/>
      <c r="CR51" s="332"/>
      <c r="CS51" s="345"/>
      <c r="CT51" s="332"/>
      <c r="CU51" s="345"/>
      <c r="CV51" s="332"/>
      <c r="CW51" s="345"/>
      <c r="CX51" s="240"/>
    </row>
    <row r="52" spans="1:102" ht="16.5" hidden="1" outlineLevel="1" x14ac:dyDescent="0.15">
      <c r="A52" s="433">
        <v>42</v>
      </c>
      <c r="B52" s="1966"/>
      <c r="C52" s="259" t="s">
        <v>38</v>
      </c>
      <c r="D52" s="302" t="e" cm="1">
        <f t="array" aca="1" ref="D52" ca="1">INDIRECT("'"&amp;$A$1&amp;"_DATA'!R"&amp;$A52&amp;"C"&amp;D$1,FALSE)</f>
        <v>#REF!</v>
      </c>
      <c r="E52" s="260" t="e" cm="1">
        <f t="array" aca="1" ref="E52" ca="1">INDIRECT("'"&amp;$A$1&amp;"_DATA'!R"&amp;$A52&amp;"C"&amp;E$1,FALSE)</f>
        <v>#REF!</v>
      </c>
      <c r="F52" s="313" t="e" cm="1">
        <f t="array" aca="1" ref="F52" ca="1">INDIRECT("'"&amp;$A$1&amp;"_DATA'!R"&amp;$A52&amp;"C"&amp;F$1,FALSE)</f>
        <v>#REF!</v>
      </c>
      <c r="G52" s="310" t="e" cm="1">
        <f t="array" aca="1" ref="G52" ca="1">INDIRECT("'"&amp;$A$1&amp;"_DATA'!R"&amp;$A52&amp;"C"&amp;G$1,FALSE)</f>
        <v>#REF!</v>
      </c>
      <c r="H52" s="262" t="e">
        <f t="shared" ca="1" si="36"/>
        <v>#REF!</v>
      </c>
      <c r="I52" s="310" t="e" cm="1">
        <f t="array" aca="1" ref="I52" ca="1">INDIRECT("'"&amp;$A$1&amp;"_DATA'!R"&amp;$A52&amp;"C"&amp;I$1,FALSE)</f>
        <v>#REF!</v>
      </c>
      <c r="J52" s="263" t="e" cm="1">
        <f t="array" aca="1" ref="J52" ca="1">INDIRECT("'"&amp;$A$1&amp;"_DATA'!R"&amp;$A52&amp;"C"&amp;J$1,FALSE)</f>
        <v>#REF!</v>
      </c>
      <c r="K52" s="302" t="e" cm="1">
        <f t="array" aca="1" ref="K52" ca="1">INDIRECT("'"&amp;$A$1&amp;"_DATA'!R"&amp;$A52&amp;"C"&amp;K$1,FALSE)</f>
        <v>#REF!</v>
      </c>
      <c r="L52" s="260" t="e" cm="1">
        <f t="array" aca="1" ref="L52" ca="1">INDIRECT("'"&amp;$A$1&amp;"_DATA'!R"&amp;$A52&amp;"C"&amp;L$1,FALSE)</f>
        <v>#REF!</v>
      </c>
      <c r="M52" s="313" t="e" cm="1">
        <f t="array" aca="1" ref="M52" ca="1">INDIRECT("'"&amp;$A$1&amp;"_DATA'!R"&amp;$A52&amp;"C"&amp;M$1,FALSE)</f>
        <v>#REF!</v>
      </c>
      <c r="N52" s="310" t="e" cm="1">
        <f t="array" aca="1" ref="N52" ca="1">INDIRECT("'"&amp;$A$1&amp;"_DATA'!R"&amp;$A52&amp;"C"&amp;N$1,FALSE)</f>
        <v>#REF!</v>
      </c>
      <c r="O52" s="262" t="e">
        <f t="shared" ca="1" si="37"/>
        <v>#REF!</v>
      </c>
      <c r="P52" s="310" t="e" cm="1">
        <f t="array" aca="1" ref="P52" ca="1">INDIRECT("'"&amp;$A$1&amp;"_DATA'!R"&amp;$A52&amp;"C"&amp;P$1,FALSE)</f>
        <v>#REF!</v>
      </c>
      <c r="Q52" s="263" t="e" cm="1">
        <f t="array" aca="1" ref="Q52" ca="1">INDIRECT("'"&amp;$A$1&amp;"_DATA'!R"&amp;$A52&amp;"C"&amp;Q$1,FALSE)</f>
        <v>#REF!</v>
      </c>
      <c r="R52" s="302" t="e" cm="1">
        <f t="array" aca="1" ref="R52" ca="1">INDIRECT("'"&amp;$A$1&amp;"_DATA'!R"&amp;$A52&amp;"C"&amp;R$1,FALSE)</f>
        <v>#REF!</v>
      </c>
      <c r="S52" s="260" t="e" cm="1">
        <f t="array" aca="1" ref="S52" ca="1">INDIRECT("'"&amp;$A$1&amp;"_DATA'!R"&amp;$A52&amp;"C"&amp;S$1,FALSE)</f>
        <v>#REF!</v>
      </c>
      <c r="T52" s="313" t="e" cm="1">
        <f t="array" aca="1" ref="T52" ca="1">INDIRECT("'"&amp;$A$1&amp;"_DATA'!R"&amp;$A52&amp;"C"&amp;T$1,FALSE)</f>
        <v>#REF!</v>
      </c>
      <c r="U52" s="310" t="e" cm="1">
        <f t="array" aca="1" ref="U52" ca="1">INDIRECT("'"&amp;$A$1&amp;"_DATA'!R"&amp;$A52&amp;"C"&amp;U$1,FALSE)</f>
        <v>#REF!</v>
      </c>
      <c r="V52" s="262" t="e">
        <f t="shared" ca="1" si="38"/>
        <v>#REF!</v>
      </c>
      <c r="W52" s="310" t="e" cm="1">
        <f t="array" aca="1" ref="W52" ca="1">INDIRECT("'"&amp;$A$1&amp;"_DATA'!R"&amp;$A52&amp;"C"&amp;W$1,FALSE)</f>
        <v>#REF!</v>
      </c>
      <c r="X52" s="269"/>
      <c r="Y52" s="1953" t="s">
        <v>148</v>
      </c>
      <c r="Z52" s="1954"/>
      <c r="AA52" s="324" t="e" cm="1">
        <f t="array" aca="1" ref="AA52" ca="1">INDIRECT("'"&amp;$A$1&amp;"_DATA'!R"&amp;$A52&amp;"C"&amp;AA$1,FALSE)</f>
        <v>#REF!</v>
      </c>
      <c r="AB52" s="260" t="e" cm="1">
        <f t="array" aca="1" ref="AB52" ca="1">INDIRECT("'"&amp;$A$1&amp;"_DATA'!R"&amp;$A52&amp;"C"&amp;AB$1,FALSE)</f>
        <v>#REF!</v>
      </c>
      <c r="AC52" s="313" t="e" cm="1">
        <f t="array" aca="1" ref="AC52" ca="1">INDIRECT("'"&amp;$A$1&amp;"_DATA'!R"&amp;$A52&amp;"C"&amp;AC$1,FALSE)</f>
        <v>#REF!</v>
      </c>
      <c r="AD52" s="310" t="e" cm="1">
        <f t="array" aca="1" ref="AD52" ca="1">INDIRECT("'"&amp;$A$1&amp;"_DATA'!R"&amp;$A52&amp;"C"&amp;AD$1,FALSE)</f>
        <v>#REF!</v>
      </c>
      <c r="AE52" s="262" t="e">
        <f t="shared" ca="1" si="39"/>
        <v>#REF!</v>
      </c>
      <c r="AF52" s="310" t="e" cm="1">
        <f t="array" aca="1" ref="AF52" ca="1">INDIRECT("'"&amp;$A$1&amp;"_DATA'!R"&amp;$A52&amp;"C"&amp;AF$1,FALSE)</f>
        <v>#REF!</v>
      </c>
      <c r="AG52" s="263" t="e" cm="1">
        <f t="array" aca="1" ref="AG52" ca="1">INDIRECT("'"&amp;$A$1&amp;"_DATA'!R"&amp;$A52&amp;"C"&amp;AG$1,FALSE)</f>
        <v>#REF!</v>
      </c>
      <c r="AH52" s="302" t="e" cm="1">
        <f t="array" aca="1" ref="AH52" ca="1">INDIRECT("'"&amp;$A$1&amp;"_DATA'!R"&amp;$A52&amp;"C"&amp;AH$1,FALSE)</f>
        <v>#REF!</v>
      </c>
      <c r="AI52" s="260" t="e" cm="1">
        <f t="array" aca="1" ref="AI52" ca="1">INDIRECT("'"&amp;$A$1&amp;"_DATA'!R"&amp;$A52&amp;"C"&amp;AI$1,FALSE)</f>
        <v>#REF!</v>
      </c>
      <c r="AJ52" s="313" t="e" cm="1">
        <f t="array" aca="1" ref="AJ52" ca="1">INDIRECT("'"&amp;$A$1&amp;"_DATA'!R"&amp;$A52&amp;"C"&amp;AJ$1,FALSE)</f>
        <v>#REF!</v>
      </c>
      <c r="AK52" s="310" t="e" cm="1">
        <f t="array" aca="1" ref="AK52" ca="1">INDIRECT("'"&amp;$A$1&amp;"_DATA'!R"&amp;$A52&amp;"C"&amp;AK$1,FALSE)</f>
        <v>#REF!</v>
      </c>
      <c r="AL52" s="262" t="e">
        <f t="shared" ca="1" si="40"/>
        <v>#REF!</v>
      </c>
      <c r="AM52" s="310" t="e" cm="1">
        <f t="array" aca="1" ref="AM52" ca="1">INDIRECT("'"&amp;$A$1&amp;"_DATA'!R"&amp;$A52&amp;"C"&amp;AM$1,FALSE)</f>
        <v>#REF!</v>
      </c>
      <c r="AN52" s="263" t="e" cm="1">
        <f t="array" aca="1" ref="AN52" ca="1">INDIRECT("'"&amp;$A$1&amp;"_DATA'!R"&amp;$A52&amp;"C"&amp;AN$1,FALSE)</f>
        <v>#REF!</v>
      </c>
      <c r="AO52" s="302" t="e" cm="1">
        <f t="array" aca="1" ref="AO52" ca="1">INDIRECT("'"&amp;$A$1&amp;"_DATA'!R"&amp;$A52&amp;"C"&amp;AO$1,FALSE)</f>
        <v>#REF!</v>
      </c>
      <c r="AP52" s="260" t="e" cm="1">
        <f t="array" aca="1" ref="AP52" ca="1">INDIRECT("'"&amp;$A$1&amp;"_DATA'!R"&amp;$A52&amp;"C"&amp;AP$1,FALSE)</f>
        <v>#REF!</v>
      </c>
      <c r="AQ52" s="313" t="e" cm="1">
        <f t="array" aca="1" ref="AQ52" ca="1">INDIRECT("'"&amp;$A$1&amp;"_DATA'!R"&amp;$A52&amp;"C"&amp;AQ$1,FALSE)</f>
        <v>#REF!</v>
      </c>
      <c r="AR52" s="310" t="e" cm="1">
        <f t="array" aca="1" ref="AR52" ca="1">INDIRECT("'"&amp;$A$1&amp;"_DATA'!R"&amp;$A52&amp;"C"&amp;AR$1,FALSE)</f>
        <v>#REF!</v>
      </c>
      <c r="AS52" s="262" t="e">
        <f t="shared" ca="1" si="41"/>
        <v>#REF!</v>
      </c>
      <c r="AT52" s="310" t="e" cm="1">
        <f t="array" aca="1" ref="AT52" ca="1">INDIRECT("'"&amp;$A$1&amp;"_DATA'!R"&amp;$A52&amp;"C"&amp;AT$1,FALSE)</f>
        <v>#REF!</v>
      </c>
      <c r="AU52" s="269"/>
      <c r="AV52" s="1953" t="s">
        <v>148</v>
      </c>
      <c r="AW52" s="1954"/>
      <c r="AX52" s="1951" t="s">
        <v>148</v>
      </c>
      <c r="AY52" s="1948"/>
      <c r="AZ52" s="302" t="e" cm="1">
        <f t="array" aca="1" ref="AZ52" ca="1">INDIRECT("'"&amp;$A$1&amp;"_DATA'!R"&amp;$A52&amp;"C"&amp;AZ$1,FALSE)</f>
        <v>#REF!</v>
      </c>
      <c r="BA52" s="260" t="e" cm="1">
        <f t="array" aca="1" ref="BA52" ca="1">INDIRECT("'"&amp;$A$1&amp;"_DATA'!R"&amp;$A52&amp;"C"&amp;BA$1,FALSE)</f>
        <v>#REF!</v>
      </c>
      <c r="BB52" s="313" t="e" cm="1">
        <f t="array" aca="1" ref="BB52" ca="1">INDIRECT("'"&amp;$A$1&amp;"_DATA'!R"&amp;$A52&amp;"C"&amp;BB$1,FALSE)</f>
        <v>#REF!</v>
      </c>
      <c r="BC52" s="310" t="e" cm="1">
        <f t="array" aca="1" ref="BC52" ca="1">INDIRECT("'"&amp;$A$1&amp;"_DATA'!R"&amp;$A52&amp;"C"&amp;BC$1,FALSE)</f>
        <v>#REF!</v>
      </c>
      <c r="BD52" s="262" t="e">
        <f t="shared" ca="1" si="42"/>
        <v>#REF!</v>
      </c>
      <c r="BE52" s="310" t="e" cm="1">
        <f t="array" aca="1" ref="BE52" ca="1">INDIRECT("'"&amp;$A$1&amp;"_DATA'!R"&amp;$A52&amp;"C"&amp;BE$1,FALSE)</f>
        <v>#REF!</v>
      </c>
      <c r="BF52" s="263" t="e" cm="1">
        <f t="array" aca="1" ref="BF52" ca="1">INDIRECT("'"&amp;$A$1&amp;"_DATA'!R"&amp;$A52&amp;"C"&amp;BF$1,FALSE)</f>
        <v>#REF!</v>
      </c>
      <c r="BG52" s="302" t="e" cm="1">
        <f t="array" aca="1" ref="BG52" ca="1">INDIRECT("'"&amp;$A$1&amp;"_DATA'!R"&amp;$A52&amp;"C"&amp;BG$1,FALSE)</f>
        <v>#REF!</v>
      </c>
      <c r="BH52" s="260" t="e" cm="1">
        <f t="array" aca="1" ref="BH52" ca="1">INDIRECT("'"&amp;$A$1&amp;"_DATA'!R"&amp;$A52&amp;"C"&amp;BH$1,FALSE)</f>
        <v>#REF!</v>
      </c>
      <c r="BI52" s="313" t="e" cm="1">
        <f t="array" aca="1" ref="BI52" ca="1">INDIRECT("'"&amp;$A$1&amp;"_DATA'!R"&amp;$A52&amp;"C"&amp;BI$1,FALSE)</f>
        <v>#REF!</v>
      </c>
      <c r="BJ52" s="310" t="e" cm="1">
        <f t="array" aca="1" ref="BJ52" ca="1">INDIRECT("'"&amp;$A$1&amp;"_DATA'!R"&amp;$A52&amp;"C"&amp;BJ$1,FALSE)</f>
        <v>#REF!</v>
      </c>
      <c r="BK52" s="262" t="e">
        <f t="shared" ca="1" si="43"/>
        <v>#REF!</v>
      </c>
      <c r="BL52" s="310" t="e" cm="1">
        <f t="array" aca="1" ref="BL52" ca="1">INDIRECT("'"&amp;$A$1&amp;"_DATA'!R"&amp;$A52&amp;"C"&amp;BL$1,FALSE)</f>
        <v>#REF!</v>
      </c>
      <c r="BM52" s="263" t="e" cm="1">
        <f t="array" aca="1" ref="BM52" ca="1">INDIRECT("'"&amp;$A$1&amp;"_DATA'!R"&amp;$A52&amp;"C"&amp;BM$1,FALSE)</f>
        <v>#REF!</v>
      </c>
      <c r="BN52" s="302" t="e" cm="1">
        <f t="array" aca="1" ref="BN52" ca="1">INDIRECT("'"&amp;$A$1&amp;"_DATA'!R"&amp;$A52&amp;"C"&amp;BN$1,FALSE)</f>
        <v>#REF!</v>
      </c>
      <c r="BO52" s="260" t="e" cm="1">
        <f t="array" aca="1" ref="BO52" ca="1">INDIRECT("'"&amp;$A$1&amp;"_DATA'!R"&amp;$A52&amp;"C"&amp;BO$1,FALSE)</f>
        <v>#REF!</v>
      </c>
      <c r="BP52" s="313" t="e" cm="1">
        <f t="array" aca="1" ref="BP52" ca="1">INDIRECT("'"&amp;$A$1&amp;"_DATA'!R"&amp;$A52&amp;"C"&amp;BP$1,FALSE)</f>
        <v>#REF!</v>
      </c>
      <c r="BQ52" s="310" t="e" cm="1">
        <f t="array" aca="1" ref="BQ52" ca="1">INDIRECT("'"&amp;$A$1&amp;"_DATA'!R"&amp;$A52&amp;"C"&amp;BQ$1,FALSE)</f>
        <v>#REF!</v>
      </c>
      <c r="BR52" s="262" t="e">
        <f t="shared" ca="1" si="44"/>
        <v>#REF!</v>
      </c>
      <c r="BS52" s="310" t="e" cm="1">
        <f t="array" aca="1" ref="BS52" ca="1">INDIRECT("'"&amp;$A$1&amp;"_DATA'!R"&amp;$A52&amp;"C"&amp;BS$1,FALSE)</f>
        <v>#REF!</v>
      </c>
      <c r="BT52" s="269"/>
      <c r="BU52" s="1953" t="s">
        <v>148</v>
      </c>
      <c r="BV52" s="1954"/>
      <c r="BW52" s="302" t="e" cm="1">
        <f t="array" aca="1" ref="BW52" ca="1">INDIRECT("'"&amp;$A$1&amp;"_DATA'!R"&amp;$A52&amp;"C"&amp;BW$1,FALSE)</f>
        <v>#REF!</v>
      </c>
      <c r="BX52" s="260" t="e" cm="1">
        <f t="array" aca="1" ref="BX52" ca="1">INDIRECT("'"&amp;$A$1&amp;"_DATA'!R"&amp;$A52&amp;"C"&amp;BX$1,FALSE)</f>
        <v>#REF!</v>
      </c>
      <c r="BY52" s="313" t="e" cm="1">
        <f t="array" aca="1" ref="BY52" ca="1">INDIRECT("'"&amp;$A$1&amp;"_DATA'!R"&amp;$A52&amp;"C"&amp;BY$1,FALSE)</f>
        <v>#REF!</v>
      </c>
      <c r="BZ52" s="310" t="e" cm="1">
        <f t="array" aca="1" ref="BZ52" ca="1">INDIRECT("'"&amp;$A$1&amp;"_DATA'!R"&amp;$A52&amp;"C"&amp;BZ$1,FALSE)</f>
        <v>#REF!</v>
      </c>
      <c r="CA52" s="262" t="e">
        <f t="shared" ca="1" si="45"/>
        <v>#REF!</v>
      </c>
      <c r="CB52" s="310" t="e" cm="1">
        <f t="array" aca="1" ref="CB52" ca="1">INDIRECT("'"&amp;$A$1&amp;"_DATA'!R"&amp;$A52&amp;"C"&amp;CB$1,FALSE)</f>
        <v>#REF!</v>
      </c>
      <c r="CC52" s="263" t="e" cm="1">
        <f t="array" aca="1" ref="CC52" ca="1">INDIRECT("'"&amp;$A$1&amp;"_DATA'!R"&amp;$A52&amp;"C"&amp;CC$1,FALSE)</f>
        <v>#REF!</v>
      </c>
      <c r="CD52" s="302" t="e" cm="1">
        <f t="array" aca="1" ref="CD52" ca="1">INDIRECT("'"&amp;$A$1&amp;"_DATA'!R"&amp;$A52&amp;"C"&amp;CD$1,FALSE)</f>
        <v>#REF!</v>
      </c>
      <c r="CE52" s="260" t="e" cm="1">
        <f t="array" aca="1" ref="CE52" ca="1">INDIRECT("'"&amp;$A$1&amp;"_DATA'!R"&amp;$A52&amp;"C"&amp;CE$1,FALSE)</f>
        <v>#REF!</v>
      </c>
      <c r="CF52" s="313" t="e" cm="1">
        <f t="array" aca="1" ref="CF52" ca="1">INDIRECT("'"&amp;$A$1&amp;"_DATA'!R"&amp;$A52&amp;"C"&amp;CF$1,FALSE)</f>
        <v>#REF!</v>
      </c>
      <c r="CG52" s="310" t="e" cm="1">
        <f t="array" aca="1" ref="CG52" ca="1">INDIRECT("'"&amp;$A$1&amp;"_DATA'!R"&amp;$A52&amp;"C"&amp;CG$1,FALSE)</f>
        <v>#REF!</v>
      </c>
      <c r="CH52" s="262" t="e">
        <f t="shared" ca="1" si="46"/>
        <v>#REF!</v>
      </c>
      <c r="CI52" s="310" t="e" cm="1">
        <f t="array" aca="1" ref="CI52" ca="1">INDIRECT("'"&amp;$A$1&amp;"_DATA'!R"&amp;$A52&amp;"C"&amp;CI$1,FALSE)</f>
        <v>#REF!</v>
      </c>
      <c r="CJ52" s="263" t="e" cm="1">
        <f t="array" aca="1" ref="CJ52" ca="1">INDIRECT("'"&amp;$A$1&amp;"_DATA'!R"&amp;$A52&amp;"C"&amp;CJ$1,FALSE)</f>
        <v>#REF!</v>
      </c>
      <c r="CK52" s="302" t="e" cm="1">
        <f t="array" aca="1" ref="CK52" ca="1">INDIRECT("'"&amp;$A$1&amp;"_DATA'!R"&amp;$A52&amp;"C"&amp;CK$1,FALSE)</f>
        <v>#REF!</v>
      </c>
      <c r="CL52" s="260" t="e" cm="1">
        <f t="array" aca="1" ref="CL52" ca="1">INDIRECT("'"&amp;$A$1&amp;"_DATA'!R"&amp;$A52&amp;"C"&amp;CL$1,FALSE)</f>
        <v>#REF!</v>
      </c>
      <c r="CM52" s="313" t="e" cm="1">
        <f t="array" aca="1" ref="CM52" ca="1">INDIRECT("'"&amp;$A$1&amp;"_DATA'!R"&amp;$A52&amp;"C"&amp;CM$1,FALSE)</f>
        <v>#REF!</v>
      </c>
      <c r="CN52" s="310" t="e" cm="1">
        <f t="array" aca="1" ref="CN52" ca="1">INDIRECT("'"&amp;$A$1&amp;"_DATA'!R"&amp;$A52&amp;"C"&amp;CN$1,FALSE)</f>
        <v>#REF!</v>
      </c>
      <c r="CO52" s="262" t="e">
        <f t="shared" ca="1" si="47"/>
        <v>#REF!</v>
      </c>
      <c r="CP52" s="310" t="e" cm="1">
        <f t="array" aca="1" ref="CP52" ca="1">INDIRECT("'"&amp;$A$1&amp;"_DATA'!R"&amp;$A52&amp;"C"&amp;CP$1,FALSE)</f>
        <v>#REF!</v>
      </c>
      <c r="CQ52" s="269"/>
      <c r="CR52" s="1953" t="s">
        <v>148</v>
      </c>
      <c r="CS52" s="1954"/>
      <c r="CT52" s="1951" t="s">
        <v>148</v>
      </c>
      <c r="CU52" s="1948"/>
      <c r="CV52" s="1945" t="s">
        <v>148</v>
      </c>
      <c r="CW52" s="1946"/>
      <c r="CX52" s="240"/>
    </row>
    <row r="53" spans="1:102" ht="16.5" hidden="1" outlineLevel="1" x14ac:dyDescent="0.15">
      <c r="A53" s="433">
        <v>43</v>
      </c>
      <c r="B53" s="1966"/>
      <c r="C53" s="259" t="s">
        <v>39</v>
      </c>
      <c r="D53" s="304" t="e" cm="1">
        <f t="array" aca="1" ref="D53" ca="1">INDIRECT("'"&amp;$A$1&amp;"_DATA'!R"&amp;$A53&amp;"C"&amp;D$1,FALSE)</f>
        <v>#REF!</v>
      </c>
      <c r="E53" s="316" t="e" cm="1">
        <f t="array" aca="1" ref="E53" ca="1">INDIRECT("'"&amp;$A$1&amp;"_DATA'!R"&amp;$A53&amp;"C"&amp;E$1,FALSE)</f>
        <v>#REF!</v>
      </c>
      <c r="F53" s="314" t="e" cm="1">
        <f t="array" aca="1" ref="F53" ca="1">INDIRECT("'"&amp;$A$1&amp;"_DATA'!R"&amp;$A53&amp;"C"&amp;F$1,FALSE)</f>
        <v>#REF!</v>
      </c>
      <c r="G53" s="311" t="e" cm="1">
        <f t="array" aca="1" ref="G53" ca="1">INDIRECT("'"&amp;$A$1&amp;"_DATA'!R"&amp;$A53&amp;"C"&amp;G$1,FALSE)</f>
        <v>#REF!</v>
      </c>
      <c r="H53" s="262" t="e">
        <f t="shared" ca="1" si="36"/>
        <v>#REF!</v>
      </c>
      <c r="I53" s="310" t="e" cm="1">
        <f t="array" aca="1" ref="I53" ca="1">INDIRECT("'"&amp;$A$1&amp;"_DATA'!R"&amp;$A53&amp;"C"&amp;I$1,FALSE)</f>
        <v>#REF!</v>
      </c>
      <c r="J53" s="317" t="e" cm="1">
        <f t="array" aca="1" ref="J53" ca="1">INDIRECT("'"&amp;$A$1&amp;"_DATA'!R"&amp;$A53&amp;"C"&amp;J$1,FALSE)</f>
        <v>#REF!</v>
      </c>
      <c r="K53" s="304" t="e" cm="1">
        <f t="array" aca="1" ref="K53" ca="1">INDIRECT("'"&amp;$A$1&amp;"_DATA'!R"&amp;$A53&amp;"C"&amp;K$1,FALSE)</f>
        <v>#REF!</v>
      </c>
      <c r="L53" s="316" t="e" cm="1">
        <f t="array" aca="1" ref="L53" ca="1">INDIRECT("'"&amp;$A$1&amp;"_DATA'!R"&amp;$A53&amp;"C"&amp;L$1,FALSE)</f>
        <v>#REF!</v>
      </c>
      <c r="M53" s="314" t="e" cm="1">
        <f t="array" aca="1" ref="M53" ca="1">INDIRECT("'"&amp;$A$1&amp;"_DATA'!R"&amp;$A53&amp;"C"&amp;M$1,FALSE)</f>
        <v>#REF!</v>
      </c>
      <c r="N53" s="311" t="e" cm="1">
        <f t="array" aca="1" ref="N53" ca="1">INDIRECT("'"&amp;$A$1&amp;"_DATA'!R"&amp;$A53&amp;"C"&amp;N$1,FALSE)</f>
        <v>#REF!</v>
      </c>
      <c r="O53" s="262" t="e">
        <f t="shared" ca="1" si="37"/>
        <v>#REF!</v>
      </c>
      <c r="P53" s="310" t="e" cm="1">
        <f t="array" aca="1" ref="P53" ca="1">INDIRECT("'"&amp;$A$1&amp;"_DATA'!R"&amp;$A53&amp;"C"&amp;P$1,FALSE)</f>
        <v>#REF!</v>
      </c>
      <c r="Q53" s="317" t="e" cm="1">
        <f t="array" aca="1" ref="Q53" ca="1">INDIRECT("'"&amp;$A$1&amp;"_DATA'!R"&amp;$A53&amp;"C"&amp;Q$1,FALSE)</f>
        <v>#REF!</v>
      </c>
      <c r="R53" s="304" t="e" cm="1">
        <f t="array" aca="1" ref="R53" ca="1">INDIRECT("'"&amp;$A$1&amp;"_DATA'!R"&amp;$A53&amp;"C"&amp;R$1,FALSE)</f>
        <v>#REF!</v>
      </c>
      <c r="S53" s="316" t="e" cm="1">
        <f t="array" aca="1" ref="S53" ca="1">INDIRECT("'"&amp;$A$1&amp;"_DATA'!R"&amp;$A53&amp;"C"&amp;S$1,FALSE)</f>
        <v>#REF!</v>
      </c>
      <c r="T53" s="314" t="e" cm="1">
        <f t="array" aca="1" ref="T53" ca="1">INDIRECT("'"&amp;$A$1&amp;"_DATA'!R"&amp;$A53&amp;"C"&amp;T$1,FALSE)</f>
        <v>#REF!</v>
      </c>
      <c r="U53" s="311" t="e" cm="1">
        <f t="array" aca="1" ref="U53" ca="1">INDIRECT("'"&amp;$A$1&amp;"_DATA'!R"&amp;$A53&amp;"C"&amp;U$1,FALSE)</f>
        <v>#REF!</v>
      </c>
      <c r="V53" s="262" t="e">
        <f t="shared" ca="1" si="38"/>
        <v>#REF!</v>
      </c>
      <c r="W53" s="310" t="e" cm="1">
        <f t="array" aca="1" ref="W53" ca="1">INDIRECT("'"&amp;$A$1&amp;"_DATA'!R"&amp;$A53&amp;"C"&amp;W$1,FALSE)</f>
        <v>#REF!</v>
      </c>
      <c r="X53" s="269"/>
      <c r="Y53" s="321" t="s">
        <v>145</v>
      </c>
      <c r="Z53" s="342">
        <f ca="1">SUMIF(D$26:X$26,Y52,D58:X58)</f>
        <v>30</v>
      </c>
      <c r="AA53" s="325" t="e" cm="1">
        <f t="array" aca="1" ref="AA53" ca="1">INDIRECT("'"&amp;$A$1&amp;"_DATA'!R"&amp;$A53&amp;"C"&amp;AA$1,FALSE)</f>
        <v>#REF!</v>
      </c>
      <c r="AB53" s="316" t="e" cm="1">
        <f t="array" aca="1" ref="AB53" ca="1">INDIRECT("'"&amp;$A$1&amp;"_DATA'!R"&amp;$A53&amp;"C"&amp;AB$1,FALSE)</f>
        <v>#REF!</v>
      </c>
      <c r="AC53" s="314" t="e" cm="1">
        <f t="array" aca="1" ref="AC53" ca="1">INDIRECT("'"&amp;$A$1&amp;"_DATA'!R"&amp;$A53&amp;"C"&amp;AC$1,FALSE)</f>
        <v>#REF!</v>
      </c>
      <c r="AD53" s="311" t="e" cm="1">
        <f t="array" aca="1" ref="AD53" ca="1">INDIRECT("'"&amp;$A$1&amp;"_DATA'!R"&amp;$A53&amp;"C"&amp;AD$1,FALSE)</f>
        <v>#REF!</v>
      </c>
      <c r="AE53" s="262" t="e">
        <f t="shared" ca="1" si="39"/>
        <v>#REF!</v>
      </c>
      <c r="AF53" s="310" t="e" cm="1">
        <f t="array" aca="1" ref="AF53" ca="1">INDIRECT("'"&amp;$A$1&amp;"_DATA'!R"&amp;$A53&amp;"C"&amp;AF$1,FALSE)</f>
        <v>#REF!</v>
      </c>
      <c r="AG53" s="317" t="e" cm="1">
        <f t="array" aca="1" ref="AG53" ca="1">INDIRECT("'"&amp;$A$1&amp;"_DATA'!R"&amp;$A53&amp;"C"&amp;AG$1,FALSE)</f>
        <v>#REF!</v>
      </c>
      <c r="AH53" s="304" t="e" cm="1">
        <f t="array" aca="1" ref="AH53" ca="1">INDIRECT("'"&amp;$A$1&amp;"_DATA'!R"&amp;$A53&amp;"C"&amp;AH$1,FALSE)</f>
        <v>#REF!</v>
      </c>
      <c r="AI53" s="316" t="e" cm="1">
        <f t="array" aca="1" ref="AI53" ca="1">INDIRECT("'"&amp;$A$1&amp;"_DATA'!R"&amp;$A53&amp;"C"&amp;AI$1,FALSE)</f>
        <v>#REF!</v>
      </c>
      <c r="AJ53" s="314" t="e" cm="1">
        <f t="array" aca="1" ref="AJ53" ca="1">INDIRECT("'"&amp;$A$1&amp;"_DATA'!R"&amp;$A53&amp;"C"&amp;AJ$1,FALSE)</f>
        <v>#REF!</v>
      </c>
      <c r="AK53" s="311" t="e" cm="1">
        <f t="array" aca="1" ref="AK53" ca="1">INDIRECT("'"&amp;$A$1&amp;"_DATA'!R"&amp;$A53&amp;"C"&amp;AK$1,FALSE)</f>
        <v>#REF!</v>
      </c>
      <c r="AL53" s="262" t="e">
        <f t="shared" ca="1" si="40"/>
        <v>#REF!</v>
      </c>
      <c r="AM53" s="310" t="e" cm="1">
        <f t="array" aca="1" ref="AM53" ca="1">INDIRECT("'"&amp;$A$1&amp;"_DATA'!R"&amp;$A53&amp;"C"&amp;AM$1,FALSE)</f>
        <v>#REF!</v>
      </c>
      <c r="AN53" s="317" t="e" cm="1">
        <f t="array" aca="1" ref="AN53" ca="1">INDIRECT("'"&amp;$A$1&amp;"_DATA'!R"&amp;$A53&amp;"C"&amp;AN$1,FALSE)</f>
        <v>#REF!</v>
      </c>
      <c r="AO53" s="304" t="e" cm="1">
        <f t="array" aca="1" ref="AO53" ca="1">INDIRECT("'"&amp;$A$1&amp;"_DATA'!R"&amp;$A53&amp;"C"&amp;AO$1,FALSE)</f>
        <v>#REF!</v>
      </c>
      <c r="AP53" s="316" t="e" cm="1">
        <f t="array" aca="1" ref="AP53" ca="1">INDIRECT("'"&amp;$A$1&amp;"_DATA'!R"&amp;$A53&amp;"C"&amp;AP$1,FALSE)</f>
        <v>#REF!</v>
      </c>
      <c r="AQ53" s="314" t="e" cm="1">
        <f t="array" aca="1" ref="AQ53" ca="1">INDIRECT("'"&amp;$A$1&amp;"_DATA'!R"&amp;$A53&amp;"C"&amp;AQ$1,FALSE)</f>
        <v>#REF!</v>
      </c>
      <c r="AR53" s="311" t="e" cm="1">
        <f t="array" aca="1" ref="AR53" ca="1">INDIRECT("'"&amp;$A$1&amp;"_DATA'!R"&amp;$A53&amp;"C"&amp;AR$1,FALSE)</f>
        <v>#REF!</v>
      </c>
      <c r="AS53" s="262" t="e">
        <f t="shared" ca="1" si="41"/>
        <v>#REF!</v>
      </c>
      <c r="AT53" s="310" t="e" cm="1">
        <f t="array" aca="1" ref="AT53" ca="1">INDIRECT("'"&amp;$A$1&amp;"_DATA'!R"&amp;$A53&amp;"C"&amp;AT$1,FALSE)</f>
        <v>#REF!</v>
      </c>
      <c r="AU53" s="269"/>
      <c r="AV53" s="321" t="s">
        <v>145</v>
      </c>
      <c r="AW53" s="342">
        <f ca="1">SUMIF(AA$26:AU$26,AV52,AA58:AU58)</f>
        <v>30</v>
      </c>
      <c r="AX53" s="321" t="s">
        <v>145</v>
      </c>
      <c r="AY53" s="342">
        <f ca="1">Z53+AW53</f>
        <v>60</v>
      </c>
      <c r="AZ53" s="304" t="e" cm="1">
        <f t="array" aca="1" ref="AZ53" ca="1">INDIRECT("'"&amp;$A$1&amp;"_DATA'!R"&amp;$A53&amp;"C"&amp;AZ$1,FALSE)</f>
        <v>#REF!</v>
      </c>
      <c r="BA53" s="316" t="e" cm="1">
        <f t="array" aca="1" ref="BA53" ca="1">INDIRECT("'"&amp;$A$1&amp;"_DATA'!R"&amp;$A53&amp;"C"&amp;BA$1,FALSE)</f>
        <v>#REF!</v>
      </c>
      <c r="BB53" s="314" t="e" cm="1">
        <f t="array" aca="1" ref="BB53" ca="1">INDIRECT("'"&amp;$A$1&amp;"_DATA'!R"&amp;$A53&amp;"C"&amp;BB$1,FALSE)</f>
        <v>#REF!</v>
      </c>
      <c r="BC53" s="311" t="e" cm="1">
        <f t="array" aca="1" ref="BC53" ca="1">INDIRECT("'"&amp;$A$1&amp;"_DATA'!R"&amp;$A53&amp;"C"&amp;BC$1,FALSE)</f>
        <v>#REF!</v>
      </c>
      <c r="BD53" s="262" t="e">
        <f t="shared" ca="1" si="42"/>
        <v>#REF!</v>
      </c>
      <c r="BE53" s="310" t="e" cm="1">
        <f t="array" aca="1" ref="BE53" ca="1">INDIRECT("'"&amp;$A$1&amp;"_DATA'!R"&amp;$A53&amp;"C"&amp;BE$1,FALSE)</f>
        <v>#REF!</v>
      </c>
      <c r="BF53" s="317" t="e" cm="1">
        <f t="array" aca="1" ref="BF53" ca="1">INDIRECT("'"&amp;$A$1&amp;"_DATA'!R"&amp;$A53&amp;"C"&amp;BF$1,FALSE)</f>
        <v>#REF!</v>
      </c>
      <c r="BG53" s="304" t="e" cm="1">
        <f t="array" aca="1" ref="BG53" ca="1">INDIRECT("'"&amp;$A$1&amp;"_DATA'!R"&amp;$A53&amp;"C"&amp;BG$1,FALSE)</f>
        <v>#REF!</v>
      </c>
      <c r="BH53" s="316" t="e" cm="1">
        <f t="array" aca="1" ref="BH53" ca="1">INDIRECT("'"&amp;$A$1&amp;"_DATA'!R"&amp;$A53&amp;"C"&amp;BH$1,FALSE)</f>
        <v>#REF!</v>
      </c>
      <c r="BI53" s="314" t="e" cm="1">
        <f t="array" aca="1" ref="BI53" ca="1">INDIRECT("'"&amp;$A$1&amp;"_DATA'!R"&amp;$A53&amp;"C"&amp;BI$1,FALSE)</f>
        <v>#REF!</v>
      </c>
      <c r="BJ53" s="311" t="e" cm="1">
        <f t="array" aca="1" ref="BJ53" ca="1">INDIRECT("'"&amp;$A$1&amp;"_DATA'!R"&amp;$A53&amp;"C"&amp;BJ$1,FALSE)</f>
        <v>#REF!</v>
      </c>
      <c r="BK53" s="262" t="e">
        <f t="shared" ca="1" si="43"/>
        <v>#REF!</v>
      </c>
      <c r="BL53" s="310" t="e" cm="1">
        <f t="array" aca="1" ref="BL53" ca="1">INDIRECT("'"&amp;$A$1&amp;"_DATA'!R"&amp;$A53&amp;"C"&amp;BL$1,FALSE)</f>
        <v>#REF!</v>
      </c>
      <c r="BM53" s="317" t="e" cm="1">
        <f t="array" aca="1" ref="BM53" ca="1">INDIRECT("'"&amp;$A$1&amp;"_DATA'!R"&amp;$A53&amp;"C"&amp;BM$1,FALSE)</f>
        <v>#REF!</v>
      </c>
      <c r="BN53" s="304" t="e" cm="1">
        <f t="array" aca="1" ref="BN53" ca="1">INDIRECT("'"&amp;$A$1&amp;"_DATA'!R"&amp;$A53&amp;"C"&amp;BN$1,FALSE)</f>
        <v>#REF!</v>
      </c>
      <c r="BO53" s="316" t="e" cm="1">
        <f t="array" aca="1" ref="BO53" ca="1">INDIRECT("'"&amp;$A$1&amp;"_DATA'!R"&amp;$A53&amp;"C"&amp;BO$1,FALSE)</f>
        <v>#REF!</v>
      </c>
      <c r="BP53" s="314" t="e" cm="1">
        <f t="array" aca="1" ref="BP53" ca="1">INDIRECT("'"&amp;$A$1&amp;"_DATA'!R"&amp;$A53&amp;"C"&amp;BP$1,FALSE)</f>
        <v>#REF!</v>
      </c>
      <c r="BQ53" s="311" t="e" cm="1">
        <f t="array" aca="1" ref="BQ53" ca="1">INDIRECT("'"&amp;$A$1&amp;"_DATA'!R"&amp;$A53&amp;"C"&amp;BQ$1,FALSE)</f>
        <v>#REF!</v>
      </c>
      <c r="BR53" s="262" t="e">
        <f t="shared" ca="1" si="44"/>
        <v>#REF!</v>
      </c>
      <c r="BS53" s="310" t="e" cm="1">
        <f t="array" aca="1" ref="BS53" ca="1">INDIRECT("'"&amp;$A$1&amp;"_DATA'!R"&amp;$A53&amp;"C"&amp;BS$1,FALSE)</f>
        <v>#REF!</v>
      </c>
      <c r="BT53" s="269"/>
      <c r="BU53" s="321" t="s">
        <v>145</v>
      </c>
      <c r="BV53" s="342">
        <f ca="1">SUMIF(AZ$26:BT$26,BU52,AZ58:BT58)</f>
        <v>30</v>
      </c>
      <c r="BW53" s="304" t="e" cm="1">
        <f t="array" aca="1" ref="BW53" ca="1">INDIRECT("'"&amp;$A$1&amp;"_DATA'!R"&amp;$A53&amp;"C"&amp;BW$1,FALSE)</f>
        <v>#REF!</v>
      </c>
      <c r="BX53" s="316" t="e" cm="1">
        <f t="array" aca="1" ref="BX53" ca="1">INDIRECT("'"&amp;$A$1&amp;"_DATA'!R"&amp;$A53&amp;"C"&amp;BX$1,FALSE)</f>
        <v>#REF!</v>
      </c>
      <c r="BY53" s="314" t="e" cm="1">
        <f t="array" aca="1" ref="BY53" ca="1">INDIRECT("'"&amp;$A$1&amp;"_DATA'!R"&amp;$A53&amp;"C"&amp;BY$1,FALSE)</f>
        <v>#REF!</v>
      </c>
      <c r="BZ53" s="311" t="e" cm="1">
        <f t="array" aca="1" ref="BZ53" ca="1">INDIRECT("'"&amp;$A$1&amp;"_DATA'!R"&amp;$A53&amp;"C"&amp;BZ$1,FALSE)</f>
        <v>#REF!</v>
      </c>
      <c r="CA53" s="262" t="e">
        <f t="shared" ca="1" si="45"/>
        <v>#REF!</v>
      </c>
      <c r="CB53" s="310" t="e" cm="1">
        <f t="array" aca="1" ref="CB53" ca="1">INDIRECT("'"&amp;$A$1&amp;"_DATA'!R"&amp;$A53&amp;"C"&amp;CB$1,FALSE)</f>
        <v>#REF!</v>
      </c>
      <c r="CC53" s="317" t="e" cm="1">
        <f t="array" aca="1" ref="CC53" ca="1">INDIRECT("'"&amp;$A$1&amp;"_DATA'!R"&amp;$A53&amp;"C"&amp;CC$1,FALSE)</f>
        <v>#REF!</v>
      </c>
      <c r="CD53" s="304" t="e" cm="1">
        <f t="array" aca="1" ref="CD53" ca="1">INDIRECT("'"&amp;$A$1&amp;"_DATA'!R"&amp;$A53&amp;"C"&amp;CD$1,FALSE)</f>
        <v>#REF!</v>
      </c>
      <c r="CE53" s="316" t="e" cm="1">
        <f t="array" aca="1" ref="CE53" ca="1">INDIRECT("'"&amp;$A$1&amp;"_DATA'!R"&amp;$A53&amp;"C"&amp;CE$1,FALSE)</f>
        <v>#REF!</v>
      </c>
      <c r="CF53" s="314" t="e" cm="1">
        <f t="array" aca="1" ref="CF53" ca="1">INDIRECT("'"&amp;$A$1&amp;"_DATA'!R"&amp;$A53&amp;"C"&amp;CF$1,FALSE)</f>
        <v>#REF!</v>
      </c>
      <c r="CG53" s="311" t="e" cm="1">
        <f t="array" aca="1" ref="CG53" ca="1">INDIRECT("'"&amp;$A$1&amp;"_DATA'!R"&amp;$A53&amp;"C"&amp;CG$1,FALSE)</f>
        <v>#REF!</v>
      </c>
      <c r="CH53" s="262" t="e">
        <f t="shared" ca="1" si="46"/>
        <v>#REF!</v>
      </c>
      <c r="CI53" s="310" t="e" cm="1">
        <f t="array" aca="1" ref="CI53" ca="1">INDIRECT("'"&amp;$A$1&amp;"_DATA'!R"&amp;$A53&amp;"C"&amp;CI$1,FALSE)</f>
        <v>#REF!</v>
      </c>
      <c r="CJ53" s="317" t="e" cm="1">
        <f t="array" aca="1" ref="CJ53" ca="1">INDIRECT("'"&amp;$A$1&amp;"_DATA'!R"&amp;$A53&amp;"C"&amp;CJ$1,FALSE)</f>
        <v>#REF!</v>
      </c>
      <c r="CK53" s="304" t="e" cm="1">
        <f t="array" aca="1" ref="CK53" ca="1">INDIRECT("'"&amp;$A$1&amp;"_DATA'!R"&amp;$A53&amp;"C"&amp;CK$1,FALSE)</f>
        <v>#REF!</v>
      </c>
      <c r="CL53" s="316" t="e" cm="1">
        <f t="array" aca="1" ref="CL53" ca="1">INDIRECT("'"&amp;$A$1&amp;"_DATA'!R"&amp;$A53&amp;"C"&amp;CL$1,FALSE)</f>
        <v>#REF!</v>
      </c>
      <c r="CM53" s="314" t="e" cm="1">
        <f t="array" aca="1" ref="CM53" ca="1">INDIRECT("'"&amp;$A$1&amp;"_DATA'!R"&amp;$A53&amp;"C"&amp;CM$1,FALSE)</f>
        <v>#REF!</v>
      </c>
      <c r="CN53" s="311" t="e" cm="1">
        <f t="array" aca="1" ref="CN53" ca="1">INDIRECT("'"&amp;$A$1&amp;"_DATA'!R"&amp;$A53&amp;"C"&amp;CN$1,FALSE)</f>
        <v>#REF!</v>
      </c>
      <c r="CO53" s="262" t="e">
        <f t="shared" ca="1" si="47"/>
        <v>#REF!</v>
      </c>
      <c r="CP53" s="310" t="e" cm="1">
        <f t="array" aca="1" ref="CP53" ca="1">INDIRECT("'"&amp;$A$1&amp;"_DATA'!R"&amp;$A53&amp;"C"&amp;CP$1,FALSE)</f>
        <v>#REF!</v>
      </c>
      <c r="CQ53" s="269"/>
      <c r="CR53" s="321" t="s">
        <v>145</v>
      </c>
      <c r="CS53" s="342">
        <f ca="1">SUMIF(BW$26:CQ$26,CR52,BW58:CQ58)</f>
        <v>30</v>
      </c>
      <c r="CT53" s="321" t="s">
        <v>145</v>
      </c>
      <c r="CU53" s="342">
        <f ca="1">BV53+CS53</f>
        <v>60</v>
      </c>
      <c r="CV53" s="321" t="s">
        <v>145</v>
      </c>
      <c r="CW53" s="342">
        <f ca="1">AY53+CU53</f>
        <v>120</v>
      </c>
      <c r="CX53" s="240"/>
    </row>
    <row r="54" spans="1:102" ht="16.5" hidden="1" outlineLevel="1" x14ac:dyDescent="0.15">
      <c r="A54" s="433">
        <v>44</v>
      </c>
      <c r="B54" s="1966"/>
      <c r="C54" s="259" t="s">
        <v>40</v>
      </c>
      <c r="D54" s="304" t="e" cm="1">
        <f t="array" aca="1" ref="D54" ca="1">INDIRECT("'"&amp;$A$1&amp;"_DATA'!R"&amp;$A54&amp;"C"&amp;D$1,FALSE)</f>
        <v>#REF!</v>
      </c>
      <c r="E54" s="316" t="e" cm="1">
        <f t="array" aca="1" ref="E54" ca="1">INDIRECT("'"&amp;$A$1&amp;"_DATA'!R"&amp;$A54&amp;"C"&amp;E$1,FALSE)</f>
        <v>#REF!</v>
      </c>
      <c r="F54" s="314" t="e" cm="1">
        <f t="array" aca="1" ref="F54" ca="1">INDIRECT("'"&amp;$A$1&amp;"_DATA'!R"&amp;$A54&amp;"C"&amp;F$1,FALSE)</f>
        <v>#REF!</v>
      </c>
      <c r="G54" s="311" t="e" cm="1">
        <f t="array" aca="1" ref="G54" ca="1">INDIRECT("'"&amp;$A$1&amp;"_DATA'!R"&amp;$A54&amp;"C"&amp;G$1,FALSE)</f>
        <v>#REF!</v>
      </c>
      <c r="H54" s="262" t="e">
        <f t="shared" ca="1" si="36"/>
        <v>#REF!</v>
      </c>
      <c r="I54" s="310" t="e" cm="1">
        <f t="array" aca="1" ref="I54" ca="1">INDIRECT("'"&amp;$A$1&amp;"_DATA'!R"&amp;$A54&amp;"C"&amp;I$1,FALSE)</f>
        <v>#REF!</v>
      </c>
      <c r="J54" s="317" t="e" cm="1">
        <f t="array" aca="1" ref="J54" ca="1">INDIRECT("'"&amp;$A$1&amp;"_DATA'!R"&amp;$A54&amp;"C"&amp;J$1,FALSE)</f>
        <v>#REF!</v>
      </c>
      <c r="K54" s="304" t="e" cm="1">
        <f t="array" aca="1" ref="K54" ca="1">INDIRECT("'"&amp;$A$1&amp;"_DATA'!R"&amp;$A54&amp;"C"&amp;K$1,FALSE)</f>
        <v>#REF!</v>
      </c>
      <c r="L54" s="316" t="e" cm="1">
        <f t="array" aca="1" ref="L54" ca="1">INDIRECT("'"&amp;$A$1&amp;"_DATA'!R"&amp;$A54&amp;"C"&amp;L$1,FALSE)</f>
        <v>#REF!</v>
      </c>
      <c r="M54" s="314" t="e" cm="1">
        <f t="array" aca="1" ref="M54" ca="1">INDIRECT("'"&amp;$A$1&amp;"_DATA'!R"&amp;$A54&amp;"C"&amp;M$1,FALSE)</f>
        <v>#REF!</v>
      </c>
      <c r="N54" s="311" t="e" cm="1">
        <f t="array" aca="1" ref="N54" ca="1">INDIRECT("'"&amp;$A$1&amp;"_DATA'!R"&amp;$A54&amp;"C"&amp;N$1,FALSE)</f>
        <v>#REF!</v>
      </c>
      <c r="O54" s="262" t="e">
        <f t="shared" ca="1" si="37"/>
        <v>#REF!</v>
      </c>
      <c r="P54" s="310" t="e" cm="1">
        <f t="array" aca="1" ref="P54" ca="1">INDIRECT("'"&amp;$A$1&amp;"_DATA'!R"&amp;$A54&amp;"C"&amp;P$1,FALSE)</f>
        <v>#REF!</v>
      </c>
      <c r="Q54" s="317" t="e" cm="1">
        <f t="array" aca="1" ref="Q54" ca="1">INDIRECT("'"&amp;$A$1&amp;"_DATA'!R"&amp;$A54&amp;"C"&amp;Q$1,FALSE)</f>
        <v>#REF!</v>
      </c>
      <c r="R54" s="304" t="e" cm="1">
        <f t="array" aca="1" ref="R54" ca="1">INDIRECT("'"&amp;$A$1&amp;"_DATA'!R"&amp;$A54&amp;"C"&amp;R$1,FALSE)</f>
        <v>#REF!</v>
      </c>
      <c r="S54" s="316" t="e" cm="1">
        <f t="array" aca="1" ref="S54" ca="1">INDIRECT("'"&amp;$A$1&amp;"_DATA'!R"&amp;$A54&amp;"C"&amp;S$1,FALSE)</f>
        <v>#REF!</v>
      </c>
      <c r="T54" s="314" t="e" cm="1">
        <f t="array" aca="1" ref="T54" ca="1">INDIRECT("'"&amp;$A$1&amp;"_DATA'!R"&amp;$A54&amp;"C"&amp;T$1,FALSE)</f>
        <v>#REF!</v>
      </c>
      <c r="U54" s="311" t="e" cm="1">
        <f t="array" aca="1" ref="U54" ca="1">INDIRECT("'"&amp;$A$1&amp;"_DATA'!R"&amp;$A54&amp;"C"&amp;U$1,FALSE)</f>
        <v>#REF!</v>
      </c>
      <c r="V54" s="262" t="e">
        <f t="shared" ca="1" si="38"/>
        <v>#REF!</v>
      </c>
      <c r="W54" s="310" t="e" cm="1">
        <f t="array" aca="1" ref="W54" ca="1">INDIRECT("'"&amp;$A$1&amp;"_DATA'!R"&amp;$A54&amp;"C"&amp;W$1,FALSE)</f>
        <v>#REF!</v>
      </c>
      <c r="X54" s="269"/>
      <c r="Y54" s="322" t="s">
        <v>146</v>
      </c>
      <c r="Z54" s="343">
        <f ca="1">SUMIF(D$26:X$26,Y52,D59:X59)</f>
        <v>30</v>
      </c>
      <c r="AA54" s="325" t="e" cm="1">
        <f t="array" aca="1" ref="AA54" ca="1">INDIRECT("'"&amp;$A$1&amp;"_DATA'!R"&amp;$A54&amp;"C"&amp;AA$1,FALSE)</f>
        <v>#REF!</v>
      </c>
      <c r="AB54" s="316" t="e" cm="1">
        <f t="array" aca="1" ref="AB54" ca="1">INDIRECT("'"&amp;$A$1&amp;"_DATA'!R"&amp;$A54&amp;"C"&amp;AB$1,FALSE)</f>
        <v>#REF!</v>
      </c>
      <c r="AC54" s="314" t="e" cm="1">
        <f t="array" aca="1" ref="AC54" ca="1">INDIRECT("'"&amp;$A$1&amp;"_DATA'!R"&amp;$A54&amp;"C"&amp;AC$1,FALSE)</f>
        <v>#REF!</v>
      </c>
      <c r="AD54" s="311" t="e" cm="1">
        <f t="array" aca="1" ref="AD54" ca="1">INDIRECT("'"&amp;$A$1&amp;"_DATA'!R"&amp;$A54&amp;"C"&amp;AD$1,FALSE)</f>
        <v>#REF!</v>
      </c>
      <c r="AE54" s="262" t="e">
        <f t="shared" ca="1" si="39"/>
        <v>#REF!</v>
      </c>
      <c r="AF54" s="310" t="e" cm="1">
        <f t="array" aca="1" ref="AF54" ca="1">INDIRECT("'"&amp;$A$1&amp;"_DATA'!R"&amp;$A54&amp;"C"&amp;AF$1,FALSE)</f>
        <v>#REF!</v>
      </c>
      <c r="AG54" s="317" t="e" cm="1">
        <f t="array" aca="1" ref="AG54" ca="1">INDIRECT("'"&amp;$A$1&amp;"_DATA'!R"&amp;$A54&amp;"C"&amp;AG$1,FALSE)</f>
        <v>#REF!</v>
      </c>
      <c r="AH54" s="304" t="e" cm="1">
        <f t="array" aca="1" ref="AH54" ca="1">INDIRECT("'"&amp;$A$1&amp;"_DATA'!R"&amp;$A54&amp;"C"&amp;AH$1,FALSE)</f>
        <v>#REF!</v>
      </c>
      <c r="AI54" s="316" t="e" cm="1">
        <f t="array" aca="1" ref="AI54" ca="1">INDIRECT("'"&amp;$A$1&amp;"_DATA'!R"&amp;$A54&amp;"C"&amp;AI$1,FALSE)</f>
        <v>#REF!</v>
      </c>
      <c r="AJ54" s="314" t="e" cm="1">
        <f t="array" aca="1" ref="AJ54" ca="1">INDIRECT("'"&amp;$A$1&amp;"_DATA'!R"&amp;$A54&amp;"C"&amp;AJ$1,FALSE)</f>
        <v>#REF!</v>
      </c>
      <c r="AK54" s="311" t="e" cm="1">
        <f t="array" aca="1" ref="AK54" ca="1">INDIRECT("'"&amp;$A$1&amp;"_DATA'!R"&amp;$A54&amp;"C"&amp;AK$1,FALSE)</f>
        <v>#REF!</v>
      </c>
      <c r="AL54" s="262" t="e">
        <f t="shared" ca="1" si="40"/>
        <v>#REF!</v>
      </c>
      <c r="AM54" s="310" t="e" cm="1">
        <f t="array" aca="1" ref="AM54" ca="1">INDIRECT("'"&amp;$A$1&amp;"_DATA'!R"&amp;$A54&amp;"C"&amp;AM$1,FALSE)</f>
        <v>#REF!</v>
      </c>
      <c r="AN54" s="317" t="e" cm="1">
        <f t="array" aca="1" ref="AN54" ca="1">INDIRECT("'"&amp;$A$1&amp;"_DATA'!R"&amp;$A54&amp;"C"&amp;AN$1,FALSE)</f>
        <v>#REF!</v>
      </c>
      <c r="AO54" s="304" t="e" cm="1">
        <f t="array" aca="1" ref="AO54" ca="1">INDIRECT("'"&amp;$A$1&amp;"_DATA'!R"&amp;$A54&amp;"C"&amp;AO$1,FALSE)</f>
        <v>#REF!</v>
      </c>
      <c r="AP54" s="316" t="e" cm="1">
        <f t="array" aca="1" ref="AP54" ca="1">INDIRECT("'"&amp;$A$1&amp;"_DATA'!R"&amp;$A54&amp;"C"&amp;AP$1,FALSE)</f>
        <v>#REF!</v>
      </c>
      <c r="AQ54" s="314" t="e" cm="1">
        <f t="array" aca="1" ref="AQ54" ca="1">INDIRECT("'"&amp;$A$1&amp;"_DATA'!R"&amp;$A54&amp;"C"&amp;AQ$1,FALSE)</f>
        <v>#REF!</v>
      </c>
      <c r="AR54" s="311" t="e" cm="1">
        <f t="array" aca="1" ref="AR54" ca="1">INDIRECT("'"&amp;$A$1&amp;"_DATA'!R"&amp;$A54&amp;"C"&amp;AR$1,FALSE)</f>
        <v>#REF!</v>
      </c>
      <c r="AS54" s="262" t="e">
        <f t="shared" ca="1" si="41"/>
        <v>#REF!</v>
      </c>
      <c r="AT54" s="310" t="e" cm="1">
        <f t="array" aca="1" ref="AT54" ca="1">INDIRECT("'"&amp;$A$1&amp;"_DATA'!R"&amp;$A54&amp;"C"&amp;AT$1,FALSE)</f>
        <v>#REF!</v>
      </c>
      <c r="AU54" s="269"/>
      <c r="AV54" s="322" t="s">
        <v>146</v>
      </c>
      <c r="AW54" s="343">
        <f ca="1">SUMIF(AA$26:AU$26,AV52,AA59:AU59)</f>
        <v>30</v>
      </c>
      <c r="AX54" s="322" t="s">
        <v>146</v>
      </c>
      <c r="AY54" s="343">
        <f ca="1">Z54+AW54</f>
        <v>60</v>
      </c>
      <c r="AZ54" s="304" t="e" cm="1">
        <f t="array" aca="1" ref="AZ54" ca="1">INDIRECT("'"&amp;$A$1&amp;"_DATA'!R"&amp;$A54&amp;"C"&amp;AZ$1,FALSE)</f>
        <v>#REF!</v>
      </c>
      <c r="BA54" s="316" t="e" cm="1">
        <f t="array" aca="1" ref="BA54" ca="1">INDIRECT("'"&amp;$A$1&amp;"_DATA'!R"&amp;$A54&amp;"C"&amp;BA$1,FALSE)</f>
        <v>#REF!</v>
      </c>
      <c r="BB54" s="314" t="e" cm="1">
        <f t="array" aca="1" ref="BB54" ca="1">INDIRECT("'"&amp;$A$1&amp;"_DATA'!R"&amp;$A54&amp;"C"&amp;BB$1,FALSE)</f>
        <v>#REF!</v>
      </c>
      <c r="BC54" s="311" t="e" cm="1">
        <f t="array" aca="1" ref="BC54" ca="1">INDIRECT("'"&amp;$A$1&amp;"_DATA'!R"&amp;$A54&amp;"C"&amp;BC$1,FALSE)</f>
        <v>#REF!</v>
      </c>
      <c r="BD54" s="262" t="e">
        <f t="shared" ca="1" si="42"/>
        <v>#REF!</v>
      </c>
      <c r="BE54" s="310" t="e" cm="1">
        <f t="array" aca="1" ref="BE54" ca="1">INDIRECT("'"&amp;$A$1&amp;"_DATA'!R"&amp;$A54&amp;"C"&amp;BE$1,FALSE)</f>
        <v>#REF!</v>
      </c>
      <c r="BF54" s="317" t="e" cm="1">
        <f t="array" aca="1" ref="BF54" ca="1">INDIRECT("'"&amp;$A$1&amp;"_DATA'!R"&amp;$A54&amp;"C"&amp;BF$1,FALSE)</f>
        <v>#REF!</v>
      </c>
      <c r="BG54" s="304" t="e" cm="1">
        <f t="array" aca="1" ref="BG54" ca="1">INDIRECT("'"&amp;$A$1&amp;"_DATA'!R"&amp;$A54&amp;"C"&amp;BG$1,FALSE)</f>
        <v>#REF!</v>
      </c>
      <c r="BH54" s="316" t="e" cm="1">
        <f t="array" aca="1" ref="BH54" ca="1">INDIRECT("'"&amp;$A$1&amp;"_DATA'!R"&amp;$A54&amp;"C"&amp;BH$1,FALSE)</f>
        <v>#REF!</v>
      </c>
      <c r="BI54" s="314" t="e" cm="1">
        <f t="array" aca="1" ref="BI54" ca="1">INDIRECT("'"&amp;$A$1&amp;"_DATA'!R"&amp;$A54&amp;"C"&amp;BI$1,FALSE)</f>
        <v>#REF!</v>
      </c>
      <c r="BJ54" s="311" t="e" cm="1">
        <f t="array" aca="1" ref="BJ54" ca="1">INDIRECT("'"&amp;$A$1&amp;"_DATA'!R"&amp;$A54&amp;"C"&amp;BJ$1,FALSE)</f>
        <v>#REF!</v>
      </c>
      <c r="BK54" s="262" t="e">
        <f t="shared" ca="1" si="43"/>
        <v>#REF!</v>
      </c>
      <c r="BL54" s="310" t="e" cm="1">
        <f t="array" aca="1" ref="BL54" ca="1">INDIRECT("'"&amp;$A$1&amp;"_DATA'!R"&amp;$A54&amp;"C"&amp;BL$1,FALSE)</f>
        <v>#REF!</v>
      </c>
      <c r="BM54" s="317" t="e" cm="1">
        <f t="array" aca="1" ref="BM54" ca="1">INDIRECT("'"&amp;$A$1&amp;"_DATA'!R"&amp;$A54&amp;"C"&amp;BM$1,FALSE)</f>
        <v>#REF!</v>
      </c>
      <c r="BN54" s="304" t="e" cm="1">
        <f t="array" aca="1" ref="BN54" ca="1">INDIRECT("'"&amp;$A$1&amp;"_DATA'!R"&amp;$A54&amp;"C"&amp;BN$1,FALSE)</f>
        <v>#REF!</v>
      </c>
      <c r="BO54" s="316" t="e" cm="1">
        <f t="array" aca="1" ref="BO54" ca="1">INDIRECT("'"&amp;$A$1&amp;"_DATA'!R"&amp;$A54&amp;"C"&amp;BO$1,FALSE)</f>
        <v>#REF!</v>
      </c>
      <c r="BP54" s="314" t="e" cm="1">
        <f t="array" aca="1" ref="BP54" ca="1">INDIRECT("'"&amp;$A$1&amp;"_DATA'!R"&amp;$A54&amp;"C"&amp;BP$1,FALSE)</f>
        <v>#REF!</v>
      </c>
      <c r="BQ54" s="311" t="e" cm="1">
        <f t="array" aca="1" ref="BQ54" ca="1">INDIRECT("'"&amp;$A$1&amp;"_DATA'!R"&amp;$A54&amp;"C"&amp;BQ$1,FALSE)</f>
        <v>#REF!</v>
      </c>
      <c r="BR54" s="262" t="e">
        <f t="shared" ca="1" si="44"/>
        <v>#REF!</v>
      </c>
      <c r="BS54" s="310" t="e" cm="1">
        <f t="array" aca="1" ref="BS54" ca="1">INDIRECT("'"&amp;$A$1&amp;"_DATA'!R"&amp;$A54&amp;"C"&amp;BS$1,FALSE)</f>
        <v>#REF!</v>
      </c>
      <c r="BT54" s="269"/>
      <c r="BU54" s="322" t="s">
        <v>146</v>
      </c>
      <c r="BV54" s="343">
        <f ca="1">SUMIF(AZ$26:BT$26,BU52,AZ59:BT59)</f>
        <v>30</v>
      </c>
      <c r="BW54" s="304" t="e" cm="1">
        <f t="array" aca="1" ref="BW54" ca="1">INDIRECT("'"&amp;$A$1&amp;"_DATA'!R"&amp;$A54&amp;"C"&amp;BW$1,FALSE)</f>
        <v>#REF!</v>
      </c>
      <c r="BX54" s="316" t="e" cm="1">
        <f t="array" aca="1" ref="BX54" ca="1">INDIRECT("'"&amp;$A$1&amp;"_DATA'!R"&amp;$A54&amp;"C"&amp;BX$1,FALSE)</f>
        <v>#REF!</v>
      </c>
      <c r="BY54" s="314" t="e" cm="1">
        <f t="array" aca="1" ref="BY54" ca="1">INDIRECT("'"&amp;$A$1&amp;"_DATA'!R"&amp;$A54&amp;"C"&amp;BY$1,FALSE)</f>
        <v>#REF!</v>
      </c>
      <c r="BZ54" s="311" t="e" cm="1">
        <f t="array" aca="1" ref="BZ54" ca="1">INDIRECT("'"&amp;$A$1&amp;"_DATA'!R"&amp;$A54&amp;"C"&amp;BZ$1,FALSE)</f>
        <v>#REF!</v>
      </c>
      <c r="CA54" s="262" t="e">
        <f t="shared" ca="1" si="45"/>
        <v>#REF!</v>
      </c>
      <c r="CB54" s="310" t="e" cm="1">
        <f t="array" aca="1" ref="CB54" ca="1">INDIRECT("'"&amp;$A$1&amp;"_DATA'!R"&amp;$A54&amp;"C"&amp;CB$1,FALSE)</f>
        <v>#REF!</v>
      </c>
      <c r="CC54" s="317" t="e" cm="1">
        <f t="array" aca="1" ref="CC54" ca="1">INDIRECT("'"&amp;$A$1&amp;"_DATA'!R"&amp;$A54&amp;"C"&amp;CC$1,FALSE)</f>
        <v>#REF!</v>
      </c>
      <c r="CD54" s="304" t="e" cm="1">
        <f t="array" aca="1" ref="CD54" ca="1">INDIRECT("'"&amp;$A$1&amp;"_DATA'!R"&amp;$A54&amp;"C"&amp;CD$1,FALSE)</f>
        <v>#REF!</v>
      </c>
      <c r="CE54" s="316" t="e" cm="1">
        <f t="array" aca="1" ref="CE54" ca="1">INDIRECT("'"&amp;$A$1&amp;"_DATA'!R"&amp;$A54&amp;"C"&amp;CE$1,FALSE)</f>
        <v>#REF!</v>
      </c>
      <c r="CF54" s="314" t="e" cm="1">
        <f t="array" aca="1" ref="CF54" ca="1">INDIRECT("'"&amp;$A$1&amp;"_DATA'!R"&amp;$A54&amp;"C"&amp;CF$1,FALSE)</f>
        <v>#REF!</v>
      </c>
      <c r="CG54" s="311" t="e" cm="1">
        <f t="array" aca="1" ref="CG54" ca="1">INDIRECT("'"&amp;$A$1&amp;"_DATA'!R"&amp;$A54&amp;"C"&amp;CG$1,FALSE)</f>
        <v>#REF!</v>
      </c>
      <c r="CH54" s="262" t="e">
        <f t="shared" ca="1" si="46"/>
        <v>#REF!</v>
      </c>
      <c r="CI54" s="310" t="e" cm="1">
        <f t="array" aca="1" ref="CI54" ca="1">INDIRECT("'"&amp;$A$1&amp;"_DATA'!R"&amp;$A54&amp;"C"&amp;CI$1,FALSE)</f>
        <v>#REF!</v>
      </c>
      <c r="CJ54" s="317" t="e" cm="1">
        <f t="array" aca="1" ref="CJ54" ca="1">INDIRECT("'"&amp;$A$1&amp;"_DATA'!R"&amp;$A54&amp;"C"&amp;CJ$1,FALSE)</f>
        <v>#REF!</v>
      </c>
      <c r="CK54" s="304" t="e" cm="1">
        <f t="array" aca="1" ref="CK54" ca="1">INDIRECT("'"&amp;$A$1&amp;"_DATA'!R"&amp;$A54&amp;"C"&amp;CK$1,FALSE)</f>
        <v>#REF!</v>
      </c>
      <c r="CL54" s="316" t="e" cm="1">
        <f t="array" aca="1" ref="CL54" ca="1">INDIRECT("'"&amp;$A$1&amp;"_DATA'!R"&amp;$A54&amp;"C"&amp;CL$1,FALSE)</f>
        <v>#REF!</v>
      </c>
      <c r="CM54" s="314" t="e" cm="1">
        <f t="array" aca="1" ref="CM54" ca="1">INDIRECT("'"&amp;$A$1&amp;"_DATA'!R"&amp;$A54&amp;"C"&amp;CM$1,FALSE)</f>
        <v>#REF!</v>
      </c>
      <c r="CN54" s="311" t="e" cm="1">
        <f t="array" aca="1" ref="CN54" ca="1">INDIRECT("'"&amp;$A$1&amp;"_DATA'!R"&amp;$A54&amp;"C"&amp;CN$1,FALSE)</f>
        <v>#REF!</v>
      </c>
      <c r="CO54" s="262" t="e">
        <f t="shared" ca="1" si="47"/>
        <v>#REF!</v>
      </c>
      <c r="CP54" s="310" t="e" cm="1">
        <f t="array" aca="1" ref="CP54" ca="1">INDIRECT("'"&amp;$A$1&amp;"_DATA'!R"&amp;$A54&amp;"C"&amp;CP$1,FALSE)</f>
        <v>#REF!</v>
      </c>
      <c r="CQ54" s="269"/>
      <c r="CR54" s="322" t="s">
        <v>146</v>
      </c>
      <c r="CS54" s="343">
        <f ca="1">SUMIF(BW$26:CQ$26,CR52,BW59:CQ59)</f>
        <v>30</v>
      </c>
      <c r="CT54" s="322" t="s">
        <v>146</v>
      </c>
      <c r="CU54" s="343">
        <f ca="1">BV54+CS54</f>
        <v>60</v>
      </c>
      <c r="CV54" s="322" t="s">
        <v>146</v>
      </c>
      <c r="CW54" s="343">
        <f ca="1">AY54+CU54</f>
        <v>120</v>
      </c>
      <c r="CX54" s="240"/>
    </row>
    <row r="55" spans="1:102" ht="16.5" hidden="1" outlineLevel="1" x14ac:dyDescent="0.15">
      <c r="A55" s="433">
        <v>45</v>
      </c>
      <c r="B55" s="1966"/>
      <c r="C55" s="259" t="s">
        <v>41</v>
      </c>
      <c r="D55" s="304" t="e" cm="1">
        <f t="array" aca="1" ref="D55" ca="1">INDIRECT("'"&amp;$A$1&amp;"_DATA'!R"&amp;$A55&amp;"C"&amp;D$1,FALSE)</f>
        <v>#REF!</v>
      </c>
      <c r="E55" s="316" t="e" cm="1">
        <f t="array" aca="1" ref="E55" ca="1">INDIRECT("'"&amp;$A$1&amp;"_DATA'!R"&amp;$A55&amp;"C"&amp;E$1,FALSE)</f>
        <v>#REF!</v>
      </c>
      <c r="F55" s="314" t="e" cm="1">
        <f t="array" aca="1" ref="F55" ca="1">INDIRECT("'"&amp;$A$1&amp;"_DATA'!R"&amp;$A55&amp;"C"&amp;F$1,FALSE)</f>
        <v>#REF!</v>
      </c>
      <c r="G55" s="311" t="e" cm="1">
        <f t="array" aca="1" ref="G55" ca="1">INDIRECT("'"&amp;$A$1&amp;"_DATA'!R"&amp;$A55&amp;"C"&amp;G$1,FALSE)</f>
        <v>#REF!</v>
      </c>
      <c r="H55" s="262" t="e">
        <f t="shared" ca="1" si="36"/>
        <v>#REF!</v>
      </c>
      <c r="I55" s="310" t="e" cm="1">
        <f t="array" aca="1" ref="I55" ca="1">INDIRECT("'"&amp;$A$1&amp;"_DATA'!R"&amp;$A55&amp;"C"&amp;I$1,FALSE)</f>
        <v>#REF!</v>
      </c>
      <c r="J55" s="317" t="e" cm="1">
        <f t="array" aca="1" ref="J55" ca="1">INDIRECT("'"&amp;$A$1&amp;"_DATA'!R"&amp;$A55&amp;"C"&amp;J$1,FALSE)</f>
        <v>#REF!</v>
      </c>
      <c r="K55" s="304" t="e" cm="1">
        <f t="array" aca="1" ref="K55" ca="1">INDIRECT("'"&amp;$A$1&amp;"_DATA'!R"&amp;$A55&amp;"C"&amp;K$1,FALSE)</f>
        <v>#REF!</v>
      </c>
      <c r="L55" s="316" t="e" cm="1">
        <f t="array" aca="1" ref="L55" ca="1">INDIRECT("'"&amp;$A$1&amp;"_DATA'!R"&amp;$A55&amp;"C"&amp;L$1,FALSE)</f>
        <v>#REF!</v>
      </c>
      <c r="M55" s="314" t="e" cm="1">
        <f t="array" aca="1" ref="M55" ca="1">INDIRECT("'"&amp;$A$1&amp;"_DATA'!R"&amp;$A55&amp;"C"&amp;M$1,FALSE)</f>
        <v>#REF!</v>
      </c>
      <c r="N55" s="311" t="e" cm="1">
        <f t="array" aca="1" ref="N55" ca="1">INDIRECT("'"&amp;$A$1&amp;"_DATA'!R"&amp;$A55&amp;"C"&amp;N$1,FALSE)</f>
        <v>#REF!</v>
      </c>
      <c r="O55" s="262" t="e">
        <f t="shared" ca="1" si="37"/>
        <v>#REF!</v>
      </c>
      <c r="P55" s="310" t="e" cm="1">
        <f t="array" aca="1" ref="P55" ca="1">INDIRECT("'"&amp;$A$1&amp;"_DATA'!R"&amp;$A55&amp;"C"&amp;P$1,FALSE)</f>
        <v>#REF!</v>
      </c>
      <c r="Q55" s="317" t="e" cm="1">
        <f t="array" aca="1" ref="Q55" ca="1">INDIRECT("'"&amp;$A$1&amp;"_DATA'!R"&amp;$A55&amp;"C"&amp;Q$1,FALSE)</f>
        <v>#REF!</v>
      </c>
      <c r="R55" s="304" t="e" cm="1">
        <f t="array" aca="1" ref="R55" ca="1">INDIRECT("'"&amp;$A$1&amp;"_DATA'!R"&amp;$A55&amp;"C"&amp;R$1,FALSE)</f>
        <v>#REF!</v>
      </c>
      <c r="S55" s="316" t="e" cm="1">
        <f t="array" aca="1" ref="S55" ca="1">INDIRECT("'"&amp;$A$1&amp;"_DATA'!R"&amp;$A55&amp;"C"&amp;S$1,FALSE)</f>
        <v>#REF!</v>
      </c>
      <c r="T55" s="314" t="e" cm="1">
        <f t="array" aca="1" ref="T55" ca="1">INDIRECT("'"&amp;$A$1&amp;"_DATA'!R"&amp;$A55&amp;"C"&amp;T$1,FALSE)</f>
        <v>#REF!</v>
      </c>
      <c r="U55" s="311" t="e" cm="1">
        <f t="array" aca="1" ref="U55" ca="1">INDIRECT("'"&amp;$A$1&amp;"_DATA'!R"&amp;$A55&amp;"C"&amp;U$1,FALSE)</f>
        <v>#REF!</v>
      </c>
      <c r="V55" s="262" t="e">
        <f t="shared" ca="1" si="38"/>
        <v>#REF!</v>
      </c>
      <c r="W55" s="310" t="e" cm="1">
        <f t="array" aca="1" ref="W55" ca="1">INDIRECT("'"&amp;$A$1&amp;"_DATA'!R"&amp;$A55&amp;"C"&amp;W$1,FALSE)</f>
        <v>#REF!</v>
      </c>
      <c r="X55" s="269"/>
      <c r="Y55" s="323" t="s">
        <v>143</v>
      </c>
      <c r="Z55" s="710">
        <f ca="1">ROUNDDOWN(Z54/Z53,4)</f>
        <v>1</v>
      </c>
      <c r="AA55" s="325" t="e" cm="1">
        <f t="array" aca="1" ref="AA55" ca="1">INDIRECT("'"&amp;$A$1&amp;"_DATA'!R"&amp;$A55&amp;"C"&amp;AA$1,FALSE)</f>
        <v>#REF!</v>
      </c>
      <c r="AB55" s="316" t="e" cm="1">
        <f t="array" aca="1" ref="AB55" ca="1">INDIRECT("'"&amp;$A$1&amp;"_DATA'!R"&amp;$A55&amp;"C"&amp;AB$1,FALSE)</f>
        <v>#REF!</v>
      </c>
      <c r="AC55" s="314" t="e" cm="1">
        <f t="array" aca="1" ref="AC55" ca="1">INDIRECT("'"&amp;$A$1&amp;"_DATA'!R"&amp;$A55&amp;"C"&amp;AC$1,FALSE)</f>
        <v>#REF!</v>
      </c>
      <c r="AD55" s="311" t="e" cm="1">
        <f t="array" aca="1" ref="AD55" ca="1">INDIRECT("'"&amp;$A$1&amp;"_DATA'!R"&amp;$A55&amp;"C"&amp;AD$1,FALSE)</f>
        <v>#REF!</v>
      </c>
      <c r="AE55" s="262" t="e">
        <f t="shared" ca="1" si="39"/>
        <v>#REF!</v>
      </c>
      <c r="AF55" s="310" t="e" cm="1">
        <f t="array" aca="1" ref="AF55" ca="1">INDIRECT("'"&amp;$A$1&amp;"_DATA'!R"&amp;$A55&amp;"C"&amp;AF$1,FALSE)</f>
        <v>#REF!</v>
      </c>
      <c r="AG55" s="317" t="e" cm="1">
        <f t="array" aca="1" ref="AG55" ca="1">INDIRECT("'"&amp;$A$1&amp;"_DATA'!R"&amp;$A55&amp;"C"&amp;AG$1,FALSE)</f>
        <v>#REF!</v>
      </c>
      <c r="AH55" s="304" t="e" cm="1">
        <f t="array" aca="1" ref="AH55" ca="1">INDIRECT("'"&amp;$A$1&amp;"_DATA'!R"&amp;$A55&amp;"C"&amp;AH$1,FALSE)</f>
        <v>#REF!</v>
      </c>
      <c r="AI55" s="316" t="e" cm="1">
        <f t="array" aca="1" ref="AI55" ca="1">INDIRECT("'"&amp;$A$1&amp;"_DATA'!R"&amp;$A55&amp;"C"&amp;AI$1,FALSE)</f>
        <v>#REF!</v>
      </c>
      <c r="AJ55" s="314" t="e" cm="1">
        <f t="array" aca="1" ref="AJ55" ca="1">INDIRECT("'"&amp;$A$1&amp;"_DATA'!R"&amp;$A55&amp;"C"&amp;AJ$1,FALSE)</f>
        <v>#REF!</v>
      </c>
      <c r="AK55" s="311" t="e" cm="1">
        <f t="array" aca="1" ref="AK55" ca="1">INDIRECT("'"&amp;$A$1&amp;"_DATA'!R"&amp;$A55&amp;"C"&amp;AK$1,FALSE)</f>
        <v>#REF!</v>
      </c>
      <c r="AL55" s="262" t="e">
        <f t="shared" ca="1" si="40"/>
        <v>#REF!</v>
      </c>
      <c r="AM55" s="310" t="e" cm="1">
        <f t="array" aca="1" ref="AM55" ca="1">INDIRECT("'"&amp;$A$1&amp;"_DATA'!R"&amp;$A55&amp;"C"&amp;AM$1,FALSE)</f>
        <v>#REF!</v>
      </c>
      <c r="AN55" s="317" t="e" cm="1">
        <f t="array" aca="1" ref="AN55" ca="1">INDIRECT("'"&amp;$A$1&amp;"_DATA'!R"&amp;$A55&amp;"C"&amp;AN$1,FALSE)</f>
        <v>#REF!</v>
      </c>
      <c r="AO55" s="304" t="e" cm="1">
        <f t="array" aca="1" ref="AO55" ca="1">INDIRECT("'"&amp;$A$1&amp;"_DATA'!R"&amp;$A55&amp;"C"&amp;AO$1,FALSE)</f>
        <v>#REF!</v>
      </c>
      <c r="AP55" s="316" t="e" cm="1">
        <f t="array" aca="1" ref="AP55" ca="1">INDIRECT("'"&amp;$A$1&amp;"_DATA'!R"&amp;$A55&amp;"C"&amp;AP$1,FALSE)</f>
        <v>#REF!</v>
      </c>
      <c r="AQ55" s="314" t="e" cm="1">
        <f t="array" aca="1" ref="AQ55" ca="1">INDIRECT("'"&amp;$A$1&amp;"_DATA'!R"&amp;$A55&amp;"C"&amp;AQ$1,FALSE)</f>
        <v>#REF!</v>
      </c>
      <c r="AR55" s="311" t="e" cm="1">
        <f t="array" aca="1" ref="AR55" ca="1">INDIRECT("'"&amp;$A$1&amp;"_DATA'!R"&amp;$A55&amp;"C"&amp;AR$1,FALSE)</f>
        <v>#REF!</v>
      </c>
      <c r="AS55" s="262" t="e">
        <f t="shared" ca="1" si="41"/>
        <v>#REF!</v>
      </c>
      <c r="AT55" s="310" t="e" cm="1">
        <f t="array" aca="1" ref="AT55" ca="1">INDIRECT("'"&amp;$A$1&amp;"_DATA'!R"&amp;$A55&amp;"C"&amp;AT$1,FALSE)</f>
        <v>#REF!</v>
      </c>
      <c r="AU55" s="269"/>
      <c r="AV55" s="323" t="s">
        <v>143</v>
      </c>
      <c r="AW55" s="710">
        <f ca="1">ROUNDDOWN(AW54/AW53,4)</f>
        <v>1</v>
      </c>
      <c r="AX55" s="323" t="s">
        <v>143</v>
      </c>
      <c r="AY55" s="710">
        <f ca="1">ROUNDDOWN(AY54/AY53,4)</f>
        <v>1</v>
      </c>
      <c r="AZ55" s="304" t="e" cm="1">
        <f t="array" aca="1" ref="AZ55" ca="1">INDIRECT("'"&amp;$A$1&amp;"_DATA'!R"&amp;$A55&amp;"C"&amp;AZ$1,FALSE)</f>
        <v>#REF!</v>
      </c>
      <c r="BA55" s="316" t="e" cm="1">
        <f t="array" aca="1" ref="BA55" ca="1">INDIRECT("'"&amp;$A$1&amp;"_DATA'!R"&amp;$A55&amp;"C"&amp;BA$1,FALSE)</f>
        <v>#REF!</v>
      </c>
      <c r="BB55" s="314" t="e" cm="1">
        <f t="array" aca="1" ref="BB55" ca="1">INDIRECT("'"&amp;$A$1&amp;"_DATA'!R"&amp;$A55&amp;"C"&amp;BB$1,FALSE)</f>
        <v>#REF!</v>
      </c>
      <c r="BC55" s="311" t="e" cm="1">
        <f t="array" aca="1" ref="BC55" ca="1">INDIRECT("'"&amp;$A$1&amp;"_DATA'!R"&amp;$A55&amp;"C"&amp;BC$1,FALSE)</f>
        <v>#REF!</v>
      </c>
      <c r="BD55" s="262" t="e">
        <f t="shared" ca="1" si="42"/>
        <v>#REF!</v>
      </c>
      <c r="BE55" s="310" t="e" cm="1">
        <f t="array" aca="1" ref="BE55" ca="1">INDIRECT("'"&amp;$A$1&amp;"_DATA'!R"&amp;$A55&amp;"C"&amp;BE$1,FALSE)</f>
        <v>#REF!</v>
      </c>
      <c r="BF55" s="317" t="e" cm="1">
        <f t="array" aca="1" ref="BF55" ca="1">INDIRECT("'"&amp;$A$1&amp;"_DATA'!R"&amp;$A55&amp;"C"&amp;BF$1,FALSE)</f>
        <v>#REF!</v>
      </c>
      <c r="BG55" s="304" t="e" cm="1">
        <f t="array" aca="1" ref="BG55" ca="1">INDIRECT("'"&amp;$A$1&amp;"_DATA'!R"&amp;$A55&amp;"C"&amp;BG$1,FALSE)</f>
        <v>#REF!</v>
      </c>
      <c r="BH55" s="316" t="e" cm="1">
        <f t="array" aca="1" ref="BH55" ca="1">INDIRECT("'"&amp;$A$1&amp;"_DATA'!R"&amp;$A55&amp;"C"&amp;BH$1,FALSE)</f>
        <v>#REF!</v>
      </c>
      <c r="BI55" s="314" t="e" cm="1">
        <f t="array" aca="1" ref="BI55" ca="1">INDIRECT("'"&amp;$A$1&amp;"_DATA'!R"&amp;$A55&amp;"C"&amp;BI$1,FALSE)</f>
        <v>#REF!</v>
      </c>
      <c r="BJ55" s="311" t="e" cm="1">
        <f t="array" aca="1" ref="BJ55" ca="1">INDIRECT("'"&amp;$A$1&amp;"_DATA'!R"&amp;$A55&amp;"C"&amp;BJ$1,FALSE)</f>
        <v>#REF!</v>
      </c>
      <c r="BK55" s="262" t="e">
        <f t="shared" ca="1" si="43"/>
        <v>#REF!</v>
      </c>
      <c r="BL55" s="310" t="e" cm="1">
        <f t="array" aca="1" ref="BL55" ca="1">INDIRECT("'"&amp;$A$1&amp;"_DATA'!R"&amp;$A55&amp;"C"&amp;BL$1,FALSE)</f>
        <v>#REF!</v>
      </c>
      <c r="BM55" s="317" t="e" cm="1">
        <f t="array" aca="1" ref="BM55" ca="1">INDIRECT("'"&amp;$A$1&amp;"_DATA'!R"&amp;$A55&amp;"C"&amp;BM$1,FALSE)</f>
        <v>#REF!</v>
      </c>
      <c r="BN55" s="304" t="e" cm="1">
        <f t="array" aca="1" ref="BN55" ca="1">INDIRECT("'"&amp;$A$1&amp;"_DATA'!R"&amp;$A55&amp;"C"&amp;BN$1,FALSE)</f>
        <v>#REF!</v>
      </c>
      <c r="BO55" s="316" t="e" cm="1">
        <f t="array" aca="1" ref="BO55" ca="1">INDIRECT("'"&amp;$A$1&amp;"_DATA'!R"&amp;$A55&amp;"C"&amp;BO$1,FALSE)</f>
        <v>#REF!</v>
      </c>
      <c r="BP55" s="314" t="e" cm="1">
        <f t="array" aca="1" ref="BP55" ca="1">INDIRECT("'"&amp;$A$1&amp;"_DATA'!R"&amp;$A55&amp;"C"&amp;BP$1,FALSE)</f>
        <v>#REF!</v>
      </c>
      <c r="BQ55" s="311" t="e" cm="1">
        <f t="array" aca="1" ref="BQ55" ca="1">INDIRECT("'"&amp;$A$1&amp;"_DATA'!R"&amp;$A55&amp;"C"&amp;BQ$1,FALSE)</f>
        <v>#REF!</v>
      </c>
      <c r="BR55" s="262" t="e">
        <f t="shared" ca="1" si="44"/>
        <v>#REF!</v>
      </c>
      <c r="BS55" s="310" t="e" cm="1">
        <f t="array" aca="1" ref="BS55" ca="1">INDIRECT("'"&amp;$A$1&amp;"_DATA'!R"&amp;$A55&amp;"C"&amp;BS$1,FALSE)</f>
        <v>#REF!</v>
      </c>
      <c r="BT55" s="269"/>
      <c r="BU55" s="323" t="s">
        <v>143</v>
      </c>
      <c r="BV55" s="710">
        <f ca="1">ROUNDDOWN(BV54/BV53,4)</f>
        <v>1</v>
      </c>
      <c r="BW55" s="304" t="e" cm="1">
        <f t="array" aca="1" ref="BW55" ca="1">INDIRECT("'"&amp;$A$1&amp;"_DATA'!R"&amp;$A55&amp;"C"&amp;BW$1,FALSE)</f>
        <v>#REF!</v>
      </c>
      <c r="BX55" s="316" t="e" cm="1">
        <f t="array" aca="1" ref="BX55" ca="1">INDIRECT("'"&amp;$A$1&amp;"_DATA'!R"&amp;$A55&amp;"C"&amp;BX$1,FALSE)</f>
        <v>#REF!</v>
      </c>
      <c r="BY55" s="314" t="e" cm="1">
        <f t="array" aca="1" ref="BY55" ca="1">INDIRECT("'"&amp;$A$1&amp;"_DATA'!R"&amp;$A55&amp;"C"&amp;BY$1,FALSE)</f>
        <v>#REF!</v>
      </c>
      <c r="BZ55" s="311" t="e" cm="1">
        <f t="array" aca="1" ref="BZ55" ca="1">INDIRECT("'"&amp;$A$1&amp;"_DATA'!R"&amp;$A55&amp;"C"&amp;BZ$1,FALSE)</f>
        <v>#REF!</v>
      </c>
      <c r="CA55" s="262" t="e">
        <f t="shared" ca="1" si="45"/>
        <v>#REF!</v>
      </c>
      <c r="CB55" s="310" t="e" cm="1">
        <f t="array" aca="1" ref="CB55" ca="1">INDIRECT("'"&amp;$A$1&amp;"_DATA'!R"&amp;$A55&amp;"C"&amp;CB$1,FALSE)</f>
        <v>#REF!</v>
      </c>
      <c r="CC55" s="317" t="e" cm="1">
        <f t="array" aca="1" ref="CC55" ca="1">INDIRECT("'"&amp;$A$1&amp;"_DATA'!R"&amp;$A55&amp;"C"&amp;CC$1,FALSE)</f>
        <v>#REF!</v>
      </c>
      <c r="CD55" s="304" t="e" cm="1">
        <f t="array" aca="1" ref="CD55" ca="1">INDIRECT("'"&amp;$A$1&amp;"_DATA'!R"&amp;$A55&amp;"C"&amp;CD$1,FALSE)</f>
        <v>#REF!</v>
      </c>
      <c r="CE55" s="316" t="e" cm="1">
        <f t="array" aca="1" ref="CE55" ca="1">INDIRECT("'"&amp;$A$1&amp;"_DATA'!R"&amp;$A55&amp;"C"&amp;CE$1,FALSE)</f>
        <v>#REF!</v>
      </c>
      <c r="CF55" s="314" t="e" cm="1">
        <f t="array" aca="1" ref="CF55" ca="1">INDIRECT("'"&amp;$A$1&amp;"_DATA'!R"&amp;$A55&amp;"C"&amp;CF$1,FALSE)</f>
        <v>#REF!</v>
      </c>
      <c r="CG55" s="311" t="e" cm="1">
        <f t="array" aca="1" ref="CG55" ca="1">INDIRECT("'"&amp;$A$1&amp;"_DATA'!R"&amp;$A55&amp;"C"&amp;CG$1,FALSE)</f>
        <v>#REF!</v>
      </c>
      <c r="CH55" s="262" t="e">
        <f t="shared" ca="1" si="46"/>
        <v>#REF!</v>
      </c>
      <c r="CI55" s="310" t="e" cm="1">
        <f t="array" aca="1" ref="CI55" ca="1">INDIRECT("'"&amp;$A$1&amp;"_DATA'!R"&amp;$A55&amp;"C"&amp;CI$1,FALSE)</f>
        <v>#REF!</v>
      </c>
      <c r="CJ55" s="317" t="e" cm="1">
        <f t="array" aca="1" ref="CJ55" ca="1">INDIRECT("'"&amp;$A$1&amp;"_DATA'!R"&amp;$A55&amp;"C"&amp;CJ$1,FALSE)</f>
        <v>#REF!</v>
      </c>
      <c r="CK55" s="304" t="e" cm="1">
        <f t="array" aca="1" ref="CK55" ca="1">INDIRECT("'"&amp;$A$1&amp;"_DATA'!R"&amp;$A55&amp;"C"&amp;CK$1,FALSE)</f>
        <v>#REF!</v>
      </c>
      <c r="CL55" s="316" t="e" cm="1">
        <f t="array" aca="1" ref="CL55" ca="1">INDIRECT("'"&amp;$A$1&amp;"_DATA'!R"&amp;$A55&amp;"C"&amp;CL$1,FALSE)</f>
        <v>#REF!</v>
      </c>
      <c r="CM55" s="314" t="e" cm="1">
        <f t="array" aca="1" ref="CM55" ca="1">INDIRECT("'"&amp;$A$1&amp;"_DATA'!R"&amp;$A55&amp;"C"&amp;CM$1,FALSE)</f>
        <v>#REF!</v>
      </c>
      <c r="CN55" s="311" t="e" cm="1">
        <f t="array" aca="1" ref="CN55" ca="1">INDIRECT("'"&amp;$A$1&amp;"_DATA'!R"&amp;$A55&amp;"C"&amp;CN$1,FALSE)</f>
        <v>#REF!</v>
      </c>
      <c r="CO55" s="262" t="e">
        <f t="shared" ca="1" si="47"/>
        <v>#REF!</v>
      </c>
      <c r="CP55" s="310" t="e" cm="1">
        <f t="array" aca="1" ref="CP55" ca="1">INDIRECT("'"&amp;$A$1&amp;"_DATA'!R"&amp;$A55&amp;"C"&amp;CP$1,FALSE)</f>
        <v>#REF!</v>
      </c>
      <c r="CQ55" s="269"/>
      <c r="CR55" s="323" t="s">
        <v>143</v>
      </c>
      <c r="CS55" s="710">
        <f ca="1">ROUNDDOWN(CS54/CS53,4)</f>
        <v>1</v>
      </c>
      <c r="CT55" s="323" t="s">
        <v>143</v>
      </c>
      <c r="CU55" s="710">
        <f ca="1">ROUNDDOWN(CU54/CU53,4)</f>
        <v>1</v>
      </c>
      <c r="CV55" s="323" t="s">
        <v>143</v>
      </c>
      <c r="CW55" s="710">
        <f ca="1">ROUNDDOWN(CW54/CW53,4)</f>
        <v>1</v>
      </c>
      <c r="CX55" s="240"/>
    </row>
    <row r="56" spans="1:102" ht="16.5" hidden="1" outlineLevel="1" x14ac:dyDescent="0.15">
      <c r="A56" s="433">
        <v>46</v>
      </c>
      <c r="B56" s="1966"/>
      <c r="C56" s="270" t="s">
        <v>42</v>
      </c>
      <c r="D56" s="303" t="e" cm="1">
        <f t="array" aca="1" ref="D56" ca="1">INDIRECT("'"&amp;$A$1&amp;"_DATA'!R"&amp;$A56&amp;"C"&amp;D$1,FALSE)</f>
        <v>#REF!</v>
      </c>
      <c r="E56" s="264" t="e" cm="1">
        <f t="array" aca="1" ref="E56" ca="1">INDIRECT("'"&amp;$A$1&amp;"_DATA'!R"&amp;$A56&amp;"C"&amp;E$1,FALSE)</f>
        <v>#REF!</v>
      </c>
      <c r="F56" s="315" t="e" cm="1">
        <f t="array" aca="1" ref="F56" ca="1">INDIRECT("'"&amp;$A$1&amp;"_DATA'!R"&amp;$A56&amp;"C"&amp;F$1,FALSE)</f>
        <v>#REF!</v>
      </c>
      <c r="G56" s="312" t="e" cm="1">
        <f t="array" aca="1" ref="G56" ca="1">INDIRECT("'"&amp;$A$1&amp;"_DATA'!R"&amp;$A56&amp;"C"&amp;G$1,FALSE)</f>
        <v>#REF!</v>
      </c>
      <c r="H56" s="266" t="e">
        <f t="shared" ca="1" si="36"/>
        <v>#REF!</v>
      </c>
      <c r="I56" s="312" t="e" cm="1">
        <f t="array" aca="1" ref="I56" ca="1">INDIRECT("'"&amp;$A$1&amp;"_DATA'!R"&amp;$A56&amp;"C"&amp;I$1,FALSE)</f>
        <v>#REF!</v>
      </c>
      <c r="J56" s="267" t="e" cm="1">
        <f t="array" aca="1" ref="J56" ca="1">INDIRECT("'"&amp;$A$1&amp;"_DATA'!R"&amp;$A56&amp;"C"&amp;J$1,FALSE)</f>
        <v>#REF!</v>
      </c>
      <c r="K56" s="303" t="e" cm="1">
        <f t="array" aca="1" ref="K56" ca="1">INDIRECT("'"&amp;$A$1&amp;"_DATA'!R"&amp;$A56&amp;"C"&amp;K$1,FALSE)</f>
        <v>#REF!</v>
      </c>
      <c r="L56" s="264" t="e" cm="1">
        <f t="array" aca="1" ref="L56" ca="1">INDIRECT("'"&amp;$A$1&amp;"_DATA'!R"&amp;$A56&amp;"C"&amp;L$1,FALSE)</f>
        <v>#REF!</v>
      </c>
      <c r="M56" s="315" t="e" cm="1">
        <f t="array" aca="1" ref="M56" ca="1">INDIRECT("'"&amp;$A$1&amp;"_DATA'!R"&amp;$A56&amp;"C"&amp;M$1,FALSE)</f>
        <v>#REF!</v>
      </c>
      <c r="N56" s="312" t="e" cm="1">
        <f t="array" aca="1" ref="N56" ca="1">INDIRECT("'"&amp;$A$1&amp;"_DATA'!R"&amp;$A56&amp;"C"&amp;N$1,FALSE)</f>
        <v>#REF!</v>
      </c>
      <c r="O56" s="266" t="e">
        <f t="shared" ca="1" si="37"/>
        <v>#REF!</v>
      </c>
      <c r="P56" s="312" t="e" cm="1">
        <f t="array" aca="1" ref="P56" ca="1">INDIRECT("'"&amp;$A$1&amp;"_DATA'!R"&amp;$A56&amp;"C"&amp;P$1,FALSE)</f>
        <v>#REF!</v>
      </c>
      <c r="Q56" s="267" t="e" cm="1">
        <f t="array" aca="1" ref="Q56" ca="1">INDIRECT("'"&amp;$A$1&amp;"_DATA'!R"&amp;$A56&amp;"C"&amp;Q$1,FALSE)</f>
        <v>#REF!</v>
      </c>
      <c r="R56" s="303" t="e" cm="1">
        <f t="array" aca="1" ref="R56" ca="1">INDIRECT("'"&amp;$A$1&amp;"_DATA'!R"&amp;$A56&amp;"C"&amp;R$1,FALSE)</f>
        <v>#REF!</v>
      </c>
      <c r="S56" s="264" t="e" cm="1">
        <f t="array" aca="1" ref="S56" ca="1">INDIRECT("'"&amp;$A$1&amp;"_DATA'!R"&amp;$A56&amp;"C"&amp;S$1,FALSE)</f>
        <v>#REF!</v>
      </c>
      <c r="T56" s="315" t="e" cm="1">
        <f t="array" aca="1" ref="T56" ca="1">INDIRECT("'"&amp;$A$1&amp;"_DATA'!R"&amp;$A56&amp;"C"&amp;T$1,FALSE)</f>
        <v>#REF!</v>
      </c>
      <c r="U56" s="312" t="e" cm="1">
        <f t="array" aca="1" ref="U56" ca="1">INDIRECT("'"&amp;$A$1&amp;"_DATA'!R"&amp;$A56&amp;"C"&amp;U$1,FALSE)</f>
        <v>#REF!</v>
      </c>
      <c r="V56" s="266" t="e">
        <f t="shared" ca="1" si="38"/>
        <v>#REF!</v>
      </c>
      <c r="W56" s="312" t="e" cm="1">
        <f t="array" aca="1" ref="W56" ca="1">INDIRECT("'"&amp;$A$1&amp;"_DATA'!R"&amp;$A56&amp;"C"&amp;W$1,FALSE)</f>
        <v>#REF!</v>
      </c>
      <c r="X56" s="271"/>
      <c r="Y56" s="333"/>
      <c r="Z56" s="768" t="s">
        <v>271</v>
      </c>
      <c r="AA56" s="326" t="e" cm="1">
        <f t="array" aca="1" ref="AA56" ca="1">INDIRECT("'"&amp;$A$1&amp;"_DATA'!R"&amp;$A56&amp;"C"&amp;AA$1,FALSE)</f>
        <v>#REF!</v>
      </c>
      <c r="AB56" s="264" t="e" cm="1">
        <f t="array" aca="1" ref="AB56" ca="1">INDIRECT("'"&amp;$A$1&amp;"_DATA'!R"&amp;$A56&amp;"C"&amp;AB$1,FALSE)</f>
        <v>#REF!</v>
      </c>
      <c r="AC56" s="315" t="e" cm="1">
        <f t="array" aca="1" ref="AC56" ca="1">INDIRECT("'"&amp;$A$1&amp;"_DATA'!R"&amp;$A56&amp;"C"&amp;AC$1,FALSE)</f>
        <v>#REF!</v>
      </c>
      <c r="AD56" s="312" t="e" cm="1">
        <f t="array" aca="1" ref="AD56" ca="1">INDIRECT("'"&amp;$A$1&amp;"_DATA'!R"&amp;$A56&amp;"C"&amp;AD$1,FALSE)</f>
        <v>#REF!</v>
      </c>
      <c r="AE56" s="266" t="e">
        <f t="shared" ca="1" si="39"/>
        <v>#REF!</v>
      </c>
      <c r="AF56" s="312" t="e" cm="1">
        <f t="array" aca="1" ref="AF56" ca="1">INDIRECT("'"&amp;$A$1&amp;"_DATA'!R"&amp;$A56&amp;"C"&amp;AF$1,FALSE)</f>
        <v>#REF!</v>
      </c>
      <c r="AG56" s="267" t="e" cm="1">
        <f t="array" aca="1" ref="AG56" ca="1">INDIRECT("'"&amp;$A$1&amp;"_DATA'!R"&amp;$A56&amp;"C"&amp;AG$1,FALSE)</f>
        <v>#REF!</v>
      </c>
      <c r="AH56" s="303" t="e" cm="1">
        <f t="array" aca="1" ref="AH56" ca="1">INDIRECT("'"&amp;$A$1&amp;"_DATA'!R"&amp;$A56&amp;"C"&amp;AH$1,FALSE)</f>
        <v>#REF!</v>
      </c>
      <c r="AI56" s="264" t="e" cm="1">
        <f t="array" aca="1" ref="AI56" ca="1">INDIRECT("'"&amp;$A$1&amp;"_DATA'!R"&amp;$A56&amp;"C"&amp;AI$1,FALSE)</f>
        <v>#REF!</v>
      </c>
      <c r="AJ56" s="315" t="e" cm="1">
        <f t="array" aca="1" ref="AJ56" ca="1">INDIRECT("'"&amp;$A$1&amp;"_DATA'!R"&amp;$A56&amp;"C"&amp;AJ$1,FALSE)</f>
        <v>#REF!</v>
      </c>
      <c r="AK56" s="312" t="e" cm="1">
        <f t="array" aca="1" ref="AK56" ca="1">INDIRECT("'"&amp;$A$1&amp;"_DATA'!R"&amp;$A56&amp;"C"&amp;AK$1,FALSE)</f>
        <v>#REF!</v>
      </c>
      <c r="AL56" s="266" t="e">
        <f t="shared" ca="1" si="40"/>
        <v>#REF!</v>
      </c>
      <c r="AM56" s="312" t="e" cm="1">
        <f t="array" aca="1" ref="AM56" ca="1">INDIRECT("'"&amp;$A$1&amp;"_DATA'!R"&amp;$A56&amp;"C"&amp;AM$1,FALSE)</f>
        <v>#REF!</v>
      </c>
      <c r="AN56" s="267" t="e" cm="1">
        <f t="array" aca="1" ref="AN56" ca="1">INDIRECT("'"&amp;$A$1&amp;"_DATA'!R"&amp;$A56&amp;"C"&amp;AN$1,FALSE)</f>
        <v>#REF!</v>
      </c>
      <c r="AO56" s="303" t="e" cm="1">
        <f t="array" aca="1" ref="AO56" ca="1">INDIRECT("'"&amp;$A$1&amp;"_DATA'!R"&amp;$A56&amp;"C"&amp;AO$1,FALSE)</f>
        <v>#REF!</v>
      </c>
      <c r="AP56" s="264" t="e" cm="1">
        <f t="array" aca="1" ref="AP56" ca="1">INDIRECT("'"&amp;$A$1&amp;"_DATA'!R"&amp;$A56&amp;"C"&amp;AP$1,FALSE)</f>
        <v>#REF!</v>
      </c>
      <c r="AQ56" s="315" t="e" cm="1">
        <f t="array" aca="1" ref="AQ56" ca="1">INDIRECT("'"&amp;$A$1&amp;"_DATA'!R"&amp;$A56&amp;"C"&amp;AQ$1,FALSE)</f>
        <v>#REF!</v>
      </c>
      <c r="AR56" s="312" t="e" cm="1">
        <f t="array" aca="1" ref="AR56" ca="1">INDIRECT("'"&amp;$A$1&amp;"_DATA'!R"&amp;$A56&amp;"C"&amp;AR$1,FALSE)</f>
        <v>#REF!</v>
      </c>
      <c r="AS56" s="266" t="e">
        <f t="shared" ca="1" si="41"/>
        <v>#REF!</v>
      </c>
      <c r="AT56" s="312" t="e" cm="1">
        <f t="array" aca="1" ref="AT56" ca="1">INDIRECT("'"&amp;$A$1&amp;"_DATA'!R"&amp;$A56&amp;"C"&amp;AT$1,FALSE)</f>
        <v>#REF!</v>
      </c>
      <c r="AU56" s="271"/>
      <c r="AV56" s="333"/>
      <c r="AW56" s="768" t="s">
        <v>271</v>
      </c>
      <c r="AX56" s="333"/>
      <c r="AY56" s="768" t="s">
        <v>271</v>
      </c>
      <c r="AZ56" s="303" t="e" cm="1">
        <f t="array" aca="1" ref="AZ56" ca="1">INDIRECT("'"&amp;$A$1&amp;"_DATA'!R"&amp;$A56&amp;"C"&amp;AZ$1,FALSE)</f>
        <v>#REF!</v>
      </c>
      <c r="BA56" s="264" t="e" cm="1">
        <f t="array" aca="1" ref="BA56" ca="1">INDIRECT("'"&amp;$A$1&amp;"_DATA'!R"&amp;$A56&amp;"C"&amp;BA$1,FALSE)</f>
        <v>#REF!</v>
      </c>
      <c r="BB56" s="315" t="e" cm="1">
        <f t="array" aca="1" ref="BB56" ca="1">INDIRECT("'"&amp;$A$1&amp;"_DATA'!R"&amp;$A56&amp;"C"&amp;BB$1,FALSE)</f>
        <v>#REF!</v>
      </c>
      <c r="BC56" s="312" t="e" cm="1">
        <f t="array" aca="1" ref="BC56" ca="1">INDIRECT("'"&amp;$A$1&amp;"_DATA'!R"&amp;$A56&amp;"C"&amp;BC$1,FALSE)</f>
        <v>#REF!</v>
      </c>
      <c r="BD56" s="266" t="e">
        <f t="shared" ca="1" si="42"/>
        <v>#REF!</v>
      </c>
      <c r="BE56" s="312" t="e" cm="1">
        <f t="array" aca="1" ref="BE56" ca="1">INDIRECT("'"&amp;$A$1&amp;"_DATA'!R"&amp;$A56&amp;"C"&amp;BE$1,FALSE)</f>
        <v>#REF!</v>
      </c>
      <c r="BF56" s="267" t="e" cm="1">
        <f t="array" aca="1" ref="BF56" ca="1">INDIRECT("'"&amp;$A$1&amp;"_DATA'!R"&amp;$A56&amp;"C"&amp;BF$1,FALSE)</f>
        <v>#REF!</v>
      </c>
      <c r="BG56" s="303" t="e" cm="1">
        <f t="array" aca="1" ref="BG56" ca="1">INDIRECT("'"&amp;$A$1&amp;"_DATA'!R"&amp;$A56&amp;"C"&amp;BG$1,FALSE)</f>
        <v>#REF!</v>
      </c>
      <c r="BH56" s="264" t="e" cm="1">
        <f t="array" aca="1" ref="BH56" ca="1">INDIRECT("'"&amp;$A$1&amp;"_DATA'!R"&amp;$A56&amp;"C"&amp;BH$1,FALSE)</f>
        <v>#REF!</v>
      </c>
      <c r="BI56" s="315" t="e" cm="1">
        <f t="array" aca="1" ref="BI56" ca="1">INDIRECT("'"&amp;$A$1&amp;"_DATA'!R"&amp;$A56&amp;"C"&amp;BI$1,FALSE)</f>
        <v>#REF!</v>
      </c>
      <c r="BJ56" s="312" t="e" cm="1">
        <f t="array" aca="1" ref="BJ56" ca="1">INDIRECT("'"&amp;$A$1&amp;"_DATA'!R"&amp;$A56&amp;"C"&amp;BJ$1,FALSE)</f>
        <v>#REF!</v>
      </c>
      <c r="BK56" s="266" t="e">
        <f t="shared" ca="1" si="43"/>
        <v>#REF!</v>
      </c>
      <c r="BL56" s="312" t="e" cm="1">
        <f t="array" aca="1" ref="BL56" ca="1">INDIRECT("'"&amp;$A$1&amp;"_DATA'!R"&amp;$A56&amp;"C"&amp;BL$1,FALSE)</f>
        <v>#REF!</v>
      </c>
      <c r="BM56" s="267" t="e" cm="1">
        <f t="array" aca="1" ref="BM56" ca="1">INDIRECT("'"&amp;$A$1&amp;"_DATA'!R"&amp;$A56&amp;"C"&amp;BM$1,FALSE)</f>
        <v>#REF!</v>
      </c>
      <c r="BN56" s="303" t="e" cm="1">
        <f t="array" aca="1" ref="BN56" ca="1">INDIRECT("'"&amp;$A$1&amp;"_DATA'!R"&amp;$A56&amp;"C"&amp;BN$1,FALSE)</f>
        <v>#REF!</v>
      </c>
      <c r="BO56" s="264" t="e" cm="1">
        <f t="array" aca="1" ref="BO56" ca="1">INDIRECT("'"&amp;$A$1&amp;"_DATA'!R"&amp;$A56&amp;"C"&amp;BO$1,FALSE)</f>
        <v>#REF!</v>
      </c>
      <c r="BP56" s="315" t="e" cm="1">
        <f t="array" aca="1" ref="BP56" ca="1">INDIRECT("'"&amp;$A$1&amp;"_DATA'!R"&amp;$A56&amp;"C"&amp;BP$1,FALSE)</f>
        <v>#REF!</v>
      </c>
      <c r="BQ56" s="312" t="e" cm="1">
        <f t="array" aca="1" ref="BQ56" ca="1">INDIRECT("'"&amp;$A$1&amp;"_DATA'!R"&amp;$A56&amp;"C"&amp;BQ$1,FALSE)</f>
        <v>#REF!</v>
      </c>
      <c r="BR56" s="266" t="e">
        <f t="shared" ca="1" si="44"/>
        <v>#REF!</v>
      </c>
      <c r="BS56" s="312" t="e" cm="1">
        <f t="array" aca="1" ref="BS56" ca="1">INDIRECT("'"&amp;$A$1&amp;"_DATA'!R"&amp;$A56&amp;"C"&amp;BS$1,FALSE)</f>
        <v>#REF!</v>
      </c>
      <c r="BT56" s="271"/>
      <c r="BU56" s="333"/>
      <c r="BV56" s="768" t="s">
        <v>271</v>
      </c>
      <c r="BW56" s="303" t="e" cm="1">
        <f t="array" aca="1" ref="BW56" ca="1">INDIRECT("'"&amp;$A$1&amp;"_DATA'!R"&amp;$A56&amp;"C"&amp;BW$1,FALSE)</f>
        <v>#REF!</v>
      </c>
      <c r="BX56" s="264" t="e" cm="1">
        <f t="array" aca="1" ref="BX56" ca="1">INDIRECT("'"&amp;$A$1&amp;"_DATA'!R"&amp;$A56&amp;"C"&amp;BX$1,FALSE)</f>
        <v>#REF!</v>
      </c>
      <c r="BY56" s="315" t="e" cm="1">
        <f t="array" aca="1" ref="BY56" ca="1">INDIRECT("'"&amp;$A$1&amp;"_DATA'!R"&amp;$A56&amp;"C"&amp;BY$1,FALSE)</f>
        <v>#REF!</v>
      </c>
      <c r="BZ56" s="312" t="e" cm="1">
        <f t="array" aca="1" ref="BZ56" ca="1">INDIRECT("'"&amp;$A$1&amp;"_DATA'!R"&amp;$A56&amp;"C"&amp;BZ$1,FALSE)</f>
        <v>#REF!</v>
      </c>
      <c r="CA56" s="266" t="e">
        <f t="shared" ca="1" si="45"/>
        <v>#REF!</v>
      </c>
      <c r="CB56" s="312" t="e" cm="1">
        <f t="array" aca="1" ref="CB56" ca="1">INDIRECT("'"&amp;$A$1&amp;"_DATA'!R"&amp;$A56&amp;"C"&amp;CB$1,FALSE)</f>
        <v>#REF!</v>
      </c>
      <c r="CC56" s="267" t="e" cm="1">
        <f t="array" aca="1" ref="CC56" ca="1">INDIRECT("'"&amp;$A$1&amp;"_DATA'!R"&amp;$A56&amp;"C"&amp;CC$1,FALSE)</f>
        <v>#REF!</v>
      </c>
      <c r="CD56" s="303" t="e" cm="1">
        <f t="array" aca="1" ref="CD56" ca="1">INDIRECT("'"&amp;$A$1&amp;"_DATA'!R"&amp;$A56&amp;"C"&amp;CD$1,FALSE)</f>
        <v>#REF!</v>
      </c>
      <c r="CE56" s="264" t="e" cm="1">
        <f t="array" aca="1" ref="CE56" ca="1">INDIRECT("'"&amp;$A$1&amp;"_DATA'!R"&amp;$A56&amp;"C"&amp;CE$1,FALSE)</f>
        <v>#REF!</v>
      </c>
      <c r="CF56" s="315" t="e" cm="1">
        <f t="array" aca="1" ref="CF56" ca="1">INDIRECT("'"&amp;$A$1&amp;"_DATA'!R"&amp;$A56&amp;"C"&amp;CF$1,FALSE)</f>
        <v>#REF!</v>
      </c>
      <c r="CG56" s="312" t="e" cm="1">
        <f t="array" aca="1" ref="CG56" ca="1">INDIRECT("'"&amp;$A$1&amp;"_DATA'!R"&amp;$A56&amp;"C"&amp;CG$1,FALSE)</f>
        <v>#REF!</v>
      </c>
      <c r="CH56" s="266" t="e">
        <f t="shared" ca="1" si="46"/>
        <v>#REF!</v>
      </c>
      <c r="CI56" s="312" t="e" cm="1">
        <f t="array" aca="1" ref="CI56" ca="1">INDIRECT("'"&amp;$A$1&amp;"_DATA'!R"&amp;$A56&amp;"C"&amp;CI$1,FALSE)</f>
        <v>#REF!</v>
      </c>
      <c r="CJ56" s="267" t="e" cm="1">
        <f t="array" aca="1" ref="CJ56" ca="1">INDIRECT("'"&amp;$A$1&amp;"_DATA'!R"&amp;$A56&amp;"C"&amp;CJ$1,FALSE)</f>
        <v>#REF!</v>
      </c>
      <c r="CK56" s="303" t="e" cm="1">
        <f t="array" aca="1" ref="CK56" ca="1">INDIRECT("'"&amp;$A$1&amp;"_DATA'!R"&amp;$A56&amp;"C"&amp;CK$1,FALSE)</f>
        <v>#REF!</v>
      </c>
      <c r="CL56" s="264" t="e" cm="1">
        <f t="array" aca="1" ref="CL56" ca="1">INDIRECT("'"&amp;$A$1&amp;"_DATA'!R"&amp;$A56&amp;"C"&amp;CL$1,FALSE)</f>
        <v>#REF!</v>
      </c>
      <c r="CM56" s="315" t="e" cm="1">
        <f t="array" aca="1" ref="CM56" ca="1">INDIRECT("'"&amp;$A$1&amp;"_DATA'!R"&amp;$A56&amp;"C"&amp;CM$1,FALSE)</f>
        <v>#REF!</v>
      </c>
      <c r="CN56" s="312" t="e" cm="1">
        <f t="array" aca="1" ref="CN56" ca="1">INDIRECT("'"&amp;$A$1&amp;"_DATA'!R"&amp;$A56&amp;"C"&amp;CN$1,FALSE)</f>
        <v>#REF!</v>
      </c>
      <c r="CO56" s="266" t="e">
        <f t="shared" ca="1" si="47"/>
        <v>#REF!</v>
      </c>
      <c r="CP56" s="312" t="e" cm="1">
        <f t="array" aca="1" ref="CP56" ca="1">INDIRECT("'"&amp;$A$1&amp;"_DATA'!R"&amp;$A56&amp;"C"&amp;CP$1,FALSE)</f>
        <v>#REF!</v>
      </c>
      <c r="CQ56" s="271"/>
      <c r="CR56" s="333"/>
      <c r="CS56" s="768" t="s">
        <v>271</v>
      </c>
      <c r="CT56" s="333"/>
      <c r="CU56" s="768" t="s">
        <v>271</v>
      </c>
      <c r="CV56" s="333"/>
      <c r="CW56" s="768" t="s">
        <v>271</v>
      </c>
      <c r="CX56" s="240"/>
    </row>
    <row r="57" spans="1:102" ht="16.5" hidden="1" outlineLevel="1" x14ac:dyDescent="0.15">
      <c r="A57" s="433"/>
      <c r="B57" s="1964" t="s">
        <v>44</v>
      </c>
      <c r="C57" s="247"/>
      <c r="D57" s="272" t="s">
        <v>45</v>
      </c>
      <c r="E57" s="273" t="s">
        <v>29</v>
      </c>
      <c r="F57" s="274" t="s">
        <v>28</v>
      </c>
      <c r="G57" s="275" t="s">
        <v>30</v>
      </c>
      <c r="H57" s="1983" t="s">
        <v>46</v>
      </c>
      <c r="I57" s="1984"/>
      <c r="J57" s="1985"/>
      <c r="K57" s="272" t="s">
        <v>45</v>
      </c>
      <c r="L57" s="273" t="s">
        <v>29</v>
      </c>
      <c r="M57" s="274" t="s">
        <v>28</v>
      </c>
      <c r="N57" s="275" t="s">
        <v>30</v>
      </c>
      <c r="O57" s="1983" t="s">
        <v>46</v>
      </c>
      <c r="P57" s="1984"/>
      <c r="Q57" s="1985"/>
      <c r="R57" s="272" t="s">
        <v>45</v>
      </c>
      <c r="S57" s="273" t="s">
        <v>29</v>
      </c>
      <c r="T57" s="274" t="s">
        <v>28</v>
      </c>
      <c r="U57" s="275" t="s">
        <v>30</v>
      </c>
      <c r="V57" s="1983" t="s">
        <v>46</v>
      </c>
      <c r="W57" s="1984"/>
      <c r="X57" s="1985"/>
      <c r="Y57" s="1949" t="s">
        <v>144</v>
      </c>
      <c r="Z57" s="1950"/>
      <c r="AA57" s="327" t="s">
        <v>45</v>
      </c>
      <c r="AB57" s="273" t="s">
        <v>29</v>
      </c>
      <c r="AC57" s="274" t="s">
        <v>28</v>
      </c>
      <c r="AD57" s="275" t="s">
        <v>30</v>
      </c>
      <c r="AE57" s="1983" t="s">
        <v>46</v>
      </c>
      <c r="AF57" s="1984"/>
      <c r="AG57" s="1985"/>
      <c r="AH57" s="272" t="s">
        <v>45</v>
      </c>
      <c r="AI57" s="273" t="s">
        <v>29</v>
      </c>
      <c r="AJ57" s="274" t="s">
        <v>28</v>
      </c>
      <c r="AK57" s="275" t="s">
        <v>30</v>
      </c>
      <c r="AL57" s="1983" t="s">
        <v>46</v>
      </c>
      <c r="AM57" s="1984"/>
      <c r="AN57" s="1985"/>
      <c r="AO57" s="272" t="s">
        <v>45</v>
      </c>
      <c r="AP57" s="273" t="s">
        <v>29</v>
      </c>
      <c r="AQ57" s="274" t="s">
        <v>28</v>
      </c>
      <c r="AR57" s="275" t="s">
        <v>30</v>
      </c>
      <c r="AS57" s="1983" t="s">
        <v>46</v>
      </c>
      <c r="AT57" s="1984"/>
      <c r="AU57" s="1985"/>
      <c r="AV57" s="1949" t="s">
        <v>144</v>
      </c>
      <c r="AW57" s="1950"/>
      <c r="AX57" s="1949" t="s">
        <v>144</v>
      </c>
      <c r="AY57" s="1950"/>
      <c r="AZ57" s="272" t="s">
        <v>45</v>
      </c>
      <c r="BA57" s="273" t="s">
        <v>29</v>
      </c>
      <c r="BB57" s="274" t="s">
        <v>28</v>
      </c>
      <c r="BC57" s="275" t="s">
        <v>30</v>
      </c>
      <c r="BD57" s="1983" t="s">
        <v>46</v>
      </c>
      <c r="BE57" s="1984"/>
      <c r="BF57" s="1985"/>
      <c r="BG57" s="272" t="s">
        <v>45</v>
      </c>
      <c r="BH57" s="273" t="s">
        <v>29</v>
      </c>
      <c r="BI57" s="274" t="s">
        <v>28</v>
      </c>
      <c r="BJ57" s="275" t="s">
        <v>30</v>
      </c>
      <c r="BK57" s="1983" t="s">
        <v>46</v>
      </c>
      <c r="BL57" s="1984"/>
      <c r="BM57" s="1985"/>
      <c r="BN57" s="272" t="s">
        <v>45</v>
      </c>
      <c r="BO57" s="273" t="s">
        <v>29</v>
      </c>
      <c r="BP57" s="274" t="s">
        <v>28</v>
      </c>
      <c r="BQ57" s="275" t="s">
        <v>30</v>
      </c>
      <c r="BR57" s="1983" t="s">
        <v>46</v>
      </c>
      <c r="BS57" s="1984"/>
      <c r="BT57" s="1985"/>
      <c r="BU57" s="1949" t="s">
        <v>144</v>
      </c>
      <c r="BV57" s="1950"/>
      <c r="BW57" s="272" t="s">
        <v>45</v>
      </c>
      <c r="BX57" s="273" t="s">
        <v>29</v>
      </c>
      <c r="BY57" s="274" t="s">
        <v>28</v>
      </c>
      <c r="BZ57" s="275" t="s">
        <v>30</v>
      </c>
      <c r="CA57" s="1983" t="s">
        <v>46</v>
      </c>
      <c r="CB57" s="1984"/>
      <c r="CC57" s="1985"/>
      <c r="CD57" s="272" t="s">
        <v>45</v>
      </c>
      <c r="CE57" s="273" t="s">
        <v>29</v>
      </c>
      <c r="CF57" s="274" t="s">
        <v>28</v>
      </c>
      <c r="CG57" s="275" t="s">
        <v>30</v>
      </c>
      <c r="CH57" s="1983" t="s">
        <v>46</v>
      </c>
      <c r="CI57" s="1984"/>
      <c r="CJ57" s="1985"/>
      <c r="CK57" s="272" t="s">
        <v>45</v>
      </c>
      <c r="CL57" s="273" t="s">
        <v>29</v>
      </c>
      <c r="CM57" s="274" t="s">
        <v>28</v>
      </c>
      <c r="CN57" s="275" t="s">
        <v>30</v>
      </c>
      <c r="CO57" s="1983" t="s">
        <v>46</v>
      </c>
      <c r="CP57" s="1984"/>
      <c r="CQ57" s="1985"/>
      <c r="CR57" s="1949" t="s">
        <v>144</v>
      </c>
      <c r="CS57" s="1950"/>
      <c r="CT57" s="1949" t="s">
        <v>144</v>
      </c>
      <c r="CU57" s="1950"/>
      <c r="CV57" s="1945" t="s">
        <v>144</v>
      </c>
      <c r="CW57" s="1946"/>
      <c r="CX57" s="240"/>
    </row>
    <row r="58" spans="1:102" ht="16.5" hidden="1" outlineLevel="1" x14ac:dyDescent="0.15">
      <c r="A58" s="433"/>
      <c r="B58" s="1965"/>
      <c r="C58" s="276" t="s">
        <v>32</v>
      </c>
      <c r="D58" s="277">
        <f ca="1">10-COUNTIF(F37:F46,"")-COUNTIF(F37:F46,0)-COUNTIF(E37:E46,"カウント外")</f>
        <v>10</v>
      </c>
      <c r="E58" s="762" t="e">
        <f ca="1">IF(F108&lt;&gt;0,ROUNDDOWN(G108/F108,4),"")</f>
        <v>#REF!</v>
      </c>
      <c r="F58" s="279" t="e">
        <f ca="1">SUM(G37:G46)</f>
        <v>#REF!</v>
      </c>
      <c r="G58" s="280" t="e">
        <f ca="1">SUM(I37:I46)</f>
        <v>#REF!</v>
      </c>
      <c r="H58" s="1958" t="s">
        <v>47</v>
      </c>
      <c r="I58" s="1977" t="e">
        <f ca="1">IF(F61&lt;&gt;0,ROUNDDOWN(F62/F61,4),0)</f>
        <v>#REF!</v>
      </c>
      <c r="J58" s="1978"/>
      <c r="K58" s="277">
        <f ca="1">10-COUNTIF(M37:M46,"")-COUNTIF(M37:M46,0)-COUNTIF(L37:L46,"カウント外")</f>
        <v>10</v>
      </c>
      <c r="L58" s="762" t="e">
        <f ca="1">IF(M108&lt;&gt;0,ROUNDDOWN(N108/M108,4),"")</f>
        <v>#REF!</v>
      </c>
      <c r="M58" s="279" t="e">
        <f ca="1">SUM(N37:N46)</f>
        <v>#REF!</v>
      </c>
      <c r="N58" s="280" t="e">
        <f ca="1">SUM(P37:P46)</f>
        <v>#REF!</v>
      </c>
      <c r="O58" s="1958" t="s">
        <v>47</v>
      </c>
      <c r="P58" s="1977" t="e">
        <f ca="1">IF(M61&lt;&gt;0,ROUNDDOWN(M62/M61,4),0)</f>
        <v>#REF!</v>
      </c>
      <c r="Q58" s="1978"/>
      <c r="R58" s="277">
        <f ca="1">10-COUNTIF(T37:T46,"")-COUNTIF(T37:T46,0)-COUNTIF(S37:S46,"カウント外")</f>
        <v>10</v>
      </c>
      <c r="S58" s="762" t="e">
        <f ca="1">IF(T108&lt;&gt;0,ROUNDDOWN(U108/T108,4),"")</f>
        <v>#REF!</v>
      </c>
      <c r="T58" s="279" t="e">
        <f ca="1">SUM(U37:U46)</f>
        <v>#REF!</v>
      </c>
      <c r="U58" s="280" t="e">
        <f ca="1">SUM(W37:W46)</f>
        <v>#REF!</v>
      </c>
      <c r="V58" s="1958" t="s">
        <v>47</v>
      </c>
      <c r="W58" s="1977" t="e">
        <f ca="1">IF(T61&lt;&gt;0,ROUNDDOWN(T62/T61,4),0)</f>
        <v>#REF!</v>
      </c>
      <c r="X58" s="1978"/>
      <c r="Y58" s="321" t="s">
        <v>145</v>
      </c>
      <c r="Z58" s="770" t="e">
        <f ca="1">SUMIF(D$26:X$26,Y37,D108:X108)</f>
        <v>#REF!</v>
      </c>
      <c r="AA58" s="277">
        <f ca="1">10-COUNTIF(AC37:AC46,"")-COUNTIF(AC37:AC46,0)-COUNTIF(AB37:AB46,"カウント外")</f>
        <v>10</v>
      </c>
      <c r="AB58" s="762" t="e">
        <f ca="1">IF(AC108&lt;&gt;0,ROUNDDOWN(AD108/AC108,4),"")</f>
        <v>#REF!</v>
      </c>
      <c r="AC58" s="279" t="e">
        <f ca="1">SUM(AD37:AD46)</f>
        <v>#REF!</v>
      </c>
      <c r="AD58" s="280" t="e">
        <f ca="1">SUM(AF37:AF46)</f>
        <v>#REF!</v>
      </c>
      <c r="AE58" s="1958" t="s">
        <v>47</v>
      </c>
      <c r="AF58" s="1977" t="e">
        <f ca="1">IF(AC61&lt;&gt;0,ROUNDDOWN(AC62/AC61,4),0)</f>
        <v>#REF!</v>
      </c>
      <c r="AG58" s="1978"/>
      <c r="AH58" s="277">
        <f ca="1">10-COUNTIF(AJ37:AJ46,"")-COUNTIF(AJ37:AJ46,0)-COUNTIF(AI37:AI46,"カウント外")</f>
        <v>10</v>
      </c>
      <c r="AI58" s="762" t="e">
        <f ca="1">IF(AJ108&lt;&gt;0,ROUNDDOWN(AK108/AJ108,4),"")</f>
        <v>#REF!</v>
      </c>
      <c r="AJ58" s="279" t="e">
        <f ca="1">SUM(AK37:AK46)</f>
        <v>#REF!</v>
      </c>
      <c r="AK58" s="280" t="e">
        <f ca="1">SUM(AM37:AM46)</f>
        <v>#REF!</v>
      </c>
      <c r="AL58" s="1958" t="s">
        <v>47</v>
      </c>
      <c r="AM58" s="1977" t="e">
        <f ca="1">IF(AJ61&lt;&gt;0,ROUNDDOWN(AJ62/AJ61,4),0)</f>
        <v>#REF!</v>
      </c>
      <c r="AN58" s="1978"/>
      <c r="AO58" s="277">
        <f ca="1">10-COUNTIF(AQ37:AQ46,"")-COUNTIF(AQ37:AQ46,0)-COUNTIF(AP37:AP46,"カウント外")</f>
        <v>10</v>
      </c>
      <c r="AP58" s="762" t="e">
        <f ca="1">IF(AQ108&lt;&gt;0,ROUNDDOWN(AR108/AQ108,4),"")</f>
        <v>#REF!</v>
      </c>
      <c r="AQ58" s="279" t="e">
        <f ca="1">SUM(AR37:AR46)</f>
        <v>#REF!</v>
      </c>
      <c r="AR58" s="280" t="e">
        <f ca="1">SUM(AT37:AT46)</f>
        <v>#REF!</v>
      </c>
      <c r="AS58" s="1958" t="s">
        <v>47</v>
      </c>
      <c r="AT58" s="1977" t="e">
        <f ca="1">IF(AQ61&lt;&gt;0,ROUNDDOWN(AQ62/AQ61,4),0)</f>
        <v>#REF!</v>
      </c>
      <c r="AU58" s="1978"/>
      <c r="AV58" s="321" t="s">
        <v>145</v>
      </c>
      <c r="AW58" s="770" t="e">
        <f ca="1">SUMIF(AA$26:AU$26,AV37,AA108:AU108)</f>
        <v>#REF!</v>
      </c>
      <c r="AX58" s="321" t="s">
        <v>145</v>
      </c>
      <c r="AY58" s="342" t="e">
        <f ca="1">Z58+AW58</f>
        <v>#REF!</v>
      </c>
      <c r="AZ58" s="277">
        <f ca="1">10-COUNTIF(BB37:BB46,"")-COUNTIF(BB37:BB46,0)-COUNTIF(BA37:BA46,"カウント外")</f>
        <v>10</v>
      </c>
      <c r="BA58" s="762" t="e">
        <f ca="1">IF(BB108&lt;&gt;0,ROUNDDOWN(BC108/BB108,4),"")</f>
        <v>#REF!</v>
      </c>
      <c r="BB58" s="279" t="e">
        <f ca="1">SUM(BC37:BC46)</f>
        <v>#REF!</v>
      </c>
      <c r="BC58" s="280" t="e">
        <f ca="1">SUM(BE37:BE46)</f>
        <v>#REF!</v>
      </c>
      <c r="BD58" s="1958" t="s">
        <v>47</v>
      </c>
      <c r="BE58" s="1977" t="e">
        <f ca="1">IF(BB61&lt;&gt;0,ROUNDDOWN(BB62/BB61,4),0)</f>
        <v>#REF!</v>
      </c>
      <c r="BF58" s="1978"/>
      <c r="BG58" s="277">
        <f ca="1">10-COUNTIF(BI37:BI46,"")-COUNTIF(BI37:BI46,0)-COUNTIF(BH37:BH46,"カウント外")</f>
        <v>10</v>
      </c>
      <c r="BH58" s="762" t="e">
        <f ca="1">IF(BI108&lt;&gt;0,ROUNDDOWN(BJ108/BI108,4),"")</f>
        <v>#REF!</v>
      </c>
      <c r="BI58" s="279" t="e">
        <f ca="1">SUM(BJ37:BJ46)</f>
        <v>#REF!</v>
      </c>
      <c r="BJ58" s="280" t="e">
        <f ca="1">SUM(BL37:BL46)</f>
        <v>#REF!</v>
      </c>
      <c r="BK58" s="1958" t="s">
        <v>47</v>
      </c>
      <c r="BL58" s="1977" t="e">
        <f ca="1">IF(BI61&lt;&gt;0,ROUNDDOWN(BI62/BI61,4),0)</f>
        <v>#REF!</v>
      </c>
      <c r="BM58" s="1978"/>
      <c r="BN58" s="277">
        <f ca="1">10-COUNTIF(BP37:BP46,"")-COUNTIF(BP37:BP46,0)-COUNTIF(BO37:BO46,"カウント外")</f>
        <v>10</v>
      </c>
      <c r="BO58" s="762" t="e">
        <f ca="1">IF(BP108&lt;&gt;0,ROUNDDOWN(BQ108/BP108,4),"")</f>
        <v>#REF!</v>
      </c>
      <c r="BP58" s="279" t="e">
        <f ca="1">SUM(BQ37:BQ46)</f>
        <v>#REF!</v>
      </c>
      <c r="BQ58" s="280" t="e">
        <f ca="1">SUM(BS37:BS46)</f>
        <v>#REF!</v>
      </c>
      <c r="BR58" s="1958" t="s">
        <v>47</v>
      </c>
      <c r="BS58" s="1977" t="e">
        <f ca="1">IF(BP61&lt;&gt;0,ROUNDDOWN(BP62/BP61,4),0)</f>
        <v>#REF!</v>
      </c>
      <c r="BT58" s="1978"/>
      <c r="BU58" s="321" t="s">
        <v>145</v>
      </c>
      <c r="BV58" s="770" t="e">
        <f ca="1">SUMIF(AZ$26:BT$26,BU37,AZ108:BT108)</f>
        <v>#REF!</v>
      </c>
      <c r="BW58" s="277">
        <f ca="1">10-COUNTIF(BY37:BY46,"")-COUNTIF(BY37:BY46,0)-COUNTIF(BX37:BX46,"カウント外")</f>
        <v>10</v>
      </c>
      <c r="BX58" s="762" t="e">
        <f ca="1">IF(BY108&lt;&gt;0,ROUNDDOWN(BZ108/BY108,4),"")</f>
        <v>#REF!</v>
      </c>
      <c r="BY58" s="279" t="e">
        <f ca="1">SUM(BZ37:BZ46)</f>
        <v>#REF!</v>
      </c>
      <c r="BZ58" s="280" t="e">
        <f ca="1">SUM(CB37:CB46)</f>
        <v>#REF!</v>
      </c>
      <c r="CA58" s="1958" t="s">
        <v>47</v>
      </c>
      <c r="CB58" s="1977" t="e">
        <f ca="1">IF(BY61&lt;&gt;0,ROUNDDOWN(BY62/BY61,4),0)</f>
        <v>#REF!</v>
      </c>
      <c r="CC58" s="1978"/>
      <c r="CD58" s="277">
        <f ca="1">10-COUNTIF(CF37:CF46,"")-COUNTIF(CF37:CF46,0)-COUNTIF(CE37:CE46,"カウント外")</f>
        <v>10</v>
      </c>
      <c r="CE58" s="762" t="e">
        <f ca="1">IF(CF108&lt;&gt;0,ROUNDDOWN(CG108/CF108,4),"")</f>
        <v>#REF!</v>
      </c>
      <c r="CF58" s="279" t="e">
        <f ca="1">SUM(CG37:CG46)</f>
        <v>#REF!</v>
      </c>
      <c r="CG58" s="280" t="e">
        <f ca="1">SUM(CI37:CI46)</f>
        <v>#REF!</v>
      </c>
      <c r="CH58" s="1958" t="s">
        <v>47</v>
      </c>
      <c r="CI58" s="1977" t="e">
        <f ca="1">IF(CF61&lt;&gt;0,ROUNDDOWN(CF62/CF61,4),0)</f>
        <v>#REF!</v>
      </c>
      <c r="CJ58" s="1978"/>
      <c r="CK58" s="277">
        <f ca="1">10-COUNTIF(CM37:CM46,"")-COUNTIF(CM37:CM46,0)-COUNTIF(CL37:CL46,"カウント外")</f>
        <v>10</v>
      </c>
      <c r="CL58" s="762" t="e">
        <f ca="1">IF(CM108&lt;&gt;0,ROUNDDOWN(CN108/CM108,4),"")</f>
        <v>#REF!</v>
      </c>
      <c r="CM58" s="279" t="e">
        <f ca="1">SUM(CN37:CN46)</f>
        <v>#REF!</v>
      </c>
      <c r="CN58" s="280" t="e">
        <f ca="1">SUM(CP37:CP46)</f>
        <v>#REF!</v>
      </c>
      <c r="CO58" s="1958" t="s">
        <v>47</v>
      </c>
      <c r="CP58" s="1977" t="e">
        <f ca="1">IF(CM61&lt;&gt;0,ROUNDDOWN(CM62/CM61,4),0)</f>
        <v>#REF!</v>
      </c>
      <c r="CQ58" s="1978"/>
      <c r="CR58" s="321" t="s">
        <v>145</v>
      </c>
      <c r="CS58" s="770" t="e">
        <f ca="1">SUMIF(BW$26:CQ$26,CR37,BW108:CQ108)</f>
        <v>#REF!</v>
      </c>
      <c r="CT58" s="321" t="s">
        <v>145</v>
      </c>
      <c r="CU58" s="342" t="e">
        <f ca="1">BV58+CS58</f>
        <v>#REF!</v>
      </c>
      <c r="CV58" s="321" t="s">
        <v>145</v>
      </c>
      <c r="CW58" s="342" t="e">
        <f ca="1">AY58+CU58</f>
        <v>#REF!</v>
      </c>
      <c r="CX58" s="240"/>
    </row>
    <row r="59" spans="1:102" ht="16.5" hidden="1" outlineLevel="1" x14ac:dyDescent="0.15">
      <c r="A59" s="433"/>
      <c r="B59" s="1966"/>
      <c r="C59" s="281" t="s">
        <v>43</v>
      </c>
      <c r="D59" s="282">
        <f ca="1">10-COUNTIF(F47:F56,"")-COUNTIF(F47:F56,0)-COUNTIF(E47:E56,"カウント外")</f>
        <v>10</v>
      </c>
      <c r="E59" s="762" t="e">
        <f ca="1">IF(F109&lt;&gt;0,ROUNDDOWN(G109/F109,4),"")</f>
        <v>#REF!</v>
      </c>
      <c r="F59" s="283" t="e">
        <f ca="1">SUM(G47:G56)</f>
        <v>#REF!</v>
      </c>
      <c r="G59" s="284" t="e">
        <f ca="1">SUM(I47:I56)</f>
        <v>#REF!</v>
      </c>
      <c r="H59" s="1981"/>
      <c r="I59" s="1979"/>
      <c r="J59" s="1980"/>
      <c r="K59" s="282">
        <f ca="1">10-COUNTIF(M47:M56,"")-COUNTIF(M47:M56,0)-COUNTIF(L47:L56,"カウント外")</f>
        <v>10</v>
      </c>
      <c r="L59" s="762" t="e">
        <f ca="1">IF(M109&lt;&gt;0,ROUNDDOWN(N109/M109,4),"")</f>
        <v>#REF!</v>
      </c>
      <c r="M59" s="283" t="e">
        <f ca="1">SUM(N47:N56)</f>
        <v>#REF!</v>
      </c>
      <c r="N59" s="284" t="e">
        <f ca="1">SUM(P47:P56)</f>
        <v>#REF!</v>
      </c>
      <c r="O59" s="1981"/>
      <c r="P59" s="1979"/>
      <c r="Q59" s="1980"/>
      <c r="R59" s="282">
        <f ca="1">10-COUNTIF(T47:T56,"")-COUNTIF(T47:T56,0)-COUNTIF(S47:S56,"カウント外")</f>
        <v>10</v>
      </c>
      <c r="S59" s="762" t="e">
        <f ca="1">IF(T109&lt;&gt;0,ROUNDDOWN(U109/T109,4),"")</f>
        <v>#REF!</v>
      </c>
      <c r="T59" s="283" t="e">
        <f ca="1">SUM(U47:U56)</f>
        <v>#REF!</v>
      </c>
      <c r="U59" s="284" t="e">
        <f ca="1">SUM(W47:W56)</f>
        <v>#REF!</v>
      </c>
      <c r="V59" s="1981"/>
      <c r="W59" s="1992"/>
      <c r="X59" s="1980"/>
      <c r="Y59" s="323" t="s">
        <v>146</v>
      </c>
      <c r="Z59" s="769" t="e">
        <f ca="1">SUMIF(D$26:X$26,Y37,D109:X109)</f>
        <v>#REF!</v>
      </c>
      <c r="AA59" s="282">
        <f ca="1">10-COUNTIF(AC47:AC56,"")-COUNTIF(AC47:AC56,0)-COUNTIF(AB47:AB56,"カウント外")</f>
        <v>10</v>
      </c>
      <c r="AB59" s="762" t="e">
        <f ca="1">IF(AC109&lt;&gt;0,ROUNDDOWN(AD109/AC109,4),"")</f>
        <v>#REF!</v>
      </c>
      <c r="AC59" s="283" t="e">
        <f ca="1">SUM(AD47:AD56)</f>
        <v>#REF!</v>
      </c>
      <c r="AD59" s="284" t="e">
        <f ca="1">SUM(AF47:AF56)</f>
        <v>#REF!</v>
      </c>
      <c r="AE59" s="1981"/>
      <c r="AF59" s="1979"/>
      <c r="AG59" s="1980"/>
      <c r="AH59" s="282">
        <f ca="1">10-COUNTIF(AJ47:AJ56,"")-COUNTIF(AJ47:AJ56,0)-COUNTIF(AI47:AI56,"カウント外")</f>
        <v>10</v>
      </c>
      <c r="AI59" s="762" t="e">
        <f ca="1">IF(AJ109&lt;&gt;0,ROUNDDOWN(AK109/AJ109,4),"")</f>
        <v>#REF!</v>
      </c>
      <c r="AJ59" s="283" t="e">
        <f ca="1">SUM(AK47:AK56)</f>
        <v>#REF!</v>
      </c>
      <c r="AK59" s="284" t="e">
        <f ca="1">SUM(AM47:AM56)</f>
        <v>#REF!</v>
      </c>
      <c r="AL59" s="1981"/>
      <c r="AM59" s="1979"/>
      <c r="AN59" s="1980"/>
      <c r="AO59" s="282">
        <f ca="1">10-COUNTIF(AQ47:AQ56,"")-COUNTIF(AQ47:AQ56,0)-COUNTIF(AP47:AP56,"カウント外")</f>
        <v>10</v>
      </c>
      <c r="AP59" s="762" t="e">
        <f ca="1">IF(AQ109&lt;&gt;0,ROUNDDOWN(AR109/AQ109,4),"")</f>
        <v>#REF!</v>
      </c>
      <c r="AQ59" s="283" t="e">
        <f ca="1">SUM(AR47:AR56)</f>
        <v>#REF!</v>
      </c>
      <c r="AR59" s="284" t="e">
        <f ca="1">SUM(AT47:AT56)</f>
        <v>#REF!</v>
      </c>
      <c r="AS59" s="1981"/>
      <c r="AT59" s="1979"/>
      <c r="AU59" s="1980"/>
      <c r="AV59" s="323" t="s">
        <v>146</v>
      </c>
      <c r="AW59" s="769" t="e">
        <f ca="1">SUMIF(AA$26:AU$26,AV37,AA109:AU109)</f>
        <v>#REF!</v>
      </c>
      <c r="AX59" s="323" t="s">
        <v>146</v>
      </c>
      <c r="AY59" s="771" t="e">
        <f ca="1">Z59+AW59</f>
        <v>#REF!</v>
      </c>
      <c r="AZ59" s="282">
        <f ca="1">10-COUNTIF(BB47:BB56,"")-COUNTIF(BB47:BB56,0)-COUNTIF(BA47:BA56,"カウント外")</f>
        <v>10</v>
      </c>
      <c r="BA59" s="762" t="e">
        <f ca="1">IF(BB109&lt;&gt;0,ROUNDDOWN(BC109/BB109,4),"")</f>
        <v>#REF!</v>
      </c>
      <c r="BB59" s="283" t="e">
        <f ca="1">SUM(BC47:BC56)</f>
        <v>#REF!</v>
      </c>
      <c r="BC59" s="284" t="e">
        <f ca="1">SUM(BE47:BE56)</f>
        <v>#REF!</v>
      </c>
      <c r="BD59" s="1981"/>
      <c r="BE59" s="1979"/>
      <c r="BF59" s="1980"/>
      <c r="BG59" s="282">
        <f ca="1">10-COUNTIF(BI47:BI56,"")-COUNTIF(BI47:BI56,0)-COUNTIF(BH47:BH56,"カウント外")</f>
        <v>10</v>
      </c>
      <c r="BH59" s="762" t="e">
        <f ca="1">IF(BI109&lt;&gt;0,ROUNDDOWN(BJ109/BI109,4),"")</f>
        <v>#REF!</v>
      </c>
      <c r="BI59" s="283" t="e">
        <f ca="1">SUM(BJ47:BJ56)</f>
        <v>#REF!</v>
      </c>
      <c r="BJ59" s="284" t="e">
        <f ca="1">SUM(BL47:BL56)</f>
        <v>#REF!</v>
      </c>
      <c r="BK59" s="1981"/>
      <c r="BL59" s="1979"/>
      <c r="BM59" s="1980"/>
      <c r="BN59" s="282">
        <f ca="1">10-COUNTIF(BP47:BP56,"")-COUNTIF(BP47:BP56,0)-COUNTIF(BO47:BO56,"カウント外")</f>
        <v>10</v>
      </c>
      <c r="BO59" s="762" t="e">
        <f ca="1">IF(BP109&lt;&gt;0,ROUNDDOWN(BQ109/BP109,4),"")</f>
        <v>#REF!</v>
      </c>
      <c r="BP59" s="283" t="e">
        <f ca="1">SUM(BQ47:BQ56)</f>
        <v>#REF!</v>
      </c>
      <c r="BQ59" s="284" t="e">
        <f ca="1">SUM(BS47:BS56)</f>
        <v>#REF!</v>
      </c>
      <c r="BR59" s="1981"/>
      <c r="BS59" s="1979"/>
      <c r="BT59" s="1980"/>
      <c r="BU59" s="323" t="s">
        <v>146</v>
      </c>
      <c r="BV59" s="769" t="e">
        <f ca="1">SUMIF(AZ$26:BT$26,BU37,AZ109:BT109)</f>
        <v>#REF!</v>
      </c>
      <c r="BW59" s="282">
        <f ca="1">10-COUNTIF(BY47:BY56,"")-COUNTIF(BY47:BY56,0)-COUNTIF(BX47:BX56,"カウント外")</f>
        <v>10</v>
      </c>
      <c r="BX59" s="762" t="e">
        <f ca="1">IF(BY109&lt;&gt;0,ROUNDDOWN(BZ109/BY109,4),"")</f>
        <v>#REF!</v>
      </c>
      <c r="BY59" s="283" t="e">
        <f ca="1">SUM(BZ47:BZ56)</f>
        <v>#REF!</v>
      </c>
      <c r="BZ59" s="284" t="e">
        <f ca="1">SUM(CB47:CB56)</f>
        <v>#REF!</v>
      </c>
      <c r="CA59" s="1981"/>
      <c r="CB59" s="1979"/>
      <c r="CC59" s="1980"/>
      <c r="CD59" s="282">
        <f ca="1">10-COUNTIF(CF47:CF56,"")-COUNTIF(CF47:CF56,0)-COUNTIF(CE47:CE56,"カウント外")</f>
        <v>10</v>
      </c>
      <c r="CE59" s="762" t="e">
        <f ca="1">IF(CF109&lt;&gt;0,ROUNDDOWN(CG109/CF109,4),"")</f>
        <v>#REF!</v>
      </c>
      <c r="CF59" s="283" t="e">
        <f ca="1">SUM(CG47:CG56)</f>
        <v>#REF!</v>
      </c>
      <c r="CG59" s="284" t="e">
        <f ca="1">SUM(CI47:CI56)</f>
        <v>#REF!</v>
      </c>
      <c r="CH59" s="1981"/>
      <c r="CI59" s="1979"/>
      <c r="CJ59" s="1980"/>
      <c r="CK59" s="282">
        <f ca="1">10-COUNTIF(CM47:CM56,"")-COUNTIF(CM47:CM56,0)-COUNTIF(CL47:CL56,"カウント外")</f>
        <v>10</v>
      </c>
      <c r="CL59" s="762" t="e">
        <f ca="1">IF(CM109&lt;&gt;0,ROUNDDOWN(CN109/CM109,4),"")</f>
        <v>#REF!</v>
      </c>
      <c r="CM59" s="283" t="e">
        <f ca="1">SUM(CN47:CN56)</f>
        <v>#REF!</v>
      </c>
      <c r="CN59" s="284" t="e">
        <f ca="1">SUM(CP47:CP56)</f>
        <v>#REF!</v>
      </c>
      <c r="CO59" s="1981"/>
      <c r="CP59" s="1979"/>
      <c r="CQ59" s="1980"/>
      <c r="CR59" s="323" t="s">
        <v>146</v>
      </c>
      <c r="CS59" s="769" t="e">
        <f ca="1">SUMIF(BW$26:CQ$26,CR37,BW109:CQ109)</f>
        <v>#REF!</v>
      </c>
      <c r="CT59" s="323" t="s">
        <v>146</v>
      </c>
      <c r="CU59" s="771" t="e">
        <f ca="1">BV59+CS59</f>
        <v>#REF!</v>
      </c>
      <c r="CV59" s="323" t="s">
        <v>146</v>
      </c>
      <c r="CW59" s="771" t="e">
        <f ca="1">AY59+CU59</f>
        <v>#REF!</v>
      </c>
      <c r="CX59" s="240"/>
    </row>
    <row r="60" spans="1:102" ht="16.5" hidden="1" outlineLevel="1" x14ac:dyDescent="0.15">
      <c r="A60" s="433"/>
      <c r="B60" s="1967"/>
      <c r="C60" s="285" t="s">
        <v>48</v>
      </c>
      <c r="D60" s="286">
        <f ca="1">D59-D58</f>
        <v>0</v>
      </c>
      <c r="E60" s="287"/>
      <c r="F60" s="288" t="e">
        <f ca="1">F59-F58</f>
        <v>#REF!</v>
      </c>
      <c r="G60" s="289" t="e">
        <f ca="1">G59-G58</f>
        <v>#REF!</v>
      </c>
      <c r="H60" s="1974"/>
      <c r="I60" s="1986"/>
      <c r="J60" s="1987"/>
      <c r="K60" s="286">
        <f ca="1">K59-K58</f>
        <v>0</v>
      </c>
      <c r="L60" s="287"/>
      <c r="M60" s="288" t="e">
        <f ca="1">M59-M58</f>
        <v>#REF!</v>
      </c>
      <c r="N60" s="289" t="e">
        <f ca="1">N59-N58</f>
        <v>#REF!</v>
      </c>
      <c r="O60" s="1955" t="e">
        <f ca="1">P58-I58</f>
        <v>#REF!</v>
      </c>
      <c r="P60" s="1956"/>
      <c r="Q60" s="1957"/>
      <c r="R60" s="286">
        <f ca="1">R59-R58</f>
        <v>0</v>
      </c>
      <c r="S60" s="287"/>
      <c r="T60" s="288" t="e">
        <f ca="1">T59-T58</f>
        <v>#REF!</v>
      </c>
      <c r="U60" s="289" t="e">
        <f ca="1">U59-U58</f>
        <v>#REF!</v>
      </c>
      <c r="V60" s="1955" t="e">
        <f ca="1">W58-P58</f>
        <v>#REF!</v>
      </c>
      <c r="W60" s="1956"/>
      <c r="X60" s="1957"/>
      <c r="Y60" s="333"/>
      <c r="Z60" s="768" t="s">
        <v>271</v>
      </c>
      <c r="AA60" s="286">
        <f ca="1">AA59-AA58</f>
        <v>0</v>
      </c>
      <c r="AB60" s="287"/>
      <c r="AC60" s="288" t="e">
        <f ca="1">AC59-AC58</f>
        <v>#REF!</v>
      </c>
      <c r="AD60" s="289" t="e">
        <f ca="1">AD59-AD58</f>
        <v>#REF!</v>
      </c>
      <c r="AE60" s="1955" t="e">
        <f ca="1">AF58-W58</f>
        <v>#REF!</v>
      </c>
      <c r="AF60" s="1956"/>
      <c r="AG60" s="1957"/>
      <c r="AH60" s="286">
        <f ca="1">AH59-AH58</f>
        <v>0</v>
      </c>
      <c r="AI60" s="287"/>
      <c r="AJ60" s="288" t="e">
        <f ca="1">AJ59-AJ58</f>
        <v>#REF!</v>
      </c>
      <c r="AK60" s="289" t="e">
        <f ca="1">AK59-AK58</f>
        <v>#REF!</v>
      </c>
      <c r="AL60" s="1955" t="e">
        <f ca="1">AM58-AF58</f>
        <v>#REF!</v>
      </c>
      <c r="AM60" s="1956"/>
      <c r="AN60" s="1957"/>
      <c r="AO60" s="286">
        <f ca="1">AO59-AO58</f>
        <v>0</v>
      </c>
      <c r="AP60" s="287"/>
      <c r="AQ60" s="288" t="e">
        <f ca="1">AQ59-AQ58</f>
        <v>#REF!</v>
      </c>
      <c r="AR60" s="289" t="e">
        <f ca="1">AR59-AR58</f>
        <v>#REF!</v>
      </c>
      <c r="AS60" s="1955" t="e">
        <f ca="1">AT58-AM58</f>
        <v>#REF!</v>
      </c>
      <c r="AT60" s="1956"/>
      <c r="AU60" s="1957"/>
      <c r="AV60" s="333"/>
      <c r="AW60" s="768" t="s">
        <v>271</v>
      </c>
      <c r="AX60" s="333"/>
      <c r="AY60" s="768" t="s">
        <v>271</v>
      </c>
      <c r="AZ60" s="286">
        <f ca="1">AZ59-AZ58</f>
        <v>0</v>
      </c>
      <c r="BA60" s="287"/>
      <c r="BB60" s="288" t="e">
        <f ca="1">BB59-BB58</f>
        <v>#REF!</v>
      </c>
      <c r="BC60" s="289" t="e">
        <f ca="1">BC59-BC58</f>
        <v>#REF!</v>
      </c>
      <c r="BD60" s="1955" t="e">
        <f ca="1">BE58-AT58</f>
        <v>#REF!</v>
      </c>
      <c r="BE60" s="1956"/>
      <c r="BF60" s="1957"/>
      <c r="BG60" s="286">
        <f ca="1">BG59-BG58</f>
        <v>0</v>
      </c>
      <c r="BH60" s="287"/>
      <c r="BI60" s="288" t="e">
        <f ca="1">BI59-BI58</f>
        <v>#REF!</v>
      </c>
      <c r="BJ60" s="289" t="e">
        <f ca="1">BJ59-BJ58</f>
        <v>#REF!</v>
      </c>
      <c r="BK60" s="1955" t="e">
        <f ca="1">BL58-BE58</f>
        <v>#REF!</v>
      </c>
      <c r="BL60" s="1956"/>
      <c r="BM60" s="1957"/>
      <c r="BN60" s="286">
        <f ca="1">BN59-BN58</f>
        <v>0</v>
      </c>
      <c r="BO60" s="287"/>
      <c r="BP60" s="288" t="e">
        <f ca="1">BP59-BP58</f>
        <v>#REF!</v>
      </c>
      <c r="BQ60" s="289" t="e">
        <f ca="1">BQ59-BQ58</f>
        <v>#REF!</v>
      </c>
      <c r="BR60" s="1955" t="e">
        <f ca="1">BS58-BL58</f>
        <v>#REF!</v>
      </c>
      <c r="BS60" s="1956"/>
      <c r="BT60" s="1957"/>
      <c r="BU60" s="333"/>
      <c r="BV60" s="768" t="s">
        <v>271</v>
      </c>
      <c r="BW60" s="286">
        <f ca="1">BW59-BW58</f>
        <v>0</v>
      </c>
      <c r="BX60" s="287"/>
      <c r="BY60" s="288" t="e">
        <f ca="1">BY59-BY58</f>
        <v>#REF!</v>
      </c>
      <c r="BZ60" s="289" t="e">
        <f ca="1">BZ59-BZ58</f>
        <v>#REF!</v>
      </c>
      <c r="CA60" s="1955" t="e">
        <f ca="1">CB58-BS58</f>
        <v>#REF!</v>
      </c>
      <c r="CB60" s="1956"/>
      <c r="CC60" s="1957"/>
      <c r="CD60" s="286">
        <f ca="1">CD59-CD58</f>
        <v>0</v>
      </c>
      <c r="CE60" s="287"/>
      <c r="CF60" s="288" t="e">
        <f ca="1">CF59-CF58</f>
        <v>#REF!</v>
      </c>
      <c r="CG60" s="289" t="e">
        <f ca="1">CG59-CG58</f>
        <v>#REF!</v>
      </c>
      <c r="CH60" s="1955" t="e">
        <f ca="1">CI58-CB58</f>
        <v>#REF!</v>
      </c>
      <c r="CI60" s="1956"/>
      <c r="CJ60" s="1957"/>
      <c r="CK60" s="286">
        <f ca="1">CK59-CK58</f>
        <v>0</v>
      </c>
      <c r="CL60" s="287"/>
      <c r="CM60" s="288" t="e">
        <f ca="1">CM59-CM58</f>
        <v>#REF!</v>
      </c>
      <c r="CN60" s="289" t="e">
        <f ca="1">CN59-CN58</f>
        <v>#REF!</v>
      </c>
      <c r="CO60" s="1955" t="e">
        <f ca="1">CP58-CI58</f>
        <v>#REF!</v>
      </c>
      <c r="CP60" s="1956"/>
      <c r="CQ60" s="1957"/>
      <c r="CR60" s="333"/>
      <c r="CS60" s="768" t="s">
        <v>271</v>
      </c>
      <c r="CT60" s="333"/>
      <c r="CU60" s="768" t="s">
        <v>271</v>
      </c>
      <c r="CV60" s="334"/>
      <c r="CW60" s="768" t="s">
        <v>271</v>
      </c>
      <c r="CX60" s="240"/>
    </row>
    <row r="61" spans="1:102" ht="16.5" hidden="1" outlineLevel="1" x14ac:dyDescent="0.15">
      <c r="A61" s="433"/>
      <c r="B61" s="1964" t="s">
        <v>49</v>
      </c>
      <c r="C61" s="276" t="s">
        <v>32</v>
      </c>
      <c r="D61" s="290">
        <f ca="1">D58</f>
        <v>10</v>
      </c>
      <c r="E61" s="762" t="e">
        <f ca="1">IF(F111&lt;&gt;0,ROUNDDOWN(G111/F111,4),"")</f>
        <v>#REF!</v>
      </c>
      <c r="F61" s="291" t="e">
        <f ca="1">SUM(G37:G46)</f>
        <v>#REF!</v>
      </c>
      <c r="G61" s="292" t="e">
        <f ca="1">SUM(I37:I46)</f>
        <v>#REF!</v>
      </c>
      <c r="H61" s="1958" t="s">
        <v>50</v>
      </c>
      <c r="I61" s="1960">
        <f ca="1">IF(D61&lt;&gt;0,ROUNDDOWN(D62/D61,4),0)</f>
        <v>1</v>
      </c>
      <c r="J61" s="1961"/>
      <c r="K61" s="290">
        <f ca="1">K58+D61</f>
        <v>20</v>
      </c>
      <c r="L61" s="762" t="e">
        <f ca="1">IF(M111&lt;&gt;0,ROUNDDOWN(N111/M111,4),"")</f>
        <v>#REF!</v>
      </c>
      <c r="M61" s="291" t="e">
        <f ca="1">M58+F61</f>
        <v>#REF!</v>
      </c>
      <c r="N61" s="292" t="e">
        <f ca="1">N58+G61</f>
        <v>#REF!</v>
      </c>
      <c r="O61" s="1958" t="s">
        <v>50</v>
      </c>
      <c r="P61" s="1960">
        <f ca="1">IF(K61&lt;&gt;0,ROUNDDOWN(K62/K61,4),0)</f>
        <v>1</v>
      </c>
      <c r="Q61" s="1961"/>
      <c r="R61" s="290">
        <f ca="1">R58+K61</f>
        <v>30</v>
      </c>
      <c r="S61" s="762" t="e">
        <f ca="1">IF(T111&lt;&gt;0,ROUNDDOWN(U111/T111,4),"")</f>
        <v>#REF!</v>
      </c>
      <c r="T61" s="291" t="e">
        <f ca="1">T58+M61</f>
        <v>#REF!</v>
      </c>
      <c r="U61" s="292" t="e">
        <f ca="1">U58+N61</f>
        <v>#REF!</v>
      </c>
      <c r="V61" s="1958" t="s">
        <v>50</v>
      </c>
      <c r="W61" s="1960">
        <f ca="1">IF(R61&lt;&gt;0,ROUNDDOWN(R62/R61,4),0)</f>
        <v>1</v>
      </c>
      <c r="X61" s="1961"/>
      <c r="Y61" s="1949" t="s">
        <v>147</v>
      </c>
      <c r="Z61" s="1950"/>
      <c r="AA61" s="330">
        <f ca="1">AA58+R61</f>
        <v>40</v>
      </c>
      <c r="AB61" s="762" t="e">
        <f ca="1">IF(AC111&lt;&gt;0,ROUNDDOWN(AD111/AC111,4),"")</f>
        <v>#REF!</v>
      </c>
      <c r="AC61" s="291" t="e">
        <f ca="1">AC58+T61</f>
        <v>#REF!</v>
      </c>
      <c r="AD61" s="292" t="e">
        <f ca="1">AD58+U61</f>
        <v>#REF!</v>
      </c>
      <c r="AE61" s="1958" t="s">
        <v>50</v>
      </c>
      <c r="AF61" s="1960">
        <f ca="1">IF(AA61&lt;&gt;0,ROUNDDOWN(AA62/AA61,4),0)</f>
        <v>1</v>
      </c>
      <c r="AG61" s="1961"/>
      <c r="AH61" s="290">
        <f ca="1">AH58+AA61</f>
        <v>50</v>
      </c>
      <c r="AI61" s="762" t="e">
        <f ca="1">IF(AJ111&lt;&gt;0,ROUNDDOWN(AK111/AJ111,4),"")</f>
        <v>#REF!</v>
      </c>
      <c r="AJ61" s="291" t="e">
        <f ca="1">AJ58+AC61</f>
        <v>#REF!</v>
      </c>
      <c r="AK61" s="292" t="e">
        <f ca="1">AK58+AD61</f>
        <v>#REF!</v>
      </c>
      <c r="AL61" s="1958" t="s">
        <v>50</v>
      </c>
      <c r="AM61" s="1960">
        <f ca="1">IF(AH61&lt;&gt;0,ROUNDDOWN(AH62/AH61,4),0)</f>
        <v>1</v>
      </c>
      <c r="AN61" s="1961"/>
      <c r="AO61" s="290">
        <f ca="1">AO58+AH61</f>
        <v>60</v>
      </c>
      <c r="AP61" s="762" t="e">
        <f ca="1">IF(AQ111&lt;&gt;0,ROUNDDOWN(AR111/AQ111,4),"")</f>
        <v>#REF!</v>
      </c>
      <c r="AQ61" s="291" t="e">
        <f ca="1">AQ58+AJ61</f>
        <v>#REF!</v>
      </c>
      <c r="AR61" s="292" t="e">
        <f ca="1">AR58+AK61</f>
        <v>#REF!</v>
      </c>
      <c r="AS61" s="1958" t="s">
        <v>50</v>
      </c>
      <c r="AT61" s="1960">
        <f ca="1">IF(AO61&lt;&gt;0,ROUNDDOWN(AO62/AO61,4),0)</f>
        <v>1</v>
      </c>
      <c r="AU61" s="1961"/>
      <c r="AV61" s="1949" t="s">
        <v>147</v>
      </c>
      <c r="AW61" s="1950"/>
      <c r="AX61" s="1949" t="s">
        <v>147</v>
      </c>
      <c r="AY61" s="1950"/>
      <c r="AZ61" s="290">
        <f ca="1">AZ58+AO61</f>
        <v>70</v>
      </c>
      <c r="BA61" s="762" t="e">
        <f ca="1">IF(BB111&lt;&gt;0,ROUNDDOWN(BC111/BB111,4),"")</f>
        <v>#REF!</v>
      </c>
      <c r="BB61" s="291" t="e">
        <f ca="1">BB58+AQ61</f>
        <v>#REF!</v>
      </c>
      <c r="BC61" s="292" t="e">
        <f ca="1">BC58+AR61</f>
        <v>#REF!</v>
      </c>
      <c r="BD61" s="1958" t="s">
        <v>50</v>
      </c>
      <c r="BE61" s="1960">
        <f ca="1">IF(AZ61&lt;&gt;0,ROUNDDOWN(AZ62/AZ61,4),0)</f>
        <v>1</v>
      </c>
      <c r="BF61" s="1961"/>
      <c r="BG61" s="290">
        <f ca="1">BG58+AZ61</f>
        <v>80</v>
      </c>
      <c r="BH61" s="762" t="e">
        <f ca="1">IF(BI111&lt;&gt;0,ROUNDDOWN(BJ111/BI111,4),"")</f>
        <v>#REF!</v>
      </c>
      <c r="BI61" s="291" t="e">
        <f ca="1">BI58+BB61</f>
        <v>#REF!</v>
      </c>
      <c r="BJ61" s="292" t="e">
        <f ca="1">BJ58+BC61</f>
        <v>#REF!</v>
      </c>
      <c r="BK61" s="1958" t="s">
        <v>50</v>
      </c>
      <c r="BL61" s="1960">
        <f ca="1">IF(BG61&lt;&gt;0,ROUNDDOWN(BG62/BG61,4),0)</f>
        <v>1</v>
      </c>
      <c r="BM61" s="1961"/>
      <c r="BN61" s="290">
        <f ca="1">BN58+BG61</f>
        <v>90</v>
      </c>
      <c r="BO61" s="762" t="e">
        <f ca="1">IF(BP111&lt;&gt;0,ROUNDDOWN(BQ111/BP111,4),"")</f>
        <v>#REF!</v>
      </c>
      <c r="BP61" s="291" t="e">
        <f ca="1">BP58+BI61</f>
        <v>#REF!</v>
      </c>
      <c r="BQ61" s="292" t="e">
        <f ca="1">BQ58+BJ61</f>
        <v>#REF!</v>
      </c>
      <c r="BR61" s="1958" t="s">
        <v>50</v>
      </c>
      <c r="BS61" s="1960">
        <f ca="1">IF(BN61&lt;&gt;0,ROUNDDOWN(BN62/BN61,4),0)</f>
        <v>1</v>
      </c>
      <c r="BT61" s="1961"/>
      <c r="BU61" s="1949" t="s">
        <v>147</v>
      </c>
      <c r="BV61" s="1950"/>
      <c r="BW61" s="290">
        <f ca="1">BW58+BN61</f>
        <v>100</v>
      </c>
      <c r="BX61" s="762" t="e">
        <f ca="1">IF(BY111&lt;&gt;0,ROUNDDOWN(BZ111/BY111,4),"")</f>
        <v>#REF!</v>
      </c>
      <c r="BY61" s="291" t="e">
        <f ca="1">BY58+BP61</f>
        <v>#REF!</v>
      </c>
      <c r="BZ61" s="292" t="e">
        <f ca="1">BZ58+BQ61</f>
        <v>#REF!</v>
      </c>
      <c r="CA61" s="1958" t="s">
        <v>50</v>
      </c>
      <c r="CB61" s="1960">
        <f ca="1">IF(BW61&lt;&gt;0,ROUNDDOWN(BW62/BW61,4),0)</f>
        <v>1</v>
      </c>
      <c r="CC61" s="1961"/>
      <c r="CD61" s="290">
        <f ca="1">CD58+BW61</f>
        <v>110</v>
      </c>
      <c r="CE61" s="762" t="e">
        <f ca="1">IF(CF111&lt;&gt;0,ROUNDDOWN(CG111/CF111,4),"")</f>
        <v>#REF!</v>
      </c>
      <c r="CF61" s="291" t="e">
        <f ca="1">CF58+BY61</f>
        <v>#REF!</v>
      </c>
      <c r="CG61" s="292" t="e">
        <f ca="1">CG58+BZ61</f>
        <v>#REF!</v>
      </c>
      <c r="CH61" s="1958" t="s">
        <v>50</v>
      </c>
      <c r="CI61" s="1960">
        <f ca="1">IF(CD61&lt;&gt;0,ROUNDDOWN(CD62/CD61,4),0)</f>
        <v>1</v>
      </c>
      <c r="CJ61" s="1961"/>
      <c r="CK61" s="290">
        <f ca="1">CK58+CD61</f>
        <v>120</v>
      </c>
      <c r="CL61" s="762" t="e">
        <f ca="1">IF(CM111&lt;&gt;0,ROUNDDOWN(CN111/CM111,4),"")</f>
        <v>#REF!</v>
      </c>
      <c r="CM61" s="291" t="e">
        <f ca="1">CM58+CF61</f>
        <v>#REF!</v>
      </c>
      <c r="CN61" s="292" t="e">
        <f ca="1">CN58+CG61</f>
        <v>#REF!</v>
      </c>
      <c r="CO61" s="1958" t="s">
        <v>50</v>
      </c>
      <c r="CP61" s="1960">
        <f ca="1">IF(CK61&lt;&gt;0,ROUNDDOWN(CK62/CK61,4),0)</f>
        <v>1</v>
      </c>
      <c r="CQ61" s="1961"/>
      <c r="CR61" s="1949" t="s">
        <v>147</v>
      </c>
      <c r="CS61" s="1950"/>
      <c r="CT61" s="1949" t="s">
        <v>147</v>
      </c>
      <c r="CU61" s="1950"/>
      <c r="CV61" s="1945" t="s">
        <v>147</v>
      </c>
      <c r="CW61" s="1946"/>
      <c r="CX61" s="240"/>
    </row>
    <row r="62" spans="1:102" ht="16.5" hidden="1" outlineLevel="1" x14ac:dyDescent="0.15">
      <c r="A62" s="433"/>
      <c r="B62" s="1966"/>
      <c r="C62" s="281" t="s">
        <v>43</v>
      </c>
      <c r="D62" s="282">
        <f ca="1">D59</f>
        <v>10</v>
      </c>
      <c r="E62" s="762" t="e">
        <f ca="1">IF(F112&lt;&gt;0,ROUNDDOWN(G112/F112,4),"")</f>
        <v>#REF!</v>
      </c>
      <c r="F62" s="283" t="e">
        <f ca="1">F59</f>
        <v>#REF!</v>
      </c>
      <c r="G62" s="284" t="e">
        <f ca="1">G59</f>
        <v>#REF!</v>
      </c>
      <c r="H62" s="1959"/>
      <c r="I62" s="1962"/>
      <c r="J62" s="1963"/>
      <c r="K62" s="282">
        <f ca="1">K59+D62</f>
        <v>20</v>
      </c>
      <c r="L62" s="762" t="e">
        <f ca="1">IF(M112&lt;&gt;0,ROUNDDOWN(N112/M112,4),"")</f>
        <v>#REF!</v>
      </c>
      <c r="M62" s="283" t="e">
        <f ca="1">M59+F62</f>
        <v>#REF!</v>
      </c>
      <c r="N62" s="284" t="e">
        <f ca="1">N59+G62</f>
        <v>#REF!</v>
      </c>
      <c r="O62" s="1959"/>
      <c r="P62" s="1962"/>
      <c r="Q62" s="1963"/>
      <c r="R62" s="282">
        <f ca="1">R59+K62</f>
        <v>30</v>
      </c>
      <c r="S62" s="762" t="e">
        <f ca="1">IF(T112&lt;&gt;0,ROUNDDOWN(U112/T112,4),"")</f>
        <v>#REF!</v>
      </c>
      <c r="T62" s="283" t="e">
        <f ca="1">T59+M62</f>
        <v>#REF!</v>
      </c>
      <c r="U62" s="284" t="e">
        <f ca="1">U59+N62</f>
        <v>#REF!</v>
      </c>
      <c r="V62" s="1959"/>
      <c r="W62" s="1962"/>
      <c r="X62" s="1963"/>
      <c r="Y62" s="321" t="s">
        <v>145</v>
      </c>
      <c r="Z62" s="770" t="e">
        <f ca="1">SUMIF(D$26:X$26,Y42,D108:X108)</f>
        <v>#REF!</v>
      </c>
      <c r="AA62" s="328">
        <f ca="1">AA59+R62</f>
        <v>40</v>
      </c>
      <c r="AB62" s="762" t="e">
        <f ca="1">IF(AC112&lt;&gt;0,ROUNDDOWN(AD112/AC112,4),"")</f>
        <v>#REF!</v>
      </c>
      <c r="AC62" s="283" t="e">
        <f ca="1">AC59+T62</f>
        <v>#REF!</v>
      </c>
      <c r="AD62" s="284" t="e">
        <f ca="1">AD59+U62</f>
        <v>#REF!</v>
      </c>
      <c r="AE62" s="1959"/>
      <c r="AF62" s="1962"/>
      <c r="AG62" s="1963"/>
      <c r="AH62" s="282">
        <f ca="1">AH59+AA62</f>
        <v>50</v>
      </c>
      <c r="AI62" s="762" t="e">
        <f ca="1">IF(AJ112&lt;&gt;0,ROUNDDOWN(AK112/AJ112,4),"")</f>
        <v>#REF!</v>
      </c>
      <c r="AJ62" s="283" t="e">
        <f ca="1">AJ59+AC62</f>
        <v>#REF!</v>
      </c>
      <c r="AK62" s="284" t="e">
        <f ca="1">AK59+AD62</f>
        <v>#REF!</v>
      </c>
      <c r="AL62" s="1959"/>
      <c r="AM62" s="1962"/>
      <c r="AN62" s="1963"/>
      <c r="AO62" s="282">
        <f ca="1">AO59+AH62</f>
        <v>60</v>
      </c>
      <c r="AP62" s="762" t="e">
        <f ca="1">IF(AQ112&lt;&gt;0,ROUNDDOWN(AR112/AQ112,4),"")</f>
        <v>#REF!</v>
      </c>
      <c r="AQ62" s="283" t="e">
        <f ca="1">AQ59+AJ62</f>
        <v>#REF!</v>
      </c>
      <c r="AR62" s="284" t="e">
        <f ca="1">AR59+AK62</f>
        <v>#REF!</v>
      </c>
      <c r="AS62" s="1959"/>
      <c r="AT62" s="1962"/>
      <c r="AU62" s="1963"/>
      <c r="AV62" s="321" t="s">
        <v>145</v>
      </c>
      <c r="AW62" s="770" t="e">
        <f ca="1">SUMIF(AA$26:AU$26,AV42,AA108:AU108)</f>
        <v>#REF!</v>
      </c>
      <c r="AX62" s="321" t="s">
        <v>145</v>
      </c>
      <c r="AY62" s="342" t="e">
        <f ca="1">Z62+AW62</f>
        <v>#REF!</v>
      </c>
      <c r="AZ62" s="282">
        <f ca="1">AZ59+AO62</f>
        <v>70</v>
      </c>
      <c r="BA62" s="762" t="e">
        <f ca="1">IF(BB112&lt;&gt;0,ROUNDDOWN(BC112/BB112,4),"")</f>
        <v>#REF!</v>
      </c>
      <c r="BB62" s="283" t="e">
        <f ca="1">BB59+AQ62</f>
        <v>#REF!</v>
      </c>
      <c r="BC62" s="284" t="e">
        <f ca="1">BC59+AR62</f>
        <v>#REF!</v>
      </c>
      <c r="BD62" s="1959"/>
      <c r="BE62" s="1962"/>
      <c r="BF62" s="1963"/>
      <c r="BG62" s="282">
        <f ca="1">BG59+AZ62</f>
        <v>80</v>
      </c>
      <c r="BH62" s="762" t="e">
        <f ca="1">IF(BI112&lt;&gt;0,ROUNDDOWN(BJ112/BI112,4),"")</f>
        <v>#REF!</v>
      </c>
      <c r="BI62" s="283" t="e">
        <f ca="1">BI59+BB62</f>
        <v>#REF!</v>
      </c>
      <c r="BJ62" s="284" t="e">
        <f ca="1">BJ59+BC62</f>
        <v>#REF!</v>
      </c>
      <c r="BK62" s="1959"/>
      <c r="BL62" s="1962"/>
      <c r="BM62" s="1963"/>
      <c r="BN62" s="282">
        <f ca="1">BN59+BG62</f>
        <v>90</v>
      </c>
      <c r="BO62" s="762" t="e">
        <f ca="1">IF(BP112&lt;&gt;0,ROUNDDOWN(BQ112/BP112,4),"")</f>
        <v>#REF!</v>
      </c>
      <c r="BP62" s="283" t="e">
        <f ca="1">BP59+BI62</f>
        <v>#REF!</v>
      </c>
      <c r="BQ62" s="284" t="e">
        <f ca="1">BQ59+BJ62</f>
        <v>#REF!</v>
      </c>
      <c r="BR62" s="1959"/>
      <c r="BS62" s="1962"/>
      <c r="BT62" s="1963"/>
      <c r="BU62" s="321" t="s">
        <v>145</v>
      </c>
      <c r="BV62" s="770" t="e">
        <f ca="1">SUMIF(AZ$26:BT$26,BU42,AZ108:BT108)</f>
        <v>#REF!</v>
      </c>
      <c r="BW62" s="282">
        <f ca="1">BW59+BN62</f>
        <v>100</v>
      </c>
      <c r="BX62" s="762" t="e">
        <f ca="1">IF(BY112&lt;&gt;0,ROUNDDOWN(BZ112/BY112,4),"")</f>
        <v>#REF!</v>
      </c>
      <c r="BY62" s="283" t="e">
        <f ca="1">BY59+BP62</f>
        <v>#REF!</v>
      </c>
      <c r="BZ62" s="284" t="e">
        <f ca="1">BZ59+BQ62</f>
        <v>#REF!</v>
      </c>
      <c r="CA62" s="1959"/>
      <c r="CB62" s="1962"/>
      <c r="CC62" s="1963"/>
      <c r="CD62" s="282">
        <f ca="1">CD59+BW62</f>
        <v>110</v>
      </c>
      <c r="CE62" s="762" t="e">
        <f ca="1">IF(CF112&lt;&gt;0,ROUNDDOWN(CG112/CF112,4),"")</f>
        <v>#REF!</v>
      </c>
      <c r="CF62" s="283" t="e">
        <f ca="1">CF59+BY62</f>
        <v>#REF!</v>
      </c>
      <c r="CG62" s="284" t="e">
        <f ca="1">CG59+BZ62</f>
        <v>#REF!</v>
      </c>
      <c r="CH62" s="1959"/>
      <c r="CI62" s="1962"/>
      <c r="CJ62" s="1963"/>
      <c r="CK62" s="282">
        <f ca="1">CK59+CD62</f>
        <v>120</v>
      </c>
      <c r="CL62" s="762" t="e">
        <f ca="1">IF(CM112&lt;&gt;0,ROUNDDOWN(CN112/CM112,4),"")</f>
        <v>#REF!</v>
      </c>
      <c r="CM62" s="283" t="e">
        <f ca="1">CM59+CF62</f>
        <v>#REF!</v>
      </c>
      <c r="CN62" s="284" t="e">
        <f ca="1">CN59+CG62</f>
        <v>#REF!</v>
      </c>
      <c r="CO62" s="1959"/>
      <c r="CP62" s="1962"/>
      <c r="CQ62" s="1963"/>
      <c r="CR62" s="321" t="s">
        <v>145</v>
      </c>
      <c r="CS62" s="770" t="e">
        <f ca="1">SUMIF(BW$26:CQ$26,CR42,BW108:CQ108)</f>
        <v>#REF!</v>
      </c>
      <c r="CT62" s="321" t="s">
        <v>145</v>
      </c>
      <c r="CU62" s="342" t="e">
        <f ca="1">BV62+CS62</f>
        <v>#REF!</v>
      </c>
      <c r="CV62" s="321" t="s">
        <v>145</v>
      </c>
      <c r="CW62" s="342" t="e">
        <f ca="1">AY62+CU62</f>
        <v>#REF!</v>
      </c>
      <c r="CX62" s="240"/>
    </row>
    <row r="63" spans="1:102" ht="16.5" hidden="1" outlineLevel="1" x14ac:dyDescent="0.15">
      <c r="A63" s="433"/>
      <c r="B63" s="1967"/>
      <c r="C63" s="285" t="s">
        <v>48</v>
      </c>
      <c r="D63" s="286">
        <f ca="1">D62-D61</f>
        <v>0</v>
      </c>
      <c r="E63" s="287"/>
      <c r="F63" s="288" t="e">
        <f ca="1">F62-F61</f>
        <v>#REF!</v>
      </c>
      <c r="G63" s="289" t="e">
        <f ca="1">G62-G61</f>
        <v>#REF!</v>
      </c>
      <c r="H63" s="1974"/>
      <c r="I63" s="1975"/>
      <c r="J63" s="1976"/>
      <c r="K63" s="286">
        <f ca="1">K62-K61</f>
        <v>0</v>
      </c>
      <c r="L63" s="287"/>
      <c r="M63" s="288" t="e">
        <f ca="1">M62-M61</f>
        <v>#REF!</v>
      </c>
      <c r="N63" s="289" t="e">
        <f ca="1">N62-N61</f>
        <v>#REF!</v>
      </c>
      <c r="O63" s="1955">
        <f ca="1">P61-I61</f>
        <v>0</v>
      </c>
      <c r="P63" s="1956"/>
      <c r="Q63" s="1957"/>
      <c r="R63" s="286">
        <f ca="1">R62-R61</f>
        <v>0</v>
      </c>
      <c r="S63" s="287"/>
      <c r="T63" s="288" t="e">
        <f ca="1">T62-T61</f>
        <v>#REF!</v>
      </c>
      <c r="U63" s="289" t="e">
        <f ca="1">U62-U61</f>
        <v>#REF!</v>
      </c>
      <c r="V63" s="1955">
        <f ca="1">W61-P61</f>
        <v>0</v>
      </c>
      <c r="W63" s="1956"/>
      <c r="X63" s="1957"/>
      <c r="Y63" s="323" t="s">
        <v>146</v>
      </c>
      <c r="Z63" s="769" t="e">
        <f ca="1">SUMIF(D$26:X$26,Y42,D109:X109)</f>
        <v>#REF!</v>
      </c>
      <c r="AA63" s="329">
        <f ca="1">AA62-AA61</f>
        <v>0</v>
      </c>
      <c r="AB63" s="287"/>
      <c r="AC63" s="288" t="e">
        <f ca="1">AC62-AC61</f>
        <v>#REF!</v>
      </c>
      <c r="AD63" s="289" t="e">
        <f ca="1">AD62-AD61</f>
        <v>#REF!</v>
      </c>
      <c r="AE63" s="1955">
        <f ca="1">AF61-W61</f>
        <v>0</v>
      </c>
      <c r="AF63" s="1956"/>
      <c r="AG63" s="1957"/>
      <c r="AH63" s="286">
        <f ca="1">AH62-AH61</f>
        <v>0</v>
      </c>
      <c r="AI63" s="287"/>
      <c r="AJ63" s="288" t="e">
        <f ca="1">AJ62-AJ61</f>
        <v>#REF!</v>
      </c>
      <c r="AK63" s="289" t="e">
        <f ca="1">AK62-AK61</f>
        <v>#REF!</v>
      </c>
      <c r="AL63" s="1955">
        <f ca="1">AM61-AF61</f>
        <v>0</v>
      </c>
      <c r="AM63" s="1956"/>
      <c r="AN63" s="1957"/>
      <c r="AO63" s="286">
        <f ca="1">AO62-AO61</f>
        <v>0</v>
      </c>
      <c r="AP63" s="287"/>
      <c r="AQ63" s="288" t="e">
        <f ca="1">AQ62-AQ61</f>
        <v>#REF!</v>
      </c>
      <c r="AR63" s="289" t="e">
        <f ca="1">AR62-AR61</f>
        <v>#REF!</v>
      </c>
      <c r="AS63" s="1955">
        <f ca="1">AT61-AM61</f>
        <v>0</v>
      </c>
      <c r="AT63" s="1956"/>
      <c r="AU63" s="1957"/>
      <c r="AV63" s="323" t="s">
        <v>146</v>
      </c>
      <c r="AW63" s="769" t="e">
        <f ca="1">SUMIF(AA$26:AU$26,AV42,AA109:AU109)</f>
        <v>#REF!</v>
      </c>
      <c r="AX63" s="323" t="s">
        <v>146</v>
      </c>
      <c r="AY63" s="771" t="e">
        <f ca="1">Z63+AW63</f>
        <v>#REF!</v>
      </c>
      <c r="AZ63" s="286">
        <f ca="1">AZ62-AZ61</f>
        <v>0</v>
      </c>
      <c r="BA63" s="287"/>
      <c r="BB63" s="288" t="e">
        <f ca="1">BB62-BB61</f>
        <v>#REF!</v>
      </c>
      <c r="BC63" s="289" t="e">
        <f ca="1">BC62-BC61</f>
        <v>#REF!</v>
      </c>
      <c r="BD63" s="1955">
        <f ca="1">BE61-AT61</f>
        <v>0</v>
      </c>
      <c r="BE63" s="1956"/>
      <c r="BF63" s="1957"/>
      <c r="BG63" s="286">
        <f ca="1">BG62-BG61</f>
        <v>0</v>
      </c>
      <c r="BH63" s="287"/>
      <c r="BI63" s="288" t="e">
        <f ca="1">BI62-BI61</f>
        <v>#REF!</v>
      </c>
      <c r="BJ63" s="289" t="e">
        <f ca="1">BJ62-BJ61</f>
        <v>#REF!</v>
      </c>
      <c r="BK63" s="1955">
        <f ca="1">BL61-BE61</f>
        <v>0</v>
      </c>
      <c r="BL63" s="1956"/>
      <c r="BM63" s="1957"/>
      <c r="BN63" s="286">
        <f ca="1">BN62-BN61</f>
        <v>0</v>
      </c>
      <c r="BO63" s="287"/>
      <c r="BP63" s="288" t="e">
        <f ca="1">BP62-BP61</f>
        <v>#REF!</v>
      </c>
      <c r="BQ63" s="289" t="e">
        <f ca="1">BQ62-BQ61</f>
        <v>#REF!</v>
      </c>
      <c r="BR63" s="1955">
        <f ca="1">BS61-BL61</f>
        <v>0</v>
      </c>
      <c r="BS63" s="1956"/>
      <c r="BT63" s="1957"/>
      <c r="BU63" s="323" t="s">
        <v>146</v>
      </c>
      <c r="BV63" s="769" t="e">
        <f ca="1">SUMIF(AZ$26:BT$26,BU42,AZ109:BT109)</f>
        <v>#REF!</v>
      </c>
      <c r="BW63" s="286">
        <f ca="1">BW62-BW61</f>
        <v>0</v>
      </c>
      <c r="BX63" s="287"/>
      <c r="BY63" s="288" t="e">
        <f ca="1">BY62-BY61</f>
        <v>#REF!</v>
      </c>
      <c r="BZ63" s="289" t="e">
        <f ca="1">BZ62-BZ61</f>
        <v>#REF!</v>
      </c>
      <c r="CA63" s="1955">
        <f ca="1">CB61-BS61</f>
        <v>0</v>
      </c>
      <c r="CB63" s="1956"/>
      <c r="CC63" s="1957"/>
      <c r="CD63" s="286">
        <f ca="1">CD62-CD61</f>
        <v>0</v>
      </c>
      <c r="CE63" s="287"/>
      <c r="CF63" s="288" t="e">
        <f ca="1">CF62-CF61</f>
        <v>#REF!</v>
      </c>
      <c r="CG63" s="289" t="e">
        <f ca="1">CG62-CG61</f>
        <v>#REF!</v>
      </c>
      <c r="CH63" s="1955">
        <f ca="1">CI61-CB61</f>
        <v>0</v>
      </c>
      <c r="CI63" s="1956"/>
      <c r="CJ63" s="1957"/>
      <c r="CK63" s="286">
        <f ca="1">CK62-CK61</f>
        <v>0</v>
      </c>
      <c r="CL63" s="287"/>
      <c r="CM63" s="288" t="e">
        <f ca="1">CM62-CM61</f>
        <v>#REF!</v>
      </c>
      <c r="CN63" s="289" t="e">
        <f ca="1">CN62-CN61</f>
        <v>#REF!</v>
      </c>
      <c r="CO63" s="1955">
        <f ca="1">CP61-CI61</f>
        <v>0</v>
      </c>
      <c r="CP63" s="1956"/>
      <c r="CQ63" s="1957"/>
      <c r="CR63" s="323" t="s">
        <v>146</v>
      </c>
      <c r="CS63" s="769" t="e">
        <f ca="1">SUMIF(BW$26:CQ$26,CR42,BW109:CQ109)</f>
        <v>#REF!</v>
      </c>
      <c r="CT63" s="323" t="s">
        <v>146</v>
      </c>
      <c r="CU63" s="771" t="e">
        <f ca="1">BV63+CS63</f>
        <v>#REF!</v>
      </c>
      <c r="CV63" s="323" t="s">
        <v>146</v>
      </c>
      <c r="CW63" s="771" t="e">
        <f ca="1">AY63+CU63</f>
        <v>#REF!</v>
      </c>
      <c r="CX63" s="240"/>
    </row>
    <row r="64" spans="1:102" s="785" customFormat="1" ht="12" hidden="1" outlineLevel="1" x14ac:dyDescent="0.2">
      <c r="A64" s="772"/>
      <c r="B64" s="773"/>
      <c r="C64" s="774"/>
      <c r="D64" s="775"/>
      <c r="E64" s="776"/>
      <c r="F64" s="777"/>
      <c r="G64" s="777"/>
      <c r="H64" s="778"/>
      <c r="I64" s="779"/>
      <c r="J64" s="780"/>
      <c r="K64" s="781"/>
      <c r="L64" s="776"/>
      <c r="M64" s="777"/>
      <c r="N64" s="777"/>
      <c r="O64" s="778"/>
      <c r="P64" s="779"/>
      <c r="Q64" s="782"/>
      <c r="R64" s="775"/>
      <c r="S64" s="776"/>
      <c r="T64" s="777"/>
      <c r="U64" s="777"/>
      <c r="V64" s="778"/>
      <c r="W64" s="779"/>
      <c r="X64" s="782"/>
      <c r="Y64" s="783"/>
      <c r="Z64" s="784"/>
      <c r="AA64" s="775"/>
      <c r="AB64" s="776"/>
      <c r="AC64" s="777"/>
      <c r="AD64" s="777"/>
      <c r="AE64" s="778"/>
      <c r="AF64" s="779"/>
      <c r="AG64" s="780"/>
      <c r="AH64" s="781"/>
      <c r="AI64" s="776"/>
      <c r="AJ64" s="777"/>
      <c r="AK64" s="777"/>
      <c r="AL64" s="778"/>
      <c r="AM64" s="779"/>
      <c r="AN64" s="782"/>
      <c r="AO64" s="775"/>
      <c r="AP64" s="776"/>
      <c r="AQ64" s="777"/>
      <c r="AR64" s="777"/>
      <c r="AS64" s="778"/>
      <c r="AT64" s="779"/>
      <c r="AU64" s="782"/>
      <c r="AV64" s="783"/>
      <c r="AW64" s="784"/>
      <c r="AX64" s="783"/>
      <c r="AY64" s="784"/>
      <c r="AZ64" s="775"/>
      <c r="BA64" s="776"/>
      <c r="BB64" s="777"/>
      <c r="BC64" s="777"/>
      <c r="BD64" s="778"/>
      <c r="BE64" s="779"/>
      <c r="BF64" s="780"/>
      <c r="BG64" s="781"/>
      <c r="BH64" s="776"/>
      <c r="BI64" s="777"/>
      <c r="BJ64" s="777"/>
      <c r="BK64" s="778"/>
      <c r="BL64" s="779"/>
      <c r="BM64" s="782"/>
      <c r="BN64" s="775"/>
      <c r="BO64" s="776"/>
      <c r="BP64" s="777"/>
      <c r="BQ64" s="777"/>
      <c r="BR64" s="778"/>
      <c r="BS64" s="779"/>
      <c r="BT64" s="782"/>
      <c r="BU64" s="783"/>
      <c r="BV64" s="784"/>
      <c r="BW64" s="775"/>
      <c r="BX64" s="776"/>
      <c r="BY64" s="777"/>
      <c r="BZ64" s="777"/>
      <c r="CA64" s="778"/>
      <c r="CB64" s="779"/>
      <c r="CC64" s="780"/>
      <c r="CD64" s="781"/>
      <c r="CE64" s="776"/>
      <c r="CF64" s="777"/>
      <c r="CG64" s="777"/>
      <c r="CH64" s="778"/>
      <c r="CI64" s="779"/>
      <c r="CJ64" s="782"/>
      <c r="CK64" s="775"/>
      <c r="CL64" s="776"/>
      <c r="CM64" s="777"/>
      <c r="CN64" s="777"/>
      <c r="CO64" s="778"/>
      <c r="CP64" s="779"/>
      <c r="CQ64" s="782"/>
      <c r="CR64" s="783"/>
      <c r="CS64" s="784"/>
      <c r="CT64" s="783"/>
      <c r="CU64" s="784"/>
      <c r="CV64" s="783"/>
      <c r="CW64" s="784"/>
      <c r="CX64" s="774"/>
    </row>
    <row r="65" spans="1:102" collapsed="1" x14ac:dyDescent="0.15">
      <c r="A65" s="433"/>
      <c r="B65" s="298"/>
      <c r="C65" s="299"/>
      <c r="D65" s="1968" t="str">
        <f>IF($A$3&lt;&gt;TRUE,"完　成　　　","売　上　　　")</f>
        <v>完　成　　　</v>
      </c>
      <c r="E65" s="1968"/>
      <c r="F65" s="1968"/>
      <c r="G65" s="1968"/>
      <c r="H65" s="1968"/>
      <c r="I65" s="1968"/>
      <c r="J65" s="1969"/>
      <c r="K65" s="243"/>
      <c r="L65" s="1996" t="s">
        <v>23</v>
      </c>
      <c r="M65" s="1996"/>
      <c r="N65" s="2007">
        <f>_xlfn.XLOOKUP($A$1,'214737'!$H:$H,'214737'!$P:$P,"",0)</f>
        <v>0</v>
      </c>
      <c r="O65" s="2007"/>
      <c r="P65" s="240"/>
      <c r="Q65" s="1996" t="s">
        <v>24</v>
      </c>
      <c r="R65" s="1996"/>
      <c r="S65" s="1996"/>
      <c r="T65" s="244">
        <f>_xlfn.XLOOKUP($A$1,'214737'!$H:$H,'214737'!$Q:$Q,"",0)/100</f>
        <v>0</v>
      </c>
      <c r="U65" s="245"/>
      <c r="V65" s="246"/>
      <c r="W65" s="240"/>
      <c r="X65" s="240"/>
      <c r="Y65" s="240"/>
      <c r="Z65" s="341"/>
      <c r="AA65" s="1994" t="str">
        <f>IF($A$3&lt;&gt;TRUE,"完　成　　　","売　上　　　")</f>
        <v>完　成　　　</v>
      </c>
      <c r="AB65" s="1994"/>
      <c r="AC65" s="1994"/>
      <c r="AD65" s="1994"/>
      <c r="AE65" s="1994"/>
      <c r="AF65" s="1994"/>
      <c r="AG65" s="1995"/>
      <c r="AH65" s="243"/>
      <c r="AI65" s="1996" t="s">
        <v>23</v>
      </c>
      <c r="AJ65" s="1996"/>
      <c r="AK65" s="2007">
        <f>_xlfn.XLOOKUP($A$1,'214737'!$H:$H,'214737'!$P:$P,"",0)</f>
        <v>0</v>
      </c>
      <c r="AL65" s="2007"/>
      <c r="AM65" s="240"/>
      <c r="AN65" s="1996" t="s">
        <v>24</v>
      </c>
      <c r="AO65" s="1996"/>
      <c r="AP65" s="1996"/>
      <c r="AQ65" s="244">
        <f>_xlfn.XLOOKUP($A$1,'214737'!$H:$H,'214737'!$Q:$Q,"",0)/100</f>
        <v>0</v>
      </c>
      <c r="AR65" s="245"/>
      <c r="AS65" s="246"/>
      <c r="AT65" s="240"/>
      <c r="AU65" s="240"/>
      <c r="AV65" s="240"/>
      <c r="AW65" s="341"/>
      <c r="AX65" s="240"/>
      <c r="AY65" s="341"/>
      <c r="AZ65" s="1994" t="str">
        <f>IF($A$3&lt;&gt;TRUE,"完　成　　　","売　上　　　")</f>
        <v>完　成　　　</v>
      </c>
      <c r="BA65" s="1994"/>
      <c r="BB65" s="1994"/>
      <c r="BC65" s="1994"/>
      <c r="BD65" s="1994"/>
      <c r="BE65" s="1994"/>
      <c r="BF65" s="1995"/>
      <c r="BG65" s="243"/>
      <c r="BH65" s="1996" t="s">
        <v>23</v>
      </c>
      <c r="BI65" s="1996"/>
      <c r="BJ65" s="2007">
        <f>_xlfn.XLOOKUP($A$1,'214737'!$H:$H,'214737'!$P:$P,"",0)</f>
        <v>0</v>
      </c>
      <c r="BK65" s="2007"/>
      <c r="BL65" s="240"/>
      <c r="BM65" s="1996" t="s">
        <v>24</v>
      </c>
      <c r="BN65" s="1996"/>
      <c r="BO65" s="1996"/>
      <c r="BP65" s="244">
        <f>_xlfn.XLOOKUP($A$1,'214737'!$H:$H,'214737'!$Q:$Q,"",0)/100</f>
        <v>0</v>
      </c>
      <c r="BQ65" s="245"/>
      <c r="BR65" s="246"/>
      <c r="BS65" s="240"/>
      <c r="BT65" s="240"/>
      <c r="BU65" s="240"/>
      <c r="BV65" s="341"/>
      <c r="BW65" s="1994" t="str">
        <f>IF($A$3&lt;&gt;TRUE,"完　成　　　","売　上　　　")</f>
        <v>完　成　　　</v>
      </c>
      <c r="BX65" s="1994"/>
      <c r="BY65" s="1994"/>
      <c r="BZ65" s="1994"/>
      <c r="CA65" s="1994"/>
      <c r="CB65" s="1994"/>
      <c r="CC65" s="1995"/>
      <c r="CD65" s="243"/>
      <c r="CE65" s="1996" t="s">
        <v>23</v>
      </c>
      <c r="CF65" s="1996"/>
      <c r="CG65" s="2007">
        <f>_xlfn.XLOOKUP($A$1,'214737'!$H:$H,'214737'!$P:$P,"",0)</f>
        <v>0</v>
      </c>
      <c r="CH65" s="2007"/>
      <c r="CI65" s="240"/>
      <c r="CJ65" s="1996" t="s">
        <v>24</v>
      </c>
      <c r="CK65" s="1996"/>
      <c r="CL65" s="1996"/>
      <c r="CM65" s="244">
        <f>_xlfn.XLOOKUP($A$1,'214737'!$H:$H,'214737'!$Q:$Q,"",0)/100</f>
        <v>0</v>
      </c>
      <c r="CN65" s="245"/>
      <c r="CO65" s="246"/>
      <c r="CP65" s="240"/>
      <c r="CQ65" s="240"/>
      <c r="CR65" s="240"/>
      <c r="CS65" s="341"/>
      <c r="CT65" s="240"/>
      <c r="CU65" s="341"/>
      <c r="CV65" s="240"/>
      <c r="CW65" s="341"/>
      <c r="CX65" s="240"/>
    </row>
    <row r="66" spans="1:102" s="788" customFormat="1" x14ac:dyDescent="0.3">
      <c r="A66" s="787"/>
      <c r="B66" s="1988"/>
      <c r="C66" s="1990"/>
      <c r="D66" s="2002">
        <f>D$4</f>
        <v>4</v>
      </c>
      <c r="E66" s="2003"/>
      <c r="F66" s="2004"/>
      <c r="G66" s="2004"/>
      <c r="H66" s="2004"/>
      <c r="I66" s="2004"/>
      <c r="J66" s="2005"/>
      <c r="K66" s="2002">
        <f>K$4</f>
        <v>5</v>
      </c>
      <c r="L66" s="2003"/>
      <c r="M66" s="2004"/>
      <c r="N66" s="2004"/>
      <c r="O66" s="2004"/>
      <c r="P66" s="2004"/>
      <c r="Q66" s="2005"/>
      <c r="R66" s="2002">
        <f>R$4</f>
        <v>6</v>
      </c>
      <c r="S66" s="2003"/>
      <c r="T66" s="2004"/>
      <c r="U66" s="2004"/>
      <c r="V66" s="2004"/>
      <c r="W66" s="2004"/>
      <c r="X66" s="2005"/>
      <c r="Y66" s="1997" t="s">
        <v>142</v>
      </c>
      <c r="Z66" s="1997"/>
      <c r="AA66" s="2006">
        <f>AA$4</f>
        <v>7</v>
      </c>
      <c r="AB66" s="2003"/>
      <c r="AC66" s="2004"/>
      <c r="AD66" s="2004"/>
      <c r="AE66" s="2004"/>
      <c r="AF66" s="2004"/>
      <c r="AG66" s="2005"/>
      <c r="AH66" s="2002">
        <f>AH$4</f>
        <v>8</v>
      </c>
      <c r="AI66" s="2003"/>
      <c r="AJ66" s="2004"/>
      <c r="AK66" s="2004"/>
      <c r="AL66" s="2004"/>
      <c r="AM66" s="2004"/>
      <c r="AN66" s="2005"/>
      <c r="AO66" s="2002">
        <f>AO$4</f>
        <v>9</v>
      </c>
      <c r="AP66" s="2003"/>
      <c r="AQ66" s="2004"/>
      <c r="AR66" s="2004"/>
      <c r="AS66" s="2004"/>
      <c r="AT66" s="2004"/>
      <c r="AU66" s="2005"/>
      <c r="AV66" s="1997" t="s">
        <v>142</v>
      </c>
      <c r="AW66" s="1997"/>
      <c r="AX66" s="1998" t="s">
        <v>150</v>
      </c>
      <c r="AY66" s="1999"/>
      <c r="AZ66" s="2002">
        <f>AZ$4</f>
        <v>10</v>
      </c>
      <c r="BA66" s="2003"/>
      <c r="BB66" s="2004"/>
      <c r="BC66" s="2004"/>
      <c r="BD66" s="2004"/>
      <c r="BE66" s="2004"/>
      <c r="BF66" s="2005"/>
      <c r="BG66" s="2002">
        <f>BG$4</f>
        <v>11</v>
      </c>
      <c r="BH66" s="2003"/>
      <c r="BI66" s="2004"/>
      <c r="BJ66" s="2004"/>
      <c r="BK66" s="2004"/>
      <c r="BL66" s="2004"/>
      <c r="BM66" s="2005"/>
      <c r="BN66" s="2002">
        <f>BN$4</f>
        <v>12</v>
      </c>
      <c r="BO66" s="2003"/>
      <c r="BP66" s="2004"/>
      <c r="BQ66" s="2004"/>
      <c r="BR66" s="2004"/>
      <c r="BS66" s="2004"/>
      <c r="BT66" s="2005"/>
      <c r="BU66" s="1997" t="s">
        <v>142</v>
      </c>
      <c r="BV66" s="1997"/>
      <c r="BW66" s="2002">
        <f>BW$4</f>
        <v>1</v>
      </c>
      <c r="BX66" s="2003"/>
      <c r="BY66" s="2004"/>
      <c r="BZ66" s="2004"/>
      <c r="CA66" s="2004"/>
      <c r="CB66" s="2004"/>
      <c r="CC66" s="2005"/>
      <c r="CD66" s="2002">
        <f>CD$4</f>
        <v>2</v>
      </c>
      <c r="CE66" s="2003"/>
      <c r="CF66" s="2004"/>
      <c r="CG66" s="2004"/>
      <c r="CH66" s="2004"/>
      <c r="CI66" s="2004"/>
      <c r="CJ66" s="2005"/>
      <c r="CK66" s="2002">
        <f>CK$4</f>
        <v>3</v>
      </c>
      <c r="CL66" s="2003"/>
      <c r="CM66" s="2004"/>
      <c r="CN66" s="2004"/>
      <c r="CO66" s="2004"/>
      <c r="CP66" s="2004"/>
      <c r="CQ66" s="2005"/>
      <c r="CR66" s="1997" t="s">
        <v>142</v>
      </c>
      <c r="CS66" s="1997"/>
      <c r="CT66" s="1998" t="s">
        <v>150</v>
      </c>
      <c r="CU66" s="1999"/>
      <c r="CV66" s="2000" t="s">
        <v>151</v>
      </c>
      <c r="CW66" s="2000"/>
      <c r="CX66" s="243"/>
    </row>
    <row r="67" spans="1:102" ht="16.5" customHeight="1" x14ac:dyDescent="0.15">
      <c r="A67" s="436"/>
      <c r="B67" s="1989"/>
      <c r="C67" s="1991"/>
      <c r="D67" s="248" t="s">
        <v>25</v>
      </c>
      <c r="E67" s="249" t="s">
        <v>26</v>
      </c>
      <c r="F67" s="250" t="s">
        <v>27</v>
      </c>
      <c r="G67" s="250" t="s">
        <v>28</v>
      </c>
      <c r="H67" s="251" t="s">
        <v>29</v>
      </c>
      <c r="I67" s="250" t="s">
        <v>30</v>
      </c>
      <c r="J67" s="252" t="s">
        <v>31</v>
      </c>
      <c r="K67" s="248" t="s">
        <v>25</v>
      </c>
      <c r="L67" s="249" t="s">
        <v>26</v>
      </c>
      <c r="M67" s="250" t="s">
        <v>27</v>
      </c>
      <c r="N67" s="250" t="s">
        <v>28</v>
      </c>
      <c r="O67" s="251" t="s">
        <v>29</v>
      </c>
      <c r="P67" s="250" t="s">
        <v>30</v>
      </c>
      <c r="Q67" s="252" t="s">
        <v>31</v>
      </c>
      <c r="R67" s="248" t="s">
        <v>25</v>
      </c>
      <c r="S67" s="249" t="s">
        <v>26</v>
      </c>
      <c r="T67" s="250" t="s">
        <v>27</v>
      </c>
      <c r="U67" s="250" t="s">
        <v>28</v>
      </c>
      <c r="V67" s="251" t="s">
        <v>29</v>
      </c>
      <c r="W67" s="250" t="s">
        <v>30</v>
      </c>
      <c r="X67" s="252" t="s">
        <v>31</v>
      </c>
      <c r="Y67" s="1997"/>
      <c r="Z67" s="1997"/>
      <c r="AA67" s="335" t="s">
        <v>25</v>
      </c>
      <c r="AB67" s="249" t="s">
        <v>26</v>
      </c>
      <c r="AC67" s="250" t="s">
        <v>27</v>
      </c>
      <c r="AD67" s="250" t="s">
        <v>28</v>
      </c>
      <c r="AE67" s="251" t="s">
        <v>29</v>
      </c>
      <c r="AF67" s="250" t="s">
        <v>30</v>
      </c>
      <c r="AG67" s="252" t="s">
        <v>31</v>
      </c>
      <c r="AH67" s="248" t="s">
        <v>25</v>
      </c>
      <c r="AI67" s="249" t="s">
        <v>26</v>
      </c>
      <c r="AJ67" s="250" t="s">
        <v>27</v>
      </c>
      <c r="AK67" s="250" t="s">
        <v>28</v>
      </c>
      <c r="AL67" s="251" t="s">
        <v>29</v>
      </c>
      <c r="AM67" s="250" t="s">
        <v>30</v>
      </c>
      <c r="AN67" s="252" t="s">
        <v>31</v>
      </c>
      <c r="AO67" s="248" t="s">
        <v>25</v>
      </c>
      <c r="AP67" s="249" t="s">
        <v>26</v>
      </c>
      <c r="AQ67" s="250" t="s">
        <v>27</v>
      </c>
      <c r="AR67" s="250" t="s">
        <v>28</v>
      </c>
      <c r="AS67" s="251" t="s">
        <v>29</v>
      </c>
      <c r="AT67" s="250" t="s">
        <v>30</v>
      </c>
      <c r="AU67" s="252" t="s">
        <v>31</v>
      </c>
      <c r="AV67" s="1997"/>
      <c r="AW67" s="1997"/>
      <c r="AX67" s="1998"/>
      <c r="AY67" s="1999"/>
      <c r="AZ67" s="248" t="s">
        <v>25</v>
      </c>
      <c r="BA67" s="249" t="s">
        <v>26</v>
      </c>
      <c r="BB67" s="250" t="s">
        <v>27</v>
      </c>
      <c r="BC67" s="250" t="s">
        <v>28</v>
      </c>
      <c r="BD67" s="251" t="s">
        <v>29</v>
      </c>
      <c r="BE67" s="250" t="s">
        <v>30</v>
      </c>
      <c r="BF67" s="252" t="s">
        <v>31</v>
      </c>
      <c r="BG67" s="248" t="s">
        <v>25</v>
      </c>
      <c r="BH67" s="249" t="s">
        <v>26</v>
      </c>
      <c r="BI67" s="250" t="s">
        <v>27</v>
      </c>
      <c r="BJ67" s="250" t="s">
        <v>28</v>
      </c>
      <c r="BK67" s="251" t="s">
        <v>29</v>
      </c>
      <c r="BL67" s="250" t="s">
        <v>30</v>
      </c>
      <c r="BM67" s="252" t="s">
        <v>31</v>
      </c>
      <c r="BN67" s="248" t="s">
        <v>25</v>
      </c>
      <c r="BO67" s="249" t="s">
        <v>26</v>
      </c>
      <c r="BP67" s="250" t="s">
        <v>27</v>
      </c>
      <c r="BQ67" s="250" t="s">
        <v>28</v>
      </c>
      <c r="BR67" s="251" t="s">
        <v>29</v>
      </c>
      <c r="BS67" s="250" t="s">
        <v>30</v>
      </c>
      <c r="BT67" s="252" t="s">
        <v>31</v>
      </c>
      <c r="BU67" s="1997"/>
      <c r="BV67" s="1997"/>
      <c r="BW67" s="248" t="s">
        <v>25</v>
      </c>
      <c r="BX67" s="249" t="s">
        <v>26</v>
      </c>
      <c r="BY67" s="250" t="s">
        <v>27</v>
      </c>
      <c r="BZ67" s="250" t="s">
        <v>28</v>
      </c>
      <c r="CA67" s="251" t="s">
        <v>29</v>
      </c>
      <c r="CB67" s="250" t="s">
        <v>30</v>
      </c>
      <c r="CC67" s="252" t="s">
        <v>31</v>
      </c>
      <c r="CD67" s="248" t="s">
        <v>25</v>
      </c>
      <c r="CE67" s="249" t="s">
        <v>26</v>
      </c>
      <c r="CF67" s="250" t="s">
        <v>27</v>
      </c>
      <c r="CG67" s="250" t="s">
        <v>28</v>
      </c>
      <c r="CH67" s="251" t="s">
        <v>29</v>
      </c>
      <c r="CI67" s="250" t="s">
        <v>30</v>
      </c>
      <c r="CJ67" s="252" t="s">
        <v>31</v>
      </c>
      <c r="CK67" s="248" t="s">
        <v>25</v>
      </c>
      <c r="CL67" s="249" t="s">
        <v>26</v>
      </c>
      <c r="CM67" s="250" t="s">
        <v>27</v>
      </c>
      <c r="CN67" s="250" t="s">
        <v>28</v>
      </c>
      <c r="CO67" s="251" t="s">
        <v>29</v>
      </c>
      <c r="CP67" s="250" t="s">
        <v>30</v>
      </c>
      <c r="CQ67" s="252" t="s">
        <v>31</v>
      </c>
      <c r="CR67" s="1997"/>
      <c r="CS67" s="1997"/>
      <c r="CT67" s="1998"/>
      <c r="CU67" s="1999"/>
      <c r="CV67" s="2000"/>
      <c r="CW67" s="2000"/>
      <c r="CX67" s="253"/>
    </row>
    <row r="68" spans="1:102" ht="16.5" x14ac:dyDescent="0.15">
      <c r="A68" s="433">
        <v>48</v>
      </c>
      <c r="B68" s="2001" t="s">
        <v>32</v>
      </c>
      <c r="C68" s="254" t="s">
        <v>33</v>
      </c>
      <c r="D68" s="301" t="e" cm="1">
        <f t="array" aca="1" ref="D68" ca="1">INDIRECT("'"&amp;$A$1&amp;"_DATA'!R"&amp;$A68&amp;"C"&amp;D$1,FALSE)</f>
        <v>#REF!</v>
      </c>
      <c r="E68" s="255" t="e" cm="1">
        <f t="array" aca="1" ref="E68" ca="1">INDIRECT("'"&amp;$A$1&amp;"_DATA'!R"&amp;$A68&amp;"C"&amp;E$1,FALSE)</f>
        <v>#REF!</v>
      </c>
      <c r="F68" s="318" t="e" cm="1">
        <f t="array" aca="1" ref="F68" ca="1">INDIRECT("'"&amp;$A$1&amp;"_DATA'!R"&amp;$A68&amp;"C"&amp;F$1,FALSE)</f>
        <v>#REF!</v>
      </c>
      <c r="G68" s="305" t="e" cm="1">
        <f t="array" aca="1" ref="G68" ca="1">INDIRECT("'"&amp;$A$1&amp;"_DATA'!R"&amp;$A68&amp;"C"&amp;G$1,FALSE)</f>
        <v>#REF!</v>
      </c>
      <c r="H68" s="257" t="e">
        <f ca="1">IF(AND(F68&lt;&gt;"",F68&lt;&gt;0),ROUNDDOWN(I68/G68,3),"")</f>
        <v>#REF!</v>
      </c>
      <c r="I68" s="305" t="e" cm="1">
        <f t="array" aca="1" ref="I68" ca="1">INDIRECT("'"&amp;$A$1&amp;"_DATA'!R"&amp;$A68&amp;"C"&amp;I$1,FALSE)</f>
        <v>#REF!</v>
      </c>
      <c r="J68" s="258" t="e" cm="1">
        <f t="array" aca="1" ref="J68" ca="1">INDIRECT("'"&amp;$A$1&amp;"_DATA'!R"&amp;$A68&amp;"C"&amp;J$1,FALSE)</f>
        <v>#REF!</v>
      </c>
      <c r="K68" s="301" t="e" cm="1">
        <f t="array" aca="1" ref="K68" ca="1">INDIRECT("'"&amp;$A$1&amp;"_DATA'!R"&amp;$A68&amp;"C"&amp;K$1,FALSE)</f>
        <v>#REF!</v>
      </c>
      <c r="L68" s="255" t="e" cm="1">
        <f t="array" aca="1" ref="L68" ca="1">INDIRECT("'"&amp;$A$1&amp;"_DATA'!R"&amp;$A68&amp;"C"&amp;L$1,FALSE)</f>
        <v>#REF!</v>
      </c>
      <c r="M68" s="318" t="e" cm="1">
        <f t="array" aca="1" ref="M68" ca="1">INDIRECT("'"&amp;$A$1&amp;"_DATA'!R"&amp;$A68&amp;"C"&amp;M$1,FALSE)</f>
        <v>#REF!</v>
      </c>
      <c r="N68" s="305" t="e" cm="1">
        <f t="array" aca="1" ref="N68" ca="1">INDIRECT("'"&amp;$A$1&amp;"_DATA'!R"&amp;$A68&amp;"C"&amp;N$1,FALSE)</f>
        <v>#REF!</v>
      </c>
      <c r="O68" s="257" t="e">
        <f ca="1">IF(AND(M68&lt;&gt;"",M68&lt;&gt;0),ROUNDDOWN(P68/N68,3),"")</f>
        <v>#REF!</v>
      </c>
      <c r="P68" s="305" t="e" cm="1">
        <f t="array" aca="1" ref="P68" ca="1">INDIRECT("'"&amp;$A$1&amp;"_DATA'!R"&amp;$A68&amp;"C"&amp;P$1,FALSE)</f>
        <v>#REF!</v>
      </c>
      <c r="Q68" s="258" t="e" cm="1">
        <f t="array" aca="1" ref="Q68" ca="1">INDIRECT("'"&amp;$A$1&amp;"_DATA'!R"&amp;$A68&amp;"C"&amp;Q$1,FALSE)</f>
        <v>#REF!</v>
      </c>
      <c r="R68" s="301" t="e" cm="1">
        <f t="array" aca="1" ref="R68" ca="1">INDIRECT("'"&amp;$A$1&amp;"_DATA'!R"&amp;$A68&amp;"C"&amp;R$1,FALSE)</f>
        <v>#REF!</v>
      </c>
      <c r="S68" s="255" t="e" cm="1">
        <f t="array" aca="1" ref="S68" ca="1">INDIRECT("'"&amp;$A$1&amp;"_DATA'!R"&amp;$A68&amp;"C"&amp;S$1,FALSE)</f>
        <v>#REF!</v>
      </c>
      <c r="T68" s="318" t="e" cm="1">
        <f t="array" aca="1" ref="T68" ca="1">INDIRECT("'"&amp;$A$1&amp;"_DATA'!R"&amp;$A68&amp;"C"&amp;T$1,FALSE)</f>
        <v>#REF!</v>
      </c>
      <c r="U68" s="305" t="e" cm="1">
        <f t="array" aca="1" ref="U68" ca="1">INDIRECT("'"&amp;$A$1&amp;"_DATA'!R"&amp;$A68&amp;"C"&amp;U$1,FALSE)</f>
        <v>#REF!</v>
      </c>
      <c r="V68" s="257" t="e">
        <f ca="1">IF(AND(T68&lt;&gt;"",T68&lt;&gt;0),ROUNDDOWN(W68/U68,3),"")</f>
        <v>#REF!</v>
      </c>
      <c r="W68" s="305" t="e" cm="1">
        <f t="array" aca="1" ref="W68" ca="1">INDIRECT("'"&amp;$A$1&amp;"_DATA'!R"&amp;$A68&amp;"C"&amp;W$1,FALSE)</f>
        <v>#REF!</v>
      </c>
      <c r="X68" s="258"/>
      <c r="Y68" s="1953" t="s">
        <v>144</v>
      </c>
      <c r="Z68" s="1954"/>
      <c r="AA68" s="336" t="e" cm="1">
        <f t="array" aca="1" ref="AA68" ca="1">INDIRECT("'"&amp;$A$1&amp;"_DATA'!R"&amp;$A68&amp;"C"&amp;AA$1,FALSE)</f>
        <v>#REF!</v>
      </c>
      <c r="AB68" s="255" t="e" cm="1">
        <f t="array" aca="1" ref="AB68" ca="1">INDIRECT("'"&amp;$A$1&amp;"_DATA'!R"&amp;$A68&amp;"C"&amp;AB$1,FALSE)</f>
        <v>#REF!</v>
      </c>
      <c r="AC68" s="318" t="e" cm="1">
        <f t="array" aca="1" ref="AC68" ca="1">INDIRECT("'"&amp;$A$1&amp;"_DATA'!R"&amp;$A68&amp;"C"&amp;AC$1,FALSE)</f>
        <v>#REF!</v>
      </c>
      <c r="AD68" s="305" t="e" cm="1">
        <f t="array" aca="1" ref="AD68" ca="1">INDIRECT("'"&amp;$A$1&amp;"_DATA'!R"&amp;$A68&amp;"C"&amp;AD$1,FALSE)</f>
        <v>#REF!</v>
      </c>
      <c r="AE68" s="257" t="e">
        <f ca="1">IF(AND(AC68&lt;&gt;"",AC68&lt;&gt;0),ROUNDDOWN(AF68/AD68,3),"")</f>
        <v>#REF!</v>
      </c>
      <c r="AF68" s="305" t="e" cm="1">
        <f t="array" aca="1" ref="AF68" ca="1">INDIRECT("'"&amp;$A$1&amp;"_DATA'!R"&amp;$A68&amp;"C"&amp;AF$1,FALSE)</f>
        <v>#REF!</v>
      </c>
      <c r="AG68" s="258" t="e" cm="1">
        <f t="array" aca="1" ref="AG68" ca="1">INDIRECT("'"&amp;$A$1&amp;"_DATA'!R"&amp;$A68&amp;"C"&amp;AG$1,FALSE)</f>
        <v>#REF!</v>
      </c>
      <c r="AH68" s="301" t="e" cm="1">
        <f t="array" aca="1" ref="AH68" ca="1">INDIRECT("'"&amp;$A$1&amp;"_DATA'!R"&amp;$A68&amp;"C"&amp;AH$1,FALSE)</f>
        <v>#REF!</v>
      </c>
      <c r="AI68" s="255" t="e" cm="1">
        <f t="array" aca="1" ref="AI68" ca="1">INDIRECT("'"&amp;$A$1&amp;"_DATA'!R"&amp;$A68&amp;"C"&amp;AI$1,FALSE)</f>
        <v>#REF!</v>
      </c>
      <c r="AJ68" s="318" t="e" cm="1">
        <f t="array" aca="1" ref="AJ68" ca="1">INDIRECT("'"&amp;$A$1&amp;"_DATA'!R"&amp;$A68&amp;"C"&amp;AJ$1,FALSE)</f>
        <v>#REF!</v>
      </c>
      <c r="AK68" s="305" t="e" cm="1">
        <f t="array" aca="1" ref="AK68" ca="1">INDIRECT("'"&amp;$A$1&amp;"_DATA'!R"&amp;$A68&amp;"C"&amp;AK$1,FALSE)</f>
        <v>#REF!</v>
      </c>
      <c r="AL68" s="257" t="e">
        <f ca="1">IF(AND(AJ68&lt;&gt;"",AJ68&lt;&gt;0),ROUNDDOWN(AM68/AK68,3),"")</f>
        <v>#REF!</v>
      </c>
      <c r="AM68" s="305" t="e" cm="1">
        <f t="array" aca="1" ref="AM68" ca="1">INDIRECT("'"&amp;$A$1&amp;"_DATA'!R"&amp;$A68&amp;"C"&amp;AM$1,FALSE)</f>
        <v>#REF!</v>
      </c>
      <c r="AN68" s="258" t="e" cm="1">
        <f t="array" aca="1" ref="AN68" ca="1">INDIRECT("'"&amp;$A$1&amp;"_DATA'!R"&amp;$A68&amp;"C"&amp;AN$1,FALSE)</f>
        <v>#REF!</v>
      </c>
      <c r="AO68" s="301" t="e" cm="1">
        <f t="array" aca="1" ref="AO68" ca="1">INDIRECT("'"&amp;$A$1&amp;"_DATA'!R"&amp;$A68&amp;"C"&amp;AO$1,FALSE)</f>
        <v>#REF!</v>
      </c>
      <c r="AP68" s="255" t="e" cm="1">
        <f t="array" aca="1" ref="AP68" ca="1">INDIRECT("'"&amp;$A$1&amp;"_DATA'!R"&amp;$A68&amp;"C"&amp;AP$1,FALSE)</f>
        <v>#REF!</v>
      </c>
      <c r="AQ68" s="318" t="e" cm="1">
        <f t="array" aca="1" ref="AQ68" ca="1">INDIRECT("'"&amp;$A$1&amp;"_DATA'!R"&amp;$A68&amp;"C"&amp;AQ$1,FALSE)</f>
        <v>#REF!</v>
      </c>
      <c r="AR68" s="305" t="e" cm="1">
        <f t="array" aca="1" ref="AR68" ca="1">INDIRECT("'"&amp;$A$1&amp;"_DATA'!R"&amp;$A68&amp;"C"&amp;AR$1,FALSE)</f>
        <v>#REF!</v>
      </c>
      <c r="AS68" s="257" t="e">
        <f ca="1">IF(AND(AQ68&lt;&gt;"",AQ68&lt;&gt;0),ROUNDDOWN(AT68/AR68,3),"")</f>
        <v>#REF!</v>
      </c>
      <c r="AT68" s="305" t="e" cm="1">
        <f t="array" aca="1" ref="AT68" ca="1">INDIRECT("'"&amp;$A$1&amp;"_DATA'!R"&amp;$A68&amp;"C"&amp;AT$1,FALSE)</f>
        <v>#REF!</v>
      </c>
      <c r="AU68" s="258"/>
      <c r="AV68" s="1953" t="s">
        <v>144</v>
      </c>
      <c r="AW68" s="1954"/>
      <c r="AX68" s="1952" t="s">
        <v>144</v>
      </c>
      <c r="AY68" s="1948"/>
      <c r="AZ68" s="301" t="e" cm="1">
        <f t="array" aca="1" ref="AZ68" ca="1">INDIRECT("'"&amp;$A$1&amp;"_DATA'!R"&amp;$A68&amp;"C"&amp;AZ$1,FALSE)</f>
        <v>#REF!</v>
      </c>
      <c r="BA68" s="255" t="e" cm="1">
        <f t="array" aca="1" ref="BA68" ca="1">INDIRECT("'"&amp;$A$1&amp;"_DATA'!R"&amp;$A68&amp;"C"&amp;BA$1,FALSE)</f>
        <v>#REF!</v>
      </c>
      <c r="BB68" s="318" t="e" cm="1">
        <f t="array" aca="1" ref="BB68" ca="1">INDIRECT("'"&amp;$A$1&amp;"_DATA'!R"&amp;$A68&amp;"C"&amp;BB$1,FALSE)</f>
        <v>#REF!</v>
      </c>
      <c r="BC68" s="305" t="e" cm="1">
        <f t="array" aca="1" ref="BC68" ca="1">INDIRECT("'"&amp;$A$1&amp;"_DATA'!R"&amp;$A68&amp;"C"&amp;BC$1,FALSE)</f>
        <v>#REF!</v>
      </c>
      <c r="BD68" s="257" t="e">
        <f ca="1">IF(AND(BB68&lt;&gt;"",BB68&lt;&gt;0),ROUNDDOWN(BE68/BC68,3),"")</f>
        <v>#REF!</v>
      </c>
      <c r="BE68" s="305" t="e" cm="1">
        <f t="array" aca="1" ref="BE68" ca="1">INDIRECT("'"&amp;$A$1&amp;"_DATA'!R"&amp;$A68&amp;"C"&amp;BE$1,FALSE)</f>
        <v>#REF!</v>
      </c>
      <c r="BF68" s="258" t="e" cm="1">
        <f t="array" aca="1" ref="BF68" ca="1">INDIRECT("'"&amp;$A$1&amp;"_DATA'!R"&amp;$A68&amp;"C"&amp;BF$1,FALSE)</f>
        <v>#REF!</v>
      </c>
      <c r="BG68" s="301" t="e" cm="1">
        <f t="array" aca="1" ref="BG68" ca="1">INDIRECT("'"&amp;$A$1&amp;"_DATA'!R"&amp;$A68&amp;"C"&amp;BG$1,FALSE)</f>
        <v>#REF!</v>
      </c>
      <c r="BH68" s="255" t="e" cm="1">
        <f t="array" aca="1" ref="BH68" ca="1">INDIRECT("'"&amp;$A$1&amp;"_DATA'!R"&amp;$A68&amp;"C"&amp;BH$1,FALSE)</f>
        <v>#REF!</v>
      </c>
      <c r="BI68" s="318" t="e" cm="1">
        <f t="array" aca="1" ref="BI68" ca="1">INDIRECT("'"&amp;$A$1&amp;"_DATA'!R"&amp;$A68&amp;"C"&amp;BI$1,FALSE)</f>
        <v>#REF!</v>
      </c>
      <c r="BJ68" s="305" t="e" cm="1">
        <f t="array" aca="1" ref="BJ68" ca="1">INDIRECT("'"&amp;$A$1&amp;"_DATA'!R"&amp;$A68&amp;"C"&amp;BJ$1,FALSE)</f>
        <v>#REF!</v>
      </c>
      <c r="BK68" s="257" t="e">
        <f ca="1">IF(AND(BI68&lt;&gt;"",BI68&lt;&gt;0),ROUNDDOWN(BL68/BJ68,3),"")</f>
        <v>#REF!</v>
      </c>
      <c r="BL68" s="305" t="e" cm="1">
        <f t="array" aca="1" ref="BL68" ca="1">INDIRECT("'"&amp;$A$1&amp;"_DATA'!R"&amp;$A68&amp;"C"&amp;BL$1,FALSE)</f>
        <v>#REF!</v>
      </c>
      <c r="BM68" s="258" t="e" cm="1">
        <f t="array" aca="1" ref="BM68" ca="1">INDIRECT("'"&amp;$A$1&amp;"_DATA'!R"&amp;$A68&amp;"C"&amp;BM$1,FALSE)</f>
        <v>#REF!</v>
      </c>
      <c r="BN68" s="301" t="e" cm="1">
        <f t="array" aca="1" ref="BN68" ca="1">INDIRECT("'"&amp;$A$1&amp;"_DATA'!R"&amp;$A68&amp;"C"&amp;BN$1,FALSE)</f>
        <v>#REF!</v>
      </c>
      <c r="BO68" s="255" t="e" cm="1">
        <f t="array" aca="1" ref="BO68" ca="1">INDIRECT("'"&amp;$A$1&amp;"_DATA'!R"&amp;$A68&amp;"C"&amp;BO$1,FALSE)</f>
        <v>#REF!</v>
      </c>
      <c r="BP68" s="318" t="e" cm="1">
        <f t="array" aca="1" ref="BP68" ca="1">INDIRECT("'"&amp;$A$1&amp;"_DATA'!R"&amp;$A68&amp;"C"&amp;BP$1,FALSE)</f>
        <v>#REF!</v>
      </c>
      <c r="BQ68" s="305" t="e" cm="1">
        <f t="array" aca="1" ref="BQ68" ca="1">INDIRECT("'"&amp;$A$1&amp;"_DATA'!R"&amp;$A68&amp;"C"&amp;BQ$1,FALSE)</f>
        <v>#REF!</v>
      </c>
      <c r="BR68" s="257" t="e">
        <f ca="1">IF(AND(BP68&lt;&gt;"",BP68&lt;&gt;0),ROUNDDOWN(BS68/BQ68,3),"")</f>
        <v>#REF!</v>
      </c>
      <c r="BS68" s="305" t="e" cm="1">
        <f t="array" aca="1" ref="BS68" ca="1">INDIRECT("'"&amp;$A$1&amp;"_DATA'!R"&amp;$A68&amp;"C"&amp;BS$1,FALSE)</f>
        <v>#REF!</v>
      </c>
      <c r="BT68" s="258"/>
      <c r="BU68" s="1953" t="s">
        <v>144</v>
      </c>
      <c r="BV68" s="1954"/>
      <c r="BW68" s="301" t="e" cm="1">
        <f t="array" aca="1" ref="BW68" ca="1">INDIRECT("'"&amp;$A$1&amp;"_DATA'!R"&amp;$A68&amp;"C"&amp;BW$1,FALSE)</f>
        <v>#REF!</v>
      </c>
      <c r="BX68" s="255" t="e" cm="1">
        <f t="array" aca="1" ref="BX68" ca="1">INDIRECT("'"&amp;$A$1&amp;"_DATA'!R"&amp;$A68&amp;"C"&amp;BX$1,FALSE)</f>
        <v>#REF!</v>
      </c>
      <c r="BY68" s="318" t="e" cm="1">
        <f t="array" aca="1" ref="BY68" ca="1">INDIRECT("'"&amp;$A$1&amp;"_DATA'!R"&amp;$A68&amp;"C"&amp;BY$1,FALSE)</f>
        <v>#REF!</v>
      </c>
      <c r="BZ68" s="305" t="e" cm="1">
        <f t="array" aca="1" ref="BZ68" ca="1">INDIRECT("'"&amp;$A$1&amp;"_DATA'!R"&amp;$A68&amp;"C"&amp;BZ$1,FALSE)</f>
        <v>#REF!</v>
      </c>
      <c r="CA68" s="257" t="e">
        <f ca="1">IF(AND(BY68&lt;&gt;"",BY68&lt;&gt;0),ROUNDDOWN(CB68/BZ68,3),"")</f>
        <v>#REF!</v>
      </c>
      <c r="CB68" s="305" t="e" cm="1">
        <f t="array" aca="1" ref="CB68" ca="1">INDIRECT("'"&amp;$A$1&amp;"_DATA'!R"&amp;$A68&amp;"C"&amp;CB$1,FALSE)</f>
        <v>#REF!</v>
      </c>
      <c r="CC68" s="258" t="e" cm="1">
        <f t="array" aca="1" ref="CC68" ca="1">INDIRECT("'"&amp;$A$1&amp;"_DATA'!R"&amp;$A68&amp;"C"&amp;CC$1,FALSE)</f>
        <v>#REF!</v>
      </c>
      <c r="CD68" s="301" t="e" cm="1">
        <f t="array" aca="1" ref="CD68" ca="1">INDIRECT("'"&amp;$A$1&amp;"_DATA'!R"&amp;$A68&amp;"C"&amp;CD$1,FALSE)</f>
        <v>#REF!</v>
      </c>
      <c r="CE68" s="255" t="e" cm="1">
        <f t="array" aca="1" ref="CE68" ca="1">INDIRECT("'"&amp;$A$1&amp;"_DATA'!R"&amp;$A68&amp;"C"&amp;CE$1,FALSE)</f>
        <v>#REF!</v>
      </c>
      <c r="CF68" s="318" t="e" cm="1">
        <f t="array" aca="1" ref="CF68" ca="1">INDIRECT("'"&amp;$A$1&amp;"_DATA'!R"&amp;$A68&amp;"C"&amp;CF$1,FALSE)</f>
        <v>#REF!</v>
      </c>
      <c r="CG68" s="305" t="e" cm="1">
        <f t="array" aca="1" ref="CG68" ca="1">INDIRECT("'"&amp;$A$1&amp;"_DATA'!R"&amp;$A68&amp;"C"&amp;CG$1,FALSE)</f>
        <v>#REF!</v>
      </c>
      <c r="CH68" s="257" t="e">
        <f ca="1">IF(AND(CF68&lt;&gt;"",CF68&lt;&gt;0),ROUNDDOWN(CI68/CG68,3),"")</f>
        <v>#REF!</v>
      </c>
      <c r="CI68" s="305" t="e" cm="1">
        <f t="array" aca="1" ref="CI68" ca="1">INDIRECT("'"&amp;$A$1&amp;"_DATA'!R"&amp;$A68&amp;"C"&amp;CI$1,FALSE)</f>
        <v>#REF!</v>
      </c>
      <c r="CJ68" s="258" t="e" cm="1">
        <f t="array" aca="1" ref="CJ68" ca="1">INDIRECT("'"&amp;$A$1&amp;"_DATA'!R"&amp;$A68&amp;"C"&amp;CJ$1,FALSE)</f>
        <v>#REF!</v>
      </c>
      <c r="CK68" s="301" t="e" cm="1">
        <f t="array" aca="1" ref="CK68" ca="1">INDIRECT("'"&amp;$A$1&amp;"_DATA'!R"&amp;$A68&amp;"C"&amp;CK$1,FALSE)</f>
        <v>#REF!</v>
      </c>
      <c r="CL68" s="255" t="e" cm="1">
        <f t="array" aca="1" ref="CL68" ca="1">INDIRECT("'"&amp;$A$1&amp;"_DATA'!R"&amp;$A68&amp;"C"&amp;CL$1,FALSE)</f>
        <v>#REF!</v>
      </c>
      <c r="CM68" s="318" t="e" cm="1">
        <f t="array" aca="1" ref="CM68" ca="1">INDIRECT("'"&amp;$A$1&amp;"_DATA'!R"&amp;$A68&amp;"C"&amp;CM$1,FALSE)</f>
        <v>#REF!</v>
      </c>
      <c r="CN68" s="305" t="e" cm="1">
        <f t="array" aca="1" ref="CN68" ca="1">INDIRECT("'"&amp;$A$1&amp;"_DATA'!R"&amp;$A68&amp;"C"&amp;CN$1,FALSE)</f>
        <v>#REF!</v>
      </c>
      <c r="CO68" s="257" t="e">
        <f ca="1">IF(AND(CM68&lt;&gt;"",CM68&lt;&gt;0),ROUNDDOWN(CP68/CN68,3),"")</f>
        <v>#REF!</v>
      </c>
      <c r="CP68" s="305" t="e" cm="1">
        <f t="array" aca="1" ref="CP68" ca="1">INDIRECT("'"&amp;$A$1&amp;"_DATA'!R"&amp;$A68&amp;"C"&amp;CP$1,FALSE)</f>
        <v>#REF!</v>
      </c>
      <c r="CQ68" s="258"/>
      <c r="CR68" s="1953" t="s">
        <v>144</v>
      </c>
      <c r="CS68" s="1954"/>
      <c r="CT68" s="1952" t="s">
        <v>144</v>
      </c>
      <c r="CU68" s="1948"/>
      <c r="CV68" s="1945" t="s">
        <v>144</v>
      </c>
      <c r="CW68" s="1946"/>
      <c r="CX68" s="240"/>
    </row>
    <row r="69" spans="1:102" ht="16.5" x14ac:dyDescent="0.15">
      <c r="A69" s="433">
        <v>49</v>
      </c>
      <c r="B69" s="2001"/>
      <c r="C69" s="259" t="s">
        <v>34</v>
      </c>
      <c r="D69" s="302" t="e" cm="1">
        <f t="array" aca="1" ref="D69" ca="1">INDIRECT("'"&amp;$A$1&amp;"_DATA'!R"&amp;$A69&amp;"C"&amp;D$1,FALSE)</f>
        <v>#REF!</v>
      </c>
      <c r="E69" s="260" t="e" cm="1">
        <f t="array" aca="1" ref="E69" ca="1">INDIRECT("'"&amp;$A$1&amp;"_DATA'!R"&amp;$A69&amp;"C"&amp;E$1,FALSE)</f>
        <v>#REF!</v>
      </c>
      <c r="F69" s="319" t="e" cm="1">
        <f t="array" aca="1" ref="F69" ca="1">INDIRECT("'"&amp;$A$1&amp;"_DATA'!R"&amp;$A69&amp;"C"&amp;F$1,FALSE)</f>
        <v>#REF!</v>
      </c>
      <c r="G69" s="306" t="e" cm="1">
        <f t="array" aca="1" ref="G69" ca="1">INDIRECT("'"&amp;$A$1&amp;"_DATA'!R"&amp;$A69&amp;"C"&amp;G$1,FALSE)</f>
        <v>#REF!</v>
      </c>
      <c r="H69" s="262" t="e">
        <f t="shared" ref="H69:H77" ca="1" si="48">IF(AND(F69&lt;&gt;"",F69&lt;&gt;0),ROUNDDOWN(I69/G69,3),"")</f>
        <v>#REF!</v>
      </c>
      <c r="I69" s="306" t="e" cm="1">
        <f t="array" aca="1" ref="I69" ca="1">INDIRECT("'"&amp;$A$1&amp;"_DATA'!R"&amp;$A69&amp;"C"&amp;I$1,FALSE)</f>
        <v>#REF!</v>
      </c>
      <c r="J69" s="263" t="e" cm="1">
        <f t="array" aca="1" ref="J69" ca="1">INDIRECT("'"&amp;$A$1&amp;"_DATA'!R"&amp;$A69&amp;"C"&amp;J$1,FALSE)</f>
        <v>#REF!</v>
      </c>
      <c r="K69" s="302" t="e" cm="1">
        <f t="array" aca="1" ref="K69" ca="1">INDIRECT("'"&amp;$A$1&amp;"_DATA'!R"&amp;$A69&amp;"C"&amp;K$1,FALSE)</f>
        <v>#REF!</v>
      </c>
      <c r="L69" s="260" t="e" cm="1">
        <f t="array" aca="1" ref="L69" ca="1">INDIRECT("'"&amp;$A$1&amp;"_DATA'!R"&amp;$A69&amp;"C"&amp;L$1,FALSE)</f>
        <v>#REF!</v>
      </c>
      <c r="M69" s="319" t="e" cm="1">
        <f t="array" aca="1" ref="M69" ca="1">INDIRECT("'"&amp;$A$1&amp;"_DATA'!R"&amp;$A69&amp;"C"&amp;M$1,FALSE)</f>
        <v>#REF!</v>
      </c>
      <c r="N69" s="306" t="e" cm="1">
        <f t="array" aca="1" ref="N69" ca="1">INDIRECT("'"&amp;$A$1&amp;"_DATA'!R"&amp;$A69&amp;"C"&amp;N$1,FALSE)</f>
        <v>#REF!</v>
      </c>
      <c r="O69" s="262" t="e">
        <f t="shared" ref="O69:O77" ca="1" si="49">IF(AND(M69&lt;&gt;"",M69&lt;&gt;0),ROUNDDOWN(P69/N69,3),"")</f>
        <v>#REF!</v>
      </c>
      <c r="P69" s="306" t="e" cm="1">
        <f t="array" aca="1" ref="P69" ca="1">INDIRECT("'"&amp;$A$1&amp;"_DATA'!R"&amp;$A69&amp;"C"&amp;P$1,FALSE)</f>
        <v>#REF!</v>
      </c>
      <c r="Q69" s="263" t="e" cm="1">
        <f t="array" aca="1" ref="Q69" ca="1">INDIRECT("'"&amp;$A$1&amp;"_DATA'!R"&amp;$A69&amp;"C"&amp;Q$1,FALSE)</f>
        <v>#REF!</v>
      </c>
      <c r="R69" s="302" t="e" cm="1">
        <f t="array" aca="1" ref="R69" ca="1">INDIRECT("'"&amp;$A$1&amp;"_DATA'!R"&amp;$A69&amp;"C"&amp;R$1,FALSE)</f>
        <v>#REF!</v>
      </c>
      <c r="S69" s="260" t="e" cm="1">
        <f t="array" aca="1" ref="S69" ca="1">INDIRECT("'"&amp;$A$1&amp;"_DATA'!R"&amp;$A69&amp;"C"&amp;S$1,FALSE)</f>
        <v>#REF!</v>
      </c>
      <c r="T69" s="319" t="e" cm="1">
        <f t="array" aca="1" ref="T69" ca="1">INDIRECT("'"&amp;$A$1&amp;"_DATA'!R"&amp;$A69&amp;"C"&amp;T$1,FALSE)</f>
        <v>#REF!</v>
      </c>
      <c r="U69" s="306" t="e" cm="1">
        <f t="array" aca="1" ref="U69" ca="1">INDIRECT("'"&amp;$A$1&amp;"_DATA'!R"&amp;$A69&amp;"C"&amp;U$1,FALSE)</f>
        <v>#REF!</v>
      </c>
      <c r="V69" s="262" t="e">
        <f t="shared" ref="V69:V77" ca="1" si="50">IF(AND(T69&lt;&gt;"",T69&lt;&gt;0),ROUNDDOWN(W69/U69,3),"")</f>
        <v>#REF!</v>
      </c>
      <c r="W69" s="306" t="e" cm="1">
        <f t="array" aca="1" ref="W69" ca="1">INDIRECT("'"&amp;$A$1&amp;"_DATA'!R"&amp;$A69&amp;"C"&amp;W$1,FALSE)</f>
        <v>#REF!</v>
      </c>
      <c r="X69" s="263"/>
      <c r="Y69" s="321" t="s">
        <v>145</v>
      </c>
      <c r="Z69" s="342" t="e">
        <f ca="1">SUMIF(D$26:X$26,Y68,D89:X89)</f>
        <v>#REF!</v>
      </c>
      <c r="AA69" s="324" t="e" cm="1">
        <f t="array" aca="1" ref="AA69" ca="1">INDIRECT("'"&amp;$A$1&amp;"_DATA'!R"&amp;$A69&amp;"C"&amp;AA$1,FALSE)</f>
        <v>#REF!</v>
      </c>
      <c r="AB69" s="260" t="e" cm="1">
        <f t="array" aca="1" ref="AB69" ca="1">INDIRECT("'"&amp;$A$1&amp;"_DATA'!R"&amp;$A69&amp;"C"&amp;AB$1,FALSE)</f>
        <v>#REF!</v>
      </c>
      <c r="AC69" s="319" t="e" cm="1">
        <f t="array" aca="1" ref="AC69" ca="1">INDIRECT("'"&amp;$A$1&amp;"_DATA'!R"&amp;$A69&amp;"C"&amp;AC$1,FALSE)</f>
        <v>#REF!</v>
      </c>
      <c r="AD69" s="306" t="e" cm="1">
        <f t="array" aca="1" ref="AD69" ca="1">INDIRECT("'"&amp;$A$1&amp;"_DATA'!R"&amp;$A69&amp;"C"&amp;AD$1,FALSE)</f>
        <v>#REF!</v>
      </c>
      <c r="AE69" s="262" t="e">
        <f t="shared" ref="AE69:AE77" ca="1" si="51">IF(AND(AC69&lt;&gt;"",AC69&lt;&gt;0),ROUNDDOWN(AF69/AD69,3),"")</f>
        <v>#REF!</v>
      </c>
      <c r="AF69" s="306" t="e" cm="1">
        <f t="array" aca="1" ref="AF69" ca="1">INDIRECT("'"&amp;$A$1&amp;"_DATA'!R"&amp;$A69&amp;"C"&amp;AF$1,FALSE)</f>
        <v>#REF!</v>
      </c>
      <c r="AG69" s="263" t="e" cm="1">
        <f t="array" aca="1" ref="AG69" ca="1">INDIRECT("'"&amp;$A$1&amp;"_DATA'!R"&amp;$A69&amp;"C"&amp;AG$1,FALSE)</f>
        <v>#REF!</v>
      </c>
      <c r="AH69" s="302" t="e" cm="1">
        <f t="array" aca="1" ref="AH69" ca="1">INDIRECT("'"&amp;$A$1&amp;"_DATA'!R"&amp;$A69&amp;"C"&amp;AH$1,FALSE)</f>
        <v>#REF!</v>
      </c>
      <c r="AI69" s="260" t="e" cm="1">
        <f t="array" aca="1" ref="AI69" ca="1">INDIRECT("'"&amp;$A$1&amp;"_DATA'!R"&amp;$A69&amp;"C"&amp;AI$1,FALSE)</f>
        <v>#REF!</v>
      </c>
      <c r="AJ69" s="319" t="e" cm="1">
        <f t="array" aca="1" ref="AJ69" ca="1">INDIRECT("'"&amp;$A$1&amp;"_DATA'!R"&amp;$A69&amp;"C"&amp;AJ$1,FALSE)</f>
        <v>#REF!</v>
      </c>
      <c r="AK69" s="306" t="e" cm="1">
        <f t="array" aca="1" ref="AK69" ca="1">INDIRECT("'"&amp;$A$1&amp;"_DATA'!R"&amp;$A69&amp;"C"&amp;AK$1,FALSE)</f>
        <v>#REF!</v>
      </c>
      <c r="AL69" s="262" t="e">
        <f t="shared" ref="AL69:AL77" ca="1" si="52">IF(AND(AJ69&lt;&gt;"",AJ69&lt;&gt;0),ROUNDDOWN(AM69/AK69,3),"")</f>
        <v>#REF!</v>
      </c>
      <c r="AM69" s="306" t="e" cm="1">
        <f t="array" aca="1" ref="AM69" ca="1">INDIRECT("'"&amp;$A$1&amp;"_DATA'!R"&amp;$A69&amp;"C"&amp;AM$1,FALSE)</f>
        <v>#REF!</v>
      </c>
      <c r="AN69" s="263" t="e" cm="1">
        <f t="array" aca="1" ref="AN69" ca="1">INDIRECT("'"&amp;$A$1&amp;"_DATA'!R"&amp;$A69&amp;"C"&amp;AN$1,FALSE)</f>
        <v>#REF!</v>
      </c>
      <c r="AO69" s="302" t="e" cm="1">
        <f t="array" aca="1" ref="AO69" ca="1">INDIRECT("'"&amp;$A$1&amp;"_DATA'!R"&amp;$A69&amp;"C"&amp;AO$1,FALSE)</f>
        <v>#REF!</v>
      </c>
      <c r="AP69" s="260" t="e" cm="1">
        <f t="array" aca="1" ref="AP69" ca="1">INDIRECT("'"&amp;$A$1&amp;"_DATA'!R"&amp;$A69&amp;"C"&amp;AP$1,FALSE)</f>
        <v>#REF!</v>
      </c>
      <c r="AQ69" s="319" t="e" cm="1">
        <f t="array" aca="1" ref="AQ69" ca="1">INDIRECT("'"&amp;$A$1&amp;"_DATA'!R"&amp;$A69&amp;"C"&amp;AQ$1,FALSE)</f>
        <v>#REF!</v>
      </c>
      <c r="AR69" s="306" t="e" cm="1">
        <f t="array" aca="1" ref="AR69" ca="1">INDIRECT("'"&amp;$A$1&amp;"_DATA'!R"&amp;$A69&amp;"C"&amp;AR$1,FALSE)</f>
        <v>#REF!</v>
      </c>
      <c r="AS69" s="262" t="e">
        <f t="shared" ref="AS69:AS77" ca="1" si="53">IF(AND(AQ69&lt;&gt;"",AQ69&lt;&gt;0),ROUNDDOWN(AT69/AR69,3),"")</f>
        <v>#REF!</v>
      </c>
      <c r="AT69" s="306" t="e" cm="1">
        <f t="array" aca="1" ref="AT69" ca="1">INDIRECT("'"&amp;$A$1&amp;"_DATA'!R"&amp;$A69&amp;"C"&amp;AT$1,FALSE)</f>
        <v>#REF!</v>
      </c>
      <c r="AU69" s="263"/>
      <c r="AV69" s="321" t="s">
        <v>145</v>
      </c>
      <c r="AW69" s="342" t="e">
        <f ca="1">SUMIF(AA$26:AU$26,AV68,AA89:AU89)</f>
        <v>#REF!</v>
      </c>
      <c r="AX69" s="337" t="s">
        <v>145</v>
      </c>
      <c r="AY69" s="342" t="e">
        <f ca="1">Z69+AW69</f>
        <v>#REF!</v>
      </c>
      <c r="AZ69" s="302" t="e" cm="1">
        <f t="array" aca="1" ref="AZ69" ca="1">INDIRECT("'"&amp;$A$1&amp;"_DATA'!R"&amp;$A69&amp;"C"&amp;AZ$1,FALSE)</f>
        <v>#REF!</v>
      </c>
      <c r="BA69" s="260" t="e" cm="1">
        <f t="array" aca="1" ref="BA69" ca="1">INDIRECT("'"&amp;$A$1&amp;"_DATA'!R"&amp;$A69&amp;"C"&amp;BA$1,FALSE)</f>
        <v>#REF!</v>
      </c>
      <c r="BB69" s="319" t="e" cm="1">
        <f t="array" aca="1" ref="BB69" ca="1">INDIRECT("'"&amp;$A$1&amp;"_DATA'!R"&amp;$A69&amp;"C"&amp;BB$1,FALSE)</f>
        <v>#REF!</v>
      </c>
      <c r="BC69" s="306" t="e" cm="1">
        <f t="array" aca="1" ref="BC69" ca="1">INDIRECT("'"&amp;$A$1&amp;"_DATA'!R"&amp;$A69&amp;"C"&amp;BC$1,FALSE)</f>
        <v>#REF!</v>
      </c>
      <c r="BD69" s="262" t="e">
        <f t="shared" ref="BD69:BD77" ca="1" si="54">IF(AND(BB69&lt;&gt;"",BB69&lt;&gt;0),ROUNDDOWN(BE69/BC69,3),"")</f>
        <v>#REF!</v>
      </c>
      <c r="BE69" s="306" t="e" cm="1">
        <f t="array" aca="1" ref="BE69" ca="1">INDIRECT("'"&amp;$A$1&amp;"_DATA'!R"&amp;$A69&amp;"C"&amp;BE$1,FALSE)</f>
        <v>#REF!</v>
      </c>
      <c r="BF69" s="263" t="e" cm="1">
        <f t="array" aca="1" ref="BF69" ca="1">INDIRECT("'"&amp;$A$1&amp;"_DATA'!R"&amp;$A69&amp;"C"&amp;BF$1,FALSE)</f>
        <v>#REF!</v>
      </c>
      <c r="BG69" s="302" t="e" cm="1">
        <f t="array" aca="1" ref="BG69" ca="1">INDIRECT("'"&amp;$A$1&amp;"_DATA'!R"&amp;$A69&amp;"C"&amp;BG$1,FALSE)</f>
        <v>#REF!</v>
      </c>
      <c r="BH69" s="260" t="e" cm="1">
        <f t="array" aca="1" ref="BH69" ca="1">INDIRECT("'"&amp;$A$1&amp;"_DATA'!R"&amp;$A69&amp;"C"&amp;BH$1,FALSE)</f>
        <v>#REF!</v>
      </c>
      <c r="BI69" s="319" t="e" cm="1">
        <f t="array" aca="1" ref="BI69" ca="1">INDIRECT("'"&amp;$A$1&amp;"_DATA'!R"&amp;$A69&amp;"C"&amp;BI$1,FALSE)</f>
        <v>#REF!</v>
      </c>
      <c r="BJ69" s="306" t="e" cm="1">
        <f t="array" aca="1" ref="BJ69" ca="1">INDIRECT("'"&amp;$A$1&amp;"_DATA'!R"&amp;$A69&amp;"C"&amp;BJ$1,FALSE)</f>
        <v>#REF!</v>
      </c>
      <c r="BK69" s="262" t="e">
        <f t="shared" ref="BK69:BK77" ca="1" si="55">IF(AND(BI69&lt;&gt;"",BI69&lt;&gt;0),ROUNDDOWN(BL69/BJ69,3),"")</f>
        <v>#REF!</v>
      </c>
      <c r="BL69" s="306" t="e" cm="1">
        <f t="array" aca="1" ref="BL69" ca="1">INDIRECT("'"&amp;$A$1&amp;"_DATA'!R"&amp;$A69&amp;"C"&amp;BL$1,FALSE)</f>
        <v>#REF!</v>
      </c>
      <c r="BM69" s="263" t="e" cm="1">
        <f t="array" aca="1" ref="BM69" ca="1">INDIRECT("'"&amp;$A$1&amp;"_DATA'!R"&amp;$A69&amp;"C"&amp;BM$1,FALSE)</f>
        <v>#REF!</v>
      </c>
      <c r="BN69" s="302" t="e" cm="1">
        <f t="array" aca="1" ref="BN69" ca="1">INDIRECT("'"&amp;$A$1&amp;"_DATA'!R"&amp;$A69&amp;"C"&amp;BN$1,FALSE)</f>
        <v>#REF!</v>
      </c>
      <c r="BO69" s="260" t="e" cm="1">
        <f t="array" aca="1" ref="BO69" ca="1">INDIRECT("'"&amp;$A$1&amp;"_DATA'!R"&amp;$A69&amp;"C"&amp;BO$1,FALSE)</f>
        <v>#REF!</v>
      </c>
      <c r="BP69" s="319" t="e" cm="1">
        <f t="array" aca="1" ref="BP69" ca="1">INDIRECT("'"&amp;$A$1&amp;"_DATA'!R"&amp;$A69&amp;"C"&amp;BP$1,FALSE)</f>
        <v>#REF!</v>
      </c>
      <c r="BQ69" s="306" t="e" cm="1">
        <f t="array" aca="1" ref="BQ69" ca="1">INDIRECT("'"&amp;$A$1&amp;"_DATA'!R"&amp;$A69&amp;"C"&amp;BQ$1,FALSE)</f>
        <v>#REF!</v>
      </c>
      <c r="BR69" s="262" t="e">
        <f t="shared" ref="BR69:BR77" ca="1" si="56">IF(AND(BP69&lt;&gt;"",BP69&lt;&gt;0),ROUNDDOWN(BS69/BQ69,3),"")</f>
        <v>#REF!</v>
      </c>
      <c r="BS69" s="306" t="e" cm="1">
        <f t="array" aca="1" ref="BS69" ca="1">INDIRECT("'"&amp;$A$1&amp;"_DATA'!R"&amp;$A69&amp;"C"&amp;BS$1,FALSE)</f>
        <v>#REF!</v>
      </c>
      <c r="BT69" s="263"/>
      <c r="BU69" s="321" t="s">
        <v>145</v>
      </c>
      <c r="BV69" s="342" t="e">
        <f ca="1">SUMIF(AZ$26:BT$26,BU68,AZ89:BT89)</f>
        <v>#REF!</v>
      </c>
      <c r="BW69" s="302" t="e" cm="1">
        <f t="array" aca="1" ref="BW69" ca="1">INDIRECT("'"&amp;$A$1&amp;"_DATA'!R"&amp;$A69&amp;"C"&amp;BW$1,FALSE)</f>
        <v>#REF!</v>
      </c>
      <c r="BX69" s="260" t="e" cm="1">
        <f t="array" aca="1" ref="BX69" ca="1">INDIRECT("'"&amp;$A$1&amp;"_DATA'!R"&amp;$A69&amp;"C"&amp;BX$1,FALSE)</f>
        <v>#REF!</v>
      </c>
      <c r="BY69" s="319" t="e" cm="1">
        <f t="array" aca="1" ref="BY69" ca="1">INDIRECT("'"&amp;$A$1&amp;"_DATA'!R"&amp;$A69&amp;"C"&amp;BY$1,FALSE)</f>
        <v>#REF!</v>
      </c>
      <c r="BZ69" s="306" t="e" cm="1">
        <f t="array" aca="1" ref="BZ69" ca="1">INDIRECT("'"&amp;$A$1&amp;"_DATA'!R"&amp;$A69&amp;"C"&amp;BZ$1,FALSE)</f>
        <v>#REF!</v>
      </c>
      <c r="CA69" s="262" t="e">
        <f t="shared" ref="CA69:CA77" ca="1" si="57">IF(AND(BY69&lt;&gt;"",BY69&lt;&gt;0),ROUNDDOWN(CB69/BZ69,3),"")</f>
        <v>#REF!</v>
      </c>
      <c r="CB69" s="306" t="e" cm="1">
        <f t="array" aca="1" ref="CB69" ca="1">INDIRECT("'"&amp;$A$1&amp;"_DATA'!R"&amp;$A69&amp;"C"&amp;CB$1,FALSE)</f>
        <v>#REF!</v>
      </c>
      <c r="CC69" s="263" t="e" cm="1">
        <f t="array" aca="1" ref="CC69" ca="1">INDIRECT("'"&amp;$A$1&amp;"_DATA'!R"&amp;$A69&amp;"C"&amp;CC$1,FALSE)</f>
        <v>#REF!</v>
      </c>
      <c r="CD69" s="302" t="e" cm="1">
        <f t="array" aca="1" ref="CD69" ca="1">INDIRECT("'"&amp;$A$1&amp;"_DATA'!R"&amp;$A69&amp;"C"&amp;CD$1,FALSE)</f>
        <v>#REF!</v>
      </c>
      <c r="CE69" s="260" t="e" cm="1">
        <f t="array" aca="1" ref="CE69" ca="1">INDIRECT("'"&amp;$A$1&amp;"_DATA'!R"&amp;$A69&amp;"C"&amp;CE$1,FALSE)</f>
        <v>#REF!</v>
      </c>
      <c r="CF69" s="319" t="e" cm="1">
        <f t="array" aca="1" ref="CF69" ca="1">INDIRECT("'"&amp;$A$1&amp;"_DATA'!R"&amp;$A69&amp;"C"&amp;CF$1,FALSE)</f>
        <v>#REF!</v>
      </c>
      <c r="CG69" s="306" t="e" cm="1">
        <f t="array" aca="1" ref="CG69" ca="1">INDIRECT("'"&amp;$A$1&amp;"_DATA'!R"&amp;$A69&amp;"C"&amp;CG$1,FALSE)</f>
        <v>#REF!</v>
      </c>
      <c r="CH69" s="262" t="e">
        <f t="shared" ref="CH69:CH77" ca="1" si="58">IF(AND(CF69&lt;&gt;"",CF69&lt;&gt;0),ROUNDDOWN(CI69/CG69,3),"")</f>
        <v>#REF!</v>
      </c>
      <c r="CI69" s="306" t="e" cm="1">
        <f t="array" aca="1" ref="CI69" ca="1">INDIRECT("'"&amp;$A$1&amp;"_DATA'!R"&amp;$A69&amp;"C"&amp;CI$1,FALSE)</f>
        <v>#REF!</v>
      </c>
      <c r="CJ69" s="263" t="e" cm="1">
        <f t="array" aca="1" ref="CJ69" ca="1">INDIRECT("'"&amp;$A$1&amp;"_DATA'!R"&amp;$A69&amp;"C"&amp;CJ$1,FALSE)</f>
        <v>#REF!</v>
      </c>
      <c r="CK69" s="302" t="e" cm="1">
        <f t="array" aca="1" ref="CK69" ca="1">INDIRECT("'"&amp;$A$1&amp;"_DATA'!R"&amp;$A69&amp;"C"&amp;CK$1,FALSE)</f>
        <v>#REF!</v>
      </c>
      <c r="CL69" s="260" t="e" cm="1">
        <f t="array" aca="1" ref="CL69" ca="1">INDIRECT("'"&amp;$A$1&amp;"_DATA'!R"&amp;$A69&amp;"C"&amp;CL$1,FALSE)</f>
        <v>#REF!</v>
      </c>
      <c r="CM69" s="319" t="e" cm="1">
        <f t="array" aca="1" ref="CM69" ca="1">INDIRECT("'"&amp;$A$1&amp;"_DATA'!R"&amp;$A69&amp;"C"&amp;CM$1,FALSE)</f>
        <v>#REF!</v>
      </c>
      <c r="CN69" s="306" t="e" cm="1">
        <f t="array" aca="1" ref="CN69" ca="1">INDIRECT("'"&amp;$A$1&amp;"_DATA'!R"&amp;$A69&amp;"C"&amp;CN$1,FALSE)</f>
        <v>#REF!</v>
      </c>
      <c r="CO69" s="262" t="e">
        <f t="shared" ref="CO69:CO77" ca="1" si="59">IF(AND(CM69&lt;&gt;"",CM69&lt;&gt;0),ROUNDDOWN(CP69/CN69,3),"")</f>
        <v>#REF!</v>
      </c>
      <c r="CP69" s="306" t="e" cm="1">
        <f t="array" aca="1" ref="CP69" ca="1">INDIRECT("'"&amp;$A$1&amp;"_DATA'!R"&amp;$A69&amp;"C"&amp;CP$1,FALSE)</f>
        <v>#REF!</v>
      </c>
      <c r="CQ69" s="263"/>
      <c r="CR69" s="321" t="s">
        <v>145</v>
      </c>
      <c r="CS69" s="342" t="e">
        <f ca="1">SUMIF(BW$26:CQ$26,CR68,BW89:CQ89)</f>
        <v>#REF!</v>
      </c>
      <c r="CT69" s="337" t="s">
        <v>145</v>
      </c>
      <c r="CU69" s="342" t="e">
        <f ca="1">BV69+CS69</f>
        <v>#REF!</v>
      </c>
      <c r="CV69" s="321" t="s">
        <v>145</v>
      </c>
      <c r="CW69" s="342" t="e">
        <f ca="1">AY69+CU69</f>
        <v>#REF!</v>
      </c>
      <c r="CX69" s="240"/>
    </row>
    <row r="70" spans="1:102" ht="16.5" x14ac:dyDescent="0.15">
      <c r="A70" s="433">
        <v>50</v>
      </c>
      <c r="B70" s="2001"/>
      <c r="C70" s="259" t="s">
        <v>35</v>
      </c>
      <c r="D70" s="302" t="e" cm="1">
        <f t="array" aca="1" ref="D70" ca="1">INDIRECT("'"&amp;$A$1&amp;"_DATA'!R"&amp;$A70&amp;"C"&amp;D$1,FALSE)</f>
        <v>#REF!</v>
      </c>
      <c r="E70" s="260" t="e" cm="1">
        <f t="array" aca="1" ref="E70" ca="1">INDIRECT("'"&amp;$A$1&amp;"_DATA'!R"&amp;$A70&amp;"C"&amp;E$1,FALSE)</f>
        <v>#REF!</v>
      </c>
      <c r="F70" s="319" t="e" cm="1">
        <f t="array" aca="1" ref="F70" ca="1">INDIRECT("'"&amp;$A$1&amp;"_DATA'!R"&amp;$A70&amp;"C"&amp;F$1,FALSE)</f>
        <v>#REF!</v>
      </c>
      <c r="G70" s="306" t="e" cm="1">
        <f t="array" aca="1" ref="G70" ca="1">INDIRECT("'"&amp;$A$1&amp;"_DATA'!R"&amp;$A70&amp;"C"&amp;G$1,FALSE)</f>
        <v>#REF!</v>
      </c>
      <c r="H70" s="262" t="e">
        <f t="shared" ca="1" si="48"/>
        <v>#REF!</v>
      </c>
      <c r="I70" s="306" t="e" cm="1">
        <f t="array" aca="1" ref="I70" ca="1">INDIRECT("'"&amp;$A$1&amp;"_DATA'!R"&amp;$A70&amp;"C"&amp;I$1,FALSE)</f>
        <v>#REF!</v>
      </c>
      <c r="J70" s="263" t="e" cm="1">
        <f t="array" aca="1" ref="J70" ca="1">INDIRECT("'"&amp;$A$1&amp;"_DATA'!R"&amp;$A70&amp;"C"&amp;J$1,FALSE)</f>
        <v>#REF!</v>
      </c>
      <c r="K70" s="302" t="e" cm="1">
        <f t="array" aca="1" ref="K70" ca="1">INDIRECT("'"&amp;$A$1&amp;"_DATA'!R"&amp;$A70&amp;"C"&amp;K$1,FALSE)</f>
        <v>#REF!</v>
      </c>
      <c r="L70" s="260" t="e" cm="1">
        <f t="array" aca="1" ref="L70" ca="1">INDIRECT("'"&amp;$A$1&amp;"_DATA'!R"&amp;$A70&amp;"C"&amp;L$1,FALSE)</f>
        <v>#REF!</v>
      </c>
      <c r="M70" s="319" t="e" cm="1">
        <f t="array" aca="1" ref="M70" ca="1">INDIRECT("'"&amp;$A$1&amp;"_DATA'!R"&amp;$A70&amp;"C"&amp;M$1,FALSE)</f>
        <v>#REF!</v>
      </c>
      <c r="N70" s="306" t="e" cm="1">
        <f t="array" aca="1" ref="N70" ca="1">INDIRECT("'"&amp;$A$1&amp;"_DATA'!R"&amp;$A70&amp;"C"&amp;N$1,FALSE)</f>
        <v>#REF!</v>
      </c>
      <c r="O70" s="262" t="e">
        <f t="shared" ca="1" si="49"/>
        <v>#REF!</v>
      </c>
      <c r="P70" s="306" t="e" cm="1">
        <f t="array" aca="1" ref="P70" ca="1">INDIRECT("'"&amp;$A$1&amp;"_DATA'!R"&amp;$A70&amp;"C"&amp;P$1,FALSE)</f>
        <v>#REF!</v>
      </c>
      <c r="Q70" s="263" t="e" cm="1">
        <f t="array" aca="1" ref="Q70" ca="1">INDIRECT("'"&amp;$A$1&amp;"_DATA'!R"&amp;$A70&amp;"C"&amp;Q$1,FALSE)</f>
        <v>#REF!</v>
      </c>
      <c r="R70" s="302" t="e" cm="1">
        <f t="array" aca="1" ref="R70" ca="1">INDIRECT("'"&amp;$A$1&amp;"_DATA'!R"&amp;$A70&amp;"C"&amp;R$1,FALSE)</f>
        <v>#REF!</v>
      </c>
      <c r="S70" s="260" t="e" cm="1">
        <f t="array" aca="1" ref="S70" ca="1">INDIRECT("'"&amp;$A$1&amp;"_DATA'!R"&amp;$A70&amp;"C"&amp;S$1,FALSE)</f>
        <v>#REF!</v>
      </c>
      <c r="T70" s="319" t="e" cm="1">
        <f t="array" aca="1" ref="T70" ca="1">INDIRECT("'"&amp;$A$1&amp;"_DATA'!R"&amp;$A70&amp;"C"&amp;T$1,FALSE)</f>
        <v>#REF!</v>
      </c>
      <c r="U70" s="306" t="e" cm="1">
        <f t="array" aca="1" ref="U70" ca="1">INDIRECT("'"&amp;$A$1&amp;"_DATA'!R"&amp;$A70&amp;"C"&amp;U$1,FALSE)</f>
        <v>#REF!</v>
      </c>
      <c r="V70" s="262" t="e">
        <f t="shared" ca="1" si="50"/>
        <v>#REF!</v>
      </c>
      <c r="W70" s="306" t="e" cm="1">
        <f t="array" aca="1" ref="W70" ca="1">INDIRECT("'"&amp;$A$1&amp;"_DATA'!R"&amp;$A70&amp;"C"&amp;W$1,FALSE)</f>
        <v>#REF!</v>
      </c>
      <c r="X70" s="263"/>
      <c r="Y70" s="322" t="s">
        <v>146</v>
      </c>
      <c r="Z70" s="343" t="e">
        <f ca="1">SUMIF(D$26:X$26,Y68,D90:X90)</f>
        <v>#REF!</v>
      </c>
      <c r="AA70" s="324" t="e" cm="1">
        <f t="array" aca="1" ref="AA70" ca="1">INDIRECT("'"&amp;$A$1&amp;"_DATA'!R"&amp;$A70&amp;"C"&amp;AA$1,FALSE)</f>
        <v>#REF!</v>
      </c>
      <c r="AB70" s="260" t="e" cm="1">
        <f t="array" aca="1" ref="AB70" ca="1">INDIRECT("'"&amp;$A$1&amp;"_DATA'!R"&amp;$A70&amp;"C"&amp;AB$1,FALSE)</f>
        <v>#REF!</v>
      </c>
      <c r="AC70" s="319" t="e" cm="1">
        <f t="array" aca="1" ref="AC70" ca="1">INDIRECT("'"&amp;$A$1&amp;"_DATA'!R"&amp;$A70&amp;"C"&amp;AC$1,FALSE)</f>
        <v>#REF!</v>
      </c>
      <c r="AD70" s="306" t="e" cm="1">
        <f t="array" aca="1" ref="AD70" ca="1">INDIRECT("'"&amp;$A$1&amp;"_DATA'!R"&amp;$A70&amp;"C"&amp;AD$1,FALSE)</f>
        <v>#REF!</v>
      </c>
      <c r="AE70" s="262" t="e">
        <f t="shared" ca="1" si="51"/>
        <v>#REF!</v>
      </c>
      <c r="AF70" s="306" t="e" cm="1">
        <f t="array" aca="1" ref="AF70" ca="1">INDIRECT("'"&amp;$A$1&amp;"_DATA'!R"&amp;$A70&amp;"C"&amp;AF$1,FALSE)</f>
        <v>#REF!</v>
      </c>
      <c r="AG70" s="263" t="e" cm="1">
        <f t="array" aca="1" ref="AG70" ca="1">INDIRECT("'"&amp;$A$1&amp;"_DATA'!R"&amp;$A70&amp;"C"&amp;AG$1,FALSE)</f>
        <v>#REF!</v>
      </c>
      <c r="AH70" s="302" t="e" cm="1">
        <f t="array" aca="1" ref="AH70" ca="1">INDIRECT("'"&amp;$A$1&amp;"_DATA'!R"&amp;$A70&amp;"C"&amp;AH$1,FALSE)</f>
        <v>#REF!</v>
      </c>
      <c r="AI70" s="260" t="e" cm="1">
        <f t="array" aca="1" ref="AI70" ca="1">INDIRECT("'"&amp;$A$1&amp;"_DATA'!R"&amp;$A70&amp;"C"&amp;AI$1,FALSE)</f>
        <v>#REF!</v>
      </c>
      <c r="AJ70" s="319" t="e" cm="1">
        <f t="array" aca="1" ref="AJ70" ca="1">INDIRECT("'"&amp;$A$1&amp;"_DATA'!R"&amp;$A70&amp;"C"&amp;AJ$1,FALSE)</f>
        <v>#REF!</v>
      </c>
      <c r="AK70" s="306" t="e" cm="1">
        <f t="array" aca="1" ref="AK70" ca="1">INDIRECT("'"&amp;$A$1&amp;"_DATA'!R"&amp;$A70&amp;"C"&amp;AK$1,FALSE)</f>
        <v>#REF!</v>
      </c>
      <c r="AL70" s="262" t="e">
        <f t="shared" ca="1" si="52"/>
        <v>#REF!</v>
      </c>
      <c r="AM70" s="306" t="e" cm="1">
        <f t="array" aca="1" ref="AM70" ca="1">INDIRECT("'"&amp;$A$1&amp;"_DATA'!R"&amp;$A70&amp;"C"&amp;AM$1,FALSE)</f>
        <v>#REF!</v>
      </c>
      <c r="AN70" s="263" t="e" cm="1">
        <f t="array" aca="1" ref="AN70" ca="1">INDIRECT("'"&amp;$A$1&amp;"_DATA'!R"&amp;$A70&amp;"C"&amp;AN$1,FALSE)</f>
        <v>#REF!</v>
      </c>
      <c r="AO70" s="302" t="e" cm="1">
        <f t="array" aca="1" ref="AO70" ca="1">INDIRECT("'"&amp;$A$1&amp;"_DATA'!R"&amp;$A70&amp;"C"&amp;AO$1,FALSE)</f>
        <v>#REF!</v>
      </c>
      <c r="AP70" s="260" t="e" cm="1">
        <f t="array" aca="1" ref="AP70" ca="1">INDIRECT("'"&amp;$A$1&amp;"_DATA'!R"&amp;$A70&amp;"C"&amp;AP$1,FALSE)</f>
        <v>#REF!</v>
      </c>
      <c r="AQ70" s="319" t="e" cm="1">
        <f t="array" aca="1" ref="AQ70" ca="1">INDIRECT("'"&amp;$A$1&amp;"_DATA'!R"&amp;$A70&amp;"C"&amp;AQ$1,FALSE)</f>
        <v>#REF!</v>
      </c>
      <c r="AR70" s="306" t="e" cm="1">
        <f t="array" aca="1" ref="AR70" ca="1">INDIRECT("'"&amp;$A$1&amp;"_DATA'!R"&amp;$A70&amp;"C"&amp;AR$1,FALSE)</f>
        <v>#REF!</v>
      </c>
      <c r="AS70" s="262" t="e">
        <f t="shared" ca="1" si="53"/>
        <v>#REF!</v>
      </c>
      <c r="AT70" s="306" t="e" cm="1">
        <f t="array" aca="1" ref="AT70" ca="1">INDIRECT("'"&amp;$A$1&amp;"_DATA'!R"&amp;$A70&amp;"C"&amp;AT$1,FALSE)</f>
        <v>#REF!</v>
      </c>
      <c r="AU70" s="263"/>
      <c r="AV70" s="322" t="s">
        <v>146</v>
      </c>
      <c r="AW70" s="343" t="e">
        <f ca="1">SUMIF(AA$26:AU$26,AV68,AA90:AU90)</f>
        <v>#REF!</v>
      </c>
      <c r="AX70" s="338" t="s">
        <v>146</v>
      </c>
      <c r="AY70" s="343" t="e">
        <f ca="1">Z70+AW70</f>
        <v>#REF!</v>
      </c>
      <c r="AZ70" s="302" t="e" cm="1">
        <f t="array" aca="1" ref="AZ70" ca="1">INDIRECT("'"&amp;$A$1&amp;"_DATA'!R"&amp;$A70&amp;"C"&amp;AZ$1,FALSE)</f>
        <v>#REF!</v>
      </c>
      <c r="BA70" s="260" t="e" cm="1">
        <f t="array" aca="1" ref="BA70" ca="1">INDIRECT("'"&amp;$A$1&amp;"_DATA'!R"&amp;$A70&amp;"C"&amp;BA$1,FALSE)</f>
        <v>#REF!</v>
      </c>
      <c r="BB70" s="319" t="e" cm="1">
        <f t="array" aca="1" ref="BB70" ca="1">INDIRECT("'"&amp;$A$1&amp;"_DATA'!R"&amp;$A70&amp;"C"&amp;BB$1,FALSE)</f>
        <v>#REF!</v>
      </c>
      <c r="BC70" s="306" t="e" cm="1">
        <f t="array" aca="1" ref="BC70" ca="1">INDIRECT("'"&amp;$A$1&amp;"_DATA'!R"&amp;$A70&amp;"C"&amp;BC$1,FALSE)</f>
        <v>#REF!</v>
      </c>
      <c r="BD70" s="262" t="e">
        <f t="shared" ca="1" si="54"/>
        <v>#REF!</v>
      </c>
      <c r="BE70" s="306" t="e" cm="1">
        <f t="array" aca="1" ref="BE70" ca="1">INDIRECT("'"&amp;$A$1&amp;"_DATA'!R"&amp;$A70&amp;"C"&amp;BE$1,FALSE)</f>
        <v>#REF!</v>
      </c>
      <c r="BF70" s="263" t="e" cm="1">
        <f t="array" aca="1" ref="BF70" ca="1">INDIRECT("'"&amp;$A$1&amp;"_DATA'!R"&amp;$A70&amp;"C"&amp;BF$1,FALSE)</f>
        <v>#REF!</v>
      </c>
      <c r="BG70" s="302" t="e" cm="1">
        <f t="array" aca="1" ref="BG70" ca="1">INDIRECT("'"&amp;$A$1&amp;"_DATA'!R"&amp;$A70&amp;"C"&amp;BG$1,FALSE)</f>
        <v>#REF!</v>
      </c>
      <c r="BH70" s="260" t="e" cm="1">
        <f t="array" aca="1" ref="BH70" ca="1">INDIRECT("'"&amp;$A$1&amp;"_DATA'!R"&amp;$A70&amp;"C"&amp;BH$1,FALSE)</f>
        <v>#REF!</v>
      </c>
      <c r="BI70" s="319" t="e" cm="1">
        <f t="array" aca="1" ref="BI70" ca="1">INDIRECT("'"&amp;$A$1&amp;"_DATA'!R"&amp;$A70&amp;"C"&amp;BI$1,FALSE)</f>
        <v>#REF!</v>
      </c>
      <c r="BJ70" s="306" t="e" cm="1">
        <f t="array" aca="1" ref="BJ70" ca="1">INDIRECT("'"&amp;$A$1&amp;"_DATA'!R"&amp;$A70&amp;"C"&amp;BJ$1,FALSE)</f>
        <v>#REF!</v>
      </c>
      <c r="BK70" s="262" t="e">
        <f t="shared" ca="1" si="55"/>
        <v>#REF!</v>
      </c>
      <c r="BL70" s="306" t="e" cm="1">
        <f t="array" aca="1" ref="BL70" ca="1">INDIRECT("'"&amp;$A$1&amp;"_DATA'!R"&amp;$A70&amp;"C"&amp;BL$1,FALSE)</f>
        <v>#REF!</v>
      </c>
      <c r="BM70" s="263" t="e" cm="1">
        <f t="array" aca="1" ref="BM70" ca="1">INDIRECT("'"&amp;$A$1&amp;"_DATA'!R"&amp;$A70&amp;"C"&amp;BM$1,FALSE)</f>
        <v>#REF!</v>
      </c>
      <c r="BN70" s="302" t="e" cm="1">
        <f t="array" aca="1" ref="BN70" ca="1">INDIRECT("'"&amp;$A$1&amp;"_DATA'!R"&amp;$A70&amp;"C"&amp;BN$1,FALSE)</f>
        <v>#REF!</v>
      </c>
      <c r="BO70" s="260" t="e" cm="1">
        <f t="array" aca="1" ref="BO70" ca="1">INDIRECT("'"&amp;$A$1&amp;"_DATA'!R"&amp;$A70&amp;"C"&amp;BO$1,FALSE)</f>
        <v>#REF!</v>
      </c>
      <c r="BP70" s="319" t="e" cm="1">
        <f t="array" aca="1" ref="BP70" ca="1">INDIRECT("'"&amp;$A$1&amp;"_DATA'!R"&amp;$A70&amp;"C"&amp;BP$1,FALSE)</f>
        <v>#REF!</v>
      </c>
      <c r="BQ70" s="306" t="e" cm="1">
        <f t="array" aca="1" ref="BQ70" ca="1">INDIRECT("'"&amp;$A$1&amp;"_DATA'!R"&amp;$A70&amp;"C"&amp;BQ$1,FALSE)</f>
        <v>#REF!</v>
      </c>
      <c r="BR70" s="262" t="e">
        <f t="shared" ca="1" si="56"/>
        <v>#REF!</v>
      </c>
      <c r="BS70" s="306" t="e" cm="1">
        <f t="array" aca="1" ref="BS70" ca="1">INDIRECT("'"&amp;$A$1&amp;"_DATA'!R"&amp;$A70&amp;"C"&amp;BS$1,FALSE)</f>
        <v>#REF!</v>
      </c>
      <c r="BT70" s="263"/>
      <c r="BU70" s="322" t="s">
        <v>146</v>
      </c>
      <c r="BV70" s="343" t="e">
        <f ca="1">SUMIF(AZ$26:BT$26,BU68,AZ90:BT90)</f>
        <v>#REF!</v>
      </c>
      <c r="BW70" s="302" t="e" cm="1">
        <f t="array" aca="1" ref="BW70" ca="1">INDIRECT("'"&amp;$A$1&amp;"_DATA'!R"&amp;$A70&amp;"C"&amp;BW$1,FALSE)</f>
        <v>#REF!</v>
      </c>
      <c r="BX70" s="260" t="e" cm="1">
        <f t="array" aca="1" ref="BX70" ca="1">INDIRECT("'"&amp;$A$1&amp;"_DATA'!R"&amp;$A70&amp;"C"&amp;BX$1,FALSE)</f>
        <v>#REF!</v>
      </c>
      <c r="BY70" s="319" t="e" cm="1">
        <f t="array" aca="1" ref="BY70" ca="1">INDIRECT("'"&amp;$A$1&amp;"_DATA'!R"&amp;$A70&amp;"C"&amp;BY$1,FALSE)</f>
        <v>#REF!</v>
      </c>
      <c r="BZ70" s="306" t="e" cm="1">
        <f t="array" aca="1" ref="BZ70" ca="1">INDIRECT("'"&amp;$A$1&amp;"_DATA'!R"&amp;$A70&amp;"C"&amp;BZ$1,FALSE)</f>
        <v>#REF!</v>
      </c>
      <c r="CA70" s="262" t="e">
        <f t="shared" ca="1" si="57"/>
        <v>#REF!</v>
      </c>
      <c r="CB70" s="306" t="e" cm="1">
        <f t="array" aca="1" ref="CB70" ca="1">INDIRECT("'"&amp;$A$1&amp;"_DATA'!R"&amp;$A70&amp;"C"&amp;CB$1,FALSE)</f>
        <v>#REF!</v>
      </c>
      <c r="CC70" s="263" t="e" cm="1">
        <f t="array" aca="1" ref="CC70" ca="1">INDIRECT("'"&amp;$A$1&amp;"_DATA'!R"&amp;$A70&amp;"C"&amp;CC$1,FALSE)</f>
        <v>#REF!</v>
      </c>
      <c r="CD70" s="302" t="e" cm="1">
        <f t="array" aca="1" ref="CD70" ca="1">INDIRECT("'"&amp;$A$1&amp;"_DATA'!R"&amp;$A70&amp;"C"&amp;CD$1,FALSE)</f>
        <v>#REF!</v>
      </c>
      <c r="CE70" s="260" t="e" cm="1">
        <f t="array" aca="1" ref="CE70" ca="1">INDIRECT("'"&amp;$A$1&amp;"_DATA'!R"&amp;$A70&amp;"C"&amp;CE$1,FALSE)</f>
        <v>#REF!</v>
      </c>
      <c r="CF70" s="319" t="e" cm="1">
        <f t="array" aca="1" ref="CF70" ca="1">INDIRECT("'"&amp;$A$1&amp;"_DATA'!R"&amp;$A70&amp;"C"&amp;CF$1,FALSE)</f>
        <v>#REF!</v>
      </c>
      <c r="CG70" s="306" t="e" cm="1">
        <f t="array" aca="1" ref="CG70" ca="1">INDIRECT("'"&amp;$A$1&amp;"_DATA'!R"&amp;$A70&amp;"C"&amp;CG$1,FALSE)</f>
        <v>#REF!</v>
      </c>
      <c r="CH70" s="262" t="e">
        <f t="shared" ca="1" si="58"/>
        <v>#REF!</v>
      </c>
      <c r="CI70" s="306" t="e" cm="1">
        <f t="array" aca="1" ref="CI70" ca="1">INDIRECT("'"&amp;$A$1&amp;"_DATA'!R"&amp;$A70&amp;"C"&amp;CI$1,FALSE)</f>
        <v>#REF!</v>
      </c>
      <c r="CJ70" s="263" t="e" cm="1">
        <f t="array" aca="1" ref="CJ70" ca="1">INDIRECT("'"&amp;$A$1&amp;"_DATA'!R"&amp;$A70&amp;"C"&amp;CJ$1,FALSE)</f>
        <v>#REF!</v>
      </c>
      <c r="CK70" s="302" t="e" cm="1">
        <f t="array" aca="1" ref="CK70" ca="1">INDIRECT("'"&amp;$A$1&amp;"_DATA'!R"&amp;$A70&amp;"C"&amp;CK$1,FALSE)</f>
        <v>#REF!</v>
      </c>
      <c r="CL70" s="260" t="e" cm="1">
        <f t="array" aca="1" ref="CL70" ca="1">INDIRECT("'"&amp;$A$1&amp;"_DATA'!R"&amp;$A70&amp;"C"&amp;CL$1,FALSE)</f>
        <v>#REF!</v>
      </c>
      <c r="CM70" s="319" t="e" cm="1">
        <f t="array" aca="1" ref="CM70" ca="1">INDIRECT("'"&amp;$A$1&amp;"_DATA'!R"&amp;$A70&amp;"C"&amp;CM$1,FALSE)</f>
        <v>#REF!</v>
      </c>
      <c r="CN70" s="306" t="e" cm="1">
        <f t="array" aca="1" ref="CN70" ca="1">INDIRECT("'"&amp;$A$1&amp;"_DATA'!R"&amp;$A70&amp;"C"&amp;CN$1,FALSE)</f>
        <v>#REF!</v>
      </c>
      <c r="CO70" s="262" t="e">
        <f t="shared" ca="1" si="59"/>
        <v>#REF!</v>
      </c>
      <c r="CP70" s="306" t="e" cm="1">
        <f t="array" aca="1" ref="CP70" ca="1">INDIRECT("'"&amp;$A$1&amp;"_DATA'!R"&amp;$A70&amp;"C"&amp;CP$1,FALSE)</f>
        <v>#REF!</v>
      </c>
      <c r="CQ70" s="263"/>
      <c r="CR70" s="322" t="s">
        <v>146</v>
      </c>
      <c r="CS70" s="343" t="e">
        <f ca="1">SUMIF(BW$26:CQ$26,CR68,BW90:CQ90)</f>
        <v>#REF!</v>
      </c>
      <c r="CT70" s="338" t="s">
        <v>146</v>
      </c>
      <c r="CU70" s="343" t="e">
        <f ca="1">BV70+CS70</f>
        <v>#REF!</v>
      </c>
      <c r="CV70" s="322" t="s">
        <v>146</v>
      </c>
      <c r="CW70" s="343" t="e">
        <f ca="1">AY70+CU70</f>
        <v>#REF!</v>
      </c>
      <c r="CX70" s="240"/>
    </row>
    <row r="71" spans="1:102" ht="16.5" x14ac:dyDescent="0.15">
      <c r="A71" s="433">
        <v>51</v>
      </c>
      <c r="B71" s="2001"/>
      <c r="C71" s="259" t="s">
        <v>36</v>
      </c>
      <c r="D71" s="302" t="e" cm="1">
        <f t="array" aca="1" ref="D71" ca="1">INDIRECT("'"&amp;$A$1&amp;"_DATA'!R"&amp;$A71&amp;"C"&amp;D$1,FALSE)</f>
        <v>#REF!</v>
      </c>
      <c r="E71" s="260" t="e" cm="1">
        <f t="array" aca="1" ref="E71" ca="1">INDIRECT("'"&amp;$A$1&amp;"_DATA'!R"&amp;$A71&amp;"C"&amp;E$1,FALSE)</f>
        <v>#REF!</v>
      </c>
      <c r="F71" s="319" t="e" cm="1">
        <f t="array" aca="1" ref="F71" ca="1">INDIRECT("'"&amp;$A$1&amp;"_DATA'!R"&amp;$A71&amp;"C"&amp;F$1,FALSE)</f>
        <v>#REF!</v>
      </c>
      <c r="G71" s="306" t="e" cm="1">
        <f t="array" aca="1" ref="G71" ca="1">INDIRECT("'"&amp;$A$1&amp;"_DATA'!R"&amp;$A71&amp;"C"&amp;G$1,FALSE)</f>
        <v>#REF!</v>
      </c>
      <c r="H71" s="262" t="e">
        <f t="shared" ca="1" si="48"/>
        <v>#REF!</v>
      </c>
      <c r="I71" s="306" t="e" cm="1">
        <f t="array" aca="1" ref="I71" ca="1">INDIRECT("'"&amp;$A$1&amp;"_DATA'!R"&amp;$A71&amp;"C"&amp;I$1,FALSE)</f>
        <v>#REF!</v>
      </c>
      <c r="J71" s="263" t="e" cm="1">
        <f t="array" aca="1" ref="J71" ca="1">INDIRECT("'"&amp;$A$1&amp;"_DATA'!R"&amp;$A71&amp;"C"&amp;J$1,FALSE)</f>
        <v>#REF!</v>
      </c>
      <c r="K71" s="302" t="e" cm="1">
        <f t="array" aca="1" ref="K71" ca="1">INDIRECT("'"&amp;$A$1&amp;"_DATA'!R"&amp;$A71&amp;"C"&amp;K$1,FALSE)</f>
        <v>#REF!</v>
      </c>
      <c r="L71" s="260" t="e" cm="1">
        <f t="array" aca="1" ref="L71" ca="1">INDIRECT("'"&amp;$A$1&amp;"_DATA'!R"&amp;$A71&amp;"C"&amp;L$1,FALSE)</f>
        <v>#REF!</v>
      </c>
      <c r="M71" s="319" t="e" cm="1">
        <f t="array" aca="1" ref="M71" ca="1">INDIRECT("'"&amp;$A$1&amp;"_DATA'!R"&amp;$A71&amp;"C"&amp;M$1,FALSE)</f>
        <v>#REF!</v>
      </c>
      <c r="N71" s="306" t="e" cm="1">
        <f t="array" aca="1" ref="N71" ca="1">INDIRECT("'"&amp;$A$1&amp;"_DATA'!R"&amp;$A71&amp;"C"&amp;N$1,FALSE)</f>
        <v>#REF!</v>
      </c>
      <c r="O71" s="262" t="e">
        <f t="shared" ca="1" si="49"/>
        <v>#REF!</v>
      </c>
      <c r="P71" s="306" t="e" cm="1">
        <f t="array" aca="1" ref="P71" ca="1">INDIRECT("'"&amp;$A$1&amp;"_DATA'!R"&amp;$A71&amp;"C"&amp;P$1,FALSE)</f>
        <v>#REF!</v>
      </c>
      <c r="Q71" s="263" t="e" cm="1">
        <f t="array" aca="1" ref="Q71" ca="1">INDIRECT("'"&amp;$A$1&amp;"_DATA'!R"&amp;$A71&amp;"C"&amp;Q$1,FALSE)</f>
        <v>#REF!</v>
      </c>
      <c r="R71" s="302" t="e" cm="1">
        <f t="array" aca="1" ref="R71" ca="1">INDIRECT("'"&amp;$A$1&amp;"_DATA'!R"&amp;$A71&amp;"C"&amp;R$1,FALSE)</f>
        <v>#REF!</v>
      </c>
      <c r="S71" s="260" t="e" cm="1">
        <f t="array" aca="1" ref="S71" ca="1">INDIRECT("'"&amp;$A$1&amp;"_DATA'!R"&amp;$A71&amp;"C"&amp;S$1,FALSE)</f>
        <v>#REF!</v>
      </c>
      <c r="T71" s="319" t="e" cm="1">
        <f t="array" aca="1" ref="T71" ca="1">INDIRECT("'"&amp;$A$1&amp;"_DATA'!R"&amp;$A71&amp;"C"&amp;T$1,FALSE)</f>
        <v>#REF!</v>
      </c>
      <c r="U71" s="306" t="e" cm="1">
        <f t="array" aca="1" ref="U71" ca="1">INDIRECT("'"&amp;$A$1&amp;"_DATA'!R"&amp;$A71&amp;"C"&amp;U$1,FALSE)</f>
        <v>#REF!</v>
      </c>
      <c r="V71" s="262" t="e">
        <f t="shared" ca="1" si="50"/>
        <v>#REF!</v>
      </c>
      <c r="W71" s="306" t="e" cm="1">
        <f t="array" aca="1" ref="W71" ca="1">INDIRECT("'"&amp;$A$1&amp;"_DATA'!R"&amp;$A71&amp;"C"&amp;W$1,FALSE)</f>
        <v>#REF!</v>
      </c>
      <c r="X71" s="263"/>
      <c r="Y71" s="323" t="s">
        <v>143</v>
      </c>
      <c r="Z71" s="710" t="e">
        <f ca="1">ROUNDDOWN(Z70/Z69,4)</f>
        <v>#REF!</v>
      </c>
      <c r="AA71" s="324" t="e" cm="1">
        <f t="array" aca="1" ref="AA71" ca="1">INDIRECT("'"&amp;$A$1&amp;"_DATA'!R"&amp;$A71&amp;"C"&amp;AA$1,FALSE)</f>
        <v>#REF!</v>
      </c>
      <c r="AB71" s="260" t="e" cm="1">
        <f t="array" aca="1" ref="AB71" ca="1">INDIRECT("'"&amp;$A$1&amp;"_DATA'!R"&amp;$A71&amp;"C"&amp;AB$1,FALSE)</f>
        <v>#REF!</v>
      </c>
      <c r="AC71" s="319" t="e" cm="1">
        <f t="array" aca="1" ref="AC71" ca="1">INDIRECT("'"&amp;$A$1&amp;"_DATA'!R"&amp;$A71&amp;"C"&amp;AC$1,FALSE)</f>
        <v>#REF!</v>
      </c>
      <c r="AD71" s="306" t="e" cm="1">
        <f t="array" aca="1" ref="AD71" ca="1">INDIRECT("'"&amp;$A$1&amp;"_DATA'!R"&amp;$A71&amp;"C"&amp;AD$1,FALSE)</f>
        <v>#REF!</v>
      </c>
      <c r="AE71" s="262" t="e">
        <f t="shared" ca="1" si="51"/>
        <v>#REF!</v>
      </c>
      <c r="AF71" s="306" t="e" cm="1">
        <f t="array" aca="1" ref="AF71" ca="1">INDIRECT("'"&amp;$A$1&amp;"_DATA'!R"&amp;$A71&amp;"C"&amp;AF$1,FALSE)</f>
        <v>#REF!</v>
      </c>
      <c r="AG71" s="263" t="e" cm="1">
        <f t="array" aca="1" ref="AG71" ca="1">INDIRECT("'"&amp;$A$1&amp;"_DATA'!R"&amp;$A71&amp;"C"&amp;AG$1,FALSE)</f>
        <v>#REF!</v>
      </c>
      <c r="AH71" s="302" t="e" cm="1">
        <f t="array" aca="1" ref="AH71" ca="1">INDIRECT("'"&amp;$A$1&amp;"_DATA'!R"&amp;$A71&amp;"C"&amp;AH$1,FALSE)</f>
        <v>#REF!</v>
      </c>
      <c r="AI71" s="260" t="e" cm="1">
        <f t="array" aca="1" ref="AI71" ca="1">INDIRECT("'"&amp;$A$1&amp;"_DATA'!R"&amp;$A71&amp;"C"&amp;AI$1,FALSE)</f>
        <v>#REF!</v>
      </c>
      <c r="AJ71" s="319" t="e" cm="1">
        <f t="array" aca="1" ref="AJ71" ca="1">INDIRECT("'"&amp;$A$1&amp;"_DATA'!R"&amp;$A71&amp;"C"&amp;AJ$1,FALSE)</f>
        <v>#REF!</v>
      </c>
      <c r="AK71" s="306" t="e" cm="1">
        <f t="array" aca="1" ref="AK71" ca="1">INDIRECT("'"&amp;$A$1&amp;"_DATA'!R"&amp;$A71&amp;"C"&amp;AK$1,FALSE)</f>
        <v>#REF!</v>
      </c>
      <c r="AL71" s="262" t="e">
        <f t="shared" ca="1" si="52"/>
        <v>#REF!</v>
      </c>
      <c r="AM71" s="306" t="e" cm="1">
        <f t="array" aca="1" ref="AM71" ca="1">INDIRECT("'"&amp;$A$1&amp;"_DATA'!R"&amp;$A71&amp;"C"&amp;AM$1,FALSE)</f>
        <v>#REF!</v>
      </c>
      <c r="AN71" s="263" t="e" cm="1">
        <f t="array" aca="1" ref="AN71" ca="1">INDIRECT("'"&amp;$A$1&amp;"_DATA'!R"&amp;$A71&amp;"C"&amp;AN$1,FALSE)</f>
        <v>#REF!</v>
      </c>
      <c r="AO71" s="302" t="e" cm="1">
        <f t="array" aca="1" ref="AO71" ca="1">INDIRECT("'"&amp;$A$1&amp;"_DATA'!R"&amp;$A71&amp;"C"&amp;AO$1,FALSE)</f>
        <v>#REF!</v>
      </c>
      <c r="AP71" s="260" t="e" cm="1">
        <f t="array" aca="1" ref="AP71" ca="1">INDIRECT("'"&amp;$A$1&amp;"_DATA'!R"&amp;$A71&amp;"C"&amp;AP$1,FALSE)</f>
        <v>#REF!</v>
      </c>
      <c r="AQ71" s="319" t="e" cm="1">
        <f t="array" aca="1" ref="AQ71" ca="1">INDIRECT("'"&amp;$A$1&amp;"_DATA'!R"&amp;$A71&amp;"C"&amp;AQ$1,FALSE)</f>
        <v>#REF!</v>
      </c>
      <c r="AR71" s="306" t="e" cm="1">
        <f t="array" aca="1" ref="AR71" ca="1">INDIRECT("'"&amp;$A$1&amp;"_DATA'!R"&amp;$A71&amp;"C"&amp;AR$1,FALSE)</f>
        <v>#REF!</v>
      </c>
      <c r="AS71" s="262" t="e">
        <f t="shared" ca="1" si="53"/>
        <v>#REF!</v>
      </c>
      <c r="AT71" s="306" t="e" cm="1">
        <f t="array" aca="1" ref="AT71" ca="1">INDIRECT("'"&amp;$A$1&amp;"_DATA'!R"&amp;$A71&amp;"C"&amp;AT$1,FALSE)</f>
        <v>#REF!</v>
      </c>
      <c r="AU71" s="263"/>
      <c r="AV71" s="323" t="s">
        <v>143</v>
      </c>
      <c r="AW71" s="710" t="e">
        <f ca="1">ROUNDDOWN(AW70/AW69,4)</f>
        <v>#REF!</v>
      </c>
      <c r="AX71" s="339" t="s">
        <v>143</v>
      </c>
      <c r="AY71" s="710" t="e">
        <f ca="1">ROUNDDOWN(AY70/AY69,4)</f>
        <v>#REF!</v>
      </c>
      <c r="AZ71" s="302" t="e" cm="1">
        <f t="array" aca="1" ref="AZ71" ca="1">INDIRECT("'"&amp;$A$1&amp;"_DATA'!R"&amp;$A71&amp;"C"&amp;AZ$1,FALSE)</f>
        <v>#REF!</v>
      </c>
      <c r="BA71" s="260" t="e" cm="1">
        <f t="array" aca="1" ref="BA71" ca="1">INDIRECT("'"&amp;$A$1&amp;"_DATA'!R"&amp;$A71&amp;"C"&amp;BA$1,FALSE)</f>
        <v>#REF!</v>
      </c>
      <c r="BB71" s="319" t="e" cm="1">
        <f t="array" aca="1" ref="BB71" ca="1">INDIRECT("'"&amp;$A$1&amp;"_DATA'!R"&amp;$A71&amp;"C"&amp;BB$1,FALSE)</f>
        <v>#REF!</v>
      </c>
      <c r="BC71" s="306" t="e" cm="1">
        <f t="array" aca="1" ref="BC71" ca="1">INDIRECT("'"&amp;$A$1&amp;"_DATA'!R"&amp;$A71&amp;"C"&amp;BC$1,FALSE)</f>
        <v>#REF!</v>
      </c>
      <c r="BD71" s="262" t="e">
        <f t="shared" ca="1" si="54"/>
        <v>#REF!</v>
      </c>
      <c r="BE71" s="306" t="e" cm="1">
        <f t="array" aca="1" ref="BE71" ca="1">INDIRECT("'"&amp;$A$1&amp;"_DATA'!R"&amp;$A71&amp;"C"&amp;BE$1,FALSE)</f>
        <v>#REF!</v>
      </c>
      <c r="BF71" s="263" t="e" cm="1">
        <f t="array" aca="1" ref="BF71" ca="1">INDIRECT("'"&amp;$A$1&amp;"_DATA'!R"&amp;$A71&amp;"C"&amp;BF$1,FALSE)</f>
        <v>#REF!</v>
      </c>
      <c r="BG71" s="302" t="e" cm="1">
        <f t="array" aca="1" ref="BG71" ca="1">INDIRECT("'"&amp;$A$1&amp;"_DATA'!R"&amp;$A71&amp;"C"&amp;BG$1,FALSE)</f>
        <v>#REF!</v>
      </c>
      <c r="BH71" s="260" t="e" cm="1">
        <f t="array" aca="1" ref="BH71" ca="1">INDIRECT("'"&amp;$A$1&amp;"_DATA'!R"&amp;$A71&amp;"C"&amp;BH$1,FALSE)</f>
        <v>#REF!</v>
      </c>
      <c r="BI71" s="319" t="e" cm="1">
        <f t="array" aca="1" ref="BI71" ca="1">INDIRECT("'"&amp;$A$1&amp;"_DATA'!R"&amp;$A71&amp;"C"&amp;BI$1,FALSE)</f>
        <v>#REF!</v>
      </c>
      <c r="BJ71" s="306" t="e" cm="1">
        <f t="array" aca="1" ref="BJ71" ca="1">INDIRECT("'"&amp;$A$1&amp;"_DATA'!R"&amp;$A71&amp;"C"&amp;BJ$1,FALSE)</f>
        <v>#REF!</v>
      </c>
      <c r="BK71" s="262" t="e">
        <f t="shared" ca="1" si="55"/>
        <v>#REF!</v>
      </c>
      <c r="BL71" s="306" t="e" cm="1">
        <f t="array" aca="1" ref="BL71" ca="1">INDIRECT("'"&amp;$A$1&amp;"_DATA'!R"&amp;$A71&amp;"C"&amp;BL$1,FALSE)</f>
        <v>#REF!</v>
      </c>
      <c r="BM71" s="263" t="e" cm="1">
        <f t="array" aca="1" ref="BM71" ca="1">INDIRECT("'"&amp;$A$1&amp;"_DATA'!R"&amp;$A71&amp;"C"&amp;BM$1,FALSE)</f>
        <v>#REF!</v>
      </c>
      <c r="BN71" s="302" t="e" cm="1">
        <f t="array" aca="1" ref="BN71" ca="1">INDIRECT("'"&amp;$A$1&amp;"_DATA'!R"&amp;$A71&amp;"C"&amp;BN$1,FALSE)</f>
        <v>#REF!</v>
      </c>
      <c r="BO71" s="260" t="e" cm="1">
        <f t="array" aca="1" ref="BO71" ca="1">INDIRECT("'"&amp;$A$1&amp;"_DATA'!R"&amp;$A71&amp;"C"&amp;BO$1,FALSE)</f>
        <v>#REF!</v>
      </c>
      <c r="BP71" s="319" t="e" cm="1">
        <f t="array" aca="1" ref="BP71" ca="1">INDIRECT("'"&amp;$A$1&amp;"_DATA'!R"&amp;$A71&amp;"C"&amp;BP$1,FALSE)</f>
        <v>#REF!</v>
      </c>
      <c r="BQ71" s="306" t="e" cm="1">
        <f t="array" aca="1" ref="BQ71" ca="1">INDIRECT("'"&amp;$A$1&amp;"_DATA'!R"&amp;$A71&amp;"C"&amp;BQ$1,FALSE)</f>
        <v>#REF!</v>
      </c>
      <c r="BR71" s="262" t="e">
        <f t="shared" ca="1" si="56"/>
        <v>#REF!</v>
      </c>
      <c r="BS71" s="306" t="e" cm="1">
        <f t="array" aca="1" ref="BS71" ca="1">INDIRECT("'"&amp;$A$1&amp;"_DATA'!R"&amp;$A71&amp;"C"&amp;BS$1,FALSE)</f>
        <v>#REF!</v>
      </c>
      <c r="BT71" s="263"/>
      <c r="BU71" s="323" t="s">
        <v>143</v>
      </c>
      <c r="BV71" s="710" t="e">
        <f ca="1">ROUNDDOWN(BV70/BV69,4)</f>
        <v>#REF!</v>
      </c>
      <c r="BW71" s="302" t="e" cm="1">
        <f t="array" aca="1" ref="BW71" ca="1">INDIRECT("'"&amp;$A$1&amp;"_DATA'!R"&amp;$A71&amp;"C"&amp;BW$1,FALSE)</f>
        <v>#REF!</v>
      </c>
      <c r="BX71" s="260" t="e" cm="1">
        <f t="array" aca="1" ref="BX71" ca="1">INDIRECT("'"&amp;$A$1&amp;"_DATA'!R"&amp;$A71&amp;"C"&amp;BX$1,FALSE)</f>
        <v>#REF!</v>
      </c>
      <c r="BY71" s="319" t="e" cm="1">
        <f t="array" aca="1" ref="BY71" ca="1">INDIRECT("'"&amp;$A$1&amp;"_DATA'!R"&amp;$A71&amp;"C"&amp;BY$1,FALSE)</f>
        <v>#REF!</v>
      </c>
      <c r="BZ71" s="306" t="e" cm="1">
        <f t="array" aca="1" ref="BZ71" ca="1">INDIRECT("'"&amp;$A$1&amp;"_DATA'!R"&amp;$A71&amp;"C"&amp;BZ$1,FALSE)</f>
        <v>#REF!</v>
      </c>
      <c r="CA71" s="262" t="e">
        <f t="shared" ca="1" si="57"/>
        <v>#REF!</v>
      </c>
      <c r="CB71" s="306" t="e" cm="1">
        <f t="array" aca="1" ref="CB71" ca="1">INDIRECT("'"&amp;$A$1&amp;"_DATA'!R"&amp;$A71&amp;"C"&amp;CB$1,FALSE)</f>
        <v>#REF!</v>
      </c>
      <c r="CC71" s="263" t="e" cm="1">
        <f t="array" aca="1" ref="CC71" ca="1">INDIRECT("'"&amp;$A$1&amp;"_DATA'!R"&amp;$A71&amp;"C"&amp;CC$1,FALSE)</f>
        <v>#REF!</v>
      </c>
      <c r="CD71" s="302" t="e" cm="1">
        <f t="array" aca="1" ref="CD71" ca="1">INDIRECT("'"&amp;$A$1&amp;"_DATA'!R"&amp;$A71&amp;"C"&amp;CD$1,FALSE)</f>
        <v>#REF!</v>
      </c>
      <c r="CE71" s="260" t="e" cm="1">
        <f t="array" aca="1" ref="CE71" ca="1">INDIRECT("'"&amp;$A$1&amp;"_DATA'!R"&amp;$A71&amp;"C"&amp;CE$1,FALSE)</f>
        <v>#REF!</v>
      </c>
      <c r="CF71" s="319" t="e" cm="1">
        <f t="array" aca="1" ref="CF71" ca="1">INDIRECT("'"&amp;$A$1&amp;"_DATA'!R"&amp;$A71&amp;"C"&amp;CF$1,FALSE)</f>
        <v>#REF!</v>
      </c>
      <c r="CG71" s="306" t="e" cm="1">
        <f t="array" aca="1" ref="CG71" ca="1">INDIRECT("'"&amp;$A$1&amp;"_DATA'!R"&amp;$A71&amp;"C"&amp;CG$1,FALSE)</f>
        <v>#REF!</v>
      </c>
      <c r="CH71" s="262" t="e">
        <f t="shared" ca="1" si="58"/>
        <v>#REF!</v>
      </c>
      <c r="CI71" s="306" t="e" cm="1">
        <f t="array" aca="1" ref="CI71" ca="1">INDIRECT("'"&amp;$A$1&amp;"_DATA'!R"&amp;$A71&amp;"C"&amp;CI$1,FALSE)</f>
        <v>#REF!</v>
      </c>
      <c r="CJ71" s="263" t="e" cm="1">
        <f t="array" aca="1" ref="CJ71" ca="1">INDIRECT("'"&amp;$A$1&amp;"_DATA'!R"&amp;$A71&amp;"C"&amp;CJ$1,FALSE)</f>
        <v>#REF!</v>
      </c>
      <c r="CK71" s="302" t="e" cm="1">
        <f t="array" aca="1" ref="CK71" ca="1">INDIRECT("'"&amp;$A$1&amp;"_DATA'!R"&amp;$A71&amp;"C"&amp;CK$1,FALSE)</f>
        <v>#REF!</v>
      </c>
      <c r="CL71" s="260" t="e" cm="1">
        <f t="array" aca="1" ref="CL71" ca="1">INDIRECT("'"&amp;$A$1&amp;"_DATA'!R"&amp;$A71&amp;"C"&amp;CL$1,FALSE)</f>
        <v>#REF!</v>
      </c>
      <c r="CM71" s="319" t="e" cm="1">
        <f t="array" aca="1" ref="CM71" ca="1">INDIRECT("'"&amp;$A$1&amp;"_DATA'!R"&amp;$A71&amp;"C"&amp;CM$1,FALSE)</f>
        <v>#REF!</v>
      </c>
      <c r="CN71" s="306" t="e" cm="1">
        <f t="array" aca="1" ref="CN71" ca="1">INDIRECT("'"&amp;$A$1&amp;"_DATA'!R"&amp;$A71&amp;"C"&amp;CN$1,FALSE)</f>
        <v>#REF!</v>
      </c>
      <c r="CO71" s="262" t="e">
        <f t="shared" ca="1" si="59"/>
        <v>#REF!</v>
      </c>
      <c r="CP71" s="306" t="e" cm="1">
        <f t="array" aca="1" ref="CP71" ca="1">INDIRECT("'"&amp;$A$1&amp;"_DATA'!R"&amp;$A71&amp;"C"&amp;CP$1,FALSE)</f>
        <v>#REF!</v>
      </c>
      <c r="CQ71" s="263"/>
      <c r="CR71" s="323" t="s">
        <v>143</v>
      </c>
      <c r="CS71" s="710" t="e">
        <f ca="1">ROUNDDOWN(CS70/CS69,4)</f>
        <v>#REF!</v>
      </c>
      <c r="CT71" s="339" t="s">
        <v>143</v>
      </c>
      <c r="CU71" s="710" t="e">
        <f ca="1">ROUNDDOWN(CU70/CU69,4)</f>
        <v>#REF!</v>
      </c>
      <c r="CV71" s="323" t="s">
        <v>143</v>
      </c>
      <c r="CW71" s="710" t="e">
        <f ca="1">ROUNDDOWN(CW70/CW69,4)</f>
        <v>#REF!</v>
      </c>
      <c r="CX71" s="240"/>
    </row>
    <row r="72" spans="1:102" ht="16.5" x14ac:dyDescent="0.15">
      <c r="A72" s="433">
        <v>52</v>
      </c>
      <c r="B72" s="2001"/>
      <c r="C72" s="259" t="s">
        <v>37</v>
      </c>
      <c r="D72" s="302" t="e" cm="1">
        <f t="array" aca="1" ref="D72" ca="1">INDIRECT("'"&amp;$A$1&amp;"_DATA'!R"&amp;$A72&amp;"C"&amp;D$1,FALSE)</f>
        <v>#REF!</v>
      </c>
      <c r="E72" s="260" t="e" cm="1">
        <f t="array" aca="1" ref="E72" ca="1">INDIRECT("'"&amp;$A$1&amp;"_DATA'!R"&amp;$A72&amp;"C"&amp;E$1,FALSE)</f>
        <v>#REF!</v>
      </c>
      <c r="F72" s="319" t="e" cm="1">
        <f t="array" aca="1" ref="F72" ca="1">INDIRECT("'"&amp;$A$1&amp;"_DATA'!R"&amp;$A72&amp;"C"&amp;F$1,FALSE)</f>
        <v>#REF!</v>
      </c>
      <c r="G72" s="306" t="e" cm="1">
        <f t="array" aca="1" ref="G72" ca="1">INDIRECT("'"&amp;$A$1&amp;"_DATA'!R"&amp;$A72&amp;"C"&amp;G$1,FALSE)</f>
        <v>#REF!</v>
      </c>
      <c r="H72" s="262" t="e">
        <f t="shared" ca="1" si="48"/>
        <v>#REF!</v>
      </c>
      <c r="I72" s="306" t="e" cm="1">
        <f t="array" aca="1" ref="I72" ca="1">INDIRECT("'"&amp;$A$1&amp;"_DATA'!R"&amp;$A72&amp;"C"&amp;I$1,FALSE)</f>
        <v>#REF!</v>
      </c>
      <c r="J72" s="263" t="e" cm="1">
        <f t="array" aca="1" ref="J72" ca="1">INDIRECT("'"&amp;$A$1&amp;"_DATA'!R"&amp;$A72&amp;"C"&amp;J$1,FALSE)</f>
        <v>#REF!</v>
      </c>
      <c r="K72" s="302" t="e" cm="1">
        <f t="array" aca="1" ref="K72" ca="1">INDIRECT("'"&amp;$A$1&amp;"_DATA'!R"&amp;$A72&amp;"C"&amp;K$1,FALSE)</f>
        <v>#REF!</v>
      </c>
      <c r="L72" s="260" t="e" cm="1">
        <f t="array" aca="1" ref="L72" ca="1">INDIRECT("'"&amp;$A$1&amp;"_DATA'!R"&amp;$A72&amp;"C"&amp;L$1,FALSE)</f>
        <v>#REF!</v>
      </c>
      <c r="M72" s="319" t="e" cm="1">
        <f t="array" aca="1" ref="M72" ca="1">INDIRECT("'"&amp;$A$1&amp;"_DATA'!R"&amp;$A72&amp;"C"&amp;M$1,FALSE)</f>
        <v>#REF!</v>
      </c>
      <c r="N72" s="306" t="e" cm="1">
        <f t="array" aca="1" ref="N72" ca="1">INDIRECT("'"&amp;$A$1&amp;"_DATA'!R"&amp;$A72&amp;"C"&amp;N$1,FALSE)</f>
        <v>#REF!</v>
      </c>
      <c r="O72" s="262" t="e">
        <f t="shared" ca="1" si="49"/>
        <v>#REF!</v>
      </c>
      <c r="P72" s="306" t="e" cm="1">
        <f t="array" aca="1" ref="P72" ca="1">INDIRECT("'"&amp;$A$1&amp;"_DATA'!R"&amp;$A72&amp;"C"&amp;P$1,FALSE)</f>
        <v>#REF!</v>
      </c>
      <c r="Q72" s="263" t="e" cm="1">
        <f t="array" aca="1" ref="Q72" ca="1">INDIRECT("'"&amp;$A$1&amp;"_DATA'!R"&amp;$A72&amp;"C"&amp;Q$1,FALSE)</f>
        <v>#REF!</v>
      </c>
      <c r="R72" s="302" t="e" cm="1">
        <f t="array" aca="1" ref="R72" ca="1">INDIRECT("'"&amp;$A$1&amp;"_DATA'!R"&amp;$A72&amp;"C"&amp;R$1,FALSE)</f>
        <v>#REF!</v>
      </c>
      <c r="S72" s="260" t="e" cm="1">
        <f t="array" aca="1" ref="S72" ca="1">INDIRECT("'"&amp;$A$1&amp;"_DATA'!R"&amp;$A72&amp;"C"&amp;S$1,FALSE)</f>
        <v>#REF!</v>
      </c>
      <c r="T72" s="319" t="e" cm="1">
        <f t="array" aca="1" ref="T72" ca="1">INDIRECT("'"&amp;$A$1&amp;"_DATA'!R"&amp;$A72&amp;"C"&amp;T$1,FALSE)</f>
        <v>#REF!</v>
      </c>
      <c r="U72" s="306" t="e" cm="1">
        <f t="array" aca="1" ref="U72" ca="1">INDIRECT("'"&amp;$A$1&amp;"_DATA'!R"&amp;$A72&amp;"C"&amp;U$1,FALSE)</f>
        <v>#REF!</v>
      </c>
      <c r="V72" s="262" t="e">
        <f t="shared" ca="1" si="50"/>
        <v>#REF!</v>
      </c>
      <c r="W72" s="306" t="e" cm="1">
        <f t="array" aca="1" ref="W72" ca="1">INDIRECT("'"&amp;$A$1&amp;"_DATA'!R"&amp;$A72&amp;"C"&amp;W$1,FALSE)</f>
        <v>#REF!</v>
      </c>
      <c r="X72" s="263"/>
      <c r="Y72" s="383"/>
      <c r="Z72" s="404"/>
      <c r="AA72" s="324" t="e" cm="1">
        <f t="array" aca="1" ref="AA72" ca="1">INDIRECT("'"&amp;$A$1&amp;"_DATA'!R"&amp;$A72&amp;"C"&amp;AA$1,FALSE)</f>
        <v>#REF!</v>
      </c>
      <c r="AB72" s="260" t="e" cm="1">
        <f t="array" aca="1" ref="AB72" ca="1">INDIRECT("'"&amp;$A$1&amp;"_DATA'!R"&amp;$A72&amp;"C"&amp;AB$1,FALSE)</f>
        <v>#REF!</v>
      </c>
      <c r="AC72" s="319" t="e" cm="1">
        <f t="array" aca="1" ref="AC72" ca="1">INDIRECT("'"&amp;$A$1&amp;"_DATA'!R"&amp;$A72&amp;"C"&amp;AC$1,FALSE)</f>
        <v>#REF!</v>
      </c>
      <c r="AD72" s="306" t="e" cm="1">
        <f t="array" aca="1" ref="AD72" ca="1">INDIRECT("'"&amp;$A$1&amp;"_DATA'!R"&amp;$A72&amp;"C"&amp;AD$1,FALSE)</f>
        <v>#REF!</v>
      </c>
      <c r="AE72" s="262" t="e">
        <f t="shared" ca="1" si="51"/>
        <v>#REF!</v>
      </c>
      <c r="AF72" s="306" t="e" cm="1">
        <f t="array" aca="1" ref="AF72" ca="1">INDIRECT("'"&amp;$A$1&amp;"_DATA'!R"&amp;$A72&amp;"C"&amp;AF$1,FALSE)</f>
        <v>#REF!</v>
      </c>
      <c r="AG72" s="263" t="e" cm="1">
        <f t="array" aca="1" ref="AG72" ca="1">INDIRECT("'"&amp;$A$1&amp;"_DATA'!R"&amp;$A72&amp;"C"&amp;AG$1,FALSE)</f>
        <v>#REF!</v>
      </c>
      <c r="AH72" s="302" t="e" cm="1">
        <f t="array" aca="1" ref="AH72" ca="1">INDIRECT("'"&amp;$A$1&amp;"_DATA'!R"&amp;$A72&amp;"C"&amp;AH$1,FALSE)</f>
        <v>#REF!</v>
      </c>
      <c r="AI72" s="260" t="e" cm="1">
        <f t="array" aca="1" ref="AI72" ca="1">INDIRECT("'"&amp;$A$1&amp;"_DATA'!R"&amp;$A72&amp;"C"&amp;AI$1,FALSE)</f>
        <v>#REF!</v>
      </c>
      <c r="AJ72" s="319" t="e" cm="1">
        <f t="array" aca="1" ref="AJ72" ca="1">INDIRECT("'"&amp;$A$1&amp;"_DATA'!R"&amp;$A72&amp;"C"&amp;AJ$1,FALSE)</f>
        <v>#REF!</v>
      </c>
      <c r="AK72" s="306" t="e" cm="1">
        <f t="array" aca="1" ref="AK72" ca="1">INDIRECT("'"&amp;$A$1&amp;"_DATA'!R"&amp;$A72&amp;"C"&amp;AK$1,FALSE)</f>
        <v>#REF!</v>
      </c>
      <c r="AL72" s="262" t="e">
        <f t="shared" ca="1" si="52"/>
        <v>#REF!</v>
      </c>
      <c r="AM72" s="306" t="e" cm="1">
        <f t="array" aca="1" ref="AM72" ca="1">INDIRECT("'"&amp;$A$1&amp;"_DATA'!R"&amp;$A72&amp;"C"&amp;AM$1,FALSE)</f>
        <v>#REF!</v>
      </c>
      <c r="AN72" s="263" t="e" cm="1">
        <f t="array" aca="1" ref="AN72" ca="1">INDIRECT("'"&amp;$A$1&amp;"_DATA'!R"&amp;$A72&amp;"C"&amp;AN$1,FALSE)</f>
        <v>#REF!</v>
      </c>
      <c r="AO72" s="302" t="e" cm="1">
        <f t="array" aca="1" ref="AO72" ca="1">INDIRECT("'"&amp;$A$1&amp;"_DATA'!R"&amp;$A72&amp;"C"&amp;AO$1,FALSE)</f>
        <v>#REF!</v>
      </c>
      <c r="AP72" s="260" t="e" cm="1">
        <f t="array" aca="1" ref="AP72" ca="1">INDIRECT("'"&amp;$A$1&amp;"_DATA'!R"&amp;$A72&amp;"C"&amp;AP$1,FALSE)</f>
        <v>#REF!</v>
      </c>
      <c r="AQ72" s="319" t="e" cm="1">
        <f t="array" aca="1" ref="AQ72" ca="1">INDIRECT("'"&amp;$A$1&amp;"_DATA'!R"&amp;$A72&amp;"C"&amp;AQ$1,FALSE)</f>
        <v>#REF!</v>
      </c>
      <c r="AR72" s="306" t="e" cm="1">
        <f t="array" aca="1" ref="AR72" ca="1">INDIRECT("'"&amp;$A$1&amp;"_DATA'!R"&amp;$A72&amp;"C"&amp;AR$1,FALSE)</f>
        <v>#REF!</v>
      </c>
      <c r="AS72" s="262" t="e">
        <f t="shared" ca="1" si="53"/>
        <v>#REF!</v>
      </c>
      <c r="AT72" s="306" t="e" cm="1">
        <f t="array" aca="1" ref="AT72" ca="1">INDIRECT("'"&amp;$A$1&amp;"_DATA'!R"&amp;$A72&amp;"C"&amp;AT$1,FALSE)</f>
        <v>#REF!</v>
      </c>
      <c r="AU72" s="263"/>
      <c r="AV72" s="383"/>
      <c r="AW72" s="404"/>
      <c r="AX72" s="240"/>
      <c r="AY72" s="341"/>
      <c r="AZ72" s="302" t="e" cm="1">
        <f t="array" aca="1" ref="AZ72" ca="1">INDIRECT("'"&amp;$A$1&amp;"_DATA'!R"&amp;$A72&amp;"C"&amp;AZ$1,FALSE)</f>
        <v>#REF!</v>
      </c>
      <c r="BA72" s="260" t="e" cm="1">
        <f t="array" aca="1" ref="BA72" ca="1">INDIRECT("'"&amp;$A$1&amp;"_DATA'!R"&amp;$A72&amp;"C"&amp;BA$1,FALSE)</f>
        <v>#REF!</v>
      </c>
      <c r="BB72" s="319" t="e" cm="1">
        <f t="array" aca="1" ref="BB72" ca="1">INDIRECT("'"&amp;$A$1&amp;"_DATA'!R"&amp;$A72&amp;"C"&amp;BB$1,FALSE)</f>
        <v>#REF!</v>
      </c>
      <c r="BC72" s="306" t="e" cm="1">
        <f t="array" aca="1" ref="BC72" ca="1">INDIRECT("'"&amp;$A$1&amp;"_DATA'!R"&amp;$A72&amp;"C"&amp;BC$1,FALSE)</f>
        <v>#REF!</v>
      </c>
      <c r="BD72" s="262" t="e">
        <f t="shared" ca="1" si="54"/>
        <v>#REF!</v>
      </c>
      <c r="BE72" s="306" t="e" cm="1">
        <f t="array" aca="1" ref="BE72" ca="1">INDIRECT("'"&amp;$A$1&amp;"_DATA'!R"&amp;$A72&amp;"C"&amp;BE$1,FALSE)</f>
        <v>#REF!</v>
      </c>
      <c r="BF72" s="263" t="e" cm="1">
        <f t="array" aca="1" ref="BF72" ca="1">INDIRECT("'"&amp;$A$1&amp;"_DATA'!R"&amp;$A72&amp;"C"&amp;BF$1,FALSE)</f>
        <v>#REF!</v>
      </c>
      <c r="BG72" s="302" t="e" cm="1">
        <f t="array" aca="1" ref="BG72" ca="1">INDIRECT("'"&amp;$A$1&amp;"_DATA'!R"&amp;$A72&amp;"C"&amp;BG$1,FALSE)</f>
        <v>#REF!</v>
      </c>
      <c r="BH72" s="260" t="e" cm="1">
        <f t="array" aca="1" ref="BH72" ca="1">INDIRECT("'"&amp;$A$1&amp;"_DATA'!R"&amp;$A72&amp;"C"&amp;BH$1,FALSE)</f>
        <v>#REF!</v>
      </c>
      <c r="BI72" s="319" t="e" cm="1">
        <f t="array" aca="1" ref="BI72" ca="1">INDIRECT("'"&amp;$A$1&amp;"_DATA'!R"&amp;$A72&amp;"C"&amp;BI$1,FALSE)</f>
        <v>#REF!</v>
      </c>
      <c r="BJ72" s="306" t="e" cm="1">
        <f t="array" aca="1" ref="BJ72" ca="1">INDIRECT("'"&amp;$A$1&amp;"_DATA'!R"&amp;$A72&amp;"C"&amp;BJ$1,FALSE)</f>
        <v>#REF!</v>
      </c>
      <c r="BK72" s="262" t="e">
        <f t="shared" ca="1" si="55"/>
        <v>#REF!</v>
      </c>
      <c r="BL72" s="306" t="e" cm="1">
        <f t="array" aca="1" ref="BL72" ca="1">INDIRECT("'"&amp;$A$1&amp;"_DATA'!R"&amp;$A72&amp;"C"&amp;BL$1,FALSE)</f>
        <v>#REF!</v>
      </c>
      <c r="BM72" s="263" t="e" cm="1">
        <f t="array" aca="1" ref="BM72" ca="1">INDIRECT("'"&amp;$A$1&amp;"_DATA'!R"&amp;$A72&amp;"C"&amp;BM$1,FALSE)</f>
        <v>#REF!</v>
      </c>
      <c r="BN72" s="302" t="e" cm="1">
        <f t="array" aca="1" ref="BN72" ca="1">INDIRECT("'"&amp;$A$1&amp;"_DATA'!R"&amp;$A72&amp;"C"&amp;BN$1,FALSE)</f>
        <v>#REF!</v>
      </c>
      <c r="BO72" s="260" t="e" cm="1">
        <f t="array" aca="1" ref="BO72" ca="1">INDIRECT("'"&amp;$A$1&amp;"_DATA'!R"&amp;$A72&amp;"C"&amp;BO$1,FALSE)</f>
        <v>#REF!</v>
      </c>
      <c r="BP72" s="319" t="e" cm="1">
        <f t="array" aca="1" ref="BP72" ca="1">INDIRECT("'"&amp;$A$1&amp;"_DATA'!R"&amp;$A72&amp;"C"&amp;BP$1,FALSE)</f>
        <v>#REF!</v>
      </c>
      <c r="BQ72" s="306" t="e" cm="1">
        <f t="array" aca="1" ref="BQ72" ca="1">INDIRECT("'"&amp;$A$1&amp;"_DATA'!R"&amp;$A72&amp;"C"&amp;BQ$1,FALSE)</f>
        <v>#REF!</v>
      </c>
      <c r="BR72" s="262" t="e">
        <f t="shared" ca="1" si="56"/>
        <v>#REF!</v>
      </c>
      <c r="BS72" s="306" t="e" cm="1">
        <f t="array" aca="1" ref="BS72" ca="1">INDIRECT("'"&amp;$A$1&amp;"_DATA'!R"&amp;$A72&amp;"C"&amp;BS$1,FALSE)</f>
        <v>#REF!</v>
      </c>
      <c r="BT72" s="263"/>
      <c r="BU72" s="383"/>
      <c r="BV72" s="404"/>
      <c r="BW72" s="302" t="e" cm="1">
        <f t="array" aca="1" ref="BW72" ca="1">INDIRECT("'"&amp;$A$1&amp;"_DATA'!R"&amp;$A72&amp;"C"&amp;BW$1,FALSE)</f>
        <v>#REF!</v>
      </c>
      <c r="BX72" s="260" t="e" cm="1">
        <f t="array" aca="1" ref="BX72" ca="1">INDIRECT("'"&amp;$A$1&amp;"_DATA'!R"&amp;$A72&amp;"C"&amp;BX$1,FALSE)</f>
        <v>#REF!</v>
      </c>
      <c r="BY72" s="319" t="e" cm="1">
        <f t="array" aca="1" ref="BY72" ca="1">INDIRECT("'"&amp;$A$1&amp;"_DATA'!R"&amp;$A72&amp;"C"&amp;BY$1,FALSE)</f>
        <v>#REF!</v>
      </c>
      <c r="BZ72" s="306" t="e" cm="1">
        <f t="array" aca="1" ref="BZ72" ca="1">INDIRECT("'"&amp;$A$1&amp;"_DATA'!R"&amp;$A72&amp;"C"&amp;BZ$1,FALSE)</f>
        <v>#REF!</v>
      </c>
      <c r="CA72" s="262" t="e">
        <f t="shared" ca="1" si="57"/>
        <v>#REF!</v>
      </c>
      <c r="CB72" s="306" t="e" cm="1">
        <f t="array" aca="1" ref="CB72" ca="1">INDIRECT("'"&amp;$A$1&amp;"_DATA'!R"&amp;$A72&amp;"C"&amp;CB$1,FALSE)</f>
        <v>#REF!</v>
      </c>
      <c r="CC72" s="263" t="e" cm="1">
        <f t="array" aca="1" ref="CC72" ca="1">INDIRECT("'"&amp;$A$1&amp;"_DATA'!R"&amp;$A72&amp;"C"&amp;CC$1,FALSE)</f>
        <v>#REF!</v>
      </c>
      <c r="CD72" s="302" t="e" cm="1">
        <f t="array" aca="1" ref="CD72" ca="1">INDIRECT("'"&amp;$A$1&amp;"_DATA'!R"&amp;$A72&amp;"C"&amp;CD$1,FALSE)</f>
        <v>#REF!</v>
      </c>
      <c r="CE72" s="260" t="e" cm="1">
        <f t="array" aca="1" ref="CE72" ca="1">INDIRECT("'"&amp;$A$1&amp;"_DATA'!R"&amp;$A72&amp;"C"&amp;CE$1,FALSE)</f>
        <v>#REF!</v>
      </c>
      <c r="CF72" s="319" t="e" cm="1">
        <f t="array" aca="1" ref="CF72" ca="1">INDIRECT("'"&amp;$A$1&amp;"_DATA'!R"&amp;$A72&amp;"C"&amp;CF$1,FALSE)</f>
        <v>#REF!</v>
      </c>
      <c r="CG72" s="306" t="e" cm="1">
        <f t="array" aca="1" ref="CG72" ca="1">INDIRECT("'"&amp;$A$1&amp;"_DATA'!R"&amp;$A72&amp;"C"&amp;CG$1,FALSE)</f>
        <v>#REF!</v>
      </c>
      <c r="CH72" s="262" t="e">
        <f t="shared" ca="1" si="58"/>
        <v>#REF!</v>
      </c>
      <c r="CI72" s="306" t="e" cm="1">
        <f t="array" aca="1" ref="CI72" ca="1">INDIRECT("'"&amp;$A$1&amp;"_DATA'!R"&amp;$A72&amp;"C"&amp;CI$1,FALSE)</f>
        <v>#REF!</v>
      </c>
      <c r="CJ72" s="263" t="e" cm="1">
        <f t="array" aca="1" ref="CJ72" ca="1">INDIRECT("'"&amp;$A$1&amp;"_DATA'!R"&amp;$A72&amp;"C"&amp;CJ$1,FALSE)</f>
        <v>#REF!</v>
      </c>
      <c r="CK72" s="302" t="e" cm="1">
        <f t="array" aca="1" ref="CK72" ca="1">INDIRECT("'"&amp;$A$1&amp;"_DATA'!R"&amp;$A72&amp;"C"&amp;CK$1,FALSE)</f>
        <v>#REF!</v>
      </c>
      <c r="CL72" s="260" t="e" cm="1">
        <f t="array" aca="1" ref="CL72" ca="1">INDIRECT("'"&amp;$A$1&amp;"_DATA'!R"&amp;$A72&amp;"C"&amp;CL$1,FALSE)</f>
        <v>#REF!</v>
      </c>
      <c r="CM72" s="319" t="e" cm="1">
        <f t="array" aca="1" ref="CM72" ca="1">INDIRECT("'"&amp;$A$1&amp;"_DATA'!R"&amp;$A72&amp;"C"&amp;CM$1,FALSE)</f>
        <v>#REF!</v>
      </c>
      <c r="CN72" s="306" t="e" cm="1">
        <f t="array" aca="1" ref="CN72" ca="1">INDIRECT("'"&amp;$A$1&amp;"_DATA'!R"&amp;$A72&amp;"C"&amp;CN$1,FALSE)</f>
        <v>#REF!</v>
      </c>
      <c r="CO72" s="262" t="e">
        <f t="shared" ca="1" si="59"/>
        <v>#REF!</v>
      </c>
      <c r="CP72" s="306" t="e" cm="1">
        <f t="array" aca="1" ref="CP72" ca="1">INDIRECT("'"&amp;$A$1&amp;"_DATA'!R"&amp;$A72&amp;"C"&amp;CP$1,FALSE)</f>
        <v>#REF!</v>
      </c>
      <c r="CQ72" s="263"/>
      <c r="CR72" s="383"/>
      <c r="CS72" s="404"/>
      <c r="CT72" s="240"/>
      <c r="CU72" s="341"/>
      <c r="CV72" s="383"/>
      <c r="CW72" s="404"/>
      <c r="CX72" s="240"/>
    </row>
    <row r="73" spans="1:102" ht="16.5" x14ac:dyDescent="0.15">
      <c r="A73" s="433">
        <v>53</v>
      </c>
      <c r="B73" s="2001"/>
      <c r="C73" s="259" t="s">
        <v>38</v>
      </c>
      <c r="D73" s="302" t="e" cm="1">
        <f t="array" aca="1" ref="D73" ca="1">INDIRECT("'"&amp;$A$1&amp;"_DATA'!R"&amp;$A73&amp;"C"&amp;D$1,FALSE)</f>
        <v>#REF!</v>
      </c>
      <c r="E73" s="260" t="e" cm="1">
        <f t="array" aca="1" ref="E73" ca="1">INDIRECT("'"&amp;$A$1&amp;"_DATA'!R"&amp;$A73&amp;"C"&amp;E$1,FALSE)</f>
        <v>#REF!</v>
      </c>
      <c r="F73" s="319" t="e" cm="1">
        <f t="array" aca="1" ref="F73" ca="1">INDIRECT("'"&amp;$A$1&amp;"_DATA'!R"&amp;$A73&amp;"C"&amp;F$1,FALSE)</f>
        <v>#REF!</v>
      </c>
      <c r="G73" s="306" t="e" cm="1">
        <f t="array" aca="1" ref="G73" ca="1">INDIRECT("'"&amp;$A$1&amp;"_DATA'!R"&amp;$A73&amp;"C"&amp;G$1,FALSE)</f>
        <v>#REF!</v>
      </c>
      <c r="H73" s="262" t="e">
        <f t="shared" ca="1" si="48"/>
        <v>#REF!</v>
      </c>
      <c r="I73" s="306" t="e" cm="1">
        <f t="array" aca="1" ref="I73" ca="1">INDIRECT("'"&amp;$A$1&amp;"_DATA'!R"&amp;$A73&amp;"C"&amp;I$1,FALSE)</f>
        <v>#REF!</v>
      </c>
      <c r="J73" s="263" t="e" cm="1">
        <f t="array" aca="1" ref="J73" ca="1">INDIRECT("'"&amp;$A$1&amp;"_DATA'!R"&amp;$A73&amp;"C"&amp;J$1,FALSE)</f>
        <v>#REF!</v>
      </c>
      <c r="K73" s="302" t="e" cm="1">
        <f t="array" aca="1" ref="K73" ca="1">INDIRECT("'"&amp;$A$1&amp;"_DATA'!R"&amp;$A73&amp;"C"&amp;K$1,FALSE)</f>
        <v>#REF!</v>
      </c>
      <c r="L73" s="260" t="e" cm="1">
        <f t="array" aca="1" ref="L73" ca="1">INDIRECT("'"&amp;$A$1&amp;"_DATA'!R"&amp;$A73&amp;"C"&amp;L$1,FALSE)</f>
        <v>#REF!</v>
      </c>
      <c r="M73" s="319" t="e" cm="1">
        <f t="array" aca="1" ref="M73" ca="1">INDIRECT("'"&amp;$A$1&amp;"_DATA'!R"&amp;$A73&amp;"C"&amp;M$1,FALSE)</f>
        <v>#REF!</v>
      </c>
      <c r="N73" s="306" t="e" cm="1">
        <f t="array" aca="1" ref="N73" ca="1">INDIRECT("'"&amp;$A$1&amp;"_DATA'!R"&amp;$A73&amp;"C"&amp;N$1,FALSE)</f>
        <v>#REF!</v>
      </c>
      <c r="O73" s="262" t="e">
        <f t="shared" ca="1" si="49"/>
        <v>#REF!</v>
      </c>
      <c r="P73" s="306" t="e" cm="1">
        <f t="array" aca="1" ref="P73" ca="1">INDIRECT("'"&amp;$A$1&amp;"_DATA'!R"&amp;$A73&amp;"C"&amp;P$1,FALSE)</f>
        <v>#REF!</v>
      </c>
      <c r="Q73" s="263" t="e" cm="1">
        <f t="array" aca="1" ref="Q73" ca="1">INDIRECT("'"&amp;$A$1&amp;"_DATA'!R"&amp;$A73&amp;"C"&amp;Q$1,FALSE)</f>
        <v>#REF!</v>
      </c>
      <c r="R73" s="302" t="e" cm="1">
        <f t="array" aca="1" ref="R73" ca="1">INDIRECT("'"&amp;$A$1&amp;"_DATA'!R"&amp;$A73&amp;"C"&amp;R$1,FALSE)</f>
        <v>#REF!</v>
      </c>
      <c r="S73" s="260" t="e" cm="1">
        <f t="array" aca="1" ref="S73" ca="1">INDIRECT("'"&amp;$A$1&amp;"_DATA'!R"&amp;$A73&amp;"C"&amp;S$1,FALSE)</f>
        <v>#REF!</v>
      </c>
      <c r="T73" s="319" t="e" cm="1">
        <f t="array" aca="1" ref="T73" ca="1">INDIRECT("'"&amp;$A$1&amp;"_DATA'!R"&amp;$A73&amp;"C"&amp;T$1,FALSE)</f>
        <v>#REF!</v>
      </c>
      <c r="U73" s="306" t="e" cm="1">
        <f t="array" aca="1" ref="U73" ca="1">INDIRECT("'"&amp;$A$1&amp;"_DATA'!R"&amp;$A73&amp;"C"&amp;U$1,FALSE)</f>
        <v>#REF!</v>
      </c>
      <c r="V73" s="262" t="e">
        <f t="shared" ca="1" si="50"/>
        <v>#REF!</v>
      </c>
      <c r="W73" s="306" t="e" cm="1">
        <f t="array" aca="1" ref="W73" ca="1">INDIRECT("'"&amp;$A$1&amp;"_DATA'!R"&amp;$A73&amp;"C"&amp;W$1,FALSE)</f>
        <v>#REF!</v>
      </c>
      <c r="X73" s="263"/>
      <c r="Y73" s="1953" t="s">
        <v>147</v>
      </c>
      <c r="Z73" s="1954"/>
      <c r="AA73" s="324" t="e" cm="1">
        <f t="array" aca="1" ref="AA73" ca="1">INDIRECT("'"&amp;$A$1&amp;"_DATA'!R"&amp;$A73&amp;"C"&amp;AA$1,FALSE)</f>
        <v>#REF!</v>
      </c>
      <c r="AB73" s="260" t="e" cm="1">
        <f t="array" aca="1" ref="AB73" ca="1">INDIRECT("'"&amp;$A$1&amp;"_DATA'!R"&amp;$A73&amp;"C"&amp;AB$1,FALSE)</f>
        <v>#REF!</v>
      </c>
      <c r="AC73" s="319" t="e" cm="1">
        <f t="array" aca="1" ref="AC73" ca="1">INDIRECT("'"&amp;$A$1&amp;"_DATA'!R"&amp;$A73&amp;"C"&amp;AC$1,FALSE)</f>
        <v>#REF!</v>
      </c>
      <c r="AD73" s="306" t="e" cm="1">
        <f t="array" aca="1" ref="AD73" ca="1">INDIRECT("'"&amp;$A$1&amp;"_DATA'!R"&amp;$A73&amp;"C"&amp;AD$1,FALSE)</f>
        <v>#REF!</v>
      </c>
      <c r="AE73" s="262" t="e">
        <f t="shared" ca="1" si="51"/>
        <v>#REF!</v>
      </c>
      <c r="AF73" s="306" t="e" cm="1">
        <f t="array" aca="1" ref="AF73" ca="1">INDIRECT("'"&amp;$A$1&amp;"_DATA'!R"&amp;$A73&amp;"C"&amp;AF$1,FALSE)</f>
        <v>#REF!</v>
      </c>
      <c r="AG73" s="263" t="e" cm="1">
        <f t="array" aca="1" ref="AG73" ca="1">INDIRECT("'"&amp;$A$1&amp;"_DATA'!R"&amp;$A73&amp;"C"&amp;AG$1,FALSE)</f>
        <v>#REF!</v>
      </c>
      <c r="AH73" s="302" t="e" cm="1">
        <f t="array" aca="1" ref="AH73" ca="1">INDIRECT("'"&amp;$A$1&amp;"_DATA'!R"&amp;$A73&amp;"C"&amp;AH$1,FALSE)</f>
        <v>#REF!</v>
      </c>
      <c r="AI73" s="260" t="e" cm="1">
        <f t="array" aca="1" ref="AI73" ca="1">INDIRECT("'"&amp;$A$1&amp;"_DATA'!R"&amp;$A73&amp;"C"&amp;AI$1,FALSE)</f>
        <v>#REF!</v>
      </c>
      <c r="AJ73" s="319" t="e" cm="1">
        <f t="array" aca="1" ref="AJ73" ca="1">INDIRECT("'"&amp;$A$1&amp;"_DATA'!R"&amp;$A73&amp;"C"&amp;AJ$1,FALSE)</f>
        <v>#REF!</v>
      </c>
      <c r="AK73" s="306" t="e" cm="1">
        <f t="array" aca="1" ref="AK73" ca="1">INDIRECT("'"&amp;$A$1&amp;"_DATA'!R"&amp;$A73&amp;"C"&amp;AK$1,FALSE)</f>
        <v>#REF!</v>
      </c>
      <c r="AL73" s="262" t="e">
        <f t="shared" ca="1" si="52"/>
        <v>#REF!</v>
      </c>
      <c r="AM73" s="306" t="e" cm="1">
        <f t="array" aca="1" ref="AM73" ca="1">INDIRECT("'"&amp;$A$1&amp;"_DATA'!R"&amp;$A73&amp;"C"&amp;AM$1,FALSE)</f>
        <v>#REF!</v>
      </c>
      <c r="AN73" s="263" t="e" cm="1">
        <f t="array" aca="1" ref="AN73" ca="1">INDIRECT("'"&amp;$A$1&amp;"_DATA'!R"&amp;$A73&amp;"C"&amp;AN$1,FALSE)</f>
        <v>#REF!</v>
      </c>
      <c r="AO73" s="302" t="e" cm="1">
        <f t="array" aca="1" ref="AO73" ca="1">INDIRECT("'"&amp;$A$1&amp;"_DATA'!R"&amp;$A73&amp;"C"&amp;AO$1,FALSE)</f>
        <v>#REF!</v>
      </c>
      <c r="AP73" s="260" t="e" cm="1">
        <f t="array" aca="1" ref="AP73" ca="1">INDIRECT("'"&amp;$A$1&amp;"_DATA'!R"&amp;$A73&amp;"C"&amp;AP$1,FALSE)</f>
        <v>#REF!</v>
      </c>
      <c r="AQ73" s="319" t="e" cm="1">
        <f t="array" aca="1" ref="AQ73" ca="1">INDIRECT("'"&amp;$A$1&amp;"_DATA'!R"&amp;$A73&amp;"C"&amp;AQ$1,FALSE)</f>
        <v>#REF!</v>
      </c>
      <c r="AR73" s="306" t="e" cm="1">
        <f t="array" aca="1" ref="AR73" ca="1">INDIRECT("'"&amp;$A$1&amp;"_DATA'!R"&amp;$A73&amp;"C"&amp;AR$1,FALSE)</f>
        <v>#REF!</v>
      </c>
      <c r="AS73" s="262" t="e">
        <f t="shared" ca="1" si="53"/>
        <v>#REF!</v>
      </c>
      <c r="AT73" s="306" t="e" cm="1">
        <f t="array" aca="1" ref="AT73" ca="1">INDIRECT("'"&amp;$A$1&amp;"_DATA'!R"&amp;$A73&amp;"C"&amp;AT$1,FALSE)</f>
        <v>#REF!</v>
      </c>
      <c r="AU73" s="263"/>
      <c r="AV73" s="1953" t="s">
        <v>147</v>
      </c>
      <c r="AW73" s="1954"/>
      <c r="AX73" s="1952" t="s">
        <v>147</v>
      </c>
      <c r="AY73" s="1948"/>
      <c r="AZ73" s="302" t="e" cm="1">
        <f t="array" aca="1" ref="AZ73" ca="1">INDIRECT("'"&amp;$A$1&amp;"_DATA'!R"&amp;$A73&amp;"C"&amp;AZ$1,FALSE)</f>
        <v>#REF!</v>
      </c>
      <c r="BA73" s="260" t="e" cm="1">
        <f t="array" aca="1" ref="BA73" ca="1">INDIRECT("'"&amp;$A$1&amp;"_DATA'!R"&amp;$A73&amp;"C"&amp;BA$1,FALSE)</f>
        <v>#REF!</v>
      </c>
      <c r="BB73" s="319" t="e" cm="1">
        <f t="array" aca="1" ref="BB73" ca="1">INDIRECT("'"&amp;$A$1&amp;"_DATA'!R"&amp;$A73&amp;"C"&amp;BB$1,FALSE)</f>
        <v>#REF!</v>
      </c>
      <c r="BC73" s="306" t="e" cm="1">
        <f t="array" aca="1" ref="BC73" ca="1">INDIRECT("'"&amp;$A$1&amp;"_DATA'!R"&amp;$A73&amp;"C"&amp;BC$1,FALSE)</f>
        <v>#REF!</v>
      </c>
      <c r="BD73" s="262" t="e">
        <f t="shared" ca="1" si="54"/>
        <v>#REF!</v>
      </c>
      <c r="BE73" s="306" t="e" cm="1">
        <f t="array" aca="1" ref="BE73" ca="1">INDIRECT("'"&amp;$A$1&amp;"_DATA'!R"&amp;$A73&amp;"C"&amp;BE$1,FALSE)</f>
        <v>#REF!</v>
      </c>
      <c r="BF73" s="263" t="e" cm="1">
        <f t="array" aca="1" ref="BF73" ca="1">INDIRECT("'"&amp;$A$1&amp;"_DATA'!R"&amp;$A73&amp;"C"&amp;BF$1,FALSE)</f>
        <v>#REF!</v>
      </c>
      <c r="BG73" s="302" t="e" cm="1">
        <f t="array" aca="1" ref="BG73" ca="1">INDIRECT("'"&amp;$A$1&amp;"_DATA'!R"&amp;$A73&amp;"C"&amp;BG$1,FALSE)</f>
        <v>#REF!</v>
      </c>
      <c r="BH73" s="260" t="e" cm="1">
        <f t="array" aca="1" ref="BH73" ca="1">INDIRECT("'"&amp;$A$1&amp;"_DATA'!R"&amp;$A73&amp;"C"&amp;BH$1,FALSE)</f>
        <v>#REF!</v>
      </c>
      <c r="BI73" s="319" t="e" cm="1">
        <f t="array" aca="1" ref="BI73" ca="1">INDIRECT("'"&amp;$A$1&amp;"_DATA'!R"&amp;$A73&amp;"C"&amp;BI$1,FALSE)</f>
        <v>#REF!</v>
      </c>
      <c r="BJ73" s="306" t="e" cm="1">
        <f t="array" aca="1" ref="BJ73" ca="1">INDIRECT("'"&amp;$A$1&amp;"_DATA'!R"&amp;$A73&amp;"C"&amp;BJ$1,FALSE)</f>
        <v>#REF!</v>
      </c>
      <c r="BK73" s="262" t="e">
        <f t="shared" ca="1" si="55"/>
        <v>#REF!</v>
      </c>
      <c r="BL73" s="306" t="e" cm="1">
        <f t="array" aca="1" ref="BL73" ca="1">INDIRECT("'"&amp;$A$1&amp;"_DATA'!R"&amp;$A73&amp;"C"&amp;BL$1,FALSE)</f>
        <v>#REF!</v>
      </c>
      <c r="BM73" s="263" t="e" cm="1">
        <f t="array" aca="1" ref="BM73" ca="1">INDIRECT("'"&amp;$A$1&amp;"_DATA'!R"&amp;$A73&amp;"C"&amp;BM$1,FALSE)</f>
        <v>#REF!</v>
      </c>
      <c r="BN73" s="302" t="e" cm="1">
        <f t="array" aca="1" ref="BN73" ca="1">INDIRECT("'"&amp;$A$1&amp;"_DATA'!R"&amp;$A73&amp;"C"&amp;BN$1,FALSE)</f>
        <v>#REF!</v>
      </c>
      <c r="BO73" s="260" t="e" cm="1">
        <f t="array" aca="1" ref="BO73" ca="1">INDIRECT("'"&amp;$A$1&amp;"_DATA'!R"&amp;$A73&amp;"C"&amp;BO$1,FALSE)</f>
        <v>#REF!</v>
      </c>
      <c r="BP73" s="319" t="e" cm="1">
        <f t="array" aca="1" ref="BP73" ca="1">INDIRECT("'"&amp;$A$1&amp;"_DATA'!R"&amp;$A73&amp;"C"&amp;BP$1,FALSE)</f>
        <v>#REF!</v>
      </c>
      <c r="BQ73" s="306" t="e" cm="1">
        <f t="array" aca="1" ref="BQ73" ca="1">INDIRECT("'"&amp;$A$1&amp;"_DATA'!R"&amp;$A73&amp;"C"&amp;BQ$1,FALSE)</f>
        <v>#REF!</v>
      </c>
      <c r="BR73" s="262" t="e">
        <f t="shared" ca="1" si="56"/>
        <v>#REF!</v>
      </c>
      <c r="BS73" s="306" t="e" cm="1">
        <f t="array" aca="1" ref="BS73" ca="1">INDIRECT("'"&amp;$A$1&amp;"_DATA'!R"&amp;$A73&amp;"C"&amp;BS$1,FALSE)</f>
        <v>#REF!</v>
      </c>
      <c r="BT73" s="263"/>
      <c r="BU73" s="1953" t="s">
        <v>147</v>
      </c>
      <c r="BV73" s="1954"/>
      <c r="BW73" s="302" t="e" cm="1">
        <f t="array" aca="1" ref="BW73" ca="1">INDIRECT("'"&amp;$A$1&amp;"_DATA'!R"&amp;$A73&amp;"C"&amp;BW$1,FALSE)</f>
        <v>#REF!</v>
      </c>
      <c r="BX73" s="260" t="e" cm="1">
        <f t="array" aca="1" ref="BX73" ca="1">INDIRECT("'"&amp;$A$1&amp;"_DATA'!R"&amp;$A73&amp;"C"&amp;BX$1,FALSE)</f>
        <v>#REF!</v>
      </c>
      <c r="BY73" s="319" t="e" cm="1">
        <f t="array" aca="1" ref="BY73" ca="1">INDIRECT("'"&amp;$A$1&amp;"_DATA'!R"&amp;$A73&amp;"C"&amp;BY$1,FALSE)</f>
        <v>#REF!</v>
      </c>
      <c r="BZ73" s="306" t="e" cm="1">
        <f t="array" aca="1" ref="BZ73" ca="1">INDIRECT("'"&amp;$A$1&amp;"_DATA'!R"&amp;$A73&amp;"C"&amp;BZ$1,FALSE)</f>
        <v>#REF!</v>
      </c>
      <c r="CA73" s="262" t="e">
        <f t="shared" ca="1" si="57"/>
        <v>#REF!</v>
      </c>
      <c r="CB73" s="306" t="e" cm="1">
        <f t="array" aca="1" ref="CB73" ca="1">INDIRECT("'"&amp;$A$1&amp;"_DATA'!R"&amp;$A73&amp;"C"&amp;CB$1,FALSE)</f>
        <v>#REF!</v>
      </c>
      <c r="CC73" s="263" t="e" cm="1">
        <f t="array" aca="1" ref="CC73" ca="1">INDIRECT("'"&amp;$A$1&amp;"_DATA'!R"&amp;$A73&amp;"C"&amp;CC$1,FALSE)</f>
        <v>#REF!</v>
      </c>
      <c r="CD73" s="302" t="e" cm="1">
        <f t="array" aca="1" ref="CD73" ca="1">INDIRECT("'"&amp;$A$1&amp;"_DATA'!R"&amp;$A73&amp;"C"&amp;CD$1,FALSE)</f>
        <v>#REF!</v>
      </c>
      <c r="CE73" s="260" t="e" cm="1">
        <f t="array" aca="1" ref="CE73" ca="1">INDIRECT("'"&amp;$A$1&amp;"_DATA'!R"&amp;$A73&amp;"C"&amp;CE$1,FALSE)</f>
        <v>#REF!</v>
      </c>
      <c r="CF73" s="319" t="e" cm="1">
        <f t="array" aca="1" ref="CF73" ca="1">INDIRECT("'"&amp;$A$1&amp;"_DATA'!R"&amp;$A73&amp;"C"&amp;CF$1,FALSE)</f>
        <v>#REF!</v>
      </c>
      <c r="CG73" s="306" t="e" cm="1">
        <f t="array" aca="1" ref="CG73" ca="1">INDIRECT("'"&amp;$A$1&amp;"_DATA'!R"&amp;$A73&amp;"C"&amp;CG$1,FALSE)</f>
        <v>#REF!</v>
      </c>
      <c r="CH73" s="262" t="e">
        <f t="shared" ca="1" si="58"/>
        <v>#REF!</v>
      </c>
      <c r="CI73" s="306" t="e" cm="1">
        <f t="array" aca="1" ref="CI73" ca="1">INDIRECT("'"&amp;$A$1&amp;"_DATA'!R"&amp;$A73&amp;"C"&amp;CI$1,FALSE)</f>
        <v>#REF!</v>
      </c>
      <c r="CJ73" s="263" t="e" cm="1">
        <f t="array" aca="1" ref="CJ73" ca="1">INDIRECT("'"&amp;$A$1&amp;"_DATA'!R"&amp;$A73&amp;"C"&amp;CJ$1,FALSE)</f>
        <v>#REF!</v>
      </c>
      <c r="CK73" s="302" t="e" cm="1">
        <f t="array" aca="1" ref="CK73" ca="1">INDIRECT("'"&amp;$A$1&amp;"_DATA'!R"&amp;$A73&amp;"C"&amp;CK$1,FALSE)</f>
        <v>#REF!</v>
      </c>
      <c r="CL73" s="260" t="e" cm="1">
        <f t="array" aca="1" ref="CL73" ca="1">INDIRECT("'"&amp;$A$1&amp;"_DATA'!R"&amp;$A73&amp;"C"&amp;CL$1,FALSE)</f>
        <v>#REF!</v>
      </c>
      <c r="CM73" s="319" t="e" cm="1">
        <f t="array" aca="1" ref="CM73" ca="1">INDIRECT("'"&amp;$A$1&amp;"_DATA'!R"&amp;$A73&amp;"C"&amp;CM$1,FALSE)</f>
        <v>#REF!</v>
      </c>
      <c r="CN73" s="306" t="e" cm="1">
        <f t="array" aca="1" ref="CN73" ca="1">INDIRECT("'"&amp;$A$1&amp;"_DATA'!R"&amp;$A73&amp;"C"&amp;CN$1,FALSE)</f>
        <v>#REF!</v>
      </c>
      <c r="CO73" s="262" t="e">
        <f t="shared" ca="1" si="59"/>
        <v>#REF!</v>
      </c>
      <c r="CP73" s="306" t="e" cm="1">
        <f t="array" aca="1" ref="CP73" ca="1">INDIRECT("'"&amp;$A$1&amp;"_DATA'!R"&amp;$A73&amp;"C"&amp;CP$1,FALSE)</f>
        <v>#REF!</v>
      </c>
      <c r="CQ73" s="263"/>
      <c r="CR73" s="1953" t="s">
        <v>147</v>
      </c>
      <c r="CS73" s="1954"/>
      <c r="CT73" s="1952" t="s">
        <v>147</v>
      </c>
      <c r="CU73" s="1948"/>
      <c r="CV73" s="1945" t="s">
        <v>147</v>
      </c>
      <c r="CW73" s="1946"/>
      <c r="CX73" s="240"/>
    </row>
    <row r="74" spans="1:102" ht="16.5" x14ac:dyDescent="0.15">
      <c r="A74" s="433">
        <v>54</v>
      </c>
      <c r="B74" s="2001"/>
      <c r="C74" s="259" t="s">
        <v>39</v>
      </c>
      <c r="D74" s="302" t="e" cm="1">
        <f t="array" aca="1" ref="D74" ca="1">INDIRECT("'"&amp;$A$1&amp;"_DATA'!R"&amp;$A74&amp;"C"&amp;D$1,FALSE)</f>
        <v>#REF!</v>
      </c>
      <c r="E74" s="260" t="e" cm="1">
        <f t="array" aca="1" ref="E74" ca="1">INDIRECT("'"&amp;$A$1&amp;"_DATA'!R"&amp;$A74&amp;"C"&amp;E$1,FALSE)</f>
        <v>#REF!</v>
      </c>
      <c r="F74" s="319" t="e" cm="1">
        <f t="array" aca="1" ref="F74" ca="1">INDIRECT("'"&amp;$A$1&amp;"_DATA'!R"&amp;$A74&amp;"C"&amp;F$1,FALSE)</f>
        <v>#REF!</v>
      </c>
      <c r="G74" s="306" t="e" cm="1">
        <f t="array" aca="1" ref="G74" ca="1">INDIRECT("'"&amp;$A$1&amp;"_DATA'!R"&amp;$A74&amp;"C"&amp;G$1,FALSE)</f>
        <v>#REF!</v>
      </c>
      <c r="H74" s="262" t="e">
        <f t="shared" ca="1" si="48"/>
        <v>#REF!</v>
      </c>
      <c r="I74" s="306" t="e" cm="1">
        <f t="array" aca="1" ref="I74" ca="1">INDIRECT("'"&amp;$A$1&amp;"_DATA'!R"&amp;$A74&amp;"C"&amp;I$1,FALSE)</f>
        <v>#REF!</v>
      </c>
      <c r="J74" s="263" t="e" cm="1">
        <f t="array" aca="1" ref="J74" ca="1">INDIRECT("'"&amp;$A$1&amp;"_DATA'!R"&amp;$A74&amp;"C"&amp;J$1,FALSE)</f>
        <v>#REF!</v>
      </c>
      <c r="K74" s="302" t="e" cm="1">
        <f t="array" aca="1" ref="K74" ca="1">INDIRECT("'"&amp;$A$1&amp;"_DATA'!R"&amp;$A74&amp;"C"&amp;K$1,FALSE)</f>
        <v>#REF!</v>
      </c>
      <c r="L74" s="260" t="e" cm="1">
        <f t="array" aca="1" ref="L74" ca="1">INDIRECT("'"&amp;$A$1&amp;"_DATA'!R"&amp;$A74&amp;"C"&amp;L$1,FALSE)</f>
        <v>#REF!</v>
      </c>
      <c r="M74" s="319" t="e" cm="1">
        <f t="array" aca="1" ref="M74" ca="1">INDIRECT("'"&amp;$A$1&amp;"_DATA'!R"&amp;$A74&amp;"C"&amp;M$1,FALSE)</f>
        <v>#REF!</v>
      </c>
      <c r="N74" s="306" t="e" cm="1">
        <f t="array" aca="1" ref="N74" ca="1">INDIRECT("'"&amp;$A$1&amp;"_DATA'!R"&amp;$A74&amp;"C"&amp;N$1,FALSE)</f>
        <v>#REF!</v>
      </c>
      <c r="O74" s="262" t="e">
        <f t="shared" ca="1" si="49"/>
        <v>#REF!</v>
      </c>
      <c r="P74" s="306" t="e" cm="1">
        <f t="array" aca="1" ref="P74" ca="1">INDIRECT("'"&amp;$A$1&amp;"_DATA'!R"&amp;$A74&amp;"C"&amp;P$1,FALSE)</f>
        <v>#REF!</v>
      </c>
      <c r="Q74" s="263" t="e" cm="1">
        <f t="array" aca="1" ref="Q74" ca="1">INDIRECT("'"&amp;$A$1&amp;"_DATA'!R"&amp;$A74&amp;"C"&amp;Q$1,FALSE)</f>
        <v>#REF!</v>
      </c>
      <c r="R74" s="302" t="e" cm="1">
        <f t="array" aca="1" ref="R74" ca="1">INDIRECT("'"&amp;$A$1&amp;"_DATA'!R"&amp;$A74&amp;"C"&amp;R$1,FALSE)</f>
        <v>#REF!</v>
      </c>
      <c r="S74" s="260" t="e" cm="1">
        <f t="array" aca="1" ref="S74" ca="1">INDIRECT("'"&amp;$A$1&amp;"_DATA'!R"&amp;$A74&amp;"C"&amp;S$1,FALSE)</f>
        <v>#REF!</v>
      </c>
      <c r="T74" s="319" t="e" cm="1">
        <f t="array" aca="1" ref="T74" ca="1">INDIRECT("'"&amp;$A$1&amp;"_DATA'!R"&amp;$A74&amp;"C"&amp;T$1,FALSE)</f>
        <v>#REF!</v>
      </c>
      <c r="U74" s="306" t="e" cm="1">
        <f t="array" aca="1" ref="U74" ca="1">INDIRECT("'"&amp;$A$1&amp;"_DATA'!R"&amp;$A74&amp;"C"&amp;U$1,FALSE)</f>
        <v>#REF!</v>
      </c>
      <c r="V74" s="262" t="e">
        <f t="shared" ca="1" si="50"/>
        <v>#REF!</v>
      </c>
      <c r="W74" s="306" t="e" cm="1">
        <f t="array" aca="1" ref="W74" ca="1">INDIRECT("'"&amp;$A$1&amp;"_DATA'!R"&amp;$A74&amp;"C"&amp;W$1,FALSE)</f>
        <v>#REF!</v>
      </c>
      <c r="X74" s="263"/>
      <c r="Y74" s="321" t="s">
        <v>145</v>
      </c>
      <c r="Z74" s="342" t="e">
        <f ca="1">SUMIF(D$26:X$26,Y73,D89:X89)</f>
        <v>#REF!</v>
      </c>
      <c r="AA74" s="324" t="e" cm="1">
        <f t="array" aca="1" ref="AA74" ca="1">INDIRECT("'"&amp;$A$1&amp;"_DATA'!R"&amp;$A74&amp;"C"&amp;AA$1,FALSE)</f>
        <v>#REF!</v>
      </c>
      <c r="AB74" s="260" t="e" cm="1">
        <f t="array" aca="1" ref="AB74" ca="1">INDIRECT("'"&amp;$A$1&amp;"_DATA'!R"&amp;$A74&amp;"C"&amp;AB$1,FALSE)</f>
        <v>#REF!</v>
      </c>
      <c r="AC74" s="319" t="e" cm="1">
        <f t="array" aca="1" ref="AC74" ca="1">INDIRECT("'"&amp;$A$1&amp;"_DATA'!R"&amp;$A74&amp;"C"&amp;AC$1,FALSE)</f>
        <v>#REF!</v>
      </c>
      <c r="AD74" s="306" t="e" cm="1">
        <f t="array" aca="1" ref="AD74" ca="1">INDIRECT("'"&amp;$A$1&amp;"_DATA'!R"&amp;$A74&amp;"C"&amp;AD$1,FALSE)</f>
        <v>#REF!</v>
      </c>
      <c r="AE74" s="262" t="e">
        <f t="shared" ca="1" si="51"/>
        <v>#REF!</v>
      </c>
      <c r="AF74" s="306" t="e" cm="1">
        <f t="array" aca="1" ref="AF74" ca="1">INDIRECT("'"&amp;$A$1&amp;"_DATA'!R"&amp;$A74&amp;"C"&amp;AF$1,FALSE)</f>
        <v>#REF!</v>
      </c>
      <c r="AG74" s="263" t="e" cm="1">
        <f t="array" aca="1" ref="AG74" ca="1">INDIRECT("'"&amp;$A$1&amp;"_DATA'!R"&amp;$A74&amp;"C"&amp;AG$1,FALSE)</f>
        <v>#REF!</v>
      </c>
      <c r="AH74" s="302" t="e" cm="1">
        <f t="array" aca="1" ref="AH74" ca="1">INDIRECT("'"&amp;$A$1&amp;"_DATA'!R"&amp;$A74&amp;"C"&amp;AH$1,FALSE)</f>
        <v>#REF!</v>
      </c>
      <c r="AI74" s="260" t="e" cm="1">
        <f t="array" aca="1" ref="AI74" ca="1">INDIRECT("'"&amp;$A$1&amp;"_DATA'!R"&amp;$A74&amp;"C"&amp;AI$1,FALSE)</f>
        <v>#REF!</v>
      </c>
      <c r="AJ74" s="319" t="e" cm="1">
        <f t="array" aca="1" ref="AJ74" ca="1">INDIRECT("'"&amp;$A$1&amp;"_DATA'!R"&amp;$A74&amp;"C"&amp;AJ$1,FALSE)</f>
        <v>#REF!</v>
      </c>
      <c r="AK74" s="306" t="e" cm="1">
        <f t="array" aca="1" ref="AK74" ca="1">INDIRECT("'"&amp;$A$1&amp;"_DATA'!R"&amp;$A74&amp;"C"&amp;AK$1,FALSE)</f>
        <v>#REF!</v>
      </c>
      <c r="AL74" s="262" t="e">
        <f t="shared" ca="1" si="52"/>
        <v>#REF!</v>
      </c>
      <c r="AM74" s="306" t="e" cm="1">
        <f t="array" aca="1" ref="AM74" ca="1">INDIRECT("'"&amp;$A$1&amp;"_DATA'!R"&amp;$A74&amp;"C"&amp;AM$1,FALSE)</f>
        <v>#REF!</v>
      </c>
      <c r="AN74" s="263" t="e" cm="1">
        <f t="array" aca="1" ref="AN74" ca="1">INDIRECT("'"&amp;$A$1&amp;"_DATA'!R"&amp;$A74&amp;"C"&amp;AN$1,FALSE)</f>
        <v>#REF!</v>
      </c>
      <c r="AO74" s="302" t="e" cm="1">
        <f t="array" aca="1" ref="AO74" ca="1">INDIRECT("'"&amp;$A$1&amp;"_DATA'!R"&amp;$A74&amp;"C"&amp;AO$1,FALSE)</f>
        <v>#REF!</v>
      </c>
      <c r="AP74" s="260" t="e" cm="1">
        <f t="array" aca="1" ref="AP74" ca="1">INDIRECT("'"&amp;$A$1&amp;"_DATA'!R"&amp;$A74&amp;"C"&amp;AP$1,FALSE)</f>
        <v>#REF!</v>
      </c>
      <c r="AQ74" s="319" t="e" cm="1">
        <f t="array" aca="1" ref="AQ74" ca="1">INDIRECT("'"&amp;$A$1&amp;"_DATA'!R"&amp;$A74&amp;"C"&amp;AQ$1,FALSE)</f>
        <v>#REF!</v>
      </c>
      <c r="AR74" s="306" t="e" cm="1">
        <f t="array" aca="1" ref="AR74" ca="1">INDIRECT("'"&amp;$A$1&amp;"_DATA'!R"&amp;$A74&amp;"C"&amp;AR$1,FALSE)</f>
        <v>#REF!</v>
      </c>
      <c r="AS74" s="262" t="e">
        <f t="shared" ca="1" si="53"/>
        <v>#REF!</v>
      </c>
      <c r="AT74" s="306" t="e" cm="1">
        <f t="array" aca="1" ref="AT74" ca="1">INDIRECT("'"&amp;$A$1&amp;"_DATA'!R"&amp;$A74&amp;"C"&amp;AT$1,FALSE)</f>
        <v>#REF!</v>
      </c>
      <c r="AU74" s="263"/>
      <c r="AV74" s="321" t="s">
        <v>145</v>
      </c>
      <c r="AW74" s="342" t="e">
        <f ca="1">SUMIF(AA$26:AU$26,AV73,AA89:AU89)</f>
        <v>#REF!</v>
      </c>
      <c r="AX74" s="337" t="s">
        <v>145</v>
      </c>
      <c r="AY74" s="342" t="e">
        <f ca="1">Z74+AW74</f>
        <v>#REF!</v>
      </c>
      <c r="AZ74" s="302" t="e" cm="1">
        <f t="array" aca="1" ref="AZ74" ca="1">INDIRECT("'"&amp;$A$1&amp;"_DATA'!R"&amp;$A74&amp;"C"&amp;AZ$1,FALSE)</f>
        <v>#REF!</v>
      </c>
      <c r="BA74" s="260" t="e" cm="1">
        <f t="array" aca="1" ref="BA74" ca="1">INDIRECT("'"&amp;$A$1&amp;"_DATA'!R"&amp;$A74&amp;"C"&amp;BA$1,FALSE)</f>
        <v>#REF!</v>
      </c>
      <c r="BB74" s="319" t="e" cm="1">
        <f t="array" aca="1" ref="BB74" ca="1">INDIRECT("'"&amp;$A$1&amp;"_DATA'!R"&amp;$A74&amp;"C"&amp;BB$1,FALSE)</f>
        <v>#REF!</v>
      </c>
      <c r="BC74" s="306" t="e" cm="1">
        <f t="array" aca="1" ref="BC74" ca="1">INDIRECT("'"&amp;$A$1&amp;"_DATA'!R"&amp;$A74&amp;"C"&amp;BC$1,FALSE)</f>
        <v>#REF!</v>
      </c>
      <c r="BD74" s="262" t="e">
        <f t="shared" ca="1" si="54"/>
        <v>#REF!</v>
      </c>
      <c r="BE74" s="306" t="e" cm="1">
        <f t="array" aca="1" ref="BE74" ca="1">INDIRECT("'"&amp;$A$1&amp;"_DATA'!R"&amp;$A74&amp;"C"&amp;BE$1,FALSE)</f>
        <v>#REF!</v>
      </c>
      <c r="BF74" s="263" t="e" cm="1">
        <f t="array" aca="1" ref="BF74" ca="1">INDIRECT("'"&amp;$A$1&amp;"_DATA'!R"&amp;$A74&amp;"C"&amp;BF$1,FALSE)</f>
        <v>#REF!</v>
      </c>
      <c r="BG74" s="302" t="e" cm="1">
        <f t="array" aca="1" ref="BG74" ca="1">INDIRECT("'"&amp;$A$1&amp;"_DATA'!R"&amp;$A74&amp;"C"&amp;BG$1,FALSE)</f>
        <v>#REF!</v>
      </c>
      <c r="BH74" s="260" t="e" cm="1">
        <f t="array" aca="1" ref="BH74" ca="1">INDIRECT("'"&amp;$A$1&amp;"_DATA'!R"&amp;$A74&amp;"C"&amp;BH$1,FALSE)</f>
        <v>#REF!</v>
      </c>
      <c r="BI74" s="319" t="e" cm="1">
        <f t="array" aca="1" ref="BI74" ca="1">INDIRECT("'"&amp;$A$1&amp;"_DATA'!R"&amp;$A74&amp;"C"&amp;BI$1,FALSE)</f>
        <v>#REF!</v>
      </c>
      <c r="BJ74" s="306" t="e" cm="1">
        <f t="array" aca="1" ref="BJ74" ca="1">INDIRECT("'"&amp;$A$1&amp;"_DATA'!R"&amp;$A74&amp;"C"&amp;BJ$1,FALSE)</f>
        <v>#REF!</v>
      </c>
      <c r="BK74" s="262" t="e">
        <f t="shared" ca="1" si="55"/>
        <v>#REF!</v>
      </c>
      <c r="BL74" s="306" t="e" cm="1">
        <f t="array" aca="1" ref="BL74" ca="1">INDIRECT("'"&amp;$A$1&amp;"_DATA'!R"&amp;$A74&amp;"C"&amp;BL$1,FALSE)</f>
        <v>#REF!</v>
      </c>
      <c r="BM74" s="263" t="e" cm="1">
        <f t="array" aca="1" ref="BM74" ca="1">INDIRECT("'"&amp;$A$1&amp;"_DATA'!R"&amp;$A74&amp;"C"&amp;BM$1,FALSE)</f>
        <v>#REF!</v>
      </c>
      <c r="BN74" s="302" t="e" cm="1">
        <f t="array" aca="1" ref="BN74" ca="1">INDIRECT("'"&amp;$A$1&amp;"_DATA'!R"&amp;$A74&amp;"C"&amp;BN$1,FALSE)</f>
        <v>#REF!</v>
      </c>
      <c r="BO74" s="260" t="e" cm="1">
        <f t="array" aca="1" ref="BO74" ca="1">INDIRECT("'"&amp;$A$1&amp;"_DATA'!R"&amp;$A74&amp;"C"&amp;BO$1,FALSE)</f>
        <v>#REF!</v>
      </c>
      <c r="BP74" s="319" t="e" cm="1">
        <f t="array" aca="1" ref="BP74" ca="1">INDIRECT("'"&amp;$A$1&amp;"_DATA'!R"&amp;$A74&amp;"C"&amp;BP$1,FALSE)</f>
        <v>#REF!</v>
      </c>
      <c r="BQ74" s="306" t="e" cm="1">
        <f t="array" aca="1" ref="BQ74" ca="1">INDIRECT("'"&amp;$A$1&amp;"_DATA'!R"&amp;$A74&amp;"C"&amp;BQ$1,FALSE)</f>
        <v>#REF!</v>
      </c>
      <c r="BR74" s="262" t="e">
        <f t="shared" ca="1" si="56"/>
        <v>#REF!</v>
      </c>
      <c r="BS74" s="306" t="e" cm="1">
        <f t="array" aca="1" ref="BS74" ca="1">INDIRECT("'"&amp;$A$1&amp;"_DATA'!R"&amp;$A74&amp;"C"&amp;BS$1,FALSE)</f>
        <v>#REF!</v>
      </c>
      <c r="BT74" s="263"/>
      <c r="BU74" s="321" t="s">
        <v>145</v>
      </c>
      <c r="BV74" s="342" t="e">
        <f ca="1">SUMIF(AZ$26:BT$26,BU73,AZ89:BT89)</f>
        <v>#REF!</v>
      </c>
      <c r="BW74" s="302" t="e" cm="1">
        <f t="array" aca="1" ref="BW74" ca="1">INDIRECT("'"&amp;$A$1&amp;"_DATA'!R"&amp;$A74&amp;"C"&amp;BW$1,FALSE)</f>
        <v>#REF!</v>
      </c>
      <c r="BX74" s="260" t="e" cm="1">
        <f t="array" aca="1" ref="BX74" ca="1">INDIRECT("'"&amp;$A$1&amp;"_DATA'!R"&amp;$A74&amp;"C"&amp;BX$1,FALSE)</f>
        <v>#REF!</v>
      </c>
      <c r="BY74" s="319" t="e" cm="1">
        <f t="array" aca="1" ref="BY74" ca="1">INDIRECT("'"&amp;$A$1&amp;"_DATA'!R"&amp;$A74&amp;"C"&amp;BY$1,FALSE)</f>
        <v>#REF!</v>
      </c>
      <c r="BZ74" s="306" t="e" cm="1">
        <f t="array" aca="1" ref="BZ74" ca="1">INDIRECT("'"&amp;$A$1&amp;"_DATA'!R"&amp;$A74&amp;"C"&amp;BZ$1,FALSE)</f>
        <v>#REF!</v>
      </c>
      <c r="CA74" s="262" t="e">
        <f t="shared" ca="1" si="57"/>
        <v>#REF!</v>
      </c>
      <c r="CB74" s="306" t="e" cm="1">
        <f t="array" aca="1" ref="CB74" ca="1">INDIRECT("'"&amp;$A$1&amp;"_DATA'!R"&amp;$A74&amp;"C"&amp;CB$1,FALSE)</f>
        <v>#REF!</v>
      </c>
      <c r="CC74" s="263" t="e" cm="1">
        <f t="array" aca="1" ref="CC74" ca="1">INDIRECT("'"&amp;$A$1&amp;"_DATA'!R"&amp;$A74&amp;"C"&amp;CC$1,FALSE)</f>
        <v>#REF!</v>
      </c>
      <c r="CD74" s="302" t="e" cm="1">
        <f t="array" aca="1" ref="CD74" ca="1">INDIRECT("'"&amp;$A$1&amp;"_DATA'!R"&amp;$A74&amp;"C"&amp;CD$1,FALSE)</f>
        <v>#REF!</v>
      </c>
      <c r="CE74" s="260" t="e" cm="1">
        <f t="array" aca="1" ref="CE74" ca="1">INDIRECT("'"&amp;$A$1&amp;"_DATA'!R"&amp;$A74&amp;"C"&amp;CE$1,FALSE)</f>
        <v>#REF!</v>
      </c>
      <c r="CF74" s="319" t="e" cm="1">
        <f t="array" aca="1" ref="CF74" ca="1">INDIRECT("'"&amp;$A$1&amp;"_DATA'!R"&amp;$A74&amp;"C"&amp;CF$1,FALSE)</f>
        <v>#REF!</v>
      </c>
      <c r="CG74" s="306" t="e" cm="1">
        <f t="array" aca="1" ref="CG74" ca="1">INDIRECT("'"&amp;$A$1&amp;"_DATA'!R"&amp;$A74&amp;"C"&amp;CG$1,FALSE)</f>
        <v>#REF!</v>
      </c>
      <c r="CH74" s="262" t="e">
        <f t="shared" ca="1" si="58"/>
        <v>#REF!</v>
      </c>
      <c r="CI74" s="306" t="e" cm="1">
        <f t="array" aca="1" ref="CI74" ca="1">INDIRECT("'"&amp;$A$1&amp;"_DATA'!R"&amp;$A74&amp;"C"&amp;CI$1,FALSE)</f>
        <v>#REF!</v>
      </c>
      <c r="CJ74" s="263" t="e" cm="1">
        <f t="array" aca="1" ref="CJ74" ca="1">INDIRECT("'"&amp;$A$1&amp;"_DATA'!R"&amp;$A74&amp;"C"&amp;CJ$1,FALSE)</f>
        <v>#REF!</v>
      </c>
      <c r="CK74" s="302" t="e" cm="1">
        <f t="array" aca="1" ref="CK74" ca="1">INDIRECT("'"&amp;$A$1&amp;"_DATA'!R"&amp;$A74&amp;"C"&amp;CK$1,FALSE)</f>
        <v>#REF!</v>
      </c>
      <c r="CL74" s="260" t="e" cm="1">
        <f t="array" aca="1" ref="CL74" ca="1">INDIRECT("'"&amp;$A$1&amp;"_DATA'!R"&amp;$A74&amp;"C"&amp;CL$1,FALSE)</f>
        <v>#REF!</v>
      </c>
      <c r="CM74" s="319" t="e" cm="1">
        <f t="array" aca="1" ref="CM74" ca="1">INDIRECT("'"&amp;$A$1&amp;"_DATA'!R"&amp;$A74&amp;"C"&amp;CM$1,FALSE)</f>
        <v>#REF!</v>
      </c>
      <c r="CN74" s="306" t="e" cm="1">
        <f t="array" aca="1" ref="CN74" ca="1">INDIRECT("'"&amp;$A$1&amp;"_DATA'!R"&amp;$A74&amp;"C"&amp;CN$1,FALSE)</f>
        <v>#REF!</v>
      </c>
      <c r="CO74" s="262" t="e">
        <f t="shared" ca="1" si="59"/>
        <v>#REF!</v>
      </c>
      <c r="CP74" s="306" t="e" cm="1">
        <f t="array" aca="1" ref="CP74" ca="1">INDIRECT("'"&amp;$A$1&amp;"_DATA'!R"&amp;$A74&amp;"C"&amp;CP$1,FALSE)</f>
        <v>#REF!</v>
      </c>
      <c r="CQ74" s="263"/>
      <c r="CR74" s="321" t="s">
        <v>145</v>
      </c>
      <c r="CS74" s="342" t="e">
        <f ca="1">SUMIF(BW$26:CQ$26,CR73,BW89:CQ89)</f>
        <v>#REF!</v>
      </c>
      <c r="CT74" s="337" t="s">
        <v>145</v>
      </c>
      <c r="CU74" s="342" t="e">
        <f ca="1">BV74+CS74</f>
        <v>#REF!</v>
      </c>
      <c r="CV74" s="321" t="s">
        <v>145</v>
      </c>
      <c r="CW74" s="342" t="e">
        <f ca="1">AY74+CU74</f>
        <v>#REF!</v>
      </c>
      <c r="CX74" s="240"/>
    </row>
    <row r="75" spans="1:102" ht="16.5" x14ac:dyDescent="0.15">
      <c r="A75" s="433">
        <v>55</v>
      </c>
      <c r="B75" s="2001"/>
      <c r="C75" s="259" t="s">
        <v>40</v>
      </c>
      <c r="D75" s="302" t="e" cm="1">
        <f t="array" aca="1" ref="D75" ca="1">INDIRECT("'"&amp;$A$1&amp;"_DATA'!R"&amp;$A75&amp;"C"&amp;D$1,FALSE)</f>
        <v>#REF!</v>
      </c>
      <c r="E75" s="260" t="e" cm="1">
        <f t="array" aca="1" ref="E75" ca="1">INDIRECT("'"&amp;$A$1&amp;"_DATA'!R"&amp;$A75&amp;"C"&amp;E$1,FALSE)</f>
        <v>#REF!</v>
      </c>
      <c r="F75" s="319" t="e" cm="1">
        <f t="array" aca="1" ref="F75" ca="1">INDIRECT("'"&amp;$A$1&amp;"_DATA'!R"&amp;$A75&amp;"C"&amp;F$1,FALSE)</f>
        <v>#REF!</v>
      </c>
      <c r="G75" s="306" t="e" cm="1">
        <f t="array" aca="1" ref="G75" ca="1">INDIRECT("'"&amp;$A$1&amp;"_DATA'!R"&amp;$A75&amp;"C"&amp;G$1,FALSE)</f>
        <v>#REF!</v>
      </c>
      <c r="H75" s="262" t="e">
        <f t="shared" ca="1" si="48"/>
        <v>#REF!</v>
      </c>
      <c r="I75" s="306" t="e" cm="1">
        <f t="array" aca="1" ref="I75" ca="1">INDIRECT("'"&amp;$A$1&amp;"_DATA'!R"&amp;$A75&amp;"C"&amp;I$1,FALSE)</f>
        <v>#REF!</v>
      </c>
      <c r="J75" s="263" t="e" cm="1">
        <f t="array" aca="1" ref="J75" ca="1">INDIRECT("'"&amp;$A$1&amp;"_DATA'!R"&amp;$A75&amp;"C"&amp;J$1,FALSE)</f>
        <v>#REF!</v>
      </c>
      <c r="K75" s="302" t="e" cm="1">
        <f t="array" aca="1" ref="K75" ca="1">INDIRECT("'"&amp;$A$1&amp;"_DATA'!R"&amp;$A75&amp;"C"&amp;K$1,FALSE)</f>
        <v>#REF!</v>
      </c>
      <c r="L75" s="260" t="e" cm="1">
        <f t="array" aca="1" ref="L75" ca="1">INDIRECT("'"&amp;$A$1&amp;"_DATA'!R"&amp;$A75&amp;"C"&amp;L$1,FALSE)</f>
        <v>#REF!</v>
      </c>
      <c r="M75" s="319" t="e" cm="1">
        <f t="array" aca="1" ref="M75" ca="1">INDIRECT("'"&amp;$A$1&amp;"_DATA'!R"&amp;$A75&amp;"C"&amp;M$1,FALSE)</f>
        <v>#REF!</v>
      </c>
      <c r="N75" s="306" t="e" cm="1">
        <f t="array" aca="1" ref="N75" ca="1">INDIRECT("'"&amp;$A$1&amp;"_DATA'!R"&amp;$A75&amp;"C"&amp;N$1,FALSE)</f>
        <v>#REF!</v>
      </c>
      <c r="O75" s="262" t="e">
        <f t="shared" ca="1" si="49"/>
        <v>#REF!</v>
      </c>
      <c r="P75" s="306" t="e" cm="1">
        <f t="array" aca="1" ref="P75" ca="1">INDIRECT("'"&amp;$A$1&amp;"_DATA'!R"&amp;$A75&amp;"C"&amp;P$1,FALSE)</f>
        <v>#REF!</v>
      </c>
      <c r="Q75" s="263" t="e" cm="1">
        <f t="array" aca="1" ref="Q75" ca="1">INDIRECT("'"&amp;$A$1&amp;"_DATA'!R"&amp;$A75&amp;"C"&amp;Q$1,FALSE)</f>
        <v>#REF!</v>
      </c>
      <c r="R75" s="302" t="e" cm="1">
        <f t="array" aca="1" ref="R75" ca="1">INDIRECT("'"&amp;$A$1&amp;"_DATA'!R"&amp;$A75&amp;"C"&amp;R$1,FALSE)</f>
        <v>#REF!</v>
      </c>
      <c r="S75" s="260" t="e" cm="1">
        <f t="array" aca="1" ref="S75" ca="1">INDIRECT("'"&amp;$A$1&amp;"_DATA'!R"&amp;$A75&amp;"C"&amp;S$1,FALSE)</f>
        <v>#REF!</v>
      </c>
      <c r="T75" s="319" t="e" cm="1">
        <f t="array" aca="1" ref="T75" ca="1">INDIRECT("'"&amp;$A$1&amp;"_DATA'!R"&amp;$A75&amp;"C"&amp;T$1,FALSE)</f>
        <v>#REF!</v>
      </c>
      <c r="U75" s="306" t="e" cm="1">
        <f t="array" aca="1" ref="U75" ca="1">INDIRECT("'"&amp;$A$1&amp;"_DATA'!R"&amp;$A75&amp;"C"&amp;U$1,FALSE)</f>
        <v>#REF!</v>
      </c>
      <c r="V75" s="262" t="e">
        <f t="shared" ca="1" si="50"/>
        <v>#REF!</v>
      </c>
      <c r="W75" s="306" t="e" cm="1">
        <f t="array" aca="1" ref="W75" ca="1">INDIRECT("'"&amp;$A$1&amp;"_DATA'!R"&amp;$A75&amp;"C"&amp;W$1,FALSE)</f>
        <v>#REF!</v>
      </c>
      <c r="X75" s="263"/>
      <c r="Y75" s="322" t="s">
        <v>146</v>
      </c>
      <c r="Z75" s="343" t="e">
        <f ca="1">SUMIF(D$26:X$26,Y73,D90:X90)</f>
        <v>#REF!</v>
      </c>
      <c r="AA75" s="324" t="e" cm="1">
        <f t="array" aca="1" ref="AA75" ca="1">INDIRECT("'"&amp;$A$1&amp;"_DATA'!R"&amp;$A75&amp;"C"&amp;AA$1,FALSE)</f>
        <v>#REF!</v>
      </c>
      <c r="AB75" s="260" t="e" cm="1">
        <f t="array" aca="1" ref="AB75" ca="1">INDIRECT("'"&amp;$A$1&amp;"_DATA'!R"&amp;$A75&amp;"C"&amp;AB$1,FALSE)</f>
        <v>#REF!</v>
      </c>
      <c r="AC75" s="319" t="e" cm="1">
        <f t="array" aca="1" ref="AC75" ca="1">INDIRECT("'"&amp;$A$1&amp;"_DATA'!R"&amp;$A75&amp;"C"&amp;AC$1,FALSE)</f>
        <v>#REF!</v>
      </c>
      <c r="AD75" s="306" t="e" cm="1">
        <f t="array" aca="1" ref="AD75" ca="1">INDIRECT("'"&amp;$A$1&amp;"_DATA'!R"&amp;$A75&amp;"C"&amp;AD$1,FALSE)</f>
        <v>#REF!</v>
      </c>
      <c r="AE75" s="262" t="e">
        <f t="shared" ca="1" si="51"/>
        <v>#REF!</v>
      </c>
      <c r="AF75" s="306" t="e" cm="1">
        <f t="array" aca="1" ref="AF75" ca="1">INDIRECT("'"&amp;$A$1&amp;"_DATA'!R"&amp;$A75&amp;"C"&amp;AF$1,FALSE)</f>
        <v>#REF!</v>
      </c>
      <c r="AG75" s="263" t="e" cm="1">
        <f t="array" aca="1" ref="AG75" ca="1">INDIRECT("'"&amp;$A$1&amp;"_DATA'!R"&amp;$A75&amp;"C"&amp;AG$1,FALSE)</f>
        <v>#REF!</v>
      </c>
      <c r="AH75" s="302" t="e" cm="1">
        <f t="array" aca="1" ref="AH75" ca="1">INDIRECT("'"&amp;$A$1&amp;"_DATA'!R"&amp;$A75&amp;"C"&amp;AH$1,FALSE)</f>
        <v>#REF!</v>
      </c>
      <c r="AI75" s="260" t="e" cm="1">
        <f t="array" aca="1" ref="AI75" ca="1">INDIRECT("'"&amp;$A$1&amp;"_DATA'!R"&amp;$A75&amp;"C"&amp;AI$1,FALSE)</f>
        <v>#REF!</v>
      </c>
      <c r="AJ75" s="319" t="e" cm="1">
        <f t="array" aca="1" ref="AJ75" ca="1">INDIRECT("'"&amp;$A$1&amp;"_DATA'!R"&amp;$A75&amp;"C"&amp;AJ$1,FALSE)</f>
        <v>#REF!</v>
      </c>
      <c r="AK75" s="306" t="e" cm="1">
        <f t="array" aca="1" ref="AK75" ca="1">INDIRECT("'"&amp;$A$1&amp;"_DATA'!R"&amp;$A75&amp;"C"&amp;AK$1,FALSE)</f>
        <v>#REF!</v>
      </c>
      <c r="AL75" s="262" t="e">
        <f t="shared" ca="1" si="52"/>
        <v>#REF!</v>
      </c>
      <c r="AM75" s="306" t="e" cm="1">
        <f t="array" aca="1" ref="AM75" ca="1">INDIRECT("'"&amp;$A$1&amp;"_DATA'!R"&amp;$A75&amp;"C"&amp;AM$1,FALSE)</f>
        <v>#REF!</v>
      </c>
      <c r="AN75" s="263" t="e" cm="1">
        <f t="array" aca="1" ref="AN75" ca="1">INDIRECT("'"&amp;$A$1&amp;"_DATA'!R"&amp;$A75&amp;"C"&amp;AN$1,FALSE)</f>
        <v>#REF!</v>
      </c>
      <c r="AO75" s="302" t="e" cm="1">
        <f t="array" aca="1" ref="AO75" ca="1">INDIRECT("'"&amp;$A$1&amp;"_DATA'!R"&amp;$A75&amp;"C"&amp;AO$1,FALSE)</f>
        <v>#REF!</v>
      </c>
      <c r="AP75" s="260" t="e" cm="1">
        <f t="array" aca="1" ref="AP75" ca="1">INDIRECT("'"&amp;$A$1&amp;"_DATA'!R"&amp;$A75&amp;"C"&amp;AP$1,FALSE)</f>
        <v>#REF!</v>
      </c>
      <c r="AQ75" s="319" t="e" cm="1">
        <f t="array" aca="1" ref="AQ75" ca="1">INDIRECT("'"&amp;$A$1&amp;"_DATA'!R"&amp;$A75&amp;"C"&amp;AQ$1,FALSE)</f>
        <v>#REF!</v>
      </c>
      <c r="AR75" s="306" t="e" cm="1">
        <f t="array" aca="1" ref="AR75" ca="1">INDIRECT("'"&amp;$A$1&amp;"_DATA'!R"&amp;$A75&amp;"C"&amp;AR$1,FALSE)</f>
        <v>#REF!</v>
      </c>
      <c r="AS75" s="262" t="e">
        <f t="shared" ca="1" si="53"/>
        <v>#REF!</v>
      </c>
      <c r="AT75" s="306" t="e" cm="1">
        <f t="array" aca="1" ref="AT75" ca="1">INDIRECT("'"&amp;$A$1&amp;"_DATA'!R"&amp;$A75&amp;"C"&amp;AT$1,FALSE)</f>
        <v>#REF!</v>
      </c>
      <c r="AU75" s="263"/>
      <c r="AV75" s="322" t="s">
        <v>146</v>
      </c>
      <c r="AW75" s="343" t="e">
        <f ca="1">SUMIF(AA$26:AU$26,AV73,AA90:AU90)</f>
        <v>#REF!</v>
      </c>
      <c r="AX75" s="338" t="s">
        <v>146</v>
      </c>
      <c r="AY75" s="343" t="e">
        <f ca="1">Z75+AW75</f>
        <v>#REF!</v>
      </c>
      <c r="AZ75" s="302" t="e" cm="1">
        <f t="array" aca="1" ref="AZ75" ca="1">INDIRECT("'"&amp;$A$1&amp;"_DATA'!R"&amp;$A75&amp;"C"&amp;AZ$1,FALSE)</f>
        <v>#REF!</v>
      </c>
      <c r="BA75" s="260" t="e" cm="1">
        <f t="array" aca="1" ref="BA75" ca="1">INDIRECT("'"&amp;$A$1&amp;"_DATA'!R"&amp;$A75&amp;"C"&amp;BA$1,FALSE)</f>
        <v>#REF!</v>
      </c>
      <c r="BB75" s="319" t="e" cm="1">
        <f t="array" aca="1" ref="BB75" ca="1">INDIRECT("'"&amp;$A$1&amp;"_DATA'!R"&amp;$A75&amp;"C"&amp;BB$1,FALSE)</f>
        <v>#REF!</v>
      </c>
      <c r="BC75" s="306" t="e" cm="1">
        <f t="array" aca="1" ref="BC75" ca="1">INDIRECT("'"&amp;$A$1&amp;"_DATA'!R"&amp;$A75&amp;"C"&amp;BC$1,FALSE)</f>
        <v>#REF!</v>
      </c>
      <c r="BD75" s="262" t="e">
        <f t="shared" ca="1" si="54"/>
        <v>#REF!</v>
      </c>
      <c r="BE75" s="306" t="e" cm="1">
        <f t="array" aca="1" ref="BE75" ca="1">INDIRECT("'"&amp;$A$1&amp;"_DATA'!R"&amp;$A75&amp;"C"&amp;BE$1,FALSE)</f>
        <v>#REF!</v>
      </c>
      <c r="BF75" s="263" t="e" cm="1">
        <f t="array" aca="1" ref="BF75" ca="1">INDIRECT("'"&amp;$A$1&amp;"_DATA'!R"&amp;$A75&amp;"C"&amp;BF$1,FALSE)</f>
        <v>#REF!</v>
      </c>
      <c r="BG75" s="302" t="e" cm="1">
        <f t="array" aca="1" ref="BG75" ca="1">INDIRECT("'"&amp;$A$1&amp;"_DATA'!R"&amp;$A75&amp;"C"&amp;BG$1,FALSE)</f>
        <v>#REF!</v>
      </c>
      <c r="BH75" s="260" t="e" cm="1">
        <f t="array" aca="1" ref="BH75" ca="1">INDIRECT("'"&amp;$A$1&amp;"_DATA'!R"&amp;$A75&amp;"C"&amp;BH$1,FALSE)</f>
        <v>#REF!</v>
      </c>
      <c r="BI75" s="319" t="e" cm="1">
        <f t="array" aca="1" ref="BI75" ca="1">INDIRECT("'"&amp;$A$1&amp;"_DATA'!R"&amp;$A75&amp;"C"&amp;BI$1,FALSE)</f>
        <v>#REF!</v>
      </c>
      <c r="BJ75" s="306" t="e" cm="1">
        <f t="array" aca="1" ref="BJ75" ca="1">INDIRECT("'"&amp;$A$1&amp;"_DATA'!R"&amp;$A75&amp;"C"&amp;BJ$1,FALSE)</f>
        <v>#REF!</v>
      </c>
      <c r="BK75" s="262" t="e">
        <f t="shared" ca="1" si="55"/>
        <v>#REF!</v>
      </c>
      <c r="BL75" s="306" t="e" cm="1">
        <f t="array" aca="1" ref="BL75" ca="1">INDIRECT("'"&amp;$A$1&amp;"_DATA'!R"&amp;$A75&amp;"C"&amp;BL$1,FALSE)</f>
        <v>#REF!</v>
      </c>
      <c r="BM75" s="263" t="e" cm="1">
        <f t="array" aca="1" ref="BM75" ca="1">INDIRECT("'"&amp;$A$1&amp;"_DATA'!R"&amp;$A75&amp;"C"&amp;BM$1,FALSE)</f>
        <v>#REF!</v>
      </c>
      <c r="BN75" s="302" t="e" cm="1">
        <f t="array" aca="1" ref="BN75" ca="1">INDIRECT("'"&amp;$A$1&amp;"_DATA'!R"&amp;$A75&amp;"C"&amp;BN$1,FALSE)</f>
        <v>#REF!</v>
      </c>
      <c r="BO75" s="260" t="e" cm="1">
        <f t="array" aca="1" ref="BO75" ca="1">INDIRECT("'"&amp;$A$1&amp;"_DATA'!R"&amp;$A75&amp;"C"&amp;BO$1,FALSE)</f>
        <v>#REF!</v>
      </c>
      <c r="BP75" s="319" t="e" cm="1">
        <f t="array" aca="1" ref="BP75" ca="1">INDIRECT("'"&amp;$A$1&amp;"_DATA'!R"&amp;$A75&amp;"C"&amp;BP$1,FALSE)</f>
        <v>#REF!</v>
      </c>
      <c r="BQ75" s="306" t="e" cm="1">
        <f t="array" aca="1" ref="BQ75" ca="1">INDIRECT("'"&amp;$A$1&amp;"_DATA'!R"&amp;$A75&amp;"C"&amp;BQ$1,FALSE)</f>
        <v>#REF!</v>
      </c>
      <c r="BR75" s="262" t="e">
        <f t="shared" ca="1" si="56"/>
        <v>#REF!</v>
      </c>
      <c r="BS75" s="306" t="e" cm="1">
        <f t="array" aca="1" ref="BS75" ca="1">INDIRECT("'"&amp;$A$1&amp;"_DATA'!R"&amp;$A75&amp;"C"&amp;BS$1,FALSE)</f>
        <v>#REF!</v>
      </c>
      <c r="BT75" s="263"/>
      <c r="BU75" s="322" t="s">
        <v>146</v>
      </c>
      <c r="BV75" s="343" t="e">
        <f ca="1">SUMIF(AZ$26:BT$26,BU73,AZ90:BT90)</f>
        <v>#REF!</v>
      </c>
      <c r="BW75" s="302" t="e" cm="1">
        <f t="array" aca="1" ref="BW75" ca="1">INDIRECT("'"&amp;$A$1&amp;"_DATA'!R"&amp;$A75&amp;"C"&amp;BW$1,FALSE)</f>
        <v>#REF!</v>
      </c>
      <c r="BX75" s="260" t="e" cm="1">
        <f t="array" aca="1" ref="BX75" ca="1">INDIRECT("'"&amp;$A$1&amp;"_DATA'!R"&amp;$A75&amp;"C"&amp;BX$1,FALSE)</f>
        <v>#REF!</v>
      </c>
      <c r="BY75" s="319" t="e" cm="1">
        <f t="array" aca="1" ref="BY75" ca="1">INDIRECT("'"&amp;$A$1&amp;"_DATA'!R"&amp;$A75&amp;"C"&amp;BY$1,FALSE)</f>
        <v>#REF!</v>
      </c>
      <c r="BZ75" s="306" t="e" cm="1">
        <f t="array" aca="1" ref="BZ75" ca="1">INDIRECT("'"&amp;$A$1&amp;"_DATA'!R"&amp;$A75&amp;"C"&amp;BZ$1,FALSE)</f>
        <v>#REF!</v>
      </c>
      <c r="CA75" s="262" t="e">
        <f t="shared" ca="1" si="57"/>
        <v>#REF!</v>
      </c>
      <c r="CB75" s="306" t="e" cm="1">
        <f t="array" aca="1" ref="CB75" ca="1">INDIRECT("'"&amp;$A$1&amp;"_DATA'!R"&amp;$A75&amp;"C"&amp;CB$1,FALSE)</f>
        <v>#REF!</v>
      </c>
      <c r="CC75" s="263" t="e" cm="1">
        <f t="array" aca="1" ref="CC75" ca="1">INDIRECT("'"&amp;$A$1&amp;"_DATA'!R"&amp;$A75&amp;"C"&amp;CC$1,FALSE)</f>
        <v>#REF!</v>
      </c>
      <c r="CD75" s="302" t="e" cm="1">
        <f t="array" aca="1" ref="CD75" ca="1">INDIRECT("'"&amp;$A$1&amp;"_DATA'!R"&amp;$A75&amp;"C"&amp;CD$1,FALSE)</f>
        <v>#REF!</v>
      </c>
      <c r="CE75" s="260" t="e" cm="1">
        <f t="array" aca="1" ref="CE75" ca="1">INDIRECT("'"&amp;$A$1&amp;"_DATA'!R"&amp;$A75&amp;"C"&amp;CE$1,FALSE)</f>
        <v>#REF!</v>
      </c>
      <c r="CF75" s="319" t="e" cm="1">
        <f t="array" aca="1" ref="CF75" ca="1">INDIRECT("'"&amp;$A$1&amp;"_DATA'!R"&amp;$A75&amp;"C"&amp;CF$1,FALSE)</f>
        <v>#REF!</v>
      </c>
      <c r="CG75" s="306" t="e" cm="1">
        <f t="array" aca="1" ref="CG75" ca="1">INDIRECT("'"&amp;$A$1&amp;"_DATA'!R"&amp;$A75&amp;"C"&amp;CG$1,FALSE)</f>
        <v>#REF!</v>
      </c>
      <c r="CH75" s="262" t="e">
        <f t="shared" ca="1" si="58"/>
        <v>#REF!</v>
      </c>
      <c r="CI75" s="306" t="e" cm="1">
        <f t="array" aca="1" ref="CI75" ca="1">INDIRECT("'"&amp;$A$1&amp;"_DATA'!R"&amp;$A75&amp;"C"&amp;CI$1,FALSE)</f>
        <v>#REF!</v>
      </c>
      <c r="CJ75" s="263" t="e" cm="1">
        <f t="array" aca="1" ref="CJ75" ca="1">INDIRECT("'"&amp;$A$1&amp;"_DATA'!R"&amp;$A75&amp;"C"&amp;CJ$1,FALSE)</f>
        <v>#REF!</v>
      </c>
      <c r="CK75" s="302" t="e" cm="1">
        <f t="array" aca="1" ref="CK75" ca="1">INDIRECT("'"&amp;$A$1&amp;"_DATA'!R"&amp;$A75&amp;"C"&amp;CK$1,FALSE)</f>
        <v>#REF!</v>
      </c>
      <c r="CL75" s="260" t="e" cm="1">
        <f t="array" aca="1" ref="CL75" ca="1">INDIRECT("'"&amp;$A$1&amp;"_DATA'!R"&amp;$A75&amp;"C"&amp;CL$1,FALSE)</f>
        <v>#REF!</v>
      </c>
      <c r="CM75" s="319" t="e" cm="1">
        <f t="array" aca="1" ref="CM75" ca="1">INDIRECT("'"&amp;$A$1&amp;"_DATA'!R"&amp;$A75&amp;"C"&amp;CM$1,FALSE)</f>
        <v>#REF!</v>
      </c>
      <c r="CN75" s="306" t="e" cm="1">
        <f t="array" aca="1" ref="CN75" ca="1">INDIRECT("'"&amp;$A$1&amp;"_DATA'!R"&amp;$A75&amp;"C"&amp;CN$1,FALSE)</f>
        <v>#REF!</v>
      </c>
      <c r="CO75" s="262" t="e">
        <f t="shared" ca="1" si="59"/>
        <v>#REF!</v>
      </c>
      <c r="CP75" s="306" t="e" cm="1">
        <f t="array" aca="1" ref="CP75" ca="1">INDIRECT("'"&amp;$A$1&amp;"_DATA'!R"&amp;$A75&amp;"C"&amp;CP$1,FALSE)</f>
        <v>#REF!</v>
      </c>
      <c r="CQ75" s="263"/>
      <c r="CR75" s="322" t="s">
        <v>146</v>
      </c>
      <c r="CS75" s="343" t="e">
        <f ca="1">SUMIF(BW$26:CQ$26,CR73,BW90:CQ90)</f>
        <v>#REF!</v>
      </c>
      <c r="CT75" s="338" t="s">
        <v>146</v>
      </c>
      <c r="CU75" s="343" t="e">
        <f ca="1">BV75+CS75</f>
        <v>#REF!</v>
      </c>
      <c r="CV75" s="322" t="s">
        <v>146</v>
      </c>
      <c r="CW75" s="343" t="e">
        <f ca="1">AY75+CU75</f>
        <v>#REF!</v>
      </c>
      <c r="CX75" s="240"/>
    </row>
    <row r="76" spans="1:102" ht="16.5" x14ac:dyDescent="0.15">
      <c r="A76" s="433">
        <v>56</v>
      </c>
      <c r="B76" s="2001"/>
      <c r="C76" s="259" t="s">
        <v>41</v>
      </c>
      <c r="D76" s="302" t="e" cm="1">
        <f t="array" aca="1" ref="D76" ca="1">INDIRECT("'"&amp;$A$1&amp;"_DATA'!R"&amp;$A76&amp;"C"&amp;D$1,FALSE)</f>
        <v>#REF!</v>
      </c>
      <c r="E76" s="260" t="e" cm="1">
        <f t="array" aca="1" ref="E76" ca="1">INDIRECT("'"&amp;$A$1&amp;"_DATA'!R"&amp;$A76&amp;"C"&amp;E$1,FALSE)</f>
        <v>#REF!</v>
      </c>
      <c r="F76" s="319" t="e" cm="1">
        <f t="array" aca="1" ref="F76" ca="1">INDIRECT("'"&amp;$A$1&amp;"_DATA'!R"&amp;$A76&amp;"C"&amp;F$1,FALSE)</f>
        <v>#REF!</v>
      </c>
      <c r="G76" s="306" t="e" cm="1">
        <f t="array" aca="1" ref="G76" ca="1">INDIRECT("'"&amp;$A$1&amp;"_DATA'!R"&amp;$A76&amp;"C"&amp;G$1,FALSE)</f>
        <v>#REF!</v>
      </c>
      <c r="H76" s="262" t="e">
        <f t="shared" ca="1" si="48"/>
        <v>#REF!</v>
      </c>
      <c r="I76" s="306" t="e" cm="1">
        <f t="array" aca="1" ref="I76" ca="1">INDIRECT("'"&amp;$A$1&amp;"_DATA'!R"&amp;$A76&amp;"C"&amp;I$1,FALSE)</f>
        <v>#REF!</v>
      </c>
      <c r="J76" s="263" t="e" cm="1">
        <f t="array" aca="1" ref="J76" ca="1">INDIRECT("'"&amp;$A$1&amp;"_DATA'!R"&amp;$A76&amp;"C"&amp;J$1,FALSE)</f>
        <v>#REF!</v>
      </c>
      <c r="K76" s="302" t="e" cm="1">
        <f t="array" aca="1" ref="K76" ca="1">INDIRECT("'"&amp;$A$1&amp;"_DATA'!R"&amp;$A76&amp;"C"&amp;K$1,FALSE)</f>
        <v>#REF!</v>
      </c>
      <c r="L76" s="260" t="e" cm="1">
        <f t="array" aca="1" ref="L76" ca="1">INDIRECT("'"&amp;$A$1&amp;"_DATA'!R"&amp;$A76&amp;"C"&amp;L$1,FALSE)</f>
        <v>#REF!</v>
      </c>
      <c r="M76" s="319" t="e" cm="1">
        <f t="array" aca="1" ref="M76" ca="1">INDIRECT("'"&amp;$A$1&amp;"_DATA'!R"&amp;$A76&amp;"C"&amp;M$1,FALSE)</f>
        <v>#REF!</v>
      </c>
      <c r="N76" s="306" t="e" cm="1">
        <f t="array" aca="1" ref="N76" ca="1">INDIRECT("'"&amp;$A$1&amp;"_DATA'!R"&amp;$A76&amp;"C"&amp;N$1,FALSE)</f>
        <v>#REF!</v>
      </c>
      <c r="O76" s="262" t="e">
        <f t="shared" ca="1" si="49"/>
        <v>#REF!</v>
      </c>
      <c r="P76" s="306" t="e" cm="1">
        <f t="array" aca="1" ref="P76" ca="1">INDIRECT("'"&amp;$A$1&amp;"_DATA'!R"&amp;$A76&amp;"C"&amp;P$1,FALSE)</f>
        <v>#REF!</v>
      </c>
      <c r="Q76" s="263" t="e" cm="1">
        <f t="array" aca="1" ref="Q76" ca="1">INDIRECT("'"&amp;$A$1&amp;"_DATA'!R"&amp;$A76&amp;"C"&amp;Q$1,FALSE)</f>
        <v>#REF!</v>
      </c>
      <c r="R76" s="302" t="e" cm="1">
        <f t="array" aca="1" ref="R76" ca="1">INDIRECT("'"&amp;$A$1&amp;"_DATA'!R"&amp;$A76&amp;"C"&amp;R$1,FALSE)</f>
        <v>#REF!</v>
      </c>
      <c r="S76" s="260" t="e" cm="1">
        <f t="array" aca="1" ref="S76" ca="1">INDIRECT("'"&amp;$A$1&amp;"_DATA'!R"&amp;$A76&amp;"C"&amp;S$1,FALSE)</f>
        <v>#REF!</v>
      </c>
      <c r="T76" s="319" t="e" cm="1">
        <f t="array" aca="1" ref="T76" ca="1">INDIRECT("'"&amp;$A$1&amp;"_DATA'!R"&amp;$A76&amp;"C"&amp;T$1,FALSE)</f>
        <v>#REF!</v>
      </c>
      <c r="U76" s="306" t="e" cm="1">
        <f t="array" aca="1" ref="U76" ca="1">INDIRECT("'"&amp;$A$1&amp;"_DATA'!R"&amp;$A76&amp;"C"&amp;U$1,FALSE)</f>
        <v>#REF!</v>
      </c>
      <c r="V76" s="262" t="e">
        <f t="shared" ca="1" si="50"/>
        <v>#REF!</v>
      </c>
      <c r="W76" s="306" t="e" cm="1">
        <f t="array" aca="1" ref="W76" ca="1">INDIRECT("'"&amp;$A$1&amp;"_DATA'!R"&amp;$A76&amp;"C"&amp;W$1,FALSE)</f>
        <v>#REF!</v>
      </c>
      <c r="X76" s="263"/>
      <c r="Y76" s="323" t="s">
        <v>143</v>
      </c>
      <c r="Z76" s="710" t="e">
        <f ca="1">ROUNDDOWN(Z75/Z74,4)</f>
        <v>#REF!</v>
      </c>
      <c r="AA76" s="324" t="e" cm="1">
        <f t="array" aca="1" ref="AA76" ca="1">INDIRECT("'"&amp;$A$1&amp;"_DATA'!R"&amp;$A76&amp;"C"&amp;AA$1,FALSE)</f>
        <v>#REF!</v>
      </c>
      <c r="AB76" s="260" t="e" cm="1">
        <f t="array" aca="1" ref="AB76" ca="1">INDIRECT("'"&amp;$A$1&amp;"_DATA'!R"&amp;$A76&amp;"C"&amp;AB$1,FALSE)</f>
        <v>#REF!</v>
      </c>
      <c r="AC76" s="319" t="e" cm="1">
        <f t="array" aca="1" ref="AC76" ca="1">INDIRECT("'"&amp;$A$1&amp;"_DATA'!R"&amp;$A76&amp;"C"&amp;AC$1,FALSE)</f>
        <v>#REF!</v>
      </c>
      <c r="AD76" s="306" t="e" cm="1">
        <f t="array" aca="1" ref="AD76" ca="1">INDIRECT("'"&amp;$A$1&amp;"_DATA'!R"&amp;$A76&amp;"C"&amp;AD$1,FALSE)</f>
        <v>#REF!</v>
      </c>
      <c r="AE76" s="262" t="e">
        <f t="shared" ca="1" si="51"/>
        <v>#REF!</v>
      </c>
      <c r="AF76" s="306" t="e" cm="1">
        <f t="array" aca="1" ref="AF76" ca="1">INDIRECT("'"&amp;$A$1&amp;"_DATA'!R"&amp;$A76&amp;"C"&amp;AF$1,FALSE)</f>
        <v>#REF!</v>
      </c>
      <c r="AG76" s="263" t="e" cm="1">
        <f t="array" aca="1" ref="AG76" ca="1">INDIRECT("'"&amp;$A$1&amp;"_DATA'!R"&amp;$A76&amp;"C"&amp;AG$1,FALSE)</f>
        <v>#REF!</v>
      </c>
      <c r="AH76" s="302" t="e" cm="1">
        <f t="array" aca="1" ref="AH76" ca="1">INDIRECT("'"&amp;$A$1&amp;"_DATA'!R"&amp;$A76&amp;"C"&amp;AH$1,FALSE)</f>
        <v>#REF!</v>
      </c>
      <c r="AI76" s="260" t="e" cm="1">
        <f t="array" aca="1" ref="AI76" ca="1">INDIRECT("'"&amp;$A$1&amp;"_DATA'!R"&amp;$A76&amp;"C"&amp;AI$1,FALSE)</f>
        <v>#REF!</v>
      </c>
      <c r="AJ76" s="319" t="e" cm="1">
        <f t="array" aca="1" ref="AJ76" ca="1">INDIRECT("'"&amp;$A$1&amp;"_DATA'!R"&amp;$A76&amp;"C"&amp;AJ$1,FALSE)</f>
        <v>#REF!</v>
      </c>
      <c r="AK76" s="306" t="e" cm="1">
        <f t="array" aca="1" ref="AK76" ca="1">INDIRECT("'"&amp;$A$1&amp;"_DATA'!R"&amp;$A76&amp;"C"&amp;AK$1,FALSE)</f>
        <v>#REF!</v>
      </c>
      <c r="AL76" s="262" t="e">
        <f t="shared" ca="1" si="52"/>
        <v>#REF!</v>
      </c>
      <c r="AM76" s="306" t="e" cm="1">
        <f t="array" aca="1" ref="AM76" ca="1">INDIRECT("'"&amp;$A$1&amp;"_DATA'!R"&amp;$A76&amp;"C"&amp;AM$1,FALSE)</f>
        <v>#REF!</v>
      </c>
      <c r="AN76" s="263" t="e" cm="1">
        <f t="array" aca="1" ref="AN76" ca="1">INDIRECT("'"&amp;$A$1&amp;"_DATA'!R"&amp;$A76&amp;"C"&amp;AN$1,FALSE)</f>
        <v>#REF!</v>
      </c>
      <c r="AO76" s="302" t="e" cm="1">
        <f t="array" aca="1" ref="AO76" ca="1">INDIRECT("'"&amp;$A$1&amp;"_DATA'!R"&amp;$A76&amp;"C"&amp;AO$1,FALSE)</f>
        <v>#REF!</v>
      </c>
      <c r="AP76" s="260" t="e" cm="1">
        <f t="array" aca="1" ref="AP76" ca="1">INDIRECT("'"&amp;$A$1&amp;"_DATA'!R"&amp;$A76&amp;"C"&amp;AP$1,FALSE)</f>
        <v>#REF!</v>
      </c>
      <c r="AQ76" s="319" t="e" cm="1">
        <f t="array" aca="1" ref="AQ76" ca="1">INDIRECT("'"&amp;$A$1&amp;"_DATA'!R"&amp;$A76&amp;"C"&amp;AQ$1,FALSE)</f>
        <v>#REF!</v>
      </c>
      <c r="AR76" s="306" t="e" cm="1">
        <f t="array" aca="1" ref="AR76" ca="1">INDIRECT("'"&amp;$A$1&amp;"_DATA'!R"&amp;$A76&amp;"C"&amp;AR$1,FALSE)</f>
        <v>#REF!</v>
      </c>
      <c r="AS76" s="262" t="e">
        <f t="shared" ca="1" si="53"/>
        <v>#REF!</v>
      </c>
      <c r="AT76" s="306" t="e" cm="1">
        <f t="array" aca="1" ref="AT76" ca="1">INDIRECT("'"&amp;$A$1&amp;"_DATA'!R"&amp;$A76&amp;"C"&amp;AT$1,FALSE)</f>
        <v>#REF!</v>
      </c>
      <c r="AU76" s="263"/>
      <c r="AV76" s="323" t="s">
        <v>143</v>
      </c>
      <c r="AW76" s="710" t="e">
        <f ca="1">ROUNDDOWN(AW75/AW74,4)</f>
        <v>#REF!</v>
      </c>
      <c r="AX76" s="339" t="s">
        <v>143</v>
      </c>
      <c r="AY76" s="710" t="e">
        <f ca="1">ROUNDDOWN(AY75/AY74,4)</f>
        <v>#REF!</v>
      </c>
      <c r="AZ76" s="302" t="e" cm="1">
        <f t="array" aca="1" ref="AZ76" ca="1">INDIRECT("'"&amp;$A$1&amp;"_DATA'!R"&amp;$A76&amp;"C"&amp;AZ$1,FALSE)</f>
        <v>#REF!</v>
      </c>
      <c r="BA76" s="260" t="e" cm="1">
        <f t="array" aca="1" ref="BA76" ca="1">INDIRECT("'"&amp;$A$1&amp;"_DATA'!R"&amp;$A76&amp;"C"&amp;BA$1,FALSE)</f>
        <v>#REF!</v>
      </c>
      <c r="BB76" s="319" t="e" cm="1">
        <f t="array" aca="1" ref="BB76" ca="1">INDIRECT("'"&amp;$A$1&amp;"_DATA'!R"&amp;$A76&amp;"C"&amp;BB$1,FALSE)</f>
        <v>#REF!</v>
      </c>
      <c r="BC76" s="306" t="e" cm="1">
        <f t="array" aca="1" ref="BC76" ca="1">INDIRECT("'"&amp;$A$1&amp;"_DATA'!R"&amp;$A76&amp;"C"&amp;BC$1,FALSE)</f>
        <v>#REF!</v>
      </c>
      <c r="BD76" s="262" t="e">
        <f t="shared" ca="1" si="54"/>
        <v>#REF!</v>
      </c>
      <c r="BE76" s="306" t="e" cm="1">
        <f t="array" aca="1" ref="BE76" ca="1">INDIRECT("'"&amp;$A$1&amp;"_DATA'!R"&amp;$A76&amp;"C"&amp;BE$1,FALSE)</f>
        <v>#REF!</v>
      </c>
      <c r="BF76" s="263" t="e" cm="1">
        <f t="array" aca="1" ref="BF76" ca="1">INDIRECT("'"&amp;$A$1&amp;"_DATA'!R"&amp;$A76&amp;"C"&amp;BF$1,FALSE)</f>
        <v>#REF!</v>
      </c>
      <c r="BG76" s="302" t="e" cm="1">
        <f t="array" aca="1" ref="BG76" ca="1">INDIRECT("'"&amp;$A$1&amp;"_DATA'!R"&amp;$A76&amp;"C"&amp;BG$1,FALSE)</f>
        <v>#REF!</v>
      </c>
      <c r="BH76" s="260" t="e" cm="1">
        <f t="array" aca="1" ref="BH76" ca="1">INDIRECT("'"&amp;$A$1&amp;"_DATA'!R"&amp;$A76&amp;"C"&amp;BH$1,FALSE)</f>
        <v>#REF!</v>
      </c>
      <c r="BI76" s="319" t="e" cm="1">
        <f t="array" aca="1" ref="BI76" ca="1">INDIRECT("'"&amp;$A$1&amp;"_DATA'!R"&amp;$A76&amp;"C"&amp;BI$1,FALSE)</f>
        <v>#REF!</v>
      </c>
      <c r="BJ76" s="306" t="e" cm="1">
        <f t="array" aca="1" ref="BJ76" ca="1">INDIRECT("'"&amp;$A$1&amp;"_DATA'!R"&amp;$A76&amp;"C"&amp;BJ$1,FALSE)</f>
        <v>#REF!</v>
      </c>
      <c r="BK76" s="262" t="e">
        <f t="shared" ca="1" si="55"/>
        <v>#REF!</v>
      </c>
      <c r="BL76" s="306" t="e" cm="1">
        <f t="array" aca="1" ref="BL76" ca="1">INDIRECT("'"&amp;$A$1&amp;"_DATA'!R"&amp;$A76&amp;"C"&amp;BL$1,FALSE)</f>
        <v>#REF!</v>
      </c>
      <c r="BM76" s="263" t="e" cm="1">
        <f t="array" aca="1" ref="BM76" ca="1">INDIRECT("'"&amp;$A$1&amp;"_DATA'!R"&amp;$A76&amp;"C"&amp;BM$1,FALSE)</f>
        <v>#REF!</v>
      </c>
      <c r="BN76" s="302" t="e" cm="1">
        <f t="array" aca="1" ref="BN76" ca="1">INDIRECT("'"&amp;$A$1&amp;"_DATA'!R"&amp;$A76&amp;"C"&amp;BN$1,FALSE)</f>
        <v>#REF!</v>
      </c>
      <c r="BO76" s="260" t="e" cm="1">
        <f t="array" aca="1" ref="BO76" ca="1">INDIRECT("'"&amp;$A$1&amp;"_DATA'!R"&amp;$A76&amp;"C"&amp;BO$1,FALSE)</f>
        <v>#REF!</v>
      </c>
      <c r="BP76" s="319" t="e" cm="1">
        <f t="array" aca="1" ref="BP76" ca="1">INDIRECT("'"&amp;$A$1&amp;"_DATA'!R"&amp;$A76&amp;"C"&amp;BP$1,FALSE)</f>
        <v>#REF!</v>
      </c>
      <c r="BQ76" s="306" t="e" cm="1">
        <f t="array" aca="1" ref="BQ76" ca="1">INDIRECT("'"&amp;$A$1&amp;"_DATA'!R"&amp;$A76&amp;"C"&amp;BQ$1,FALSE)</f>
        <v>#REF!</v>
      </c>
      <c r="BR76" s="262" t="e">
        <f t="shared" ca="1" si="56"/>
        <v>#REF!</v>
      </c>
      <c r="BS76" s="306" t="e" cm="1">
        <f t="array" aca="1" ref="BS76" ca="1">INDIRECT("'"&amp;$A$1&amp;"_DATA'!R"&amp;$A76&amp;"C"&amp;BS$1,FALSE)</f>
        <v>#REF!</v>
      </c>
      <c r="BT76" s="263"/>
      <c r="BU76" s="323" t="s">
        <v>143</v>
      </c>
      <c r="BV76" s="710" t="e">
        <f ca="1">ROUNDDOWN(BV75/BV74,4)</f>
        <v>#REF!</v>
      </c>
      <c r="BW76" s="302" t="e" cm="1">
        <f t="array" aca="1" ref="BW76" ca="1">INDIRECT("'"&amp;$A$1&amp;"_DATA'!R"&amp;$A76&amp;"C"&amp;BW$1,FALSE)</f>
        <v>#REF!</v>
      </c>
      <c r="BX76" s="260" t="e" cm="1">
        <f t="array" aca="1" ref="BX76" ca="1">INDIRECT("'"&amp;$A$1&amp;"_DATA'!R"&amp;$A76&amp;"C"&amp;BX$1,FALSE)</f>
        <v>#REF!</v>
      </c>
      <c r="BY76" s="319" t="e" cm="1">
        <f t="array" aca="1" ref="BY76" ca="1">INDIRECT("'"&amp;$A$1&amp;"_DATA'!R"&amp;$A76&amp;"C"&amp;BY$1,FALSE)</f>
        <v>#REF!</v>
      </c>
      <c r="BZ76" s="306" t="e" cm="1">
        <f t="array" aca="1" ref="BZ76" ca="1">INDIRECT("'"&amp;$A$1&amp;"_DATA'!R"&amp;$A76&amp;"C"&amp;BZ$1,FALSE)</f>
        <v>#REF!</v>
      </c>
      <c r="CA76" s="262" t="e">
        <f t="shared" ca="1" si="57"/>
        <v>#REF!</v>
      </c>
      <c r="CB76" s="306" t="e" cm="1">
        <f t="array" aca="1" ref="CB76" ca="1">INDIRECT("'"&amp;$A$1&amp;"_DATA'!R"&amp;$A76&amp;"C"&amp;CB$1,FALSE)</f>
        <v>#REF!</v>
      </c>
      <c r="CC76" s="263" t="e" cm="1">
        <f t="array" aca="1" ref="CC76" ca="1">INDIRECT("'"&amp;$A$1&amp;"_DATA'!R"&amp;$A76&amp;"C"&amp;CC$1,FALSE)</f>
        <v>#REF!</v>
      </c>
      <c r="CD76" s="302" t="e" cm="1">
        <f t="array" aca="1" ref="CD76" ca="1">INDIRECT("'"&amp;$A$1&amp;"_DATA'!R"&amp;$A76&amp;"C"&amp;CD$1,FALSE)</f>
        <v>#REF!</v>
      </c>
      <c r="CE76" s="260" t="e" cm="1">
        <f t="array" aca="1" ref="CE76" ca="1">INDIRECT("'"&amp;$A$1&amp;"_DATA'!R"&amp;$A76&amp;"C"&amp;CE$1,FALSE)</f>
        <v>#REF!</v>
      </c>
      <c r="CF76" s="319" t="e" cm="1">
        <f t="array" aca="1" ref="CF76" ca="1">INDIRECT("'"&amp;$A$1&amp;"_DATA'!R"&amp;$A76&amp;"C"&amp;CF$1,FALSE)</f>
        <v>#REF!</v>
      </c>
      <c r="CG76" s="306" t="e" cm="1">
        <f t="array" aca="1" ref="CG76" ca="1">INDIRECT("'"&amp;$A$1&amp;"_DATA'!R"&amp;$A76&amp;"C"&amp;CG$1,FALSE)</f>
        <v>#REF!</v>
      </c>
      <c r="CH76" s="262" t="e">
        <f t="shared" ca="1" si="58"/>
        <v>#REF!</v>
      </c>
      <c r="CI76" s="306" t="e" cm="1">
        <f t="array" aca="1" ref="CI76" ca="1">INDIRECT("'"&amp;$A$1&amp;"_DATA'!R"&amp;$A76&amp;"C"&amp;CI$1,FALSE)</f>
        <v>#REF!</v>
      </c>
      <c r="CJ76" s="263" t="e" cm="1">
        <f t="array" aca="1" ref="CJ76" ca="1">INDIRECT("'"&amp;$A$1&amp;"_DATA'!R"&amp;$A76&amp;"C"&amp;CJ$1,FALSE)</f>
        <v>#REF!</v>
      </c>
      <c r="CK76" s="302" t="e" cm="1">
        <f t="array" aca="1" ref="CK76" ca="1">INDIRECT("'"&amp;$A$1&amp;"_DATA'!R"&amp;$A76&amp;"C"&amp;CK$1,FALSE)</f>
        <v>#REF!</v>
      </c>
      <c r="CL76" s="260" t="e" cm="1">
        <f t="array" aca="1" ref="CL76" ca="1">INDIRECT("'"&amp;$A$1&amp;"_DATA'!R"&amp;$A76&amp;"C"&amp;CL$1,FALSE)</f>
        <v>#REF!</v>
      </c>
      <c r="CM76" s="319" t="e" cm="1">
        <f t="array" aca="1" ref="CM76" ca="1">INDIRECT("'"&amp;$A$1&amp;"_DATA'!R"&amp;$A76&amp;"C"&amp;CM$1,FALSE)</f>
        <v>#REF!</v>
      </c>
      <c r="CN76" s="306" t="e" cm="1">
        <f t="array" aca="1" ref="CN76" ca="1">INDIRECT("'"&amp;$A$1&amp;"_DATA'!R"&amp;$A76&amp;"C"&amp;CN$1,FALSE)</f>
        <v>#REF!</v>
      </c>
      <c r="CO76" s="262" t="e">
        <f t="shared" ca="1" si="59"/>
        <v>#REF!</v>
      </c>
      <c r="CP76" s="306" t="e" cm="1">
        <f t="array" aca="1" ref="CP76" ca="1">INDIRECT("'"&amp;$A$1&amp;"_DATA'!R"&amp;$A76&amp;"C"&amp;CP$1,FALSE)</f>
        <v>#REF!</v>
      </c>
      <c r="CQ76" s="263"/>
      <c r="CR76" s="323" t="s">
        <v>143</v>
      </c>
      <c r="CS76" s="710" t="e">
        <f ca="1">ROUNDDOWN(CS75/CS74,4)</f>
        <v>#REF!</v>
      </c>
      <c r="CT76" s="339" t="s">
        <v>143</v>
      </c>
      <c r="CU76" s="710" t="e">
        <f ca="1">ROUNDDOWN(CU75/CU74,4)</f>
        <v>#REF!</v>
      </c>
      <c r="CV76" s="323" t="s">
        <v>143</v>
      </c>
      <c r="CW76" s="710" t="e">
        <f ca="1">ROUNDDOWN(CW75/CW74,4)</f>
        <v>#REF!</v>
      </c>
      <c r="CX76" s="240"/>
    </row>
    <row r="77" spans="1:102" ht="16.5" x14ac:dyDescent="0.15">
      <c r="A77" s="433">
        <v>57</v>
      </c>
      <c r="B77" s="2001"/>
      <c r="C77" s="259" t="s">
        <v>42</v>
      </c>
      <c r="D77" s="303" t="e" cm="1">
        <f t="array" aca="1" ref="D77" ca="1">INDIRECT("'"&amp;$A$1&amp;"_DATA'!R"&amp;$A77&amp;"C"&amp;D$1,FALSE)</f>
        <v>#REF!</v>
      </c>
      <c r="E77" s="264" t="e" cm="1">
        <f t="array" aca="1" ref="E77" ca="1">INDIRECT("'"&amp;$A$1&amp;"_DATA'!R"&amp;$A77&amp;"C"&amp;E$1,FALSE)</f>
        <v>#REF!</v>
      </c>
      <c r="F77" s="320" t="e" cm="1">
        <f t="array" aca="1" ref="F77" ca="1">INDIRECT("'"&amp;$A$1&amp;"_DATA'!R"&amp;$A77&amp;"C"&amp;F$1,FALSE)</f>
        <v>#REF!</v>
      </c>
      <c r="G77" s="307" t="e" cm="1">
        <f t="array" aca="1" ref="G77" ca="1">INDIRECT("'"&amp;$A$1&amp;"_DATA'!R"&amp;$A77&amp;"C"&amp;G$1,FALSE)</f>
        <v>#REF!</v>
      </c>
      <c r="H77" s="266" t="e">
        <f t="shared" ca="1" si="48"/>
        <v>#REF!</v>
      </c>
      <c r="I77" s="307" t="e" cm="1">
        <f t="array" aca="1" ref="I77" ca="1">INDIRECT("'"&amp;$A$1&amp;"_DATA'!R"&amp;$A77&amp;"C"&amp;I$1,FALSE)</f>
        <v>#REF!</v>
      </c>
      <c r="J77" s="267" t="e" cm="1">
        <f t="array" aca="1" ref="J77" ca="1">INDIRECT("'"&amp;$A$1&amp;"_DATA'!R"&amp;$A77&amp;"C"&amp;J$1,FALSE)</f>
        <v>#REF!</v>
      </c>
      <c r="K77" s="303" t="e" cm="1">
        <f t="array" aca="1" ref="K77" ca="1">INDIRECT("'"&amp;$A$1&amp;"_DATA'!R"&amp;$A77&amp;"C"&amp;K$1,FALSE)</f>
        <v>#REF!</v>
      </c>
      <c r="L77" s="264" t="e" cm="1">
        <f t="array" aca="1" ref="L77" ca="1">INDIRECT("'"&amp;$A$1&amp;"_DATA'!R"&amp;$A77&amp;"C"&amp;L$1,FALSE)</f>
        <v>#REF!</v>
      </c>
      <c r="M77" s="320" t="e" cm="1">
        <f t="array" aca="1" ref="M77" ca="1">INDIRECT("'"&amp;$A$1&amp;"_DATA'!R"&amp;$A77&amp;"C"&amp;M$1,FALSE)</f>
        <v>#REF!</v>
      </c>
      <c r="N77" s="307" t="e" cm="1">
        <f t="array" aca="1" ref="N77" ca="1">INDIRECT("'"&amp;$A$1&amp;"_DATA'!R"&amp;$A77&amp;"C"&amp;N$1,FALSE)</f>
        <v>#REF!</v>
      </c>
      <c r="O77" s="266" t="e">
        <f t="shared" ca="1" si="49"/>
        <v>#REF!</v>
      </c>
      <c r="P77" s="307" t="e" cm="1">
        <f t="array" aca="1" ref="P77" ca="1">INDIRECT("'"&amp;$A$1&amp;"_DATA'!R"&amp;$A77&amp;"C"&amp;P$1,FALSE)</f>
        <v>#REF!</v>
      </c>
      <c r="Q77" s="267" t="e" cm="1">
        <f t="array" aca="1" ref="Q77" ca="1">INDIRECT("'"&amp;$A$1&amp;"_DATA'!R"&amp;$A77&amp;"C"&amp;Q$1,FALSE)</f>
        <v>#REF!</v>
      </c>
      <c r="R77" s="303" t="e" cm="1">
        <f t="array" aca="1" ref="R77" ca="1">INDIRECT("'"&amp;$A$1&amp;"_DATA'!R"&amp;$A77&amp;"C"&amp;R$1,FALSE)</f>
        <v>#REF!</v>
      </c>
      <c r="S77" s="264" t="e" cm="1">
        <f t="array" aca="1" ref="S77" ca="1">INDIRECT("'"&amp;$A$1&amp;"_DATA'!R"&amp;$A77&amp;"C"&amp;S$1,FALSE)</f>
        <v>#REF!</v>
      </c>
      <c r="T77" s="320" t="e" cm="1">
        <f t="array" aca="1" ref="T77" ca="1">INDIRECT("'"&amp;$A$1&amp;"_DATA'!R"&amp;$A77&amp;"C"&amp;T$1,FALSE)</f>
        <v>#REF!</v>
      </c>
      <c r="U77" s="307" t="e" cm="1">
        <f t="array" aca="1" ref="U77" ca="1">INDIRECT("'"&amp;$A$1&amp;"_DATA'!R"&amp;$A77&amp;"C"&amp;U$1,FALSE)</f>
        <v>#REF!</v>
      </c>
      <c r="V77" s="266" t="e">
        <f t="shared" ca="1" si="50"/>
        <v>#REF!</v>
      </c>
      <c r="W77" s="307" t="e" cm="1">
        <f t="array" aca="1" ref="W77" ca="1">INDIRECT("'"&amp;$A$1&amp;"_DATA'!R"&amp;$A77&amp;"C"&amp;W$1,FALSE)</f>
        <v>#REF!</v>
      </c>
      <c r="X77" s="267"/>
      <c r="Y77" s="383"/>
      <c r="Z77" s="768" t="s">
        <v>271</v>
      </c>
      <c r="AA77" s="326" t="e" cm="1">
        <f t="array" aca="1" ref="AA77" ca="1">INDIRECT("'"&amp;$A$1&amp;"_DATA'!R"&amp;$A77&amp;"C"&amp;AA$1,FALSE)</f>
        <v>#REF!</v>
      </c>
      <c r="AB77" s="264" t="e" cm="1">
        <f t="array" aca="1" ref="AB77" ca="1">INDIRECT("'"&amp;$A$1&amp;"_DATA'!R"&amp;$A77&amp;"C"&amp;AB$1,FALSE)</f>
        <v>#REF!</v>
      </c>
      <c r="AC77" s="320" t="e" cm="1">
        <f t="array" aca="1" ref="AC77" ca="1">INDIRECT("'"&amp;$A$1&amp;"_DATA'!R"&amp;$A77&amp;"C"&amp;AC$1,FALSE)</f>
        <v>#REF!</v>
      </c>
      <c r="AD77" s="307" t="e" cm="1">
        <f t="array" aca="1" ref="AD77" ca="1">INDIRECT("'"&amp;$A$1&amp;"_DATA'!R"&amp;$A77&amp;"C"&amp;AD$1,FALSE)</f>
        <v>#REF!</v>
      </c>
      <c r="AE77" s="266" t="e">
        <f t="shared" ca="1" si="51"/>
        <v>#REF!</v>
      </c>
      <c r="AF77" s="307" t="e" cm="1">
        <f t="array" aca="1" ref="AF77" ca="1">INDIRECT("'"&amp;$A$1&amp;"_DATA'!R"&amp;$A77&amp;"C"&amp;AF$1,FALSE)</f>
        <v>#REF!</v>
      </c>
      <c r="AG77" s="267" t="e" cm="1">
        <f t="array" aca="1" ref="AG77" ca="1">INDIRECT("'"&amp;$A$1&amp;"_DATA'!R"&amp;$A77&amp;"C"&amp;AG$1,FALSE)</f>
        <v>#REF!</v>
      </c>
      <c r="AH77" s="303" t="e" cm="1">
        <f t="array" aca="1" ref="AH77" ca="1">INDIRECT("'"&amp;$A$1&amp;"_DATA'!R"&amp;$A77&amp;"C"&amp;AH$1,FALSE)</f>
        <v>#REF!</v>
      </c>
      <c r="AI77" s="264" t="e" cm="1">
        <f t="array" aca="1" ref="AI77" ca="1">INDIRECT("'"&amp;$A$1&amp;"_DATA'!R"&amp;$A77&amp;"C"&amp;AI$1,FALSE)</f>
        <v>#REF!</v>
      </c>
      <c r="AJ77" s="320" t="e" cm="1">
        <f t="array" aca="1" ref="AJ77" ca="1">INDIRECT("'"&amp;$A$1&amp;"_DATA'!R"&amp;$A77&amp;"C"&amp;AJ$1,FALSE)</f>
        <v>#REF!</v>
      </c>
      <c r="AK77" s="307" t="e" cm="1">
        <f t="array" aca="1" ref="AK77" ca="1">INDIRECT("'"&amp;$A$1&amp;"_DATA'!R"&amp;$A77&amp;"C"&amp;AK$1,FALSE)</f>
        <v>#REF!</v>
      </c>
      <c r="AL77" s="266" t="e">
        <f t="shared" ca="1" si="52"/>
        <v>#REF!</v>
      </c>
      <c r="AM77" s="307" t="e" cm="1">
        <f t="array" aca="1" ref="AM77" ca="1">INDIRECT("'"&amp;$A$1&amp;"_DATA'!R"&amp;$A77&amp;"C"&amp;AM$1,FALSE)</f>
        <v>#REF!</v>
      </c>
      <c r="AN77" s="267" t="e" cm="1">
        <f t="array" aca="1" ref="AN77" ca="1">INDIRECT("'"&amp;$A$1&amp;"_DATA'!R"&amp;$A77&amp;"C"&amp;AN$1,FALSE)</f>
        <v>#REF!</v>
      </c>
      <c r="AO77" s="303" t="e" cm="1">
        <f t="array" aca="1" ref="AO77" ca="1">INDIRECT("'"&amp;$A$1&amp;"_DATA'!R"&amp;$A77&amp;"C"&amp;AO$1,FALSE)</f>
        <v>#REF!</v>
      </c>
      <c r="AP77" s="264" t="e" cm="1">
        <f t="array" aca="1" ref="AP77" ca="1">INDIRECT("'"&amp;$A$1&amp;"_DATA'!R"&amp;$A77&amp;"C"&amp;AP$1,FALSE)</f>
        <v>#REF!</v>
      </c>
      <c r="AQ77" s="320" t="e" cm="1">
        <f t="array" aca="1" ref="AQ77" ca="1">INDIRECT("'"&amp;$A$1&amp;"_DATA'!R"&amp;$A77&amp;"C"&amp;AQ$1,FALSE)</f>
        <v>#REF!</v>
      </c>
      <c r="AR77" s="307" t="e" cm="1">
        <f t="array" aca="1" ref="AR77" ca="1">INDIRECT("'"&amp;$A$1&amp;"_DATA'!R"&amp;$A77&amp;"C"&amp;AR$1,FALSE)</f>
        <v>#REF!</v>
      </c>
      <c r="AS77" s="266" t="e">
        <f t="shared" ca="1" si="53"/>
        <v>#REF!</v>
      </c>
      <c r="AT77" s="307" t="e" cm="1">
        <f t="array" aca="1" ref="AT77" ca="1">INDIRECT("'"&amp;$A$1&amp;"_DATA'!R"&amp;$A77&amp;"C"&amp;AT$1,FALSE)</f>
        <v>#REF!</v>
      </c>
      <c r="AU77" s="267"/>
      <c r="AV77" s="383"/>
      <c r="AW77" s="768" t="s">
        <v>271</v>
      </c>
      <c r="AX77" s="383"/>
      <c r="AY77" s="768" t="s">
        <v>271</v>
      </c>
      <c r="AZ77" s="303" t="e" cm="1">
        <f t="array" aca="1" ref="AZ77" ca="1">INDIRECT("'"&amp;$A$1&amp;"_DATA'!R"&amp;$A77&amp;"C"&amp;AZ$1,FALSE)</f>
        <v>#REF!</v>
      </c>
      <c r="BA77" s="264" t="e" cm="1">
        <f t="array" aca="1" ref="BA77" ca="1">INDIRECT("'"&amp;$A$1&amp;"_DATA'!R"&amp;$A77&amp;"C"&amp;BA$1,FALSE)</f>
        <v>#REF!</v>
      </c>
      <c r="BB77" s="320" t="e" cm="1">
        <f t="array" aca="1" ref="BB77" ca="1">INDIRECT("'"&amp;$A$1&amp;"_DATA'!R"&amp;$A77&amp;"C"&amp;BB$1,FALSE)</f>
        <v>#REF!</v>
      </c>
      <c r="BC77" s="307" t="e" cm="1">
        <f t="array" aca="1" ref="BC77" ca="1">INDIRECT("'"&amp;$A$1&amp;"_DATA'!R"&amp;$A77&amp;"C"&amp;BC$1,FALSE)</f>
        <v>#REF!</v>
      </c>
      <c r="BD77" s="266" t="e">
        <f t="shared" ca="1" si="54"/>
        <v>#REF!</v>
      </c>
      <c r="BE77" s="307" t="e" cm="1">
        <f t="array" aca="1" ref="BE77" ca="1">INDIRECT("'"&amp;$A$1&amp;"_DATA'!R"&amp;$A77&amp;"C"&amp;BE$1,FALSE)</f>
        <v>#REF!</v>
      </c>
      <c r="BF77" s="267" t="e" cm="1">
        <f t="array" aca="1" ref="BF77" ca="1">INDIRECT("'"&amp;$A$1&amp;"_DATA'!R"&amp;$A77&amp;"C"&amp;BF$1,FALSE)</f>
        <v>#REF!</v>
      </c>
      <c r="BG77" s="303" t="e" cm="1">
        <f t="array" aca="1" ref="BG77" ca="1">INDIRECT("'"&amp;$A$1&amp;"_DATA'!R"&amp;$A77&amp;"C"&amp;BG$1,FALSE)</f>
        <v>#REF!</v>
      </c>
      <c r="BH77" s="264" t="e" cm="1">
        <f t="array" aca="1" ref="BH77" ca="1">INDIRECT("'"&amp;$A$1&amp;"_DATA'!R"&amp;$A77&amp;"C"&amp;BH$1,FALSE)</f>
        <v>#REF!</v>
      </c>
      <c r="BI77" s="320" t="e" cm="1">
        <f t="array" aca="1" ref="BI77" ca="1">INDIRECT("'"&amp;$A$1&amp;"_DATA'!R"&amp;$A77&amp;"C"&amp;BI$1,FALSE)</f>
        <v>#REF!</v>
      </c>
      <c r="BJ77" s="307" t="e" cm="1">
        <f t="array" aca="1" ref="BJ77" ca="1">INDIRECT("'"&amp;$A$1&amp;"_DATA'!R"&amp;$A77&amp;"C"&amp;BJ$1,FALSE)</f>
        <v>#REF!</v>
      </c>
      <c r="BK77" s="266" t="e">
        <f t="shared" ca="1" si="55"/>
        <v>#REF!</v>
      </c>
      <c r="BL77" s="307" t="e" cm="1">
        <f t="array" aca="1" ref="BL77" ca="1">INDIRECT("'"&amp;$A$1&amp;"_DATA'!R"&amp;$A77&amp;"C"&amp;BL$1,FALSE)</f>
        <v>#REF!</v>
      </c>
      <c r="BM77" s="267" t="e" cm="1">
        <f t="array" aca="1" ref="BM77" ca="1">INDIRECT("'"&amp;$A$1&amp;"_DATA'!R"&amp;$A77&amp;"C"&amp;BM$1,FALSE)</f>
        <v>#REF!</v>
      </c>
      <c r="BN77" s="303" t="e" cm="1">
        <f t="array" aca="1" ref="BN77" ca="1">INDIRECT("'"&amp;$A$1&amp;"_DATA'!R"&amp;$A77&amp;"C"&amp;BN$1,FALSE)</f>
        <v>#REF!</v>
      </c>
      <c r="BO77" s="264" t="e" cm="1">
        <f t="array" aca="1" ref="BO77" ca="1">INDIRECT("'"&amp;$A$1&amp;"_DATA'!R"&amp;$A77&amp;"C"&amp;BO$1,FALSE)</f>
        <v>#REF!</v>
      </c>
      <c r="BP77" s="320" t="e" cm="1">
        <f t="array" aca="1" ref="BP77" ca="1">INDIRECT("'"&amp;$A$1&amp;"_DATA'!R"&amp;$A77&amp;"C"&amp;BP$1,FALSE)</f>
        <v>#REF!</v>
      </c>
      <c r="BQ77" s="307" t="e" cm="1">
        <f t="array" aca="1" ref="BQ77" ca="1">INDIRECT("'"&amp;$A$1&amp;"_DATA'!R"&amp;$A77&amp;"C"&amp;BQ$1,FALSE)</f>
        <v>#REF!</v>
      </c>
      <c r="BR77" s="266" t="e">
        <f t="shared" ca="1" si="56"/>
        <v>#REF!</v>
      </c>
      <c r="BS77" s="307" t="e" cm="1">
        <f t="array" aca="1" ref="BS77" ca="1">INDIRECT("'"&amp;$A$1&amp;"_DATA'!R"&amp;$A77&amp;"C"&amp;BS$1,FALSE)</f>
        <v>#REF!</v>
      </c>
      <c r="BT77" s="267"/>
      <c r="BU77" s="383"/>
      <c r="BV77" s="768" t="s">
        <v>271</v>
      </c>
      <c r="BW77" s="303" t="e" cm="1">
        <f t="array" aca="1" ref="BW77" ca="1">INDIRECT("'"&amp;$A$1&amp;"_DATA'!R"&amp;$A77&amp;"C"&amp;BW$1,FALSE)</f>
        <v>#REF!</v>
      </c>
      <c r="BX77" s="264" t="e" cm="1">
        <f t="array" aca="1" ref="BX77" ca="1">INDIRECT("'"&amp;$A$1&amp;"_DATA'!R"&amp;$A77&amp;"C"&amp;BX$1,FALSE)</f>
        <v>#REF!</v>
      </c>
      <c r="BY77" s="320" t="e" cm="1">
        <f t="array" aca="1" ref="BY77" ca="1">INDIRECT("'"&amp;$A$1&amp;"_DATA'!R"&amp;$A77&amp;"C"&amp;BY$1,FALSE)</f>
        <v>#REF!</v>
      </c>
      <c r="BZ77" s="307" t="e" cm="1">
        <f t="array" aca="1" ref="BZ77" ca="1">INDIRECT("'"&amp;$A$1&amp;"_DATA'!R"&amp;$A77&amp;"C"&amp;BZ$1,FALSE)</f>
        <v>#REF!</v>
      </c>
      <c r="CA77" s="266" t="e">
        <f t="shared" ca="1" si="57"/>
        <v>#REF!</v>
      </c>
      <c r="CB77" s="307" t="e" cm="1">
        <f t="array" aca="1" ref="CB77" ca="1">INDIRECT("'"&amp;$A$1&amp;"_DATA'!R"&amp;$A77&amp;"C"&amp;CB$1,FALSE)</f>
        <v>#REF!</v>
      </c>
      <c r="CC77" s="267" t="e" cm="1">
        <f t="array" aca="1" ref="CC77" ca="1">INDIRECT("'"&amp;$A$1&amp;"_DATA'!R"&amp;$A77&amp;"C"&amp;CC$1,FALSE)</f>
        <v>#REF!</v>
      </c>
      <c r="CD77" s="303" t="e" cm="1">
        <f t="array" aca="1" ref="CD77" ca="1">INDIRECT("'"&amp;$A$1&amp;"_DATA'!R"&amp;$A77&amp;"C"&amp;CD$1,FALSE)</f>
        <v>#REF!</v>
      </c>
      <c r="CE77" s="264" t="e" cm="1">
        <f t="array" aca="1" ref="CE77" ca="1">INDIRECT("'"&amp;$A$1&amp;"_DATA'!R"&amp;$A77&amp;"C"&amp;CE$1,FALSE)</f>
        <v>#REF!</v>
      </c>
      <c r="CF77" s="320" t="e" cm="1">
        <f t="array" aca="1" ref="CF77" ca="1">INDIRECT("'"&amp;$A$1&amp;"_DATA'!R"&amp;$A77&amp;"C"&amp;CF$1,FALSE)</f>
        <v>#REF!</v>
      </c>
      <c r="CG77" s="307" t="e" cm="1">
        <f t="array" aca="1" ref="CG77" ca="1">INDIRECT("'"&amp;$A$1&amp;"_DATA'!R"&amp;$A77&amp;"C"&amp;CG$1,FALSE)</f>
        <v>#REF!</v>
      </c>
      <c r="CH77" s="266" t="e">
        <f t="shared" ca="1" si="58"/>
        <v>#REF!</v>
      </c>
      <c r="CI77" s="307" t="e" cm="1">
        <f t="array" aca="1" ref="CI77" ca="1">INDIRECT("'"&amp;$A$1&amp;"_DATA'!R"&amp;$A77&amp;"C"&amp;CI$1,FALSE)</f>
        <v>#REF!</v>
      </c>
      <c r="CJ77" s="267" t="e" cm="1">
        <f t="array" aca="1" ref="CJ77" ca="1">INDIRECT("'"&amp;$A$1&amp;"_DATA'!R"&amp;$A77&amp;"C"&amp;CJ$1,FALSE)</f>
        <v>#REF!</v>
      </c>
      <c r="CK77" s="303" t="e" cm="1">
        <f t="array" aca="1" ref="CK77" ca="1">INDIRECT("'"&amp;$A$1&amp;"_DATA'!R"&amp;$A77&amp;"C"&amp;CK$1,FALSE)</f>
        <v>#REF!</v>
      </c>
      <c r="CL77" s="264" t="e" cm="1">
        <f t="array" aca="1" ref="CL77" ca="1">INDIRECT("'"&amp;$A$1&amp;"_DATA'!R"&amp;$A77&amp;"C"&amp;CL$1,FALSE)</f>
        <v>#REF!</v>
      </c>
      <c r="CM77" s="320" t="e" cm="1">
        <f t="array" aca="1" ref="CM77" ca="1">INDIRECT("'"&amp;$A$1&amp;"_DATA'!R"&amp;$A77&amp;"C"&amp;CM$1,FALSE)</f>
        <v>#REF!</v>
      </c>
      <c r="CN77" s="307" t="e" cm="1">
        <f t="array" aca="1" ref="CN77" ca="1">INDIRECT("'"&amp;$A$1&amp;"_DATA'!R"&amp;$A77&amp;"C"&amp;CN$1,FALSE)</f>
        <v>#REF!</v>
      </c>
      <c r="CO77" s="266" t="e">
        <f t="shared" ca="1" si="59"/>
        <v>#REF!</v>
      </c>
      <c r="CP77" s="307" t="e" cm="1">
        <f t="array" aca="1" ref="CP77" ca="1">INDIRECT("'"&amp;$A$1&amp;"_DATA'!R"&amp;$A77&amp;"C"&amp;CP$1,FALSE)</f>
        <v>#REF!</v>
      </c>
      <c r="CQ77" s="267"/>
      <c r="CR77" s="383"/>
      <c r="CS77" s="768" t="s">
        <v>271</v>
      </c>
      <c r="CT77" s="383"/>
      <c r="CU77" s="768" t="s">
        <v>271</v>
      </c>
      <c r="CV77" s="383"/>
      <c r="CW77" s="768" t="s">
        <v>271</v>
      </c>
      <c r="CX77" s="240"/>
    </row>
    <row r="78" spans="1:102" ht="16.5" customHeight="1" x14ac:dyDescent="0.15">
      <c r="A78" s="433">
        <v>59</v>
      </c>
      <c r="B78" s="1964" t="s">
        <v>43</v>
      </c>
      <c r="C78" s="254" t="s">
        <v>33</v>
      </c>
      <c r="D78" s="301" t="e" cm="1">
        <f t="array" aca="1" ref="D78" ca="1">INDIRECT("'"&amp;$A$1&amp;"_DATA'!R"&amp;$A78&amp;"C"&amp;D$1,FALSE)</f>
        <v>#REF!</v>
      </c>
      <c r="E78" s="255" t="e" cm="1">
        <f t="array" aca="1" ref="E78" ca="1">INDIRECT("'"&amp;$A$1&amp;"_DATA'!R"&amp;$A78&amp;"C"&amp;E$1,FALSE)</f>
        <v>#REF!</v>
      </c>
      <c r="F78" s="255" t="e" cm="1">
        <f t="array" aca="1" ref="F78" ca="1">INDIRECT("'"&amp;$A$1&amp;"_DATA'!R"&amp;$A78&amp;"C"&amp;F$1,FALSE)</f>
        <v>#REF!</v>
      </c>
      <c r="G78" s="308" t="e" cm="1">
        <f t="array" aca="1" ref="G78" ca="1">INDIRECT("'"&amp;$A$1&amp;"_DATA'!R"&amp;$A78&amp;"C"&amp;G$1,FALSE)</f>
        <v>#REF!</v>
      </c>
      <c r="H78" s="257" t="e">
        <f ca="1">IF(AND(F78&lt;&gt;"",F78&lt;&gt;0),ROUNDDOWN(I78/G78,3),"")</f>
        <v>#REF!</v>
      </c>
      <c r="I78" s="308" t="e" cm="1">
        <f t="array" aca="1" ref="I78" ca="1">INDIRECT("'"&amp;$A$1&amp;"_DATA'!R"&amp;$A78&amp;"C"&amp;I$1,FALSE)</f>
        <v>#REF!</v>
      </c>
      <c r="J78" s="258" t="e" cm="1">
        <f t="array" aca="1" ref="J78" ca="1">INDIRECT("'"&amp;$A$1&amp;"_DATA'!R"&amp;$A78&amp;"C"&amp;J$1,FALSE)</f>
        <v>#REF!</v>
      </c>
      <c r="K78" s="301" t="e" cm="1">
        <f t="array" aca="1" ref="K78" ca="1">INDIRECT("'"&amp;$A$1&amp;"_DATA'!R"&amp;$A78&amp;"C"&amp;K$1,FALSE)</f>
        <v>#REF!</v>
      </c>
      <c r="L78" s="255" t="e" cm="1">
        <f t="array" aca="1" ref="L78" ca="1">INDIRECT("'"&amp;$A$1&amp;"_DATA'!R"&amp;$A78&amp;"C"&amp;L$1,FALSE)</f>
        <v>#REF!</v>
      </c>
      <c r="M78" s="255" t="e" cm="1">
        <f t="array" aca="1" ref="M78" ca="1">INDIRECT("'"&amp;$A$1&amp;"_DATA'!R"&amp;$A78&amp;"C"&amp;M$1,FALSE)</f>
        <v>#REF!</v>
      </c>
      <c r="N78" s="308" t="e" cm="1">
        <f t="array" aca="1" ref="N78" ca="1">INDIRECT("'"&amp;$A$1&amp;"_DATA'!R"&amp;$A78&amp;"C"&amp;N$1,FALSE)</f>
        <v>#REF!</v>
      </c>
      <c r="O78" s="257" t="e">
        <f ca="1">IF(AND(M78&lt;&gt;"",M78&lt;&gt;0),ROUNDDOWN(P78/N78,3),"")</f>
        <v>#REF!</v>
      </c>
      <c r="P78" s="308" t="e" cm="1">
        <f t="array" aca="1" ref="P78" ca="1">INDIRECT("'"&amp;$A$1&amp;"_DATA'!R"&amp;$A78&amp;"C"&amp;P$1,FALSE)</f>
        <v>#REF!</v>
      </c>
      <c r="Q78" s="258" t="e" cm="1">
        <f t="array" aca="1" ref="Q78" ca="1">INDIRECT("'"&amp;$A$1&amp;"_DATA'!R"&amp;$A78&amp;"C"&amp;Q$1,FALSE)</f>
        <v>#REF!</v>
      </c>
      <c r="R78" s="301" t="e" cm="1">
        <f t="array" aca="1" ref="R78" ca="1">INDIRECT("'"&amp;$A$1&amp;"_DATA'!R"&amp;$A78&amp;"C"&amp;R$1,FALSE)</f>
        <v>#REF!</v>
      </c>
      <c r="S78" s="255" t="e" cm="1">
        <f t="array" aca="1" ref="S78" ca="1">INDIRECT("'"&amp;$A$1&amp;"_DATA'!R"&amp;$A78&amp;"C"&amp;S$1,FALSE)</f>
        <v>#REF!</v>
      </c>
      <c r="T78" s="255" t="e" cm="1">
        <f t="array" aca="1" ref="T78" ca="1">INDIRECT("'"&amp;$A$1&amp;"_DATA'!R"&amp;$A78&amp;"C"&amp;T$1,FALSE)</f>
        <v>#REF!</v>
      </c>
      <c r="U78" s="308" t="e" cm="1">
        <f t="array" aca="1" ref="U78" ca="1">INDIRECT("'"&amp;$A$1&amp;"_DATA'!R"&amp;$A78&amp;"C"&amp;U$1,FALSE)</f>
        <v>#REF!</v>
      </c>
      <c r="V78" s="257" t="e">
        <f ca="1">IF(AND(T78&lt;&gt;"",T78&lt;&gt;0),ROUNDDOWN(W78/U78,3),"")</f>
        <v>#REF!</v>
      </c>
      <c r="W78" s="308" t="e" cm="1">
        <f t="array" aca="1" ref="W78" ca="1">INDIRECT("'"&amp;$A$1&amp;"_DATA'!R"&amp;$A78&amp;"C"&amp;W$1,FALSE)</f>
        <v>#REF!</v>
      </c>
      <c r="X78" s="268"/>
      <c r="Y78" s="1982" t="s">
        <v>270</v>
      </c>
      <c r="Z78" s="1954"/>
      <c r="AA78" s="336" t="e" cm="1">
        <f t="array" aca="1" ref="AA78" ca="1">INDIRECT("'"&amp;$A$1&amp;"_DATA'!R"&amp;$A78&amp;"C"&amp;AA$1,FALSE)</f>
        <v>#REF!</v>
      </c>
      <c r="AB78" s="255" t="e" cm="1">
        <f t="array" aca="1" ref="AB78" ca="1">INDIRECT("'"&amp;$A$1&amp;"_DATA'!R"&amp;$A78&amp;"C"&amp;AB$1,FALSE)</f>
        <v>#REF!</v>
      </c>
      <c r="AC78" s="255" t="e" cm="1">
        <f t="array" aca="1" ref="AC78" ca="1">INDIRECT("'"&amp;$A$1&amp;"_DATA'!R"&amp;$A78&amp;"C"&amp;AC$1,FALSE)</f>
        <v>#REF!</v>
      </c>
      <c r="AD78" s="308" t="e" cm="1">
        <f t="array" aca="1" ref="AD78" ca="1">INDIRECT("'"&amp;$A$1&amp;"_DATA'!R"&amp;$A78&amp;"C"&amp;AD$1,FALSE)</f>
        <v>#REF!</v>
      </c>
      <c r="AE78" s="257" t="e">
        <f ca="1">IF(AND(AC78&lt;&gt;"",AC78&lt;&gt;0),ROUNDDOWN(AF78/AD78,3),"")</f>
        <v>#REF!</v>
      </c>
      <c r="AF78" s="308" t="e" cm="1">
        <f t="array" aca="1" ref="AF78" ca="1">INDIRECT("'"&amp;$A$1&amp;"_DATA'!R"&amp;$A78&amp;"C"&amp;AF$1,FALSE)</f>
        <v>#REF!</v>
      </c>
      <c r="AG78" s="258" t="e" cm="1">
        <f t="array" aca="1" ref="AG78" ca="1">INDIRECT("'"&amp;$A$1&amp;"_DATA'!R"&amp;$A78&amp;"C"&amp;AG$1,FALSE)</f>
        <v>#REF!</v>
      </c>
      <c r="AH78" s="301" t="e" cm="1">
        <f t="array" aca="1" ref="AH78" ca="1">INDIRECT("'"&amp;$A$1&amp;"_DATA'!R"&amp;$A78&amp;"C"&amp;AH$1,FALSE)</f>
        <v>#REF!</v>
      </c>
      <c r="AI78" s="255" t="e" cm="1">
        <f t="array" aca="1" ref="AI78" ca="1">INDIRECT("'"&amp;$A$1&amp;"_DATA'!R"&amp;$A78&amp;"C"&amp;AI$1,FALSE)</f>
        <v>#REF!</v>
      </c>
      <c r="AJ78" s="255" t="e" cm="1">
        <f t="array" aca="1" ref="AJ78" ca="1">INDIRECT("'"&amp;$A$1&amp;"_DATA'!R"&amp;$A78&amp;"C"&amp;AJ$1,FALSE)</f>
        <v>#REF!</v>
      </c>
      <c r="AK78" s="308" t="e" cm="1">
        <f t="array" aca="1" ref="AK78" ca="1">INDIRECT("'"&amp;$A$1&amp;"_DATA'!R"&amp;$A78&amp;"C"&amp;AK$1,FALSE)</f>
        <v>#REF!</v>
      </c>
      <c r="AL78" s="257" t="e">
        <f ca="1">IF(AND(AJ78&lt;&gt;"",AJ78&lt;&gt;0),ROUNDDOWN(AM78/AK78,3),"")</f>
        <v>#REF!</v>
      </c>
      <c r="AM78" s="308" t="e" cm="1">
        <f t="array" aca="1" ref="AM78" ca="1">INDIRECT("'"&amp;$A$1&amp;"_DATA'!R"&amp;$A78&amp;"C"&amp;AM$1,FALSE)</f>
        <v>#REF!</v>
      </c>
      <c r="AN78" s="258" t="e" cm="1">
        <f t="array" aca="1" ref="AN78" ca="1">INDIRECT("'"&amp;$A$1&amp;"_DATA'!R"&amp;$A78&amp;"C"&amp;AN$1,FALSE)</f>
        <v>#REF!</v>
      </c>
      <c r="AO78" s="301" t="e" cm="1">
        <f t="array" aca="1" ref="AO78" ca="1">INDIRECT("'"&amp;$A$1&amp;"_DATA'!R"&amp;$A78&amp;"C"&amp;AO$1,FALSE)</f>
        <v>#REF!</v>
      </c>
      <c r="AP78" s="255" t="e" cm="1">
        <f t="array" aca="1" ref="AP78" ca="1">INDIRECT("'"&amp;$A$1&amp;"_DATA'!R"&amp;$A78&amp;"C"&amp;AP$1,FALSE)</f>
        <v>#REF!</v>
      </c>
      <c r="AQ78" s="255" t="e" cm="1">
        <f t="array" aca="1" ref="AQ78" ca="1">INDIRECT("'"&amp;$A$1&amp;"_DATA'!R"&amp;$A78&amp;"C"&amp;AQ$1,FALSE)</f>
        <v>#REF!</v>
      </c>
      <c r="AR78" s="308" t="e" cm="1">
        <f t="array" aca="1" ref="AR78" ca="1">INDIRECT("'"&amp;$A$1&amp;"_DATA'!R"&amp;$A78&amp;"C"&amp;AR$1,FALSE)</f>
        <v>#REF!</v>
      </c>
      <c r="AS78" s="257" t="e">
        <f ca="1">IF(AND(AQ78&lt;&gt;"",AQ78&lt;&gt;0),ROUNDDOWN(AT78/AR78,3),"")</f>
        <v>#REF!</v>
      </c>
      <c r="AT78" s="308" t="e" cm="1">
        <f t="array" aca="1" ref="AT78" ca="1">INDIRECT("'"&amp;$A$1&amp;"_DATA'!R"&amp;$A78&amp;"C"&amp;AT$1,FALSE)</f>
        <v>#REF!</v>
      </c>
      <c r="AU78" s="268"/>
      <c r="AV78" s="1982" t="s">
        <v>270</v>
      </c>
      <c r="AW78" s="1954"/>
      <c r="AX78" s="1947" t="s">
        <v>270</v>
      </c>
      <c r="AY78" s="1948"/>
      <c r="AZ78" s="301" t="e" cm="1">
        <f t="array" aca="1" ref="AZ78" ca="1">INDIRECT("'"&amp;$A$1&amp;"_DATA'!R"&amp;$A78&amp;"C"&amp;AZ$1,FALSE)</f>
        <v>#REF!</v>
      </c>
      <c r="BA78" s="255" t="e" cm="1">
        <f t="array" aca="1" ref="BA78" ca="1">INDIRECT("'"&amp;$A$1&amp;"_DATA'!R"&amp;$A78&amp;"C"&amp;BA$1,FALSE)</f>
        <v>#REF!</v>
      </c>
      <c r="BB78" s="255" t="e" cm="1">
        <f t="array" aca="1" ref="BB78" ca="1">INDIRECT("'"&amp;$A$1&amp;"_DATA'!R"&amp;$A78&amp;"C"&amp;BB$1,FALSE)</f>
        <v>#REF!</v>
      </c>
      <c r="BC78" s="308" t="e" cm="1">
        <f t="array" aca="1" ref="BC78" ca="1">INDIRECT("'"&amp;$A$1&amp;"_DATA'!R"&amp;$A78&amp;"C"&amp;BC$1,FALSE)</f>
        <v>#REF!</v>
      </c>
      <c r="BD78" s="257" t="e">
        <f ca="1">IF(AND(BB78&lt;&gt;"",BB78&lt;&gt;0),ROUNDDOWN(BE78/BC78,3),"")</f>
        <v>#REF!</v>
      </c>
      <c r="BE78" s="308" t="e" cm="1">
        <f t="array" aca="1" ref="BE78" ca="1">INDIRECT("'"&amp;$A$1&amp;"_DATA'!R"&amp;$A78&amp;"C"&amp;BE$1,FALSE)</f>
        <v>#REF!</v>
      </c>
      <c r="BF78" s="258" t="e" cm="1">
        <f t="array" aca="1" ref="BF78" ca="1">INDIRECT("'"&amp;$A$1&amp;"_DATA'!R"&amp;$A78&amp;"C"&amp;BF$1,FALSE)</f>
        <v>#REF!</v>
      </c>
      <c r="BG78" s="301" t="e" cm="1">
        <f t="array" aca="1" ref="BG78" ca="1">INDIRECT("'"&amp;$A$1&amp;"_DATA'!R"&amp;$A78&amp;"C"&amp;BG$1,FALSE)</f>
        <v>#REF!</v>
      </c>
      <c r="BH78" s="255" t="e" cm="1">
        <f t="array" aca="1" ref="BH78" ca="1">INDIRECT("'"&amp;$A$1&amp;"_DATA'!R"&amp;$A78&amp;"C"&amp;BH$1,FALSE)</f>
        <v>#REF!</v>
      </c>
      <c r="BI78" s="255" t="e" cm="1">
        <f t="array" aca="1" ref="BI78" ca="1">INDIRECT("'"&amp;$A$1&amp;"_DATA'!R"&amp;$A78&amp;"C"&amp;BI$1,FALSE)</f>
        <v>#REF!</v>
      </c>
      <c r="BJ78" s="308" t="e" cm="1">
        <f t="array" aca="1" ref="BJ78" ca="1">INDIRECT("'"&amp;$A$1&amp;"_DATA'!R"&amp;$A78&amp;"C"&amp;BJ$1,FALSE)</f>
        <v>#REF!</v>
      </c>
      <c r="BK78" s="257" t="e">
        <f ca="1">IF(AND(BI78&lt;&gt;"",BI78&lt;&gt;0),ROUNDDOWN(BL78/BJ78,3),"")</f>
        <v>#REF!</v>
      </c>
      <c r="BL78" s="308" t="e" cm="1">
        <f t="array" aca="1" ref="BL78" ca="1">INDIRECT("'"&amp;$A$1&amp;"_DATA'!R"&amp;$A78&amp;"C"&amp;BL$1,FALSE)</f>
        <v>#REF!</v>
      </c>
      <c r="BM78" s="258" t="e" cm="1">
        <f t="array" aca="1" ref="BM78" ca="1">INDIRECT("'"&amp;$A$1&amp;"_DATA'!R"&amp;$A78&amp;"C"&amp;BM$1,FALSE)</f>
        <v>#REF!</v>
      </c>
      <c r="BN78" s="301" t="e" cm="1">
        <f t="array" aca="1" ref="BN78" ca="1">INDIRECT("'"&amp;$A$1&amp;"_DATA'!R"&amp;$A78&amp;"C"&amp;BN$1,FALSE)</f>
        <v>#REF!</v>
      </c>
      <c r="BO78" s="255" t="e" cm="1">
        <f t="array" aca="1" ref="BO78" ca="1">INDIRECT("'"&amp;$A$1&amp;"_DATA'!R"&amp;$A78&amp;"C"&amp;BO$1,FALSE)</f>
        <v>#REF!</v>
      </c>
      <c r="BP78" s="255" t="e" cm="1">
        <f t="array" aca="1" ref="BP78" ca="1">INDIRECT("'"&amp;$A$1&amp;"_DATA'!R"&amp;$A78&amp;"C"&amp;BP$1,FALSE)</f>
        <v>#REF!</v>
      </c>
      <c r="BQ78" s="308" t="e" cm="1">
        <f t="array" aca="1" ref="BQ78" ca="1">INDIRECT("'"&amp;$A$1&amp;"_DATA'!R"&amp;$A78&amp;"C"&amp;BQ$1,FALSE)</f>
        <v>#REF!</v>
      </c>
      <c r="BR78" s="257" t="e">
        <f ca="1">IF(AND(BP78&lt;&gt;"",BP78&lt;&gt;0),ROUNDDOWN(BS78/BQ78,3),"")</f>
        <v>#REF!</v>
      </c>
      <c r="BS78" s="308" t="e" cm="1">
        <f t="array" aca="1" ref="BS78" ca="1">INDIRECT("'"&amp;$A$1&amp;"_DATA'!R"&amp;$A78&amp;"C"&amp;BS$1,FALSE)</f>
        <v>#REF!</v>
      </c>
      <c r="BT78" s="268"/>
      <c r="BU78" s="1982" t="s">
        <v>270</v>
      </c>
      <c r="BV78" s="1954"/>
      <c r="BW78" s="301" t="e" cm="1">
        <f t="array" aca="1" ref="BW78" ca="1">INDIRECT("'"&amp;$A$1&amp;"_DATA'!R"&amp;$A78&amp;"C"&amp;BW$1,FALSE)</f>
        <v>#REF!</v>
      </c>
      <c r="BX78" s="255" t="e" cm="1">
        <f t="array" aca="1" ref="BX78" ca="1">INDIRECT("'"&amp;$A$1&amp;"_DATA'!R"&amp;$A78&amp;"C"&amp;BX$1,FALSE)</f>
        <v>#REF!</v>
      </c>
      <c r="BY78" s="255" t="e" cm="1">
        <f t="array" aca="1" ref="BY78" ca="1">INDIRECT("'"&amp;$A$1&amp;"_DATA'!R"&amp;$A78&amp;"C"&amp;BY$1,FALSE)</f>
        <v>#REF!</v>
      </c>
      <c r="BZ78" s="308" t="e" cm="1">
        <f t="array" aca="1" ref="BZ78" ca="1">INDIRECT("'"&amp;$A$1&amp;"_DATA'!R"&amp;$A78&amp;"C"&amp;BZ$1,FALSE)</f>
        <v>#REF!</v>
      </c>
      <c r="CA78" s="257" t="e">
        <f ca="1">IF(AND(BY78&lt;&gt;"",BY78&lt;&gt;0),ROUNDDOWN(CB78/BZ78,3),"")</f>
        <v>#REF!</v>
      </c>
      <c r="CB78" s="308" t="e" cm="1">
        <f t="array" aca="1" ref="CB78" ca="1">INDIRECT("'"&amp;$A$1&amp;"_DATA'!R"&amp;$A78&amp;"C"&amp;CB$1,FALSE)</f>
        <v>#REF!</v>
      </c>
      <c r="CC78" s="258" t="e" cm="1">
        <f t="array" aca="1" ref="CC78" ca="1">INDIRECT("'"&amp;$A$1&amp;"_DATA'!R"&amp;$A78&amp;"C"&amp;CC$1,FALSE)</f>
        <v>#REF!</v>
      </c>
      <c r="CD78" s="301" t="e" cm="1">
        <f t="array" aca="1" ref="CD78" ca="1">INDIRECT("'"&amp;$A$1&amp;"_DATA'!R"&amp;$A78&amp;"C"&amp;CD$1,FALSE)</f>
        <v>#REF!</v>
      </c>
      <c r="CE78" s="255" t="e" cm="1">
        <f t="array" aca="1" ref="CE78" ca="1">INDIRECT("'"&amp;$A$1&amp;"_DATA'!R"&amp;$A78&amp;"C"&amp;CE$1,FALSE)</f>
        <v>#REF!</v>
      </c>
      <c r="CF78" s="255" t="e" cm="1">
        <f t="array" aca="1" ref="CF78" ca="1">INDIRECT("'"&amp;$A$1&amp;"_DATA'!R"&amp;$A78&amp;"C"&amp;CF$1,FALSE)</f>
        <v>#REF!</v>
      </c>
      <c r="CG78" s="308" t="e" cm="1">
        <f t="array" aca="1" ref="CG78" ca="1">INDIRECT("'"&amp;$A$1&amp;"_DATA'!R"&amp;$A78&amp;"C"&amp;CG$1,FALSE)</f>
        <v>#REF!</v>
      </c>
      <c r="CH78" s="257" t="e">
        <f ca="1">IF(AND(CF78&lt;&gt;"",CF78&lt;&gt;0),ROUNDDOWN(CI78/CG78,3),"")</f>
        <v>#REF!</v>
      </c>
      <c r="CI78" s="308" t="e" cm="1">
        <f t="array" aca="1" ref="CI78" ca="1">INDIRECT("'"&amp;$A$1&amp;"_DATA'!R"&amp;$A78&amp;"C"&amp;CI$1,FALSE)</f>
        <v>#REF!</v>
      </c>
      <c r="CJ78" s="258" t="e" cm="1">
        <f t="array" aca="1" ref="CJ78" ca="1">INDIRECT("'"&amp;$A$1&amp;"_DATA'!R"&amp;$A78&amp;"C"&amp;CJ$1,FALSE)</f>
        <v>#REF!</v>
      </c>
      <c r="CK78" s="301" t="e" cm="1">
        <f t="array" aca="1" ref="CK78" ca="1">INDIRECT("'"&amp;$A$1&amp;"_DATA'!R"&amp;$A78&amp;"C"&amp;CK$1,FALSE)</f>
        <v>#REF!</v>
      </c>
      <c r="CL78" s="255" t="e" cm="1">
        <f t="array" aca="1" ref="CL78" ca="1">INDIRECT("'"&amp;$A$1&amp;"_DATA'!R"&amp;$A78&amp;"C"&amp;CL$1,FALSE)</f>
        <v>#REF!</v>
      </c>
      <c r="CM78" s="255" t="e" cm="1">
        <f t="array" aca="1" ref="CM78" ca="1">INDIRECT("'"&amp;$A$1&amp;"_DATA'!R"&amp;$A78&amp;"C"&amp;CM$1,FALSE)</f>
        <v>#REF!</v>
      </c>
      <c r="CN78" s="308" t="e" cm="1">
        <f t="array" aca="1" ref="CN78" ca="1">INDIRECT("'"&amp;$A$1&amp;"_DATA'!R"&amp;$A78&amp;"C"&amp;CN$1,FALSE)</f>
        <v>#REF!</v>
      </c>
      <c r="CO78" s="257" t="e">
        <f ca="1">IF(AND(CM78&lt;&gt;"",CM78&lt;&gt;0),ROUNDDOWN(CP78/CN78,3),"")</f>
        <v>#REF!</v>
      </c>
      <c r="CP78" s="308" t="e" cm="1">
        <f t="array" aca="1" ref="CP78" ca="1">INDIRECT("'"&amp;$A$1&amp;"_DATA'!R"&amp;$A78&amp;"C"&amp;CP$1,FALSE)</f>
        <v>#REF!</v>
      </c>
      <c r="CQ78" s="268"/>
      <c r="CR78" s="1982" t="s">
        <v>270</v>
      </c>
      <c r="CS78" s="1954"/>
      <c r="CT78" s="1947" t="s">
        <v>270</v>
      </c>
      <c r="CU78" s="1948"/>
      <c r="CV78" s="1993" t="s">
        <v>270</v>
      </c>
      <c r="CW78" s="1946"/>
      <c r="CX78" s="240"/>
    </row>
    <row r="79" spans="1:102" ht="16.5" x14ac:dyDescent="0.15">
      <c r="A79" s="433">
        <v>60</v>
      </c>
      <c r="B79" s="1966"/>
      <c r="C79" s="259" t="s">
        <v>34</v>
      </c>
      <c r="D79" s="302" t="e" cm="1">
        <f t="array" aca="1" ref="D79" ca="1">INDIRECT("'"&amp;$A$1&amp;"_DATA'!R"&amp;$A79&amp;"C"&amp;D$1,FALSE)</f>
        <v>#REF!</v>
      </c>
      <c r="E79" s="260" t="e" cm="1">
        <f t="array" aca="1" ref="E79" ca="1">INDIRECT("'"&amp;$A$1&amp;"_DATA'!R"&amp;$A79&amp;"C"&amp;E$1,FALSE)</f>
        <v>#REF!</v>
      </c>
      <c r="F79" s="313" t="e" cm="1">
        <f t="array" aca="1" ref="F79" ca="1">INDIRECT("'"&amp;$A$1&amp;"_DATA'!R"&amp;$A79&amp;"C"&amp;F$1,FALSE)</f>
        <v>#REF!</v>
      </c>
      <c r="G79" s="309" t="e" cm="1">
        <f t="array" aca="1" ref="G79" ca="1">INDIRECT("'"&amp;$A$1&amp;"_DATA'!R"&amp;$A79&amp;"C"&amp;G$1,FALSE)</f>
        <v>#REF!</v>
      </c>
      <c r="H79" s="262" t="e">
        <f t="shared" ref="H79:H87" ca="1" si="60">IF(AND(F79&lt;&gt;"",F79&lt;&gt;0),ROUNDDOWN(I79/G79,3),"")</f>
        <v>#REF!</v>
      </c>
      <c r="I79" s="310" t="e" cm="1">
        <f t="array" aca="1" ref="I79" ca="1">INDIRECT("'"&amp;$A$1&amp;"_DATA'!R"&amp;$A79&amp;"C"&amp;I$1,FALSE)</f>
        <v>#REF!</v>
      </c>
      <c r="J79" s="263" t="e" cm="1">
        <f t="array" aca="1" ref="J79" ca="1">INDIRECT("'"&amp;$A$1&amp;"_DATA'!R"&amp;$A79&amp;"C"&amp;J$1,FALSE)</f>
        <v>#REF!</v>
      </c>
      <c r="K79" s="302" t="e" cm="1">
        <f t="array" aca="1" ref="K79" ca="1">INDIRECT("'"&amp;$A$1&amp;"_DATA'!R"&amp;$A79&amp;"C"&amp;K$1,FALSE)</f>
        <v>#REF!</v>
      </c>
      <c r="L79" s="260" t="e" cm="1">
        <f t="array" aca="1" ref="L79" ca="1">INDIRECT("'"&amp;$A$1&amp;"_DATA'!R"&amp;$A79&amp;"C"&amp;L$1,FALSE)</f>
        <v>#REF!</v>
      </c>
      <c r="M79" s="313" t="e" cm="1">
        <f t="array" aca="1" ref="M79" ca="1">INDIRECT("'"&amp;$A$1&amp;"_DATA'!R"&amp;$A79&amp;"C"&amp;M$1,FALSE)</f>
        <v>#REF!</v>
      </c>
      <c r="N79" s="309" t="e" cm="1">
        <f t="array" aca="1" ref="N79" ca="1">INDIRECT("'"&amp;$A$1&amp;"_DATA'!R"&amp;$A79&amp;"C"&amp;N$1,FALSE)</f>
        <v>#REF!</v>
      </c>
      <c r="O79" s="262" t="e">
        <f t="shared" ref="O79:O87" ca="1" si="61">IF(AND(M79&lt;&gt;"",M79&lt;&gt;0),ROUNDDOWN(P79/N79,3),"")</f>
        <v>#REF!</v>
      </c>
      <c r="P79" s="310" t="e" cm="1">
        <f t="array" aca="1" ref="P79" ca="1">INDIRECT("'"&amp;$A$1&amp;"_DATA'!R"&amp;$A79&amp;"C"&amp;P$1,FALSE)</f>
        <v>#REF!</v>
      </c>
      <c r="Q79" s="263" t="e" cm="1">
        <f t="array" aca="1" ref="Q79" ca="1">INDIRECT("'"&amp;$A$1&amp;"_DATA'!R"&amp;$A79&amp;"C"&amp;Q$1,FALSE)</f>
        <v>#REF!</v>
      </c>
      <c r="R79" s="302" t="e" cm="1">
        <f t="array" aca="1" ref="R79" ca="1">INDIRECT("'"&amp;$A$1&amp;"_DATA'!R"&amp;$A79&amp;"C"&amp;R$1,FALSE)</f>
        <v>#REF!</v>
      </c>
      <c r="S79" s="260" t="e" cm="1">
        <f t="array" aca="1" ref="S79" ca="1">INDIRECT("'"&amp;$A$1&amp;"_DATA'!R"&amp;$A79&amp;"C"&amp;S$1,FALSE)</f>
        <v>#REF!</v>
      </c>
      <c r="T79" s="313" t="e" cm="1">
        <f t="array" aca="1" ref="T79" ca="1">INDIRECT("'"&amp;$A$1&amp;"_DATA'!R"&amp;$A79&amp;"C"&amp;T$1,FALSE)</f>
        <v>#REF!</v>
      </c>
      <c r="U79" s="309" t="e" cm="1">
        <f t="array" aca="1" ref="U79" ca="1">INDIRECT("'"&amp;$A$1&amp;"_DATA'!R"&amp;$A79&amp;"C"&amp;U$1,FALSE)</f>
        <v>#REF!</v>
      </c>
      <c r="V79" s="262" t="e">
        <f t="shared" ref="V79:V87" ca="1" si="62">IF(AND(T79&lt;&gt;"",T79&lt;&gt;0),ROUNDDOWN(W79/U79,3),"")</f>
        <v>#REF!</v>
      </c>
      <c r="W79" s="310" t="e" cm="1">
        <f t="array" aca="1" ref="W79" ca="1">INDIRECT("'"&amp;$A$1&amp;"_DATA'!R"&amp;$A79&amp;"C"&amp;W$1,FALSE)</f>
        <v>#REF!</v>
      </c>
      <c r="X79" s="269"/>
      <c r="Y79" s="321" t="s">
        <v>145</v>
      </c>
      <c r="Z79" s="766" t="e">
        <f ca="1">IF(Z89&lt;&gt;0,ROUNDDOWN(Z93/Z89,4),0)</f>
        <v>#REF!</v>
      </c>
      <c r="AA79" s="324" t="e" cm="1">
        <f t="array" aca="1" ref="AA79" ca="1">INDIRECT("'"&amp;$A$1&amp;"_DATA'!R"&amp;$A79&amp;"C"&amp;AA$1,FALSE)</f>
        <v>#REF!</v>
      </c>
      <c r="AB79" s="260" t="e" cm="1">
        <f t="array" aca="1" ref="AB79" ca="1">INDIRECT("'"&amp;$A$1&amp;"_DATA'!R"&amp;$A79&amp;"C"&amp;AB$1,FALSE)</f>
        <v>#REF!</v>
      </c>
      <c r="AC79" s="313" t="e" cm="1">
        <f t="array" aca="1" ref="AC79" ca="1">INDIRECT("'"&amp;$A$1&amp;"_DATA'!R"&amp;$A79&amp;"C"&amp;AC$1,FALSE)</f>
        <v>#REF!</v>
      </c>
      <c r="AD79" s="309" t="e" cm="1">
        <f t="array" aca="1" ref="AD79" ca="1">INDIRECT("'"&amp;$A$1&amp;"_DATA'!R"&amp;$A79&amp;"C"&amp;AD$1,FALSE)</f>
        <v>#REF!</v>
      </c>
      <c r="AE79" s="262" t="e">
        <f t="shared" ref="AE79:AE87" ca="1" si="63">IF(AND(AC79&lt;&gt;"",AC79&lt;&gt;0),ROUNDDOWN(AF79/AD79,3),"")</f>
        <v>#REF!</v>
      </c>
      <c r="AF79" s="310" t="e" cm="1">
        <f t="array" aca="1" ref="AF79" ca="1">INDIRECT("'"&amp;$A$1&amp;"_DATA'!R"&amp;$A79&amp;"C"&amp;AF$1,FALSE)</f>
        <v>#REF!</v>
      </c>
      <c r="AG79" s="263" t="e" cm="1">
        <f t="array" aca="1" ref="AG79" ca="1">INDIRECT("'"&amp;$A$1&amp;"_DATA'!R"&amp;$A79&amp;"C"&amp;AG$1,FALSE)</f>
        <v>#REF!</v>
      </c>
      <c r="AH79" s="302" t="e" cm="1">
        <f t="array" aca="1" ref="AH79" ca="1">INDIRECT("'"&amp;$A$1&amp;"_DATA'!R"&amp;$A79&amp;"C"&amp;AH$1,FALSE)</f>
        <v>#REF!</v>
      </c>
      <c r="AI79" s="260" t="e" cm="1">
        <f t="array" aca="1" ref="AI79" ca="1">INDIRECT("'"&amp;$A$1&amp;"_DATA'!R"&amp;$A79&amp;"C"&amp;AI$1,FALSE)</f>
        <v>#REF!</v>
      </c>
      <c r="AJ79" s="313" t="e" cm="1">
        <f t="array" aca="1" ref="AJ79" ca="1">INDIRECT("'"&amp;$A$1&amp;"_DATA'!R"&amp;$A79&amp;"C"&amp;AJ$1,FALSE)</f>
        <v>#REF!</v>
      </c>
      <c r="AK79" s="309" t="e" cm="1">
        <f t="array" aca="1" ref="AK79" ca="1">INDIRECT("'"&amp;$A$1&amp;"_DATA'!R"&amp;$A79&amp;"C"&amp;AK$1,FALSE)</f>
        <v>#REF!</v>
      </c>
      <c r="AL79" s="262" t="e">
        <f t="shared" ref="AL79:AL87" ca="1" si="64">IF(AND(AJ79&lt;&gt;"",AJ79&lt;&gt;0),ROUNDDOWN(AM79/AK79,3),"")</f>
        <v>#REF!</v>
      </c>
      <c r="AM79" s="310" t="e" cm="1">
        <f t="array" aca="1" ref="AM79" ca="1">INDIRECT("'"&amp;$A$1&amp;"_DATA'!R"&amp;$A79&amp;"C"&amp;AM$1,FALSE)</f>
        <v>#REF!</v>
      </c>
      <c r="AN79" s="263" t="e" cm="1">
        <f t="array" aca="1" ref="AN79" ca="1">INDIRECT("'"&amp;$A$1&amp;"_DATA'!R"&amp;$A79&amp;"C"&amp;AN$1,FALSE)</f>
        <v>#REF!</v>
      </c>
      <c r="AO79" s="302" t="e" cm="1">
        <f t="array" aca="1" ref="AO79" ca="1">INDIRECT("'"&amp;$A$1&amp;"_DATA'!R"&amp;$A79&amp;"C"&amp;AO$1,FALSE)</f>
        <v>#REF!</v>
      </c>
      <c r="AP79" s="260" t="e" cm="1">
        <f t="array" aca="1" ref="AP79" ca="1">INDIRECT("'"&amp;$A$1&amp;"_DATA'!R"&amp;$A79&amp;"C"&amp;AP$1,FALSE)</f>
        <v>#REF!</v>
      </c>
      <c r="AQ79" s="313" t="e" cm="1">
        <f t="array" aca="1" ref="AQ79" ca="1">INDIRECT("'"&amp;$A$1&amp;"_DATA'!R"&amp;$A79&amp;"C"&amp;AQ$1,FALSE)</f>
        <v>#REF!</v>
      </c>
      <c r="AR79" s="309" t="e" cm="1">
        <f t="array" aca="1" ref="AR79" ca="1">INDIRECT("'"&amp;$A$1&amp;"_DATA'!R"&amp;$A79&amp;"C"&amp;AR$1,FALSE)</f>
        <v>#REF!</v>
      </c>
      <c r="AS79" s="262" t="e">
        <f t="shared" ref="AS79:AS87" ca="1" si="65">IF(AND(AQ79&lt;&gt;"",AQ79&lt;&gt;0),ROUNDDOWN(AT79/AR79,3),"")</f>
        <v>#REF!</v>
      </c>
      <c r="AT79" s="310" t="e" cm="1">
        <f t="array" aca="1" ref="AT79" ca="1">INDIRECT("'"&amp;$A$1&amp;"_DATA'!R"&amp;$A79&amp;"C"&amp;AT$1,FALSE)</f>
        <v>#REF!</v>
      </c>
      <c r="AU79" s="269"/>
      <c r="AV79" s="321" t="s">
        <v>145</v>
      </c>
      <c r="AW79" s="766" t="e">
        <f ca="1">IF(AW89&lt;&gt;0,ROUNDDOWN(AW93/AW89,4),0)</f>
        <v>#REF!</v>
      </c>
      <c r="AX79" s="321" t="s">
        <v>145</v>
      </c>
      <c r="AY79" s="766" t="e">
        <f ca="1">IF(AY89&lt;&gt;0,ROUNDDOWN(AY93/AY89,4),0)</f>
        <v>#REF!</v>
      </c>
      <c r="AZ79" s="302" t="e" cm="1">
        <f t="array" aca="1" ref="AZ79" ca="1">INDIRECT("'"&amp;$A$1&amp;"_DATA'!R"&amp;$A79&amp;"C"&amp;AZ$1,FALSE)</f>
        <v>#REF!</v>
      </c>
      <c r="BA79" s="260" t="e" cm="1">
        <f t="array" aca="1" ref="BA79" ca="1">INDIRECT("'"&amp;$A$1&amp;"_DATA'!R"&amp;$A79&amp;"C"&amp;BA$1,FALSE)</f>
        <v>#REF!</v>
      </c>
      <c r="BB79" s="313" t="e" cm="1">
        <f t="array" aca="1" ref="BB79" ca="1">INDIRECT("'"&amp;$A$1&amp;"_DATA'!R"&amp;$A79&amp;"C"&amp;BB$1,FALSE)</f>
        <v>#REF!</v>
      </c>
      <c r="BC79" s="309" t="e" cm="1">
        <f t="array" aca="1" ref="BC79" ca="1">INDIRECT("'"&amp;$A$1&amp;"_DATA'!R"&amp;$A79&amp;"C"&amp;BC$1,FALSE)</f>
        <v>#REF!</v>
      </c>
      <c r="BD79" s="262" t="e">
        <f t="shared" ref="BD79:BD87" ca="1" si="66">IF(AND(BB79&lt;&gt;"",BB79&lt;&gt;0),ROUNDDOWN(BE79/BC79,3),"")</f>
        <v>#REF!</v>
      </c>
      <c r="BE79" s="310" t="e" cm="1">
        <f t="array" aca="1" ref="BE79" ca="1">INDIRECT("'"&amp;$A$1&amp;"_DATA'!R"&amp;$A79&amp;"C"&amp;BE$1,FALSE)</f>
        <v>#REF!</v>
      </c>
      <c r="BF79" s="263" t="e" cm="1">
        <f t="array" aca="1" ref="BF79" ca="1">INDIRECT("'"&amp;$A$1&amp;"_DATA'!R"&amp;$A79&amp;"C"&amp;BF$1,FALSE)</f>
        <v>#REF!</v>
      </c>
      <c r="BG79" s="302" t="e" cm="1">
        <f t="array" aca="1" ref="BG79" ca="1">INDIRECT("'"&amp;$A$1&amp;"_DATA'!R"&amp;$A79&amp;"C"&amp;BG$1,FALSE)</f>
        <v>#REF!</v>
      </c>
      <c r="BH79" s="260" t="e" cm="1">
        <f t="array" aca="1" ref="BH79" ca="1">INDIRECT("'"&amp;$A$1&amp;"_DATA'!R"&amp;$A79&amp;"C"&amp;BH$1,FALSE)</f>
        <v>#REF!</v>
      </c>
      <c r="BI79" s="313" t="e" cm="1">
        <f t="array" aca="1" ref="BI79" ca="1">INDIRECT("'"&amp;$A$1&amp;"_DATA'!R"&amp;$A79&amp;"C"&amp;BI$1,FALSE)</f>
        <v>#REF!</v>
      </c>
      <c r="BJ79" s="309" t="e" cm="1">
        <f t="array" aca="1" ref="BJ79" ca="1">INDIRECT("'"&amp;$A$1&amp;"_DATA'!R"&amp;$A79&amp;"C"&amp;BJ$1,FALSE)</f>
        <v>#REF!</v>
      </c>
      <c r="BK79" s="262" t="e">
        <f t="shared" ref="BK79:BK87" ca="1" si="67">IF(AND(BI79&lt;&gt;"",BI79&lt;&gt;0),ROUNDDOWN(BL79/BJ79,3),"")</f>
        <v>#REF!</v>
      </c>
      <c r="BL79" s="310" t="e" cm="1">
        <f t="array" aca="1" ref="BL79" ca="1">INDIRECT("'"&amp;$A$1&amp;"_DATA'!R"&amp;$A79&amp;"C"&amp;BL$1,FALSE)</f>
        <v>#REF!</v>
      </c>
      <c r="BM79" s="263" t="e" cm="1">
        <f t="array" aca="1" ref="BM79" ca="1">INDIRECT("'"&amp;$A$1&amp;"_DATA'!R"&amp;$A79&amp;"C"&amp;BM$1,FALSE)</f>
        <v>#REF!</v>
      </c>
      <c r="BN79" s="302" t="e" cm="1">
        <f t="array" aca="1" ref="BN79" ca="1">INDIRECT("'"&amp;$A$1&amp;"_DATA'!R"&amp;$A79&amp;"C"&amp;BN$1,FALSE)</f>
        <v>#REF!</v>
      </c>
      <c r="BO79" s="260" t="e" cm="1">
        <f t="array" aca="1" ref="BO79" ca="1">INDIRECT("'"&amp;$A$1&amp;"_DATA'!R"&amp;$A79&amp;"C"&amp;BO$1,FALSE)</f>
        <v>#REF!</v>
      </c>
      <c r="BP79" s="313" t="e" cm="1">
        <f t="array" aca="1" ref="BP79" ca="1">INDIRECT("'"&amp;$A$1&amp;"_DATA'!R"&amp;$A79&amp;"C"&amp;BP$1,FALSE)</f>
        <v>#REF!</v>
      </c>
      <c r="BQ79" s="309" t="e" cm="1">
        <f t="array" aca="1" ref="BQ79" ca="1">INDIRECT("'"&amp;$A$1&amp;"_DATA'!R"&amp;$A79&amp;"C"&amp;BQ$1,FALSE)</f>
        <v>#REF!</v>
      </c>
      <c r="BR79" s="262" t="e">
        <f t="shared" ref="BR79:BR87" ca="1" si="68">IF(AND(BP79&lt;&gt;"",BP79&lt;&gt;0),ROUNDDOWN(BS79/BQ79,3),"")</f>
        <v>#REF!</v>
      </c>
      <c r="BS79" s="310" t="e" cm="1">
        <f t="array" aca="1" ref="BS79" ca="1">INDIRECT("'"&amp;$A$1&amp;"_DATA'!R"&amp;$A79&amp;"C"&amp;BS$1,FALSE)</f>
        <v>#REF!</v>
      </c>
      <c r="BT79" s="269"/>
      <c r="BU79" s="321" t="s">
        <v>145</v>
      </c>
      <c r="BV79" s="766" t="e">
        <f ca="1">IF(BV89&lt;&gt;0,ROUNDDOWN(BV93/BV89,4),0)</f>
        <v>#REF!</v>
      </c>
      <c r="BW79" s="302" t="e" cm="1">
        <f t="array" aca="1" ref="BW79" ca="1">INDIRECT("'"&amp;$A$1&amp;"_DATA'!R"&amp;$A79&amp;"C"&amp;BW$1,FALSE)</f>
        <v>#REF!</v>
      </c>
      <c r="BX79" s="260" t="e" cm="1">
        <f t="array" aca="1" ref="BX79" ca="1">INDIRECT("'"&amp;$A$1&amp;"_DATA'!R"&amp;$A79&amp;"C"&amp;BX$1,FALSE)</f>
        <v>#REF!</v>
      </c>
      <c r="BY79" s="313" t="e" cm="1">
        <f t="array" aca="1" ref="BY79" ca="1">INDIRECT("'"&amp;$A$1&amp;"_DATA'!R"&amp;$A79&amp;"C"&amp;BY$1,FALSE)</f>
        <v>#REF!</v>
      </c>
      <c r="BZ79" s="309" t="e" cm="1">
        <f t="array" aca="1" ref="BZ79" ca="1">INDIRECT("'"&amp;$A$1&amp;"_DATA'!R"&amp;$A79&amp;"C"&amp;BZ$1,FALSE)</f>
        <v>#REF!</v>
      </c>
      <c r="CA79" s="262" t="e">
        <f t="shared" ref="CA79:CA87" ca="1" si="69">IF(AND(BY79&lt;&gt;"",BY79&lt;&gt;0),ROUNDDOWN(CB79/BZ79,3),"")</f>
        <v>#REF!</v>
      </c>
      <c r="CB79" s="310" t="e" cm="1">
        <f t="array" aca="1" ref="CB79" ca="1">INDIRECT("'"&amp;$A$1&amp;"_DATA'!R"&amp;$A79&amp;"C"&amp;CB$1,FALSE)</f>
        <v>#REF!</v>
      </c>
      <c r="CC79" s="263" t="e" cm="1">
        <f t="array" aca="1" ref="CC79" ca="1">INDIRECT("'"&amp;$A$1&amp;"_DATA'!R"&amp;$A79&amp;"C"&amp;CC$1,FALSE)</f>
        <v>#REF!</v>
      </c>
      <c r="CD79" s="302" t="e" cm="1">
        <f t="array" aca="1" ref="CD79" ca="1">INDIRECT("'"&amp;$A$1&amp;"_DATA'!R"&amp;$A79&amp;"C"&amp;CD$1,FALSE)</f>
        <v>#REF!</v>
      </c>
      <c r="CE79" s="260" t="e" cm="1">
        <f t="array" aca="1" ref="CE79" ca="1">INDIRECT("'"&amp;$A$1&amp;"_DATA'!R"&amp;$A79&amp;"C"&amp;CE$1,FALSE)</f>
        <v>#REF!</v>
      </c>
      <c r="CF79" s="313" t="e" cm="1">
        <f t="array" aca="1" ref="CF79" ca="1">INDIRECT("'"&amp;$A$1&amp;"_DATA'!R"&amp;$A79&amp;"C"&amp;CF$1,FALSE)</f>
        <v>#REF!</v>
      </c>
      <c r="CG79" s="309" t="e" cm="1">
        <f t="array" aca="1" ref="CG79" ca="1">INDIRECT("'"&amp;$A$1&amp;"_DATA'!R"&amp;$A79&amp;"C"&amp;CG$1,FALSE)</f>
        <v>#REF!</v>
      </c>
      <c r="CH79" s="262" t="e">
        <f t="shared" ref="CH79:CH87" ca="1" si="70">IF(AND(CF79&lt;&gt;"",CF79&lt;&gt;0),ROUNDDOWN(CI79/CG79,3),"")</f>
        <v>#REF!</v>
      </c>
      <c r="CI79" s="310" t="e" cm="1">
        <f t="array" aca="1" ref="CI79" ca="1">INDIRECT("'"&amp;$A$1&amp;"_DATA'!R"&amp;$A79&amp;"C"&amp;CI$1,FALSE)</f>
        <v>#REF!</v>
      </c>
      <c r="CJ79" s="263" t="e" cm="1">
        <f t="array" aca="1" ref="CJ79" ca="1">INDIRECT("'"&amp;$A$1&amp;"_DATA'!R"&amp;$A79&amp;"C"&amp;CJ$1,FALSE)</f>
        <v>#REF!</v>
      </c>
      <c r="CK79" s="302" t="e" cm="1">
        <f t="array" aca="1" ref="CK79" ca="1">INDIRECT("'"&amp;$A$1&amp;"_DATA'!R"&amp;$A79&amp;"C"&amp;CK$1,FALSE)</f>
        <v>#REF!</v>
      </c>
      <c r="CL79" s="260" t="e" cm="1">
        <f t="array" aca="1" ref="CL79" ca="1">INDIRECT("'"&amp;$A$1&amp;"_DATA'!R"&amp;$A79&amp;"C"&amp;CL$1,FALSE)</f>
        <v>#REF!</v>
      </c>
      <c r="CM79" s="313" t="e" cm="1">
        <f t="array" aca="1" ref="CM79" ca="1">INDIRECT("'"&amp;$A$1&amp;"_DATA'!R"&amp;$A79&amp;"C"&amp;CM$1,FALSE)</f>
        <v>#REF!</v>
      </c>
      <c r="CN79" s="309" t="e" cm="1">
        <f t="array" aca="1" ref="CN79" ca="1">INDIRECT("'"&amp;$A$1&amp;"_DATA'!R"&amp;$A79&amp;"C"&amp;CN$1,FALSE)</f>
        <v>#REF!</v>
      </c>
      <c r="CO79" s="262" t="e">
        <f t="shared" ref="CO79:CO87" ca="1" si="71">IF(AND(CM79&lt;&gt;"",CM79&lt;&gt;0),ROUNDDOWN(CP79/CN79,3),"")</f>
        <v>#REF!</v>
      </c>
      <c r="CP79" s="310" t="e" cm="1">
        <f t="array" aca="1" ref="CP79" ca="1">INDIRECT("'"&amp;$A$1&amp;"_DATA'!R"&amp;$A79&amp;"C"&amp;CP$1,FALSE)</f>
        <v>#REF!</v>
      </c>
      <c r="CQ79" s="269"/>
      <c r="CR79" s="321" t="s">
        <v>145</v>
      </c>
      <c r="CS79" s="766" t="e">
        <f ca="1">IF(CS89&lt;&gt;0,ROUNDDOWN(CS93/CS89,4),0)</f>
        <v>#REF!</v>
      </c>
      <c r="CT79" s="321" t="s">
        <v>145</v>
      </c>
      <c r="CU79" s="766" t="e">
        <f ca="1">IF(CU89&lt;&gt;0,ROUNDDOWN(CU93/CU89,4),0)</f>
        <v>#REF!</v>
      </c>
      <c r="CV79" s="321" t="s">
        <v>145</v>
      </c>
      <c r="CW79" s="766" t="e">
        <f ca="1">IF(CW89&lt;&gt;0,ROUNDDOWN(CW93/CW89,4),0)</f>
        <v>#REF!</v>
      </c>
      <c r="CX79" s="240"/>
    </row>
    <row r="80" spans="1:102" ht="16.5" x14ac:dyDescent="0.15">
      <c r="A80" s="433">
        <v>61</v>
      </c>
      <c r="B80" s="1966"/>
      <c r="C80" s="259" t="s">
        <v>35</v>
      </c>
      <c r="D80" s="302" t="e" cm="1">
        <f t="array" aca="1" ref="D80" ca="1">INDIRECT("'"&amp;$A$1&amp;"_DATA'!R"&amp;$A80&amp;"C"&amp;D$1,FALSE)</f>
        <v>#REF!</v>
      </c>
      <c r="E80" s="260" t="e" cm="1">
        <f t="array" aca="1" ref="E80" ca="1">INDIRECT("'"&amp;$A$1&amp;"_DATA'!R"&amp;$A80&amp;"C"&amp;E$1,FALSE)</f>
        <v>#REF!</v>
      </c>
      <c r="F80" s="313" t="e" cm="1">
        <f t="array" aca="1" ref="F80" ca="1">INDIRECT("'"&amp;$A$1&amp;"_DATA'!R"&amp;$A80&amp;"C"&amp;F$1,FALSE)</f>
        <v>#REF!</v>
      </c>
      <c r="G80" s="310" t="e" cm="1">
        <f t="array" aca="1" ref="G80" ca="1">INDIRECT("'"&amp;$A$1&amp;"_DATA'!R"&amp;$A80&amp;"C"&amp;G$1,FALSE)</f>
        <v>#REF!</v>
      </c>
      <c r="H80" s="262" t="e">
        <f t="shared" ca="1" si="60"/>
        <v>#REF!</v>
      </c>
      <c r="I80" s="310" t="e" cm="1">
        <f t="array" aca="1" ref="I80" ca="1">INDIRECT("'"&amp;$A$1&amp;"_DATA'!R"&amp;$A80&amp;"C"&amp;I$1,FALSE)</f>
        <v>#REF!</v>
      </c>
      <c r="J80" s="263" t="e" cm="1">
        <f t="array" aca="1" ref="J80" ca="1">INDIRECT("'"&amp;$A$1&amp;"_DATA'!R"&amp;$A80&amp;"C"&amp;J$1,FALSE)</f>
        <v>#REF!</v>
      </c>
      <c r="K80" s="302" t="e" cm="1">
        <f t="array" aca="1" ref="K80" ca="1">INDIRECT("'"&amp;$A$1&amp;"_DATA'!R"&amp;$A80&amp;"C"&amp;K$1,FALSE)</f>
        <v>#REF!</v>
      </c>
      <c r="L80" s="260" t="e" cm="1">
        <f t="array" aca="1" ref="L80" ca="1">INDIRECT("'"&amp;$A$1&amp;"_DATA'!R"&amp;$A80&amp;"C"&amp;L$1,FALSE)</f>
        <v>#REF!</v>
      </c>
      <c r="M80" s="313" t="e" cm="1">
        <f t="array" aca="1" ref="M80" ca="1">INDIRECT("'"&amp;$A$1&amp;"_DATA'!R"&amp;$A80&amp;"C"&amp;M$1,FALSE)</f>
        <v>#REF!</v>
      </c>
      <c r="N80" s="310" t="e" cm="1">
        <f t="array" aca="1" ref="N80" ca="1">INDIRECT("'"&amp;$A$1&amp;"_DATA'!R"&amp;$A80&amp;"C"&amp;N$1,FALSE)</f>
        <v>#REF!</v>
      </c>
      <c r="O80" s="262" t="e">
        <f t="shared" ca="1" si="61"/>
        <v>#REF!</v>
      </c>
      <c r="P80" s="310" t="e" cm="1">
        <f t="array" aca="1" ref="P80" ca="1">INDIRECT("'"&amp;$A$1&amp;"_DATA'!R"&amp;$A80&amp;"C"&amp;P$1,FALSE)</f>
        <v>#REF!</v>
      </c>
      <c r="Q80" s="263" t="e" cm="1">
        <f t="array" aca="1" ref="Q80" ca="1">INDIRECT("'"&amp;$A$1&amp;"_DATA'!R"&amp;$A80&amp;"C"&amp;Q$1,FALSE)</f>
        <v>#REF!</v>
      </c>
      <c r="R80" s="302" t="e" cm="1">
        <f t="array" aca="1" ref="R80" ca="1">INDIRECT("'"&amp;$A$1&amp;"_DATA'!R"&amp;$A80&amp;"C"&amp;R$1,FALSE)</f>
        <v>#REF!</v>
      </c>
      <c r="S80" s="260" t="e" cm="1">
        <f t="array" aca="1" ref="S80" ca="1">INDIRECT("'"&amp;$A$1&amp;"_DATA'!R"&amp;$A80&amp;"C"&amp;S$1,FALSE)</f>
        <v>#REF!</v>
      </c>
      <c r="T80" s="313" t="e" cm="1">
        <f t="array" aca="1" ref="T80" ca="1">INDIRECT("'"&amp;$A$1&amp;"_DATA'!R"&amp;$A80&amp;"C"&amp;T$1,FALSE)</f>
        <v>#REF!</v>
      </c>
      <c r="U80" s="310" t="e" cm="1">
        <f t="array" aca="1" ref="U80" ca="1">INDIRECT("'"&amp;$A$1&amp;"_DATA'!R"&amp;$A80&amp;"C"&amp;U$1,FALSE)</f>
        <v>#REF!</v>
      </c>
      <c r="V80" s="262" t="e">
        <f t="shared" ca="1" si="62"/>
        <v>#REF!</v>
      </c>
      <c r="W80" s="310" t="e" cm="1">
        <f t="array" aca="1" ref="W80" ca="1">INDIRECT("'"&amp;$A$1&amp;"_DATA'!R"&amp;$A80&amp;"C"&amp;W$1,FALSE)</f>
        <v>#REF!</v>
      </c>
      <c r="X80" s="269"/>
      <c r="Y80" s="322" t="s">
        <v>146</v>
      </c>
      <c r="Z80" s="767" t="e">
        <f ca="1">IF(Z90&lt;&gt;0,ROUNDDOWN(Z94/Z90,4),0)</f>
        <v>#REF!</v>
      </c>
      <c r="AA80" s="324" t="e" cm="1">
        <f t="array" aca="1" ref="AA80" ca="1">INDIRECT("'"&amp;$A$1&amp;"_DATA'!R"&amp;$A80&amp;"C"&amp;AA$1,FALSE)</f>
        <v>#REF!</v>
      </c>
      <c r="AB80" s="260" t="e" cm="1">
        <f t="array" aca="1" ref="AB80" ca="1">INDIRECT("'"&amp;$A$1&amp;"_DATA'!R"&amp;$A80&amp;"C"&amp;AB$1,FALSE)</f>
        <v>#REF!</v>
      </c>
      <c r="AC80" s="313" t="e" cm="1">
        <f t="array" aca="1" ref="AC80" ca="1">INDIRECT("'"&amp;$A$1&amp;"_DATA'!R"&amp;$A80&amp;"C"&amp;AC$1,FALSE)</f>
        <v>#REF!</v>
      </c>
      <c r="AD80" s="310" t="e" cm="1">
        <f t="array" aca="1" ref="AD80" ca="1">INDIRECT("'"&amp;$A$1&amp;"_DATA'!R"&amp;$A80&amp;"C"&amp;AD$1,FALSE)</f>
        <v>#REF!</v>
      </c>
      <c r="AE80" s="262" t="e">
        <f t="shared" ca="1" si="63"/>
        <v>#REF!</v>
      </c>
      <c r="AF80" s="310" t="e" cm="1">
        <f t="array" aca="1" ref="AF80" ca="1">INDIRECT("'"&amp;$A$1&amp;"_DATA'!R"&amp;$A80&amp;"C"&amp;AF$1,FALSE)</f>
        <v>#REF!</v>
      </c>
      <c r="AG80" s="263" t="e" cm="1">
        <f t="array" aca="1" ref="AG80" ca="1">INDIRECT("'"&amp;$A$1&amp;"_DATA'!R"&amp;$A80&amp;"C"&amp;AG$1,FALSE)</f>
        <v>#REF!</v>
      </c>
      <c r="AH80" s="302" t="e" cm="1">
        <f t="array" aca="1" ref="AH80" ca="1">INDIRECT("'"&amp;$A$1&amp;"_DATA'!R"&amp;$A80&amp;"C"&amp;AH$1,FALSE)</f>
        <v>#REF!</v>
      </c>
      <c r="AI80" s="260" t="e" cm="1">
        <f t="array" aca="1" ref="AI80" ca="1">INDIRECT("'"&amp;$A$1&amp;"_DATA'!R"&amp;$A80&amp;"C"&amp;AI$1,FALSE)</f>
        <v>#REF!</v>
      </c>
      <c r="AJ80" s="313" t="e" cm="1">
        <f t="array" aca="1" ref="AJ80" ca="1">INDIRECT("'"&amp;$A$1&amp;"_DATA'!R"&amp;$A80&amp;"C"&amp;AJ$1,FALSE)</f>
        <v>#REF!</v>
      </c>
      <c r="AK80" s="310" t="e" cm="1">
        <f t="array" aca="1" ref="AK80" ca="1">INDIRECT("'"&amp;$A$1&amp;"_DATA'!R"&amp;$A80&amp;"C"&amp;AK$1,FALSE)</f>
        <v>#REF!</v>
      </c>
      <c r="AL80" s="262" t="e">
        <f t="shared" ca="1" si="64"/>
        <v>#REF!</v>
      </c>
      <c r="AM80" s="310" t="e" cm="1">
        <f t="array" aca="1" ref="AM80" ca="1">INDIRECT("'"&amp;$A$1&amp;"_DATA'!R"&amp;$A80&amp;"C"&amp;AM$1,FALSE)</f>
        <v>#REF!</v>
      </c>
      <c r="AN80" s="263" t="e" cm="1">
        <f t="array" aca="1" ref="AN80" ca="1">INDIRECT("'"&amp;$A$1&amp;"_DATA'!R"&amp;$A80&amp;"C"&amp;AN$1,FALSE)</f>
        <v>#REF!</v>
      </c>
      <c r="AO80" s="302" t="e" cm="1">
        <f t="array" aca="1" ref="AO80" ca="1">INDIRECT("'"&amp;$A$1&amp;"_DATA'!R"&amp;$A80&amp;"C"&amp;AO$1,FALSE)</f>
        <v>#REF!</v>
      </c>
      <c r="AP80" s="260" t="e" cm="1">
        <f t="array" aca="1" ref="AP80" ca="1">INDIRECT("'"&amp;$A$1&amp;"_DATA'!R"&amp;$A80&amp;"C"&amp;AP$1,FALSE)</f>
        <v>#REF!</v>
      </c>
      <c r="AQ80" s="313" t="e" cm="1">
        <f t="array" aca="1" ref="AQ80" ca="1">INDIRECT("'"&amp;$A$1&amp;"_DATA'!R"&amp;$A80&amp;"C"&amp;AQ$1,FALSE)</f>
        <v>#REF!</v>
      </c>
      <c r="AR80" s="310" t="e" cm="1">
        <f t="array" aca="1" ref="AR80" ca="1">INDIRECT("'"&amp;$A$1&amp;"_DATA'!R"&amp;$A80&amp;"C"&amp;AR$1,FALSE)</f>
        <v>#REF!</v>
      </c>
      <c r="AS80" s="262" t="e">
        <f t="shared" ca="1" si="65"/>
        <v>#REF!</v>
      </c>
      <c r="AT80" s="310" t="e" cm="1">
        <f t="array" aca="1" ref="AT80" ca="1">INDIRECT("'"&amp;$A$1&amp;"_DATA'!R"&amp;$A80&amp;"C"&amp;AT$1,FALSE)</f>
        <v>#REF!</v>
      </c>
      <c r="AU80" s="269"/>
      <c r="AV80" s="322" t="s">
        <v>146</v>
      </c>
      <c r="AW80" s="767" t="e">
        <f ca="1">IF(AW90&lt;&gt;0,ROUNDDOWN(AW94/AW90,4),0)</f>
        <v>#REF!</v>
      </c>
      <c r="AX80" s="322" t="s">
        <v>146</v>
      </c>
      <c r="AY80" s="767" t="e">
        <f ca="1">IF(AY90&lt;&gt;0,ROUNDDOWN(AY94/AY90,4),0)</f>
        <v>#REF!</v>
      </c>
      <c r="AZ80" s="302" t="e" cm="1">
        <f t="array" aca="1" ref="AZ80" ca="1">INDIRECT("'"&amp;$A$1&amp;"_DATA'!R"&amp;$A80&amp;"C"&amp;AZ$1,FALSE)</f>
        <v>#REF!</v>
      </c>
      <c r="BA80" s="260" t="e" cm="1">
        <f t="array" aca="1" ref="BA80" ca="1">INDIRECT("'"&amp;$A$1&amp;"_DATA'!R"&amp;$A80&amp;"C"&amp;BA$1,FALSE)</f>
        <v>#REF!</v>
      </c>
      <c r="BB80" s="313" t="e" cm="1">
        <f t="array" aca="1" ref="BB80" ca="1">INDIRECT("'"&amp;$A$1&amp;"_DATA'!R"&amp;$A80&amp;"C"&amp;BB$1,FALSE)</f>
        <v>#REF!</v>
      </c>
      <c r="BC80" s="310" t="e" cm="1">
        <f t="array" aca="1" ref="BC80" ca="1">INDIRECT("'"&amp;$A$1&amp;"_DATA'!R"&amp;$A80&amp;"C"&amp;BC$1,FALSE)</f>
        <v>#REF!</v>
      </c>
      <c r="BD80" s="262" t="e">
        <f t="shared" ca="1" si="66"/>
        <v>#REF!</v>
      </c>
      <c r="BE80" s="310" t="e" cm="1">
        <f t="array" aca="1" ref="BE80" ca="1">INDIRECT("'"&amp;$A$1&amp;"_DATA'!R"&amp;$A80&amp;"C"&amp;BE$1,FALSE)</f>
        <v>#REF!</v>
      </c>
      <c r="BF80" s="263" t="e" cm="1">
        <f t="array" aca="1" ref="BF80" ca="1">INDIRECT("'"&amp;$A$1&amp;"_DATA'!R"&amp;$A80&amp;"C"&amp;BF$1,FALSE)</f>
        <v>#REF!</v>
      </c>
      <c r="BG80" s="302" t="e" cm="1">
        <f t="array" aca="1" ref="BG80" ca="1">INDIRECT("'"&amp;$A$1&amp;"_DATA'!R"&amp;$A80&amp;"C"&amp;BG$1,FALSE)</f>
        <v>#REF!</v>
      </c>
      <c r="BH80" s="260" t="e" cm="1">
        <f t="array" aca="1" ref="BH80" ca="1">INDIRECT("'"&amp;$A$1&amp;"_DATA'!R"&amp;$A80&amp;"C"&amp;BH$1,FALSE)</f>
        <v>#REF!</v>
      </c>
      <c r="BI80" s="313" t="e" cm="1">
        <f t="array" aca="1" ref="BI80" ca="1">INDIRECT("'"&amp;$A$1&amp;"_DATA'!R"&amp;$A80&amp;"C"&amp;BI$1,FALSE)</f>
        <v>#REF!</v>
      </c>
      <c r="BJ80" s="310" t="e" cm="1">
        <f t="array" aca="1" ref="BJ80" ca="1">INDIRECT("'"&amp;$A$1&amp;"_DATA'!R"&amp;$A80&amp;"C"&amp;BJ$1,FALSE)</f>
        <v>#REF!</v>
      </c>
      <c r="BK80" s="262" t="e">
        <f t="shared" ca="1" si="67"/>
        <v>#REF!</v>
      </c>
      <c r="BL80" s="310" t="e" cm="1">
        <f t="array" aca="1" ref="BL80" ca="1">INDIRECT("'"&amp;$A$1&amp;"_DATA'!R"&amp;$A80&amp;"C"&amp;BL$1,FALSE)</f>
        <v>#REF!</v>
      </c>
      <c r="BM80" s="263" t="e" cm="1">
        <f t="array" aca="1" ref="BM80" ca="1">INDIRECT("'"&amp;$A$1&amp;"_DATA'!R"&amp;$A80&amp;"C"&amp;BM$1,FALSE)</f>
        <v>#REF!</v>
      </c>
      <c r="BN80" s="302" t="e" cm="1">
        <f t="array" aca="1" ref="BN80" ca="1">INDIRECT("'"&amp;$A$1&amp;"_DATA'!R"&amp;$A80&amp;"C"&amp;BN$1,FALSE)</f>
        <v>#REF!</v>
      </c>
      <c r="BO80" s="260" t="e" cm="1">
        <f t="array" aca="1" ref="BO80" ca="1">INDIRECT("'"&amp;$A$1&amp;"_DATA'!R"&amp;$A80&amp;"C"&amp;BO$1,FALSE)</f>
        <v>#REF!</v>
      </c>
      <c r="BP80" s="313" t="e" cm="1">
        <f t="array" aca="1" ref="BP80" ca="1">INDIRECT("'"&amp;$A$1&amp;"_DATA'!R"&amp;$A80&amp;"C"&amp;BP$1,FALSE)</f>
        <v>#REF!</v>
      </c>
      <c r="BQ80" s="310" t="e" cm="1">
        <f t="array" aca="1" ref="BQ80" ca="1">INDIRECT("'"&amp;$A$1&amp;"_DATA'!R"&amp;$A80&amp;"C"&amp;BQ$1,FALSE)</f>
        <v>#REF!</v>
      </c>
      <c r="BR80" s="262" t="e">
        <f t="shared" ca="1" si="68"/>
        <v>#REF!</v>
      </c>
      <c r="BS80" s="310" t="e" cm="1">
        <f t="array" aca="1" ref="BS80" ca="1">INDIRECT("'"&amp;$A$1&amp;"_DATA'!R"&amp;$A80&amp;"C"&amp;BS$1,FALSE)</f>
        <v>#REF!</v>
      </c>
      <c r="BT80" s="269"/>
      <c r="BU80" s="322" t="s">
        <v>146</v>
      </c>
      <c r="BV80" s="767" t="e">
        <f ca="1">IF(BV90&lt;&gt;0,ROUNDDOWN(BV94/BV90,4),0)</f>
        <v>#REF!</v>
      </c>
      <c r="BW80" s="302" t="e" cm="1">
        <f t="array" aca="1" ref="BW80" ca="1">INDIRECT("'"&amp;$A$1&amp;"_DATA'!R"&amp;$A80&amp;"C"&amp;BW$1,FALSE)</f>
        <v>#REF!</v>
      </c>
      <c r="BX80" s="260" t="e" cm="1">
        <f t="array" aca="1" ref="BX80" ca="1">INDIRECT("'"&amp;$A$1&amp;"_DATA'!R"&amp;$A80&amp;"C"&amp;BX$1,FALSE)</f>
        <v>#REF!</v>
      </c>
      <c r="BY80" s="313" t="e" cm="1">
        <f t="array" aca="1" ref="BY80" ca="1">INDIRECT("'"&amp;$A$1&amp;"_DATA'!R"&amp;$A80&amp;"C"&amp;BY$1,FALSE)</f>
        <v>#REF!</v>
      </c>
      <c r="BZ80" s="310" t="e" cm="1">
        <f t="array" aca="1" ref="BZ80" ca="1">INDIRECT("'"&amp;$A$1&amp;"_DATA'!R"&amp;$A80&amp;"C"&amp;BZ$1,FALSE)</f>
        <v>#REF!</v>
      </c>
      <c r="CA80" s="262" t="e">
        <f t="shared" ca="1" si="69"/>
        <v>#REF!</v>
      </c>
      <c r="CB80" s="310" t="e" cm="1">
        <f t="array" aca="1" ref="CB80" ca="1">INDIRECT("'"&amp;$A$1&amp;"_DATA'!R"&amp;$A80&amp;"C"&amp;CB$1,FALSE)</f>
        <v>#REF!</v>
      </c>
      <c r="CC80" s="263" t="e" cm="1">
        <f t="array" aca="1" ref="CC80" ca="1">INDIRECT("'"&amp;$A$1&amp;"_DATA'!R"&amp;$A80&amp;"C"&amp;CC$1,FALSE)</f>
        <v>#REF!</v>
      </c>
      <c r="CD80" s="302" t="e" cm="1">
        <f t="array" aca="1" ref="CD80" ca="1">INDIRECT("'"&amp;$A$1&amp;"_DATA'!R"&amp;$A80&amp;"C"&amp;CD$1,FALSE)</f>
        <v>#REF!</v>
      </c>
      <c r="CE80" s="260" t="e" cm="1">
        <f t="array" aca="1" ref="CE80" ca="1">INDIRECT("'"&amp;$A$1&amp;"_DATA'!R"&amp;$A80&amp;"C"&amp;CE$1,FALSE)</f>
        <v>#REF!</v>
      </c>
      <c r="CF80" s="313" t="e" cm="1">
        <f t="array" aca="1" ref="CF80" ca="1">INDIRECT("'"&amp;$A$1&amp;"_DATA'!R"&amp;$A80&amp;"C"&amp;CF$1,FALSE)</f>
        <v>#REF!</v>
      </c>
      <c r="CG80" s="310" t="e" cm="1">
        <f t="array" aca="1" ref="CG80" ca="1">INDIRECT("'"&amp;$A$1&amp;"_DATA'!R"&amp;$A80&amp;"C"&amp;CG$1,FALSE)</f>
        <v>#REF!</v>
      </c>
      <c r="CH80" s="262" t="e">
        <f t="shared" ca="1" si="70"/>
        <v>#REF!</v>
      </c>
      <c r="CI80" s="310" t="e" cm="1">
        <f t="array" aca="1" ref="CI80" ca="1">INDIRECT("'"&amp;$A$1&amp;"_DATA'!R"&amp;$A80&amp;"C"&amp;CI$1,FALSE)</f>
        <v>#REF!</v>
      </c>
      <c r="CJ80" s="263" t="e" cm="1">
        <f t="array" aca="1" ref="CJ80" ca="1">INDIRECT("'"&amp;$A$1&amp;"_DATA'!R"&amp;$A80&amp;"C"&amp;CJ$1,FALSE)</f>
        <v>#REF!</v>
      </c>
      <c r="CK80" s="302" t="e" cm="1">
        <f t="array" aca="1" ref="CK80" ca="1">INDIRECT("'"&amp;$A$1&amp;"_DATA'!R"&amp;$A80&amp;"C"&amp;CK$1,FALSE)</f>
        <v>#REF!</v>
      </c>
      <c r="CL80" s="260" t="e" cm="1">
        <f t="array" aca="1" ref="CL80" ca="1">INDIRECT("'"&amp;$A$1&amp;"_DATA'!R"&amp;$A80&amp;"C"&amp;CL$1,FALSE)</f>
        <v>#REF!</v>
      </c>
      <c r="CM80" s="313" t="e" cm="1">
        <f t="array" aca="1" ref="CM80" ca="1">INDIRECT("'"&amp;$A$1&amp;"_DATA'!R"&amp;$A80&amp;"C"&amp;CM$1,FALSE)</f>
        <v>#REF!</v>
      </c>
      <c r="CN80" s="310" t="e" cm="1">
        <f t="array" aca="1" ref="CN80" ca="1">INDIRECT("'"&amp;$A$1&amp;"_DATA'!R"&amp;$A80&amp;"C"&amp;CN$1,FALSE)</f>
        <v>#REF!</v>
      </c>
      <c r="CO80" s="262" t="e">
        <f t="shared" ca="1" si="71"/>
        <v>#REF!</v>
      </c>
      <c r="CP80" s="310" t="e" cm="1">
        <f t="array" aca="1" ref="CP80" ca="1">INDIRECT("'"&amp;$A$1&amp;"_DATA'!R"&amp;$A80&amp;"C"&amp;CP$1,FALSE)</f>
        <v>#REF!</v>
      </c>
      <c r="CQ80" s="269"/>
      <c r="CR80" s="322" t="s">
        <v>146</v>
      </c>
      <c r="CS80" s="767" t="e">
        <f ca="1">IF(CS90&lt;&gt;0,ROUNDDOWN(CS94/CS90,4),0)</f>
        <v>#REF!</v>
      </c>
      <c r="CT80" s="322" t="s">
        <v>146</v>
      </c>
      <c r="CU80" s="767" t="e">
        <f ca="1">IF(CU90&lt;&gt;0,ROUNDDOWN(CU94/CU90,4),0)</f>
        <v>#REF!</v>
      </c>
      <c r="CV80" s="322" t="s">
        <v>146</v>
      </c>
      <c r="CW80" s="767" t="e">
        <f ca="1">IF(CW90&lt;&gt;0,ROUNDDOWN(CW94/CW90,4),0)</f>
        <v>#REF!</v>
      </c>
      <c r="CX80" s="240"/>
    </row>
    <row r="81" spans="1:102" ht="16.5" x14ac:dyDescent="0.15">
      <c r="A81" s="433">
        <v>62</v>
      </c>
      <c r="B81" s="1966"/>
      <c r="C81" s="259" t="s">
        <v>36</v>
      </c>
      <c r="D81" s="302" t="e" cm="1">
        <f t="array" aca="1" ref="D81" ca="1">INDIRECT("'"&amp;$A$1&amp;"_DATA'!R"&amp;$A81&amp;"C"&amp;D$1,FALSE)</f>
        <v>#REF!</v>
      </c>
      <c r="E81" s="260" t="e" cm="1">
        <f t="array" aca="1" ref="E81" ca="1">INDIRECT("'"&amp;$A$1&amp;"_DATA'!R"&amp;$A81&amp;"C"&amp;E$1,FALSE)</f>
        <v>#REF!</v>
      </c>
      <c r="F81" s="313" t="e" cm="1">
        <f t="array" aca="1" ref="F81" ca="1">INDIRECT("'"&amp;$A$1&amp;"_DATA'!R"&amp;$A81&amp;"C"&amp;F$1,FALSE)</f>
        <v>#REF!</v>
      </c>
      <c r="G81" s="310" t="e" cm="1">
        <f t="array" aca="1" ref="G81" ca="1">INDIRECT("'"&amp;$A$1&amp;"_DATA'!R"&amp;$A81&amp;"C"&amp;G$1,FALSE)</f>
        <v>#REF!</v>
      </c>
      <c r="H81" s="262" t="e">
        <f t="shared" ca="1" si="60"/>
        <v>#REF!</v>
      </c>
      <c r="I81" s="310" t="e" cm="1">
        <f t="array" aca="1" ref="I81" ca="1">INDIRECT("'"&amp;$A$1&amp;"_DATA'!R"&amp;$A81&amp;"C"&amp;I$1,FALSE)</f>
        <v>#REF!</v>
      </c>
      <c r="J81" s="263" t="e" cm="1">
        <f t="array" aca="1" ref="J81" ca="1">INDIRECT("'"&amp;$A$1&amp;"_DATA'!R"&amp;$A81&amp;"C"&amp;J$1,FALSE)</f>
        <v>#REF!</v>
      </c>
      <c r="K81" s="302" t="e" cm="1">
        <f t="array" aca="1" ref="K81" ca="1">INDIRECT("'"&amp;$A$1&amp;"_DATA'!R"&amp;$A81&amp;"C"&amp;K$1,FALSE)</f>
        <v>#REF!</v>
      </c>
      <c r="L81" s="260" t="e" cm="1">
        <f t="array" aca="1" ref="L81" ca="1">INDIRECT("'"&amp;$A$1&amp;"_DATA'!R"&amp;$A81&amp;"C"&amp;L$1,FALSE)</f>
        <v>#REF!</v>
      </c>
      <c r="M81" s="313" t="e" cm="1">
        <f t="array" aca="1" ref="M81" ca="1">INDIRECT("'"&amp;$A$1&amp;"_DATA'!R"&amp;$A81&amp;"C"&amp;M$1,FALSE)</f>
        <v>#REF!</v>
      </c>
      <c r="N81" s="310" t="e" cm="1">
        <f t="array" aca="1" ref="N81" ca="1">INDIRECT("'"&amp;$A$1&amp;"_DATA'!R"&amp;$A81&amp;"C"&amp;N$1,FALSE)</f>
        <v>#REF!</v>
      </c>
      <c r="O81" s="262" t="e">
        <f t="shared" ca="1" si="61"/>
        <v>#REF!</v>
      </c>
      <c r="P81" s="310" t="e" cm="1">
        <f t="array" aca="1" ref="P81" ca="1">INDIRECT("'"&amp;$A$1&amp;"_DATA'!R"&amp;$A81&amp;"C"&amp;P$1,FALSE)</f>
        <v>#REF!</v>
      </c>
      <c r="Q81" s="263" t="e" cm="1">
        <f t="array" aca="1" ref="Q81" ca="1">INDIRECT("'"&amp;$A$1&amp;"_DATA'!R"&amp;$A81&amp;"C"&amp;Q$1,FALSE)</f>
        <v>#REF!</v>
      </c>
      <c r="R81" s="302" t="e" cm="1">
        <f t="array" aca="1" ref="R81" ca="1">INDIRECT("'"&amp;$A$1&amp;"_DATA'!R"&amp;$A81&amp;"C"&amp;R$1,FALSE)</f>
        <v>#REF!</v>
      </c>
      <c r="S81" s="260" t="e" cm="1">
        <f t="array" aca="1" ref="S81" ca="1">INDIRECT("'"&amp;$A$1&amp;"_DATA'!R"&amp;$A81&amp;"C"&amp;S$1,FALSE)</f>
        <v>#REF!</v>
      </c>
      <c r="T81" s="313" t="e" cm="1">
        <f t="array" aca="1" ref="T81" ca="1">INDIRECT("'"&amp;$A$1&amp;"_DATA'!R"&amp;$A81&amp;"C"&amp;T$1,FALSE)</f>
        <v>#REF!</v>
      </c>
      <c r="U81" s="310" t="e" cm="1">
        <f t="array" aca="1" ref="U81" ca="1">INDIRECT("'"&amp;$A$1&amp;"_DATA'!R"&amp;$A81&amp;"C"&amp;U$1,FALSE)</f>
        <v>#REF!</v>
      </c>
      <c r="V81" s="262" t="e">
        <f t="shared" ca="1" si="62"/>
        <v>#REF!</v>
      </c>
      <c r="W81" s="310" t="e" cm="1">
        <f t="array" aca="1" ref="W81" ca="1">INDIRECT("'"&amp;$A$1&amp;"_DATA'!R"&amp;$A81&amp;"C"&amp;W$1,FALSE)</f>
        <v>#REF!</v>
      </c>
      <c r="X81" s="269"/>
      <c r="Y81" s="331" t="s">
        <v>143</v>
      </c>
      <c r="Z81" s="709" t="e">
        <f ca="1">ROUNDDOWN(Z80/Z79,4)</f>
        <v>#REF!</v>
      </c>
      <c r="AA81" s="324" t="e" cm="1">
        <f t="array" aca="1" ref="AA81" ca="1">INDIRECT("'"&amp;$A$1&amp;"_DATA'!R"&amp;$A81&amp;"C"&amp;AA$1,FALSE)</f>
        <v>#REF!</v>
      </c>
      <c r="AB81" s="260" t="e" cm="1">
        <f t="array" aca="1" ref="AB81" ca="1">INDIRECT("'"&amp;$A$1&amp;"_DATA'!R"&amp;$A81&amp;"C"&amp;AB$1,FALSE)</f>
        <v>#REF!</v>
      </c>
      <c r="AC81" s="313" t="e" cm="1">
        <f t="array" aca="1" ref="AC81" ca="1">INDIRECT("'"&amp;$A$1&amp;"_DATA'!R"&amp;$A81&amp;"C"&amp;AC$1,FALSE)</f>
        <v>#REF!</v>
      </c>
      <c r="AD81" s="310" t="e" cm="1">
        <f t="array" aca="1" ref="AD81" ca="1">INDIRECT("'"&amp;$A$1&amp;"_DATA'!R"&amp;$A81&amp;"C"&amp;AD$1,FALSE)</f>
        <v>#REF!</v>
      </c>
      <c r="AE81" s="262" t="e">
        <f t="shared" ca="1" si="63"/>
        <v>#REF!</v>
      </c>
      <c r="AF81" s="310" t="e" cm="1">
        <f t="array" aca="1" ref="AF81" ca="1">INDIRECT("'"&amp;$A$1&amp;"_DATA'!R"&amp;$A81&amp;"C"&amp;AF$1,FALSE)</f>
        <v>#REF!</v>
      </c>
      <c r="AG81" s="263" t="e" cm="1">
        <f t="array" aca="1" ref="AG81" ca="1">INDIRECT("'"&amp;$A$1&amp;"_DATA'!R"&amp;$A81&amp;"C"&amp;AG$1,FALSE)</f>
        <v>#REF!</v>
      </c>
      <c r="AH81" s="302" t="e" cm="1">
        <f t="array" aca="1" ref="AH81" ca="1">INDIRECT("'"&amp;$A$1&amp;"_DATA'!R"&amp;$A81&amp;"C"&amp;AH$1,FALSE)</f>
        <v>#REF!</v>
      </c>
      <c r="AI81" s="260" t="e" cm="1">
        <f t="array" aca="1" ref="AI81" ca="1">INDIRECT("'"&amp;$A$1&amp;"_DATA'!R"&amp;$A81&amp;"C"&amp;AI$1,FALSE)</f>
        <v>#REF!</v>
      </c>
      <c r="AJ81" s="313" t="e" cm="1">
        <f t="array" aca="1" ref="AJ81" ca="1">INDIRECT("'"&amp;$A$1&amp;"_DATA'!R"&amp;$A81&amp;"C"&amp;AJ$1,FALSE)</f>
        <v>#REF!</v>
      </c>
      <c r="AK81" s="310" t="e" cm="1">
        <f t="array" aca="1" ref="AK81" ca="1">INDIRECT("'"&amp;$A$1&amp;"_DATA'!R"&amp;$A81&amp;"C"&amp;AK$1,FALSE)</f>
        <v>#REF!</v>
      </c>
      <c r="AL81" s="262" t="e">
        <f t="shared" ca="1" si="64"/>
        <v>#REF!</v>
      </c>
      <c r="AM81" s="310" t="e" cm="1">
        <f t="array" aca="1" ref="AM81" ca="1">INDIRECT("'"&amp;$A$1&amp;"_DATA'!R"&amp;$A81&amp;"C"&amp;AM$1,FALSE)</f>
        <v>#REF!</v>
      </c>
      <c r="AN81" s="263" t="e" cm="1">
        <f t="array" aca="1" ref="AN81" ca="1">INDIRECT("'"&amp;$A$1&amp;"_DATA'!R"&amp;$A81&amp;"C"&amp;AN$1,FALSE)</f>
        <v>#REF!</v>
      </c>
      <c r="AO81" s="302" t="e" cm="1">
        <f t="array" aca="1" ref="AO81" ca="1">INDIRECT("'"&amp;$A$1&amp;"_DATA'!R"&amp;$A81&amp;"C"&amp;AO$1,FALSE)</f>
        <v>#REF!</v>
      </c>
      <c r="AP81" s="260" t="e" cm="1">
        <f t="array" aca="1" ref="AP81" ca="1">INDIRECT("'"&amp;$A$1&amp;"_DATA'!R"&amp;$A81&amp;"C"&amp;AP$1,FALSE)</f>
        <v>#REF!</v>
      </c>
      <c r="AQ81" s="313" t="e" cm="1">
        <f t="array" aca="1" ref="AQ81" ca="1">INDIRECT("'"&amp;$A$1&amp;"_DATA'!R"&amp;$A81&amp;"C"&amp;AQ$1,FALSE)</f>
        <v>#REF!</v>
      </c>
      <c r="AR81" s="310" t="e" cm="1">
        <f t="array" aca="1" ref="AR81" ca="1">INDIRECT("'"&amp;$A$1&amp;"_DATA'!R"&amp;$A81&amp;"C"&amp;AR$1,FALSE)</f>
        <v>#REF!</v>
      </c>
      <c r="AS81" s="262" t="e">
        <f t="shared" ca="1" si="65"/>
        <v>#REF!</v>
      </c>
      <c r="AT81" s="310" t="e" cm="1">
        <f t="array" aca="1" ref="AT81" ca="1">INDIRECT("'"&amp;$A$1&amp;"_DATA'!R"&amp;$A81&amp;"C"&amp;AT$1,FALSE)</f>
        <v>#REF!</v>
      </c>
      <c r="AU81" s="269"/>
      <c r="AV81" s="331" t="s">
        <v>143</v>
      </c>
      <c r="AW81" s="709" t="e">
        <f ca="1">ROUNDDOWN(AW80/AW79,4)</f>
        <v>#REF!</v>
      </c>
      <c r="AX81" s="331" t="s">
        <v>143</v>
      </c>
      <c r="AY81" s="709" t="e">
        <f ca="1">ROUNDDOWN(AY80/AY79,4)</f>
        <v>#REF!</v>
      </c>
      <c r="AZ81" s="302" t="e" cm="1">
        <f t="array" aca="1" ref="AZ81" ca="1">INDIRECT("'"&amp;$A$1&amp;"_DATA'!R"&amp;$A81&amp;"C"&amp;AZ$1,FALSE)</f>
        <v>#REF!</v>
      </c>
      <c r="BA81" s="260" t="e" cm="1">
        <f t="array" aca="1" ref="BA81" ca="1">INDIRECT("'"&amp;$A$1&amp;"_DATA'!R"&amp;$A81&amp;"C"&amp;BA$1,FALSE)</f>
        <v>#REF!</v>
      </c>
      <c r="BB81" s="313" t="e" cm="1">
        <f t="array" aca="1" ref="BB81" ca="1">INDIRECT("'"&amp;$A$1&amp;"_DATA'!R"&amp;$A81&amp;"C"&amp;BB$1,FALSE)</f>
        <v>#REF!</v>
      </c>
      <c r="BC81" s="310" t="e" cm="1">
        <f t="array" aca="1" ref="BC81" ca="1">INDIRECT("'"&amp;$A$1&amp;"_DATA'!R"&amp;$A81&amp;"C"&amp;BC$1,FALSE)</f>
        <v>#REF!</v>
      </c>
      <c r="BD81" s="262" t="e">
        <f t="shared" ca="1" si="66"/>
        <v>#REF!</v>
      </c>
      <c r="BE81" s="310" t="e" cm="1">
        <f t="array" aca="1" ref="BE81" ca="1">INDIRECT("'"&amp;$A$1&amp;"_DATA'!R"&amp;$A81&amp;"C"&amp;BE$1,FALSE)</f>
        <v>#REF!</v>
      </c>
      <c r="BF81" s="263" t="e" cm="1">
        <f t="array" aca="1" ref="BF81" ca="1">INDIRECT("'"&amp;$A$1&amp;"_DATA'!R"&amp;$A81&amp;"C"&amp;BF$1,FALSE)</f>
        <v>#REF!</v>
      </c>
      <c r="BG81" s="302" t="e" cm="1">
        <f t="array" aca="1" ref="BG81" ca="1">INDIRECT("'"&amp;$A$1&amp;"_DATA'!R"&amp;$A81&amp;"C"&amp;BG$1,FALSE)</f>
        <v>#REF!</v>
      </c>
      <c r="BH81" s="260" t="e" cm="1">
        <f t="array" aca="1" ref="BH81" ca="1">INDIRECT("'"&amp;$A$1&amp;"_DATA'!R"&amp;$A81&amp;"C"&amp;BH$1,FALSE)</f>
        <v>#REF!</v>
      </c>
      <c r="BI81" s="313" t="e" cm="1">
        <f t="array" aca="1" ref="BI81" ca="1">INDIRECT("'"&amp;$A$1&amp;"_DATA'!R"&amp;$A81&amp;"C"&amp;BI$1,FALSE)</f>
        <v>#REF!</v>
      </c>
      <c r="BJ81" s="310" t="e" cm="1">
        <f t="array" aca="1" ref="BJ81" ca="1">INDIRECT("'"&amp;$A$1&amp;"_DATA'!R"&amp;$A81&amp;"C"&amp;BJ$1,FALSE)</f>
        <v>#REF!</v>
      </c>
      <c r="BK81" s="262" t="e">
        <f t="shared" ca="1" si="67"/>
        <v>#REF!</v>
      </c>
      <c r="BL81" s="310" t="e" cm="1">
        <f t="array" aca="1" ref="BL81" ca="1">INDIRECT("'"&amp;$A$1&amp;"_DATA'!R"&amp;$A81&amp;"C"&amp;BL$1,FALSE)</f>
        <v>#REF!</v>
      </c>
      <c r="BM81" s="263" t="e" cm="1">
        <f t="array" aca="1" ref="BM81" ca="1">INDIRECT("'"&amp;$A$1&amp;"_DATA'!R"&amp;$A81&amp;"C"&amp;BM$1,FALSE)</f>
        <v>#REF!</v>
      </c>
      <c r="BN81" s="302" t="e" cm="1">
        <f t="array" aca="1" ref="BN81" ca="1">INDIRECT("'"&amp;$A$1&amp;"_DATA'!R"&amp;$A81&amp;"C"&amp;BN$1,FALSE)</f>
        <v>#REF!</v>
      </c>
      <c r="BO81" s="260" t="e" cm="1">
        <f t="array" aca="1" ref="BO81" ca="1">INDIRECT("'"&amp;$A$1&amp;"_DATA'!R"&amp;$A81&amp;"C"&amp;BO$1,FALSE)</f>
        <v>#REF!</v>
      </c>
      <c r="BP81" s="313" t="e" cm="1">
        <f t="array" aca="1" ref="BP81" ca="1">INDIRECT("'"&amp;$A$1&amp;"_DATA'!R"&amp;$A81&amp;"C"&amp;BP$1,FALSE)</f>
        <v>#REF!</v>
      </c>
      <c r="BQ81" s="310" t="e" cm="1">
        <f t="array" aca="1" ref="BQ81" ca="1">INDIRECT("'"&amp;$A$1&amp;"_DATA'!R"&amp;$A81&amp;"C"&amp;BQ$1,FALSE)</f>
        <v>#REF!</v>
      </c>
      <c r="BR81" s="262" t="e">
        <f t="shared" ca="1" si="68"/>
        <v>#REF!</v>
      </c>
      <c r="BS81" s="310" t="e" cm="1">
        <f t="array" aca="1" ref="BS81" ca="1">INDIRECT("'"&amp;$A$1&amp;"_DATA'!R"&amp;$A81&amp;"C"&amp;BS$1,FALSE)</f>
        <v>#REF!</v>
      </c>
      <c r="BT81" s="269"/>
      <c r="BU81" s="331" t="s">
        <v>143</v>
      </c>
      <c r="BV81" s="709" t="e">
        <f ca="1">ROUNDDOWN(BV80/BV79,4)</f>
        <v>#REF!</v>
      </c>
      <c r="BW81" s="302" t="e" cm="1">
        <f t="array" aca="1" ref="BW81" ca="1">INDIRECT("'"&amp;$A$1&amp;"_DATA'!R"&amp;$A81&amp;"C"&amp;BW$1,FALSE)</f>
        <v>#REF!</v>
      </c>
      <c r="BX81" s="260" t="e" cm="1">
        <f t="array" aca="1" ref="BX81" ca="1">INDIRECT("'"&amp;$A$1&amp;"_DATA'!R"&amp;$A81&amp;"C"&amp;BX$1,FALSE)</f>
        <v>#REF!</v>
      </c>
      <c r="BY81" s="313" t="e" cm="1">
        <f t="array" aca="1" ref="BY81" ca="1">INDIRECT("'"&amp;$A$1&amp;"_DATA'!R"&amp;$A81&amp;"C"&amp;BY$1,FALSE)</f>
        <v>#REF!</v>
      </c>
      <c r="BZ81" s="310" t="e" cm="1">
        <f t="array" aca="1" ref="BZ81" ca="1">INDIRECT("'"&amp;$A$1&amp;"_DATA'!R"&amp;$A81&amp;"C"&amp;BZ$1,FALSE)</f>
        <v>#REF!</v>
      </c>
      <c r="CA81" s="262" t="e">
        <f t="shared" ca="1" si="69"/>
        <v>#REF!</v>
      </c>
      <c r="CB81" s="310" t="e" cm="1">
        <f t="array" aca="1" ref="CB81" ca="1">INDIRECT("'"&amp;$A$1&amp;"_DATA'!R"&amp;$A81&amp;"C"&amp;CB$1,FALSE)</f>
        <v>#REF!</v>
      </c>
      <c r="CC81" s="263" t="e" cm="1">
        <f t="array" aca="1" ref="CC81" ca="1">INDIRECT("'"&amp;$A$1&amp;"_DATA'!R"&amp;$A81&amp;"C"&amp;CC$1,FALSE)</f>
        <v>#REF!</v>
      </c>
      <c r="CD81" s="302" t="e" cm="1">
        <f t="array" aca="1" ref="CD81" ca="1">INDIRECT("'"&amp;$A$1&amp;"_DATA'!R"&amp;$A81&amp;"C"&amp;CD$1,FALSE)</f>
        <v>#REF!</v>
      </c>
      <c r="CE81" s="260" t="e" cm="1">
        <f t="array" aca="1" ref="CE81" ca="1">INDIRECT("'"&amp;$A$1&amp;"_DATA'!R"&amp;$A81&amp;"C"&amp;CE$1,FALSE)</f>
        <v>#REF!</v>
      </c>
      <c r="CF81" s="313" t="e" cm="1">
        <f t="array" aca="1" ref="CF81" ca="1">INDIRECT("'"&amp;$A$1&amp;"_DATA'!R"&amp;$A81&amp;"C"&amp;CF$1,FALSE)</f>
        <v>#REF!</v>
      </c>
      <c r="CG81" s="310" t="e" cm="1">
        <f t="array" aca="1" ref="CG81" ca="1">INDIRECT("'"&amp;$A$1&amp;"_DATA'!R"&amp;$A81&amp;"C"&amp;CG$1,FALSE)</f>
        <v>#REF!</v>
      </c>
      <c r="CH81" s="262" t="e">
        <f t="shared" ca="1" si="70"/>
        <v>#REF!</v>
      </c>
      <c r="CI81" s="310" t="e" cm="1">
        <f t="array" aca="1" ref="CI81" ca="1">INDIRECT("'"&amp;$A$1&amp;"_DATA'!R"&amp;$A81&amp;"C"&amp;CI$1,FALSE)</f>
        <v>#REF!</v>
      </c>
      <c r="CJ81" s="263" t="e" cm="1">
        <f t="array" aca="1" ref="CJ81" ca="1">INDIRECT("'"&amp;$A$1&amp;"_DATA'!R"&amp;$A81&amp;"C"&amp;CJ$1,FALSE)</f>
        <v>#REF!</v>
      </c>
      <c r="CK81" s="302" t="e" cm="1">
        <f t="array" aca="1" ref="CK81" ca="1">INDIRECT("'"&amp;$A$1&amp;"_DATA'!R"&amp;$A81&amp;"C"&amp;CK$1,FALSE)</f>
        <v>#REF!</v>
      </c>
      <c r="CL81" s="260" t="e" cm="1">
        <f t="array" aca="1" ref="CL81" ca="1">INDIRECT("'"&amp;$A$1&amp;"_DATA'!R"&amp;$A81&amp;"C"&amp;CL$1,FALSE)</f>
        <v>#REF!</v>
      </c>
      <c r="CM81" s="313" t="e" cm="1">
        <f t="array" aca="1" ref="CM81" ca="1">INDIRECT("'"&amp;$A$1&amp;"_DATA'!R"&amp;$A81&amp;"C"&amp;CM$1,FALSE)</f>
        <v>#REF!</v>
      </c>
      <c r="CN81" s="310" t="e" cm="1">
        <f t="array" aca="1" ref="CN81" ca="1">INDIRECT("'"&amp;$A$1&amp;"_DATA'!R"&amp;$A81&amp;"C"&amp;CN$1,FALSE)</f>
        <v>#REF!</v>
      </c>
      <c r="CO81" s="262" t="e">
        <f t="shared" ca="1" si="71"/>
        <v>#REF!</v>
      </c>
      <c r="CP81" s="310" t="e" cm="1">
        <f t="array" aca="1" ref="CP81" ca="1">INDIRECT("'"&amp;$A$1&amp;"_DATA'!R"&amp;$A81&amp;"C"&amp;CP$1,FALSE)</f>
        <v>#REF!</v>
      </c>
      <c r="CQ81" s="269"/>
      <c r="CR81" s="331" t="s">
        <v>143</v>
      </c>
      <c r="CS81" s="709" t="e">
        <f ca="1">ROUNDDOWN(CS80/CS79,4)</f>
        <v>#REF!</v>
      </c>
      <c r="CT81" s="331" t="s">
        <v>143</v>
      </c>
      <c r="CU81" s="709" t="e">
        <f ca="1">ROUNDDOWN(CU80/CU79,4)</f>
        <v>#REF!</v>
      </c>
      <c r="CV81" s="331" t="s">
        <v>143</v>
      </c>
      <c r="CW81" s="709" t="e">
        <f ca="1">ROUNDDOWN(CW80/CW79,4)</f>
        <v>#REF!</v>
      </c>
      <c r="CX81" s="240"/>
    </row>
    <row r="82" spans="1:102" ht="16.5" x14ac:dyDescent="0.15">
      <c r="A82" s="433">
        <v>63</v>
      </c>
      <c r="B82" s="1966"/>
      <c r="C82" s="259" t="s">
        <v>37</v>
      </c>
      <c r="D82" s="302" t="e" cm="1">
        <f t="array" aca="1" ref="D82" ca="1">INDIRECT("'"&amp;$A$1&amp;"_DATA'!R"&amp;$A82&amp;"C"&amp;D$1,FALSE)</f>
        <v>#REF!</v>
      </c>
      <c r="E82" s="260" t="e" cm="1">
        <f t="array" aca="1" ref="E82" ca="1">INDIRECT("'"&amp;$A$1&amp;"_DATA'!R"&amp;$A82&amp;"C"&amp;E$1,FALSE)</f>
        <v>#REF!</v>
      </c>
      <c r="F82" s="313" t="e" cm="1">
        <f t="array" aca="1" ref="F82" ca="1">INDIRECT("'"&amp;$A$1&amp;"_DATA'!R"&amp;$A82&amp;"C"&amp;F$1,FALSE)</f>
        <v>#REF!</v>
      </c>
      <c r="G82" s="310" t="e" cm="1">
        <f t="array" aca="1" ref="G82" ca="1">INDIRECT("'"&amp;$A$1&amp;"_DATA'!R"&amp;$A82&amp;"C"&amp;G$1,FALSE)</f>
        <v>#REF!</v>
      </c>
      <c r="H82" s="262" t="e">
        <f t="shared" ca="1" si="60"/>
        <v>#REF!</v>
      </c>
      <c r="I82" s="310" t="e" cm="1">
        <f t="array" aca="1" ref="I82" ca="1">INDIRECT("'"&amp;$A$1&amp;"_DATA'!R"&amp;$A82&amp;"C"&amp;I$1,FALSE)</f>
        <v>#REF!</v>
      </c>
      <c r="J82" s="263" t="e" cm="1">
        <f t="array" aca="1" ref="J82" ca="1">INDIRECT("'"&amp;$A$1&amp;"_DATA'!R"&amp;$A82&amp;"C"&amp;J$1,FALSE)</f>
        <v>#REF!</v>
      </c>
      <c r="K82" s="302" t="e" cm="1">
        <f t="array" aca="1" ref="K82" ca="1">INDIRECT("'"&amp;$A$1&amp;"_DATA'!R"&amp;$A82&amp;"C"&amp;K$1,FALSE)</f>
        <v>#REF!</v>
      </c>
      <c r="L82" s="260" t="e" cm="1">
        <f t="array" aca="1" ref="L82" ca="1">INDIRECT("'"&amp;$A$1&amp;"_DATA'!R"&amp;$A82&amp;"C"&amp;L$1,FALSE)</f>
        <v>#REF!</v>
      </c>
      <c r="M82" s="313" t="e" cm="1">
        <f t="array" aca="1" ref="M82" ca="1">INDIRECT("'"&amp;$A$1&amp;"_DATA'!R"&amp;$A82&amp;"C"&amp;M$1,FALSE)</f>
        <v>#REF!</v>
      </c>
      <c r="N82" s="310" t="e" cm="1">
        <f t="array" aca="1" ref="N82" ca="1">INDIRECT("'"&amp;$A$1&amp;"_DATA'!R"&amp;$A82&amp;"C"&amp;N$1,FALSE)</f>
        <v>#REF!</v>
      </c>
      <c r="O82" s="262" t="e">
        <f t="shared" ca="1" si="61"/>
        <v>#REF!</v>
      </c>
      <c r="P82" s="310" t="e" cm="1">
        <f t="array" aca="1" ref="P82" ca="1">INDIRECT("'"&amp;$A$1&amp;"_DATA'!R"&amp;$A82&amp;"C"&amp;P$1,FALSE)</f>
        <v>#REF!</v>
      </c>
      <c r="Q82" s="263" t="e" cm="1">
        <f t="array" aca="1" ref="Q82" ca="1">INDIRECT("'"&amp;$A$1&amp;"_DATA'!R"&amp;$A82&amp;"C"&amp;Q$1,FALSE)</f>
        <v>#REF!</v>
      </c>
      <c r="R82" s="302" t="e" cm="1">
        <f t="array" aca="1" ref="R82" ca="1">INDIRECT("'"&amp;$A$1&amp;"_DATA'!R"&amp;$A82&amp;"C"&amp;R$1,FALSE)</f>
        <v>#REF!</v>
      </c>
      <c r="S82" s="260" t="e" cm="1">
        <f t="array" aca="1" ref="S82" ca="1">INDIRECT("'"&amp;$A$1&amp;"_DATA'!R"&amp;$A82&amp;"C"&amp;S$1,FALSE)</f>
        <v>#REF!</v>
      </c>
      <c r="T82" s="313" t="e" cm="1">
        <f t="array" aca="1" ref="T82" ca="1">INDIRECT("'"&amp;$A$1&amp;"_DATA'!R"&amp;$A82&amp;"C"&amp;T$1,FALSE)</f>
        <v>#REF!</v>
      </c>
      <c r="U82" s="310" t="e" cm="1">
        <f t="array" aca="1" ref="U82" ca="1">INDIRECT("'"&amp;$A$1&amp;"_DATA'!R"&amp;$A82&amp;"C"&amp;U$1,FALSE)</f>
        <v>#REF!</v>
      </c>
      <c r="V82" s="262" t="e">
        <f t="shared" ca="1" si="62"/>
        <v>#REF!</v>
      </c>
      <c r="W82" s="310" t="e" cm="1">
        <f t="array" aca="1" ref="W82" ca="1">INDIRECT("'"&amp;$A$1&amp;"_DATA'!R"&amp;$A82&amp;"C"&amp;W$1,FALSE)</f>
        <v>#REF!</v>
      </c>
      <c r="X82" s="269"/>
      <c r="Y82" s="332"/>
      <c r="Z82" s="345"/>
      <c r="AA82" s="324" t="e" cm="1">
        <f t="array" aca="1" ref="AA82" ca="1">INDIRECT("'"&amp;$A$1&amp;"_DATA'!R"&amp;$A82&amp;"C"&amp;AA$1,FALSE)</f>
        <v>#REF!</v>
      </c>
      <c r="AB82" s="260" t="e" cm="1">
        <f t="array" aca="1" ref="AB82" ca="1">INDIRECT("'"&amp;$A$1&amp;"_DATA'!R"&amp;$A82&amp;"C"&amp;AB$1,FALSE)</f>
        <v>#REF!</v>
      </c>
      <c r="AC82" s="313" t="e" cm="1">
        <f t="array" aca="1" ref="AC82" ca="1">INDIRECT("'"&amp;$A$1&amp;"_DATA'!R"&amp;$A82&amp;"C"&amp;AC$1,FALSE)</f>
        <v>#REF!</v>
      </c>
      <c r="AD82" s="310" t="e" cm="1">
        <f t="array" aca="1" ref="AD82" ca="1">INDIRECT("'"&amp;$A$1&amp;"_DATA'!R"&amp;$A82&amp;"C"&amp;AD$1,FALSE)</f>
        <v>#REF!</v>
      </c>
      <c r="AE82" s="262" t="e">
        <f t="shared" ca="1" si="63"/>
        <v>#REF!</v>
      </c>
      <c r="AF82" s="310" t="e" cm="1">
        <f t="array" aca="1" ref="AF82" ca="1">INDIRECT("'"&amp;$A$1&amp;"_DATA'!R"&amp;$A82&amp;"C"&amp;AF$1,FALSE)</f>
        <v>#REF!</v>
      </c>
      <c r="AG82" s="263" t="e" cm="1">
        <f t="array" aca="1" ref="AG82" ca="1">INDIRECT("'"&amp;$A$1&amp;"_DATA'!R"&amp;$A82&amp;"C"&amp;AG$1,FALSE)</f>
        <v>#REF!</v>
      </c>
      <c r="AH82" s="302" t="e" cm="1">
        <f t="array" aca="1" ref="AH82" ca="1">INDIRECT("'"&amp;$A$1&amp;"_DATA'!R"&amp;$A82&amp;"C"&amp;AH$1,FALSE)</f>
        <v>#REF!</v>
      </c>
      <c r="AI82" s="260" t="e" cm="1">
        <f t="array" aca="1" ref="AI82" ca="1">INDIRECT("'"&amp;$A$1&amp;"_DATA'!R"&amp;$A82&amp;"C"&amp;AI$1,FALSE)</f>
        <v>#REF!</v>
      </c>
      <c r="AJ82" s="313" t="e" cm="1">
        <f t="array" aca="1" ref="AJ82" ca="1">INDIRECT("'"&amp;$A$1&amp;"_DATA'!R"&amp;$A82&amp;"C"&amp;AJ$1,FALSE)</f>
        <v>#REF!</v>
      </c>
      <c r="AK82" s="310" t="e" cm="1">
        <f t="array" aca="1" ref="AK82" ca="1">INDIRECT("'"&amp;$A$1&amp;"_DATA'!R"&amp;$A82&amp;"C"&amp;AK$1,FALSE)</f>
        <v>#REF!</v>
      </c>
      <c r="AL82" s="262" t="e">
        <f t="shared" ca="1" si="64"/>
        <v>#REF!</v>
      </c>
      <c r="AM82" s="310" t="e" cm="1">
        <f t="array" aca="1" ref="AM82" ca="1">INDIRECT("'"&amp;$A$1&amp;"_DATA'!R"&amp;$A82&amp;"C"&amp;AM$1,FALSE)</f>
        <v>#REF!</v>
      </c>
      <c r="AN82" s="263" t="e" cm="1">
        <f t="array" aca="1" ref="AN82" ca="1">INDIRECT("'"&amp;$A$1&amp;"_DATA'!R"&amp;$A82&amp;"C"&amp;AN$1,FALSE)</f>
        <v>#REF!</v>
      </c>
      <c r="AO82" s="302" t="e" cm="1">
        <f t="array" aca="1" ref="AO82" ca="1">INDIRECT("'"&amp;$A$1&amp;"_DATA'!R"&amp;$A82&amp;"C"&amp;AO$1,FALSE)</f>
        <v>#REF!</v>
      </c>
      <c r="AP82" s="260" t="e" cm="1">
        <f t="array" aca="1" ref="AP82" ca="1">INDIRECT("'"&amp;$A$1&amp;"_DATA'!R"&amp;$A82&amp;"C"&amp;AP$1,FALSE)</f>
        <v>#REF!</v>
      </c>
      <c r="AQ82" s="313" t="e" cm="1">
        <f t="array" aca="1" ref="AQ82" ca="1">INDIRECT("'"&amp;$A$1&amp;"_DATA'!R"&amp;$A82&amp;"C"&amp;AQ$1,FALSE)</f>
        <v>#REF!</v>
      </c>
      <c r="AR82" s="310" t="e" cm="1">
        <f t="array" aca="1" ref="AR82" ca="1">INDIRECT("'"&amp;$A$1&amp;"_DATA'!R"&amp;$A82&amp;"C"&amp;AR$1,FALSE)</f>
        <v>#REF!</v>
      </c>
      <c r="AS82" s="262" t="e">
        <f t="shared" ca="1" si="65"/>
        <v>#REF!</v>
      </c>
      <c r="AT82" s="310" t="e" cm="1">
        <f t="array" aca="1" ref="AT82" ca="1">INDIRECT("'"&amp;$A$1&amp;"_DATA'!R"&amp;$A82&amp;"C"&amp;AT$1,FALSE)</f>
        <v>#REF!</v>
      </c>
      <c r="AU82" s="269"/>
      <c r="AV82" s="332"/>
      <c r="AW82" s="345"/>
      <c r="AX82" s="340"/>
      <c r="AY82" s="345"/>
      <c r="AZ82" s="302" t="e" cm="1">
        <f t="array" aca="1" ref="AZ82" ca="1">INDIRECT("'"&amp;$A$1&amp;"_DATA'!R"&amp;$A82&amp;"C"&amp;AZ$1,FALSE)</f>
        <v>#REF!</v>
      </c>
      <c r="BA82" s="260" t="e" cm="1">
        <f t="array" aca="1" ref="BA82" ca="1">INDIRECT("'"&amp;$A$1&amp;"_DATA'!R"&amp;$A82&amp;"C"&amp;BA$1,FALSE)</f>
        <v>#REF!</v>
      </c>
      <c r="BB82" s="313" t="e" cm="1">
        <f t="array" aca="1" ref="BB82" ca="1">INDIRECT("'"&amp;$A$1&amp;"_DATA'!R"&amp;$A82&amp;"C"&amp;BB$1,FALSE)</f>
        <v>#REF!</v>
      </c>
      <c r="BC82" s="310" t="e" cm="1">
        <f t="array" aca="1" ref="BC82" ca="1">INDIRECT("'"&amp;$A$1&amp;"_DATA'!R"&amp;$A82&amp;"C"&amp;BC$1,FALSE)</f>
        <v>#REF!</v>
      </c>
      <c r="BD82" s="262" t="e">
        <f t="shared" ca="1" si="66"/>
        <v>#REF!</v>
      </c>
      <c r="BE82" s="310" t="e" cm="1">
        <f t="array" aca="1" ref="BE82" ca="1">INDIRECT("'"&amp;$A$1&amp;"_DATA'!R"&amp;$A82&amp;"C"&amp;BE$1,FALSE)</f>
        <v>#REF!</v>
      </c>
      <c r="BF82" s="263" t="e" cm="1">
        <f t="array" aca="1" ref="BF82" ca="1">INDIRECT("'"&amp;$A$1&amp;"_DATA'!R"&amp;$A82&amp;"C"&amp;BF$1,FALSE)</f>
        <v>#REF!</v>
      </c>
      <c r="BG82" s="302" t="e" cm="1">
        <f t="array" aca="1" ref="BG82" ca="1">INDIRECT("'"&amp;$A$1&amp;"_DATA'!R"&amp;$A82&amp;"C"&amp;BG$1,FALSE)</f>
        <v>#REF!</v>
      </c>
      <c r="BH82" s="260" t="e" cm="1">
        <f t="array" aca="1" ref="BH82" ca="1">INDIRECT("'"&amp;$A$1&amp;"_DATA'!R"&amp;$A82&amp;"C"&amp;BH$1,FALSE)</f>
        <v>#REF!</v>
      </c>
      <c r="BI82" s="313" t="e" cm="1">
        <f t="array" aca="1" ref="BI82" ca="1">INDIRECT("'"&amp;$A$1&amp;"_DATA'!R"&amp;$A82&amp;"C"&amp;BI$1,FALSE)</f>
        <v>#REF!</v>
      </c>
      <c r="BJ82" s="310" t="e" cm="1">
        <f t="array" aca="1" ref="BJ82" ca="1">INDIRECT("'"&amp;$A$1&amp;"_DATA'!R"&amp;$A82&amp;"C"&amp;BJ$1,FALSE)</f>
        <v>#REF!</v>
      </c>
      <c r="BK82" s="262" t="e">
        <f t="shared" ca="1" si="67"/>
        <v>#REF!</v>
      </c>
      <c r="BL82" s="310" t="e" cm="1">
        <f t="array" aca="1" ref="BL82" ca="1">INDIRECT("'"&amp;$A$1&amp;"_DATA'!R"&amp;$A82&amp;"C"&amp;BL$1,FALSE)</f>
        <v>#REF!</v>
      </c>
      <c r="BM82" s="263" t="e" cm="1">
        <f t="array" aca="1" ref="BM82" ca="1">INDIRECT("'"&amp;$A$1&amp;"_DATA'!R"&amp;$A82&amp;"C"&amp;BM$1,FALSE)</f>
        <v>#REF!</v>
      </c>
      <c r="BN82" s="302" t="e" cm="1">
        <f t="array" aca="1" ref="BN82" ca="1">INDIRECT("'"&amp;$A$1&amp;"_DATA'!R"&amp;$A82&amp;"C"&amp;BN$1,FALSE)</f>
        <v>#REF!</v>
      </c>
      <c r="BO82" s="260" t="e" cm="1">
        <f t="array" aca="1" ref="BO82" ca="1">INDIRECT("'"&amp;$A$1&amp;"_DATA'!R"&amp;$A82&amp;"C"&amp;BO$1,FALSE)</f>
        <v>#REF!</v>
      </c>
      <c r="BP82" s="313" t="e" cm="1">
        <f t="array" aca="1" ref="BP82" ca="1">INDIRECT("'"&amp;$A$1&amp;"_DATA'!R"&amp;$A82&amp;"C"&amp;BP$1,FALSE)</f>
        <v>#REF!</v>
      </c>
      <c r="BQ82" s="310" t="e" cm="1">
        <f t="array" aca="1" ref="BQ82" ca="1">INDIRECT("'"&amp;$A$1&amp;"_DATA'!R"&amp;$A82&amp;"C"&amp;BQ$1,FALSE)</f>
        <v>#REF!</v>
      </c>
      <c r="BR82" s="262" t="e">
        <f t="shared" ca="1" si="68"/>
        <v>#REF!</v>
      </c>
      <c r="BS82" s="310" t="e" cm="1">
        <f t="array" aca="1" ref="BS82" ca="1">INDIRECT("'"&amp;$A$1&amp;"_DATA'!R"&amp;$A82&amp;"C"&amp;BS$1,FALSE)</f>
        <v>#REF!</v>
      </c>
      <c r="BT82" s="269"/>
      <c r="BU82" s="332"/>
      <c r="BV82" s="345"/>
      <c r="BW82" s="302" t="e" cm="1">
        <f t="array" aca="1" ref="BW82" ca="1">INDIRECT("'"&amp;$A$1&amp;"_DATA'!R"&amp;$A82&amp;"C"&amp;BW$1,FALSE)</f>
        <v>#REF!</v>
      </c>
      <c r="BX82" s="260" t="e" cm="1">
        <f t="array" aca="1" ref="BX82" ca="1">INDIRECT("'"&amp;$A$1&amp;"_DATA'!R"&amp;$A82&amp;"C"&amp;BX$1,FALSE)</f>
        <v>#REF!</v>
      </c>
      <c r="BY82" s="313" t="e" cm="1">
        <f t="array" aca="1" ref="BY82" ca="1">INDIRECT("'"&amp;$A$1&amp;"_DATA'!R"&amp;$A82&amp;"C"&amp;BY$1,FALSE)</f>
        <v>#REF!</v>
      </c>
      <c r="BZ82" s="310" t="e" cm="1">
        <f t="array" aca="1" ref="BZ82" ca="1">INDIRECT("'"&amp;$A$1&amp;"_DATA'!R"&amp;$A82&amp;"C"&amp;BZ$1,FALSE)</f>
        <v>#REF!</v>
      </c>
      <c r="CA82" s="262" t="e">
        <f t="shared" ca="1" si="69"/>
        <v>#REF!</v>
      </c>
      <c r="CB82" s="310" t="e" cm="1">
        <f t="array" aca="1" ref="CB82" ca="1">INDIRECT("'"&amp;$A$1&amp;"_DATA'!R"&amp;$A82&amp;"C"&amp;CB$1,FALSE)</f>
        <v>#REF!</v>
      </c>
      <c r="CC82" s="263" t="e" cm="1">
        <f t="array" aca="1" ref="CC82" ca="1">INDIRECT("'"&amp;$A$1&amp;"_DATA'!R"&amp;$A82&amp;"C"&amp;CC$1,FALSE)</f>
        <v>#REF!</v>
      </c>
      <c r="CD82" s="302" t="e" cm="1">
        <f t="array" aca="1" ref="CD82" ca="1">INDIRECT("'"&amp;$A$1&amp;"_DATA'!R"&amp;$A82&amp;"C"&amp;CD$1,FALSE)</f>
        <v>#REF!</v>
      </c>
      <c r="CE82" s="260" t="e" cm="1">
        <f t="array" aca="1" ref="CE82" ca="1">INDIRECT("'"&amp;$A$1&amp;"_DATA'!R"&amp;$A82&amp;"C"&amp;CE$1,FALSE)</f>
        <v>#REF!</v>
      </c>
      <c r="CF82" s="313" t="e" cm="1">
        <f t="array" aca="1" ref="CF82" ca="1">INDIRECT("'"&amp;$A$1&amp;"_DATA'!R"&amp;$A82&amp;"C"&amp;CF$1,FALSE)</f>
        <v>#REF!</v>
      </c>
      <c r="CG82" s="310" t="e" cm="1">
        <f t="array" aca="1" ref="CG82" ca="1">INDIRECT("'"&amp;$A$1&amp;"_DATA'!R"&amp;$A82&amp;"C"&amp;CG$1,FALSE)</f>
        <v>#REF!</v>
      </c>
      <c r="CH82" s="262" t="e">
        <f t="shared" ca="1" si="70"/>
        <v>#REF!</v>
      </c>
      <c r="CI82" s="310" t="e" cm="1">
        <f t="array" aca="1" ref="CI82" ca="1">INDIRECT("'"&amp;$A$1&amp;"_DATA'!R"&amp;$A82&amp;"C"&amp;CI$1,FALSE)</f>
        <v>#REF!</v>
      </c>
      <c r="CJ82" s="263" t="e" cm="1">
        <f t="array" aca="1" ref="CJ82" ca="1">INDIRECT("'"&amp;$A$1&amp;"_DATA'!R"&amp;$A82&amp;"C"&amp;CJ$1,FALSE)</f>
        <v>#REF!</v>
      </c>
      <c r="CK82" s="302" t="e" cm="1">
        <f t="array" aca="1" ref="CK82" ca="1">INDIRECT("'"&amp;$A$1&amp;"_DATA'!R"&amp;$A82&amp;"C"&amp;CK$1,FALSE)</f>
        <v>#REF!</v>
      </c>
      <c r="CL82" s="260" t="e" cm="1">
        <f t="array" aca="1" ref="CL82" ca="1">INDIRECT("'"&amp;$A$1&amp;"_DATA'!R"&amp;$A82&amp;"C"&amp;CL$1,FALSE)</f>
        <v>#REF!</v>
      </c>
      <c r="CM82" s="313" t="e" cm="1">
        <f t="array" aca="1" ref="CM82" ca="1">INDIRECT("'"&amp;$A$1&amp;"_DATA'!R"&amp;$A82&amp;"C"&amp;CM$1,FALSE)</f>
        <v>#REF!</v>
      </c>
      <c r="CN82" s="310" t="e" cm="1">
        <f t="array" aca="1" ref="CN82" ca="1">INDIRECT("'"&amp;$A$1&amp;"_DATA'!R"&amp;$A82&amp;"C"&amp;CN$1,FALSE)</f>
        <v>#REF!</v>
      </c>
      <c r="CO82" s="262" t="e">
        <f t="shared" ca="1" si="71"/>
        <v>#REF!</v>
      </c>
      <c r="CP82" s="310" t="e" cm="1">
        <f t="array" aca="1" ref="CP82" ca="1">INDIRECT("'"&amp;$A$1&amp;"_DATA'!R"&amp;$A82&amp;"C"&amp;CP$1,FALSE)</f>
        <v>#REF!</v>
      </c>
      <c r="CQ82" s="269"/>
      <c r="CR82" s="332"/>
      <c r="CS82" s="345"/>
      <c r="CT82" s="340"/>
      <c r="CU82" s="345"/>
      <c r="CV82" s="332"/>
      <c r="CW82" s="345"/>
      <c r="CX82" s="240"/>
    </row>
    <row r="83" spans="1:102" ht="16.5" x14ac:dyDescent="0.15">
      <c r="A83" s="433">
        <v>64</v>
      </c>
      <c r="B83" s="1966"/>
      <c r="C83" s="259" t="s">
        <v>38</v>
      </c>
      <c r="D83" s="302" t="e" cm="1">
        <f t="array" aca="1" ref="D83" ca="1">INDIRECT("'"&amp;$A$1&amp;"_DATA'!R"&amp;$A83&amp;"C"&amp;D$1,FALSE)</f>
        <v>#REF!</v>
      </c>
      <c r="E83" s="260" t="e" cm="1">
        <f t="array" aca="1" ref="E83" ca="1">INDIRECT("'"&amp;$A$1&amp;"_DATA'!R"&amp;$A83&amp;"C"&amp;E$1,FALSE)</f>
        <v>#REF!</v>
      </c>
      <c r="F83" s="313" t="e" cm="1">
        <f t="array" aca="1" ref="F83" ca="1">INDIRECT("'"&amp;$A$1&amp;"_DATA'!R"&amp;$A83&amp;"C"&amp;F$1,FALSE)</f>
        <v>#REF!</v>
      </c>
      <c r="G83" s="310" t="e" cm="1">
        <f t="array" aca="1" ref="G83" ca="1">INDIRECT("'"&amp;$A$1&amp;"_DATA'!R"&amp;$A83&amp;"C"&amp;G$1,FALSE)</f>
        <v>#REF!</v>
      </c>
      <c r="H83" s="262" t="e">
        <f t="shared" ca="1" si="60"/>
        <v>#REF!</v>
      </c>
      <c r="I83" s="310" t="e" cm="1">
        <f t="array" aca="1" ref="I83" ca="1">INDIRECT("'"&amp;$A$1&amp;"_DATA'!R"&amp;$A83&amp;"C"&amp;I$1,FALSE)</f>
        <v>#REF!</v>
      </c>
      <c r="J83" s="263" t="e" cm="1">
        <f t="array" aca="1" ref="J83" ca="1">INDIRECT("'"&amp;$A$1&amp;"_DATA'!R"&amp;$A83&amp;"C"&amp;J$1,FALSE)</f>
        <v>#REF!</v>
      </c>
      <c r="K83" s="302" t="e" cm="1">
        <f t="array" aca="1" ref="K83" ca="1">INDIRECT("'"&amp;$A$1&amp;"_DATA'!R"&amp;$A83&amp;"C"&amp;K$1,FALSE)</f>
        <v>#REF!</v>
      </c>
      <c r="L83" s="260" t="e" cm="1">
        <f t="array" aca="1" ref="L83" ca="1">INDIRECT("'"&amp;$A$1&amp;"_DATA'!R"&amp;$A83&amp;"C"&amp;L$1,FALSE)</f>
        <v>#REF!</v>
      </c>
      <c r="M83" s="313" t="e" cm="1">
        <f t="array" aca="1" ref="M83" ca="1">INDIRECT("'"&amp;$A$1&amp;"_DATA'!R"&amp;$A83&amp;"C"&amp;M$1,FALSE)</f>
        <v>#REF!</v>
      </c>
      <c r="N83" s="310" t="e" cm="1">
        <f t="array" aca="1" ref="N83" ca="1">INDIRECT("'"&amp;$A$1&amp;"_DATA'!R"&amp;$A83&amp;"C"&amp;N$1,FALSE)</f>
        <v>#REF!</v>
      </c>
      <c r="O83" s="262" t="e">
        <f t="shared" ca="1" si="61"/>
        <v>#REF!</v>
      </c>
      <c r="P83" s="310" t="e" cm="1">
        <f t="array" aca="1" ref="P83" ca="1">INDIRECT("'"&amp;$A$1&amp;"_DATA'!R"&amp;$A83&amp;"C"&amp;P$1,FALSE)</f>
        <v>#REF!</v>
      </c>
      <c r="Q83" s="263" t="e" cm="1">
        <f t="array" aca="1" ref="Q83" ca="1">INDIRECT("'"&amp;$A$1&amp;"_DATA'!R"&amp;$A83&amp;"C"&amp;Q$1,FALSE)</f>
        <v>#REF!</v>
      </c>
      <c r="R83" s="302" t="e" cm="1">
        <f t="array" aca="1" ref="R83" ca="1">INDIRECT("'"&amp;$A$1&amp;"_DATA'!R"&amp;$A83&amp;"C"&amp;R$1,FALSE)</f>
        <v>#REF!</v>
      </c>
      <c r="S83" s="260" t="e" cm="1">
        <f t="array" aca="1" ref="S83" ca="1">INDIRECT("'"&amp;$A$1&amp;"_DATA'!R"&amp;$A83&amp;"C"&amp;S$1,FALSE)</f>
        <v>#REF!</v>
      </c>
      <c r="T83" s="313" t="e" cm="1">
        <f t="array" aca="1" ref="T83" ca="1">INDIRECT("'"&amp;$A$1&amp;"_DATA'!R"&amp;$A83&amp;"C"&amp;T$1,FALSE)</f>
        <v>#REF!</v>
      </c>
      <c r="U83" s="310" t="e" cm="1">
        <f t="array" aca="1" ref="U83" ca="1">INDIRECT("'"&amp;$A$1&amp;"_DATA'!R"&amp;$A83&amp;"C"&amp;U$1,FALSE)</f>
        <v>#REF!</v>
      </c>
      <c r="V83" s="262" t="e">
        <f t="shared" ca="1" si="62"/>
        <v>#REF!</v>
      </c>
      <c r="W83" s="310" t="e" cm="1">
        <f t="array" aca="1" ref="W83" ca="1">INDIRECT("'"&amp;$A$1&amp;"_DATA'!R"&amp;$A83&amp;"C"&amp;W$1,FALSE)</f>
        <v>#REF!</v>
      </c>
      <c r="X83" s="269"/>
      <c r="Y83" s="1953" t="s">
        <v>148</v>
      </c>
      <c r="Z83" s="1954"/>
      <c r="AA83" s="324" t="e" cm="1">
        <f t="array" aca="1" ref="AA83" ca="1">INDIRECT("'"&amp;$A$1&amp;"_DATA'!R"&amp;$A83&amp;"C"&amp;AA$1,FALSE)</f>
        <v>#REF!</v>
      </c>
      <c r="AB83" s="260" t="e" cm="1">
        <f t="array" aca="1" ref="AB83" ca="1">INDIRECT("'"&amp;$A$1&amp;"_DATA'!R"&amp;$A83&amp;"C"&amp;AB$1,FALSE)</f>
        <v>#REF!</v>
      </c>
      <c r="AC83" s="313" t="e" cm="1">
        <f t="array" aca="1" ref="AC83" ca="1">INDIRECT("'"&amp;$A$1&amp;"_DATA'!R"&amp;$A83&amp;"C"&amp;AC$1,FALSE)</f>
        <v>#REF!</v>
      </c>
      <c r="AD83" s="310" t="e" cm="1">
        <f t="array" aca="1" ref="AD83" ca="1">INDIRECT("'"&amp;$A$1&amp;"_DATA'!R"&amp;$A83&amp;"C"&amp;AD$1,FALSE)</f>
        <v>#REF!</v>
      </c>
      <c r="AE83" s="262" t="e">
        <f t="shared" ca="1" si="63"/>
        <v>#REF!</v>
      </c>
      <c r="AF83" s="310" t="e" cm="1">
        <f t="array" aca="1" ref="AF83" ca="1">INDIRECT("'"&amp;$A$1&amp;"_DATA'!R"&amp;$A83&amp;"C"&amp;AF$1,FALSE)</f>
        <v>#REF!</v>
      </c>
      <c r="AG83" s="263" t="e" cm="1">
        <f t="array" aca="1" ref="AG83" ca="1">INDIRECT("'"&amp;$A$1&amp;"_DATA'!R"&amp;$A83&amp;"C"&amp;AG$1,FALSE)</f>
        <v>#REF!</v>
      </c>
      <c r="AH83" s="302" t="e" cm="1">
        <f t="array" aca="1" ref="AH83" ca="1">INDIRECT("'"&amp;$A$1&amp;"_DATA'!R"&amp;$A83&amp;"C"&amp;AH$1,FALSE)</f>
        <v>#REF!</v>
      </c>
      <c r="AI83" s="260" t="e" cm="1">
        <f t="array" aca="1" ref="AI83" ca="1">INDIRECT("'"&amp;$A$1&amp;"_DATA'!R"&amp;$A83&amp;"C"&amp;AI$1,FALSE)</f>
        <v>#REF!</v>
      </c>
      <c r="AJ83" s="313" t="e" cm="1">
        <f t="array" aca="1" ref="AJ83" ca="1">INDIRECT("'"&amp;$A$1&amp;"_DATA'!R"&amp;$A83&amp;"C"&amp;AJ$1,FALSE)</f>
        <v>#REF!</v>
      </c>
      <c r="AK83" s="310" t="e" cm="1">
        <f t="array" aca="1" ref="AK83" ca="1">INDIRECT("'"&amp;$A$1&amp;"_DATA'!R"&amp;$A83&amp;"C"&amp;AK$1,FALSE)</f>
        <v>#REF!</v>
      </c>
      <c r="AL83" s="262" t="e">
        <f t="shared" ca="1" si="64"/>
        <v>#REF!</v>
      </c>
      <c r="AM83" s="310" t="e" cm="1">
        <f t="array" aca="1" ref="AM83" ca="1">INDIRECT("'"&amp;$A$1&amp;"_DATA'!R"&amp;$A83&amp;"C"&amp;AM$1,FALSE)</f>
        <v>#REF!</v>
      </c>
      <c r="AN83" s="263" t="e" cm="1">
        <f t="array" aca="1" ref="AN83" ca="1">INDIRECT("'"&amp;$A$1&amp;"_DATA'!R"&amp;$A83&amp;"C"&amp;AN$1,FALSE)</f>
        <v>#REF!</v>
      </c>
      <c r="AO83" s="302" t="e" cm="1">
        <f t="array" aca="1" ref="AO83" ca="1">INDIRECT("'"&amp;$A$1&amp;"_DATA'!R"&amp;$A83&amp;"C"&amp;AO$1,FALSE)</f>
        <v>#REF!</v>
      </c>
      <c r="AP83" s="260" t="e" cm="1">
        <f t="array" aca="1" ref="AP83" ca="1">INDIRECT("'"&amp;$A$1&amp;"_DATA'!R"&amp;$A83&amp;"C"&amp;AP$1,FALSE)</f>
        <v>#REF!</v>
      </c>
      <c r="AQ83" s="313" t="e" cm="1">
        <f t="array" aca="1" ref="AQ83" ca="1">INDIRECT("'"&amp;$A$1&amp;"_DATA'!R"&amp;$A83&amp;"C"&amp;AQ$1,FALSE)</f>
        <v>#REF!</v>
      </c>
      <c r="AR83" s="310" t="e" cm="1">
        <f t="array" aca="1" ref="AR83" ca="1">INDIRECT("'"&amp;$A$1&amp;"_DATA'!R"&amp;$A83&amp;"C"&amp;AR$1,FALSE)</f>
        <v>#REF!</v>
      </c>
      <c r="AS83" s="262" t="e">
        <f t="shared" ca="1" si="65"/>
        <v>#REF!</v>
      </c>
      <c r="AT83" s="310" t="e" cm="1">
        <f t="array" aca="1" ref="AT83" ca="1">INDIRECT("'"&amp;$A$1&amp;"_DATA'!R"&amp;$A83&amp;"C"&amp;AT$1,FALSE)</f>
        <v>#REF!</v>
      </c>
      <c r="AU83" s="269"/>
      <c r="AV83" s="1953" t="s">
        <v>148</v>
      </c>
      <c r="AW83" s="1954"/>
      <c r="AX83" s="1952" t="s">
        <v>148</v>
      </c>
      <c r="AY83" s="1948"/>
      <c r="AZ83" s="302" t="e" cm="1">
        <f t="array" aca="1" ref="AZ83" ca="1">INDIRECT("'"&amp;$A$1&amp;"_DATA'!R"&amp;$A83&amp;"C"&amp;AZ$1,FALSE)</f>
        <v>#REF!</v>
      </c>
      <c r="BA83" s="260" t="e" cm="1">
        <f t="array" aca="1" ref="BA83" ca="1">INDIRECT("'"&amp;$A$1&amp;"_DATA'!R"&amp;$A83&amp;"C"&amp;BA$1,FALSE)</f>
        <v>#REF!</v>
      </c>
      <c r="BB83" s="313" t="e" cm="1">
        <f t="array" aca="1" ref="BB83" ca="1">INDIRECT("'"&amp;$A$1&amp;"_DATA'!R"&amp;$A83&amp;"C"&amp;BB$1,FALSE)</f>
        <v>#REF!</v>
      </c>
      <c r="BC83" s="310" t="e" cm="1">
        <f t="array" aca="1" ref="BC83" ca="1">INDIRECT("'"&amp;$A$1&amp;"_DATA'!R"&amp;$A83&amp;"C"&amp;BC$1,FALSE)</f>
        <v>#REF!</v>
      </c>
      <c r="BD83" s="262" t="e">
        <f t="shared" ca="1" si="66"/>
        <v>#REF!</v>
      </c>
      <c r="BE83" s="310" t="e" cm="1">
        <f t="array" aca="1" ref="BE83" ca="1">INDIRECT("'"&amp;$A$1&amp;"_DATA'!R"&amp;$A83&amp;"C"&amp;BE$1,FALSE)</f>
        <v>#REF!</v>
      </c>
      <c r="BF83" s="263" t="e" cm="1">
        <f t="array" aca="1" ref="BF83" ca="1">INDIRECT("'"&amp;$A$1&amp;"_DATA'!R"&amp;$A83&amp;"C"&amp;BF$1,FALSE)</f>
        <v>#REF!</v>
      </c>
      <c r="BG83" s="302" t="e" cm="1">
        <f t="array" aca="1" ref="BG83" ca="1">INDIRECT("'"&amp;$A$1&amp;"_DATA'!R"&amp;$A83&amp;"C"&amp;BG$1,FALSE)</f>
        <v>#REF!</v>
      </c>
      <c r="BH83" s="260" t="e" cm="1">
        <f t="array" aca="1" ref="BH83" ca="1">INDIRECT("'"&amp;$A$1&amp;"_DATA'!R"&amp;$A83&amp;"C"&amp;BH$1,FALSE)</f>
        <v>#REF!</v>
      </c>
      <c r="BI83" s="313" t="e" cm="1">
        <f t="array" aca="1" ref="BI83" ca="1">INDIRECT("'"&amp;$A$1&amp;"_DATA'!R"&amp;$A83&amp;"C"&amp;BI$1,FALSE)</f>
        <v>#REF!</v>
      </c>
      <c r="BJ83" s="310" t="e" cm="1">
        <f t="array" aca="1" ref="BJ83" ca="1">INDIRECT("'"&amp;$A$1&amp;"_DATA'!R"&amp;$A83&amp;"C"&amp;BJ$1,FALSE)</f>
        <v>#REF!</v>
      </c>
      <c r="BK83" s="262" t="e">
        <f t="shared" ca="1" si="67"/>
        <v>#REF!</v>
      </c>
      <c r="BL83" s="310" t="e" cm="1">
        <f t="array" aca="1" ref="BL83" ca="1">INDIRECT("'"&amp;$A$1&amp;"_DATA'!R"&amp;$A83&amp;"C"&amp;BL$1,FALSE)</f>
        <v>#REF!</v>
      </c>
      <c r="BM83" s="263" t="e" cm="1">
        <f t="array" aca="1" ref="BM83" ca="1">INDIRECT("'"&amp;$A$1&amp;"_DATA'!R"&amp;$A83&amp;"C"&amp;BM$1,FALSE)</f>
        <v>#REF!</v>
      </c>
      <c r="BN83" s="302" t="e" cm="1">
        <f t="array" aca="1" ref="BN83" ca="1">INDIRECT("'"&amp;$A$1&amp;"_DATA'!R"&amp;$A83&amp;"C"&amp;BN$1,FALSE)</f>
        <v>#REF!</v>
      </c>
      <c r="BO83" s="260" t="e" cm="1">
        <f t="array" aca="1" ref="BO83" ca="1">INDIRECT("'"&amp;$A$1&amp;"_DATA'!R"&amp;$A83&amp;"C"&amp;BO$1,FALSE)</f>
        <v>#REF!</v>
      </c>
      <c r="BP83" s="313" t="e" cm="1">
        <f t="array" aca="1" ref="BP83" ca="1">INDIRECT("'"&amp;$A$1&amp;"_DATA'!R"&amp;$A83&amp;"C"&amp;BP$1,FALSE)</f>
        <v>#REF!</v>
      </c>
      <c r="BQ83" s="310" t="e" cm="1">
        <f t="array" aca="1" ref="BQ83" ca="1">INDIRECT("'"&amp;$A$1&amp;"_DATA'!R"&amp;$A83&amp;"C"&amp;BQ$1,FALSE)</f>
        <v>#REF!</v>
      </c>
      <c r="BR83" s="262" t="e">
        <f t="shared" ca="1" si="68"/>
        <v>#REF!</v>
      </c>
      <c r="BS83" s="310" t="e" cm="1">
        <f t="array" aca="1" ref="BS83" ca="1">INDIRECT("'"&amp;$A$1&amp;"_DATA'!R"&amp;$A83&amp;"C"&amp;BS$1,FALSE)</f>
        <v>#REF!</v>
      </c>
      <c r="BT83" s="269"/>
      <c r="BU83" s="1953" t="s">
        <v>148</v>
      </c>
      <c r="BV83" s="1954"/>
      <c r="BW83" s="302" t="e" cm="1">
        <f t="array" aca="1" ref="BW83" ca="1">INDIRECT("'"&amp;$A$1&amp;"_DATA'!R"&amp;$A83&amp;"C"&amp;BW$1,FALSE)</f>
        <v>#REF!</v>
      </c>
      <c r="BX83" s="260" t="e" cm="1">
        <f t="array" aca="1" ref="BX83" ca="1">INDIRECT("'"&amp;$A$1&amp;"_DATA'!R"&amp;$A83&amp;"C"&amp;BX$1,FALSE)</f>
        <v>#REF!</v>
      </c>
      <c r="BY83" s="313" t="e" cm="1">
        <f t="array" aca="1" ref="BY83" ca="1">INDIRECT("'"&amp;$A$1&amp;"_DATA'!R"&amp;$A83&amp;"C"&amp;BY$1,FALSE)</f>
        <v>#REF!</v>
      </c>
      <c r="BZ83" s="310" t="e" cm="1">
        <f t="array" aca="1" ref="BZ83" ca="1">INDIRECT("'"&amp;$A$1&amp;"_DATA'!R"&amp;$A83&amp;"C"&amp;BZ$1,FALSE)</f>
        <v>#REF!</v>
      </c>
      <c r="CA83" s="262" t="e">
        <f t="shared" ca="1" si="69"/>
        <v>#REF!</v>
      </c>
      <c r="CB83" s="310" t="e" cm="1">
        <f t="array" aca="1" ref="CB83" ca="1">INDIRECT("'"&amp;$A$1&amp;"_DATA'!R"&amp;$A83&amp;"C"&amp;CB$1,FALSE)</f>
        <v>#REF!</v>
      </c>
      <c r="CC83" s="263" t="e" cm="1">
        <f t="array" aca="1" ref="CC83" ca="1">INDIRECT("'"&amp;$A$1&amp;"_DATA'!R"&amp;$A83&amp;"C"&amp;CC$1,FALSE)</f>
        <v>#REF!</v>
      </c>
      <c r="CD83" s="302" t="e" cm="1">
        <f t="array" aca="1" ref="CD83" ca="1">INDIRECT("'"&amp;$A$1&amp;"_DATA'!R"&amp;$A83&amp;"C"&amp;CD$1,FALSE)</f>
        <v>#REF!</v>
      </c>
      <c r="CE83" s="260" t="e" cm="1">
        <f t="array" aca="1" ref="CE83" ca="1">INDIRECT("'"&amp;$A$1&amp;"_DATA'!R"&amp;$A83&amp;"C"&amp;CE$1,FALSE)</f>
        <v>#REF!</v>
      </c>
      <c r="CF83" s="313" t="e" cm="1">
        <f t="array" aca="1" ref="CF83" ca="1">INDIRECT("'"&amp;$A$1&amp;"_DATA'!R"&amp;$A83&amp;"C"&amp;CF$1,FALSE)</f>
        <v>#REF!</v>
      </c>
      <c r="CG83" s="310" t="e" cm="1">
        <f t="array" aca="1" ref="CG83" ca="1">INDIRECT("'"&amp;$A$1&amp;"_DATA'!R"&amp;$A83&amp;"C"&amp;CG$1,FALSE)</f>
        <v>#REF!</v>
      </c>
      <c r="CH83" s="262" t="e">
        <f t="shared" ca="1" si="70"/>
        <v>#REF!</v>
      </c>
      <c r="CI83" s="310" t="e" cm="1">
        <f t="array" aca="1" ref="CI83" ca="1">INDIRECT("'"&amp;$A$1&amp;"_DATA'!R"&amp;$A83&amp;"C"&amp;CI$1,FALSE)</f>
        <v>#REF!</v>
      </c>
      <c r="CJ83" s="263" t="e" cm="1">
        <f t="array" aca="1" ref="CJ83" ca="1">INDIRECT("'"&amp;$A$1&amp;"_DATA'!R"&amp;$A83&amp;"C"&amp;CJ$1,FALSE)</f>
        <v>#REF!</v>
      </c>
      <c r="CK83" s="302" t="e" cm="1">
        <f t="array" aca="1" ref="CK83" ca="1">INDIRECT("'"&amp;$A$1&amp;"_DATA'!R"&amp;$A83&amp;"C"&amp;CK$1,FALSE)</f>
        <v>#REF!</v>
      </c>
      <c r="CL83" s="260" t="e" cm="1">
        <f t="array" aca="1" ref="CL83" ca="1">INDIRECT("'"&amp;$A$1&amp;"_DATA'!R"&amp;$A83&amp;"C"&amp;CL$1,FALSE)</f>
        <v>#REF!</v>
      </c>
      <c r="CM83" s="313" t="e" cm="1">
        <f t="array" aca="1" ref="CM83" ca="1">INDIRECT("'"&amp;$A$1&amp;"_DATA'!R"&amp;$A83&amp;"C"&amp;CM$1,FALSE)</f>
        <v>#REF!</v>
      </c>
      <c r="CN83" s="310" t="e" cm="1">
        <f t="array" aca="1" ref="CN83" ca="1">INDIRECT("'"&amp;$A$1&amp;"_DATA'!R"&amp;$A83&amp;"C"&amp;CN$1,FALSE)</f>
        <v>#REF!</v>
      </c>
      <c r="CO83" s="262" t="e">
        <f t="shared" ca="1" si="71"/>
        <v>#REF!</v>
      </c>
      <c r="CP83" s="310" t="e" cm="1">
        <f t="array" aca="1" ref="CP83" ca="1">INDIRECT("'"&amp;$A$1&amp;"_DATA'!R"&amp;$A83&amp;"C"&amp;CP$1,FALSE)</f>
        <v>#REF!</v>
      </c>
      <c r="CQ83" s="269"/>
      <c r="CR83" s="1953" t="s">
        <v>148</v>
      </c>
      <c r="CS83" s="1954"/>
      <c r="CT83" s="1952" t="s">
        <v>148</v>
      </c>
      <c r="CU83" s="1948"/>
      <c r="CV83" s="1945" t="s">
        <v>148</v>
      </c>
      <c r="CW83" s="1946"/>
      <c r="CX83" s="240"/>
    </row>
    <row r="84" spans="1:102" ht="16.5" x14ac:dyDescent="0.15">
      <c r="A84" s="433">
        <v>65</v>
      </c>
      <c r="B84" s="1966"/>
      <c r="C84" s="259" t="s">
        <v>39</v>
      </c>
      <c r="D84" s="304" t="e" cm="1">
        <f t="array" aca="1" ref="D84" ca="1">INDIRECT("'"&amp;$A$1&amp;"_DATA'!R"&amp;$A84&amp;"C"&amp;D$1,FALSE)</f>
        <v>#REF!</v>
      </c>
      <c r="E84" s="316" t="e" cm="1">
        <f t="array" aca="1" ref="E84" ca="1">INDIRECT("'"&amp;$A$1&amp;"_DATA'!R"&amp;$A84&amp;"C"&amp;E$1,FALSE)</f>
        <v>#REF!</v>
      </c>
      <c r="F84" s="314" t="e" cm="1">
        <f t="array" aca="1" ref="F84" ca="1">INDIRECT("'"&amp;$A$1&amp;"_DATA'!R"&amp;$A84&amp;"C"&amp;F$1,FALSE)</f>
        <v>#REF!</v>
      </c>
      <c r="G84" s="311" t="e" cm="1">
        <f t="array" aca="1" ref="G84" ca="1">INDIRECT("'"&amp;$A$1&amp;"_DATA'!R"&amp;$A84&amp;"C"&amp;G$1,FALSE)</f>
        <v>#REF!</v>
      </c>
      <c r="H84" s="262" t="e">
        <f t="shared" ca="1" si="60"/>
        <v>#REF!</v>
      </c>
      <c r="I84" s="310" t="e" cm="1">
        <f t="array" aca="1" ref="I84" ca="1">INDIRECT("'"&amp;$A$1&amp;"_DATA'!R"&amp;$A84&amp;"C"&amp;I$1,FALSE)</f>
        <v>#REF!</v>
      </c>
      <c r="J84" s="317" t="e" cm="1">
        <f t="array" aca="1" ref="J84" ca="1">INDIRECT("'"&amp;$A$1&amp;"_DATA'!R"&amp;$A84&amp;"C"&amp;J$1,FALSE)</f>
        <v>#REF!</v>
      </c>
      <c r="K84" s="304" t="e" cm="1">
        <f t="array" aca="1" ref="K84" ca="1">INDIRECT("'"&amp;$A$1&amp;"_DATA'!R"&amp;$A84&amp;"C"&amp;K$1,FALSE)</f>
        <v>#REF!</v>
      </c>
      <c r="L84" s="316" t="e" cm="1">
        <f t="array" aca="1" ref="L84" ca="1">INDIRECT("'"&amp;$A$1&amp;"_DATA'!R"&amp;$A84&amp;"C"&amp;L$1,FALSE)</f>
        <v>#REF!</v>
      </c>
      <c r="M84" s="314" t="e" cm="1">
        <f t="array" aca="1" ref="M84" ca="1">INDIRECT("'"&amp;$A$1&amp;"_DATA'!R"&amp;$A84&amp;"C"&amp;M$1,FALSE)</f>
        <v>#REF!</v>
      </c>
      <c r="N84" s="311" t="e" cm="1">
        <f t="array" aca="1" ref="N84" ca="1">INDIRECT("'"&amp;$A$1&amp;"_DATA'!R"&amp;$A84&amp;"C"&amp;N$1,FALSE)</f>
        <v>#REF!</v>
      </c>
      <c r="O84" s="262" t="e">
        <f t="shared" ca="1" si="61"/>
        <v>#REF!</v>
      </c>
      <c r="P84" s="310" t="e" cm="1">
        <f t="array" aca="1" ref="P84" ca="1">INDIRECT("'"&amp;$A$1&amp;"_DATA'!R"&amp;$A84&amp;"C"&amp;P$1,FALSE)</f>
        <v>#REF!</v>
      </c>
      <c r="Q84" s="317" t="e" cm="1">
        <f t="array" aca="1" ref="Q84" ca="1">INDIRECT("'"&amp;$A$1&amp;"_DATA'!R"&amp;$A84&amp;"C"&amp;Q$1,FALSE)</f>
        <v>#REF!</v>
      </c>
      <c r="R84" s="304" t="e" cm="1">
        <f t="array" aca="1" ref="R84" ca="1">INDIRECT("'"&amp;$A$1&amp;"_DATA'!R"&amp;$A84&amp;"C"&amp;R$1,FALSE)</f>
        <v>#REF!</v>
      </c>
      <c r="S84" s="316" t="e" cm="1">
        <f t="array" aca="1" ref="S84" ca="1">INDIRECT("'"&amp;$A$1&amp;"_DATA'!R"&amp;$A84&amp;"C"&amp;S$1,FALSE)</f>
        <v>#REF!</v>
      </c>
      <c r="T84" s="314" t="e" cm="1">
        <f t="array" aca="1" ref="T84" ca="1">INDIRECT("'"&amp;$A$1&amp;"_DATA'!R"&amp;$A84&amp;"C"&amp;T$1,FALSE)</f>
        <v>#REF!</v>
      </c>
      <c r="U84" s="311" t="e" cm="1">
        <f t="array" aca="1" ref="U84" ca="1">INDIRECT("'"&amp;$A$1&amp;"_DATA'!R"&amp;$A84&amp;"C"&amp;U$1,FALSE)</f>
        <v>#REF!</v>
      </c>
      <c r="V84" s="262" t="e">
        <f t="shared" ca="1" si="62"/>
        <v>#REF!</v>
      </c>
      <c r="W84" s="310" t="e" cm="1">
        <f t="array" aca="1" ref="W84" ca="1">INDIRECT("'"&amp;$A$1&amp;"_DATA'!R"&amp;$A84&amp;"C"&amp;W$1,FALSE)</f>
        <v>#REF!</v>
      </c>
      <c r="X84" s="269"/>
      <c r="Y84" s="321" t="s">
        <v>145</v>
      </c>
      <c r="Z84" s="342">
        <f ca="1">SUMIF(D$26:X$26,Y83,D89:X89)</f>
        <v>30</v>
      </c>
      <c r="AA84" s="325" t="e" cm="1">
        <f t="array" aca="1" ref="AA84" ca="1">INDIRECT("'"&amp;$A$1&amp;"_DATA'!R"&amp;$A84&amp;"C"&amp;AA$1,FALSE)</f>
        <v>#REF!</v>
      </c>
      <c r="AB84" s="316" t="e" cm="1">
        <f t="array" aca="1" ref="AB84" ca="1">INDIRECT("'"&amp;$A$1&amp;"_DATA'!R"&amp;$A84&amp;"C"&amp;AB$1,FALSE)</f>
        <v>#REF!</v>
      </c>
      <c r="AC84" s="314" t="e" cm="1">
        <f t="array" aca="1" ref="AC84" ca="1">INDIRECT("'"&amp;$A$1&amp;"_DATA'!R"&amp;$A84&amp;"C"&amp;AC$1,FALSE)</f>
        <v>#REF!</v>
      </c>
      <c r="AD84" s="311" t="e" cm="1">
        <f t="array" aca="1" ref="AD84" ca="1">INDIRECT("'"&amp;$A$1&amp;"_DATA'!R"&amp;$A84&amp;"C"&amp;AD$1,FALSE)</f>
        <v>#REF!</v>
      </c>
      <c r="AE84" s="262" t="e">
        <f t="shared" ca="1" si="63"/>
        <v>#REF!</v>
      </c>
      <c r="AF84" s="310" t="e" cm="1">
        <f t="array" aca="1" ref="AF84" ca="1">INDIRECT("'"&amp;$A$1&amp;"_DATA'!R"&amp;$A84&amp;"C"&amp;AF$1,FALSE)</f>
        <v>#REF!</v>
      </c>
      <c r="AG84" s="317" t="e" cm="1">
        <f t="array" aca="1" ref="AG84" ca="1">INDIRECT("'"&amp;$A$1&amp;"_DATA'!R"&amp;$A84&amp;"C"&amp;AG$1,FALSE)</f>
        <v>#REF!</v>
      </c>
      <c r="AH84" s="304" t="e" cm="1">
        <f t="array" aca="1" ref="AH84" ca="1">INDIRECT("'"&amp;$A$1&amp;"_DATA'!R"&amp;$A84&amp;"C"&amp;AH$1,FALSE)</f>
        <v>#REF!</v>
      </c>
      <c r="AI84" s="316" t="e" cm="1">
        <f t="array" aca="1" ref="AI84" ca="1">INDIRECT("'"&amp;$A$1&amp;"_DATA'!R"&amp;$A84&amp;"C"&amp;AI$1,FALSE)</f>
        <v>#REF!</v>
      </c>
      <c r="AJ84" s="314" t="e" cm="1">
        <f t="array" aca="1" ref="AJ84" ca="1">INDIRECT("'"&amp;$A$1&amp;"_DATA'!R"&amp;$A84&amp;"C"&amp;AJ$1,FALSE)</f>
        <v>#REF!</v>
      </c>
      <c r="AK84" s="311" t="e" cm="1">
        <f t="array" aca="1" ref="AK84" ca="1">INDIRECT("'"&amp;$A$1&amp;"_DATA'!R"&amp;$A84&amp;"C"&amp;AK$1,FALSE)</f>
        <v>#REF!</v>
      </c>
      <c r="AL84" s="262" t="e">
        <f t="shared" ca="1" si="64"/>
        <v>#REF!</v>
      </c>
      <c r="AM84" s="310" t="e" cm="1">
        <f t="array" aca="1" ref="AM84" ca="1">INDIRECT("'"&amp;$A$1&amp;"_DATA'!R"&amp;$A84&amp;"C"&amp;AM$1,FALSE)</f>
        <v>#REF!</v>
      </c>
      <c r="AN84" s="317" t="e" cm="1">
        <f t="array" aca="1" ref="AN84" ca="1">INDIRECT("'"&amp;$A$1&amp;"_DATA'!R"&amp;$A84&amp;"C"&amp;AN$1,FALSE)</f>
        <v>#REF!</v>
      </c>
      <c r="AO84" s="304" t="e" cm="1">
        <f t="array" aca="1" ref="AO84" ca="1">INDIRECT("'"&amp;$A$1&amp;"_DATA'!R"&amp;$A84&amp;"C"&amp;AO$1,FALSE)</f>
        <v>#REF!</v>
      </c>
      <c r="AP84" s="316" t="e" cm="1">
        <f t="array" aca="1" ref="AP84" ca="1">INDIRECT("'"&amp;$A$1&amp;"_DATA'!R"&amp;$A84&amp;"C"&amp;AP$1,FALSE)</f>
        <v>#REF!</v>
      </c>
      <c r="AQ84" s="314" t="e" cm="1">
        <f t="array" aca="1" ref="AQ84" ca="1">INDIRECT("'"&amp;$A$1&amp;"_DATA'!R"&amp;$A84&amp;"C"&amp;AQ$1,FALSE)</f>
        <v>#REF!</v>
      </c>
      <c r="AR84" s="311" t="e" cm="1">
        <f t="array" aca="1" ref="AR84" ca="1">INDIRECT("'"&amp;$A$1&amp;"_DATA'!R"&amp;$A84&amp;"C"&amp;AR$1,FALSE)</f>
        <v>#REF!</v>
      </c>
      <c r="AS84" s="262" t="e">
        <f t="shared" ca="1" si="65"/>
        <v>#REF!</v>
      </c>
      <c r="AT84" s="310" t="e" cm="1">
        <f t="array" aca="1" ref="AT84" ca="1">INDIRECT("'"&amp;$A$1&amp;"_DATA'!R"&amp;$A84&amp;"C"&amp;AT$1,FALSE)</f>
        <v>#REF!</v>
      </c>
      <c r="AU84" s="269"/>
      <c r="AV84" s="321" t="s">
        <v>145</v>
      </c>
      <c r="AW84" s="342">
        <f ca="1">SUMIF(AA$26:AU$26,AV83,AA89:AU89)</f>
        <v>30</v>
      </c>
      <c r="AX84" s="321" t="s">
        <v>145</v>
      </c>
      <c r="AY84" s="342">
        <f ca="1">Z84+AW84</f>
        <v>60</v>
      </c>
      <c r="AZ84" s="304" t="e" cm="1">
        <f t="array" aca="1" ref="AZ84" ca="1">INDIRECT("'"&amp;$A$1&amp;"_DATA'!R"&amp;$A84&amp;"C"&amp;AZ$1,FALSE)</f>
        <v>#REF!</v>
      </c>
      <c r="BA84" s="316" t="e" cm="1">
        <f t="array" aca="1" ref="BA84" ca="1">INDIRECT("'"&amp;$A$1&amp;"_DATA'!R"&amp;$A84&amp;"C"&amp;BA$1,FALSE)</f>
        <v>#REF!</v>
      </c>
      <c r="BB84" s="314" t="e" cm="1">
        <f t="array" aca="1" ref="BB84" ca="1">INDIRECT("'"&amp;$A$1&amp;"_DATA'!R"&amp;$A84&amp;"C"&amp;BB$1,FALSE)</f>
        <v>#REF!</v>
      </c>
      <c r="BC84" s="311" t="e" cm="1">
        <f t="array" aca="1" ref="BC84" ca="1">INDIRECT("'"&amp;$A$1&amp;"_DATA'!R"&amp;$A84&amp;"C"&amp;BC$1,FALSE)</f>
        <v>#REF!</v>
      </c>
      <c r="BD84" s="262" t="e">
        <f t="shared" ca="1" si="66"/>
        <v>#REF!</v>
      </c>
      <c r="BE84" s="310" t="e" cm="1">
        <f t="array" aca="1" ref="BE84" ca="1">INDIRECT("'"&amp;$A$1&amp;"_DATA'!R"&amp;$A84&amp;"C"&amp;BE$1,FALSE)</f>
        <v>#REF!</v>
      </c>
      <c r="BF84" s="317" t="e" cm="1">
        <f t="array" aca="1" ref="BF84" ca="1">INDIRECT("'"&amp;$A$1&amp;"_DATA'!R"&amp;$A84&amp;"C"&amp;BF$1,FALSE)</f>
        <v>#REF!</v>
      </c>
      <c r="BG84" s="304" t="e" cm="1">
        <f t="array" aca="1" ref="BG84" ca="1">INDIRECT("'"&amp;$A$1&amp;"_DATA'!R"&amp;$A84&amp;"C"&amp;BG$1,FALSE)</f>
        <v>#REF!</v>
      </c>
      <c r="BH84" s="316" t="e" cm="1">
        <f t="array" aca="1" ref="BH84" ca="1">INDIRECT("'"&amp;$A$1&amp;"_DATA'!R"&amp;$A84&amp;"C"&amp;BH$1,FALSE)</f>
        <v>#REF!</v>
      </c>
      <c r="BI84" s="314" t="e" cm="1">
        <f t="array" aca="1" ref="BI84" ca="1">INDIRECT("'"&amp;$A$1&amp;"_DATA'!R"&amp;$A84&amp;"C"&amp;BI$1,FALSE)</f>
        <v>#REF!</v>
      </c>
      <c r="BJ84" s="311" t="e" cm="1">
        <f t="array" aca="1" ref="BJ84" ca="1">INDIRECT("'"&amp;$A$1&amp;"_DATA'!R"&amp;$A84&amp;"C"&amp;BJ$1,FALSE)</f>
        <v>#REF!</v>
      </c>
      <c r="BK84" s="262" t="e">
        <f t="shared" ca="1" si="67"/>
        <v>#REF!</v>
      </c>
      <c r="BL84" s="310" t="e" cm="1">
        <f t="array" aca="1" ref="BL84" ca="1">INDIRECT("'"&amp;$A$1&amp;"_DATA'!R"&amp;$A84&amp;"C"&amp;BL$1,FALSE)</f>
        <v>#REF!</v>
      </c>
      <c r="BM84" s="317" t="e" cm="1">
        <f t="array" aca="1" ref="BM84" ca="1">INDIRECT("'"&amp;$A$1&amp;"_DATA'!R"&amp;$A84&amp;"C"&amp;BM$1,FALSE)</f>
        <v>#REF!</v>
      </c>
      <c r="BN84" s="304" t="e" cm="1">
        <f t="array" aca="1" ref="BN84" ca="1">INDIRECT("'"&amp;$A$1&amp;"_DATA'!R"&amp;$A84&amp;"C"&amp;BN$1,FALSE)</f>
        <v>#REF!</v>
      </c>
      <c r="BO84" s="316" t="e" cm="1">
        <f t="array" aca="1" ref="BO84" ca="1">INDIRECT("'"&amp;$A$1&amp;"_DATA'!R"&amp;$A84&amp;"C"&amp;BO$1,FALSE)</f>
        <v>#REF!</v>
      </c>
      <c r="BP84" s="314" t="e" cm="1">
        <f t="array" aca="1" ref="BP84" ca="1">INDIRECT("'"&amp;$A$1&amp;"_DATA'!R"&amp;$A84&amp;"C"&amp;BP$1,FALSE)</f>
        <v>#REF!</v>
      </c>
      <c r="BQ84" s="311" t="e" cm="1">
        <f t="array" aca="1" ref="BQ84" ca="1">INDIRECT("'"&amp;$A$1&amp;"_DATA'!R"&amp;$A84&amp;"C"&amp;BQ$1,FALSE)</f>
        <v>#REF!</v>
      </c>
      <c r="BR84" s="262" t="e">
        <f t="shared" ca="1" si="68"/>
        <v>#REF!</v>
      </c>
      <c r="BS84" s="310" t="e" cm="1">
        <f t="array" aca="1" ref="BS84" ca="1">INDIRECT("'"&amp;$A$1&amp;"_DATA'!R"&amp;$A84&amp;"C"&amp;BS$1,FALSE)</f>
        <v>#REF!</v>
      </c>
      <c r="BT84" s="269"/>
      <c r="BU84" s="321" t="s">
        <v>145</v>
      </c>
      <c r="BV84" s="342">
        <f ca="1">SUMIF(AZ$26:BT$26,BU83,AZ89:BT89)</f>
        <v>30</v>
      </c>
      <c r="BW84" s="304" t="e" cm="1">
        <f t="array" aca="1" ref="BW84" ca="1">INDIRECT("'"&amp;$A$1&amp;"_DATA'!R"&amp;$A84&amp;"C"&amp;BW$1,FALSE)</f>
        <v>#REF!</v>
      </c>
      <c r="BX84" s="316" t="e" cm="1">
        <f t="array" aca="1" ref="BX84" ca="1">INDIRECT("'"&amp;$A$1&amp;"_DATA'!R"&amp;$A84&amp;"C"&amp;BX$1,FALSE)</f>
        <v>#REF!</v>
      </c>
      <c r="BY84" s="314" t="e" cm="1">
        <f t="array" aca="1" ref="BY84" ca="1">INDIRECT("'"&amp;$A$1&amp;"_DATA'!R"&amp;$A84&amp;"C"&amp;BY$1,FALSE)</f>
        <v>#REF!</v>
      </c>
      <c r="BZ84" s="311" t="e" cm="1">
        <f t="array" aca="1" ref="BZ84" ca="1">INDIRECT("'"&amp;$A$1&amp;"_DATA'!R"&amp;$A84&amp;"C"&amp;BZ$1,FALSE)</f>
        <v>#REF!</v>
      </c>
      <c r="CA84" s="262" t="e">
        <f t="shared" ca="1" si="69"/>
        <v>#REF!</v>
      </c>
      <c r="CB84" s="310" t="e" cm="1">
        <f t="array" aca="1" ref="CB84" ca="1">INDIRECT("'"&amp;$A$1&amp;"_DATA'!R"&amp;$A84&amp;"C"&amp;CB$1,FALSE)</f>
        <v>#REF!</v>
      </c>
      <c r="CC84" s="317" t="e" cm="1">
        <f t="array" aca="1" ref="CC84" ca="1">INDIRECT("'"&amp;$A$1&amp;"_DATA'!R"&amp;$A84&amp;"C"&amp;CC$1,FALSE)</f>
        <v>#REF!</v>
      </c>
      <c r="CD84" s="304" t="e" cm="1">
        <f t="array" aca="1" ref="CD84" ca="1">INDIRECT("'"&amp;$A$1&amp;"_DATA'!R"&amp;$A84&amp;"C"&amp;CD$1,FALSE)</f>
        <v>#REF!</v>
      </c>
      <c r="CE84" s="316" t="e" cm="1">
        <f t="array" aca="1" ref="CE84" ca="1">INDIRECT("'"&amp;$A$1&amp;"_DATA'!R"&amp;$A84&amp;"C"&amp;CE$1,FALSE)</f>
        <v>#REF!</v>
      </c>
      <c r="CF84" s="314" t="e" cm="1">
        <f t="array" aca="1" ref="CF84" ca="1">INDIRECT("'"&amp;$A$1&amp;"_DATA'!R"&amp;$A84&amp;"C"&amp;CF$1,FALSE)</f>
        <v>#REF!</v>
      </c>
      <c r="CG84" s="311" t="e" cm="1">
        <f t="array" aca="1" ref="CG84" ca="1">INDIRECT("'"&amp;$A$1&amp;"_DATA'!R"&amp;$A84&amp;"C"&amp;CG$1,FALSE)</f>
        <v>#REF!</v>
      </c>
      <c r="CH84" s="262" t="e">
        <f t="shared" ca="1" si="70"/>
        <v>#REF!</v>
      </c>
      <c r="CI84" s="310" t="e" cm="1">
        <f t="array" aca="1" ref="CI84" ca="1">INDIRECT("'"&amp;$A$1&amp;"_DATA'!R"&amp;$A84&amp;"C"&amp;CI$1,FALSE)</f>
        <v>#REF!</v>
      </c>
      <c r="CJ84" s="317" t="e" cm="1">
        <f t="array" aca="1" ref="CJ84" ca="1">INDIRECT("'"&amp;$A$1&amp;"_DATA'!R"&amp;$A84&amp;"C"&amp;CJ$1,FALSE)</f>
        <v>#REF!</v>
      </c>
      <c r="CK84" s="304" t="e" cm="1">
        <f t="array" aca="1" ref="CK84" ca="1">INDIRECT("'"&amp;$A$1&amp;"_DATA'!R"&amp;$A84&amp;"C"&amp;CK$1,FALSE)</f>
        <v>#REF!</v>
      </c>
      <c r="CL84" s="316" t="e" cm="1">
        <f t="array" aca="1" ref="CL84" ca="1">INDIRECT("'"&amp;$A$1&amp;"_DATA'!R"&amp;$A84&amp;"C"&amp;CL$1,FALSE)</f>
        <v>#REF!</v>
      </c>
      <c r="CM84" s="314" t="e" cm="1">
        <f t="array" aca="1" ref="CM84" ca="1">INDIRECT("'"&amp;$A$1&amp;"_DATA'!R"&amp;$A84&amp;"C"&amp;CM$1,FALSE)</f>
        <v>#REF!</v>
      </c>
      <c r="CN84" s="311" t="e" cm="1">
        <f t="array" aca="1" ref="CN84" ca="1">INDIRECT("'"&amp;$A$1&amp;"_DATA'!R"&amp;$A84&amp;"C"&amp;CN$1,FALSE)</f>
        <v>#REF!</v>
      </c>
      <c r="CO84" s="262" t="e">
        <f t="shared" ca="1" si="71"/>
        <v>#REF!</v>
      </c>
      <c r="CP84" s="310" t="e" cm="1">
        <f t="array" aca="1" ref="CP84" ca="1">INDIRECT("'"&amp;$A$1&amp;"_DATA'!R"&amp;$A84&amp;"C"&amp;CP$1,FALSE)</f>
        <v>#REF!</v>
      </c>
      <c r="CQ84" s="269"/>
      <c r="CR84" s="321" t="s">
        <v>145</v>
      </c>
      <c r="CS84" s="342">
        <f ca="1">SUMIF(BW$26:CQ$26,CR83,BW89:CQ89)</f>
        <v>30</v>
      </c>
      <c r="CT84" s="321" t="s">
        <v>145</v>
      </c>
      <c r="CU84" s="342">
        <f ca="1">BV84+CS84</f>
        <v>60</v>
      </c>
      <c r="CV84" s="321" t="s">
        <v>145</v>
      </c>
      <c r="CW84" s="342">
        <f ca="1">AY84+CU84</f>
        <v>120</v>
      </c>
      <c r="CX84" s="240"/>
    </row>
    <row r="85" spans="1:102" ht="16.5" x14ac:dyDescent="0.15">
      <c r="A85" s="433">
        <v>66</v>
      </c>
      <c r="B85" s="1966"/>
      <c r="C85" s="259" t="s">
        <v>40</v>
      </c>
      <c r="D85" s="304" t="e" cm="1">
        <f t="array" aca="1" ref="D85" ca="1">INDIRECT("'"&amp;$A$1&amp;"_DATA'!R"&amp;$A85&amp;"C"&amp;D$1,FALSE)</f>
        <v>#REF!</v>
      </c>
      <c r="E85" s="316" t="e" cm="1">
        <f t="array" aca="1" ref="E85" ca="1">INDIRECT("'"&amp;$A$1&amp;"_DATA'!R"&amp;$A85&amp;"C"&amp;E$1,FALSE)</f>
        <v>#REF!</v>
      </c>
      <c r="F85" s="314" t="e" cm="1">
        <f t="array" aca="1" ref="F85" ca="1">INDIRECT("'"&amp;$A$1&amp;"_DATA'!R"&amp;$A85&amp;"C"&amp;F$1,FALSE)</f>
        <v>#REF!</v>
      </c>
      <c r="G85" s="311" t="e" cm="1">
        <f t="array" aca="1" ref="G85" ca="1">INDIRECT("'"&amp;$A$1&amp;"_DATA'!R"&amp;$A85&amp;"C"&amp;G$1,FALSE)</f>
        <v>#REF!</v>
      </c>
      <c r="H85" s="262" t="e">
        <f t="shared" ca="1" si="60"/>
        <v>#REF!</v>
      </c>
      <c r="I85" s="310" t="e" cm="1">
        <f t="array" aca="1" ref="I85" ca="1">INDIRECT("'"&amp;$A$1&amp;"_DATA'!R"&amp;$A85&amp;"C"&amp;I$1,FALSE)</f>
        <v>#REF!</v>
      </c>
      <c r="J85" s="317" t="e" cm="1">
        <f t="array" aca="1" ref="J85" ca="1">INDIRECT("'"&amp;$A$1&amp;"_DATA'!R"&amp;$A85&amp;"C"&amp;J$1,FALSE)</f>
        <v>#REF!</v>
      </c>
      <c r="K85" s="304" t="e" cm="1">
        <f t="array" aca="1" ref="K85" ca="1">INDIRECT("'"&amp;$A$1&amp;"_DATA'!R"&amp;$A85&amp;"C"&amp;K$1,FALSE)</f>
        <v>#REF!</v>
      </c>
      <c r="L85" s="316" t="e" cm="1">
        <f t="array" aca="1" ref="L85" ca="1">INDIRECT("'"&amp;$A$1&amp;"_DATA'!R"&amp;$A85&amp;"C"&amp;L$1,FALSE)</f>
        <v>#REF!</v>
      </c>
      <c r="M85" s="314" t="e" cm="1">
        <f t="array" aca="1" ref="M85" ca="1">INDIRECT("'"&amp;$A$1&amp;"_DATA'!R"&amp;$A85&amp;"C"&amp;M$1,FALSE)</f>
        <v>#REF!</v>
      </c>
      <c r="N85" s="311" t="e" cm="1">
        <f t="array" aca="1" ref="N85" ca="1">INDIRECT("'"&amp;$A$1&amp;"_DATA'!R"&amp;$A85&amp;"C"&amp;N$1,FALSE)</f>
        <v>#REF!</v>
      </c>
      <c r="O85" s="262" t="e">
        <f t="shared" ca="1" si="61"/>
        <v>#REF!</v>
      </c>
      <c r="P85" s="310" t="e" cm="1">
        <f t="array" aca="1" ref="P85" ca="1">INDIRECT("'"&amp;$A$1&amp;"_DATA'!R"&amp;$A85&amp;"C"&amp;P$1,FALSE)</f>
        <v>#REF!</v>
      </c>
      <c r="Q85" s="317" t="e" cm="1">
        <f t="array" aca="1" ref="Q85" ca="1">INDIRECT("'"&amp;$A$1&amp;"_DATA'!R"&amp;$A85&amp;"C"&amp;Q$1,FALSE)</f>
        <v>#REF!</v>
      </c>
      <c r="R85" s="304" t="e" cm="1">
        <f t="array" aca="1" ref="R85" ca="1">INDIRECT("'"&amp;$A$1&amp;"_DATA'!R"&amp;$A85&amp;"C"&amp;R$1,FALSE)</f>
        <v>#REF!</v>
      </c>
      <c r="S85" s="316" t="e" cm="1">
        <f t="array" aca="1" ref="S85" ca="1">INDIRECT("'"&amp;$A$1&amp;"_DATA'!R"&amp;$A85&amp;"C"&amp;S$1,FALSE)</f>
        <v>#REF!</v>
      </c>
      <c r="T85" s="314" t="e" cm="1">
        <f t="array" aca="1" ref="T85" ca="1">INDIRECT("'"&amp;$A$1&amp;"_DATA'!R"&amp;$A85&amp;"C"&amp;T$1,FALSE)</f>
        <v>#REF!</v>
      </c>
      <c r="U85" s="311" t="e" cm="1">
        <f t="array" aca="1" ref="U85" ca="1">INDIRECT("'"&amp;$A$1&amp;"_DATA'!R"&amp;$A85&amp;"C"&amp;U$1,FALSE)</f>
        <v>#REF!</v>
      </c>
      <c r="V85" s="262" t="e">
        <f t="shared" ca="1" si="62"/>
        <v>#REF!</v>
      </c>
      <c r="W85" s="310" t="e" cm="1">
        <f t="array" aca="1" ref="W85" ca="1">INDIRECT("'"&amp;$A$1&amp;"_DATA'!R"&amp;$A85&amp;"C"&amp;W$1,FALSE)</f>
        <v>#REF!</v>
      </c>
      <c r="X85" s="269"/>
      <c r="Y85" s="322" t="s">
        <v>146</v>
      </c>
      <c r="Z85" s="343">
        <f ca="1">SUMIF(D$26:X$26,Y83,D90:X90)</f>
        <v>30</v>
      </c>
      <c r="AA85" s="325" t="e" cm="1">
        <f t="array" aca="1" ref="AA85" ca="1">INDIRECT("'"&amp;$A$1&amp;"_DATA'!R"&amp;$A85&amp;"C"&amp;AA$1,FALSE)</f>
        <v>#REF!</v>
      </c>
      <c r="AB85" s="316" t="e" cm="1">
        <f t="array" aca="1" ref="AB85" ca="1">INDIRECT("'"&amp;$A$1&amp;"_DATA'!R"&amp;$A85&amp;"C"&amp;AB$1,FALSE)</f>
        <v>#REF!</v>
      </c>
      <c r="AC85" s="314" t="e" cm="1">
        <f t="array" aca="1" ref="AC85" ca="1">INDIRECT("'"&amp;$A$1&amp;"_DATA'!R"&amp;$A85&amp;"C"&amp;AC$1,FALSE)</f>
        <v>#REF!</v>
      </c>
      <c r="AD85" s="311" t="e" cm="1">
        <f t="array" aca="1" ref="AD85" ca="1">INDIRECT("'"&amp;$A$1&amp;"_DATA'!R"&amp;$A85&amp;"C"&amp;AD$1,FALSE)</f>
        <v>#REF!</v>
      </c>
      <c r="AE85" s="262" t="e">
        <f t="shared" ca="1" si="63"/>
        <v>#REF!</v>
      </c>
      <c r="AF85" s="310" t="e" cm="1">
        <f t="array" aca="1" ref="AF85" ca="1">INDIRECT("'"&amp;$A$1&amp;"_DATA'!R"&amp;$A85&amp;"C"&amp;AF$1,FALSE)</f>
        <v>#REF!</v>
      </c>
      <c r="AG85" s="317" t="e" cm="1">
        <f t="array" aca="1" ref="AG85" ca="1">INDIRECT("'"&amp;$A$1&amp;"_DATA'!R"&amp;$A85&amp;"C"&amp;AG$1,FALSE)</f>
        <v>#REF!</v>
      </c>
      <c r="AH85" s="304" t="e" cm="1">
        <f t="array" aca="1" ref="AH85" ca="1">INDIRECT("'"&amp;$A$1&amp;"_DATA'!R"&amp;$A85&amp;"C"&amp;AH$1,FALSE)</f>
        <v>#REF!</v>
      </c>
      <c r="AI85" s="316" t="e" cm="1">
        <f t="array" aca="1" ref="AI85" ca="1">INDIRECT("'"&amp;$A$1&amp;"_DATA'!R"&amp;$A85&amp;"C"&amp;AI$1,FALSE)</f>
        <v>#REF!</v>
      </c>
      <c r="AJ85" s="314" t="e" cm="1">
        <f t="array" aca="1" ref="AJ85" ca="1">INDIRECT("'"&amp;$A$1&amp;"_DATA'!R"&amp;$A85&amp;"C"&amp;AJ$1,FALSE)</f>
        <v>#REF!</v>
      </c>
      <c r="AK85" s="311" t="e" cm="1">
        <f t="array" aca="1" ref="AK85" ca="1">INDIRECT("'"&amp;$A$1&amp;"_DATA'!R"&amp;$A85&amp;"C"&amp;AK$1,FALSE)</f>
        <v>#REF!</v>
      </c>
      <c r="AL85" s="262" t="e">
        <f t="shared" ca="1" si="64"/>
        <v>#REF!</v>
      </c>
      <c r="AM85" s="310" t="e" cm="1">
        <f t="array" aca="1" ref="AM85" ca="1">INDIRECT("'"&amp;$A$1&amp;"_DATA'!R"&amp;$A85&amp;"C"&amp;AM$1,FALSE)</f>
        <v>#REF!</v>
      </c>
      <c r="AN85" s="317" t="e" cm="1">
        <f t="array" aca="1" ref="AN85" ca="1">INDIRECT("'"&amp;$A$1&amp;"_DATA'!R"&amp;$A85&amp;"C"&amp;AN$1,FALSE)</f>
        <v>#REF!</v>
      </c>
      <c r="AO85" s="304" t="e" cm="1">
        <f t="array" aca="1" ref="AO85" ca="1">INDIRECT("'"&amp;$A$1&amp;"_DATA'!R"&amp;$A85&amp;"C"&amp;AO$1,FALSE)</f>
        <v>#REF!</v>
      </c>
      <c r="AP85" s="316" t="e" cm="1">
        <f t="array" aca="1" ref="AP85" ca="1">INDIRECT("'"&amp;$A$1&amp;"_DATA'!R"&amp;$A85&amp;"C"&amp;AP$1,FALSE)</f>
        <v>#REF!</v>
      </c>
      <c r="AQ85" s="314" t="e" cm="1">
        <f t="array" aca="1" ref="AQ85" ca="1">INDIRECT("'"&amp;$A$1&amp;"_DATA'!R"&amp;$A85&amp;"C"&amp;AQ$1,FALSE)</f>
        <v>#REF!</v>
      </c>
      <c r="AR85" s="311" t="e" cm="1">
        <f t="array" aca="1" ref="AR85" ca="1">INDIRECT("'"&amp;$A$1&amp;"_DATA'!R"&amp;$A85&amp;"C"&amp;AR$1,FALSE)</f>
        <v>#REF!</v>
      </c>
      <c r="AS85" s="262" t="e">
        <f t="shared" ca="1" si="65"/>
        <v>#REF!</v>
      </c>
      <c r="AT85" s="310" t="e" cm="1">
        <f t="array" aca="1" ref="AT85" ca="1">INDIRECT("'"&amp;$A$1&amp;"_DATA'!R"&amp;$A85&amp;"C"&amp;AT$1,FALSE)</f>
        <v>#REF!</v>
      </c>
      <c r="AU85" s="269"/>
      <c r="AV85" s="322" t="s">
        <v>146</v>
      </c>
      <c r="AW85" s="343">
        <f ca="1">SUMIF(AA$26:AU$26,AV83,AA90:AU90)</f>
        <v>30</v>
      </c>
      <c r="AX85" s="322" t="s">
        <v>146</v>
      </c>
      <c r="AY85" s="343">
        <f ca="1">Z85+AW85</f>
        <v>60</v>
      </c>
      <c r="AZ85" s="304" t="e" cm="1">
        <f t="array" aca="1" ref="AZ85" ca="1">INDIRECT("'"&amp;$A$1&amp;"_DATA'!R"&amp;$A85&amp;"C"&amp;AZ$1,FALSE)</f>
        <v>#REF!</v>
      </c>
      <c r="BA85" s="316" t="e" cm="1">
        <f t="array" aca="1" ref="BA85" ca="1">INDIRECT("'"&amp;$A$1&amp;"_DATA'!R"&amp;$A85&amp;"C"&amp;BA$1,FALSE)</f>
        <v>#REF!</v>
      </c>
      <c r="BB85" s="314" t="e" cm="1">
        <f t="array" aca="1" ref="BB85" ca="1">INDIRECT("'"&amp;$A$1&amp;"_DATA'!R"&amp;$A85&amp;"C"&amp;BB$1,FALSE)</f>
        <v>#REF!</v>
      </c>
      <c r="BC85" s="311" t="e" cm="1">
        <f t="array" aca="1" ref="BC85" ca="1">INDIRECT("'"&amp;$A$1&amp;"_DATA'!R"&amp;$A85&amp;"C"&amp;BC$1,FALSE)</f>
        <v>#REF!</v>
      </c>
      <c r="BD85" s="262" t="e">
        <f t="shared" ca="1" si="66"/>
        <v>#REF!</v>
      </c>
      <c r="BE85" s="310" t="e" cm="1">
        <f t="array" aca="1" ref="BE85" ca="1">INDIRECT("'"&amp;$A$1&amp;"_DATA'!R"&amp;$A85&amp;"C"&amp;BE$1,FALSE)</f>
        <v>#REF!</v>
      </c>
      <c r="BF85" s="317" t="e" cm="1">
        <f t="array" aca="1" ref="BF85" ca="1">INDIRECT("'"&amp;$A$1&amp;"_DATA'!R"&amp;$A85&amp;"C"&amp;BF$1,FALSE)</f>
        <v>#REF!</v>
      </c>
      <c r="BG85" s="304" t="e" cm="1">
        <f t="array" aca="1" ref="BG85" ca="1">INDIRECT("'"&amp;$A$1&amp;"_DATA'!R"&amp;$A85&amp;"C"&amp;BG$1,FALSE)</f>
        <v>#REF!</v>
      </c>
      <c r="BH85" s="316" t="e" cm="1">
        <f t="array" aca="1" ref="BH85" ca="1">INDIRECT("'"&amp;$A$1&amp;"_DATA'!R"&amp;$A85&amp;"C"&amp;BH$1,FALSE)</f>
        <v>#REF!</v>
      </c>
      <c r="BI85" s="314" t="e" cm="1">
        <f t="array" aca="1" ref="BI85" ca="1">INDIRECT("'"&amp;$A$1&amp;"_DATA'!R"&amp;$A85&amp;"C"&amp;BI$1,FALSE)</f>
        <v>#REF!</v>
      </c>
      <c r="BJ85" s="311" t="e" cm="1">
        <f t="array" aca="1" ref="BJ85" ca="1">INDIRECT("'"&amp;$A$1&amp;"_DATA'!R"&amp;$A85&amp;"C"&amp;BJ$1,FALSE)</f>
        <v>#REF!</v>
      </c>
      <c r="BK85" s="262" t="e">
        <f t="shared" ca="1" si="67"/>
        <v>#REF!</v>
      </c>
      <c r="BL85" s="310" t="e" cm="1">
        <f t="array" aca="1" ref="BL85" ca="1">INDIRECT("'"&amp;$A$1&amp;"_DATA'!R"&amp;$A85&amp;"C"&amp;BL$1,FALSE)</f>
        <v>#REF!</v>
      </c>
      <c r="BM85" s="317" t="e" cm="1">
        <f t="array" aca="1" ref="BM85" ca="1">INDIRECT("'"&amp;$A$1&amp;"_DATA'!R"&amp;$A85&amp;"C"&amp;BM$1,FALSE)</f>
        <v>#REF!</v>
      </c>
      <c r="BN85" s="304" t="e" cm="1">
        <f t="array" aca="1" ref="BN85" ca="1">INDIRECT("'"&amp;$A$1&amp;"_DATA'!R"&amp;$A85&amp;"C"&amp;BN$1,FALSE)</f>
        <v>#REF!</v>
      </c>
      <c r="BO85" s="316" t="e" cm="1">
        <f t="array" aca="1" ref="BO85" ca="1">INDIRECT("'"&amp;$A$1&amp;"_DATA'!R"&amp;$A85&amp;"C"&amp;BO$1,FALSE)</f>
        <v>#REF!</v>
      </c>
      <c r="BP85" s="314" t="e" cm="1">
        <f t="array" aca="1" ref="BP85" ca="1">INDIRECT("'"&amp;$A$1&amp;"_DATA'!R"&amp;$A85&amp;"C"&amp;BP$1,FALSE)</f>
        <v>#REF!</v>
      </c>
      <c r="BQ85" s="311" t="e" cm="1">
        <f t="array" aca="1" ref="BQ85" ca="1">INDIRECT("'"&amp;$A$1&amp;"_DATA'!R"&amp;$A85&amp;"C"&amp;BQ$1,FALSE)</f>
        <v>#REF!</v>
      </c>
      <c r="BR85" s="262" t="e">
        <f t="shared" ca="1" si="68"/>
        <v>#REF!</v>
      </c>
      <c r="BS85" s="310" t="e" cm="1">
        <f t="array" aca="1" ref="BS85" ca="1">INDIRECT("'"&amp;$A$1&amp;"_DATA'!R"&amp;$A85&amp;"C"&amp;BS$1,FALSE)</f>
        <v>#REF!</v>
      </c>
      <c r="BT85" s="269"/>
      <c r="BU85" s="322" t="s">
        <v>146</v>
      </c>
      <c r="BV85" s="343">
        <f ca="1">SUMIF(AZ$26:BT$26,BU83,AZ90:BT90)</f>
        <v>30</v>
      </c>
      <c r="BW85" s="304" t="e" cm="1">
        <f t="array" aca="1" ref="BW85" ca="1">INDIRECT("'"&amp;$A$1&amp;"_DATA'!R"&amp;$A85&amp;"C"&amp;BW$1,FALSE)</f>
        <v>#REF!</v>
      </c>
      <c r="BX85" s="316" t="e" cm="1">
        <f t="array" aca="1" ref="BX85" ca="1">INDIRECT("'"&amp;$A$1&amp;"_DATA'!R"&amp;$A85&amp;"C"&amp;BX$1,FALSE)</f>
        <v>#REF!</v>
      </c>
      <c r="BY85" s="314" t="e" cm="1">
        <f t="array" aca="1" ref="BY85" ca="1">INDIRECT("'"&amp;$A$1&amp;"_DATA'!R"&amp;$A85&amp;"C"&amp;BY$1,FALSE)</f>
        <v>#REF!</v>
      </c>
      <c r="BZ85" s="311" t="e" cm="1">
        <f t="array" aca="1" ref="BZ85" ca="1">INDIRECT("'"&amp;$A$1&amp;"_DATA'!R"&amp;$A85&amp;"C"&amp;BZ$1,FALSE)</f>
        <v>#REF!</v>
      </c>
      <c r="CA85" s="262" t="e">
        <f t="shared" ca="1" si="69"/>
        <v>#REF!</v>
      </c>
      <c r="CB85" s="310" t="e" cm="1">
        <f t="array" aca="1" ref="CB85" ca="1">INDIRECT("'"&amp;$A$1&amp;"_DATA'!R"&amp;$A85&amp;"C"&amp;CB$1,FALSE)</f>
        <v>#REF!</v>
      </c>
      <c r="CC85" s="317" t="e" cm="1">
        <f t="array" aca="1" ref="CC85" ca="1">INDIRECT("'"&amp;$A$1&amp;"_DATA'!R"&amp;$A85&amp;"C"&amp;CC$1,FALSE)</f>
        <v>#REF!</v>
      </c>
      <c r="CD85" s="304" t="e" cm="1">
        <f t="array" aca="1" ref="CD85" ca="1">INDIRECT("'"&amp;$A$1&amp;"_DATA'!R"&amp;$A85&amp;"C"&amp;CD$1,FALSE)</f>
        <v>#REF!</v>
      </c>
      <c r="CE85" s="316" t="e" cm="1">
        <f t="array" aca="1" ref="CE85" ca="1">INDIRECT("'"&amp;$A$1&amp;"_DATA'!R"&amp;$A85&amp;"C"&amp;CE$1,FALSE)</f>
        <v>#REF!</v>
      </c>
      <c r="CF85" s="314" t="e" cm="1">
        <f t="array" aca="1" ref="CF85" ca="1">INDIRECT("'"&amp;$A$1&amp;"_DATA'!R"&amp;$A85&amp;"C"&amp;CF$1,FALSE)</f>
        <v>#REF!</v>
      </c>
      <c r="CG85" s="311" t="e" cm="1">
        <f t="array" aca="1" ref="CG85" ca="1">INDIRECT("'"&amp;$A$1&amp;"_DATA'!R"&amp;$A85&amp;"C"&amp;CG$1,FALSE)</f>
        <v>#REF!</v>
      </c>
      <c r="CH85" s="262" t="e">
        <f t="shared" ca="1" si="70"/>
        <v>#REF!</v>
      </c>
      <c r="CI85" s="310" t="e" cm="1">
        <f t="array" aca="1" ref="CI85" ca="1">INDIRECT("'"&amp;$A$1&amp;"_DATA'!R"&amp;$A85&amp;"C"&amp;CI$1,FALSE)</f>
        <v>#REF!</v>
      </c>
      <c r="CJ85" s="317" t="e" cm="1">
        <f t="array" aca="1" ref="CJ85" ca="1">INDIRECT("'"&amp;$A$1&amp;"_DATA'!R"&amp;$A85&amp;"C"&amp;CJ$1,FALSE)</f>
        <v>#REF!</v>
      </c>
      <c r="CK85" s="304" t="e" cm="1">
        <f t="array" aca="1" ref="CK85" ca="1">INDIRECT("'"&amp;$A$1&amp;"_DATA'!R"&amp;$A85&amp;"C"&amp;CK$1,FALSE)</f>
        <v>#REF!</v>
      </c>
      <c r="CL85" s="316" t="e" cm="1">
        <f t="array" aca="1" ref="CL85" ca="1">INDIRECT("'"&amp;$A$1&amp;"_DATA'!R"&amp;$A85&amp;"C"&amp;CL$1,FALSE)</f>
        <v>#REF!</v>
      </c>
      <c r="CM85" s="314" t="e" cm="1">
        <f t="array" aca="1" ref="CM85" ca="1">INDIRECT("'"&amp;$A$1&amp;"_DATA'!R"&amp;$A85&amp;"C"&amp;CM$1,FALSE)</f>
        <v>#REF!</v>
      </c>
      <c r="CN85" s="311" t="e" cm="1">
        <f t="array" aca="1" ref="CN85" ca="1">INDIRECT("'"&amp;$A$1&amp;"_DATA'!R"&amp;$A85&amp;"C"&amp;CN$1,FALSE)</f>
        <v>#REF!</v>
      </c>
      <c r="CO85" s="262" t="e">
        <f t="shared" ca="1" si="71"/>
        <v>#REF!</v>
      </c>
      <c r="CP85" s="310" t="e" cm="1">
        <f t="array" aca="1" ref="CP85" ca="1">INDIRECT("'"&amp;$A$1&amp;"_DATA'!R"&amp;$A85&amp;"C"&amp;CP$1,FALSE)</f>
        <v>#REF!</v>
      </c>
      <c r="CQ85" s="269"/>
      <c r="CR85" s="322" t="s">
        <v>146</v>
      </c>
      <c r="CS85" s="343">
        <f ca="1">SUMIF(BW$26:CQ$26,CR83,BW90:CQ90)</f>
        <v>30</v>
      </c>
      <c r="CT85" s="322" t="s">
        <v>146</v>
      </c>
      <c r="CU85" s="343">
        <f ca="1">BV85+CS85</f>
        <v>60</v>
      </c>
      <c r="CV85" s="322" t="s">
        <v>146</v>
      </c>
      <c r="CW85" s="343">
        <f ca="1">AY85+CU85</f>
        <v>120</v>
      </c>
      <c r="CX85" s="240"/>
    </row>
    <row r="86" spans="1:102" ht="16.5" x14ac:dyDescent="0.15">
      <c r="A86" s="433">
        <v>67</v>
      </c>
      <c r="B86" s="1966"/>
      <c r="C86" s="259" t="s">
        <v>41</v>
      </c>
      <c r="D86" s="304" t="e" cm="1">
        <f t="array" aca="1" ref="D86" ca="1">INDIRECT("'"&amp;$A$1&amp;"_DATA'!R"&amp;$A86&amp;"C"&amp;D$1,FALSE)</f>
        <v>#REF!</v>
      </c>
      <c r="E86" s="316" t="e" cm="1">
        <f t="array" aca="1" ref="E86" ca="1">INDIRECT("'"&amp;$A$1&amp;"_DATA'!R"&amp;$A86&amp;"C"&amp;E$1,FALSE)</f>
        <v>#REF!</v>
      </c>
      <c r="F86" s="314" t="e" cm="1">
        <f t="array" aca="1" ref="F86" ca="1">INDIRECT("'"&amp;$A$1&amp;"_DATA'!R"&amp;$A86&amp;"C"&amp;F$1,FALSE)</f>
        <v>#REF!</v>
      </c>
      <c r="G86" s="311" t="e" cm="1">
        <f t="array" aca="1" ref="G86" ca="1">INDIRECT("'"&amp;$A$1&amp;"_DATA'!R"&amp;$A86&amp;"C"&amp;G$1,FALSE)</f>
        <v>#REF!</v>
      </c>
      <c r="H86" s="262" t="e">
        <f t="shared" ca="1" si="60"/>
        <v>#REF!</v>
      </c>
      <c r="I86" s="310" t="e" cm="1">
        <f t="array" aca="1" ref="I86" ca="1">INDIRECT("'"&amp;$A$1&amp;"_DATA'!R"&amp;$A86&amp;"C"&amp;I$1,FALSE)</f>
        <v>#REF!</v>
      </c>
      <c r="J86" s="317" t="e" cm="1">
        <f t="array" aca="1" ref="J86" ca="1">INDIRECT("'"&amp;$A$1&amp;"_DATA'!R"&amp;$A86&amp;"C"&amp;J$1,FALSE)</f>
        <v>#REF!</v>
      </c>
      <c r="K86" s="304" t="e" cm="1">
        <f t="array" aca="1" ref="K86" ca="1">INDIRECT("'"&amp;$A$1&amp;"_DATA'!R"&amp;$A86&amp;"C"&amp;K$1,FALSE)</f>
        <v>#REF!</v>
      </c>
      <c r="L86" s="316" t="e" cm="1">
        <f t="array" aca="1" ref="L86" ca="1">INDIRECT("'"&amp;$A$1&amp;"_DATA'!R"&amp;$A86&amp;"C"&amp;L$1,FALSE)</f>
        <v>#REF!</v>
      </c>
      <c r="M86" s="314" t="e" cm="1">
        <f t="array" aca="1" ref="M86" ca="1">INDIRECT("'"&amp;$A$1&amp;"_DATA'!R"&amp;$A86&amp;"C"&amp;M$1,FALSE)</f>
        <v>#REF!</v>
      </c>
      <c r="N86" s="311" t="e" cm="1">
        <f t="array" aca="1" ref="N86" ca="1">INDIRECT("'"&amp;$A$1&amp;"_DATA'!R"&amp;$A86&amp;"C"&amp;N$1,FALSE)</f>
        <v>#REF!</v>
      </c>
      <c r="O86" s="262" t="e">
        <f t="shared" ca="1" si="61"/>
        <v>#REF!</v>
      </c>
      <c r="P86" s="310" t="e" cm="1">
        <f t="array" aca="1" ref="P86" ca="1">INDIRECT("'"&amp;$A$1&amp;"_DATA'!R"&amp;$A86&amp;"C"&amp;P$1,FALSE)</f>
        <v>#REF!</v>
      </c>
      <c r="Q86" s="317" t="e" cm="1">
        <f t="array" aca="1" ref="Q86" ca="1">INDIRECT("'"&amp;$A$1&amp;"_DATA'!R"&amp;$A86&amp;"C"&amp;Q$1,FALSE)</f>
        <v>#REF!</v>
      </c>
      <c r="R86" s="304" t="e" cm="1">
        <f t="array" aca="1" ref="R86" ca="1">INDIRECT("'"&amp;$A$1&amp;"_DATA'!R"&amp;$A86&amp;"C"&amp;R$1,FALSE)</f>
        <v>#REF!</v>
      </c>
      <c r="S86" s="316" t="e" cm="1">
        <f t="array" aca="1" ref="S86" ca="1">INDIRECT("'"&amp;$A$1&amp;"_DATA'!R"&amp;$A86&amp;"C"&amp;S$1,FALSE)</f>
        <v>#REF!</v>
      </c>
      <c r="T86" s="314" t="e" cm="1">
        <f t="array" aca="1" ref="T86" ca="1">INDIRECT("'"&amp;$A$1&amp;"_DATA'!R"&amp;$A86&amp;"C"&amp;T$1,FALSE)</f>
        <v>#REF!</v>
      </c>
      <c r="U86" s="311" t="e" cm="1">
        <f t="array" aca="1" ref="U86" ca="1">INDIRECT("'"&amp;$A$1&amp;"_DATA'!R"&amp;$A86&amp;"C"&amp;U$1,FALSE)</f>
        <v>#REF!</v>
      </c>
      <c r="V86" s="262" t="e">
        <f t="shared" ca="1" si="62"/>
        <v>#REF!</v>
      </c>
      <c r="W86" s="310" t="e" cm="1">
        <f t="array" aca="1" ref="W86" ca="1">INDIRECT("'"&amp;$A$1&amp;"_DATA'!R"&amp;$A86&amp;"C"&amp;W$1,FALSE)</f>
        <v>#REF!</v>
      </c>
      <c r="X86" s="269"/>
      <c r="Y86" s="323" t="s">
        <v>143</v>
      </c>
      <c r="Z86" s="710">
        <f ca="1">ROUNDDOWN(Z85/Z84,4)</f>
        <v>1</v>
      </c>
      <c r="AA86" s="325" t="e" cm="1">
        <f t="array" aca="1" ref="AA86" ca="1">INDIRECT("'"&amp;$A$1&amp;"_DATA'!R"&amp;$A86&amp;"C"&amp;AA$1,FALSE)</f>
        <v>#REF!</v>
      </c>
      <c r="AB86" s="316" t="e" cm="1">
        <f t="array" aca="1" ref="AB86" ca="1">INDIRECT("'"&amp;$A$1&amp;"_DATA'!R"&amp;$A86&amp;"C"&amp;AB$1,FALSE)</f>
        <v>#REF!</v>
      </c>
      <c r="AC86" s="314" t="e" cm="1">
        <f t="array" aca="1" ref="AC86" ca="1">INDIRECT("'"&amp;$A$1&amp;"_DATA'!R"&amp;$A86&amp;"C"&amp;AC$1,FALSE)</f>
        <v>#REF!</v>
      </c>
      <c r="AD86" s="311" t="e" cm="1">
        <f t="array" aca="1" ref="AD86" ca="1">INDIRECT("'"&amp;$A$1&amp;"_DATA'!R"&amp;$A86&amp;"C"&amp;AD$1,FALSE)</f>
        <v>#REF!</v>
      </c>
      <c r="AE86" s="262" t="e">
        <f t="shared" ca="1" si="63"/>
        <v>#REF!</v>
      </c>
      <c r="AF86" s="310" t="e" cm="1">
        <f t="array" aca="1" ref="AF86" ca="1">INDIRECT("'"&amp;$A$1&amp;"_DATA'!R"&amp;$A86&amp;"C"&amp;AF$1,FALSE)</f>
        <v>#REF!</v>
      </c>
      <c r="AG86" s="317" t="e" cm="1">
        <f t="array" aca="1" ref="AG86" ca="1">INDIRECT("'"&amp;$A$1&amp;"_DATA'!R"&amp;$A86&amp;"C"&amp;AG$1,FALSE)</f>
        <v>#REF!</v>
      </c>
      <c r="AH86" s="304" t="e" cm="1">
        <f t="array" aca="1" ref="AH86" ca="1">INDIRECT("'"&amp;$A$1&amp;"_DATA'!R"&amp;$A86&amp;"C"&amp;AH$1,FALSE)</f>
        <v>#REF!</v>
      </c>
      <c r="AI86" s="316" t="e" cm="1">
        <f t="array" aca="1" ref="AI86" ca="1">INDIRECT("'"&amp;$A$1&amp;"_DATA'!R"&amp;$A86&amp;"C"&amp;AI$1,FALSE)</f>
        <v>#REF!</v>
      </c>
      <c r="AJ86" s="314" t="e" cm="1">
        <f t="array" aca="1" ref="AJ86" ca="1">INDIRECT("'"&amp;$A$1&amp;"_DATA'!R"&amp;$A86&amp;"C"&amp;AJ$1,FALSE)</f>
        <v>#REF!</v>
      </c>
      <c r="AK86" s="311" t="e" cm="1">
        <f t="array" aca="1" ref="AK86" ca="1">INDIRECT("'"&amp;$A$1&amp;"_DATA'!R"&amp;$A86&amp;"C"&amp;AK$1,FALSE)</f>
        <v>#REF!</v>
      </c>
      <c r="AL86" s="262" t="e">
        <f t="shared" ca="1" si="64"/>
        <v>#REF!</v>
      </c>
      <c r="AM86" s="310" t="e" cm="1">
        <f t="array" aca="1" ref="AM86" ca="1">INDIRECT("'"&amp;$A$1&amp;"_DATA'!R"&amp;$A86&amp;"C"&amp;AM$1,FALSE)</f>
        <v>#REF!</v>
      </c>
      <c r="AN86" s="317" t="e" cm="1">
        <f t="array" aca="1" ref="AN86" ca="1">INDIRECT("'"&amp;$A$1&amp;"_DATA'!R"&amp;$A86&amp;"C"&amp;AN$1,FALSE)</f>
        <v>#REF!</v>
      </c>
      <c r="AO86" s="304" t="e" cm="1">
        <f t="array" aca="1" ref="AO86" ca="1">INDIRECT("'"&amp;$A$1&amp;"_DATA'!R"&amp;$A86&amp;"C"&amp;AO$1,FALSE)</f>
        <v>#REF!</v>
      </c>
      <c r="AP86" s="316" t="e" cm="1">
        <f t="array" aca="1" ref="AP86" ca="1">INDIRECT("'"&amp;$A$1&amp;"_DATA'!R"&amp;$A86&amp;"C"&amp;AP$1,FALSE)</f>
        <v>#REF!</v>
      </c>
      <c r="AQ86" s="314" t="e" cm="1">
        <f t="array" aca="1" ref="AQ86" ca="1">INDIRECT("'"&amp;$A$1&amp;"_DATA'!R"&amp;$A86&amp;"C"&amp;AQ$1,FALSE)</f>
        <v>#REF!</v>
      </c>
      <c r="AR86" s="311" t="e" cm="1">
        <f t="array" aca="1" ref="AR86" ca="1">INDIRECT("'"&amp;$A$1&amp;"_DATA'!R"&amp;$A86&amp;"C"&amp;AR$1,FALSE)</f>
        <v>#REF!</v>
      </c>
      <c r="AS86" s="262" t="e">
        <f t="shared" ca="1" si="65"/>
        <v>#REF!</v>
      </c>
      <c r="AT86" s="310" t="e" cm="1">
        <f t="array" aca="1" ref="AT86" ca="1">INDIRECT("'"&amp;$A$1&amp;"_DATA'!R"&amp;$A86&amp;"C"&amp;AT$1,FALSE)</f>
        <v>#REF!</v>
      </c>
      <c r="AU86" s="269"/>
      <c r="AV86" s="323" t="s">
        <v>143</v>
      </c>
      <c r="AW86" s="710">
        <f ca="1">ROUNDDOWN(AW85/AW84,4)</f>
        <v>1</v>
      </c>
      <c r="AX86" s="323" t="s">
        <v>143</v>
      </c>
      <c r="AY86" s="710">
        <f ca="1">ROUNDDOWN(AY85/AY84,4)</f>
        <v>1</v>
      </c>
      <c r="AZ86" s="304" t="e" cm="1">
        <f t="array" aca="1" ref="AZ86" ca="1">INDIRECT("'"&amp;$A$1&amp;"_DATA'!R"&amp;$A86&amp;"C"&amp;AZ$1,FALSE)</f>
        <v>#REF!</v>
      </c>
      <c r="BA86" s="316" t="e" cm="1">
        <f t="array" aca="1" ref="BA86" ca="1">INDIRECT("'"&amp;$A$1&amp;"_DATA'!R"&amp;$A86&amp;"C"&amp;BA$1,FALSE)</f>
        <v>#REF!</v>
      </c>
      <c r="BB86" s="314" t="e" cm="1">
        <f t="array" aca="1" ref="BB86" ca="1">INDIRECT("'"&amp;$A$1&amp;"_DATA'!R"&amp;$A86&amp;"C"&amp;BB$1,FALSE)</f>
        <v>#REF!</v>
      </c>
      <c r="BC86" s="311" t="e" cm="1">
        <f t="array" aca="1" ref="BC86" ca="1">INDIRECT("'"&amp;$A$1&amp;"_DATA'!R"&amp;$A86&amp;"C"&amp;BC$1,FALSE)</f>
        <v>#REF!</v>
      </c>
      <c r="BD86" s="262" t="e">
        <f t="shared" ca="1" si="66"/>
        <v>#REF!</v>
      </c>
      <c r="BE86" s="310" t="e" cm="1">
        <f t="array" aca="1" ref="BE86" ca="1">INDIRECT("'"&amp;$A$1&amp;"_DATA'!R"&amp;$A86&amp;"C"&amp;BE$1,FALSE)</f>
        <v>#REF!</v>
      </c>
      <c r="BF86" s="317" t="e" cm="1">
        <f t="array" aca="1" ref="BF86" ca="1">INDIRECT("'"&amp;$A$1&amp;"_DATA'!R"&amp;$A86&amp;"C"&amp;BF$1,FALSE)</f>
        <v>#REF!</v>
      </c>
      <c r="BG86" s="304" t="e" cm="1">
        <f t="array" aca="1" ref="BG86" ca="1">INDIRECT("'"&amp;$A$1&amp;"_DATA'!R"&amp;$A86&amp;"C"&amp;BG$1,FALSE)</f>
        <v>#REF!</v>
      </c>
      <c r="BH86" s="316" t="e" cm="1">
        <f t="array" aca="1" ref="BH86" ca="1">INDIRECT("'"&amp;$A$1&amp;"_DATA'!R"&amp;$A86&amp;"C"&amp;BH$1,FALSE)</f>
        <v>#REF!</v>
      </c>
      <c r="BI86" s="314" t="e" cm="1">
        <f t="array" aca="1" ref="BI86" ca="1">INDIRECT("'"&amp;$A$1&amp;"_DATA'!R"&amp;$A86&amp;"C"&amp;BI$1,FALSE)</f>
        <v>#REF!</v>
      </c>
      <c r="BJ86" s="311" t="e" cm="1">
        <f t="array" aca="1" ref="BJ86" ca="1">INDIRECT("'"&amp;$A$1&amp;"_DATA'!R"&amp;$A86&amp;"C"&amp;BJ$1,FALSE)</f>
        <v>#REF!</v>
      </c>
      <c r="BK86" s="262" t="e">
        <f t="shared" ca="1" si="67"/>
        <v>#REF!</v>
      </c>
      <c r="BL86" s="310" t="e" cm="1">
        <f t="array" aca="1" ref="BL86" ca="1">INDIRECT("'"&amp;$A$1&amp;"_DATA'!R"&amp;$A86&amp;"C"&amp;BL$1,FALSE)</f>
        <v>#REF!</v>
      </c>
      <c r="BM86" s="317" t="e" cm="1">
        <f t="array" aca="1" ref="BM86" ca="1">INDIRECT("'"&amp;$A$1&amp;"_DATA'!R"&amp;$A86&amp;"C"&amp;BM$1,FALSE)</f>
        <v>#REF!</v>
      </c>
      <c r="BN86" s="304" t="e" cm="1">
        <f t="array" aca="1" ref="BN86" ca="1">INDIRECT("'"&amp;$A$1&amp;"_DATA'!R"&amp;$A86&amp;"C"&amp;BN$1,FALSE)</f>
        <v>#REF!</v>
      </c>
      <c r="BO86" s="316" t="e" cm="1">
        <f t="array" aca="1" ref="BO86" ca="1">INDIRECT("'"&amp;$A$1&amp;"_DATA'!R"&amp;$A86&amp;"C"&amp;BO$1,FALSE)</f>
        <v>#REF!</v>
      </c>
      <c r="BP86" s="314" t="e" cm="1">
        <f t="array" aca="1" ref="BP86" ca="1">INDIRECT("'"&amp;$A$1&amp;"_DATA'!R"&amp;$A86&amp;"C"&amp;BP$1,FALSE)</f>
        <v>#REF!</v>
      </c>
      <c r="BQ86" s="311" t="e" cm="1">
        <f t="array" aca="1" ref="BQ86" ca="1">INDIRECT("'"&amp;$A$1&amp;"_DATA'!R"&amp;$A86&amp;"C"&amp;BQ$1,FALSE)</f>
        <v>#REF!</v>
      </c>
      <c r="BR86" s="262" t="e">
        <f t="shared" ca="1" si="68"/>
        <v>#REF!</v>
      </c>
      <c r="BS86" s="310" t="e" cm="1">
        <f t="array" aca="1" ref="BS86" ca="1">INDIRECT("'"&amp;$A$1&amp;"_DATA'!R"&amp;$A86&amp;"C"&amp;BS$1,FALSE)</f>
        <v>#REF!</v>
      </c>
      <c r="BT86" s="269"/>
      <c r="BU86" s="323" t="s">
        <v>143</v>
      </c>
      <c r="BV86" s="710">
        <f ca="1">ROUNDDOWN(BV85/BV84,4)</f>
        <v>1</v>
      </c>
      <c r="BW86" s="304" t="e" cm="1">
        <f t="array" aca="1" ref="BW86" ca="1">INDIRECT("'"&amp;$A$1&amp;"_DATA'!R"&amp;$A86&amp;"C"&amp;BW$1,FALSE)</f>
        <v>#REF!</v>
      </c>
      <c r="BX86" s="316" t="e" cm="1">
        <f t="array" aca="1" ref="BX86" ca="1">INDIRECT("'"&amp;$A$1&amp;"_DATA'!R"&amp;$A86&amp;"C"&amp;BX$1,FALSE)</f>
        <v>#REF!</v>
      </c>
      <c r="BY86" s="314" t="e" cm="1">
        <f t="array" aca="1" ref="BY86" ca="1">INDIRECT("'"&amp;$A$1&amp;"_DATA'!R"&amp;$A86&amp;"C"&amp;BY$1,FALSE)</f>
        <v>#REF!</v>
      </c>
      <c r="BZ86" s="311" t="e" cm="1">
        <f t="array" aca="1" ref="BZ86" ca="1">INDIRECT("'"&amp;$A$1&amp;"_DATA'!R"&amp;$A86&amp;"C"&amp;BZ$1,FALSE)</f>
        <v>#REF!</v>
      </c>
      <c r="CA86" s="262" t="e">
        <f t="shared" ca="1" si="69"/>
        <v>#REF!</v>
      </c>
      <c r="CB86" s="310" t="e" cm="1">
        <f t="array" aca="1" ref="CB86" ca="1">INDIRECT("'"&amp;$A$1&amp;"_DATA'!R"&amp;$A86&amp;"C"&amp;CB$1,FALSE)</f>
        <v>#REF!</v>
      </c>
      <c r="CC86" s="317" t="e" cm="1">
        <f t="array" aca="1" ref="CC86" ca="1">INDIRECT("'"&amp;$A$1&amp;"_DATA'!R"&amp;$A86&amp;"C"&amp;CC$1,FALSE)</f>
        <v>#REF!</v>
      </c>
      <c r="CD86" s="304" t="e" cm="1">
        <f t="array" aca="1" ref="CD86" ca="1">INDIRECT("'"&amp;$A$1&amp;"_DATA'!R"&amp;$A86&amp;"C"&amp;CD$1,FALSE)</f>
        <v>#REF!</v>
      </c>
      <c r="CE86" s="316" t="e" cm="1">
        <f t="array" aca="1" ref="CE86" ca="1">INDIRECT("'"&amp;$A$1&amp;"_DATA'!R"&amp;$A86&amp;"C"&amp;CE$1,FALSE)</f>
        <v>#REF!</v>
      </c>
      <c r="CF86" s="314" t="e" cm="1">
        <f t="array" aca="1" ref="CF86" ca="1">INDIRECT("'"&amp;$A$1&amp;"_DATA'!R"&amp;$A86&amp;"C"&amp;CF$1,FALSE)</f>
        <v>#REF!</v>
      </c>
      <c r="CG86" s="311" t="e" cm="1">
        <f t="array" aca="1" ref="CG86" ca="1">INDIRECT("'"&amp;$A$1&amp;"_DATA'!R"&amp;$A86&amp;"C"&amp;CG$1,FALSE)</f>
        <v>#REF!</v>
      </c>
      <c r="CH86" s="262" t="e">
        <f t="shared" ca="1" si="70"/>
        <v>#REF!</v>
      </c>
      <c r="CI86" s="310" t="e" cm="1">
        <f t="array" aca="1" ref="CI86" ca="1">INDIRECT("'"&amp;$A$1&amp;"_DATA'!R"&amp;$A86&amp;"C"&amp;CI$1,FALSE)</f>
        <v>#REF!</v>
      </c>
      <c r="CJ86" s="317" t="e" cm="1">
        <f t="array" aca="1" ref="CJ86" ca="1">INDIRECT("'"&amp;$A$1&amp;"_DATA'!R"&amp;$A86&amp;"C"&amp;CJ$1,FALSE)</f>
        <v>#REF!</v>
      </c>
      <c r="CK86" s="304" t="e" cm="1">
        <f t="array" aca="1" ref="CK86" ca="1">INDIRECT("'"&amp;$A$1&amp;"_DATA'!R"&amp;$A86&amp;"C"&amp;CK$1,FALSE)</f>
        <v>#REF!</v>
      </c>
      <c r="CL86" s="316" t="e" cm="1">
        <f t="array" aca="1" ref="CL86" ca="1">INDIRECT("'"&amp;$A$1&amp;"_DATA'!R"&amp;$A86&amp;"C"&amp;CL$1,FALSE)</f>
        <v>#REF!</v>
      </c>
      <c r="CM86" s="314" t="e" cm="1">
        <f t="array" aca="1" ref="CM86" ca="1">INDIRECT("'"&amp;$A$1&amp;"_DATA'!R"&amp;$A86&amp;"C"&amp;CM$1,FALSE)</f>
        <v>#REF!</v>
      </c>
      <c r="CN86" s="311" t="e" cm="1">
        <f t="array" aca="1" ref="CN86" ca="1">INDIRECT("'"&amp;$A$1&amp;"_DATA'!R"&amp;$A86&amp;"C"&amp;CN$1,FALSE)</f>
        <v>#REF!</v>
      </c>
      <c r="CO86" s="262" t="e">
        <f t="shared" ca="1" si="71"/>
        <v>#REF!</v>
      </c>
      <c r="CP86" s="310" t="e" cm="1">
        <f t="array" aca="1" ref="CP86" ca="1">INDIRECT("'"&amp;$A$1&amp;"_DATA'!R"&amp;$A86&amp;"C"&amp;CP$1,FALSE)</f>
        <v>#REF!</v>
      </c>
      <c r="CQ86" s="269"/>
      <c r="CR86" s="323" t="s">
        <v>143</v>
      </c>
      <c r="CS86" s="710">
        <f ca="1">ROUNDDOWN(CS85/CS84,4)</f>
        <v>1</v>
      </c>
      <c r="CT86" s="323" t="s">
        <v>143</v>
      </c>
      <c r="CU86" s="710">
        <f ca="1">ROUNDDOWN(CU85/CU84,4)</f>
        <v>1</v>
      </c>
      <c r="CV86" s="323" t="s">
        <v>143</v>
      </c>
      <c r="CW86" s="710">
        <f ca="1">ROUNDDOWN(CW85/CW84,4)</f>
        <v>1</v>
      </c>
      <c r="CX86" s="240"/>
    </row>
    <row r="87" spans="1:102" ht="16.5" x14ac:dyDescent="0.15">
      <c r="A87" s="433">
        <v>68</v>
      </c>
      <c r="B87" s="1966"/>
      <c r="C87" s="270" t="s">
        <v>42</v>
      </c>
      <c r="D87" s="303" t="e" cm="1">
        <f t="array" aca="1" ref="D87" ca="1">INDIRECT("'"&amp;$A$1&amp;"_DATA'!R"&amp;$A87&amp;"C"&amp;D$1,FALSE)</f>
        <v>#REF!</v>
      </c>
      <c r="E87" s="264" t="e" cm="1">
        <f t="array" aca="1" ref="E87" ca="1">INDIRECT("'"&amp;$A$1&amp;"_DATA'!R"&amp;$A87&amp;"C"&amp;E$1,FALSE)</f>
        <v>#REF!</v>
      </c>
      <c r="F87" s="315" t="e" cm="1">
        <f t="array" aca="1" ref="F87" ca="1">INDIRECT("'"&amp;$A$1&amp;"_DATA'!R"&amp;$A87&amp;"C"&amp;F$1,FALSE)</f>
        <v>#REF!</v>
      </c>
      <c r="G87" s="312" t="e" cm="1">
        <f t="array" aca="1" ref="G87" ca="1">INDIRECT("'"&amp;$A$1&amp;"_DATA'!R"&amp;$A87&amp;"C"&amp;G$1,FALSE)</f>
        <v>#REF!</v>
      </c>
      <c r="H87" s="266" t="e">
        <f t="shared" ca="1" si="60"/>
        <v>#REF!</v>
      </c>
      <c r="I87" s="312" t="e" cm="1">
        <f t="array" aca="1" ref="I87" ca="1">INDIRECT("'"&amp;$A$1&amp;"_DATA'!R"&amp;$A87&amp;"C"&amp;I$1,FALSE)</f>
        <v>#REF!</v>
      </c>
      <c r="J87" s="267" t="e" cm="1">
        <f t="array" aca="1" ref="J87" ca="1">INDIRECT("'"&amp;$A$1&amp;"_DATA'!R"&amp;$A87&amp;"C"&amp;J$1,FALSE)</f>
        <v>#REF!</v>
      </c>
      <c r="K87" s="303" t="e" cm="1">
        <f t="array" aca="1" ref="K87" ca="1">INDIRECT("'"&amp;$A$1&amp;"_DATA'!R"&amp;$A87&amp;"C"&amp;K$1,FALSE)</f>
        <v>#REF!</v>
      </c>
      <c r="L87" s="264" t="e" cm="1">
        <f t="array" aca="1" ref="L87" ca="1">INDIRECT("'"&amp;$A$1&amp;"_DATA'!R"&amp;$A87&amp;"C"&amp;L$1,FALSE)</f>
        <v>#REF!</v>
      </c>
      <c r="M87" s="315" t="e" cm="1">
        <f t="array" aca="1" ref="M87" ca="1">INDIRECT("'"&amp;$A$1&amp;"_DATA'!R"&amp;$A87&amp;"C"&amp;M$1,FALSE)</f>
        <v>#REF!</v>
      </c>
      <c r="N87" s="312" t="e" cm="1">
        <f t="array" aca="1" ref="N87" ca="1">INDIRECT("'"&amp;$A$1&amp;"_DATA'!R"&amp;$A87&amp;"C"&amp;N$1,FALSE)</f>
        <v>#REF!</v>
      </c>
      <c r="O87" s="266" t="e">
        <f t="shared" ca="1" si="61"/>
        <v>#REF!</v>
      </c>
      <c r="P87" s="312" t="e" cm="1">
        <f t="array" aca="1" ref="P87" ca="1">INDIRECT("'"&amp;$A$1&amp;"_DATA'!R"&amp;$A87&amp;"C"&amp;P$1,FALSE)</f>
        <v>#REF!</v>
      </c>
      <c r="Q87" s="267" t="e" cm="1">
        <f t="array" aca="1" ref="Q87" ca="1">INDIRECT("'"&amp;$A$1&amp;"_DATA'!R"&amp;$A87&amp;"C"&amp;Q$1,FALSE)</f>
        <v>#REF!</v>
      </c>
      <c r="R87" s="303" t="e" cm="1">
        <f t="array" aca="1" ref="R87" ca="1">INDIRECT("'"&amp;$A$1&amp;"_DATA'!R"&amp;$A87&amp;"C"&amp;R$1,FALSE)</f>
        <v>#REF!</v>
      </c>
      <c r="S87" s="264" t="e" cm="1">
        <f t="array" aca="1" ref="S87" ca="1">INDIRECT("'"&amp;$A$1&amp;"_DATA'!R"&amp;$A87&amp;"C"&amp;S$1,FALSE)</f>
        <v>#REF!</v>
      </c>
      <c r="T87" s="315" t="e" cm="1">
        <f t="array" aca="1" ref="T87" ca="1">INDIRECT("'"&amp;$A$1&amp;"_DATA'!R"&amp;$A87&amp;"C"&amp;T$1,FALSE)</f>
        <v>#REF!</v>
      </c>
      <c r="U87" s="312" t="e" cm="1">
        <f t="array" aca="1" ref="U87" ca="1">INDIRECT("'"&amp;$A$1&amp;"_DATA'!R"&amp;$A87&amp;"C"&amp;U$1,FALSE)</f>
        <v>#REF!</v>
      </c>
      <c r="V87" s="266" t="e">
        <f t="shared" ca="1" si="62"/>
        <v>#REF!</v>
      </c>
      <c r="W87" s="312" t="e" cm="1">
        <f t="array" aca="1" ref="W87" ca="1">INDIRECT("'"&amp;$A$1&amp;"_DATA'!R"&amp;$A87&amp;"C"&amp;W$1,FALSE)</f>
        <v>#REF!</v>
      </c>
      <c r="X87" s="271"/>
      <c r="Y87" s="333"/>
      <c r="Z87" s="768" t="s">
        <v>271</v>
      </c>
      <c r="AA87" s="326" t="e" cm="1">
        <f t="array" aca="1" ref="AA87" ca="1">INDIRECT("'"&amp;$A$1&amp;"_DATA'!R"&amp;$A87&amp;"C"&amp;AA$1,FALSE)</f>
        <v>#REF!</v>
      </c>
      <c r="AB87" s="264" t="e" cm="1">
        <f t="array" aca="1" ref="AB87" ca="1">INDIRECT("'"&amp;$A$1&amp;"_DATA'!R"&amp;$A87&amp;"C"&amp;AB$1,FALSE)</f>
        <v>#REF!</v>
      </c>
      <c r="AC87" s="315" t="e" cm="1">
        <f t="array" aca="1" ref="AC87" ca="1">INDIRECT("'"&amp;$A$1&amp;"_DATA'!R"&amp;$A87&amp;"C"&amp;AC$1,FALSE)</f>
        <v>#REF!</v>
      </c>
      <c r="AD87" s="312" t="e" cm="1">
        <f t="array" aca="1" ref="AD87" ca="1">INDIRECT("'"&amp;$A$1&amp;"_DATA'!R"&amp;$A87&amp;"C"&amp;AD$1,FALSE)</f>
        <v>#REF!</v>
      </c>
      <c r="AE87" s="266" t="e">
        <f t="shared" ca="1" si="63"/>
        <v>#REF!</v>
      </c>
      <c r="AF87" s="312" t="e" cm="1">
        <f t="array" aca="1" ref="AF87" ca="1">INDIRECT("'"&amp;$A$1&amp;"_DATA'!R"&amp;$A87&amp;"C"&amp;AF$1,FALSE)</f>
        <v>#REF!</v>
      </c>
      <c r="AG87" s="267" t="e" cm="1">
        <f t="array" aca="1" ref="AG87" ca="1">INDIRECT("'"&amp;$A$1&amp;"_DATA'!R"&amp;$A87&amp;"C"&amp;AG$1,FALSE)</f>
        <v>#REF!</v>
      </c>
      <c r="AH87" s="303" t="e" cm="1">
        <f t="array" aca="1" ref="AH87" ca="1">INDIRECT("'"&amp;$A$1&amp;"_DATA'!R"&amp;$A87&amp;"C"&amp;AH$1,FALSE)</f>
        <v>#REF!</v>
      </c>
      <c r="AI87" s="264" t="e" cm="1">
        <f t="array" aca="1" ref="AI87" ca="1">INDIRECT("'"&amp;$A$1&amp;"_DATA'!R"&amp;$A87&amp;"C"&amp;AI$1,FALSE)</f>
        <v>#REF!</v>
      </c>
      <c r="AJ87" s="315" t="e" cm="1">
        <f t="array" aca="1" ref="AJ87" ca="1">INDIRECT("'"&amp;$A$1&amp;"_DATA'!R"&amp;$A87&amp;"C"&amp;AJ$1,FALSE)</f>
        <v>#REF!</v>
      </c>
      <c r="AK87" s="312" t="e" cm="1">
        <f t="array" aca="1" ref="AK87" ca="1">INDIRECT("'"&amp;$A$1&amp;"_DATA'!R"&amp;$A87&amp;"C"&amp;AK$1,FALSE)</f>
        <v>#REF!</v>
      </c>
      <c r="AL87" s="266" t="e">
        <f t="shared" ca="1" si="64"/>
        <v>#REF!</v>
      </c>
      <c r="AM87" s="312" t="e" cm="1">
        <f t="array" aca="1" ref="AM87" ca="1">INDIRECT("'"&amp;$A$1&amp;"_DATA'!R"&amp;$A87&amp;"C"&amp;AM$1,FALSE)</f>
        <v>#REF!</v>
      </c>
      <c r="AN87" s="267" t="e" cm="1">
        <f t="array" aca="1" ref="AN87" ca="1">INDIRECT("'"&amp;$A$1&amp;"_DATA'!R"&amp;$A87&amp;"C"&amp;AN$1,FALSE)</f>
        <v>#REF!</v>
      </c>
      <c r="AO87" s="303" t="e" cm="1">
        <f t="array" aca="1" ref="AO87" ca="1">INDIRECT("'"&amp;$A$1&amp;"_DATA'!R"&amp;$A87&amp;"C"&amp;AO$1,FALSE)</f>
        <v>#REF!</v>
      </c>
      <c r="AP87" s="264" t="e" cm="1">
        <f t="array" aca="1" ref="AP87" ca="1">INDIRECT("'"&amp;$A$1&amp;"_DATA'!R"&amp;$A87&amp;"C"&amp;AP$1,FALSE)</f>
        <v>#REF!</v>
      </c>
      <c r="AQ87" s="315" t="e" cm="1">
        <f t="array" aca="1" ref="AQ87" ca="1">INDIRECT("'"&amp;$A$1&amp;"_DATA'!R"&amp;$A87&amp;"C"&amp;AQ$1,FALSE)</f>
        <v>#REF!</v>
      </c>
      <c r="AR87" s="312" t="e" cm="1">
        <f t="array" aca="1" ref="AR87" ca="1">INDIRECT("'"&amp;$A$1&amp;"_DATA'!R"&amp;$A87&amp;"C"&amp;AR$1,FALSE)</f>
        <v>#REF!</v>
      </c>
      <c r="AS87" s="266" t="e">
        <f t="shared" ca="1" si="65"/>
        <v>#REF!</v>
      </c>
      <c r="AT87" s="312" t="e" cm="1">
        <f t="array" aca="1" ref="AT87" ca="1">INDIRECT("'"&amp;$A$1&amp;"_DATA'!R"&amp;$A87&amp;"C"&amp;AT$1,FALSE)</f>
        <v>#REF!</v>
      </c>
      <c r="AU87" s="271"/>
      <c r="AV87" s="333"/>
      <c r="AW87" s="768" t="s">
        <v>271</v>
      </c>
      <c r="AX87" s="333"/>
      <c r="AY87" s="768" t="s">
        <v>271</v>
      </c>
      <c r="AZ87" s="303" t="e" cm="1">
        <f t="array" aca="1" ref="AZ87" ca="1">INDIRECT("'"&amp;$A$1&amp;"_DATA'!R"&amp;$A87&amp;"C"&amp;AZ$1,FALSE)</f>
        <v>#REF!</v>
      </c>
      <c r="BA87" s="264" t="e" cm="1">
        <f t="array" aca="1" ref="BA87" ca="1">INDIRECT("'"&amp;$A$1&amp;"_DATA'!R"&amp;$A87&amp;"C"&amp;BA$1,FALSE)</f>
        <v>#REF!</v>
      </c>
      <c r="BB87" s="315" t="e" cm="1">
        <f t="array" aca="1" ref="BB87" ca="1">INDIRECT("'"&amp;$A$1&amp;"_DATA'!R"&amp;$A87&amp;"C"&amp;BB$1,FALSE)</f>
        <v>#REF!</v>
      </c>
      <c r="BC87" s="312" t="e" cm="1">
        <f t="array" aca="1" ref="BC87" ca="1">INDIRECT("'"&amp;$A$1&amp;"_DATA'!R"&amp;$A87&amp;"C"&amp;BC$1,FALSE)</f>
        <v>#REF!</v>
      </c>
      <c r="BD87" s="266" t="e">
        <f t="shared" ca="1" si="66"/>
        <v>#REF!</v>
      </c>
      <c r="BE87" s="312" t="e" cm="1">
        <f t="array" aca="1" ref="BE87" ca="1">INDIRECT("'"&amp;$A$1&amp;"_DATA'!R"&amp;$A87&amp;"C"&amp;BE$1,FALSE)</f>
        <v>#REF!</v>
      </c>
      <c r="BF87" s="267" t="e" cm="1">
        <f t="array" aca="1" ref="BF87" ca="1">INDIRECT("'"&amp;$A$1&amp;"_DATA'!R"&amp;$A87&amp;"C"&amp;BF$1,FALSE)</f>
        <v>#REF!</v>
      </c>
      <c r="BG87" s="303" t="e" cm="1">
        <f t="array" aca="1" ref="BG87" ca="1">INDIRECT("'"&amp;$A$1&amp;"_DATA'!R"&amp;$A87&amp;"C"&amp;BG$1,FALSE)</f>
        <v>#REF!</v>
      </c>
      <c r="BH87" s="264" t="e" cm="1">
        <f t="array" aca="1" ref="BH87" ca="1">INDIRECT("'"&amp;$A$1&amp;"_DATA'!R"&amp;$A87&amp;"C"&amp;BH$1,FALSE)</f>
        <v>#REF!</v>
      </c>
      <c r="BI87" s="315" t="e" cm="1">
        <f t="array" aca="1" ref="BI87" ca="1">INDIRECT("'"&amp;$A$1&amp;"_DATA'!R"&amp;$A87&amp;"C"&amp;BI$1,FALSE)</f>
        <v>#REF!</v>
      </c>
      <c r="BJ87" s="312" t="e" cm="1">
        <f t="array" aca="1" ref="BJ87" ca="1">INDIRECT("'"&amp;$A$1&amp;"_DATA'!R"&amp;$A87&amp;"C"&amp;BJ$1,FALSE)</f>
        <v>#REF!</v>
      </c>
      <c r="BK87" s="266" t="e">
        <f t="shared" ca="1" si="67"/>
        <v>#REF!</v>
      </c>
      <c r="BL87" s="312" t="e" cm="1">
        <f t="array" aca="1" ref="BL87" ca="1">INDIRECT("'"&amp;$A$1&amp;"_DATA'!R"&amp;$A87&amp;"C"&amp;BL$1,FALSE)</f>
        <v>#REF!</v>
      </c>
      <c r="BM87" s="267" t="e" cm="1">
        <f t="array" aca="1" ref="BM87" ca="1">INDIRECT("'"&amp;$A$1&amp;"_DATA'!R"&amp;$A87&amp;"C"&amp;BM$1,FALSE)</f>
        <v>#REF!</v>
      </c>
      <c r="BN87" s="303" t="e" cm="1">
        <f t="array" aca="1" ref="BN87" ca="1">INDIRECT("'"&amp;$A$1&amp;"_DATA'!R"&amp;$A87&amp;"C"&amp;BN$1,FALSE)</f>
        <v>#REF!</v>
      </c>
      <c r="BO87" s="264" t="e" cm="1">
        <f t="array" aca="1" ref="BO87" ca="1">INDIRECT("'"&amp;$A$1&amp;"_DATA'!R"&amp;$A87&amp;"C"&amp;BO$1,FALSE)</f>
        <v>#REF!</v>
      </c>
      <c r="BP87" s="315" t="e" cm="1">
        <f t="array" aca="1" ref="BP87" ca="1">INDIRECT("'"&amp;$A$1&amp;"_DATA'!R"&amp;$A87&amp;"C"&amp;BP$1,FALSE)</f>
        <v>#REF!</v>
      </c>
      <c r="BQ87" s="312" t="e" cm="1">
        <f t="array" aca="1" ref="BQ87" ca="1">INDIRECT("'"&amp;$A$1&amp;"_DATA'!R"&amp;$A87&amp;"C"&amp;BQ$1,FALSE)</f>
        <v>#REF!</v>
      </c>
      <c r="BR87" s="266" t="e">
        <f t="shared" ca="1" si="68"/>
        <v>#REF!</v>
      </c>
      <c r="BS87" s="312" t="e" cm="1">
        <f t="array" aca="1" ref="BS87" ca="1">INDIRECT("'"&amp;$A$1&amp;"_DATA'!R"&amp;$A87&amp;"C"&amp;BS$1,FALSE)</f>
        <v>#REF!</v>
      </c>
      <c r="BT87" s="271"/>
      <c r="BU87" s="333"/>
      <c r="BV87" s="768" t="s">
        <v>271</v>
      </c>
      <c r="BW87" s="303" t="e" cm="1">
        <f t="array" aca="1" ref="BW87" ca="1">INDIRECT("'"&amp;$A$1&amp;"_DATA'!R"&amp;$A87&amp;"C"&amp;BW$1,FALSE)</f>
        <v>#REF!</v>
      </c>
      <c r="BX87" s="264" t="e" cm="1">
        <f t="array" aca="1" ref="BX87" ca="1">INDIRECT("'"&amp;$A$1&amp;"_DATA'!R"&amp;$A87&amp;"C"&amp;BX$1,FALSE)</f>
        <v>#REF!</v>
      </c>
      <c r="BY87" s="315" t="e" cm="1">
        <f t="array" aca="1" ref="BY87" ca="1">INDIRECT("'"&amp;$A$1&amp;"_DATA'!R"&amp;$A87&amp;"C"&amp;BY$1,FALSE)</f>
        <v>#REF!</v>
      </c>
      <c r="BZ87" s="312" t="e" cm="1">
        <f t="array" aca="1" ref="BZ87" ca="1">INDIRECT("'"&amp;$A$1&amp;"_DATA'!R"&amp;$A87&amp;"C"&amp;BZ$1,FALSE)</f>
        <v>#REF!</v>
      </c>
      <c r="CA87" s="266" t="e">
        <f t="shared" ca="1" si="69"/>
        <v>#REF!</v>
      </c>
      <c r="CB87" s="312" t="e" cm="1">
        <f t="array" aca="1" ref="CB87" ca="1">INDIRECT("'"&amp;$A$1&amp;"_DATA'!R"&amp;$A87&amp;"C"&amp;CB$1,FALSE)</f>
        <v>#REF!</v>
      </c>
      <c r="CC87" s="267" t="e" cm="1">
        <f t="array" aca="1" ref="CC87" ca="1">INDIRECT("'"&amp;$A$1&amp;"_DATA'!R"&amp;$A87&amp;"C"&amp;CC$1,FALSE)</f>
        <v>#REF!</v>
      </c>
      <c r="CD87" s="303" t="e" cm="1">
        <f t="array" aca="1" ref="CD87" ca="1">INDIRECT("'"&amp;$A$1&amp;"_DATA'!R"&amp;$A87&amp;"C"&amp;CD$1,FALSE)</f>
        <v>#REF!</v>
      </c>
      <c r="CE87" s="264" t="e" cm="1">
        <f t="array" aca="1" ref="CE87" ca="1">INDIRECT("'"&amp;$A$1&amp;"_DATA'!R"&amp;$A87&amp;"C"&amp;CE$1,FALSE)</f>
        <v>#REF!</v>
      </c>
      <c r="CF87" s="315" t="e" cm="1">
        <f t="array" aca="1" ref="CF87" ca="1">INDIRECT("'"&amp;$A$1&amp;"_DATA'!R"&amp;$A87&amp;"C"&amp;CF$1,FALSE)</f>
        <v>#REF!</v>
      </c>
      <c r="CG87" s="312" t="e" cm="1">
        <f t="array" aca="1" ref="CG87" ca="1">INDIRECT("'"&amp;$A$1&amp;"_DATA'!R"&amp;$A87&amp;"C"&amp;CG$1,FALSE)</f>
        <v>#REF!</v>
      </c>
      <c r="CH87" s="266" t="e">
        <f t="shared" ca="1" si="70"/>
        <v>#REF!</v>
      </c>
      <c r="CI87" s="312" t="e" cm="1">
        <f t="array" aca="1" ref="CI87" ca="1">INDIRECT("'"&amp;$A$1&amp;"_DATA'!R"&amp;$A87&amp;"C"&amp;CI$1,FALSE)</f>
        <v>#REF!</v>
      </c>
      <c r="CJ87" s="267" t="e" cm="1">
        <f t="array" aca="1" ref="CJ87" ca="1">INDIRECT("'"&amp;$A$1&amp;"_DATA'!R"&amp;$A87&amp;"C"&amp;CJ$1,FALSE)</f>
        <v>#REF!</v>
      </c>
      <c r="CK87" s="303" t="e" cm="1">
        <f t="array" aca="1" ref="CK87" ca="1">INDIRECT("'"&amp;$A$1&amp;"_DATA'!R"&amp;$A87&amp;"C"&amp;CK$1,FALSE)</f>
        <v>#REF!</v>
      </c>
      <c r="CL87" s="264" t="e" cm="1">
        <f t="array" aca="1" ref="CL87" ca="1">INDIRECT("'"&amp;$A$1&amp;"_DATA'!R"&amp;$A87&amp;"C"&amp;CL$1,FALSE)</f>
        <v>#REF!</v>
      </c>
      <c r="CM87" s="315" t="e" cm="1">
        <f t="array" aca="1" ref="CM87" ca="1">INDIRECT("'"&amp;$A$1&amp;"_DATA'!R"&amp;$A87&amp;"C"&amp;CM$1,FALSE)</f>
        <v>#REF!</v>
      </c>
      <c r="CN87" s="312" t="e" cm="1">
        <f t="array" aca="1" ref="CN87" ca="1">INDIRECT("'"&amp;$A$1&amp;"_DATA'!R"&amp;$A87&amp;"C"&amp;CN$1,FALSE)</f>
        <v>#REF!</v>
      </c>
      <c r="CO87" s="266" t="e">
        <f t="shared" ca="1" si="71"/>
        <v>#REF!</v>
      </c>
      <c r="CP87" s="312" t="e" cm="1">
        <f t="array" aca="1" ref="CP87" ca="1">INDIRECT("'"&amp;$A$1&amp;"_DATA'!R"&amp;$A87&amp;"C"&amp;CP$1,FALSE)</f>
        <v>#REF!</v>
      </c>
      <c r="CQ87" s="271"/>
      <c r="CR87" s="333"/>
      <c r="CS87" s="768" t="s">
        <v>271</v>
      </c>
      <c r="CT87" s="333"/>
      <c r="CU87" s="768" t="s">
        <v>271</v>
      </c>
      <c r="CV87" s="333"/>
      <c r="CW87" s="768" t="s">
        <v>271</v>
      </c>
      <c r="CX87" s="240"/>
    </row>
    <row r="88" spans="1:102" ht="16.5" x14ac:dyDescent="0.15">
      <c r="A88" s="433"/>
      <c r="B88" s="1964" t="s">
        <v>44</v>
      </c>
      <c r="C88" s="247"/>
      <c r="D88" s="272" t="s">
        <v>45</v>
      </c>
      <c r="E88" s="273" t="s">
        <v>29</v>
      </c>
      <c r="F88" s="274" t="s">
        <v>28</v>
      </c>
      <c r="G88" s="275" t="s">
        <v>30</v>
      </c>
      <c r="H88" s="1983" t="s">
        <v>46</v>
      </c>
      <c r="I88" s="1984"/>
      <c r="J88" s="1985"/>
      <c r="K88" s="272" t="s">
        <v>45</v>
      </c>
      <c r="L88" s="273" t="s">
        <v>29</v>
      </c>
      <c r="M88" s="274" t="s">
        <v>28</v>
      </c>
      <c r="N88" s="275" t="s">
        <v>30</v>
      </c>
      <c r="O88" s="1983" t="s">
        <v>46</v>
      </c>
      <c r="P88" s="1984"/>
      <c r="Q88" s="1985"/>
      <c r="R88" s="272" t="s">
        <v>45</v>
      </c>
      <c r="S88" s="273" t="s">
        <v>29</v>
      </c>
      <c r="T88" s="274" t="s">
        <v>28</v>
      </c>
      <c r="U88" s="275" t="s">
        <v>30</v>
      </c>
      <c r="V88" s="1983" t="s">
        <v>46</v>
      </c>
      <c r="W88" s="1984"/>
      <c r="X88" s="1985"/>
      <c r="Y88" s="1949" t="s">
        <v>144</v>
      </c>
      <c r="Z88" s="1950"/>
      <c r="AA88" s="327" t="s">
        <v>45</v>
      </c>
      <c r="AB88" s="273" t="s">
        <v>29</v>
      </c>
      <c r="AC88" s="274" t="s">
        <v>28</v>
      </c>
      <c r="AD88" s="275" t="s">
        <v>30</v>
      </c>
      <c r="AE88" s="1983" t="s">
        <v>46</v>
      </c>
      <c r="AF88" s="1984"/>
      <c r="AG88" s="1985"/>
      <c r="AH88" s="272" t="s">
        <v>45</v>
      </c>
      <c r="AI88" s="273" t="s">
        <v>29</v>
      </c>
      <c r="AJ88" s="274" t="s">
        <v>28</v>
      </c>
      <c r="AK88" s="275" t="s">
        <v>30</v>
      </c>
      <c r="AL88" s="1983" t="s">
        <v>46</v>
      </c>
      <c r="AM88" s="1984"/>
      <c r="AN88" s="1985"/>
      <c r="AO88" s="272" t="s">
        <v>45</v>
      </c>
      <c r="AP88" s="273" t="s">
        <v>29</v>
      </c>
      <c r="AQ88" s="274" t="s">
        <v>28</v>
      </c>
      <c r="AR88" s="275" t="s">
        <v>30</v>
      </c>
      <c r="AS88" s="1983" t="s">
        <v>46</v>
      </c>
      <c r="AT88" s="1984"/>
      <c r="AU88" s="1985"/>
      <c r="AV88" s="1949" t="s">
        <v>144</v>
      </c>
      <c r="AW88" s="1950"/>
      <c r="AX88" s="1949" t="s">
        <v>144</v>
      </c>
      <c r="AY88" s="1950"/>
      <c r="AZ88" s="272" t="s">
        <v>45</v>
      </c>
      <c r="BA88" s="273" t="s">
        <v>29</v>
      </c>
      <c r="BB88" s="274" t="s">
        <v>28</v>
      </c>
      <c r="BC88" s="275" t="s">
        <v>30</v>
      </c>
      <c r="BD88" s="1983" t="s">
        <v>46</v>
      </c>
      <c r="BE88" s="1984"/>
      <c r="BF88" s="1985"/>
      <c r="BG88" s="272" t="s">
        <v>45</v>
      </c>
      <c r="BH88" s="273" t="s">
        <v>29</v>
      </c>
      <c r="BI88" s="274" t="s">
        <v>28</v>
      </c>
      <c r="BJ88" s="275" t="s">
        <v>30</v>
      </c>
      <c r="BK88" s="1983" t="s">
        <v>46</v>
      </c>
      <c r="BL88" s="1984"/>
      <c r="BM88" s="1985"/>
      <c r="BN88" s="272" t="s">
        <v>45</v>
      </c>
      <c r="BO88" s="273" t="s">
        <v>29</v>
      </c>
      <c r="BP88" s="274" t="s">
        <v>28</v>
      </c>
      <c r="BQ88" s="275" t="s">
        <v>30</v>
      </c>
      <c r="BR88" s="1983" t="s">
        <v>46</v>
      </c>
      <c r="BS88" s="1984"/>
      <c r="BT88" s="1985"/>
      <c r="BU88" s="1949" t="s">
        <v>144</v>
      </c>
      <c r="BV88" s="1950"/>
      <c r="BW88" s="272" t="s">
        <v>45</v>
      </c>
      <c r="BX88" s="273" t="s">
        <v>29</v>
      </c>
      <c r="BY88" s="274" t="s">
        <v>28</v>
      </c>
      <c r="BZ88" s="275" t="s">
        <v>30</v>
      </c>
      <c r="CA88" s="1983" t="s">
        <v>46</v>
      </c>
      <c r="CB88" s="1984"/>
      <c r="CC88" s="1985"/>
      <c r="CD88" s="272" t="s">
        <v>45</v>
      </c>
      <c r="CE88" s="273" t="s">
        <v>29</v>
      </c>
      <c r="CF88" s="274" t="s">
        <v>28</v>
      </c>
      <c r="CG88" s="275" t="s">
        <v>30</v>
      </c>
      <c r="CH88" s="1983" t="s">
        <v>46</v>
      </c>
      <c r="CI88" s="1984"/>
      <c r="CJ88" s="1985"/>
      <c r="CK88" s="272" t="s">
        <v>45</v>
      </c>
      <c r="CL88" s="273" t="s">
        <v>29</v>
      </c>
      <c r="CM88" s="274" t="s">
        <v>28</v>
      </c>
      <c r="CN88" s="275" t="s">
        <v>30</v>
      </c>
      <c r="CO88" s="1983" t="s">
        <v>46</v>
      </c>
      <c r="CP88" s="1984"/>
      <c r="CQ88" s="1985"/>
      <c r="CR88" s="1949" t="s">
        <v>144</v>
      </c>
      <c r="CS88" s="1950"/>
      <c r="CT88" s="1949" t="s">
        <v>144</v>
      </c>
      <c r="CU88" s="1950"/>
      <c r="CV88" s="1945" t="s">
        <v>144</v>
      </c>
      <c r="CW88" s="1946"/>
      <c r="CX88" s="240"/>
    </row>
    <row r="89" spans="1:102" ht="16.5" x14ac:dyDescent="0.15">
      <c r="A89" s="433"/>
      <c r="B89" s="1965"/>
      <c r="C89" s="276" t="s">
        <v>32</v>
      </c>
      <c r="D89" s="277">
        <f ca="1">10-COUNTIF(F68:F77,"")-COUNTIF(F68:F77,0)-COUNTIF(E68:E77,"カウント外")</f>
        <v>10</v>
      </c>
      <c r="E89" s="762" t="e">
        <f ca="1">IF(F116&lt;&gt;0,ROUNDDOWN(G116/F116,4),"")</f>
        <v>#REF!</v>
      </c>
      <c r="F89" s="279" t="e">
        <f ca="1">SUM(G68:G77)</f>
        <v>#REF!</v>
      </c>
      <c r="G89" s="280" t="e">
        <f ca="1">SUM(I68:I77)</f>
        <v>#REF!</v>
      </c>
      <c r="H89" s="1958" t="s">
        <v>47</v>
      </c>
      <c r="I89" s="1977" t="e">
        <f ca="1">IF(F92&lt;&gt;0,ROUNDDOWN(F93/F92,4),0)</f>
        <v>#REF!</v>
      </c>
      <c r="J89" s="1978"/>
      <c r="K89" s="277">
        <f ca="1">10-COUNTIF(M68:M77,"")-COUNTIF(M68:M77,0)-COUNTIF(L68:L77,"カウント外")</f>
        <v>10</v>
      </c>
      <c r="L89" s="762" t="e">
        <f ca="1">IF(M116&lt;&gt;0,ROUNDDOWN(N116/M116,4),"")</f>
        <v>#REF!</v>
      </c>
      <c r="M89" s="279" t="e">
        <f ca="1">SUM(N68:N77)</f>
        <v>#REF!</v>
      </c>
      <c r="N89" s="280" t="e">
        <f ca="1">SUM(P68:P77)</f>
        <v>#REF!</v>
      </c>
      <c r="O89" s="1958" t="s">
        <v>47</v>
      </c>
      <c r="P89" s="1977" t="e">
        <f ca="1">IF(M92&lt;&gt;0,ROUNDDOWN(M93/M92,4),0)</f>
        <v>#REF!</v>
      </c>
      <c r="Q89" s="1978"/>
      <c r="R89" s="277">
        <f ca="1">10-COUNTIF(T68:T77,"")-COUNTIF(T68:T77,0)-COUNTIF(S68:S77,"カウント外")</f>
        <v>10</v>
      </c>
      <c r="S89" s="762" t="e">
        <f ca="1">IF(T116&lt;&gt;0,ROUNDDOWN(U116/T116,4),"")</f>
        <v>#REF!</v>
      </c>
      <c r="T89" s="279" t="e">
        <f ca="1">SUM(U68:U77)</f>
        <v>#REF!</v>
      </c>
      <c r="U89" s="280" t="e">
        <f ca="1">SUM(W68:W77)</f>
        <v>#REF!</v>
      </c>
      <c r="V89" s="1958" t="s">
        <v>47</v>
      </c>
      <c r="W89" s="1977" t="e">
        <f ca="1">IF(T92&lt;&gt;0,ROUNDDOWN(T93/T92,4),0)</f>
        <v>#REF!</v>
      </c>
      <c r="X89" s="1978"/>
      <c r="Y89" s="321" t="s">
        <v>145</v>
      </c>
      <c r="Z89" s="770" t="e">
        <f ca="1">SUMIF(D$26:X$26,Y68,D116:X116)</f>
        <v>#REF!</v>
      </c>
      <c r="AA89" s="277">
        <f ca="1">10-COUNTIF(AC68:AC77,"")-COUNTIF(AC68:AC77,0)-COUNTIF(AB68:AB77,"カウント外")</f>
        <v>10</v>
      </c>
      <c r="AB89" s="762" t="e">
        <f ca="1">IF(AC116&lt;&gt;0,ROUNDDOWN(AD116/AC116,4),"")</f>
        <v>#REF!</v>
      </c>
      <c r="AC89" s="279" t="e">
        <f ca="1">SUM(AD68:AD77)</f>
        <v>#REF!</v>
      </c>
      <c r="AD89" s="280" t="e">
        <f ca="1">SUM(AF68:AF77)</f>
        <v>#REF!</v>
      </c>
      <c r="AE89" s="1958" t="s">
        <v>47</v>
      </c>
      <c r="AF89" s="1977" t="e">
        <f ca="1">IF(AC92&lt;&gt;0,ROUNDDOWN(AC93/AC92,4),0)</f>
        <v>#REF!</v>
      </c>
      <c r="AG89" s="1978"/>
      <c r="AH89" s="277">
        <f ca="1">10-COUNTIF(AJ68:AJ77,"")-COUNTIF(AJ68:AJ77,0)-COUNTIF(AI68:AI77,"カウント外")</f>
        <v>10</v>
      </c>
      <c r="AI89" s="762" t="e">
        <f ca="1">IF(AJ116&lt;&gt;0,ROUNDDOWN(AK116/AJ116,4),"")</f>
        <v>#REF!</v>
      </c>
      <c r="AJ89" s="279" t="e">
        <f ca="1">SUM(AK68:AK77)</f>
        <v>#REF!</v>
      </c>
      <c r="AK89" s="280" t="e">
        <f ca="1">SUM(AM68:AM77)</f>
        <v>#REF!</v>
      </c>
      <c r="AL89" s="1958" t="s">
        <v>47</v>
      </c>
      <c r="AM89" s="1977" t="e">
        <f ca="1">IF(AJ92&lt;&gt;0,ROUNDDOWN(AJ93/AJ92,4),0)</f>
        <v>#REF!</v>
      </c>
      <c r="AN89" s="1978"/>
      <c r="AO89" s="277">
        <f ca="1">10-COUNTIF(AQ68:AQ77,"")-COUNTIF(AQ68:AQ77,0)-COUNTIF(AP68:AP77,"カウント外")</f>
        <v>10</v>
      </c>
      <c r="AP89" s="762" t="e">
        <f ca="1">IF(AQ116&lt;&gt;0,ROUNDDOWN(AR116/AQ116,4),"")</f>
        <v>#REF!</v>
      </c>
      <c r="AQ89" s="279" t="e">
        <f ca="1">SUM(AR68:AR77)</f>
        <v>#REF!</v>
      </c>
      <c r="AR89" s="280" t="e">
        <f ca="1">SUM(AT68:AT77)</f>
        <v>#REF!</v>
      </c>
      <c r="AS89" s="1958" t="s">
        <v>47</v>
      </c>
      <c r="AT89" s="1977" t="e">
        <f ca="1">IF(AQ92&lt;&gt;0,ROUNDDOWN(AQ93/AQ92,4),0)</f>
        <v>#REF!</v>
      </c>
      <c r="AU89" s="1978"/>
      <c r="AV89" s="321" t="s">
        <v>145</v>
      </c>
      <c r="AW89" s="770" t="e">
        <f ca="1">SUMIF(AA$26:AU$26,AV68,AA116:AU116)</f>
        <v>#REF!</v>
      </c>
      <c r="AX89" s="321" t="s">
        <v>145</v>
      </c>
      <c r="AY89" s="342" t="e">
        <f ca="1">Z89+AW89</f>
        <v>#REF!</v>
      </c>
      <c r="AZ89" s="277">
        <f ca="1">10-COUNTIF(BB68:BB77,"")-COUNTIF(BB68:BB77,0)-COUNTIF(BA68:BA77,"カウント外")</f>
        <v>10</v>
      </c>
      <c r="BA89" s="762" t="e">
        <f ca="1">IF(BB116&lt;&gt;0,ROUNDDOWN(BC116/BB116,4),"")</f>
        <v>#REF!</v>
      </c>
      <c r="BB89" s="279" t="e">
        <f ca="1">SUM(BC68:BC77)</f>
        <v>#REF!</v>
      </c>
      <c r="BC89" s="280" t="e">
        <f ca="1">SUM(BE68:BE77)</f>
        <v>#REF!</v>
      </c>
      <c r="BD89" s="1958" t="s">
        <v>47</v>
      </c>
      <c r="BE89" s="1977" t="e">
        <f ca="1">IF(BB92&lt;&gt;0,ROUNDDOWN(BB93/BB92,4),0)</f>
        <v>#REF!</v>
      </c>
      <c r="BF89" s="1978"/>
      <c r="BG89" s="277">
        <f ca="1">10-COUNTIF(BI68:BI77,"")-COUNTIF(BI68:BI77,0)-COUNTIF(BH68:BH77,"カウント外")</f>
        <v>10</v>
      </c>
      <c r="BH89" s="762" t="e">
        <f ca="1">IF(BI116&lt;&gt;0,ROUNDDOWN(BJ116/BI116,4),"")</f>
        <v>#REF!</v>
      </c>
      <c r="BI89" s="279" t="e">
        <f ca="1">SUM(BJ68:BJ77)</f>
        <v>#REF!</v>
      </c>
      <c r="BJ89" s="280" t="e">
        <f ca="1">SUM(BL68:BL77)</f>
        <v>#REF!</v>
      </c>
      <c r="BK89" s="1958" t="s">
        <v>47</v>
      </c>
      <c r="BL89" s="1977" t="e">
        <f ca="1">IF(BI92&lt;&gt;0,ROUNDDOWN(BI93/BI92,4),0)</f>
        <v>#REF!</v>
      </c>
      <c r="BM89" s="1978"/>
      <c r="BN89" s="277">
        <f ca="1">10-COUNTIF(BP68:BP77,"")-COUNTIF(BP68:BP77,0)-COUNTIF(BO68:BO77,"カウント外")</f>
        <v>10</v>
      </c>
      <c r="BO89" s="762" t="e">
        <f ca="1">IF(BP116&lt;&gt;0,ROUNDDOWN(BQ116/BP116,4),"")</f>
        <v>#REF!</v>
      </c>
      <c r="BP89" s="279" t="e">
        <f ca="1">SUM(BQ68:BQ77)</f>
        <v>#REF!</v>
      </c>
      <c r="BQ89" s="280" t="e">
        <f ca="1">SUM(BS68:BS77)</f>
        <v>#REF!</v>
      </c>
      <c r="BR89" s="1958" t="s">
        <v>47</v>
      </c>
      <c r="BS89" s="1977" t="e">
        <f ca="1">IF(BP92&lt;&gt;0,ROUNDDOWN(BP93/BP92,4),0)</f>
        <v>#REF!</v>
      </c>
      <c r="BT89" s="1978"/>
      <c r="BU89" s="321" t="s">
        <v>145</v>
      </c>
      <c r="BV89" s="770" t="e">
        <f ca="1">SUMIF(AZ$26:BT$26,BU68,AZ116:BT116)</f>
        <v>#REF!</v>
      </c>
      <c r="BW89" s="277">
        <f ca="1">10-COUNTIF(BY68:BY77,"")-COUNTIF(BY68:BY77,0)-COUNTIF(BX68:BX77,"カウント外")</f>
        <v>10</v>
      </c>
      <c r="BX89" s="762" t="e">
        <f ca="1">IF(BY116&lt;&gt;0,ROUNDDOWN(BZ116/BY116,4),"")</f>
        <v>#REF!</v>
      </c>
      <c r="BY89" s="279" t="e">
        <f ca="1">SUM(BZ68:BZ77)</f>
        <v>#REF!</v>
      </c>
      <c r="BZ89" s="280" t="e">
        <f ca="1">SUM(CB68:CB77)</f>
        <v>#REF!</v>
      </c>
      <c r="CA89" s="1958" t="s">
        <v>47</v>
      </c>
      <c r="CB89" s="1977" t="e">
        <f ca="1">IF(BY92&lt;&gt;0,ROUNDDOWN(BY93/BY92,4),0)</f>
        <v>#REF!</v>
      </c>
      <c r="CC89" s="1978"/>
      <c r="CD89" s="277">
        <f ca="1">10-COUNTIF(CF68:CF77,"")-COUNTIF(CF68:CF77,0)-COUNTIF(CE68:CE77,"カウント外")</f>
        <v>10</v>
      </c>
      <c r="CE89" s="762" t="e">
        <f ca="1">IF(CF116&lt;&gt;0,ROUNDDOWN(CG116/CF116,4),"")</f>
        <v>#REF!</v>
      </c>
      <c r="CF89" s="279" t="e">
        <f ca="1">SUM(CG68:CG77)</f>
        <v>#REF!</v>
      </c>
      <c r="CG89" s="280" t="e">
        <f ca="1">SUM(CI68:CI77)</f>
        <v>#REF!</v>
      </c>
      <c r="CH89" s="1958" t="s">
        <v>47</v>
      </c>
      <c r="CI89" s="1977" t="e">
        <f ca="1">IF(CF92&lt;&gt;0,ROUNDDOWN(CF93/CF92,4),0)</f>
        <v>#REF!</v>
      </c>
      <c r="CJ89" s="1978"/>
      <c r="CK89" s="277">
        <f ca="1">10-COUNTIF(CM68:CM77,"")-COUNTIF(CM68:CM77,0)-COUNTIF(CL68:CL77,"カウント外")</f>
        <v>10</v>
      </c>
      <c r="CL89" s="762" t="e">
        <f ca="1">IF(CM116&lt;&gt;0,ROUNDDOWN(CN116/CM116,4),"")</f>
        <v>#REF!</v>
      </c>
      <c r="CM89" s="279" t="e">
        <f ca="1">SUM(CN68:CN77)</f>
        <v>#REF!</v>
      </c>
      <c r="CN89" s="280" t="e">
        <f ca="1">SUM(CP68:CP77)</f>
        <v>#REF!</v>
      </c>
      <c r="CO89" s="1958" t="s">
        <v>47</v>
      </c>
      <c r="CP89" s="1977" t="e">
        <f ca="1">IF(CM92&lt;&gt;0,ROUNDDOWN(CM93/CM92,4),0)</f>
        <v>#REF!</v>
      </c>
      <c r="CQ89" s="1978"/>
      <c r="CR89" s="321" t="s">
        <v>145</v>
      </c>
      <c r="CS89" s="770" t="e">
        <f ca="1">SUMIF(BW$26:CQ$26,CR68,BW116:CQ116)</f>
        <v>#REF!</v>
      </c>
      <c r="CT89" s="321" t="s">
        <v>145</v>
      </c>
      <c r="CU89" s="342" t="e">
        <f ca="1">BV89+CS89</f>
        <v>#REF!</v>
      </c>
      <c r="CV89" s="321" t="s">
        <v>145</v>
      </c>
      <c r="CW89" s="342" t="e">
        <f ca="1">AY89+CU89</f>
        <v>#REF!</v>
      </c>
      <c r="CX89" s="240"/>
    </row>
    <row r="90" spans="1:102" ht="16.5" x14ac:dyDescent="0.15">
      <c r="A90" s="433"/>
      <c r="B90" s="1966"/>
      <c r="C90" s="281" t="s">
        <v>43</v>
      </c>
      <c r="D90" s="282">
        <f ca="1">10-COUNTIF(F78:F87,"")-COUNTIF(F78:F87,0)-COUNTIF(E78:E87,"カウント外")</f>
        <v>10</v>
      </c>
      <c r="E90" s="762" t="e">
        <f ca="1">IF(F117&lt;&gt;0,ROUNDDOWN(G117/F117,4),"")</f>
        <v>#REF!</v>
      </c>
      <c r="F90" s="283" t="e">
        <f ca="1">SUM(G78:G87)</f>
        <v>#REF!</v>
      </c>
      <c r="G90" s="284" t="e">
        <f ca="1">SUM(I78:I87)</f>
        <v>#REF!</v>
      </c>
      <c r="H90" s="1981"/>
      <c r="I90" s="1979"/>
      <c r="J90" s="1980"/>
      <c r="K90" s="282">
        <f ca="1">10-COUNTIF(M78:M87,"")-COUNTIF(M78:M87,0)-COUNTIF(L78:L87,"カウント外")</f>
        <v>10</v>
      </c>
      <c r="L90" s="762" t="e">
        <f ca="1">IF(M117&lt;&gt;0,ROUNDDOWN(N117/M117,4),"")</f>
        <v>#REF!</v>
      </c>
      <c r="M90" s="283" t="e">
        <f ca="1">SUM(N78:N87)</f>
        <v>#REF!</v>
      </c>
      <c r="N90" s="284" t="e">
        <f ca="1">SUM(P78:P87)</f>
        <v>#REF!</v>
      </c>
      <c r="O90" s="1981"/>
      <c r="P90" s="1979"/>
      <c r="Q90" s="1980"/>
      <c r="R90" s="282">
        <f ca="1">10-COUNTIF(T78:T87,"")-COUNTIF(T78:T87,0)-COUNTIF(S78:S87,"カウント外")</f>
        <v>10</v>
      </c>
      <c r="S90" s="762" t="e">
        <f ca="1">IF(T117&lt;&gt;0,ROUNDDOWN(U117/T117,4),"")</f>
        <v>#REF!</v>
      </c>
      <c r="T90" s="283" t="e">
        <f ca="1">SUM(U78:U87)</f>
        <v>#REF!</v>
      </c>
      <c r="U90" s="284" t="e">
        <f ca="1">SUM(W78:W87)</f>
        <v>#REF!</v>
      </c>
      <c r="V90" s="1981"/>
      <c r="W90" s="1992"/>
      <c r="X90" s="1980"/>
      <c r="Y90" s="323" t="s">
        <v>146</v>
      </c>
      <c r="Z90" s="769" t="e">
        <f ca="1">SUMIF(D$26:X$26,Y68,D117:X117)</f>
        <v>#REF!</v>
      </c>
      <c r="AA90" s="282">
        <f ca="1">10-COUNTIF(AC78:AC87,"")-COUNTIF(AC78:AC87,0)-COUNTIF(AB78:AB87,"カウント外")</f>
        <v>10</v>
      </c>
      <c r="AB90" s="762" t="e">
        <f ca="1">IF(AC117&lt;&gt;0,ROUNDDOWN(AD117/AC117,4),"")</f>
        <v>#REF!</v>
      </c>
      <c r="AC90" s="283" t="e">
        <f ca="1">SUM(AD78:AD87)</f>
        <v>#REF!</v>
      </c>
      <c r="AD90" s="284" t="e">
        <f ca="1">SUM(AF78:AF87)</f>
        <v>#REF!</v>
      </c>
      <c r="AE90" s="1981"/>
      <c r="AF90" s="1979"/>
      <c r="AG90" s="1980"/>
      <c r="AH90" s="282">
        <f ca="1">10-COUNTIF(AJ78:AJ87,"")-COUNTIF(AJ78:AJ87,0)-COUNTIF(AI78:AI87,"カウント外")</f>
        <v>10</v>
      </c>
      <c r="AI90" s="762" t="e">
        <f ca="1">IF(AJ117&lt;&gt;0,ROUNDDOWN(AK117/AJ117,4),"")</f>
        <v>#REF!</v>
      </c>
      <c r="AJ90" s="283" t="e">
        <f ca="1">SUM(AK78:AK87)</f>
        <v>#REF!</v>
      </c>
      <c r="AK90" s="284" t="e">
        <f ca="1">SUM(AM78:AM87)</f>
        <v>#REF!</v>
      </c>
      <c r="AL90" s="1981"/>
      <c r="AM90" s="1979"/>
      <c r="AN90" s="1980"/>
      <c r="AO90" s="282">
        <f ca="1">10-COUNTIF(AQ78:AQ87,"")-COUNTIF(AQ78:AQ87,0)-COUNTIF(AP78:AP87,"カウント外")</f>
        <v>10</v>
      </c>
      <c r="AP90" s="762" t="e">
        <f ca="1">IF(AQ117&lt;&gt;0,ROUNDDOWN(AR117/AQ117,4),"")</f>
        <v>#REF!</v>
      </c>
      <c r="AQ90" s="283" t="e">
        <f ca="1">SUM(AR78:AR87)</f>
        <v>#REF!</v>
      </c>
      <c r="AR90" s="284" t="e">
        <f ca="1">SUM(AT78:AT87)</f>
        <v>#REF!</v>
      </c>
      <c r="AS90" s="1981"/>
      <c r="AT90" s="1979"/>
      <c r="AU90" s="1980"/>
      <c r="AV90" s="323" t="s">
        <v>146</v>
      </c>
      <c r="AW90" s="769" t="e">
        <f ca="1">SUMIF(AA$26:AU$26,AV68,AA117:AU117)</f>
        <v>#REF!</v>
      </c>
      <c r="AX90" s="323" t="s">
        <v>146</v>
      </c>
      <c r="AY90" s="771" t="e">
        <f ca="1">Z90+AW90</f>
        <v>#REF!</v>
      </c>
      <c r="AZ90" s="282">
        <f ca="1">10-COUNTIF(BB78:BB87,"")-COUNTIF(BB78:BB87,0)-COUNTIF(BA78:BA87,"カウント外")</f>
        <v>10</v>
      </c>
      <c r="BA90" s="762" t="e">
        <f ca="1">IF(BB117&lt;&gt;0,ROUNDDOWN(BC117/BB117,4),"")</f>
        <v>#REF!</v>
      </c>
      <c r="BB90" s="283" t="e">
        <f ca="1">SUM(BC78:BC87)</f>
        <v>#REF!</v>
      </c>
      <c r="BC90" s="284" t="e">
        <f ca="1">SUM(BE78:BE87)</f>
        <v>#REF!</v>
      </c>
      <c r="BD90" s="1981"/>
      <c r="BE90" s="1979"/>
      <c r="BF90" s="1980"/>
      <c r="BG90" s="282">
        <f ca="1">10-COUNTIF(BI78:BI87,"")-COUNTIF(BI78:BI87,0)-COUNTIF(BH78:BH87,"カウント外")</f>
        <v>10</v>
      </c>
      <c r="BH90" s="762" t="e">
        <f ca="1">IF(BI117&lt;&gt;0,ROUNDDOWN(BJ117/BI117,4),"")</f>
        <v>#REF!</v>
      </c>
      <c r="BI90" s="283" t="e">
        <f ca="1">SUM(BJ78:BJ87)</f>
        <v>#REF!</v>
      </c>
      <c r="BJ90" s="284" t="e">
        <f ca="1">SUM(BL78:BL87)</f>
        <v>#REF!</v>
      </c>
      <c r="BK90" s="1981"/>
      <c r="BL90" s="1979"/>
      <c r="BM90" s="1980"/>
      <c r="BN90" s="282">
        <f ca="1">10-COUNTIF(BP78:BP87,"")-COUNTIF(BP78:BP87,0)-COUNTIF(BO78:BO87,"カウント外")</f>
        <v>10</v>
      </c>
      <c r="BO90" s="762" t="e">
        <f ca="1">IF(BP117&lt;&gt;0,ROUNDDOWN(BQ117/BP117,4),"")</f>
        <v>#REF!</v>
      </c>
      <c r="BP90" s="283" t="e">
        <f ca="1">SUM(BQ78:BQ87)</f>
        <v>#REF!</v>
      </c>
      <c r="BQ90" s="284" t="e">
        <f ca="1">SUM(BS78:BS87)</f>
        <v>#REF!</v>
      </c>
      <c r="BR90" s="1981"/>
      <c r="BS90" s="1979"/>
      <c r="BT90" s="1980"/>
      <c r="BU90" s="323" t="s">
        <v>146</v>
      </c>
      <c r="BV90" s="769" t="e">
        <f ca="1">SUMIF(AZ$26:BT$26,BU68,AZ117:BT117)</f>
        <v>#REF!</v>
      </c>
      <c r="BW90" s="282">
        <f ca="1">10-COUNTIF(BY78:BY87,"")-COUNTIF(BY78:BY87,0)-COUNTIF(BX78:BX87,"カウント外")</f>
        <v>10</v>
      </c>
      <c r="BX90" s="762" t="e">
        <f ca="1">IF(BY117&lt;&gt;0,ROUNDDOWN(BZ117/BY117,4),"")</f>
        <v>#REF!</v>
      </c>
      <c r="BY90" s="283" t="e">
        <f ca="1">SUM(BZ78:BZ87)</f>
        <v>#REF!</v>
      </c>
      <c r="BZ90" s="284" t="e">
        <f ca="1">SUM(CB78:CB87)</f>
        <v>#REF!</v>
      </c>
      <c r="CA90" s="1981"/>
      <c r="CB90" s="1979"/>
      <c r="CC90" s="1980"/>
      <c r="CD90" s="282">
        <f ca="1">10-COUNTIF(CF78:CF87,"")-COUNTIF(CF78:CF87,0)-COUNTIF(CE78:CE87,"カウント外")</f>
        <v>10</v>
      </c>
      <c r="CE90" s="762" t="e">
        <f ca="1">IF(CF117&lt;&gt;0,ROUNDDOWN(CG117/CF117,4),"")</f>
        <v>#REF!</v>
      </c>
      <c r="CF90" s="283" t="e">
        <f ca="1">SUM(CG78:CG87)</f>
        <v>#REF!</v>
      </c>
      <c r="CG90" s="284" t="e">
        <f ca="1">SUM(CI78:CI87)</f>
        <v>#REF!</v>
      </c>
      <c r="CH90" s="1981"/>
      <c r="CI90" s="1979"/>
      <c r="CJ90" s="1980"/>
      <c r="CK90" s="282">
        <f ca="1">10-COUNTIF(CM78:CM87,"")-COUNTIF(CM78:CM87,0)-COUNTIF(CL78:CL87,"カウント外")</f>
        <v>10</v>
      </c>
      <c r="CL90" s="762" t="e">
        <f ca="1">IF(CM117&lt;&gt;0,ROUNDDOWN(CN117/CM117,4),"")</f>
        <v>#REF!</v>
      </c>
      <c r="CM90" s="283" t="e">
        <f ca="1">SUM(CN78:CN87)</f>
        <v>#REF!</v>
      </c>
      <c r="CN90" s="284" t="e">
        <f ca="1">SUM(CP78:CP87)</f>
        <v>#REF!</v>
      </c>
      <c r="CO90" s="1981"/>
      <c r="CP90" s="1979"/>
      <c r="CQ90" s="1980"/>
      <c r="CR90" s="323" t="s">
        <v>146</v>
      </c>
      <c r="CS90" s="769" t="e">
        <f ca="1">SUMIF(BW$26:CQ$26,CR68,BW117:CQ117)</f>
        <v>#REF!</v>
      </c>
      <c r="CT90" s="323" t="s">
        <v>146</v>
      </c>
      <c r="CU90" s="771" t="e">
        <f ca="1">BV90+CS90</f>
        <v>#REF!</v>
      </c>
      <c r="CV90" s="323" t="s">
        <v>146</v>
      </c>
      <c r="CW90" s="771" t="e">
        <f ca="1">AY90+CU90</f>
        <v>#REF!</v>
      </c>
      <c r="CX90" s="240"/>
    </row>
    <row r="91" spans="1:102" ht="16.5" x14ac:dyDescent="0.15">
      <c r="A91" s="433"/>
      <c r="B91" s="1967"/>
      <c r="C91" s="285" t="s">
        <v>48</v>
      </c>
      <c r="D91" s="286">
        <f ca="1">D90-D89</f>
        <v>0</v>
      </c>
      <c r="E91" s="287"/>
      <c r="F91" s="288" t="e">
        <f ca="1">F90-F89</f>
        <v>#REF!</v>
      </c>
      <c r="G91" s="289" t="e">
        <f ca="1">G90-G89</f>
        <v>#REF!</v>
      </c>
      <c r="H91" s="1974"/>
      <c r="I91" s="1986"/>
      <c r="J91" s="1987"/>
      <c r="K91" s="286">
        <f ca="1">K90-K89</f>
        <v>0</v>
      </c>
      <c r="L91" s="287"/>
      <c r="M91" s="288" t="e">
        <f ca="1">M90-M89</f>
        <v>#REF!</v>
      </c>
      <c r="N91" s="289" t="e">
        <f ca="1">N90-N89</f>
        <v>#REF!</v>
      </c>
      <c r="O91" s="1955" t="e">
        <f ca="1">P89-I89</f>
        <v>#REF!</v>
      </c>
      <c r="P91" s="1956"/>
      <c r="Q91" s="1957"/>
      <c r="R91" s="286">
        <f ca="1">R90-R89</f>
        <v>0</v>
      </c>
      <c r="S91" s="287"/>
      <c r="T91" s="288" t="e">
        <f ca="1">T90-T89</f>
        <v>#REF!</v>
      </c>
      <c r="U91" s="289" t="e">
        <f ca="1">U90-U89</f>
        <v>#REF!</v>
      </c>
      <c r="V91" s="1955" t="e">
        <f ca="1">W89-P89</f>
        <v>#REF!</v>
      </c>
      <c r="W91" s="1956"/>
      <c r="X91" s="1957"/>
      <c r="Y91" s="333"/>
      <c r="Z91" s="768" t="s">
        <v>271</v>
      </c>
      <c r="AA91" s="286">
        <f ca="1">AA90-AA89</f>
        <v>0</v>
      </c>
      <c r="AB91" s="287"/>
      <c r="AC91" s="288" t="e">
        <f ca="1">AC90-AC89</f>
        <v>#REF!</v>
      </c>
      <c r="AD91" s="289" t="e">
        <f ca="1">AD90-AD89</f>
        <v>#REF!</v>
      </c>
      <c r="AE91" s="1955" t="e">
        <f ca="1">AF89-W89</f>
        <v>#REF!</v>
      </c>
      <c r="AF91" s="1956"/>
      <c r="AG91" s="1957"/>
      <c r="AH91" s="286">
        <f ca="1">AH90-AH89</f>
        <v>0</v>
      </c>
      <c r="AI91" s="287"/>
      <c r="AJ91" s="288" t="e">
        <f ca="1">AJ90-AJ89</f>
        <v>#REF!</v>
      </c>
      <c r="AK91" s="289" t="e">
        <f ca="1">AK90-AK89</f>
        <v>#REF!</v>
      </c>
      <c r="AL91" s="1955" t="e">
        <f ca="1">AM89-AF89</f>
        <v>#REF!</v>
      </c>
      <c r="AM91" s="1956"/>
      <c r="AN91" s="1957"/>
      <c r="AO91" s="286">
        <f ca="1">AO90-AO89</f>
        <v>0</v>
      </c>
      <c r="AP91" s="287"/>
      <c r="AQ91" s="288" t="e">
        <f ca="1">AQ90-AQ89</f>
        <v>#REF!</v>
      </c>
      <c r="AR91" s="289" t="e">
        <f ca="1">AR90-AR89</f>
        <v>#REF!</v>
      </c>
      <c r="AS91" s="1955" t="e">
        <f ca="1">AT89-AM89</f>
        <v>#REF!</v>
      </c>
      <c r="AT91" s="1956"/>
      <c r="AU91" s="1957"/>
      <c r="AV91" s="333"/>
      <c r="AW91" s="768" t="s">
        <v>271</v>
      </c>
      <c r="AX91" s="333"/>
      <c r="AY91" s="768" t="s">
        <v>271</v>
      </c>
      <c r="AZ91" s="286">
        <f ca="1">AZ90-AZ89</f>
        <v>0</v>
      </c>
      <c r="BA91" s="287"/>
      <c r="BB91" s="288" t="e">
        <f ca="1">BB90-BB89</f>
        <v>#REF!</v>
      </c>
      <c r="BC91" s="289" t="e">
        <f ca="1">BC90-BC89</f>
        <v>#REF!</v>
      </c>
      <c r="BD91" s="1955" t="e">
        <f ca="1">BE89-AT89</f>
        <v>#REF!</v>
      </c>
      <c r="BE91" s="1956"/>
      <c r="BF91" s="1957"/>
      <c r="BG91" s="286">
        <f ca="1">BG90-BG89</f>
        <v>0</v>
      </c>
      <c r="BH91" s="287"/>
      <c r="BI91" s="288" t="e">
        <f ca="1">BI90-BI89</f>
        <v>#REF!</v>
      </c>
      <c r="BJ91" s="289" t="e">
        <f ca="1">BJ90-BJ89</f>
        <v>#REF!</v>
      </c>
      <c r="BK91" s="1955" t="e">
        <f ca="1">BL89-BE89</f>
        <v>#REF!</v>
      </c>
      <c r="BL91" s="1956"/>
      <c r="BM91" s="1957"/>
      <c r="BN91" s="286">
        <f ca="1">BN90-BN89</f>
        <v>0</v>
      </c>
      <c r="BO91" s="287"/>
      <c r="BP91" s="288" t="e">
        <f ca="1">BP90-BP89</f>
        <v>#REF!</v>
      </c>
      <c r="BQ91" s="289" t="e">
        <f ca="1">BQ90-BQ89</f>
        <v>#REF!</v>
      </c>
      <c r="BR91" s="1955" t="e">
        <f ca="1">BS89-BL89</f>
        <v>#REF!</v>
      </c>
      <c r="BS91" s="1956"/>
      <c r="BT91" s="1957"/>
      <c r="BU91" s="333"/>
      <c r="BV91" s="768" t="s">
        <v>271</v>
      </c>
      <c r="BW91" s="286">
        <f ca="1">BW90-BW89</f>
        <v>0</v>
      </c>
      <c r="BX91" s="287"/>
      <c r="BY91" s="288" t="e">
        <f ca="1">BY90-BY89</f>
        <v>#REF!</v>
      </c>
      <c r="BZ91" s="289" t="e">
        <f ca="1">BZ90-BZ89</f>
        <v>#REF!</v>
      </c>
      <c r="CA91" s="1955" t="e">
        <f ca="1">CB89-BS89</f>
        <v>#REF!</v>
      </c>
      <c r="CB91" s="1956"/>
      <c r="CC91" s="1957"/>
      <c r="CD91" s="286">
        <f ca="1">CD90-CD89</f>
        <v>0</v>
      </c>
      <c r="CE91" s="287"/>
      <c r="CF91" s="288" t="e">
        <f ca="1">CF90-CF89</f>
        <v>#REF!</v>
      </c>
      <c r="CG91" s="289" t="e">
        <f ca="1">CG90-CG89</f>
        <v>#REF!</v>
      </c>
      <c r="CH91" s="1955" t="e">
        <f ca="1">CI89-CB89</f>
        <v>#REF!</v>
      </c>
      <c r="CI91" s="1956"/>
      <c r="CJ91" s="1957"/>
      <c r="CK91" s="286">
        <f ca="1">CK90-CK89</f>
        <v>0</v>
      </c>
      <c r="CL91" s="287"/>
      <c r="CM91" s="288" t="e">
        <f ca="1">CM90-CM89</f>
        <v>#REF!</v>
      </c>
      <c r="CN91" s="289" t="e">
        <f ca="1">CN90-CN89</f>
        <v>#REF!</v>
      </c>
      <c r="CO91" s="1955" t="e">
        <f ca="1">CP89-CI89</f>
        <v>#REF!</v>
      </c>
      <c r="CP91" s="1956"/>
      <c r="CQ91" s="1957"/>
      <c r="CR91" s="333"/>
      <c r="CS91" s="768" t="s">
        <v>271</v>
      </c>
      <c r="CT91" s="333"/>
      <c r="CU91" s="768" t="s">
        <v>271</v>
      </c>
      <c r="CV91" s="334"/>
      <c r="CW91" s="768" t="s">
        <v>271</v>
      </c>
      <c r="CX91" s="240"/>
    </row>
    <row r="92" spans="1:102" ht="16.5" x14ac:dyDescent="0.15">
      <c r="A92" s="433"/>
      <c r="B92" s="1964" t="s">
        <v>49</v>
      </c>
      <c r="C92" s="276" t="s">
        <v>32</v>
      </c>
      <c r="D92" s="290">
        <f ca="1">D89</f>
        <v>10</v>
      </c>
      <c r="E92" s="762" t="e">
        <f ca="1">IF(F119&lt;&gt;0,ROUNDDOWN(G119/F119,4),"")</f>
        <v>#REF!</v>
      </c>
      <c r="F92" s="291" t="e">
        <f ca="1">SUM(G68:G77)</f>
        <v>#REF!</v>
      </c>
      <c r="G92" s="292" t="e">
        <f ca="1">SUM(I68:I77)</f>
        <v>#REF!</v>
      </c>
      <c r="H92" s="1958" t="s">
        <v>50</v>
      </c>
      <c r="I92" s="1960">
        <f ca="1">IF(D92&lt;&gt;0,ROUNDDOWN(D93/D92,4),0)</f>
        <v>1</v>
      </c>
      <c r="J92" s="1961"/>
      <c r="K92" s="290">
        <f ca="1">K89+D92</f>
        <v>20</v>
      </c>
      <c r="L92" s="762" t="e">
        <f ca="1">IF(M119&lt;&gt;0,ROUNDDOWN(N119/M119,4),"")</f>
        <v>#REF!</v>
      </c>
      <c r="M92" s="291" t="e">
        <f ca="1">M89+F92</f>
        <v>#REF!</v>
      </c>
      <c r="N92" s="292" t="e">
        <f ca="1">N89+G92</f>
        <v>#REF!</v>
      </c>
      <c r="O92" s="1958" t="s">
        <v>50</v>
      </c>
      <c r="P92" s="1960">
        <f ca="1">IF(K92&lt;&gt;0,ROUNDDOWN(K93/K92,4),0)</f>
        <v>1</v>
      </c>
      <c r="Q92" s="1961"/>
      <c r="R92" s="290">
        <f ca="1">R89+K92</f>
        <v>30</v>
      </c>
      <c r="S92" s="762" t="e">
        <f ca="1">IF(T119&lt;&gt;0,ROUNDDOWN(U119/T119,4),"")</f>
        <v>#REF!</v>
      </c>
      <c r="T92" s="291" t="e">
        <f ca="1">T89+M92</f>
        <v>#REF!</v>
      </c>
      <c r="U92" s="292" t="e">
        <f ca="1">U89+N92</f>
        <v>#REF!</v>
      </c>
      <c r="V92" s="1958" t="s">
        <v>50</v>
      </c>
      <c r="W92" s="1960">
        <f ca="1">IF(R92&lt;&gt;0,ROUNDDOWN(R93/R92,4),0)</f>
        <v>1</v>
      </c>
      <c r="X92" s="1961"/>
      <c r="Y92" s="1949" t="s">
        <v>147</v>
      </c>
      <c r="Z92" s="1950"/>
      <c r="AA92" s="330">
        <f ca="1">AA89+R92</f>
        <v>40</v>
      </c>
      <c r="AB92" s="762" t="e">
        <f ca="1">IF(AC119&lt;&gt;0,ROUNDDOWN(AD119/AC119,4),"")</f>
        <v>#REF!</v>
      </c>
      <c r="AC92" s="291" t="e">
        <f ca="1">AC89+T92</f>
        <v>#REF!</v>
      </c>
      <c r="AD92" s="292" t="e">
        <f ca="1">AD89+U92</f>
        <v>#REF!</v>
      </c>
      <c r="AE92" s="1958" t="s">
        <v>50</v>
      </c>
      <c r="AF92" s="1960">
        <f ca="1">IF(AA92&lt;&gt;0,ROUNDDOWN(AA93/AA92,4),0)</f>
        <v>1</v>
      </c>
      <c r="AG92" s="1961"/>
      <c r="AH92" s="290">
        <f ca="1">AH89+AA92</f>
        <v>50</v>
      </c>
      <c r="AI92" s="762" t="e">
        <f ca="1">IF(AJ119&lt;&gt;0,ROUNDDOWN(AK119/AJ119,4),"")</f>
        <v>#REF!</v>
      </c>
      <c r="AJ92" s="291" t="e">
        <f ca="1">AJ89+AC92</f>
        <v>#REF!</v>
      </c>
      <c r="AK92" s="292" t="e">
        <f ca="1">AK89+AD92</f>
        <v>#REF!</v>
      </c>
      <c r="AL92" s="1958" t="s">
        <v>50</v>
      </c>
      <c r="AM92" s="1960">
        <f ca="1">IF(AH92&lt;&gt;0,ROUNDDOWN(AH93/AH92,4),0)</f>
        <v>1</v>
      </c>
      <c r="AN92" s="1961"/>
      <c r="AO92" s="290">
        <f ca="1">AO89+AH92</f>
        <v>60</v>
      </c>
      <c r="AP92" s="762" t="e">
        <f ca="1">IF(AQ119&lt;&gt;0,ROUNDDOWN(AR119/AQ119,4),"")</f>
        <v>#REF!</v>
      </c>
      <c r="AQ92" s="291" t="e">
        <f ca="1">AQ89+AJ92</f>
        <v>#REF!</v>
      </c>
      <c r="AR92" s="292" t="e">
        <f ca="1">AR89+AK92</f>
        <v>#REF!</v>
      </c>
      <c r="AS92" s="1958" t="s">
        <v>50</v>
      </c>
      <c r="AT92" s="1960">
        <f ca="1">IF(AO92&lt;&gt;0,ROUNDDOWN(AO93/AO92,4),0)</f>
        <v>1</v>
      </c>
      <c r="AU92" s="1961"/>
      <c r="AV92" s="1949" t="s">
        <v>147</v>
      </c>
      <c r="AW92" s="1950"/>
      <c r="AX92" s="1949" t="s">
        <v>147</v>
      </c>
      <c r="AY92" s="1950"/>
      <c r="AZ92" s="290">
        <f ca="1">AZ89+AO92</f>
        <v>70</v>
      </c>
      <c r="BA92" s="762" t="e">
        <f ca="1">IF(BB119&lt;&gt;0,ROUNDDOWN(BC119/BB119,4),"")</f>
        <v>#REF!</v>
      </c>
      <c r="BB92" s="291" t="e">
        <f ca="1">BB89+AQ92</f>
        <v>#REF!</v>
      </c>
      <c r="BC92" s="292" t="e">
        <f ca="1">BC89+AR92</f>
        <v>#REF!</v>
      </c>
      <c r="BD92" s="1958" t="s">
        <v>50</v>
      </c>
      <c r="BE92" s="1960">
        <f ca="1">IF(AZ92&lt;&gt;0,ROUNDDOWN(AZ93/AZ92,4),0)</f>
        <v>1</v>
      </c>
      <c r="BF92" s="1961"/>
      <c r="BG92" s="290">
        <f ca="1">BG89+AZ92</f>
        <v>80</v>
      </c>
      <c r="BH92" s="762" t="e">
        <f ca="1">IF(BI119&lt;&gt;0,ROUNDDOWN(BJ119/BI119,4),"")</f>
        <v>#REF!</v>
      </c>
      <c r="BI92" s="291" t="e">
        <f ca="1">BI89+BB92</f>
        <v>#REF!</v>
      </c>
      <c r="BJ92" s="292" t="e">
        <f ca="1">BJ89+BC92</f>
        <v>#REF!</v>
      </c>
      <c r="BK92" s="1958" t="s">
        <v>50</v>
      </c>
      <c r="BL92" s="1960">
        <f ca="1">IF(BG92&lt;&gt;0,ROUNDDOWN(BG93/BG92,4),0)</f>
        <v>1</v>
      </c>
      <c r="BM92" s="1961"/>
      <c r="BN92" s="290">
        <f ca="1">BN89+BG92</f>
        <v>90</v>
      </c>
      <c r="BO92" s="762" t="e">
        <f ca="1">IF(BP119&lt;&gt;0,ROUNDDOWN(BQ119/BP119,4),"")</f>
        <v>#REF!</v>
      </c>
      <c r="BP92" s="291" t="e">
        <f ca="1">BP89+BI92</f>
        <v>#REF!</v>
      </c>
      <c r="BQ92" s="292" t="e">
        <f ca="1">BQ89+BJ92</f>
        <v>#REF!</v>
      </c>
      <c r="BR92" s="1958" t="s">
        <v>50</v>
      </c>
      <c r="BS92" s="1960">
        <f ca="1">IF(BN92&lt;&gt;0,ROUNDDOWN(BN93/BN92,4),0)</f>
        <v>1</v>
      </c>
      <c r="BT92" s="1961"/>
      <c r="BU92" s="1949" t="s">
        <v>147</v>
      </c>
      <c r="BV92" s="1950"/>
      <c r="BW92" s="290">
        <f ca="1">BW89+BN92</f>
        <v>100</v>
      </c>
      <c r="BX92" s="762" t="e">
        <f ca="1">IF(BY119&lt;&gt;0,ROUNDDOWN(BZ119/BY119,4),"")</f>
        <v>#REF!</v>
      </c>
      <c r="BY92" s="291" t="e">
        <f ca="1">BY89+BP92</f>
        <v>#REF!</v>
      </c>
      <c r="BZ92" s="292" t="e">
        <f ca="1">BZ89+BQ92</f>
        <v>#REF!</v>
      </c>
      <c r="CA92" s="1958" t="s">
        <v>50</v>
      </c>
      <c r="CB92" s="1960">
        <f ca="1">IF(BW92&lt;&gt;0,ROUNDDOWN(BW93/BW92,4),0)</f>
        <v>1</v>
      </c>
      <c r="CC92" s="1961"/>
      <c r="CD92" s="290">
        <f ca="1">CD89+BW92</f>
        <v>110</v>
      </c>
      <c r="CE92" s="762" t="e">
        <f ca="1">IF(CF119&lt;&gt;0,ROUNDDOWN(CG119/CF119,4),"")</f>
        <v>#REF!</v>
      </c>
      <c r="CF92" s="291" t="e">
        <f ca="1">CF89+BY92</f>
        <v>#REF!</v>
      </c>
      <c r="CG92" s="292" t="e">
        <f ca="1">CG89+BZ92</f>
        <v>#REF!</v>
      </c>
      <c r="CH92" s="1958" t="s">
        <v>50</v>
      </c>
      <c r="CI92" s="1960">
        <f ca="1">IF(CD92&lt;&gt;0,ROUNDDOWN(CD93/CD92,4),0)</f>
        <v>1</v>
      </c>
      <c r="CJ92" s="1961"/>
      <c r="CK92" s="290">
        <f ca="1">CK89+CD92</f>
        <v>120</v>
      </c>
      <c r="CL92" s="762" t="e">
        <f ca="1">IF(CM119&lt;&gt;0,ROUNDDOWN(CN119/CM119,4),"")</f>
        <v>#REF!</v>
      </c>
      <c r="CM92" s="291" t="e">
        <f ca="1">CM89+CF92</f>
        <v>#REF!</v>
      </c>
      <c r="CN92" s="292" t="e">
        <f ca="1">CN89+CG92</f>
        <v>#REF!</v>
      </c>
      <c r="CO92" s="1958" t="s">
        <v>50</v>
      </c>
      <c r="CP92" s="1960">
        <f ca="1">IF(CK92&lt;&gt;0,ROUNDDOWN(CK93/CK92,4),0)</f>
        <v>1</v>
      </c>
      <c r="CQ92" s="1961"/>
      <c r="CR92" s="1949" t="s">
        <v>147</v>
      </c>
      <c r="CS92" s="1950"/>
      <c r="CT92" s="1949" t="s">
        <v>147</v>
      </c>
      <c r="CU92" s="1950"/>
      <c r="CV92" s="1945" t="s">
        <v>147</v>
      </c>
      <c r="CW92" s="1946"/>
      <c r="CX92" s="240"/>
    </row>
    <row r="93" spans="1:102" ht="16.5" x14ac:dyDescent="0.15">
      <c r="A93" s="433"/>
      <c r="B93" s="1966"/>
      <c r="C93" s="281" t="s">
        <v>43</v>
      </c>
      <c r="D93" s="282">
        <f ca="1">D90</f>
        <v>10</v>
      </c>
      <c r="E93" s="762" t="e">
        <f ca="1">IF(F120&lt;&gt;0,ROUNDDOWN(G120/F120,4),"")</f>
        <v>#REF!</v>
      </c>
      <c r="F93" s="283" t="e">
        <f ca="1">F90</f>
        <v>#REF!</v>
      </c>
      <c r="G93" s="284" t="e">
        <f ca="1">G90</f>
        <v>#REF!</v>
      </c>
      <c r="H93" s="1959"/>
      <c r="I93" s="1962"/>
      <c r="J93" s="1963"/>
      <c r="K93" s="282">
        <f ca="1">K90+D93</f>
        <v>20</v>
      </c>
      <c r="L93" s="762" t="e">
        <f ca="1">IF(M120&lt;&gt;0,ROUNDDOWN(N120/M120,4),"")</f>
        <v>#REF!</v>
      </c>
      <c r="M93" s="283" t="e">
        <f ca="1">M90+F93</f>
        <v>#REF!</v>
      </c>
      <c r="N93" s="284" t="e">
        <f ca="1">N90+G93</f>
        <v>#REF!</v>
      </c>
      <c r="O93" s="1959"/>
      <c r="P93" s="1962"/>
      <c r="Q93" s="1963"/>
      <c r="R93" s="282">
        <f ca="1">R90+K93</f>
        <v>30</v>
      </c>
      <c r="S93" s="762" t="e">
        <f ca="1">IF(T120&lt;&gt;0,ROUNDDOWN(U120/T120,4),"")</f>
        <v>#REF!</v>
      </c>
      <c r="T93" s="283" t="e">
        <f ca="1">T90+M93</f>
        <v>#REF!</v>
      </c>
      <c r="U93" s="284" t="e">
        <f ca="1">U90+N93</f>
        <v>#REF!</v>
      </c>
      <c r="V93" s="1959"/>
      <c r="W93" s="1962"/>
      <c r="X93" s="1963"/>
      <c r="Y93" s="321" t="s">
        <v>145</v>
      </c>
      <c r="Z93" s="770" t="e">
        <f ca="1">SUMIF(D$26:X$26,Y73,D116:X116)</f>
        <v>#REF!</v>
      </c>
      <c r="AA93" s="328">
        <f ca="1">AA90+R93</f>
        <v>40</v>
      </c>
      <c r="AB93" s="762" t="e">
        <f ca="1">IF(AC120&lt;&gt;0,ROUNDDOWN(AD120/AC120,4),"")</f>
        <v>#REF!</v>
      </c>
      <c r="AC93" s="283" t="e">
        <f ca="1">AC90+T93</f>
        <v>#REF!</v>
      </c>
      <c r="AD93" s="284" t="e">
        <f ca="1">AD90+U93</f>
        <v>#REF!</v>
      </c>
      <c r="AE93" s="1959"/>
      <c r="AF93" s="1962"/>
      <c r="AG93" s="1963"/>
      <c r="AH93" s="282">
        <f ca="1">AH90+AA93</f>
        <v>50</v>
      </c>
      <c r="AI93" s="762" t="e">
        <f ca="1">IF(AJ120&lt;&gt;0,ROUNDDOWN(AK120/AJ120,4),"")</f>
        <v>#REF!</v>
      </c>
      <c r="AJ93" s="283" t="e">
        <f ca="1">AJ90+AC93</f>
        <v>#REF!</v>
      </c>
      <c r="AK93" s="284" t="e">
        <f ca="1">AK90+AD93</f>
        <v>#REF!</v>
      </c>
      <c r="AL93" s="1959"/>
      <c r="AM93" s="1962"/>
      <c r="AN93" s="1963"/>
      <c r="AO93" s="282">
        <f ca="1">AO90+AH93</f>
        <v>60</v>
      </c>
      <c r="AP93" s="762" t="e">
        <f ca="1">IF(AQ120&lt;&gt;0,ROUNDDOWN(AR120/AQ120,4),"")</f>
        <v>#REF!</v>
      </c>
      <c r="AQ93" s="283" t="e">
        <f ca="1">AQ90+AJ93</f>
        <v>#REF!</v>
      </c>
      <c r="AR93" s="284" t="e">
        <f ca="1">AR90+AK93</f>
        <v>#REF!</v>
      </c>
      <c r="AS93" s="1959"/>
      <c r="AT93" s="1962"/>
      <c r="AU93" s="1963"/>
      <c r="AV93" s="321" t="s">
        <v>145</v>
      </c>
      <c r="AW93" s="770" t="e">
        <f ca="1">SUMIF(AA$26:AU$26,AV73,AA116:AU116)</f>
        <v>#REF!</v>
      </c>
      <c r="AX93" s="321" t="s">
        <v>145</v>
      </c>
      <c r="AY93" s="342" t="e">
        <f ca="1">Z93+AW93</f>
        <v>#REF!</v>
      </c>
      <c r="AZ93" s="282">
        <f ca="1">AZ90+AO93</f>
        <v>70</v>
      </c>
      <c r="BA93" s="762" t="e">
        <f ca="1">IF(BB120&lt;&gt;0,ROUNDDOWN(BC120/BB120,4),"")</f>
        <v>#REF!</v>
      </c>
      <c r="BB93" s="283" t="e">
        <f ca="1">BB90+AQ93</f>
        <v>#REF!</v>
      </c>
      <c r="BC93" s="284" t="e">
        <f ca="1">BC90+AR93</f>
        <v>#REF!</v>
      </c>
      <c r="BD93" s="1959"/>
      <c r="BE93" s="1962"/>
      <c r="BF93" s="1963"/>
      <c r="BG93" s="282">
        <f ca="1">BG90+AZ93</f>
        <v>80</v>
      </c>
      <c r="BH93" s="762" t="e">
        <f ca="1">IF(BI120&lt;&gt;0,ROUNDDOWN(BJ120/BI120,4),"")</f>
        <v>#REF!</v>
      </c>
      <c r="BI93" s="283" t="e">
        <f ca="1">BI90+BB93</f>
        <v>#REF!</v>
      </c>
      <c r="BJ93" s="284" t="e">
        <f ca="1">BJ90+BC93</f>
        <v>#REF!</v>
      </c>
      <c r="BK93" s="1959"/>
      <c r="BL93" s="1962"/>
      <c r="BM93" s="1963"/>
      <c r="BN93" s="282">
        <f ca="1">BN90+BG93</f>
        <v>90</v>
      </c>
      <c r="BO93" s="762" t="e">
        <f ca="1">IF(BP120&lt;&gt;0,ROUNDDOWN(BQ120/BP120,4),"")</f>
        <v>#REF!</v>
      </c>
      <c r="BP93" s="283" t="e">
        <f ca="1">BP90+BI93</f>
        <v>#REF!</v>
      </c>
      <c r="BQ93" s="284" t="e">
        <f ca="1">BQ90+BJ93</f>
        <v>#REF!</v>
      </c>
      <c r="BR93" s="1959"/>
      <c r="BS93" s="1962"/>
      <c r="BT93" s="1963"/>
      <c r="BU93" s="321" t="s">
        <v>145</v>
      </c>
      <c r="BV93" s="770" t="e">
        <f ca="1">SUMIF(AZ$26:BT$26,BU73,AZ116:BT116)</f>
        <v>#REF!</v>
      </c>
      <c r="BW93" s="282">
        <f ca="1">BW90+BN93</f>
        <v>100</v>
      </c>
      <c r="BX93" s="762" t="e">
        <f ca="1">IF(BY120&lt;&gt;0,ROUNDDOWN(BZ120/BY120,4),"")</f>
        <v>#REF!</v>
      </c>
      <c r="BY93" s="283" t="e">
        <f ca="1">BY90+BP93</f>
        <v>#REF!</v>
      </c>
      <c r="BZ93" s="284" t="e">
        <f ca="1">BZ90+BQ93</f>
        <v>#REF!</v>
      </c>
      <c r="CA93" s="1959"/>
      <c r="CB93" s="1962"/>
      <c r="CC93" s="1963"/>
      <c r="CD93" s="282">
        <f ca="1">CD90+BW93</f>
        <v>110</v>
      </c>
      <c r="CE93" s="762" t="e">
        <f ca="1">IF(CF120&lt;&gt;0,ROUNDDOWN(CG120/CF120,4),"")</f>
        <v>#REF!</v>
      </c>
      <c r="CF93" s="283" t="e">
        <f ca="1">CF90+BY93</f>
        <v>#REF!</v>
      </c>
      <c r="CG93" s="284" t="e">
        <f ca="1">CG90+BZ93</f>
        <v>#REF!</v>
      </c>
      <c r="CH93" s="1959"/>
      <c r="CI93" s="1962"/>
      <c r="CJ93" s="1963"/>
      <c r="CK93" s="282">
        <f ca="1">CK90+CD93</f>
        <v>120</v>
      </c>
      <c r="CL93" s="762" t="e">
        <f ca="1">IF(CM120&lt;&gt;0,ROUNDDOWN(CN120/CM120,4),"")</f>
        <v>#REF!</v>
      </c>
      <c r="CM93" s="283" t="e">
        <f ca="1">CM90+CF93</f>
        <v>#REF!</v>
      </c>
      <c r="CN93" s="284" t="e">
        <f ca="1">CN90+CG93</f>
        <v>#REF!</v>
      </c>
      <c r="CO93" s="1959"/>
      <c r="CP93" s="1962"/>
      <c r="CQ93" s="1963"/>
      <c r="CR93" s="321" t="s">
        <v>145</v>
      </c>
      <c r="CS93" s="770" t="e">
        <f ca="1">SUMIF(BW$26:CQ$26,CR73,BW116:CQ116)</f>
        <v>#REF!</v>
      </c>
      <c r="CT93" s="321" t="s">
        <v>145</v>
      </c>
      <c r="CU93" s="342" t="e">
        <f ca="1">BV93+CS93</f>
        <v>#REF!</v>
      </c>
      <c r="CV93" s="321" t="s">
        <v>145</v>
      </c>
      <c r="CW93" s="342" t="e">
        <f ca="1">AY93+CU93</f>
        <v>#REF!</v>
      </c>
      <c r="CX93" s="240"/>
    </row>
    <row r="94" spans="1:102" ht="16.5" x14ac:dyDescent="0.15">
      <c r="A94" s="433"/>
      <c r="B94" s="1967"/>
      <c r="C94" s="285" t="s">
        <v>48</v>
      </c>
      <c r="D94" s="286">
        <f ca="1">D93-D92</f>
        <v>0</v>
      </c>
      <c r="E94" s="287"/>
      <c r="F94" s="288" t="e">
        <f ca="1">F93-F92</f>
        <v>#REF!</v>
      </c>
      <c r="G94" s="289" t="e">
        <f ca="1">G93-G92</f>
        <v>#REF!</v>
      </c>
      <c r="H94" s="1974"/>
      <c r="I94" s="1975"/>
      <c r="J94" s="1976"/>
      <c r="K94" s="286">
        <f ca="1">K93-K92</f>
        <v>0</v>
      </c>
      <c r="L94" s="287"/>
      <c r="M94" s="288" t="e">
        <f ca="1">M93-M92</f>
        <v>#REF!</v>
      </c>
      <c r="N94" s="289" t="e">
        <f ca="1">N93-N92</f>
        <v>#REF!</v>
      </c>
      <c r="O94" s="1955">
        <f ca="1">P92-I92</f>
        <v>0</v>
      </c>
      <c r="P94" s="1956"/>
      <c r="Q94" s="1957"/>
      <c r="R94" s="286">
        <f ca="1">R93-R92</f>
        <v>0</v>
      </c>
      <c r="S94" s="287"/>
      <c r="T94" s="288" t="e">
        <f ca="1">T93-T92</f>
        <v>#REF!</v>
      </c>
      <c r="U94" s="289" t="e">
        <f ca="1">U93-U92</f>
        <v>#REF!</v>
      </c>
      <c r="V94" s="1955">
        <f ca="1">W92-P92</f>
        <v>0</v>
      </c>
      <c r="W94" s="1956"/>
      <c r="X94" s="1957"/>
      <c r="Y94" s="323" t="s">
        <v>146</v>
      </c>
      <c r="Z94" s="769" t="e">
        <f ca="1">SUMIF(D$26:X$26,Y73,D117:X117)</f>
        <v>#REF!</v>
      </c>
      <c r="AA94" s="329">
        <f ca="1">AA93-AA92</f>
        <v>0</v>
      </c>
      <c r="AB94" s="287"/>
      <c r="AC94" s="288" t="e">
        <f ca="1">AC93-AC92</f>
        <v>#REF!</v>
      </c>
      <c r="AD94" s="289" t="e">
        <f ca="1">AD93-AD92</f>
        <v>#REF!</v>
      </c>
      <c r="AE94" s="1955">
        <f ca="1">AF92-W92</f>
        <v>0</v>
      </c>
      <c r="AF94" s="1956"/>
      <c r="AG94" s="1957"/>
      <c r="AH94" s="286">
        <f ca="1">AH93-AH92</f>
        <v>0</v>
      </c>
      <c r="AI94" s="287"/>
      <c r="AJ94" s="288" t="e">
        <f ca="1">AJ93-AJ92</f>
        <v>#REF!</v>
      </c>
      <c r="AK94" s="289" t="e">
        <f ca="1">AK93-AK92</f>
        <v>#REF!</v>
      </c>
      <c r="AL94" s="1955">
        <f ca="1">AM92-AF92</f>
        <v>0</v>
      </c>
      <c r="AM94" s="1956"/>
      <c r="AN94" s="1957"/>
      <c r="AO94" s="286">
        <f ca="1">AO93-AO92</f>
        <v>0</v>
      </c>
      <c r="AP94" s="287"/>
      <c r="AQ94" s="288" t="e">
        <f ca="1">AQ93-AQ92</f>
        <v>#REF!</v>
      </c>
      <c r="AR94" s="289" t="e">
        <f ca="1">AR93-AR92</f>
        <v>#REF!</v>
      </c>
      <c r="AS94" s="1955">
        <f ca="1">AT92-AM92</f>
        <v>0</v>
      </c>
      <c r="AT94" s="1956"/>
      <c r="AU94" s="1957"/>
      <c r="AV94" s="323" t="s">
        <v>146</v>
      </c>
      <c r="AW94" s="769" t="e">
        <f ca="1">SUMIF(AA$26:AU$26,AV73,AA117:AU117)</f>
        <v>#REF!</v>
      </c>
      <c r="AX94" s="323" t="s">
        <v>146</v>
      </c>
      <c r="AY94" s="771" t="e">
        <f ca="1">Z94+AW94</f>
        <v>#REF!</v>
      </c>
      <c r="AZ94" s="286">
        <f ca="1">AZ93-AZ92</f>
        <v>0</v>
      </c>
      <c r="BA94" s="287"/>
      <c r="BB94" s="288" t="e">
        <f ca="1">BB93-BB92</f>
        <v>#REF!</v>
      </c>
      <c r="BC94" s="289" t="e">
        <f ca="1">BC93-BC92</f>
        <v>#REF!</v>
      </c>
      <c r="BD94" s="1955">
        <f ca="1">BE92-AT92</f>
        <v>0</v>
      </c>
      <c r="BE94" s="1956"/>
      <c r="BF94" s="1957"/>
      <c r="BG94" s="286">
        <f ca="1">BG93-BG92</f>
        <v>0</v>
      </c>
      <c r="BH94" s="287"/>
      <c r="BI94" s="288" t="e">
        <f ca="1">BI93-BI92</f>
        <v>#REF!</v>
      </c>
      <c r="BJ94" s="289" t="e">
        <f ca="1">BJ93-BJ92</f>
        <v>#REF!</v>
      </c>
      <c r="BK94" s="1955">
        <f ca="1">BL92-BE92</f>
        <v>0</v>
      </c>
      <c r="BL94" s="1956"/>
      <c r="BM94" s="1957"/>
      <c r="BN94" s="286">
        <f ca="1">BN93-BN92</f>
        <v>0</v>
      </c>
      <c r="BO94" s="287"/>
      <c r="BP94" s="288" t="e">
        <f ca="1">BP93-BP92</f>
        <v>#REF!</v>
      </c>
      <c r="BQ94" s="289" t="e">
        <f ca="1">BQ93-BQ92</f>
        <v>#REF!</v>
      </c>
      <c r="BR94" s="1955">
        <f ca="1">BS92-BL92</f>
        <v>0</v>
      </c>
      <c r="BS94" s="1956"/>
      <c r="BT94" s="1957"/>
      <c r="BU94" s="323" t="s">
        <v>146</v>
      </c>
      <c r="BV94" s="769" t="e">
        <f ca="1">SUMIF(AZ$26:BT$26,BU73,AZ117:BT117)</f>
        <v>#REF!</v>
      </c>
      <c r="BW94" s="286">
        <f ca="1">BW93-BW92</f>
        <v>0</v>
      </c>
      <c r="BX94" s="287"/>
      <c r="BY94" s="288" t="e">
        <f ca="1">BY93-BY92</f>
        <v>#REF!</v>
      </c>
      <c r="BZ94" s="289" t="e">
        <f ca="1">BZ93-BZ92</f>
        <v>#REF!</v>
      </c>
      <c r="CA94" s="1955">
        <f ca="1">CB92-BS92</f>
        <v>0</v>
      </c>
      <c r="CB94" s="1956"/>
      <c r="CC94" s="1957"/>
      <c r="CD94" s="286">
        <f ca="1">CD93-CD92</f>
        <v>0</v>
      </c>
      <c r="CE94" s="287"/>
      <c r="CF94" s="288" t="e">
        <f ca="1">CF93-CF92</f>
        <v>#REF!</v>
      </c>
      <c r="CG94" s="289" t="e">
        <f ca="1">CG93-CG92</f>
        <v>#REF!</v>
      </c>
      <c r="CH94" s="1955">
        <f ca="1">CI92-CB92</f>
        <v>0</v>
      </c>
      <c r="CI94" s="1956"/>
      <c r="CJ94" s="1957"/>
      <c r="CK94" s="286">
        <f ca="1">CK93-CK92</f>
        <v>0</v>
      </c>
      <c r="CL94" s="287"/>
      <c r="CM94" s="288" t="e">
        <f ca="1">CM93-CM92</f>
        <v>#REF!</v>
      </c>
      <c r="CN94" s="289" t="e">
        <f ca="1">CN93-CN92</f>
        <v>#REF!</v>
      </c>
      <c r="CO94" s="1955">
        <f ca="1">CP92-CI92</f>
        <v>0</v>
      </c>
      <c r="CP94" s="1956"/>
      <c r="CQ94" s="1957"/>
      <c r="CR94" s="323" t="s">
        <v>146</v>
      </c>
      <c r="CS94" s="769" t="e">
        <f ca="1">SUMIF(BW$26:CQ$26,CR73,BW117:CQ117)</f>
        <v>#REF!</v>
      </c>
      <c r="CT94" s="323" t="s">
        <v>146</v>
      </c>
      <c r="CU94" s="771" t="e">
        <f ca="1">BV94+CS94</f>
        <v>#REF!</v>
      </c>
      <c r="CV94" s="323" t="s">
        <v>146</v>
      </c>
      <c r="CW94" s="771" t="e">
        <f ca="1">AY94+CU94</f>
        <v>#REF!</v>
      </c>
      <c r="CX94" s="240"/>
    </row>
    <row r="95" spans="1:102" s="1515" customFormat="1" ht="16.5" x14ac:dyDescent="0.25">
      <c r="A95" s="1511"/>
      <c r="B95" s="1512"/>
      <c r="C95" s="2014">
        <f>$A$1</f>
        <v>0</v>
      </c>
      <c r="D95" s="2014"/>
      <c r="E95" s="2014"/>
      <c r="F95" s="2014"/>
      <c r="G95" s="2014"/>
      <c r="H95" s="2014"/>
      <c r="I95" s="2014"/>
      <c r="J95" s="2014"/>
      <c r="K95" s="1514"/>
      <c r="L95" s="1513"/>
      <c r="M95" s="1513"/>
      <c r="N95" s="1513"/>
      <c r="O95" s="1514"/>
      <c r="P95" s="1513"/>
      <c r="Q95" s="1513"/>
      <c r="R95" s="1510"/>
      <c r="S95" s="1510"/>
      <c r="T95" s="1510"/>
      <c r="U95" s="1510"/>
      <c r="V95" s="1510"/>
      <c r="W95" s="1510"/>
      <c r="X95" s="1510"/>
      <c r="Y95" s="1510"/>
      <c r="Z95" s="1510"/>
      <c r="AA95" s="2014"/>
      <c r="AB95" s="2014"/>
      <c r="AC95" s="2014"/>
      <c r="AD95" s="2014"/>
      <c r="AE95" s="2014"/>
      <c r="AF95" s="2014"/>
      <c r="AG95" s="2014"/>
      <c r="AH95" s="2014"/>
      <c r="AI95" s="1513"/>
      <c r="AJ95" s="1513"/>
      <c r="AK95" s="1513"/>
      <c r="AL95" s="1514"/>
      <c r="AM95" s="1513"/>
      <c r="AN95" s="1513"/>
      <c r="AO95" s="1510"/>
      <c r="AP95" s="1510"/>
      <c r="AQ95" s="1510"/>
      <c r="AR95" s="1510"/>
      <c r="AS95" s="1510"/>
      <c r="AT95" s="1510"/>
      <c r="AU95" s="1510"/>
      <c r="AV95" s="1510"/>
      <c r="AW95" s="1510"/>
      <c r="AX95" s="1510"/>
      <c r="AY95" s="1510"/>
      <c r="AZ95" s="2014">
        <f>$A$1</f>
        <v>0</v>
      </c>
      <c r="BA95" s="2014"/>
      <c r="BB95" s="2014"/>
      <c r="BC95" s="2014"/>
      <c r="BD95" s="2014"/>
      <c r="BE95" s="2014"/>
      <c r="BF95" s="2014"/>
      <c r="BG95" s="2014"/>
      <c r="BH95" s="1513"/>
      <c r="BI95" s="1513"/>
      <c r="BJ95" s="1513"/>
      <c r="BK95" s="1514"/>
      <c r="BL95" s="1513"/>
      <c r="BM95" s="1513"/>
      <c r="BN95" s="1510"/>
      <c r="BO95" s="1510"/>
      <c r="BP95" s="1510"/>
      <c r="BQ95" s="1510"/>
      <c r="BR95" s="1510"/>
      <c r="BS95" s="1510"/>
      <c r="BT95" s="1510"/>
      <c r="BU95" s="1510"/>
      <c r="BV95" s="1510"/>
      <c r="BW95" s="2014"/>
      <c r="BX95" s="2014"/>
      <c r="BY95" s="2014"/>
      <c r="BZ95" s="2014"/>
      <c r="CA95" s="2014"/>
      <c r="CB95" s="2014"/>
      <c r="CC95" s="2014"/>
      <c r="CD95" s="2014"/>
      <c r="CE95" s="1513"/>
      <c r="CF95" s="1513"/>
      <c r="CG95" s="1513"/>
      <c r="CH95" s="1514"/>
      <c r="CI95" s="1513"/>
      <c r="CJ95" s="1513"/>
      <c r="CK95" s="1510"/>
      <c r="CL95" s="1510"/>
      <c r="CM95" s="1510"/>
      <c r="CN95" s="1510"/>
      <c r="CO95" s="1510"/>
      <c r="CP95" s="1510"/>
      <c r="CQ95" s="1510"/>
      <c r="CR95" s="1510"/>
      <c r="CS95" s="1510"/>
      <c r="CT95" s="1510"/>
      <c r="CU95" s="1510"/>
      <c r="CV95" s="1510"/>
      <c r="CW95" s="1510"/>
      <c r="CX95" s="1513"/>
    </row>
    <row r="97" spans="2:95" ht="16.5" x14ac:dyDescent="0.25">
      <c r="B97" t="s">
        <v>269</v>
      </c>
    </row>
    <row r="98" spans="2:95" x14ac:dyDescent="0.25">
      <c r="B98" s="241"/>
      <c r="C98" s="242"/>
      <c r="D98" s="1972" t="s">
        <v>22</v>
      </c>
      <c r="E98" s="1972"/>
      <c r="F98" s="1972"/>
      <c r="G98" s="1972"/>
      <c r="H98" s="1972"/>
      <c r="I98" s="1972"/>
      <c r="J98" s="1973"/>
      <c r="K98" s="1972"/>
      <c r="L98" s="1972"/>
      <c r="M98" s="1972"/>
      <c r="N98" s="1972"/>
      <c r="O98" s="1972"/>
      <c r="P98" s="1972"/>
      <c r="Q98" s="1973"/>
      <c r="R98" s="1972"/>
      <c r="S98" s="1972"/>
      <c r="T98" s="1972"/>
      <c r="U98" s="1972"/>
      <c r="V98" s="1972"/>
      <c r="W98" s="1972"/>
      <c r="X98" s="1973"/>
      <c r="AA98" s="1972"/>
      <c r="AB98" s="1972"/>
      <c r="AC98" s="1972"/>
      <c r="AD98" s="1972"/>
      <c r="AE98" s="1972"/>
      <c r="AF98" s="1972"/>
      <c r="AG98" s="1973"/>
      <c r="AH98" s="1972"/>
      <c r="AI98" s="1972"/>
      <c r="AJ98" s="1972"/>
      <c r="AK98" s="1972"/>
      <c r="AL98" s="1972"/>
      <c r="AM98" s="1972"/>
      <c r="AN98" s="1973"/>
      <c r="AO98" s="1972"/>
      <c r="AP98" s="1972"/>
      <c r="AQ98" s="1972"/>
      <c r="AR98" s="1972"/>
      <c r="AS98" s="1972"/>
      <c r="AT98" s="1972"/>
      <c r="AU98" s="1973"/>
      <c r="AZ98" s="1972"/>
      <c r="BA98" s="1972"/>
      <c r="BB98" s="1972"/>
      <c r="BC98" s="1972"/>
      <c r="BD98" s="1972"/>
      <c r="BE98" s="1972"/>
      <c r="BF98" s="1973"/>
      <c r="BG98" s="1972"/>
      <c r="BH98" s="1972"/>
      <c r="BI98" s="1972"/>
      <c r="BJ98" s="1972"/>
      <c r="BK98" s="1972"/>
      <c r="BL98" s="1972"/>
      <c r="BM98" s="1973"/>
      <c r="BN98" s="1972"/>
      <c r="BO98" s="1972"/>
      <c r="BP98" s="1972"/>
      <c r="BQ98" s="1972"/>
      <c r="BR98" s="1972"/>
      <c r="BS98" s="1972"/>
      <c r="BT98" s="1973"/>
      <c r="BW98" s="1972"/>
      <c r="BX98" s="1972"/>
      <c r="BY98" s="1972"/>
      <c r="BZ98" s="1972"/>
      <c r="CA98" s="1972"/>
      <c r="CB98" s="1972"/>
      <c r="CC98" s="1973"/>
      <c r="CD98" s="1972"/>
      <c r="CE98" s="1972"/>
      <c r="CF98" s="1972"/>
      <c r="CG98" s="1972"/>
      <c r="CH98" s="1972"/>
      <c r="CI98" s="1972"/>
      <c r="CJ98" s="1973"/>
      <c r="CK98" s="1972"/>
      <c r="CL98" s="1972"/>
      <c r="CM98" s="1972"/>
      <c r="CN98" s="1972"/>
      <c r="CO98" s="1972"/>
      <c r="CP98" s="1972"/>
      <c r="CQ98" s="1973"/>
    </row>
    <row r="99" spans="2:95" ht="16.5" x14ac:dyDescent="0.25">
      <c r="B99" s="1964" t="s">
        <v>44</v>
      </c>
      <c r="C99" s="247"/>
      <c r="D99" s="272" t="s">
        <v>45</v>
      </c>
      <c r="E99" s="273" t="s">
        <v>29</v>
      </c>
      <c r="F99" s="274" t="s">
        <v>28</v>
      </c>
      <c r="G99" s="764" t="s">
        <v>30</v>
      </c>
      <c r="K99" s="272" t="s">
        <v>45</v>
      </c>
      <c r="L99" s="273" t="s">
        <v>29</v>
      </c>
      <c r="M99" s="274" t="s">
        <v>28</v>
      </c>
      <c r="N99" s="764" t="s">
        <v>30</v>
      </c>
      <c r="R99" s="272" t="s">
        <v>45</v>
      </c>
      <c r="S99" s="273" t="s">
        <v>29</v>
      </c>
      <c r="T99" s="274" t="s">
        <v>28</v>
      </c>
      <c r="U99" s="764" t="s">
        <v>30</v>
      </c>
      <c r="AA99" s="272" t="s">
        <v>45</v>
      </c>
      <c r="AB99" s="273" t="s">
        <v>29</v>
      </c>
      <c r="AC99" s="274" t="s">
        <v>28</v>
      </c>
      <c r="AD99" s="764" t="s">
        <v>30</v>
      </c>
      <c r="AH99" s="272" t="s">
        <v>45</v>
      </c>
      <c r="AI99" s="273" t="s">
        <v>29</v>
      </c>
      <c r="AJ99" s="274" t="s">
        <v>28</v>
      </c>
      <c r="AK99" s="764" t="s">
        <v>30</v>
      </c>
      <c r="AO99" s="272" t="s">
        <v>45</v>
      </c>
      <c r="AP99" s="273" t="s">
        <v>29</v>
      </c>
      <c r="AQ99" s="274" t="s">
        <v>28</v>
      </c>
      <c r="AR99" s="764" t="s">
        <v>30</v>
      </c>
      <c r="AZ99" s="272" t="s">
        <v>45</v>
      </c>
      <c r="BA99" s="273" t="s">
        <v>29</v>
      </c>
      <c r="BB99" s="274" t="s">
        <v>28</v>
      </c>
      <c r="BC99" s="764" t="s">
        <v>30</v>
      </c>
      <c r="BG99" s="272" t="s">
        <v>45</v>
      </c>
      <c r="BH99" s="273" t="s">
        <v>29</v>
      </c>
      <c r="BI99" s="274" t="s">
        <v>28</v>
      </c>
      <c r="BJ99" s="764" t="s">
        <v>30</v>
      </c>
      <c r="BN99" s="272" t="s">
        <v>45</v>
      </c>
      <c r="BO99" s="273" t="s">
        <v>29</v>
      </c>
      <c r="BP99" s="274" t="s">
        <v>28</v>
      </c>
      <c r="BQ99" s="764" t="s">
        <v>30</v>
      </c>
      <c r="BW99" s="272" t="s">
        <v>45</v>
      </c>
      <c r="BX99" s="273" t="s">
        <v>29</v>
      </c>
      <c r="BY99" s="274" t="s">
        <v>28</v>
      </c>
      <c r="BZ99" s="764" t="s">
        <v>30</v>
      </c>
      <c r="CD99" s="272" t="s">
        <v>45</v>
      </c>
      <c r="CE99" s="273" t="s">
        <v>29</v>
      </c>
      <c r="CF99" s="274" t="s">
        <v>28</v>
      </c>
      <c r="CG99" s="764" t="s">
        <v>30</v>
      </c>
      <c r="CK99" s="272" t="s">
        <v>45</v>
      </c>
      <c r="CL99" s="273" t="s">
        <v>29</v>
      </c>
      <c r="CM99" s="274" t="s">
        <v>28</v>
      </c>
      <c r="CN99" s="764" t="s">
        <v>30</v>
      </c>
    </row>
    <row r="100" spans="2:95" ht="16.5" x14ac:dyDescent="0.25">
      <c r="B100" s="1965"/>
      <c r="C100" s="276" t="s">
        <v>32</v>
      </c>
      <c r="D100" s="277"/>
      <c r="E100" s="278"/>
      <c r="F100" s="279" t="e">
        <f ca="1">SUMIF(E6:E15,"&lt;&gt;カウント外",G6:G15)</f>
        <v>#REF!</v>
      </c>
      <c r="G100" s="280" t="e">
        <f ca="1">SUMIF(E6:E15,"&lt;&gt;カウント外",I6:I15)</f>
        <v>#REF!</v>
      </c>
      <c r="K100" s="277"/>
      <c r="L100" s="278"/>
      <c r="M100" s="279" t="e">
        <f ca="1">SUMIF(L6:L15,"&lt;&gt;カウント外",N6:N15)</f>
        <v>#REF!</v>
      </c>
      <c r="N100" s="280" t="e">
        <f ca="1">SUMIF(L6:L15,"&lt;&gt;カウント外",P6:P15)</f>
        <v>#REF!</v>
      </c>
      <c r="R100" s="277"/>
      <c r="S100" s="278"/>
      <c r="T100" s="279" t="e">
        <f ca="1">SUMIF(S6:S15,"&lt;&gt;カウント外",U6:U15)</f>
        <v>#REF!</v>
      </c>
      <c r="U100" s="280" t="e">
        <f ca="1">SUMIF(S6:S15,"&lt;&gt;カウント外",W6:W15)</f>
        <v>#REF!</v>
      </c>
      <c r="AA100" s="277"/>
      <c r="AB100" s="763"/>
      <c r="AC100" s="279" t="e">
        <f ca="1">SUMIF(AB6:AB15,"&lt;&gt;カウント外",AD6:AD15)</f>
        <v>#REF!</v>
      </c>
      <c r="AD100" s="280" t="e">
        <f ca="1">SUMIF(AB6:AB15,"&lt;&gt;カウント外",AF6:AF15)</f>
        <v>#REF!</v>
      </c>
      <c r="AH100" s="277"/>
      <c r="AI100" s="278"/>
      <c r="AJ100" s="279" t="e">
        <f ca="1">SUMIF(AI6:AI15,"&lt;&gt;カウント外",AK6:AK15)</f>
        <v>#REF!</v>
      </c>
      <c r="AK100" s="280" t="e">
        <f ca="1">SUMIF(AI6:AI15,"&lt;&gt;カウント外",AM6:AM15)</f>
        <v>#REF!</v>
      </c>
      <c r="AO100" s="277"/>
      <c r="AP100" s="278"/>
      <c r="AQ100" s="279" t="e">
        <f ca="1">SUMIF(AP6:AP15,"&lt;&gt;カウント外",AR6:AR15)</f>
        <v>#REF!</v>
      </c>
      <c r="AR100" s="280" t="e">
        <f ca="1">SUMIF(AP6:AP15,"&lt;&gt;カウント外",AT6:AT15)</f>
        <v>#REF!</v>
      </c>
      <c r="AZ100" s="277"/>
      <c r="BA100" s="278"/>
      <c r="BB100" s="279" t="e">
        <f ca="1">SUMIF(BA6:BA15,"&lt;&gt;カウント外",BC6:BC15)</f>
        <v>#REF!</v>
      </c>
      <c r="BC100" s="280" t="e">
        <f ca="1">SUMIF(BA6:BA15,"&lt;&gt;カウント外",BE6:BE15)</f>
        <v>#REF!</v>
      </c>
      <c r="BG100" s="277"/>
      <c r="BH100" s="278"/>
      <c r="BI100" s="279" t="e">
        <f ca="1">SUMIF(BH6:BH15,"&lt;&gt;カウント外",BJ6:BJ15)</f>
        <v>#REF!</v>
      </c>
      <c r="BJ100" s="280" t="e">
        <f ca="1">SUMIF(BH6:BH15,"&lt;&gt;カウント外",BL6:BL15)</f>
        <v>#REF!</v>
      </c>
      <c r="BN100" s="277"/>
      <c r="BO100" s="278"/>
      <c r="BP100" s="279" t="e">
        <f ca="1">SUMIF(BO6:BO15,"&lt;&gt;カウント外",BQ6:BQ15)</f>
        <v>#REF!</v>
      </c>
      <c r="BQ100" s="280" t="e">
        <f ca="1">SUMIF(BO6:BO15,"&lt;&gt;カウント外",BS6:BS15)</f>
        <v>#REF!</v>
      </c>
      <c r="BW100" s="277"/>
      <c r="BX100" s="278"/>
      <c r="BY100" s="279" t="e">
        <f ca="1">SUMIF(BX6:BX15,"&lt;&gt;カウント外",BZ6:BZ15)</f>
        <v>#REF!</v>
      </c>
      <c r="BZ100" s="280" t="e">
        <f ca="1">SUMIF(BX6:BX15,"&lt;&gt;カウント外",CB6:CB15)</f>
        <v>#REF!</v>
      </c>
      <c r="CD100" s="277"/>
      <c r="CE100" s="278"/>
      <c r="CF100" s="279" t="e">
        <f ca="1">SUMIF(CE6:CE15,"&lt;&gt;カウント外",CG6:CG15)</f>
        <v>#REF!</v>
      </c>
      <c r="CG100" s="280" t="e">
        <f ca="1">SUMIF(CE6:CE15,"&lt;&gt;カウント外",CI6:CI15)</f>
        <v>#REF!</v>
      </c>
      <c r="CK100" s="277"/>
      <c r="CL100" s="278"/>
      <c r="CM100" s="279" t="e">
        <f ca="1">SUMIF(CL6:CL15,"&lt;&gt;カウント外",CN6:CN15)</f>
        <v>#REF!</v>
      </c>
      <c r="CN100" s="280" t="e">
        <f ca="1">SUMIF(CL6:CL15,"&lt;&gt;カウント外",CP6:CP15)</f>
        <v>#REF!</v>
      </c>
    </row>
    <row r="101" spans="2:95" ht="16.5" x14ac:dyDescent="0.25">
      <c r="B101" s="1966"/>
      <c r="C101" s="281" t="s">
        <v>43</v>
      </c>
      <c r="D101" s="282"/>
      <c r="E101" s="278"/>
      <c r="F101" s="279" t="e">
        <f ca="1">SUMIF(E16:E25,"&lt;&gt;カウント外",G16:G25)</f>
        <v>#REF!</v>
      </c>
      <c r="G101" s="280" t="e">
        <f ca="1">SUMIF(E16:E25,"&lt;&gt;カウント外",I16:I25)</f>
        <v>#REF!</v>
      </c>
      <c r="K101" s="282"/>
      <c r="L101" s="278"/>
      <c r="M101" s="279" t="e">
        <f ca="1">SUMIF(L16:L25,"&lt;&gt;カウント外",N16:N25)</f>
        <v>#REF!</v>
      </c>
      <c r="N101" s="280" t="e">
        <f ca="1">SUMIF(L16:L25,"&lt;&gt;カウント外",P16:P25)</f>
        <v>#REF!</v>
      </c>
      <c r="R101" s="282"/>
      <c r="S101" s="278"/>
      <c r="T101" s="279" t="e">
        <f ca="1">SUMIF(S16:S25,"&lt;&gt;カウント外",U16:U25)</f>
        <v>#REF!</v>
      </c>
      <c r="U101" s="280" t="e">
        <f ca="1">SUMIF(S16:S25,"&lt;&gt;カウント外",W16:W25)</f>
        <v>#REF!</v>
      </c>
      <c r="AA101" s="282"/>
      <c r="AB101" s="763"/>
      <c r="AC101" s="279" t="e">
        <f ca="1">SUMIF(AB16:AB25,"&lt;&gt;カウント外",AD16:AD25)</f>
        <v>#REF!</v>
      </c>
      <c r="AD101" s="280" t="e">
        <f ca="1">SUMIF(AB16:AB25,"&lt;&gt;カウント外",AF16:AF25)</f>
        <v>#REF!</v>
      </c>
      <c r="AH101" s="282"/>
      <c r="AI101" s="278"/>
      <c r="AJ101" s="279" t="e">
        <f ca="1">SUMIF(AI16:AI25,"&lt;&gt;カウント外",AK16:AK25)</f>
        <v>#REF!</v>
      </c>
      <c r="AK101" s="280" t="e">
        <f ca="1">SUMIF(AI16:AI25,"&lt;&gt;カウント外",AM16:AM25)</f>
        <v>#REF!</v>
      </c>
      <c r="AO101" s="282"/>
      <c r="AP101" s="278"/>
      <c r="AQ101" s="279" t="e">
        <f ca="1">SUMIF(AP16:AP25,"&lt;&gt;カウント外",AR16:AR25)</f>
        <v>#REF!</v>
      </c>
      <c r="AR101" s="280" t="e">
        <f ca="1">SUMIF(AP16:AP25,"&lt;&gt;カウント外",AT16:AT25)</f>
        <v>#REF!</v>
      </c>
      <c r="AZ101" s="282"/>
      <c r="BA101" s="278"/>
      <c r="BB101" s="279" t="e">
        <f ca="1">SUMIF(BA16:BA25,"&lt;&gt;カウント外",BC16:BC25)</f>
        <v>#REF!</v>
      </c>
      <c r="BC101" s="280" t="e">
        <f ca="1">SUMIF(BA16:BA25,"&lt;&gt;カウント外",BE16:BE25)</f>
        <v>#REF!</v>
      </c>
      <c r="BG101" s="282"/>
      <c r="BH101" s="278"/>
      <c r="BI101" s="279" t="e">
        <f ca="1">SUMIF(BH16:BH25,"&lt;&gt;カウント外",BJ16:BJ25)</f>
        <v>#REF!</v>
      </c>
      <c r="BJ101" s="280" t="e">
        <f ca="1">SUMIF(BH16:BH25,"&lt;&gt;カウント外",BL16:BL25)</f>
        <v>#REF!</v>
      </c>
      <c r="BN101" s="282"/>
      <c r="BO101" s="278"/>
      <c r="BP101" s="279" t="e">
        <f ca="1">SUMIF(BO16:BO25,"&lt;&gt;カウント外",BQ16:BQ25)</f>
        <v>#REF!</v>
      </c>
      <c r="BQ101" s="280" t="e">
        <f ca="1">SUMIF(BO16:BO25,"&lt;&gt;カウント外",BS16:BS25)</f>
        <v>#REF!</v>
      </c>
      <c r="BW101" s="282"/>
      <c r="BX101" s="278"/>
      <c r="BY101" s="279" t="e">
        <f ca="1">SUMIF(BX16:BX25,"&lt;&gt;カウント外",BZ16:BZ25)</f>
        <v>#REF!</v>
      </c>
      <c r="BZ101" s="280" t="e">
        <f ca="1">SUMIF(BX16:BX25,"&lt;&gt;カウント外",CB16:CB25)</f>
        <v>#REF!</v>
      </c>
      <c r="CD101" s="282"/>
      <c r="CE101" s="278"/>
      <c r="CF101" s="279" t="e">
        <f ca="1">SUMIF(CE16:CE25,"&lt;&gt;カウント外",CG16:CG25)</f>
        <v>#REF!</v>
      </c>
      <c r="CG101" s="280" t="e">
        <f ca="1">SUMIF(CE16:CE25,"&lt;&gt;カウント外",CI16:CI25)</f>
        <v>#REF!</v>
      </c>
      <c r="CK101" s="282"/>
      <c r="CL101" s="278"/>
      <c r="CM101" s="279" t="e">
        <f ca="1">SUMIF(CL16:CL25,"&lt;&gt;カウント外",CN16:CN25)</f>
        <v>#REF!</v>
      </c>
      <c r="CN101" s="280" t="e">
        <f ca="1">SUMIF(CL16:CL25,"&lt;&gt;カウント外",CP16:CP25)</f>
        <v>#REF!</v>
      </c>
    </row>
    <row r="102" spans="2:95" ht="16.5" x14ac:dyDescent="0.25">
      <c r="B102" s="1967"/>
      <c r="C102" s="285" t="s">
        <v>48</v>
      </c>
      <c r="D102" s="286"/>
      <c r="E102" s="287"/>
      <c r="F102" s="288" t="e">
        <f ca="1">F101-F100</f>
        <v>#REF!</v>
      </c>
      <c r="G102" s="289" t="e">
        <f ca="1">G101-G100</f>
        <v>#REF!</v>
      </c>
      <c r="K102" s="286"/>
      <c r="L102" s="287"/>
      <c r="M102" s="288" t="e">
        <f ca="1">M101-M100</f>
        <v>#REF!</v>
      </c>
      <c r="N102" s="289" t="e">
        <f ca="1">N101-N100</f>
        <v>#REF!</v>
      </c>
      <c r="R102" s="286"/>
      <c r="S102" s="287"/>
      <c r="T102" s="288" t="e">
        <f ca="1">T101-T100</f>
        <v>#REF!</v>
      </c>
      <c r="U102" s="289" t="e">
        <f ca="1">U101-U100</f>
        <v>#REF!</v>
      </c>
      <c r="AA102" s="286"/>
      <c r="AB102" s="765"/>
      <c r="AC102" s="288" t="e">
        <f ca="1">AC101-AC100</f>
        <v>#REF!</v>
      </c>
      <c r="AD102" s="289" t="e">
        <f ca="1">AD101-AD100</f>
        <v>#REF!</v>
      </c>
      <c r="AH102" s="286"/>
      <c r="AI102" s="287"/>
      <c r="AJ102" s="288" t="e">
        <f ca="1">AJ101-AJ100</f>
        <v>#REF!</v>
      </c>
      <c r="AK102" s="289" t="e">
        <f ca="1">AK101-AK100</f>
        <v>#REF!</v>
      </c>
      <c r="AO102" s="286"/>
      <c r="AP102" s="287"/>
      <c r="AQ102" s="288" t="e">
        <f ca="1">AQ101-AQ100</f>
        <v>#REF!</v>
      </c>
      <c r="AR102" s="289" t="e">
        <f ca="1">AR101-AR100</f>
        <v>#REF!</v>
      </c>
      <c r="AZ102" s="286"/>
      <c r="BA102" s="287"/>
      <c r="BB102" s="288" t="e">
        <f ca="1">BB101-BB100</f>
        <v>#REF!</v>
      </c>
      <c r="BC102" s="289" t="e">
        <f ca="1">BC101-BC100</f>
        <v>#REF!</v>
      </c>
      <c r="BG102" s="286"/>
      <c r="BH102" s="287"/>
      <c r="BI102" s="288" t="e">
        <f ca="1">BI101-BI100</f>
        <v>#REF!</v>
      </c>
      <c r="BJ102" s="289" t="e">
        <f ca="1">BJ101-BJ100</f>
        <v>#REF!</v>
      </c>
      <c r="BN102" s="286"/>
      <c r="BO102" s="287"/>
      <c r="BP102" s="288" t="e">
        <f ca="1">BP101-BP100</f>
        <v>#REF!</v>
      </c>
      <c r="BQ102" s="289" t="e">
        <f ca="1">BQ101-BQ100</f>
        <v>#REF!</v>
      </c>
      <c r="BW102" s="286"/>
      <c r="BX102" s="287"/>
      <c r="BY102" s="288" t="e">
        <f ca="1">BY101-BY100</f>
        <v>#REF!</v>
      </c>
      <c r="BZ102" s="289" t="e">
        <f ca="1">BZ101-BZ100</f>
        <v>#REF!</v>
      </c>
      <c r="CD102" s="286"/>
      <c r="CE102" s="287"/>
      <c r="CF102" s="288" t="e">
        <f ca="1">CF101-CF100</f>
        <v>#REF!</v>
      </c>
      <c r="CG102" s="289" t="e">
        <f ca="1">CG101-CG100</f>
        <v>#REF!</v>
      </c>
      <c r="CK102" s="286"/>
      <c r="CL102" s="287"/>
      <c r="CM102" s="288" t="e">
        <f ca="1">CM101-CM100</f>
        <v>#REF!</v>
      </c>
      <c r="CN102" s="289" t="e">
        <f ca="1">CN101-CN100</f>
        <v>#REF!</v>
      </c>
    </row>
    <row r="103" spans="2:95" ht="16.5" x14ac:dyDescent="0.25">
      <c r="B103" s="1964" t="s">
        <v>49</v>
      </c>
      <c r="C103" s="276" t="s">
        <v>32</v>
      </c>
      <c r="D103" s="290"/>
      <c r="E103" s="278"/>
      <c r="F103" s="291" t="e">
        <f ca="1">F100</f>
        <v>#REF!</v>
      </c>
      <c r="G103" s="292" t="e">
        <f ca="1">G100</f>
        <v>#REF!</v>
      </c>
      <c r="K103" s="290"/>
      <c r="L103" s="278"/>
      <c r="M103" s="291" t="e">
        <f ca="1">M100+F103</f>
        <v>#REF!</v>
      </c>
      <c r="N103" s="292" t="e">
        <f ca="1">N100+G103</f>
        <v>#REF!</v>
      </c>
      <c r="R103" s="290"/>
      <c r="S103" s="278"/>
      <c r="T103" s="291" t="e">
        <f ca="1">T100+M103</f>
        <v>#REF!</v>
      </c>
      <c r="U103" s="292" t="e">
        <f ca="1">U100+N103</f>
        <v>#REF!</v>
      </c>
      <c r="AA103" s="290"/>
      <c r="AB103" s="763"/>
      <c r="AC103" s="291" t="e">
        <f ca="1">AC100+T103</f>
        <v>#REF!</v>
      </c>
      <c r="AD103" s="292" t="e">
        <f ca="1">AD100+U103</f>
        <v>#REF!</v>
      </c>
      <c r="AH103" s="290"/>
      <c r="AI103" s="278"/>
      <c r="AJ103" s="291" t="e">
        <f ca="1">AJ100+AC103</f>
        <v>#REF!</v>
      </c>
      <c r="AK103" s="292" t="e">
        <f ca="1">AK100+AD103</f>
        <v>#REF!</v>
      </c>
      <c r="AO103" s="290"/>
      <c r="AP103" s="278"/>
      <c r="AQ103" s="291" t="e">
        <f ca="1">AQ100+AJ103</f>
        <v>#REF!</v>
      </c>
      <c r="AR103" s="292" t="e">
        <f ca="1">AR100+AK103</f>
        <v>#REF!</v>
      </c>
      <c r="AZ103" s="290"/>
      <c r="BA103" s="278"/>
      <c r="BB103" s="291" t="e">
        <f ca="1">BB100+AQ103</f>
        <v>#REF!</v>
      </c>
      <c r="BC103" s="292" t="e">
        <f ca="1">BC100+AR103</f>
        <v>#REF!</v>
      </c>
      <c r="BG103" s="290"/>
      <c r="BH103" s="278"/>
      <c r="BI103" s="291" t="e">
        <f ca="1">BI100+BB103</f>
        <v>#REF!</v>
      </c>
      <c r="BJ103" s="292" t="e">
        <f ca="1">BJ100+BC103</f>
        <v>#REF!</v>
      </c>
      <c r="BN103" s="290"/>
      <c r="BO103" s="278"/>
      <c r="BP103" s="291" t="e">
        <f ca="1">BP100+BI103</f>
        <v>#REF!</v>
      </c>
      <c r="BQ103" s="292" t="e">
        <f ca="1">BQ100+BJ103</f>
        <v>#REF!</v>
      </c>
      <c r="BW103" s="290"/>
      <c r="BX103" s="278"/>
      <c r="BY103" s="291" t="e">
        <f ca="1">BY100+BP103</f>
        <v>#REF!</v>
      </c>
      <c r="BZ103" s="292" t="e">
        <f ca="1">BZ100+BQ103</f>
        <v>#REF!</v>
      </c>
      <c r="CD103" s="290"/>
      <c r="CE103" s="278"/>
      <c r="CF103" s="291" t="e">
        <f ca="1">CF100+BY103</f>
        <v>#REF!</v>
      </c>
      <c r="CG103" s="292" t="e">
        <f ca="1">CG100+BZ103</f>
        <v>#REF!</v>
      </c>
      <c r="CK103" s="290"/>
      <c r="CL103" s="278"/>
      <c r="CM103" s="291" t="e">
        <f ca="1">CM100+CF103</f>
        <v>#REF!</v>
      </c>
      <c r="CN103" s="292" t="e">
        <f ca="1">CN100+CG103</f>
        <v>#REF!</v>
      </c>
    </row>
    <row r="104" spans="2:95" ht="16.5" x14ac:dyDescent="0.25">
      <c r="B104" s="1966"/>
      <c r="C104" s="281" t="s">
        <v>43</v>
      </c>
      <c r="D104" s="282"/>
      <c r="E104" s="278"/>
      <c r="F104" s="283" t="e">
        <f ca="1">F101</f>
        <v>#REF!</v>
      </c>
      <c r="G104" s="284" t="e">
        <f ca="1">G101</f>
        <v>#REF!</v>
      </c>
      <c r="K104" s="282"/>
      <c r="L104" s="278"/>
      <c r="M104" s="283" t="e">
        <f ca="1">M101+F104</f>
        <v>#REF!</v>
      </c>
      <c r="N104" s="284" t="e">
        <f ca="1">N101+G104</f>
        <v>#REF!</v>
      </c>
      <c r="R104" s="282"/>
      <c r="S104" s="278"/>
      <c r="T104" s="283" t="e">
        <f ca="1">T101+M104</f>
        <v>#REF!</v>
      </c>
      <c r="U104" s="284" t="e">
        <f ca="1">U101+N104</f>
        <v>#REF!</v>
      </c>
      <c r="AA104" s="282"/>
      <c r="AB104" s="763"/>
      <c r="AC104" s="283" t="e">
        <f ca="1">AC101+T104</f>
        <v>#REF!</v>
      </c>
      <c r="AD104" s="284" t="e">
        <f ca="1">AD101+U104</f>
        <v>#REF!</v>
      </c>
      <c r="AH104" s="282"/>
      <c r="AI104" s="278"/>
      <c r="AJ104" s="283" t="e">
        <f ca="1">AJ101+AC104</f>
        <v>#REF!</v>
      </c>
      <c r="AK104" s="284" t="e">
        <f ca="1">AK101+AD104</f>
        <v>#REF!</v>
      </c>
      <c r="AO104" s="282"/>
      <c r="AP104" s="278"/>
      <c r="AQ104" s="283" t="e">
        <f ca="1">AQ101+AJ104</f>
        <v>#REF!</v>
      </c>
      <c r="AR104" s="284" t="e">
        <f ca="1">AR101+AK104</f>
        <v>#REF!</v>
      </c>
      <c r="AZ104" s="282"/>
      <c r="BA104" s="278"/>
      <c r="BB104" s="283" t="e">
        <f ca="1">BB101+AQ104</f>
        <v>#REF!</v>
      </c>
      <c r="BC104" s="284" t="e">
        <f ca="1">BC101+AR104</f>
        <v>#REF!</v>
      </c>
      <c r="BG104" s="282"/>
      <c r="BH104" s="278"/>
      <c r="BI104" s="283" t="e">
        <f ca="1">BI101+BB104</f>
        <v>#REF!</v>
      </c>
      <c r="BJ104" s="284" t="e">
        <f ca="1">BJ101+BC104</f>
        <v>#REF!</v>
      </c>
      <c r="BN104" s="282"/>
      <c r="BO104" s="278"/>
      <c r="BP104" s="283" t="e">
        <f ca="1">BP101+BI104</f>
        <v>#REF!</v>
      </c>
      <c r="BQ104" s="284" t="e">
        <f ca="1">BQ101+BJ104</f>
        <v>#REF!</v>
      </c>
      <c r="BW104" s="282"/>
      <c r="BX104" s="278"/>
      <c r="BY104" s="283" t="e">
        <f ca="1">BY101+BP104</f>
        <v>#REF!</v>
      </c>
      <c r="BZ104" s="284" t="e">
        <f ca="1">BZ101+BQ104</f>
        <v>#REF!</v>
      </c>
      <c r="CD104" s="282"/>
      <c r="CE104" s="278"/>
      <c r="CF104" s="283" t="e">
        <f ca="1">CF101+BY104</f>
        <v>#REF!</v>
      </c>
      <c r="CG104" s="284" t="e">
        <f ca="1">CG101+BZ104</f>
        <v>#REF!</v>
      </c>
      <c r="CK104" s="282"/>
      <c r="CL104" s="278"/>
      <c r="CM104" s="283" t="e">
        <f ca="1">CM101+CF104</f>
        <v>#REF!</v>
      </c>
      <c r="CN104" s="284" t="e">
        <f ca="1">CN101+CG104</f>
        <v>#REF!</v>
      </c>
    </row>
    <row r="105" spans="2:95" ht="16.5" x14ac:dyDescent="0.25">
      <c r="B105" s="1967"/>
      <c r="C105" s="285" t="s">
        <v>48</v>
      </c>
      <c r="D105" s="286"/>
      <c r="E105" s="287"/>
      <c r="F105" s="288" t="e">
        <f ca="1">F104-F103</f>
        <v>#REF!</v>
      </c>
      <c r="G105" s="289" t="e">
        <f ca="1">G104-G103</f>
        <v>#REF!</v>
      </c>
      <c r="K105" s="286"/>
      <c r="L105" s="287"/>
      <c r="M105" s="288" t="e">
        <f ca="1">M104-M103</f>
        <v>#REF!</v>
      </c>
      <c r="N105" s="289" t="e">
        <f ca="1">N104-N103</f>
        <v>#REF!</v>
      </c>
      <c r="R105" s="286"/>
      <c r="S105" s="287"/>
      <c r="T105" s="288" t="e">
        <f ca="1">T104-T103</f>
        <v>#REF!</v>
      </c>
      <c r="U105" s="289" t="e">
        <f ca="1">U104-U103</f>
        <v>#REF!</v>
      </c>
      <c r="AA105" s="286"/>
      <c r="AB105" s="765"/>
      <c r="AC105" s="288" t="e">
        <f ca="1">AC104-AC103</f>
        <v>#REF!</v>
      </c>
      <c r="AD105" s="289" t="e">
        <f ca="1">AD104-AD103</f>
        <v>#REF!</v>
      </c>
      <c r="AH105" s="286"/>
      <c r="AI105" s="287"/>
      <c r="AJ105" s="288" t="e">
        <f ca="1">AJ104-AJ103</f>
        <v>#REF!</v>
      </c>
      <c r="AK105" s="289" t="e">
        <f ca="1">AK104-AK103</f>
        <v>#REF!</v>
      </c>
      <c r="AO105" s="286"/>
      <c r="AP105" s="287"/>
      <c r="AQ105" s="288" t="e">
        <f ca="1">AQ104-AQ103</f>
        <v>#REF!</v>
      </c>
      <c r="AR105" s="289" t="e">
        <f ca="1">AR104-AR103</f>
        <v>#REF!</v>
      </c>
      <c r="AZ105" s="286"/>
      <c r="BA105" s="287"/>
      <c r="BB105" s="288" t="e">
        <f ca="1">BB104-BB103</f>
        <v>#REF!</v>
      </c>
      <c r="BC105" s="289" t="e">
        <f ca="1">BC104-BC103</f>
        <v>#REF!</v>
      </c>
      <c r="BG105" s="286"/>
      <c r="BH105" s="287"/>
      <c r="BI105" s="288" t="e">
        <f ca="1">BI104-BI103</f>
        <v>#REF!</v>
      </c>
      <c r="BJ105" s="289" t="e">
        <f ca="1">BJ104-BJ103</f>
        <v>#REF!</v>
      </c>
      <c r="BN105" s="286"/>
      <c r="BO105" s="287"/>
      <c r="BP105" s="288" t="e">
        <f ca="1">BP104-BP103</f>
        <v>#REF!</v>
      </c>
      <c r="BQ105" s="289" t="e">
        <f ca="1">BQ104-BQ103</f>
        <v>#REF!</v>
      </c>
      <c r="BW105" s="286"/>
      <c r="BX105" s="287"/>
      <c r="BY105" s="288" t="e">
        <f ca="1">BY104-BY103</f>
        <v>#REF!</v>
      </c>
      <c r="BZ105" s="289" t="e">
        <f ca="1">BZ104-BZ103</f>
        <v>#REF!</v>
      </c>
      <c r="CD105" s="286"/>
      <c r="CE105" s="287"/>
      <c r="CF105" s="288" t="e">
        <f ca="1">CF104-CF103</f>
        <v>#REF!</v>
      </c>
      <c r="CG105" s="289" t="e">
        <f ca="1">CG104-CG103</f>
        <v>#REF!</v>
      </c>
      <c r="CK105" s="286"/>
      <c r="CL105" s="287"/>
      <c r="CM105" s="288" t="e">
        <f ca="1">CM104-CM103</f>
        <v>#REF!</v>
      </c>
      <c r="CN105" s="289" t="e">
        <f ca="1">CN104-CN103</f>
        <v>#REF!</v>
      </c>
    </row>
    <row r="106" spans="2:95" x14ac:dyDescent="0.25">
      <c r="B106" s="293"/>
      <c r="C106" s="294"/>
      <c r="D106" s="1970" t="s">
        <v>51</v>
      </c>
      <c r="E106" s="1970"/>
      <c r="F106" s="1970"/>
      <c r="G106" s="1970"/>
      <c r="H106" s="1970"/>
      <c r="I106" s="1970"/>
      <c r="J106" s="1971"/>
      <c r="K106" s="1970"/>
      <c r="L106" s="1970"/>
      <c r="M106" s="1970"/>
      <c r="N106" s="1970"/>
      <c r="O106" s="1970"/>
      <c r="P106" s="1970"/>
      <c r="Q106" s="1971"/>
      <c r="R106" s="1970"/>
      <c r="S106" s="1970"/>
      <c r="T106" s="1970"/>
      <c r="U106" s="1970"/>
      <c r="V106" s="1970"/>
      <c r="W106" s="1970"/>
      <c r="X106" s="1971"/>
      <c r="AA106" s="1970"/>
      <c r="AB106" s="1970"/>
      <c r="AC106" s="1970"/>
      <c r="AD106" s="1970"/>
      <c r="AE106" s="1970"/>
      <c r="AF106" s="1970"/>
      <c r="AG106" s="1971"/>
      <c r="AH106" s="1970"/>
      <c r="AI106" s="1970"/>
      <c r="AJ106" s="1970"/>
      <c r="AK106" s="1970"/>
      <c r="AL106" s="1970"/>
      <c r="AM106" s="1970"/>
      <c r="AN106" s="1971"/>
      <c r="AO106" s="1970"/>
      <c r="AP106" s="1970"/>
      <c r="AQ106" s="1970"/>
      <c r="AR106" s="1970"/>
      <c r="AS106" s="1970"/>
      <c r="AT106" s="1970"/>
      <c r="AU106" s="1971"/>
      <c r="AZ106" s="1970"/>
      <c r="BA106" s="1970"/>
      <c r="BB106" s="1970"/>
      <c r="BC106" s="1970"/>
      <c r="BD106" s="1970"/>
      <c r="BE106" s="1970"/>
      <c r="BF106" s="1971"/>
      <c r="BG106" s="1970"/>
      <c r="BH106" s="1970"/>
      <c r="BI106" s="1970"/>
      <c r="BJ106" s="1970"/>
      <c r="BK106" s="1970"/>
      <c r="BL106" s="1970"/>
      <c r="BM106" s="1971"/>
      <c r="BN106" s="1970"/>
      <c r="BO106" s="1970"/>
      <c r="BP106" s="1970"/>
      <c r="BQ106" s="1970"/>
      <c r="BR106" s="1970"/>
      <c r="BS106" s="1970"/>
      <c r="BT106" s="1971"/>
      <c r="BW106" s="1970"/>
      <c r="BX106" s="1970"/>
      <c r="BY106" s="1970"/>
      <c r="BZ106" s="1970"/>
      <c r="CA106" s="1970"/>
      <c r="CB106" s="1970"/>
      <c r="CC106" s="1971"/>
      <c r="CD106" s="1970"/>
      <c r="CE106" s="1970"/>
      <c r="CF106" s="1970"/>
      <c r="CG106" s="1970"/>
      <c r="CH106" s="1970"/>
      <c r="CI106" s="1970"/>
      <c r="CJ106" s="1971"/>
      <c r="CK106" s="1970"/>
      <c r="CL106" s="1970"/>
      <c r="CM106" s="1970"/>
      <c r="CN106" s="1970"/>
      <c r="CO106" s="1970"/>
      <c r="CP106" s="1970"/>
      <c r="CQ106" s="1971"/>
    </row>
    <row r="107" spans="2:95" ht="16.5" x14ac:dyDescent="0.25">
      <c r="B107" s="1964" t="s">
        <v>44</v>
      </c>
      <c r="C107" s="247"/>
      <c r="D107" s="272" t="s">
        <v>45</v>
      </c>
      <c r="E107" s="273" t="s">
        <v>29</v>
      </c>
      <c r="F107" s="274" t="s">
        <v>28</v>
      </c>
      <c r="G107" s="764" t="s">
        <v>30</v>
      </c>
      <c r="K107" s="272" t="s">
        <v>45</v>
      </c>
      <c r="L107" s="273" t="s">
        <v>29</v>
      </c>
      <c r="M107" s="274" t="s">
        <v>28</v>
      </c>
      <c r="N107" s="764" t="s">
        <v>30</v>
      </c>
      <c r="R107" s="272" t="s">
        <v>45</v>
      </c>
      <c r="S107" s="273" t="s">
        <v>29</v>
      </c>
      <c r="T107" s="274" t="s">
        <v>28</v>
      </c>
      <c r="U107" s="764" t="s">
        <v>30</v>
      </c>
      <c r="AA107" s="272" t="s">
        <v>45</v>
      </c>
      <c r="AB107" s="273" t="s">
        <v>29</v>
      </c>
      <c r="AC107" s="274" t="s">
        <v>28</v>
      </c>
      <c r="AD107" s="764" t="s">
        <v>30</v>
      </c>
      <c r="AH107" s="272" t="s">
        <v>45</v>
      </c>
      <c r="AI107" s="273" t="s">
        <v>29</v>
      </c>
      <c r="AJ107" s="274" t="s">
        <v>28</v>
      </c>
      <c r="AK107" s="764" t="s">
        <v>30</v>
      </c>
      <c r="AO107" s="272" t="s">
        <v>45</v>
      </c>
      <c r="AP107" s="273" t="s">
        <v>29</v>
      </c>
      <c r="AQ107" s="274" t="s">
        <v>28</v>
      </c>
      <c r="AR107" s="764" t="s">
        <v>30</v>
      </c>
      <c r="AZ107" s="272" t="s">
        <v>45</v>
      </c>
      <c r="BA107" s="273" t="s">
        <v>29</v>
      </c>
      <c r="BB107" s="274" t="s">
        <v>28</v>
      </c>
      <c r="BC107" s="764" t="s">
        <v>30</v>
      </c>
      <c r="BG107" s="272" t="s">
        <v>45</v>
      </c>
      <c r="BH107" s="273" t="s">
        <v>29</v>
      </c>
      <c r="BI107" s="274" t="s">
        <v>28</v>
      </c>
      <c r="BJ107" s="764" t="s">
        <v>30</v>
      </c>
      <c r="BN107" s="272" t="s">
        <v>45</v>
      </c>
      <c r="BO107" s="273" t="s">
        <v>29</v>
      </c>
      <c r="BP107" s="274" t="s">
        <v>28</v>
      </c>
      <c r="BQ107" s="764" t="s">
        <v>30</v>
      </c>
      <c r="BW107" s="272" t="s">
        <v>45</v>
      </c>
      <c r="BX107" s="273" t="s">
        <v>29</v>
      </c>
      <c r="BY107" s="274" t="s">
        <v>28</v>
      </c>
      <c r="BZ107" s="764" t="s">
        <v>30</v>
      </c>
      <c r="CD107" s="272" t="s">
        <v>45</v>
      </c>
      <c r="CE107" s="273" t="s">
        <v>29</v>
      </c>
      <c r="CF107" s="274" t="s">
        <v>28</v>
      </c>
      <c r="CG107" s="764" t="s">
        <v>30</v>
      </c>
      <c r="CK107" s="272" t="s">
        <v>45</v>
      </c>
      <c r="CL107" s="273" t="s">
        <v>29</v>
      </c>
      <c r="CM107" s="274" t="s">
        <v>28</v>
      </c>
      <c r="CN107" s="764" t="s">
        <v>30</v>
      </c>
    </row>
    <row r="108" spans="2:95" ht="16.5" x14ac:dyDescent="0.25">
      <c r="B108" s="1965"/>
      <c r="C108" s="276" t="s">
        <v>32</v>
      </c>
      <c r="D108" s="277"/>
      <c r="E108" s="278"/>
      <c r="F108" s="279" t="e">
        <f ca="1">SUMIF(E37:E46,"&lt;&gt;カウント外",G37:G46)</f>
        <v>#REF!</v>
      </c>
      <c r="G108" s="280" t="e">
        <f ca="1">SUMIF(E37:E46,"&lt;&gt;カウント外",I37:I46)</f>
        <v>#REF!</v>
      </c>
      <c r="K108" s="277"/>
      <c r="L108" s="278"/>
      <c r="M108" s="279" t="e">
        <f ca="1">SUMIF(L37:L46,"&lt;&gt;カウント外",N37:N46)</f>
        <v>#REF!</v>
      </c>
      <c r="N108" s="280" t="e">
        <f ca="1">SUMIF(L37:L46,"&lt;&gt;カウント外",P37:P46)</f>
        <v>#REF!</v>
      </c>
      <c r="R108" s="277"/>
      <c r="S108" s="278"/>
      <c r="T108" s="279" t="e">
        <f ca="1">SUMIF(S37:S46,"&lt;&gt;カウント外",U37:U46)</f>
        <v>#REF!</v>
      </c>
      <c r="U108" s="280" t="e">
        <f ca="1">SUMIF(S37:S46,"&lt;&gt;カウント外",W37:W46)</f>
        <v>#REF!</v>
      </c>
      <c r="AA108" s="277"/>
      <c r="AB108" s="278"/>
      <c r="AC108" s="279" t="e">
        <f ca="1">SUMIF(AB37:AB46,"&lt;&gt;カウント外",AD37:AD46)</f>
        <v>#REF!</v>
      </c>
      <c r="AD108" s="280" t="e">
        <f ca="1">SUMIF(AB37:AB46,"&lt;&gt;カウント外",AF37:AF46)</f>
        <v>#REF!</v>
      </c>
      <c r="AH108" s="277"/>
      <c r="AI108" s="278"/>
      <c r="AJ108" s="279" t="e">
        <f ca="1">SUMIF(AI37:AI46,"&lt;&gt;カウント外",AK37:AK46)</f>
        <v>#REF!</v>
      </c>
      <c r="AK108" s="280" t="e">
        <f ca="1">SUMIF(AI37:AI46,"&lt;&gt;カウント外",AM37:AM46)</f>
        <v>#REF!</v>
      </c>
      <c r="AO108" s="277"/>
      <c r="AP108" s="278"/>
      <c r="AQ108" s="279" t="e">
        <f ca="1">SUMIF(AP37:AP46,"&lt;&gt;カウント外",AR37:AR46)</f>
        <v>#REF!</v>
      </c>
      <c r="AR108" s="280" t="e">
        <f ca="1">SUMIF(AP37:AP46,"&lt;&gt;カウント外",AT37:AT46)</f>
        <v>#REF!</v>
      </c>
      <c r="AZ108" s="277"/>
      <c r="BA108" s="278"/>
      <c r="BB108" s="279" t="e">
        <f ca="1">SUMIF(BA37:BA46,"&lt;&gt;カウント外",BC37:BC46)</f>
        <v>#REF!</v>
      </c>
      <c r="BC108" s="280" t="e">
        <f ca="1">SUMIF(BA37:BA46,"&lt;&gt;カウント外",BE37:BE46)</f>
        <v>#REF!</v>
      </c>
      <c r="BG108" s="277"/>
      <c r="BH108" s="278"/>
      <c r="BI108" s="279" t="e">
        <f ca="1">SUMIF(BH37:BH46,"&lt;&gt;カウント外",BJ37:BJ46)</f>
        <v>#REF!</v>
      </c>
      <c r="BJ108" s="280" t="e">
        <f ca="1">SUMIF(BH37:BH46,"&lt;&gt;カウント外",BL37:BL46)</f>
        <v>#REF!</v>
      </c>
      <c r="BN108" s="277"/>
      <c r="BO108" s="278"/>
      <c r="BP108" s="279" t="e">
        <f ca="1">SUMIF(BO37:BO46,"&lt;&gt;カウント外",BQ37:BQ46)</f>
        <v>#REF!</v>
      </c>
      <c r="BQ108" s="280" t="e">
        <f ca="1">SUMIF(BO37:BO46,"&lt;&gt;カウント外",BS37:BS46)</f>
        <v>#REF!</v>
      </c>
      <c r="BW108" s="277"/>
      <c r="BX108" s="278"/>
      <c r="BY108" s="279" t="e">
        <f ca="1">SUMIF(BX37:BX46,"&lt;&gt;カウント外",BZ37:BZ46)</f>
        <v>#REF!</v>
      </c>
      <c r="BZ108" s="280" t="e">
        <f ca="1">SUMIF(BX37:BX46,"&lt;&gt;カウント外",CB37:CB46)</f>
        <v>#REF!</v>
      </c>
      <c r="CD108" s="277"/>
      <c r="CE108" s="278"/>
      <c r="CF108" s="279" t="e">
        <f ca="1">SUMIF(CE37:CE46,"&lt;&gt;カウント外",CG37:CG46)</f>
        <v>#REF!</v>
      </c>
      <c r="CG108" s="280" t="e">
        <f ca="1">SUMIF(CE37:CE46,"&lt;&gt;カウント外",CI37:CI46)</f>
        <v>#REF!</v>
      </c>
      <c r="CK108" s="277"/>
      <c r="CL108" s="278"/>
      <c r="CM108" s="279" t="e">
        <f ca="1">SUMIF(CL37:CL46,"&lt;&gt;カウント外",CN37:CN46)</f>
        <v>#REF!</v>
      </c>
      <c r="CN108" s="280" t="e">
        <f ca="1">SUMIF(CL37:CL46,"&lt;&gt;カウント外",CP37:CP46)</f>
        <v>#REF!</v>
      </c>
    </row>
    <row r="109" spans="2:95" ht="16.5" x14ac:dyDescent="0.25">
      <c r="B109" s="1966"/>
      <c r="C109" s="281" t="s">
        <v>43</v>
      </c>
      <c r="D109" s="282"/>
      <c r="E109" s="278"/>
      <c r="F109" s="279" t="e">
        <f ca="1">SUMIF(E47:E56,"&lt;&gt;カウント外",G47:G56)</f>
        <v>#REF!</v>
      </c>
      <c r="G109" s="280" t="e">
        <f ca="1">SUMIF(E47:E56,"&lt;&gt;カウント外",I47:I56)</f>
        <v>#REF!</v>
      </c>
      <c r="K109" s="282"/>
      <c r="L109" s="278"/>
      <c r="M109" s="279" t="e">
        <f ca="1">SUMIF(L47:L56,"&lt;&gt;カウント外",N47:N56)</f>
        <v>#REF!</v>
      </c>
      <c r="N109" s="280" t="e">
        <f ca="1">SUMIF(L47:L56,"&lt;&gt;カウント外",P47:P56)</f>
        <v>#REF!</v>
      </c>
      <c r="R109" s="282"/>
      <c r="S109" s="278"/>
      <c r="T109" s="279" t="e">
        <f ca="1">SUMIF(S47:S56,"&lt;&gt;カウント外",U47:U56)</f>
        <v>#REF!</v>
      </c>
      <c r="U109" s="280" t="e">
        <f ca="1">SUMIF(S47:S56,"&lt;&gt;カウント外",W47:W56)</f>
        <v>#REF!</v>
      </c>
      <c r="AA109" s="282"/>
      <c r="AB109" s="278"/>
      <c r="AC109" s="279" t="e">
        <f ca="1">SUMIF(AB47:AB56,"&lt;&gt;カウント外",AD47:AD56)</f>
        <v>#REF!</v>
      </c>
      <c r="AD109" s="280" t="e">
        <f ca="1">SUMIF(AB47:AB56,"&lt;&gt;カウント外",AF47:AF56)</f>
        <v>#REF!</v>
      </c>
      <c r="AH109" s="282"/>
      <c r="AI109" s="278"/>
      <c r="AJ109" s="279" t="e">
        <f ca="1">SUMIF(AI47:AI56,"&lt;&gt;カウント外",AK47:AK56)</f>
        <v>#REF!</v>
      </c>
      <c r="AK109" s="280" t="e">
        <f ca="1">SUMIF(AI47:AI56,"&lt;&gt;カウント外",AM47:AM56)</f>
        <v>#REF!</v>
      </c>
      <c r="AO109" s="282"/>
      <c r="AP109" s="278"/>
      <c r="AQ109" s="279" t="e">
        <f ca="1">SUMIF(AP47:AP56,"&lt;&gt;カウント外",AR47:AR56)</f>
        <v>#REF!</v>
      </c>
      <c r="AR109" s="280" t="e">
        <f ca="1">SUMIF(AP47:AP56,"&lt;&gt;カウント外",AT47:AT56)</f>
        <v>#REF!</v>
      </c>
      <c r="AZ109" s="282"/>
      <c r="BA109" s="278"/>
      <c r="BB109" s="279" t="e">
        <f ca="1">SUMIF(BA47:BA56,"&lt;&gt;カウント外",BC47:BC56)</f>
        <v>#REF!</v>
      </c>
      <c r="BC109" s="280" t="e">
        <f ca="1">SUMIF(BA47:BA56,"&lt;&gt;カウント外",BE47:BE56)</f>
        <v>#REF!</v>
      </c>
      <c r="BG109" s="282"/>
      <c r="BH109" s="278"/>
      <c r="BI109" s="279" t="e">
        <f ca="1">SUMIF(BH47:BH56,"&lt;&gt;カウント外",BJ47:BJ56)</f>
        <v>#REF!</v>
      </c>
      <c r="BJ109" s="280" t="e">
        <f ca="1">SUMIF(BH47:BH56,"&lt;&gt;カウント外",BL47:BL56)</f>
        <v>#REF!</v>
      </c>
      <c r="BN109" s="282"/>
      <c r="BO109" s="278"/>
      <c r="BP109" s="279" t="e">
        <f ca="1">SUMIF(BO47:BO56,"&lt;&gt;カウント外",BQ47:BQ56)</f>
        <v>#REF!</v>
      </c>
      <c r="BQ109" s="280" t="e">
        <f ca="1">SUMIF(BO47:BO56,"&lt;&gt;カウント外",BS47:BS56)</f>
        <v>#REF!</v>
      </c>
      <c r="BW109" s="282"/>
      <c r="BX109" s="278"/>
      <c r="BY109" s="279" t="e">
        <f ca="1">SUMIF(BX47:BX56,"&lt;&gt;カウント外",BZ47:BZ56)</f>
        <v>#REF!</v>
      </c>
      <c r="BZ109" s="280" t="e">
        <f ca="1">SUMIF(BX47:BX56,"&lt;&gt;カウント外",CB47:CB56)</f>
        <v>#REF!</v>
      </c>
      <c r="CD109" s="282"/>
      <c r="CE109" s="278"/>
      <c r="CF109" s="279" t="e">
        <f ca="1">SUMIF(CE47:CE56,"&lt;&gt;カウント外",CG47:CG56)</f>
        <v>#REF!</v>
      </c>
      <c r="CG109" s="280" t="e">
        <f ca="1">SUMIF(CE47:CE56,"&lt;&gt;カウント外",CI47:CI56)</f>
        <v>#REF!</v>
      </c>
      <c r="CK109" s="282"/>
      <c r="CL109" s="278"/>
      <c r="CM109" s="279" t="e">
        <f ca="1">SUMIF(CL47:CL56,"&lt;&gt;カウント外",CN47:CN56)</f>
        <v>#REF!</v>
      </c>
      <c r="CN109" s="280" t="e">
        <f ca="1">SUMIF(CL47:CL56,"&lt;&gt;カウント外",CP47:CP56)</f>
        <v>#REF!</v>
      </c>
    </row>
    <row r="110" spans="2:95" ht="16.5" x14ac:dyDescent="0.25">
      <c r="B110" s="1967"/>
      <c r="C110" s="285" t="s">
        <v>48</v>
      </c>
      <c r="D110" s="286"/>
      <c r="E110" s="287"/>
      <c r="F110" s="288" t="e">
        <f ca="1">F109-F108</f>
        <v>#REF!</v>
      </c>
      <c r="G110" s="289" t="e">
        <f ca="1">G109-G108</f>
        <v>#REF!</v>
      </c>
      <c r="K110" s="286"/>
      <c r="L110" s="287"/>
      <c r="M110" s="288" t="e">
        <f ca="1">M109-M108</f>
        <v>#REF!</v>
      </c>
      <c r="N110" s="289" t="e">
        <f ca="1">N109-N108</f>
        <v>#REF!</v>
      </c>
      <c r="R110" s="286"/>
      <c r="S110" s="287"/>
      <c r="T110" s="288" t="e">
        <f ca="1">T109-T108</f>
        <v>#REF!</v>
      </c>
      <c r="U110" s="289" t="e">
        <f ca="1">U109-U108</f>
        <v>#REF!</v>
      </c>
      <c r="AA110" s="286"/>
      <c r="AB110" s="287"/>
      <c r="AC110" s="288" t="e">
        <f ca="1">AC109-AC108</f>
        <v>#REF!</v>
      </c>
      <c r="AD110" s="289" t="e">
        <f ca="1">AD109-AD108</f>
        <v>#REF!</v>
      </c>
      <c r="AH110" s="286"/>
      <c r="AI110" s="287"/>
      <c r="AJ110" s="288" t="e">
        <f ca="1">AJ109-AJ108</f>
        <v>#REF!</v>
      </c>
      <c r="AK110" s="289" t="e">
        <f ca="1">AK109-AK108</f>
        <v>#REF!</v>
      </c>
      <c r="AO110" s="286"/>
      <c r="AP110" s="287"/>
      <c r="AQ110" s="288" t="e">
        <f ca="1">AQ109-AQ108</f>
        <v>#REF!</v>
      </c>
      <c r="AR110" s="289" t="e">
        <f ca="1">AR109-AR108</f>
        <v>#REF!</v>
      </c>
      <c r="AZ110" s="286"/>
      <c r="BA110" s="287"/>
      <c r="BB110" s="288" t="e">
        <f ca="1">BB109-BB108</f>
        <v>#REF!</v>
      </c>
      <c r="BC110" s="289" t="e">
        <f ca="1">BC109-BC108</f>
        <v>#REF!</v>
      </c>
      <c r="BG110" s="286"/>
      <c r="BH110" s="287"/>
      <c r="BI110" s="288" t="e">
        <f ca="1">BI109-BI108</f>
        <v>#REF!</v>
      </c>
      <c r="BJ110" s="289" t="e">
        <f ca="1">BJ109-BJ108</f>
        <v>#REF!</v>
      </c>
      <c r="BN110" s="286"/>
      <c r="BO110" s="287"/>
      <c r="BP110" s="288" t="e">
        <f ca="1">BP109-BP108</f>
        <v>#REF!</v>
      </c>
      <c r="BQ110" s="289" t="e">
        <f ca="1">BQ109-BQ108</f>
        <v>#REF!</v>
      </c>
      <c r="BW110" s="286"/>
      <c r="BX110" s="287"/>
      <c r="BY110" s="288" t="e">
        <f ca="1">BY109-BY108</f>
        <v>#REF!</v>
      </c>
      <c r="BZ110" s="289" t="e">
        <f ca="1">BZ109-BZ108</f>
        <v>#REF!</v>
      </c>
      <c r="CD110" s="286"/>
      <c r="CE110" s="287"/>
      <c r="CF110" s="288" t="e">
        <f ca="1">CF109-CF108</f>
        <v>#REF!</v>
      </c>
      <c r="CG110" s="289" t="e">
        <f ca="1">CG109-CG108</f>
        <v>#REF!</v>
      </c>
      <c r="CK110" s="286"/>
      <c r="CL110" s="287"/>
      <c r="CM110" s="288" t="e">
        <f ca="1">CM109-CM108</f>
        <v>#REF!</v>
      </c>
      <c r="CN110" s="289" t="e">
        <f ca="1">CN109-CN108</f>
        <v>#REF!</v>
      </c>
    </row>
    <row r="111" spans="2:95" ht="16.5" x14ac:dyDescent="0.25">
      <c r="B111" s="1964" t="s">
        <v>49</v>
      </c>
      <c r="C111" s="276" t="s">
        <v>32</v>
      </c>
      <c r="D111" s="290"/>
      <c r="E111" s="278"/>
      <c r="F111" s="291" t="e">
        <f ca="1">F108</f>
        <v>#REF!</v>
      </c>
      <c r="G111" s="292" t="e">
        <f ca="1">G108</f>
        <v>#REF!</v>
      </c>
      <c r="K111" s="290"/>
      <c r="L111" s="278"/>
      <c r="M111" s="291" t="e">
        <f ca="1">M108+F111</f>
        <v>#REF!</v>
      </c>
      <c r="N111" s="292" t="e">
        <f ca="1">N108+G111</f>
        <v>#REF!</v>
      </c>
      <c r="R111" s="290"/>
      <c r="S111" s="278"/>
      <c r="T111" s="291" t="e">
        <f ca="1">T108+M111</f>
        <v>#REF!</v>
      </c>
      <c r="U111" s="292" t="e">
        <f ca="1">U108+N111</f>
        <v>#REF!</v>
      </c>
      <c r="AA111" s="290"/>
      <c r="AB111" s="278"/>
      <c r="AC111" s="291" t="e">
        <f ca="1">AC108+T111</f>
        <v>#REF!</v>
      </c>
      <c r="AD111" s="292" t="e">
        <f ca="1">AD108+U111</f>
        <v>#REF!</v>
      </c>
      <c r="AH111" s="290"/>
      <c r="AI111" s="278"/>
      <c r="AJ111" s="291" t="e">
        <f ca="1">AJ108+AC111</f>
        <v>#REF!</v>
      </c>
      <c r="AK111" s="292" t="e">
        <f ca="1">AK108+AD111</f>
        <v>#REF!</v>
      </c>
      <c r="AO111" s="290"/>
      <c r="AP111" s="278"/>
      <c r="AQ111" s="291" t="e">
        <f ca="1">AQ108+AJ111</f>
        <v>#REF!</v>
      </c>
      <c r="AR111" s="292" t="e">
        <f ca="1">AR108+AK111</f>
        <v>#REF!</v>
      </c>
      <c r="AZ111" s="290"/>
      <c r="BA111" s="278"/>
      <c r="BB111" s="291" t="e">
        <f ca="1">BB108+AQ111</f>
        <v>#REF!</v>
      </c>
      <c r="BC111" s="292" t="e">
        <f ca="1">BC108+AR111</f>
        <v>#REF!</v>
      </c>
      <c r="BG111" s="290"/>
      <c r="BH111" s="278"/>
      <c r="BI111" s="291" t="e">
        <f ca="1">BI108+BB111</f>
        <v>#REF!</v>
      </c>
      <c r="BJ111" s="292" t="e">
        <f ca="1">BJ108+BC111</f>
        <v>#REF!</v>
      </c>
      <c r="BN111" s="290"/>
      <c r="BO111" s="278"/>
      <c r="BP111" s="291" t="e">
        <f ca="1">BP108+BI111</f>
        <v>#REF!</v>
      </c>
      <c r="BQ111" s="292" t="e">
        <f ca="1">BQ108+BJ111</f>
        <v>#REF!</v>
      </c>
      <c r="BW111" s="290"/>
      <c r="BX111" s="278"/>
      <c r="BY111" s="291" t="e">
        <f ca="1">BY108+BP111</f>
        <v>#REF!</v>
      </c>
      <c r="BZ111" s="292" t="e">
        <f ca="1">BZ108+BQ111</f>
        <v>#REF!</v>
      </c>
      <c r="CD111" s="290"/>
      <c r="CE111" s="278"/>
      <c r="CF111" s="291" t="e">
        <f ca="1">CF108+BY111</f>
        <v>#REF!</v>
      </c>
      <c r="CG111" s="292" t="e">
        <f ca="1">CG108+BZ111</f>
        <v>#REF!</v>
      </c>
      <c r="CK111" s="290"/>
      <c r="CL111" s="278"/>
      <c r="CM111" s="291" t="e">
        <f ca="1">CM108+CF111</f>
        <v>#REF!</v>
      </c>
      <c r="CN111" s="292" t="e">
        <f ca="1">CN108+CG111</f>
        <v>#REF!</v>
      </c>
    </row>
    <row r="112" spans="2:95" ht="16.5" x14ac:dyDescent="0.25">
      <c r="B112" s="1966"/>
      <c r="C112" s="281" t="s">
        <v>43</v>
      </c>
      <c r="D112" s="282"/>
      <c r="E112" s="278"/>
      <c r="F112" s="283" t="e">
        <f ca="1">F109</f>
        <v>#REF!</v>
      </c>
      <c r="G112" s="284" t="e">
        <f ca="1">G109</f>
        <v>#REF!</v>
      </c>
      <c r="K112" s="282"/>
      <c r="L112" s="278"/>
      <c r="M112" s="283" t="e">
        <f ca="1">M109+F112</f>
        <v>#REF!</v>
      </c>
      <c r="N112" s="284" t="e">
        <f ca="1">N109+G112</f>
        <v>#REF!</v>
      </c>
      <c r="R112" s="282"/>
      <c r="S112" s="278"/>
      <c r="T112" s="283" t="e">
        <f ca="1">T109+M112</f>
        <v>#REF!</v>
      </c>
      <c r="U112" s="284" t="e">
        <f ca="1">U109+N112</f>
        <v>#REF!</v>
      </c>
      <c r="AA112" s="282"/>
      <c r="AB112" s="278"/>
      <c r="AC112" s="283" t="e">
        <f ca="1">AC109+T112</f>
        <v>#REF!</v>
      </c>
      <c r="AD112" s="284" t="e">
        <f ca="1">AD109+U112</f>
        <v>#REF!</v>
      </c>
      <c r="AH112" s="282"/>
      <c r="AI112" s="278"/>
      <c r="AJ112" s="283" t="e">
        <f ca="1">AJ109+AC112</f>
        <v>#REF!</v>
      </c>
      <c r="AK112" s="284" t="e">
        <f ca="1">AK109+AD112</f>
        <v>#REF!</v>
      </c>
      <c r="AO112" s="282"/>
      <c r="AP112" s="278"/>
      <c r="AQ112" s="283" t="e">
        <f ca="1">AQ109+AJ112</f>
        <v>#REF!</v>
      </c>
      <c r="AR112" s="284" t="e">
        <f ca="1">AR109+AK112</f>
        <v>#REF!</v>
      </c>
      <c r="AZ112" s="282"/>
      <c r="BA112" s="278"/>
      <c r="BB112" s="283" t="e">
        <f ca="1">BB109+AQ112</f>
        <v>#REF!</v>
      </c>
      <c r="BC112" s="284" t="e">
        <f ca="1">BC109+AR112</f>
        <v>#REF!</v>
      </c>
      <c r="BG112" s="282"/>
      <c r="BH112" s="278"/>
      <c r="BI112" s="283" t="e">
        <f ca="1">BI109+BB112</f>
        <v>#REF!</v>
      </c>
      <c r="BJ112" s="284" t="e">
        <f ca="1">BJ109+BC112</f>
        <v>#REF!</v>
      </c>
      <c r="BN112" s="282"/>
      <c r="BO112" s="278"/>
      <c r="BP112" s="283" t="e">
        <f ca="1">BP109+BI112</f>
        <v>#REF!</v>
      </c>
      <c r="BQ112" s="284" t="e">
        <f ca="1">BQ109+BJ112</f>
        <v>#REF!</v>
      </c>
      <c r="BW112" s="282"/>
      <c r="BX112" s="278"/>
      <c r="BY112" s="283" t="e">
        <f ca="1">BY109+BP112</f>
        <v>#REF!</v>
      </c>
      <c r="BZ112" s="284" t="e">
        <f ca="1">BZ109+BQ112</f>
        <v>#REF!</v>
      </c>
      <c r="CD112" s="282"/>
      <c r="CE112" s="278"/>
      <c r="CF112" s="283" t="e">
        <f ca="1">CF109+BY112</f>
        <v>#REF!</v>
      </c>
      <c r="CG112" s="284" t="e">
        <f ca="1">CG109+BZ112</f>
        <v>#REF!</v>
      </c>
      <c r="CK112" s="282"/>
      <c r="CL112" s="278"/>
      <c r="CM112" s="283" t="e">
        <f ca="1">CM109+CF112</f>
        <v>#REF!</v>
      </c>
      <c r="CN112" s="284" t="e">
        <f ca="1">CN109+CG112</f>
        <v>#REF!</v>
      </c>
    </row>
    <row r="113" spans="2:95" ht="16.5" x14ac:dyDescent="0.25">
      <c r="B113" s="1967"/>
      <c r="C113" s="285" t="s">
        <v>48</v>
      </c>
      <c r="D113" s="286"/>
      <c r="E113" s="287"/>
      <c r="F113" s="288" t="e">
        <f ca="1">F112-F111</f>
        <v>#REF!</v>
      </c>
      <c r="G113" s="289" t="e">
        <f ca="1">G112-G111</f>
        <v>#REF!</v>
      </c>
      <c r="K113" s="286"/>
      <c r="L113" s="287"/>
      <c r="M113" s="288" t="e">
        <f ca="1">M112-M111</f>
        <v>#REF!</v>
      </c>
      <c r="N113" s="289" t="e">
        <f ca="1">N112-N111</f>
        <v>#REF!</v>
      </c>
      <c r="R113" s="286"/>
      <c r="S113" s="287"/>
      <c r="T113" s="288" t="e">
        <f ca="1">T112-T111</f>
        <v>#REF!</v>
      </c>
      <c r="U113" s="289" t="e">
        <f ca="1">U112-U111</f>
        <v>#REF!</v>
      </c>
      <c r="AA113" s="286"/>
      <c r="AB113" s="287"/>
      <c r="AC113" s="288" t="e">
        <f ca="1">AC112-AC111</f>
        <v>#REF!</v>
      </c>
      <c r="AD113" s="289" t="e">
        <f ca="1">AD112-AD111</f>
        <v>#REF!</v>
      </c>
      <c r="AH113" s="286"/>
      <c r="AI113" s="287"/>
      <c r="AJ113" s="288" t="e">
        <f ca="1">AJ112-AJ111</f>
        <v>#REF!</v>
      </c>
      <c r="AK113" s="289" t="e">
        <f ca="1">AK112-AK111</f>
        <v>#REF!</v>
      </c>
      <c r="AO113" s="286"/>
      <c r="AP113" s="287"/>
      <c r="AQ113" s="288" t="e">
        <f ca="1">AQ112-AQ111</f>
        <v>#REF!</v>
      </c>
      <c r="AR113" s="289" t="e">
        <f ca="1">AR112-AR111</f>
        <v>#REF!</v>
      </c>
      <c r="AZ113" s="286"/>
      <c r="BA113" s="287"/>
      <c r="BB113" s="288" t="e">
        <f ca="1">BB112-BB111</f>
        <v>#REF!</v>
      </c>
      <c r="BC113" s="289" t="e">
        <f ca="1">BC112-BC111</f>
        <v>#REF!</v>
      </c>
      <c r="BG113" s="286"/>
      <c r="BH113" s="287"/>
      <c r="BI113" s="288" t="e">
        <f ca="1">BI112-BI111</f>
        <v>#REF!</v>
      </c>
      <c r="BJ113" s="289" t="e">
        <f ca="1">BJ112-BJ111</f>
        <v>#REF!</v>
      </c>
      <c r="BN113" s="286"/>
      <c r="BO113" s="287"/>
      <c r="BP113" s="288" t="e">
        <f ca="1">BP112-BP111</f>
        <v>#REF!</v>
      </c>
      <c r="BQ113" s="289" t="e">
        <f ca="1">BQ112-BQ111</f>
        <v>#REF!</v>
      </c>
      <c r="BW113" s="286"/>
      <c r="BX113" s="287"/>
      <c r="BY113" s="288" t="e">
        <f ca="1">BY112-BY111</f>
        <v>#REF!</v>
      </c>
      <c r="BZ113" s="289" t="e">
        <f ca="1">BZ112-BZ111</f>
        <v>#REF!</v>
      </c>
      <c r="CD113" s="286"/>
      <c r="CE113" s="287"/>
      <c r="CF113" s="288" t="e">
        <f ca="1">CF112-CF111</f>
        <v>#REF!</v>
      </c>
      <c r="CG113" s="289" t="e">
        <f ca="1">CG112-CG111</f>
        <v>#REF!</v>
      </c>
      <c r="CK113" s="286"/>
      <c r="CL113" s="287"/>
      <c r="CM113" s="288" t="e">
        <f ca="1">CM112-CM111</f>
        <v>#REF!</v>
      </c>
      <c r="CN113" s="289" t="e">
        <f ca="1">CN112-CN111</f>
        <v>#REF!</v>
      </c>
    </row>
    <row r="114" spans="2:95" x14ac:dyDescent="0.25">
      <c r="B114" s="298"/>
      <c r="C114" s="299"/>
      <c r="D114" s="1968" t="s">
        <v>52</v>
      </c>
      <c r="E114" s="1968"/>
      <c r="F114" s="1968"/>
      <c r="G114" s="1968"/>
      <c r="H114" s="1968"/>
      <c r="I114" s="1968"/>
      <c r="J114" s="1969"/>
      <c r="K114" s="1968"/>
      <c r="L114" s="1968"/>
      <c r="M114" s="1968"/>
      <c r="N114" s="1968"/>
      <c r="O114" s="1968"/>
      <c r="P114" s="1968"/>
      <c r="Q114" s="1969"/>
      <c r="R114" s="1968"/>
      <c r="S114" s="1968"/>
      <c r="T114" s="1968"/>
      <c r="U114" s="1968"/>
      <c r="V114" s="1968"/>
      <c r="W114" s="1968"/>
      <c r="X114" s="1969"/>
      <c r="AA114" s="1968"/>
      <c r="AB114" s="1968"/>
      <c r="AC114" s="1968"/>
      <c r="AD114" s="1968"/>
      <c r="AE114" s="1968"/>
      <c r="AF114" s="1968"/>
      <c r="AG114" s="1969"/>
      <c r="AH114" s="1968"/>
      <c r="AI114" s="1968"/>
      <c r="AJ114" s="1968"/>
      <c r="AK114" s="1968"/>
      <c r="AL114" s="1968"/>
      <c r="AM114" s="1968"/>
      <c r="AN114" s="1969"/>
      <c r="AO114" s="1968"/>
      <c r="AP114" s="1968"/>
      <c r="AQ114" s="1968"/>
      <c r="AR114" s="1968"/>
      <c r="AS114" s="1968"/>
      <c r="AT114" s="1968"/>
      <c r="AU114" s="1969"/>
      <c r="AZ114" s="1968"/>
      <c r="BA114" s="1968"/>
      <c r="BB114" s="1968"/>
      <c r="BC114" s="1968"/>
      <c r="BD114" s="1968"/>
      <c r="BE114" s="1968"/>
      <c r="BF114" s="1969"/>
      <c r="BG114" s="1968"/>
      <c r="BH114" s="1968"/>
      <c r="BI114" s="1968"/>
      <c r="BJ114" s="1968"/>
      <c r="BK114" s="1968"/>
      <c r="BL114" s="1968"/>
      <c r="BM114" s="1969"/>
      <c r="BN114" s="1968"/>
      <c r="BO114" s="1968"/>
      <c r="BP114" s="1968"/>
      <c r="BQ114" s="1968"/>
      <c r="BR114" s="1968"/>
      <c r="BS114" s="1968"/>
      <c r="BT114" s="1969"/>
      <c r="BW114" s="1968"/>
      <c r="BX114" s="1968"/>
      <c r="BY114" s="1968"/>
      <c r="BZ114" s="1968"/>
      <c r="CA114" s="1968"/>
      <c r="CB114" s="1968"/>
      <c r="CC114" s="1969"/>
      <c r="CD114" s="1968"/>
      <c r="CE114" s="1968"/>
      <c r="CF114" s="1968"/>
      <c r="CG114" s="1968"/>
      <c r="CH114" s="1968"/>
      <c r="CI114" s="1968"/>
      <c r="CJ114" s="1969"/>
      <c r="CK114" s="1968"/>
      <c r="CL114" s="1968"/>
      <c r="CM114" s="1968"/>
      <c r="CN114" s="1968"/>
      <c r="CO114" s="1968"/>
      <c r="CP114" s="1968"/>
      <c r="CQ114" s="1969"/>
    </row>
    <row r="115" spans="2:95" ht="16.5" x14ac:dyDescent="0.25">
      <c r="B115" s="1964" t="s">
        <v>44</v>
      </c>
      <c r="C115" s="247"/>
      <c r="D115" s="272" t="s">
        <v>45</v>
      </c>
      <c r="E115" s="273" t="s">
        <v>29</v>
      </c>
      <c r="F115" s="274" t="s">
        <v>28</v>
      </c>
      <c r="G115" s="764" t="s">
        <v>30</v>
      </c>
      <c r="K115" s="272" t="s">
        <v>45</v>
      </c>
      <c r="L115" s="273" t="s">
        <v>29</v>
      </c>
      <c r="M115" s="274" t="s">
        <v>28</v>
      </c>
      <c r="N115" s="764" t="s">
        <v>30</v>
      </c>
      <c r="R115" s="272" t="s">
        <v>45</v>
      </c>
      <c r="S115" s="273" t="s">
        <v>29</v>
      </c>
      <c r="T115" s="274" t="s">
        <v>28</v>
      </c>
      <c r="U115" s="764" t="s">
        <v>30</v>
      </c>
      <c r="AA115" s="272" t="s">
        <v>45</v>
      </c>
      <c r="AB115" s="273" t="s">
        <v>29</v>
      </c>
      <c r="AC115" s="274" t="s">
        <v>28</v>
      </c>
      <c r="AD115" s="764" t="s">
        <v>30</v>
      </c>
      <c r="AH115" s="272" t="s">
        <v>45</v>
      </c>
      <c r="AI115" s="273" t="s">
        <v>29</v>
      </c>
      <c r="AJ115" s="274" t="s">
        <v>28</v>
      </c>
      <c r="AK115" s="764" t="s">
        <v>30</v>
      </c>
      <c r="AO115" s="272" t="s">
        <v>45</v>
      </c>
      <c r="AP115" s="273" t="s">
        <v>29</v>
      </c>
      <c r="AQ115" s="274" t="s">
        <v>28</v>
      </c>
      <c r="AR115" s="764" t="s">
        <v>30</v>
      </c>
      <c r="AZ115" s="272" t="s">
        <v>45</v>
      </c>
      <c r="BA115" s="273" t="s">
        <v>29</v>
      </c>
      <c r="BB115" s="274" t="s">
        <v>28</v>
      </c>
      <c r="BC115" s="764" t="s">
        <v>30</v>
      </c>
      <c r="BG115" s="272" t="s">
        <v>45</v>
      </c>
      <c r="BH115" s="273" t="s">
        <v>29</v>
      </c>
      <c r="BI115" s="274" t="s">
        <v>28</v>
      </c>
      <c r="BJ115" s="764" t="s">
        <v>30</v>
      </c>
      <c r="BN115" s="272" t="s">
        <v>45</v>
      </c>
      <c r="BO115" s="273" t="s">
        <v>29</v>
      </c>
      <c r="BP115" s="274" t="s">
        <v>28</v>
      </c>
      <c r="BQ115" s="764" t="s">
        <v>30</v>
      </c>
      <c r="BW115" s="272" t="s">
        <v>45</v>
      </c>
      <c r="BX115" s="273" t="s">
        <v>29</v>
      </c>
      <c r="BY115" s="274" t="s">
        <v>28</v>
      </c>
      <c r="BZ115" s="764" t="s">
        <v>30</v>
      </c>
      <c r="CD115" s="272" t="s">
        <v>45</v>
      </c>
      <c r="CE115" s="273" t="s">
        <v>29</v>
      </c>
      <c r="CF115" s="274" t="s">
        <v>28</v>
      </c>
      <c r="CG115" s="764" t="s">
        <v>30</v>
      </c>
      <c r="CK115" s="272" t="s">
        <v>45</v>
      </c>
      <c r="CL115" s="273" t="s">
        <v>29</v>
      </c>
      <c r="CM115" s="274" t="s">
        <v>28</v>
      </c>
      <c r="CN115" s="764" t="s">
        <v>30</v>
      </c>
    </row>
    <row r="116" spans="2:95" ht="16.5" x14ac:dyDescent="0.25">
      <c r="B116" s="1965"/>
      <c r="C116" s="276" t="s">
        <v>32</v>
      </c>
      <c r="D116" s="277"/>
      <c r="E116" s="278"/>
      <c r="F116" s="279" t="e">
        <f ca="1">SUMIF(E68:E77,"&lt;&gt;カウント外",G68:G77)</f>
        <v>#REF!</v>
      </c>
      <c r="G116" s="280" t="e">
        <f ca="1">SUMIF(E68:E77,"&lt;&gt;カウント外",I68:I77)</f>
        <v>#REF!</v>
      </c>
      <c r="K116" s="277"/>
      <c r="L116" s="278"/>
      <c r="M116" s="279" t="e">
        <f ca="1">SUMIF(L68:L77,"&lt;&gt;カウント外",N68:N77)</f>
        <v>#REF!</v>
      </c>
      <c r="N116" s="280" t="e">
        <f ca="1">SUMIF(L68:L77,"&lt;&gt;カウント外",P68:P77)</f>
        <v>#REF!</v>
      </c>
      <c r="R116" s="277"/>
      <c r="S116" s="278"/>
      <c r="T116" s="279" t="e">
        <f ca="1">SUMIF(S68:S77,"&lt;&gt;カウント外",U68:U77)</f>
        <v>#REF!</v>
      </c>
      <c r="U116" s="280" t="e">
        <f ca="1">SUMIF(S68:S77,"&lt;&gt;カウント外",W68:W77)</f>
        <v>#REF!</v>
      </c>
      <c r="AA116" s="277"/>
      <c r="AB116" s="278"/>
      <c r="AC116" s="279" t="e">
        <f ca="1">SUMIF(AB68:AB77,"&lt;&gt;カウント外",AD68:AD77)</f>
        <v>#REF!</v>
      </c>
      <c r="AD116" s="280" t="e">
        <f ca="1">SUMIF(AB68:AB77,"&lt;&gt;カウント外",AF68:AF77)</f>
        <v>#REF!</v>
      </c>
      <c r="AH116" s="277"/>
      <c r="AI116" s="278"/>
      <c r="AJ116" s="279" t="e">
        <f ca="1">SUMIF(AI68:AI77,"&lt;&gt;カウント外",AK68:AK77)</f>
        <v>#REF!</v>
      </c>
      <c r="AK116" s="280" t="e">
        <f ca="1">SUMIF(AI68:AI77,"&lt;&gt;カウント外",AM68:AM77)</f>
        <v>#REF!</v>
      </c>
      <c r="AO116" s="277"/>
      <c r="AP116" s="278"/>
      <c r="AQ116" s="279" t="e">
        <f ca="1">SUMIF(AP68:AP77,"&lt;&gt;カウント外",AR68:AR77)</f>
        <v>#REF!</v>
      </c>
      <c r="AR116" s="280" t="e">
        <f ca="1">SUMIF(AP68:AP77,"&lt;&gt;カウント外",AT68:AT77)</f>
        <v>#REF!</v>
      </c>
      <c r="AZ116" s="277"/>
      <c r="BA116" s="278"/>
      <c r="BB116" s="279" t="e">
        <f ca="1">SUMIF(BA68:BA77,"&lt;&gt;カウント外",BC68:BC77)</f>
        <v>#REF!</v>
      </c>
      <c r="BC116" s="280" t="e">
        <f ca="1">SUMIF(BA68:BA77,"&lt;&gt;カウント外",BE68:BE77)</f>
        <v>#REF!</v>
      </c>
      <c r="BG116" s="277"/>
      <c r="BH116" s="278"/>
      <c r="BI116" s="279" t="e">
        <f ca="1">SUMIF(BH68:BH77,"&lt;&gt;カウント外",BJ68:BJ77)</f>
        <v>#REF!</v>
      </c>
      <c r="BJ116" s="280" t="e">
        <f ca="1">SUMIF(BH68:BH77,"&lt;&gt;カウント外",BL68:BL77)</f>
        <v>#REF!</v>
      </c>
      <c r="BN116" s="277"/>
      <c r="BO116" s="278"/>
      <c r="BP116" s="279" t="e">
        <f ca="1">SUMIF(BO68:BO77,"&lt;&gt;カウント外",BQ68:BQ77)</f>
        <v>#REF!</v>
      </c>
      <c r="BQ116" s="280" t="e">
        <f ca="1">SUMIF(BO68:BO77,"&lt;&gt;カウント外",BS68:BS77)</f>
        <v>#REF!</v>
      </c>
      <c r="BW116" s="277"/>
      <c r="BX116" s="278"/>
      <c r="BY116" s="279" t="e">
        <f ca="1">SUMIF(BX68:BX77,"&lt;&gt;カウント外",BZ68:BZ77)</f>
        <v>#REF!</v>
      </c>
      <c r="BZ116" s="280" t="e">
        <f ca="1">SUMIF(BX68:BX77,"&lt;&gt;カウント外",CB68:CB77)</f>
        <v>#REF!</v>
      </c>
      <c r="CD116" s="277"/>
      <c r="CE116" s="278"/>
      <c r="CF116" s="279" t="e">
        <f ca="1">SUMIF(CE68:CE77,"&lt;&gt;カウント外",CG68:CG77)</f>
        <v>#REF!</v>
      </c>
      <c r="CG116" s="280" t="e">
        <f ca="1">SUMIF(CE68:CE77,"&lt;&gt;カウント外",CI68:CI77)</f>
        <v>#REF!</v>
      </c>
      <c r="CK116" s="277"/>
      <c r="CL116" s="278"/>
      <c r="CM116" s="279" t="e">
        <f ca="1">SUMIF(CL68:CL77,"&lt;&gt;カウント外",CN68:CN77)</f>
        <v>#REF!</v>
      </c>
      <c r="CN116" s="280" t="e">
        <f ca="1">SUMIF(CL68:CL77,"&lt;&gt;カウント外",CP68:CP77)</f>
        <v>#REF!</v>
      </c>
    </row>
    <row r="117" spans="2:95" ht="16.5" x14ac:dyDescent="0.25">
      <c r="B117" s="1966"/>
      <c r="C117" s="281" t="s">
        <v>43</v>
      </c>
      <c r="D117" s="282"/>
      <c r="E117" s="278"/>
      <c r="F117" s="279" t="e">
        <f ca="1">SUMIF(E78:E87,"&lt;&gt;カウント外",G78:G87)</f>
        <v>#REF!</v>
      </c>
      <c r="G117" s="280" t="e">
        <f ca="1">SUMIF(E78:E87,"&lt;&gt;カウント外",I78:I87)</f>
        <v>#REF!</v>
      </c>
      <c r="K117" s="282"/>
      <c r="L117" s="278"/>
      <c r="M117" s="279" t="e">
        <f ca="1">SUMIF(L78:L87,"&lt;&gt;カウント外",N78:N87)</f>
        <v>#REF!</v>
      </c>
      <c r="N117" s="280" t="e">
        <f ca="1">SUMIF(L78:L87,"&lt;&gt;カウント外",P78:P87)</f>
        <v>#REF!</v>
      </c>
      <c r="R117" s="282"/>
      <c r="S117" s="278"/>
      <c r="T117" s="279" t="e">
        <f ca="1">SUMIF(S78:S87,"&lt;&gt;カウント外",U78:U87)</f>
        <v>#REF!</v>
      </c>
      <c r="U117" s="280" t="e">
        <f ca="1">SUMIF(S78:S87,"&lt;&gt;カウント外",W78:W87)</f>
        <v>#REF!</v>
      </c>
      <c r="AA117" s="282"/>
      <c r="AB117" s="278"/>
      <c r="AC117" s="279" t="e">
        <f ca="1">SUMIF(AB78:AB87,"&lt;&gt;カウント外",AD78:AD87)</f>
        <v>#REF!</v>
      </c>
      <c r="AD117" s="280" t="e">
        <f ca="1">SUMIF(AB78:AB87,"&lt;&gt;カウント外",AF78:AF87)</f>
        <v>#REF!</v>
      </c>
      <c r="AH117" s="282"/>
      <c r="AI117" s="278"/>
      <c r="AJ117" s="279" t="e">
        <f ca="1">SUMIF(AI78:AI87,"&lt;&gt;カウント外",AK78:AK87)</f>
        <v>#REF!</v>
      </c>
      <c r="AK117" s="280" t="e">
        <f ca="1">SUMIF(AI78:AI87,"&lt;&gt;カウント外",AM78:AM87)</f>
        <v>#REF!</v>
      </c>
      <c r="AO117" s="282"/>
      <c r="AP117" s="278"/>
      <c r="AQ117" s="279" t="e">
        <f ca="1">SUMIF(AP78:AP87,"&lt;&gt;カウント外",AR78:AR87)</f>
        <v>#REF!</v>
      </c>
      <c r="AR117" s="280" t="e">
        <f ca="1">SUMIF(AP78:AP87,"&lt;&gt;カウント外",AT78:AT87)</f>
        <v>#REF!</v>
      </c>
      <c r="AZ117" s="282"/>
      <c r="BA117" s="278"/>
      <c r="BB117" s="279" t="e">
        <f ca="1">SUMIF(BA78:BA87,"&lt;&gt;カウント外",BC78:BC87)</f>
        <v>#REF!</v>
      </c>
      <c r="BC117" s="280" t="e">
        <f ca="1">SUMIF(BA78:BA87,"&lt;&gt;カウント外",BE78:BE87)</f>
        <v>#REF!</v>
      </c>
      <c r="BG117" s="282"/>
      <c r="BH117" s="278"/>
      <c r="BI117" s="279" t="e">
        <f ca="1">SUMIF(BH78:BH87,"&lt;&gt;カウント外",BJ78:BJ87)</f>
        <v>#REF!</v>
      </c>
      <c r="BJ117" s="280" t="e">
        <f ca="1">SUMIF(BH78:BH87,"&lt;&gt;カウント外",BL78:BL87)</f>
        <v>#REF!</v>
      </c>
      <c r="BN117" s="282"/>
      <c r="BO117" s="278"/>
      <c r="BP117" s="279" t="e">
        <f ca="1">SUMIF(BO78:BO87,"&lt;&gt;カウント外",BQ78:BQ87)</f>
        <v>#REF!</v>
      </c>
      <c r="BQ117" s="280" t="e">
        <f ca="1">SUMIF(BO78:BO87,"&lt;&gt;カウント外",BS78:BS87)</f>
        <v>#REF!</v>
      </c>
      <c r="BW117" s="282"/>
      <c r="BX117" s="278"/>
      <c r="BY117" s="279" t="e">
        <f ca="1">SUMIF(BX78:BX87,"&lt;&gt;カウント外",BZ78:BZ87)</f>
        <v>#REF!</v>
      </c>
      <c r="BZ117" s="280" t="e">
        <f ca="1">SUMIF(BX78:BX87,"&lt;&gt;カウント外",CB78:CB87)</f>
        <v>#REF!</v>
      </c>
      <c r="CD117" s="282"/>
      <c r="CE117" s="278"/>
      <c r="CF117" s="279" t="e">
        <f ca="1">SUMIF(CE78:CE87,"&lt;&gt;カウント外",CG78:CG87)</f>
        <v>#REF!</v>
      </c>
      <c r="CG117" s="280" t="e">
        <f ca="1">SUMIF(CE78:CE87,"&lt;&gt;カウント外",CI78:CI87)</f>
        <v>#REF!</v>
      </c>
      <c r="CK117" s="282"/>
      <c r="CL117" s="278"/>
      <c r="CM117" s="279" t="e">
        <f ca="1">SUMIF(CL78:CL87,"&lt;&gt;カウント外",CN78:CN87)</f>
        <v>#REF!</v>
      </c>
      <c r="CN117" s="280" t="e">
        <f ca="1">SUMIF(CL78:CL87,"&lt;&gt;カウント外",CP78:CP87)</f>
        <v>#REF!</v>
      </c>
    </row>
    <row r="118" spans="2:95" ht="16.5" x14ac:dyDescent="0.25">
      <c r="B118" s="1967"/>
      <c r="C118" s="285" t="s">
        <v>48</v>
      </c>
      <c r="D118" s="286"/>
      <c r="E118" s="287"/>
      <c r="F118" s="288" t="e">
        <f ca="1">F117-F116</f>
        <v>#REF!</v>
      </c>
      <c r="G118" s="289" t="e">
        <f ca="1">G117-G116</f>
        <v>#REF!</v>
      </c>
      <c r="K118" s="286"/>
      <c r="L118" s="287"/>
      <c r="M118" s="288" t="e">
        <f ca="1">M117-M116</f>
        <v>#REF!</v>
      </c>
      <c r="N118" s="289" t="e">
        <f ca="1">N117-N116</f>
        <v>#REF!</v>
      </c>
      <c r="R118" s="286"/>
      <c r="S118" s="287"/>
      <c r="T118" s="288" t="e">
        <f ca="1">T117-T116</f>
        <v>#REF!</v>
      </c>
      <c r="U118" s="289" t="e">
        <f ca="1">U117-U116</f>
        <v>#REF!</v>
      </c>
      <c r="AA118" s="286"/>
      <c r="AB118" s="287"/>
      <c r="AC118" s="288" t="e">
        <f ca="1">AC117-AC116</f>
        <v>#REF!</v>
      </c>
      <c r="AD118" s="289" t="e">
        <f ca="1">AD117-AD116</f>
        <v>#REF!</v>
      </c>
      <c r="AH118" s="286"/>
      <c r="AI118" s="287"/>
      <c r="AJ118" s="288" t="e">
        <f ca="1">AJ117-AJ116</f>
        <v>#REF!</v>
      </c>
      <c r="AK118" s="289" t="e">
        <f ca="1">AK117-AK116</f>
        <v>#REF!</v>
      </c>
      <c r="AO118" s="286"/>
      <c r="AP118" s="287"/>
      <c r="AQ118" s="288" t="e">
        <f ca="1">AQ117-AQ116</f>
        <v>#REF!</v>
      </c>
      <c r="AR118" s="289" t="e">
        <f ca="1">AR117-AR116</f>
        <v>#REF!</v>
      </c>
      <c r="AZ118" s="286"/>
      <c r="BA118" s="287"/>
      <c r="BB118" s="288" t="e">
        <f ca="1">BB117-BB116</f>
        <v>#REF!</v>
      </c>
      <c r="BC118" s="289" t="e">
        <f ca="1">BC117-BC116</f>
        <v>#REF!</v>
      </c>
      <c r="BG118" s="286"/>
      <c r="BH118" s="287"/>
      <c r="BI118" s="288" t="e">
        <f ca="1">BI117-BI116</f>
        <v>#REF!</v>
      </c>
      <c r="BJ118" s="289" t="e">
        <f ca="1">BJ117-BJ116</f>
        <v>#REF!</v>
      </c>
      <c r="BN118" s="286"/>
      <c r="BO118" s="287"/>
      <c r="BP118" s="288" t="e">
        <f ca="1">BP117-BP116</f>
        <v>#REF!</v>
      </c>
      <c r="BQ118" s="289" t="e">
        <f ca="1">BQ117-BQ116</f>
        <v>#REF!</v>
      </c>
      <c r="BW118" s="286"/>
      <c r="BX118" s="287"/>
      <c r="BY118" s="288" t="e">
        <f ca="1">BY117-BY116</f>
        <v>#REF!</v>
      </c>
      <c r="BZ118" s="289" t="e">
        <f ca="1">BZ117-BZ116</f>
        <v>#REF!</v>
      </c>
      <c r="CD118" s="286"/>
      <c r="CE118" s="287"/>
      <c r="CF118" s="288" t="e">
        <f ca="1">CF117-CF116</f>
        <v>#REF!</v>
      </c>
      <c r="CG118" s="289" t="e">
        <f ca="1">CG117-CG116</f>
        <v>#REF!</v>
      </c>
      <c r="CK118" s="286"/>
      <c r="CL118" s="287"/>
      <c r="CM118" s="288" t="e">
        <f ca="1">CM117-CM116</f>
        <v>#REF!</v>
      </c>
      <c r="CN118" s="289" t="e">
        <f ca="1">CN117-CN116</f>
        <v>#REF!</v>
      </c>
    </row>
    <row r="119" spans="2:95" ht="16.5" x14ac:dyDescent="0.25">
      <c r="B119" s="1964" t="s">
        <v>49</v>
      </c>
      <c r="C119" s="276" t="s">
        <v>32</v>
      </c>
      <c r="D119" s="290"/>
      <c r="E119" s="278"/>
      <c r="F119" s="291" t="e">
        <f ca="1">F116</f>
        <v>#REF!</v>
      </c>
      <c r="G119" s="292" t="e">
        <f ca="1">G116</f>
        <v>#REF!</v>
      </c>
      <c r="K119" s="290"/>
      <c r="L119" s="278"/>
      <c r="M119" s="291" t="e">
        <f ca="1">M116+F119</f>
        <v>#REF!</v>
      </c>
      <c r="N119" s="292" t="e">
        <f ca="1">N116+G119</f>
        <v>#REF!</v>
      </c>
      <c r="R119" s="290"/>
      <c r="S119" s="278"/>
      <c r="T119" s="291" t="e">
        <f ca="1">T116+M119</f>
        <v>#REF!</v>
      </c>
      <c r="U119" s="292" t="e">
        <f ca="1">U116+N119</f>
        <v>#REF!</v>
      </c>
      <c r="AA119" s="290"/>
      <c r="AB119" s="278"/>
      <c r="AC119" s="291" t="e">
        <f ca="1">AC116+T119</f>
        <v>#REF!</v>
      </c>
      <c r="AD119" s="292" t="e">
        <f ca="1">AD116+U119</f>
        <v>#REF!</v>
      </c>
      <c r="AH119" s="290"/>
      <c r="AI119" s="278"/>
      <c r="AJ119" s="291" t="e">
        <f ca="1">AJ116+AC119</f>
        <v>#REF!</v>
      </c>
      <c r="AK119" s="292" t="e">
        <f ca="1">AK116+AD119</f>
        <v>#REF!</v>
      </c>
      <c r="AO119" s="290"/>
      <c r="AP119" s="278"/>
      <c r="AQ119" s="291" t="e">
        <f ca="1">AQ116+AJ119</f>
        <v>#REF!</v>
      </c>
      <c r="AR119" s="292" t="e">
        <f ca="1">AR116+AK119</f>
        <v>#REF!</v>
      </c>
      <c r="AZ119" s="290"/>
      <c r="BA119" s="278"/>
      <c r="BB119" s="291" t="e">
        <f ca="1">BB116+AQ119</f>
        <v>#REF!</v>
      </c>
      <c r="BC119" s="292" t="e">
        <f ca="1">BC116+AR119</f>
        <v>#REF!</v>
      </c>
      <c r="BG119" s="290"/>
      <c r="BH119" s="278"/>
      <c r="BI119" s="291" t="e">
        <f ca="1">BI116+BB119</f>
        <v>#REF!</v>
      </c>
      <c r="BJ119" s="292" t="e">
        <f ca="1">BJ116+BC119</f>
        <v>#REF!</v>
      </c>
      <c r="BN119" s="290"/>
      <c r="BO119" s="278"/>
      <c r="BP119" s="291" t="e">
        <f ca="1">BP116+BI119</f>
        <v>#REF!</v>
      </c>
      <c r="BQ119" s="292" t="e">
        <f ca="1">BQ116+BJ119</f>
        <v>#REF!</v>
      </c>
      <c r="BW119" s="290"/>
      <c r="BX119" s="278"/>
      <c r="BY119" s="291" t="e">
        <f ca="1">BY116+BP119</f>
        <v>#REF!</v>
      </c>
      <c r="BZ119" s="292" t="e">
        <f ca="1">BZ116+BQ119</f>
        <v>#REF!</v>
      </c>
      <c r="CD119" s="290"/>
      <c r="CE119" s="278"/>
      <c r="CF119" s="291" t="e">
        <f ca="1">CF116+BY119</f>
        <v>#REF!</v>
      </c>
      <c r="CG119" s="292" t="e">
        <f ca="1">CG116+BZ119</f>
        <v>#REF!</v>
      </c>
      <c r="CK119" s="290"/>
      <c r="CL119" s="278"/>
      <c r="CM119" s="291" t="e">
        <f ca="1">CM116+CF119</f>
        <v>#REF!</v>
      </c>
      <c r="CN119" s="292" t="e">
        <f ca="1">CN116+CG119</f>
        <v>#REF!</v>
      </c>
    </row>
    <row r="120" spans="2:95" ht="16.5" x14ac:dyDescent="0.25">
      <c r="B120" s="1966"/>
      <c r="C120" s="281" t="s">
        <v>43</v>
      </c>
      <c r="D120" s="282"/>
      <c r="E120" s="278"/>
      <c r="F120" s="283" t="e">
        <f ca="1">F117</f>
        <v>#REF!</v>
      </c>
      <c r="G120" s="284" t="e">
        <f ca="1">G117</f>
        <v>#REF!</v>
      </c>
      <c r="K120" s="282"/>
      <c r="L120" s="278"/>
      <c r="M120" s="283" t="e">
        <f ca="1">M117+F120</f>
        <v>#REF!</v>
      </c>
      <c r="N120" s="284" t="e">
        <f ca="1">N117+G120</f>
        <v>#REF!</v>
      </c>
      <c r="R120" s="282"/>
      <c r="S120" s="278"/>
      <c r="T120" s="283" t="e">
        <f ca="1">T117+M120</f>
        <v>#REF!</v>
      </c>
      <c r="U120" s="284" t="e">
        <f ca="1">U117+N120</f>
        <v>#REF!</v>
      </c>
      <c r="AA120" s="282"/>
      <c r="AB120" s="278"/>
      <c r="AC120" s="283" t="e">
        <f ca="1">AC117+T120</f>
        <v>#REF!</v>
      </c>
      <c r="AD120" s="284" t="e">
        <f ca="1">AD117+U120</f>
        <v>#REF!</v>
      </c>
      <c r="AH120" s="282"/>
      <c r="AI120" s="278"/>
      <c r="AJ120" s="283" t="e">
        <f ca="1">AJ117+AC120</f>
        <v>#REF!</v>
      </c>
      <c r="AK120" s="284" t="e">
        <f ca="1">AK117+AD120</f>
        <v>#REF!</v>
      </c>
      <c r="AO120" s="282"/>
      <c r="AP120" s="278"/>
      <c r="AQ120" s="283" t="e">
        <f ca="1">AQ117+AJ120</f>
        <v>#REF!</v>
      </c>
      <c r="AR120" s="284" t="e">
        <f ca="1">AR117+AK120</f>
        <v>#REF!</v>
      </c>
      <c r="AZ120" s="282"/>
      <c r="BA120" s="278"/>
      <c r="BB120" s="283" t="e">
        <f ca="1">BB117+AQ120</f>
        <v>#REF!</v>
      </c>
      <c r="BC120" s="284" t="e">
        <f ca="1">BC117+AR120</f>
        <v>#REF!</v>
      </c>
      <c r="BG120" s="282"/>
      <c r="BH120" s="278"/>
      <c r="BI120" s="283" t="e">
        <f ca="1">BI117+BB120</f>
        <v>#REF!</v>
      </c>
      <c r="BJ120" s="284" t="e">
        <f ca="1">BJ117+BC120</f>
        <v>#REF!</v>
      </c>
      <c r="BN120" s="282"/>
      <c r="BO120" s="278"/>
      <c r="BP120" s="283" t="e">
        <f ca="1">BP117+BI120</f>
        <v>#REF!</v>
      </c>
      <c r="BQ120" s="284" t="e">
        <f ca="1">BQ117+BJ120</f>
        <v>#REF!</v>
      </c>
      <c r="BW120" s="282"/>
      <c r="BX120" s="278"/>
      <c r="BY120" s="283" t="e">
        <f ca="1">BY117+BP120</f>
        <v>#REF!</v>
      </c>
      <c r="BZ120" s="284" t="e">
        <f ca="1">BZ117+BQ120</f>
        <v>#REF!</v>
      </c>
      <c r="CD120" s="282"/>
      <c r="CE120" s="278"/>
      <c r="CF120" s="283" t="e">
        <f ca="1">CF117+BY120</f>
        <v>#REF!</v>
      </c>
      <c r="CG120" s="284" t="e">
        <f ca="1">CG117+BZ120</f>
        <v>#REF!</v>
      </c>
      <c r="CK120" s="282"/>
      <c r="CL120" s="278"/>
      <c r="CM120" s="283" t="e">
        <f ca="1">CM117+CF120</f>
        <v>#REF!</v>
      </c>
      <c r="CN120" s="284" t="e">
        <f ca="1">CN117+CG120</f>
        <v>#REF!</v>
      </c>
    </row>
    <row r="121" spans="2:95" ht="16.5" x14ac:dyDescent="0.25">
      <c r="B121" s="1967"/>
      <c r="C121" s="285" t="s">
        <v>48</v>
      </c>
      <c r="D121" s="286"/>
      <c r="E121" s="287"/>
      <c r="F121" s="288" t="e">
        <f ca="1">F120-F119</f>
        <v>#REF!</v>
      </c>
      <c r="G121" s="289" t="e">
        <f ca="1">G120-G119</f>
        <v>#REF!</v>
      </c>
      <c r="K121" s="286"/>
      <c r="L121" s="287"/>
      <c r="M121" s="288" t="e">
        <f ca="1">M120-M119</f>
        <v>#REF!</v>
      </c>
      <c r="N121" s="289" t="e">
        <f ca="1">N120-N119</f>
        <v>#REF!</v>
      </c>
      <c r="R121" s="286"/>
      <c r="S121" s="287"/>
      <c r="T121" s="288" t="e">
        <f ca="1">T120-T119</f>
        <v>#REF!</v>
      </c>
      <c r="U121" s="289" t="e">
        <f ca="1">U120-U119</f>
        <v>#REF!</v>
      </c>
      <c r="AA121" s="286"/>
      <c r="AB121" s="287"/>
      <c r="AC121" s="288" t="e">
        <f ca="1">AC120-AC119</f>
        <v>#REF!</v>
      </c>
      <c r="AD121" s="289" t="e">
        <f ca="1">AD120-AD119</f>
        <v>#REF!</v>
      </c>
      <c r="AH121" s="286"/>
      <c r="AI121" s="287"/>
      <c r="AJ121" s="288" t="e">
        <f ca="1">AJ120-AJ119</f>
        <v>#REF!</v>
      </c>
      <c r="AK121" s="289" t="e">
        <f ca="1">AK120-AK119</f>
        <v>#REF!</v>
      </c>
      <c r="AO121" s="286"/>
      <c r="AP121" s="287"/>
      <c r="AQ121" s="288" t="e">
        <f ca="1">AQ120-AQ119</f>
        <v>#REF!</v>
      </c>
      <c r="AR121" s="289" t="e">
        <f ca="1">AR120-AR119</f>
        <v>#REF!</v>
      </c>
      <c r="AZ121" s="286"/>
      <c r="BA121" s="287"/>
      <c r="BB121" s="288" t="e">
        <f ca="1">BB120-BB119</f>
        <v>#REF!</v>
      </c>
      <c r="BC121" s="289" t="e">
        <f ca="1">BC120-BC119</f>
        <v>#REF!</v>
      </c>
      <c r="BG121" s="286"/>
      <c r="BH121" s="287"/>
      <c r="BI121" s="288" t="e">
        <f ca="1">BI120-BI119</f>
        <v>#REF!</v>
      </c>
      <c r="BJ121" s="289" t="e">
        <f ca="1">BJ120-BJ119</f>
        <v>#REF!</v>
      </c>
      <c r="BN121" s="286"/>
      <c r="BO121" s="287"/>
      <c r="BP121" s="288" t="e">
        <f ca="1">BP120-BP119</f>
        <v>#REF!</v>
      </c>
      <c r="BQ121" s="289" t="e">
        <f ca="1">BQ120-BQ119</f>
        <v>#REF!</v>
      </c>
      <c r="BW121" s="286"/>
      <c r="BX121" s="287"/>
      <c r="BY121" s="288" t="e">
        <f ca="1">BY120-BY119</f>
        <v>#REF!</v>
      </c>
      <c r="BZ121" s="289" t="e">
        <f ca="1">BZ120-BZ119</f>
        <v>#REF!</v>
      </c>
      <c r="CD121" s="286"/>
      <c r="CE121" s="287"/>
      <c r="CF121" s="288" t="e">
        <f ca="1">CF120-CF119</f>
        <v>#REF!</v>
      </c>
      <c r="CG121" s="289" t="e">
        <f ca="1">CG120-CG119</f>
        <v>#REF!</v>
      </c>
      <c r="CK121" s="286"/>
      <c r="CL121" s="287"/>
      <c r="CM121" s="288" t="e">
        <f ca="1">CM120-CM119</f>
        <v>#REF!</v>
      </c>
      <c r="CN121" s="289" t="e">
        <f ca="1">CN120-CN119</f>
        <v>#REF!</v>
      </c>
    </row>
  </sheetData>
  <mergeCells count="560">
    <mergeCell ref="B115:B118"/>
    <mergeCell ref="B119:B121"/>
    <mergeCell ref="AZ114:BF114"/>
    <mergeCell ref="BG114:BM114"/>
    <mergeCell ref="BN114:BT114"/>
    <mergeCell ref="BW114:CC114"/>
    <mergeCell ref="CD114:CJ114"/>
    <mergeCell ref="CK114:CQ114"/>
    <mergeCell ref="CD106:CJ106"/>
    <mergeCell ref="CK106:CQ106"/>
    <mergeCell ref="B107:B110"/>
    <mergeCell ref="B111:B113"/>
    <mergeCell ref="D114:J114"/>
    <mergeCell ref="K114:Q114"/>
    <mergeCell ref="R114:X114"/>
    <mergeCell ref="AA114:AG114"/>
    <mergeCell ref="AH114:AN114"/>
    <mergeCell ref="AO114:AU114"/>
    <mergeCell ref="AH106:AN106"/>
    <mergeCell ref="AO106:AU106"/>
    <mergeCell ref="AZ106:BF106"/>
    <mergeCell ref="BG106:BM106"/>
    <mergeCell ref="BN106:BT106"/>
    <mergeCell ref="BW106:CC106"/>
    <mergeCell ref="B99:B102"/>
    <mergeCell ref="B103:B105"/>
    <mergeCell ref="D106:J106"/>
    <mergeCell ref="K106:Q106"/>
    <mergeCell ref="R106:X106"/>
    <mergeCell ref="AA106:AG106"/>
    <mergeCell ref="AZ98:BF98"/>
    <mergeCell ref="BG98:BM98"/>
    <mergeCell ref="BN98:BT98"/>
    <mergeCell ref="BW98:CC98"/>
    <mergeCell ref="CD98:CJ98"/>
    <mergeCell ref="CK98:CQ98"/>
    <mergeCell ref="D98:J98"/>
    <mergeCell ref="K98:Q98"/>
    <mergeCell ref="R98:X98"/>
    <mergeCell ref="AA98:AG98"/>
    <mergeCell ref="AH98:AN98"/>
    <mergeCell ref="AO98:AU98"/>
    <mergeCell ref="CA94:CC94"/>
    <mergeCell ref="CH94:CJ94"/>
    <mergeCell ref="CO94:CQ94"/>
    <mergeCell ref="C95:J95"/>
    <mergeCell ref="AA95:AH95"/>
    <mergeCell ref="AZ95:BG95"/>
    <mergeCell ref="BW95:CD95"/>
    <mergeCell ref="CT92:CU92"/>
    <mergeCell ref="AX92:AY92"/>
    <mergeCell ref="BD92:BD93"/>
    <mergeCell ref="BE92:BF93"/>
    <mergeCell ref="W92:X93"/>
    <mergeCell ref="Y92:Z92"/>
    <mergeCell ref="AE92:AE93"/>
    <mergeCell ref="AF92:AG93"/>
    <mergeCell ref="AL92:AL93"/>
    <mergeCell ref="AM92:AN93"/>
    <mergeCell ref="CV92:CW92"/>
    <mergeCell ref="H94:J94"/>
    <mergeCell ref="O94:Q94"/>
    <mergeCell ref="V94:X94"/>
    <mergeCell ref="AE94:AG94"/>
    <mergeCell ref="AL94:AN94"/>
    <mergeCell ref="AS94:AU94"/>
    <mergeCell ref="BD94:BF94"/>
    <mergeCell ref="BK94:BM94"/>
    <mergeCell ref="CB92:CC93"/>
    <mergeCell ref="CH92:CH93"/>
    <mergeCell ref="CI92:CJ93"/>
    <mergeCell ref="CO92:CO93"/>
    <mergeCell ref="CP92:CQ93"/>
    <mergeCell ref="CR92:CS92"/>
    <mergeCell ref="BK92:BK93"/>
    <mergeCell ref="BL92:BM93"/>
    <mergeCell ref="BR92:BR93"/>
    <mergeCell ref="BS92:BT93"/>
    <mergeCell ref="BU92:BV92"/>
    <mergeCell ref="CA92:CA93"/>
    <mergeCell ref="AS92:AS93"/>
    <mergeCell ref="AT92:AU93"/>
    <mergeCell ref="AV92:AW92"/>
    <mergeCell ref="B92:B94"/>
    <mergeCell ref="H92:H93"/>
    <mergeCell ref="I92:J93"/>
    <mergeCell ref="O92:O93"/>
    <mergeCell ref="P92:Q93"/>
    <mergeCell ref="V92:V93"/>
    <mergeCell ref="BD91:BF91"/>
    <mergeCell ref="BK91:BM91"/>
    <mergeCell ref="BR91:BT91"/>
    <mergeCell ref="B88:B91"/>
    <mergeCell ref="O88:Q88"/>
    <mergeCell ref="V88:X88"/>
    <mergeCell ref="Y88:Z88"/>
    <mergeCell ref="AE88:AG88"/>
    <mergeCell ref="BR94:BT94"/>
    <mergeCell ref="BE89:BF90"/>
    <mergeCell ref="CA91:CC91"/>
    <mergeCell ref="CH91:CJ91"/>
    <mergeCell ref="CO91:CQ91"/>
    <mergeCell ref="CH89:CH90"/>
    <mergeCell ref="CI89:CJ90"/>
    <mergeCell ref="CO89:CO90"/>
    <mergeCell ref="CP89:CQ90"/>
    <mergeCell ref="H91:J91"/>
    <mergeCell ref="O91:Q91"/>
    <mergeCell ref="V91:X91"/>
    <mergeCell ref="AE91:AG91"/>
    <mergeCell ref="AL91:AN91"/>
    <mergeCell ref="AS91:AU91"/>
    <mergeCell ref="BK89:BK90"/>
    <mergeCell ref="BL89:BM90"/>
    <mergeCell ref="BR89:BR90"/>
    <mergeCell ref="BS89:BT90"/>
    <mergeCell ref="CA89:CA90"/>
    <mergeCell ref="CB89:CC90"/>
    <mergeCell ref="AL89:AL90"/>
    <mergeCell ref="AM89:AN90"/>
    <mergeCell ref="AS89:AS90"/>
    <mergeCell ref="AT89:AU90"/>
    <mergeCell ref="BD89:BD90"/>
    <mergeCell ref="CT88:CU88"/>
    <mergeCell ref="CV88:CW88"/>
    <mergeCell ref="H89:H90"/>
    <mergeCell ref="I89:J90"/>
    <mergeCell ref="O89:O90"/>
    <mergeCell ref="P89:Q90"/>
    <mergeCell ref="V89:V90"/>
    <mergeCell ref="W89:X90"/>
    <mergeCell ref="AE89:AE90"/>
    <mergeCell ref="AF89:AG90"/>
    <mergeCell ref="BR88:BT88"/>
    <mergeCell ref="BU88:BV88"/>
    <mergeCell ref="CA88:CC88"/>
    <mergeCell ref="CH88:CJ88"/>
    <mergeCell ref="CO88:CQ88"/>
    <mergeCell ref="CR88:CS88"/>
    <mergeCell ref="AL88:AN88"/>
    <mergeCell ref="AS88:AU88"/>
    <mergeCell ref="AV88:AW88"/>
    <mergeCell ref="AX88:AY88"/>
    <mergeCell ref="BD88:BF88"/>
    <mergeCell ref="BK88:BM88"/>
    <mergeCell ref="H88:J88"/>
    <mergeCell ref="B78:B87"/>
    <mergeCell ref="Y78:Z78"/>
    <mergeCell ref="AV78:AW78"/>
    <mergeCell ref="AX78:AY78"/>
    <mergeCell ref="BU78:BV78"/>
    <mergeCell ref="CR78:CS78"/>
    <mergeCell ref="CV68:CW68"/>
    <mergeCell ref="Y73:Z73"/>
    <mergeCell ref="AV73:AW73"/>
    <mergeCell ref="AX73:AY73"/>
    <mergeCell ref="BU73:BV73"/>
    <mergeCell ref="CR73:CS73"/>
    <mergeCell ref="CT73:CU73"/>
    <mergeCell ref="CV73:CW73"/>
    <mergeCell ref="CT78:CU78"/>
    <mergeCell ref="CV78:CW78"/>
    <mergeCell ref="Y83:Z83"/>
    <mergeCell ref="AV83:AW83"/>
    <mergeCell ref="AX83:AY83"/>
    <mergeCell ref="BU83:BV83"/>
    <mergeCell ref="CR83:CS83"/>
    <mergeCell ref="CT83:CU83"/>
    <mergeCell ref="CV83:CW83"/>
    <mergeCell ref="CR66:CS67"/>
    <mergeCell ref="CT66:CU67"/>
    <mergeCell ref="CV66:CW67"/>
    <mergeCell ref="B68:B77"/>
    <mergeCell ref="Y68:Z68"/>
    <mergeCell ref="AV68:AW68"/>
    <mergeCell ref="AX68:AY68"/>
    <mergeCell ref="BU68:BV68"/>
    <mergeCell ref="CR68:CS68"/>
    <mergeCell ref="CT68:CU68"/>
    <mergeCell ref="BG66:BM66"/>
    <mergeCell ref="BN66:BT66"/>
    <mergeCell ref="BU66:BV67"/>
    <mergeCell ref="BW66:CC66"/>
    <mergeCell ref="CD66:CJ66"/>
    <mergeCell ref="CK66:CQ66"/>
    <mergeCell ref="AA66:AG66"/>
    <mergeCell ref="AH66:AN66"/>
    <mergeCell ref="AO66:AU66"/>
    <mergeCell ref="AV66:AW67"/>
    <mergeCell ref="AX66:AY67"/>
    <mergeCell ref="AZ66:BF66"/>
    <mergeCell ref="B66:B67"/>
    <mergeCell ref="C66:C67"/>
    <mergeCell ref="D66:J66"/>
    <mergeCell ref="K66:Q66"/>
    <mergeCell ref="R66:X66"/>
    <mergeCell ref="Y66:Z67"/>
    <mergeCell ref="AK65:AL65"/>
    <mergeCell ref="AN65:AP65"/>
    <mergeCell ref="AZ65:BF65"/>
    <mergeCell ref="BR63:BT63"/>
    <mergeCell ref="CA63:CC63"/>
    <mergeCell ref="CH63:CJ63"/>
    <mergeCell ref="CO63:CQ63"/>
    <mergeCell ref="D65:J65"/>
    <mergeCell ref="L65:M65"/>
    <mergeCell ref="N65:O65"/>
    <mergeCell ref="Q65:S65"/>
    <mergeCell ref="AA65:AG65"/>
    <mergeCell ref="AI65:AJ65"/>
    <mergeCell ref="BW65:CC65"/>
    <mergeCell ref="CE65:CF65"/>
    <mergeCell ref="CG65:CH65"/>
    <mergeCell ref="CJ65:CL65"/>
    <mergeCell ref="BH65:BI65"/>
    <mergeCell ref="BJ65:BK65"/>
    <mergeCell ref="BM65:BO65"/>
    <mergeCell ref="CT61:CU61"/>
    <mergeCell ref="CV61:CW61"/>
    <mergeCell ref="H63:J63"/>
    <mergeCell ref="O63:Q63"/>
    <mergeCell ref="V63:X63"/>
    <mergeCell ref="AE63:AG63"/>
    <mergeCell ref="AL63:AN63"/>
    <mergeCell ref="AS63:AU63"/>
    <mergeCell ref="BD63:BF63"/>
    <mergeCell ref="BK63:BM63"/>
    <mergeCell ref="CB61:CC62"/>
    <mergeCell ref="CH61:CH62"/>
    <mergeCell ref="CI61:CJ62"/>
    <mergeCell ref="CO61:CO62"/>
    <mergeCell ref="CP61:CQ62"/>
    <mergeCell ref="CR61:CS61"/>
    <mergeCell ref="BK61:BK62"/>
    <mergeCell ref="BL61:BM62"/>
    <mergeCell ref="BR61:BR62"/>
    <mergeCell ref="BS61:BT62"/>
    <mergeCell ref="BU61:BV61"/>
    <mergeCell ref="CA61:CA62"/>
    <mergeCell ref="AS61:AS62"/>
    <mergeCell ref="AT61:AU62"/>
    <mergeCell ref="B61:B63"/>
    <mergeCell ref="H61:H62"/>
    <mergeCell ref="I61:J62"/>
    <mergeCell ref="O61:O62"/>
    <mergeCell ref="P61:Q62"/>
    <mergeCell ref="V61:V62"/>
    <mergeCell ref="BD60:BF60"/>
    <mergeCell ref="BK60:BM60"/>
    <mergeCell ref="BR60:BT60"/>
    <mergeCell ref="B57:B60"/>
    <mergeCell ref="O57:Q57"/>
    <mergeCell ref="V57:X57"/>
    <mergeCell ref="Y57:Z57"/>
    <mergeCell ref="AE57:AG57"/>
    <mergeCell ref="AV61:AW61"/>
    <mergeCell ref="AX61:AY61"/>
    <mergeCell ref="BD61:BD62"/>
    <mergeCell ref="BE61:BF62"/>
    <mergeCell ref="W61:X62"/>
    <mergeCell ref="Y61:Z61"/>
    <mergeCell ref="AE61:AE62"/>
    <mergeCell ref="AF61:AG62"/>
    <mergeCell ref="AL61:AL62"/>
    <mergeCell ref="AM61:AN62"/>
    <mergeCell ref="CA60:CC60"/>
    <mergeCell ref="CH60:CJ60"/>
    <mergeCell ref="CO60:CQ60"/>
    <mergeCell ref="CH58:CH59"/>
    <mergeCell ref="CI58:CJ59"/>
    <mergeCell ref="CO58:CO59"/>
    <mergeCell ref="CP58:CQ59"/>
    <mergeCell ref="H60:J60"/>
    <mergeCell ref="O60:Q60"/>
    <mergeCell ref="V60:X60"/>
    <mergeCell ref="AE60:AG60"/>
    <mergeCell ref="AL60:AN60"/>
    <mergeCell ref="AS60:AU60"/>
    <mergeCell ref="BK58:BK59"/>
    <mergeCell ref="BL58:BM59"/>
    <mergeCell ref="BR58:BR59"/>
    <mergeCell ref="BS58:BT59"/>
    <mergeCell ref="CA58:CA59"/>
    <mergeCell ref="CB58:CC59"/>
    <mergeCell ref="AL58:AL59"/>
    <mergeCell ref="AM58:AN59"/>
    <mergeCell ref="AS58:AS59"/>
    <mergeCell ref="AT58:AU59"/>
    <mergeCell ref="BD58:BD59"/>
    <mergeCell ref="BE58:BF59"/>
    <mergeCell ref="CT57:CU57"/>
    <mergeCell ref="CV57:CW57"/>
    <mergeCell ref="H58:H59"/>
    <mergeCell ref="I58:J59"/>
    <mergeCell ref="O58:O59"/>
    <mergeCell ref="P58:Q59"/>
    <mergeCell ref="V58:V59"/>
    <mergeCell ref="W58:X59"/>
    <mergeCell ref="AE58:AE59"/>
    <mergeCell ref="AF58:AG59"/>
    <mergeCell ref="BR57:BT57"/>
    <mergeCell ref="BU57:BV57"/>
    <mergeCell ref="CA57:CC57"/>
    <mergeCell ref="CH57:CJ57"/>
    <mergeCell ref="CO57:CQ57"/>
    <mergeCell ref="CR57:CS57"/>
    <mergeCell ref="AL57:AN57"/>
    <mergeCell ref="AS57:AU57"/>
    <mergeCell ref="AV57:AW57"/>
    <mergeCell ref="AX57:AY57"/>
    <mergeCell ref="BD57:BF57"/>
    <mergeCell ref="BK57:BM57"/>
    <mergeCell ref="H57:J57"/>
    <mergeCell ref="B47:B56"/>
    <mergeCell ref="Y47:Z47"/>
    <mergeCell ref="AV47:AW47"/>
    <mergeCell ref="AX47:AY47"/>
    <mergeCell ref="BU47:BV47"/>
    <mergeCell ref="CR47:CS47"/>
    <mergeCell ref="CV37:CW37"/>
    <mergeCell ref="Y42:Z42"/>
    <mergeCell ref="AV42:AW42"/>
    <mergeCell ref="AX42:AY42"/>
    <mergeCell ref="BU42:BV42"/>
    <mergeCell ref="CR42:CS42"/>
    <mergeCell ref="CT42:CU42"/>
    <mergeCell ref="CV42:CW42"/>
    <mergeCell ref="CT47:CU47"/>
    <mergeCell ref="CV47:CW47"/>
    <mergeCell ref="Y52:Z52"/>
    <mergeCell ref="AV52:AW52"/>
    <mergeCell ref="AX52:AY52"/>
    <mergeCell ref="BU52:BV52"/>
    <mergeCell ref="CR52:CS52"/>
    <mergeCell ref="CT52:CU52"/>
    <mergeCell ref="CV52:CW52"/>
    <mergeCell ref="CR35:CS36"/>
    <mergeCell ref="CT35:CU36"/>
    <mergeCell ref="CV35:CW36"/>
    <mergeCell ref="B37:B46"/>
    <mergeCell ref="Y37:Z37"/>
    <mergeCell ref="AV37:AW37"/>
    <mergeCell ref="AX37:AY37"/>
    <mergeCell ref="BU37:BV37"/>
    <mergeCell ref="CR37:CS37"/>
    <mergeCell ref="CT37:CU37"/>
    <mergeCell ref="BG35:BM35"/>
    <mergeCell ref="BN35:BT35"/>
    <mergeCell ref="BU35:BV36"/>
    <mergeCell ref="BW35:CC35"/>
    <mergeCell ref="CD35:CJ35"/>
    <mergeCell ref="CK35:CQ35"/>
    <mergeCell ref="AA35:AG35"/>
    <mergeCell ref="AH35:AN35"/>
    <mergeCell ref="AO35:AU35"/>
    <mergeCell ref="AV35:AW36"/>
    <mergeCell ref="AX35:AY36"/>
    <mergeCell ref="AZ35:BF35"/>
    <mergeCell ref="B35:B36"/>
    <mergeCell ref="C35:C36"/>
    <mergeCell ref="D35:J35"/>
    <mergeCell ref="K35:Q35"/>
    <mergeCell ref="R35:X35"/>
    <mergeCell ref="Y35:Z36"/>
    <mergeCell ref="AK34:AL34"/>
    <mergeCell ref="AN34:AP34"/>
    <mergeCell ref="AZ34:BF34"/>
    <mergeCell ref="BR32:BT32"/>
    <mergeCell ref="CA32:CC32"/>
    <mergeCell ref="CH32:CJ32"/>
    <mergeCell ref="CO32:CQ32"/>
    <mergeCell ref="D34:J34"/>
    <mergeCell ref="L34:M34"/>
    <mergeCell ref="N34:O34"/>
    <mergeCell ref="Q34:S34"/>
    <mergeCell ref="AA34:AG34"/>
    <mergeCell ref="AI34:AJ34"/>
    <mergeCell ref="BW34:CC34"/>
    <mergeCell ref="CE34:CF34"/>
    <mergeCell ref="CG34:CH34"/>
    <mergeCell ref="CJ34:CL34"/>
    <mergeCell ref="BH34:BI34"/>
    <mergeCell ref="BJ34:BK34"/>
    <mergeCell ref="BM34:BO34"/>
    <mergeCell ref="CT30:CU30"/>
    <mergeCell ref="CV30:CW30"/>
    <mergeCell ref="H32:J32"/>
    <mergeCell ref="O32:Q32"/>
    <mergeCell ref="V32:X32"/>
    <mergeCell ref="AE32:AG32"/>
    <mergeCell ref="AL32:AN32"/>
    <mergeCell ref="AS32:AU32"/>
    <mergeCell ref="BD32:BF32"/>
    <mergeCell ref="BK32:BM32"/>
    <mergeCell ref="CB30:CC31"/>
    <mergeCell ref="CH30:CH31"/>
    <mergeCell ref="CI30:CJ31"/>
    <mergeCell ref="CO30:CO31"/>
    <mergeCell ref="CP30:CQ31"/>
    <mergeCell ref="CR30:CS30"/>
    <mergeCell ref="BK30:BK31"/>
    <mergeCell ref="BL30:BM31"/>
    <mergeCell ref="BR30:BR31"/>
    <mergeCell ref="BS30:BT31"/>
    <mergeCell ref="BU30:BV30"/>
    <mergeCell ref="CA30:CA31"/>
    <mergeCell ref="AS30:AS31"/>
    <mergeCell ref="AT30:AU31"/>
    <mergeCell ref="B30:B32"/>
    <mergeCell ref="H30:H31"/>
    <mergeCell ref="I30:J31"/>
    <mergeCell ref="O30:O31"/>
    <mergeCell ref="P30:Q31"/>
    <mergeCell ref="V30:V31"/>
    <mergeCell ref="BD29:BF29"/>
    <mergeCell ref="BK29:BM29"/>
    <mergeCell ref="BR29:BT29"/>
    <mergeCell ref="B26:B29"/>
    <mergeCell ref="O26:Q26"/>
    <mergeCell ref="V26:X26"/>
    <mergeCell ref="Y26:Z26"/>
    <mergeCell ref="AE26:AG26"/>
    <mergeCell ref="AV30:AW30"/>
    <mergeCell ref="AX30:AY30"/>
    <mergeCell ref="BD30:BD31"/>
    <mergeCell ref="BE30:BF31"/>
    <mergeCell ref="W30:X31"/>
    <mergeCell ref="Y30:Z30"/>
    <mergeCell ref="AE30:AE31"/>
    <mergeCell ref="AF30:AG31"/>
    <mergeCell ref="AL30:AL31"/>
    <mergeCell ref="AM30:AN31"/>
    <mergeCell ref="CA29:CC29"/>
    <mergeCell ref="CH29:CJ29"/>
    <mergeCell ref="CO29:CQ29"/>
    <mergeCell ref="CH27:CH28"/>
    <mergeCell ref="CI27:CJ28"/>
    <mergeCell ref="CO27:CO28"/>
    <mergeCell ref="CP27:CQ28"/>
    <mergeCell ref="H29:J29"/>
    <mergeCell ref="O29:Q29"/>
    <mergeCell ref="V29:X29"/>
    <mergeCell ref="AE29:AG29"/>
    <mergeCell ref="AL29:AN29"/>
    <mergeCell ref="AS29:AU29"/>
    <mergeCell ref="BK27:BK28"/>
    <mergeCell ref="BL27:BM28"/>
    <mergeCell ref="BR27:BR28"/>
    <mergeCell ref="BS27:BT28"/>
    <mergeCell ref="CA27:CA28"/>
    <mergeCell ref="CB27:CC28"/>
    <mergeCell ref="AL27:AL28"/>
    <mergeCell ref="AM27:AN28"/>
    <mergeCell ref="AS27:AS28"/>
    <mergeCell ref="AT27:AU28"/>
    <mergeCell ref="BD27:BD28"/>
    <mergeCell ref="BE27:BF28"/>
    <mergeCell ref="CT26:CU26"/>
    <mergeCell ref="CV26:CW26"/>
    <mergeCell ref="H27:H28"/>
    <mergeCell ref="I27:J28"/>
    <mergeCell ref="O27:O28"/>
    <mergeCell ref="P27:Q28"/>
    <mergeCell ref="V27:V28"/>
    <mergeCell ref="W27:X28"/>
    <mergeCell ref="AE27:AE28"/>
    <mergeCell ref="AF27:AG28"/>
    <mergeCell ref="BR26:BT26"/>
    <mergeCell ref="BU26:BV26"/>
    <mergeCell ref="CA26:CC26"/>
    <mergeCell ref="CH26:CJ26"/>
    <mergeCell ref="CO26:CQ26"/>
    <mergeCell ref="CR26:CS26"/>
    <mergeCell ref="AL26:AN26"/>
    <mergeCell ref="AS26:AU26"/>
    <mergeCell ref="AV26:AW26"/>
    <mergeCell ref="AX26:AY26"/>
    <mergeCell ref="BD26:BF26"/>
    <mergeCell ref="BK26:BM26"/>
    <mergeCell ref="H26:J26"/>
    <mergeCell ref="Y6:Z6"/>
    <mergeCell ref="AV6:AW6"/>
    <mergeCell ref="AX6:AY6"/>
    <mergeCell ref="BU6:BV6"/>
    <mergeCell ref="CR6:CS6"/>
    <mergeCell ref="CT16:CU16"/>
    <mergeCell ref="CV16:CW16"/>
    <mergeCell ref="Y21:Z21"/>
    <mergeCell ref="AV21:AW21"/>
    <mergeCell ref="AX21:AY21"/>
    <mergeCell ref="BU21:BV21"/>
    <mergeCell ref="CR21:CS21"/>
    <mergeCell ref="CT21:CU21"/>
    <mergeCell ref="CV21:CW21"/>
    <mergeCell ref="CT4:CU5"/>
    <mergeCell ref="CV4:CW5"/>
    <mergeCell ref="AV4:AW5"/>
    <mergeCell ref="AX4:AY5"/>
    <mergeCell ref="AZ4:BF4"/>
    <mergeCell ref="BG4:BM4"/>
    <mergeCell ref="BN4:BT4"/>
    <mergeCell ref="BU4:BV5"/>
    <mergeCell ref="B16:B25"/>
    <mergeCell ref="Y16:Z16"/>
    <mergeCell ref="AV16:AW16"/>
    <mergeCell ref="AX16:AY16"/>
    <mergeCell ref="BU16:BV16"/>
    <mergeCell ref="CR16:CS16"/>
    <mergeCell ref="CT6:CU6"/>
    <mergeCell ref="CV6:CW6"/>
    <mergeCell ref="Y11:Z11"/>
    <mergeCell ref="AV11:AW11"/>
    <mergeCell ref="AX11:AY11"/>
    <mergeCell ref="BU11:BV11"/>
    <mergeCell ref="CR11:CS11"/>
    <mergeCell ref="CT11:CU11"/>
    <mergeCell ref="CV11:CW11"/>
    <mergeCell ref="B6:B15"/>
    <mergeCell ref="BJ3:BK3"/>
    <mergeCell ref="BM3:BO3"/>
    <mergeCell ref="BW3:CC3"/>
    <mergeCell ref="CE3:CF3"/>
    <mergeCell ref="CG3:CH3"/>
    <mergeCell ref="BW4:CC4"/>
    <mergeCell ref="CD4:CJ4"/>
    <mergeCell ref="CK4:CQ4"/>
    <mergeCell ref="CR4:CS5"/>
    <mergeCell ref="B4:B5"/>
    <mergeCell ref="C4:C5"/>
    <mergeCell ref="D4:J4"/>
    <mergeCell ref="K4:Q4"/>
    <mergeCell ref="R4:X4"/>
    <mergeCell ref="Y4:Z5"/>
    <mergeCell ref="AA4:AG4"/>
    <mergeCell ref="AH4:AN4"/>
    <mergeCell ref="AO4:AU4"/>
    <mergeCell ref="B1:C1"/>
    <mergeCell ref="D2:F2"/>
    <mergeCell ref="G2:T2"/>
    <mergeCell ref="U2:Z2"/>
    <mergeCell ref="AA2:AC2"/>
    <mergeCell ref="AD2:AQ2"/>
    <mergeCell ref="CN2:CW2"/>
    <mergeCell ref="D3:J3"/>
    <mergeCell ref="L3:M3"/>
    <mergeCell ref="N3:O3"/>
    <mergeCell ref="Q3:S3"/>
    <mergeCell ref="AA3:AG3"/>
    <mergeCell ref="AI3:AJ3"/>
    <mergeCell ref="AK3:AL3"/>
    <mergeCell ref="AN3:AP3"/>
    <mergeCell ref="AZ3:BF3"/>
    <mergeCell ref="AR2:AY2"/>
    <mergeCell ref="AZ2:BB2"/>
    <mergeCell ref="BC2:BP2"/>
    <mergeCell ref="BQ2:BV2"/>
    <mergeCell ref="BW2:BY2"/>
    <mergeCell ref="BZ2:CM2"/>
    <mergeCell ref="CJ3:CL3"/>
    <mergeCell ref="BH3:BI3"/>
  </mergeCells>
  <phoneticPr fontId="4"/>
  <conditionalFormatting sqref="AY86 AY76 Z76 Z71 AY71 Z45 Z40 AY40 AY45 AY55 AY24 AY14 AY9 Z19 Z14 Z9 CW9 CW40 CW45 CW71 CW76 Z50 Z81 AW76 AW71 AW45 AW40 AW19 AW14 AW9 AW50 AW81 BV76 BV71 BV45 BV40 BV19 BV14 BV9 BV50 BV81 CS76 CS71 CS45 CS40 CS19 CS14 CS9 CS50 CS81 CU86 CU76 CU71 CU40 CU45 CU55 CU24 CU14 CU9">
    <cfRule type="cellIs" dxfId="53" priority="51" operator="lessThan">
      <formula>1</formula>
    </cfRule>
    <cfRule type="cellIs" dxfId="52" priority="52" operator="greaterThanOrEqual">
      <formula>1</formula>
    </cfRule>
  </conditionalFormatting>
  <conditionalFormatting sqref="D6:X25 AA6:AU25 AZ6:BT25 BW6:CQ25 D37:X56 AA37:AU56 AZ37:BT56 BW37:CQ56 D68:X87 AA68:AU87 AZ68:BT87 BW68:CQ87">
    <cfRule type="cellIs" dxfId="51" priority="50" operator="equal">
      <formula>"カウント外"</formula>
    </cfRule>
  </conditionalFormatting>
  <conditionalFormatting sqref="Z24">
    <cfRule type="cellIs" dxfId="50" priority="48" operator="lessThan">
      <formula>1</formula>
    </cfRule>
    <cfRule type="cellIs" dxfId="49" priority="49" operator="greaterThanOrEqual">
      <formula>1</formula>
    </cfRule>
  </conditionalFormatting>
  <conditionalFormatting sqref="Z55">
    <cfRule type="cellIs" dxfId="48" priority="46" operator="lessThan">
      <formula>1</formula>
    </cfRule>
    <cfRule type="cellIs" dxfId="47" priority="47" operator="greaterThanOrEqual">
      <formula>1</formula>
    </cfRule>
  </conditionalFormatting>
  <conditionalFormatting sqref="Z86">
    <cfRule type="cellIs" dxfId="46" priority="44" operator="lessThan">
      <formula>1</formula>
    </cfRule>
    <cfRule type="cellIs" dxfId="45" priority="45" operator="greaterThanOrEqual">
      <formula>1</formula>
    </cfRule>
  </conditionalFormatting>
  <conditionalFormatting sqref="AW24">
    <cfRule type="cellIs" dxfId="44" priority="42" operator="lessThan">
      <formula>1</formula>
    </cfRule>
    <cfRule type="cellIs" dxfId="43" priority="43" operator="greaterThanOrEqual">
      <formula>1</formula>
    </cfRule>
  </conditionalFormatting>
  <conditionalFormatting sqref="AW55">
    <cfRule type="cellIs" dxfId="42" priority="40" operator="lessThan">
      <formula>1</formula>
    </cfRule>
    <cfRule type="cellIs" dxfId="41" priority="41" operator="greaterThanOrEqual">
      <formula>1</formula>
    </cfRule>
  </conditionalFormatting>
  <conditionalFormatting sqref="AW86">
    <cfRule type="cellIs" dxfId="40" priority="38" operator="lessThan">
      <formula>1</formula>
    </cfRule>
    <cfRule type="cellIs" dxfId="39" priority="39" operator="greaterThanOrEqual">
      <formula>1</formula>
    </cfRule>
  </conditionalFormatting>
  <conditionalFormatting sqref="BV24">
    <cfRule type="cellIs" dxfId="38" priority="36" operator="lessThan">
      <formula>1</formula>
    </cfRule>
    <cfRule type="cellIs" dxfId="37" priority="37" operator="greaterThanOrEqual">
      <formula>1</formula>
    </cfRule>
  </conditionalFormatting>
  <conditionalFormatting sqref="BV55">
    <cfRule type="cellIs" dxfId="36" priority="34" operator="lessThan">
      <formula>1</formula>
    </cfRule>
    <cfRule type="cellIs" dxfId="35" priority="35" operator="greaterThanOrEqual">
      <formula>1</formula>
    </cfRule>
  </conditionalFormatting>
  <conditionalFormatting sqref="BV86">
    <cfRule type="cellIs" dxfId="34" priority="32" operator="lessThan">
      <formula>1</formula>
    </cfRule>
    <cfRule type="cellIs" dxfId="33" priority="33" operator="greaterThanOrEqual">
      <formula>1</formula>
    </cfRule>
  </conditionalFormatting>
  <conditionalFormatting sqref="CS24">
    <cfRule type="cellIs" dxfId="32" priority="30" operator="lessThan">
      <formula>1</formula>
    </cfRule>
    <cfRule type="cellIs" dxfId="31" priority="31" operator="greaterThanOrEqual">
      <formula>1</formula>
    </cfRule>
  </conditionalFormatting>
  <conditionalFormatting sqref="CS55">
    <cfRule type="cellIs" dxfId="30" priority="28" operator="lessThan">
      <formula>1</formula>
    </cfRule>
    <cfRule type="cellIs" dxfId="29" priority="29" operator="greaterThanOrEqual">
      <formula>1</formula>
    </cfRule>
  </conditionalFormatting>
  <conditionalFormatting sqref="CS86">
    <cfRule type="cellIs" dxfId="28" priority="26" operator="lessThan">
      <formula>1</formula>
    </cfRule>
    <cfRule type="cellIs" dxfId="27" priority="27" operator="greaterThanOrEqual">
      <formula>1</formula>
    </cfRule>
  </conditionalFormatting>
  <conditionalFormatting sqref="AY19">
    <cfRule type="cellIs" dxfId="26" priority="24" operator="lessThan">
      <formula>1</formula>
    </cfRule>
    <cfRule type="cellIs" dxfId="25" priority="25" operator="greaterThanOrEqual">
      <formula>1</formula>
    </cfRule>
  </conditionalFormatting>
  <conditionalFormatting sqref="AY50">
    <cfRule type="cellIs" dxfId="24" priority="22" operator="lessThan">
      <formula>1</formula>
    </cfRule>
    <cfRule type="cellIs" dxfId="23" priority="23" operator="greaterThanOrEqual">
      <formula>1</formula>
    </cfRule>
  </conditionalFormatting>
  <conditionalFormatting sqref="AY81">
    <cfRule type="cellIs" dxfId="22" priority="20" operator="lessThan">
      <formula>1</formula>
    </cfRule>
    <cfRule type="cellIs" dxfId="21" priority="21" operator="greaterThanOrEqual">
      <formula>1</formula>
    </cfRule>
  </conditionalFormatting>
  <conditionalFormatting sqref="CU19">
    <cfRule type="cellIs" dxfId="20" priority="18" operator="lessThan">
      <formula>1</formula>
    </cfRule>
    <cfRule type="cellIs" dxfId="19" priority="19" operator="greaterThanOrEqual">
      <formula>1</formula>
    </cfRule>
  </conditionalFormatting>
  <conditionalFormatting sqref="CU50">
    <cfRule type="cellIs" dxfId="18" priority="16" operator="lessThan">
      <formula>1</formula>
    </cfRule>
    <cfRule type="cellIs" dxfId="17" priority="17" operator="greaterThanOrEqual">
      <formula>1</formula>
    </cfRule>
  </conditionalFormatting>
  <conditionalFormatting sqref="CU81">
    <cfRule type="cellIs" dxfId="16" priority="14" operator="lessThan">
      <formula>1</formula>
    </cfRule>
    <cfRule type="cellIs" dxfId="15" priority="15" operator="greaterThanOrEqual">
      <formula>1</formula>
    </cfRule>
  </conditionalFormatting>
  <conditionalFormatting sqref="CW24">
    <cfRule type="cellIs" dxfId="14" priority="12" operator="lessThan">
      <formula>1</formula>
    </cfRule>
    <cfRule type="cellIs" dxfId="13" priority="13" operator="greaterThanOrEqual">
      <formula>1</formula>
    </cfRule>
  </conditionalFormatting>
  <conditionalFormatting sqref="CW19">
    <cfRule type="cellIs" dxfId="12" priority="10" operator="lessThan">
      <formula>1</formula>
    </cfRule>
    <cfRule type="cellIs" dxfId="11" priority="11" operator="greaterThanOrEqual">
      <formula>1</formula>
    </cfRule>
  </conditionalFormatting>
  <conditionalFormatting sqref="CW55">
    <cfRule type="cellIs" dxfId="10" priority="8" operator="lessThan">
      <formula>1</formula>
    </cfRule>
    <cfRule type="cellIs" dxfId="9" priority="9" operator="greaterThanOrEqual">
      <formula>1</formula>
    </cfRule>
  </conditionalFormatting>
  <conditionalFormatting sqref="CW50">
    <cfRule type="cellIs" dxfId="8" priority="6" operator="lessThan">
      <formula>1</formula>
    </cfRule>
    <cfRule type="cellIs" dxfId="7" priority="7" operator="greaterThanOrEqual">
      <formula>1</formula>
    </cfRule>
  </conditionalFormatting>
  <conditionalFormatting sqref="CW86">
    <cfRule type="cellIs" dxfId="6" priority="4" operator="lessThan">
      <formula>1</formula>
    </cfRule>
    <cfRule type="cellIs" dxfId="5" priority="5" operator="greaterThanOrEqual">
      <formula>1</formula>
    </cfRule>
  </conditionalFormatting>
  <conditionalFormatting sqref="CW81">
    <cfRule type="cellIs" dxfId="4" priority="2" operator="lessThan">
      <formula>1</formula>
    </cfRule>
    <cfRule type="cellIs" dxfId="3" priority="3" operator="greaterThanOrEqual">
      <formula>1</formula>
    </cfRule>
  </conditionalFormatting>
  <conditionalFormatting sqref="A34:CW63">
    <cfRule type="expression" dxfId="2" priority="1">
      <formula>$A$3=TRUE</formula>
    </cfRule>
  </conditionalFormatting>
  <printOptions verticalCentered="1"/>
  <pageMargins left="0.59055118110236227" right="0.59055118110236227" top="0.59055118110236227" bottom="0.59055118110236227" header="0" footer="0"/>
  <pageSetup paperSize="8" scale="57" fitToWidth="2" orientation="landscape" horizontalDpi="300" verticalDpi="300" r:id="rId1"/>
  <colBreaks count="1" manualBreakCount="1">
    <brk id="51" min="1" max="9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74436-F08E-4A06-B0F8-915B8C43EBB9}">
  <sheetPr codeName="Sheet1201">
    <tabColor theme="5" tint="0.39997558519241921"/>
    <pageSetUpPr fitToPage="1"/>
  </sheetPr>
  <dimension ref="A1:AV72"/>
  <sheetViews>
    <sheetView view="pageBreakPreview" topLeftCell="A27" zoomScale="60" zoomScaleNormal="85" workbookViewId="0">
      <selection activeCell="A27" sqref="A1:XFD1048576"/>
    </sheetView>
  </sheetViews>
  <sheetFormatPr defaultRowHeight="18.75" x14ac:dyDescent="0.25"/>
  <cols>
    <col min="1" max="2" width="2.88671875" customWidth="1"/>
    <col min="3" max="4" width="4.5546875" customWidth="1"/>
    <col min="5" max="5" width="10.109375" customWidth="1"/>
    <col min="6" max="7" width="9.77734375" customWidth="1"/>
    <col min="8" max="8" width="6.44140625" style="743" customWidth="1"/>
    <col min="9" max="10" width="9.77734375" customWidth="1"/>
    <col min="11" max="11" width="6.44140625" style="743" customWidth="1"/>
    <col min="12" max="13" width="9.77734375" customWidth="1"/>
    <col min="14" max="14" width="6.44140625" style="743" customWidth="1"/>
    <col min="15" max="16" width="9.77734375" customWidth="1"/>
    <col min="17" max="17" width="6.44140625" style="743" customWidth="1"/>
    <col min="18" max="19" width="9.77734375" customWidth="1"/>
    <col min="20" max="20" width="6.44140625" style="743" customWidth="1"/>
    <col min="21" max="22" width="9.77734375" customWidth="1"/>
    <col min="23" max="23" width="6.44140625" style="743" customWidth="1"/>
    <col min="24" max="27" width="9.77734375" customWidth="1"/>
    <col min="28" max="28" width="6.44140625" style="743" customWidth="1"/>
    <col min="29" max="30" width="9.77734375" customWidth="1"/>
    <col min="31" max="31" width="6.44140625" style="743" customWidth="1"/>
    <col min="32" max="33" width="9.77734375" customWidth="1"/>
    <col min="34" max="34" width="6.44140625" style="743" customWidth="1"/>
    <col min="35" max="36" width="9.77734375" customWidth="1"/>
    <col min="37" max="37" width="6.44140625" style="743" customWidth="1"/>
    <col min="38" max="39" width="9.77734375" customWidth="1"/>
    <col min="40" max="40" width="6.44140625" style="743" customWidth="1"/>
    <col min="41" max="42" width="9.77734375" customWidth="1"/>
    <col min="43" max="43" width="6.44140625" style="743" customWidth="1"/>
    <col min="44" max="47" width="9.77734375" customWidth="1"/>
    <col min="48" max="48" width="8.88671875" customWidth="1"/>
  </cols>
  <sheetData>
    <row r="1" spans="1:48" ht="30" x14ac:dyDescent="0.45">
      <c r="A1" s="375"/>
      <c r="B1" s="375"/>
      <c r="C1" s="2019" t="str">
        <f>HYPERLINK("#実行度合表集計!D"&amp;A2,"■戻る")</f>
        <v>■戻る</v>
      </c>
      <c r="D1" s="2020"/>
      <c r="E1" s="2020"/>
      <c r="F1" s="439">
        <v>3</v>
      </c>
      <c r="G1" s="439"/>
      <c r="H1" s="440"/>
      <c r="I1" s="439">
        <v>10</v>
      </c>
      <c r="J1" s="439"/>
      <c r="K1" s="440"/>
      <c r="L1" s="439">
        <v>17</v>
      </c>
      <c r="M1" s="439"/>
      <c r="N1" s="440"/>
      <c r="O1" s="439">
        <v>26</v>
      </c>
      <c r="P1" s="439"/>
      <c r="Q1" s="440"/>
      <c r="R1" s="439">
        <v>33</v>
      </c>
      <c r="S1" s="439"/>
      <c r="T1" s="440"/>
      <c r="U1" s="439">
        <v>40</v>
      </c>
      <c r="V1" s="439"/>
      <c r="W1" s="440"/>
      <c r="X1" s="440"/>
      <c r="Y1" s="440"/>
      <c r="Z1" s="439">
        <v>51</v>
      </c>
      <c r="AA1" s="439"/>
      <c r="AB1" s="440"/>
      <c r="AC1" s="439">
        <v>58</v>
      </c>
      <c r="AD1" s="439"/>
      <c r="AE1" s="440"/>
      <c r="AF1" s="439">
        <v>65</v>
      </c>
      <c r="AG1" s="439"/>
      <c r="AH1" s="440"/>
      <c r="AI1" s="439">
        <v>74</v>
      </c>
      <c r="AJ1" s="439"/>
      <c r="AK1" s="440"/>
      <c r="AL1" s="439">
        <v>81</v>
      </c>
      <c r="AM1" s="439"/>
      <c r="AN1" s="440"/>
      <c r="AO1" s="439">
        <v>88</v>
      </c>
      <c r="AP1" s="439"/>
      <c r="AQ1" s="440"/>
      <c r="AR1" s="440"/>
      <c r="AS1" s="440"/>
      <c r="AT1" s="440"/>
      <c r="AU1" s="440"/>
      <c r="AV1" s="403"/>
    </row>
    <row r="2" spans="1:48" ht="30" x14ac:dyDescent="0.45">
      <c r="A2" s="437">
        <f>IF(A1&lt;&gt;"",MATCH(A1,実行度合表集計!$D:$D,0),1)</f>
        <v>1</v>
      </c>
      <c r="B2" s="437"/>
      <c r="C2" s="376"/>
      <c r="D2" s="377"/>
      <c r="E2" s="377"/>
      <c r="F2" s="377"/>
      <c r="G2" s="377"/>
      <c r="H2" s="378"/>
      <c r="I2" s="377"/>
      <c r="J2" s="377"/>
      <c r="K2" s="378"/>
      <c r="L2" s="377"/>
      <c r="M2" s="377"/>
      <c r="N2" s="379"/>
      <c r="O2" s="376"/>
      <c r="P2" s="380"/>
      <c r="Q2" s="379"/>
      <c r="R2" s="380"/>
      <c r="S2" s="380"/>
      <c r="T2" s="379"/>
      <c r="U2" s="380"/>
      <c r="V2" s="380"/>
      <c r="W2" s="379"/>
      <c r="X2" s="380"/>
      <c r="Y2" s="380"/>
      <c r="Z2" s="380"/>
      <c r="AA2" s="380"/>
      <c r="AB2" s="379"/>
      <c r="AC2" s="380"/>
      <c r="AD2" s="380"/>
      <c r="AE2" s="379"/>
      <c r="AF2" s="381"/>
      <c r="AG2" s="376"/>
      <c r="AH2" s="379"/>
      <c r="AI2" s="380"/>
      <c r="AJ2" s="376"/>
      <c r="AK2" s="760"/>
      <c r="AL2" s="376"/>
      <c r="AM2" s="380"/>
      <c r="AN2" s="379"/>
      <c r="AO2" s="376"/>
      <c r="AP2" s="376"/>
      <c r="AQ2" s="760"/>
      <c r="AR2" s="380"/>
      <c r="AS2" s="2021">
        <f ca="1">TODAY()</f>
        <v>45970</v>
      </c>
      <c r="AT2" s="2022"/>
      <c r="AU2" s="2022"/>
      <c r="AV2" s="403"/>
    </row>
    <row r="3" spans="1:48" ht="62.25" customHeight="1" thickBot="1" x14ac:dyDescent="0.5">
      <c r="A3" s="437"/>
      <c r="B3" s="437"/>
      <c r="C3" s="2023" t="str">
        <f>年度&amp;"年度"</f>
        <v>2025年度</v>
      </c>
      <c r="D3" s="2023"/>
      <c r="E3" s="2023"/>
      <c r="F3" s="2023"/>
      <c r="G3" s="2023"/>
      <c r="H3" s="2023"/>
      <c r="I3" s="2023"/>
      <c r="J3" s="1"/>
      <c r="K3" s="2"/>
      <c r="L3" s="1"/>
      <c r="M3" s="3"/>
      <c r="N3" s="4"/>
      <c r="O3" s="2024" t="s">
        <v>53</v>
      </c>
      <c r="P3" s="2024"/>
      <c r="Q3" s="2024"/>
      <c r="R3" s="2024"/>
      <c r="S3" s="2024"/>
      <c r="T3" s="2024"/>
      <c r="U3" s="2024"/>
      <c r="V3" s="2024"/>
      <c r="W3" s="2024"/>
      <c r="X3" s="2024"/>
      <c r="Y3" s="2024"/>
      <c r="Z3" s="2024"/>
      <c r="AA3" s="2024"/>
      <c r="AB3" s="2024"/>
      <c r="AC3" s="2024"/>
      <c r="AD3" s="2024"/>
      <c r="AE3" s="2024"/>
      <c r="AF3" s="2024"/>
      <c r="AG3" s="2024"/>
      <c r="AH3" s="2024"/>
      <c r="AI3" s="2024"/>
      <c r="AJ3" s="2024"/>
      <c r="AK3" s="4"/>
      <c r="AL3" s="5"/>
      <c r="AM3" s="2025">
        <f>$A$1</f>
        <v>0</v>
      </c>
      <c r="AN3" s="2025"/>
      <c r="AO3" s="2025"/>
      <c r="AP3" s="2025"/>
      <c r="AQ3" s="2025"/>
      <c r="AR3" s="2025"/>
      <c r="AS3" s="2025"/>
      <c r="AT3" s="2025"/>
      <c r="AU3" s="2025"/>
      <c r="AV3" s="403"/>
    </row>
    <row r="4" spans="1:48" ht="31.5" thickTop="1" thickBot="1" x14ac:dyDescent="0.5">
      <c r="A4" s="438"/>
      <c r="B4" s="438"/>
      <c r="C4" s="2041"/>
      <c r="D4" s="2042"/>
      <c r="E4" s="2043"/>
      <c r="F4" s="2044" t="s">
        <v>54</v>
      </c>
      <c r="G4" s="2017"/>
      <c r="H4" s="2017"/>
      <c r="I4" s="2017"/>
      <c r="J4" s="2017"/>
      <c r="K4" s="2017"/>
      <c r="L4" s="2017"/>
      <c r="M4" s="2017"/>
      <c r="N4" s="2017"/>
      <c r="O4" s="2017" t="s">
        <v>55</v>
      </c>
      <c r="P4" s="2017"/>
      <c r="Q4" s="2017"/>
      <c r="R4" s="2017"/>
      <c r="S4" s="2017"/>
      <c r="T4" s="2017"/>
      <c r="U4" s="2017"/>
      <c r="V4" s="2017"/>
      <c r="W4" s="2018"/>
      <c r="X4" s="2029" t="s">
        <v>56</v>
      </c>
      <c r="Y4" s="2030"/>
      <c r="Z4" s="2044" t="s">
        <v>57</v>
      </c>
      <c r="AA4" s="2017"/>
      <c r="AB4" s="2017"/>
      <c r="AC4" s="2017"/>
      <c r="AD4" s="2017"/>
      <c r="AE4" s="2017"/>
      <c r="AF4" s="2017"/>
      <c r="AG4" s="2017"/>
      <c r="AH4" s="2017"/>
      <c r="AI4" s="2017" t="s">
        <v>58</v>
      </c>
      <c r="AJ4" s="2017"/>
      <c r="AK4" s="2017"/>
      <c r="AL4" s="2017"/>
      <c r="AM4" s="2017"/>
      <c r="AN4" s="2017"/>
      <c r="AO4" s="2017"/>
      <c r="AP4" s="2017"/>
      <c r="AQ4" s="2018"/>
      <c r="AR4" s="2029" t="s">
        <v>59</v>
      </c>
      <c r="AS4" s="2030"/>
      <c r="AT4" s="2029" t="s">
        <v>60</v>
      </c>
      <c r="AU4" s="2030"/>
      <c r="AV4" s="403"/>
    </row>
    <row r="5" spans="1:48" ht="30" x14ac:dyDescent="0.45">
      <c r="A5" s="438"/>
      <c r="B5" s="438"/>
      <c r="C5" s="2031" t="s">
        <v>61</v>
      </c>
      <c r="D5" s="2032"/>
      <c r="E5" s="2033"/>
      <c r="F5" s="2037" t="s">
        <v>62</v>
      </c>
      <c r="G5" s="2027"/>
      <c r="H5" s="2038"/>
      <c r="I5" s="2026" t="s">
        <v>63</v>
      </c>
      <c r="J5" s="2027"/>
      <c r="K5" s="2038"/>
      <c r="L5" s="2026" t="s">
        <v>64</v>
      </c>
      <c r="M5" s="2027"/>
      <c r="N5" s="2038"/>
      <c r="O5" s="2026" t="s">
        <v>65</v>
      </c>
      <c r="P5" s="2027"/>
      <c r="Q5" s="2038"/>
      <c r="R5" s="2026" t="s">
        <v>66</v>
      </c>
      <c r="S5" s="2027"/>
      <c r="T5" s="2038"/>
      <c r="U5" s="2026" t="s">
        <v>67</v>
      </c>
      <c r="V5" s="2027"/>
      <c r="W5" s="2028"/>
      <c r="X5" s="2039" t="s">
        <v>68</v>
      </c>
      <c r="Y5" s="2040"/>
      <c r="Z5" s="2037" t="s">
        <v>69</v>
      </c>
      <c r="AA5" s="2027"/>
      <c r="AB5" s="2038"/>
      <c r="AC5" s="2026" t="s">
        <v>70</v>
      </c>
      <c r="AD5" s="2027"/>
      <c r="AE5" s="2038"/>
      <c r="AF5" s="2026" t="s">
        <v>71</v>
      </c>
      <c r="AG5" s="2027"/>
      <c r="AH5" s="2038"/>
      <c r="AI5" s="2026" t="s">
        <v>72</v>
      </c>
      <c r="AJ5" s="2027"/>
      <c r="AK5" s="2038"/>
      <c r="AL5" s="2026" t="s">
        <v>73</v>
      </c>
      <c r="AM5" s="2027"/>
      <c r="AN5" s="2038"/>
      <c r="AO5" s="2026" t="s">
        <v>74</v>
      </c>
      <c r="AP5" s="2027"/>
      <c r="AQ5" s="2028"/>
      <c r="AR5" s="2039" t="s">
        <v>68</v>
      </c>
      <c r="AS5" s="2040"/>
      <c r="AT5" s="2039" t="s">
        <v>68</v>
      </c>
      <c r="AU5" s="2040"/>
      <c r="AV5" s="403"/>
    </row>
    <row r="6" spans="1:48" ht="30.75" thickBot="1" x14ac:dyDescent="0.5">
      <c r="A6" s="438"/>
      <c r="B6" s="438"/>
      <c r="C6" s="2034"/>
      <c r="D6" s="2035"/>
      <c r="E6" s="2036"/>
      <c r="F6" s="6" t="s">
        <v>75</v>
      </c>
      <c r="G6" s="7" t="s">
        <v>76</v>
      </c>
      <c r="H6" s="8" t="s">
        <v>77</v>
      </c>
      <c r="I6" s="9" t="s">
        <v>75</v>
      </c>
      <c r="J6" s="7" t="s">
        <v>76</v>
      </c>
      <c r="K6" s="8" t="s">
        <v>77</v>
      </c>
      <c r="L6" s="9" t="s">
        <v>75</v>
      </c>
      <c r="M6" s="7" t="s">
        <v>76</v>
      </c>
      <c r="N6" s="8" t="s">
        <v>77</v>
      </c>
      <c r="O6" s="9" t="s">
        <v>75</v>
      </c>
      <c r="P6" s="7" t="s">
        <v>76</v>
      </c>
      <c r="Q6" s="8" t="s">
        <v>77</v>
      </c>
      <c r="R6" s="9" t="s">
        <v>75</v>
      </c>
      <c r="S6" s="7" t="s">
        <v>76</v>
      </c>
      <c r="T6" s="8" t="s">
        <v>77</v>
      </c>
      <c r="U6" s="9" t="s">
        <v>75</v>
      </c>
      <c r="V6" s="7" t="s">
        <v>76</v>
      </c>
      <c r="W6" s="10" t="s">
        <v>77</v>
      </c>
      <c r="X6" s="11" t="s">
        <v>78</v>
      </c>
      <c r="Y6" s="12" t="s">
        <v>79</v>
      </c>
      <c r="Z6" s="6" t="s">
        <v>75</v>
      </c>
      <c r="AA6" s="7" t="s">
        <v>76</v>
      </c>
      <c r="AB6" s="8" t="s">
        <v>77</v>
      </c>
      <c r="AC6" s="9" t="s">
        <v>75</v>
      </c>
      <c r="AD6" s="7" t="s">
        <v>76</v>
      </c>
      <c r="AE6" s="8" t="s">
        <v>77</v>
      </c>
      <c r="AF6" s="9" t="s">
        <v>75</v>
      </c>
      <c r="AG6" s="7" t="s">
        <v>76</v>
      </c>
      <c r="AH6" s="8" t="s">
        <v>77</v>
      </c>
      <c r="AI6" s="9" t="s">
        <v>75</v>
      </c>
      <c r="AJ6" s="7" t="s">
        <v>76</v>
      </c>
      <c r="AK6" s="8" t="s">
        <v>77</v>
      </c>
      <c r="AL6" s="9" t="s">
        <v>75</v>
      </c>
      <c r="AM6" s="7" t="s">
        <v>76</v>
      </c>
      <c r="AN6" s="8" t="s">
        <v>77</v>
      </c>
      <c r="AO6" s="9" t="s">
        <v>75</v>
      </c>
      <c r="AP6" s="7" t="s">
        <v>76</v>
      </c>
      <c r="AQ6" s="10" t="s">
        <v>77</v>
      </c>
      <c r="AR6" s="11" t="s">
        <v>78</v>
      </c>
      <c r="AS6" s="12" t="s">
        <v>79</v>
      </c>
      <c r="AT6" s="11" t="s">
        <v>78</v>
      </c>
      <c r="AU6" s="12" t="s">
        <v>79</v>
      </c>
      <c r="AV6" s="403"/>
    </row>
    <row r="7" spans="1:48" ht="30" x14ac:dyDescent="0.45">
      <c r="A7" s="437"/>
      <c r="B7" s="437"/>
      <c r="C7" s="2053" t="s">
        <v>80</v>
      </c>
      <c r="D7" s="2056" t="s">
        <v>81</v>
      </c>
      <c r="E7" s="13" t="s">
        <v>82</v>
      </c>
      <c r="F7" s="14" t="e" cm="1">
        <f t="array" aca="1" ref="F7" ca="1">ROUNDUP(VALUE(INDEX(INDIRECT("'"&amp;$A$1&amp;"_受着完'!R27C4:R29C95",FALSE),1,F$1))/1000,0)</f>
        <v>#REF!</v>
      </c>
      <c r="G7" s="15" t="e" cm="1">
        <f t="array" aca="1" ref="G7" ca="1">ROUNDUP(VALUE(INDEX(INDIRECT("'"&amp;$A$1&amp;"_受着完'!R27C4:R29C95",FALSE),2,F$1))/1000,0)</f>
        <v>#REF!</v>
      </c>
      <c r="H7" s="711" t="e">
        <f ca="1">IF(G7&lt;&gt;0,G7/F7,0)</f>
        <v>#REF!</v>
      </c>
      <c r="I7" s="16" t="e" cm="1">
        <f t="array" aca="1" ref="I7" ca="1">ROUNDUP(VALUE(INDEX(INDIRECT("'"&amp;$A$1&amp;"_受着完'!R27C4:R29C95",FALSE),1,I$1))/1000,0)</f>
        <v>#REF!</v>
      </c>
      <c r="J7" s="15" t="e" cm="1">
        <f t="array" aca="1" ref="J7" ca="1">ROUNDUP(VALUE(INDEX(INDIRECT("'"&amp;$A$1&amp;"_受着完'!R27C4:R29C95",FALSE),2,I$1))/1000,0)</f>
        <v>#REF!</v>
      </c>
      <c r="K7" s="711" t="e">
        <f ca="1">IF(J7&lt;&gt;0,J7/I7,0)</f>
        <v>#REF!</v>
      </c>
      <c r="L7" s="16" t="e" cm="1">
        <f t="array" aca="1" ref="L7" ca="1">ROUNDUP(VALUE(INDEX(INDIRECT("'"&amp;$A$1&amp;"_受着完'!R27C4:R29C95",FALSE),1,L$1))/1000,0)</f>
        <v>#REF!</v>
      </c>
      <c r="M7" s="15" t="e" cm="1">
        <f t="array" aca="1" ref="M7" ca="1">ROUNDUP(VALUE(INDEX(INDIRECT("'"&amp;$A$1&amp;"_受着完'!R27C4:R29C95",FALSE),2,L$1))/1000,0)</f>
        <v>#REF!</v>
      </c>
      <c r="N7" s="711" t="e">
        <f ca="1">IF(M7&lt;&gt;0,M7/L7,0)</f>
        <v>#REF!</v>
      </c>
      <c r="O7" s="16" t="e" cm="1">
        <f t="array" aca="1" ref="O7" ca="1">ROUNDUP(VALUE(INDEX(INDIRECT("'"&amp;$A$1&amp;"_受着完'!R27C4:R29C95",FALSE),1,O$1))/1000,0)</f>
        <v>#REF!</v>
      </c>
      <c r="P7" s="15" t="e" cm="1">
        <f t="array" aca="1" ref="P7" ca="1">ROUNDUP(VALUE(INDEX(INDIRECT("'"&amp;$A$1&amp;"_受着完'!R27C4:R29C95",FALSE),2,O$1))/1000,0)</f>
        <v>#REF!</v>
      </c>
      <c r="Q7" s="711" t="e">
        <f ca="1">IF(P7&lt;&gt;0,P7/O7,0)</f>
        <v>#REF!</v>
      </c>
      <c r="R7" s="16" t="e" cm="1">
        <f t="array" aca="1" ref="R7" ca="1">ROUNDUP(VALUE(INDEX(INDIRECT("'"&amp;$A$1&amp;"_受着完'!R27C4:R29C95",FALSE),1,R$1))/1000,0)</f>
        <v>#REF!</v>
      </c>
      <c r="S7" s="15" t="e" cm="1">
        <f t="array" aca="1" ref="S7" ca="1">ROUNDUP(VALUE(INDEX(INDIRECT("'"&amp;$A$1&amp;"_受着完'!R27C4:R29C95",FALSE),2,R$1))/1000,0)</f>
        <v>#REF!</v>
      </c>
      <c r="T7" s="711" t="e">
        <f ca="1">IF(S7&lt;&gt;0,S7/R7,0)</f>
        <v>#REF!</v>
      </c>
      <c r="U7" s="16" t="e" cm="1">
        <f t="array" aca="1" ref="U7" ca="1">ROUNDUP(VALUE(INDEX(INDIRECT("'"&amp;$A$1&amp;"_受着完'!R27C4:R29C95",FALSE),1,U$1))/1000,0)</f>
        <v>#REF!</v>
      </c>
      <c r="V7" s="15" t="e" cm="1">
        <f t="array" aca="1" ref="V7" ca="1">ROUNDUP(VALUE(INDEX(INDIRECT("'"&amp;$A$1&amp;"_受着完'!R27C4:R29C95",FALSE),2,U$1))/1000,0)</f>
        <v>#REF!</v>
      </c>
      <c r="W7" s="744" t="e">
        <f ca="1">IF(V7&lt;&gt;0,V7/U7,0)</f>
        <v>#REF!</v>
      </c>
      <c r="X7" s="17" t="e">
        <f ca="1">SUMIF(F$6:W$6,X$6,F7:W7)</f>
        <v>#REF!</v>
      </c>
      <c r="Y7" s="18" t="e">
        <f ca="1">SUMIF(F$6:W$6,Y$6,F7:W7)</f>
        <v>#REF!</v>
      </c>
      <c r="Z7" s="14" t="e" cm="1">
        <f t="array" aca="1" ref="Z7" ca="1">ROUNDUP(VALUE(INDEX(INDIRECT("'"&amp;$A$1&amp;"_受着完'!R27C4:R29C95",FALSE),1,Z$1))/1000,0)</f>
        <v>#REF!</v>
      </c>
      <c r="AA7" s="15" t="e" cm="1">
        <f t="array" aca="1" ref="AA7" ca="1">ROUNDUP(VALUE(INDEX(INDIRECT("'"&amp;$A$1&amp;"_受着完'!R27C4:R29C95",FALSE),2,Z$1))/1000,0)</f>
        <v>#REF!</v>
      </c>
      <c r="AB7" s="711" t="e">
        <f ca="1">IF(AA7&lt;&gt;0,AA7/Z7,0)</f>
        <v>#REF!</v>
      </c>
      <c r="AC7" s="16" t="e" cm="1">
        <f t="array" aca="1" ref="AC7" ca="1">ROUNDUP(VALUE(INDEX(INDIRECT("'"&amp;$A$1&amp;"_受着完'!R27C4:R29C95",FALSE),1,AC$1))/1000,0)</f>
        <v>#REF!</v>
      </c>
      <c r="AD7" s="15" t="e" cm="1">
        <f t="array" aca="1" ref="AD7" ca="1">ROUNDUP(VALUE(INDEX(INDIRECT("'"&amp;$A$1&amp;"_受着完'!R27C4:R29C95",FALSE),2,AC$1))/1000,0)</f>
        <v>#REF!</v>
      </c>
      <c r="AE7" s="711" t="e">
        <f ca="1">IF(AD7&lt;&gt;0,AD7/AC7,0)</f>
        <v>#REF!</v>
      </c>
      <c r="AF7" s="16" t="e" cm="1">
        <f t="array" aca="1" ref="AF7" ca="1">ROUNDUP(VALUE(INDEX(INDIRECT("'"&amp;$A$1&amp;"_受着完'!R27C4:R29C95",FALSE),1,AF$1))/1000,0)</f>
        <v>#REF!</v>
      </c>
      <c r="AG7" s="15" t="e" cm="1">
        <f t="array" aca="1" ref="AG7" ca="1">ROUNDUP(VALUE(INDEX(INDIRECT("'"&amp;$A$1&amp;"_受着完'!R27C4:R29C95",FALSE),2,AF$1))/1000,0)</f>
        <v>#REF!</v>
      </c>
      <c r="AH7" s="711" t="e">
        <f ca="1">IF(AG7&lt;&gt;0,AG7/AF7,0)</f>
        <v>#REF!</v>
      </c>
      <c r="AI7" s="16" t="e" cm="1">
        <f t="array" aca="1" ref="AI7" ca="1">ROUNDUP(VALUE(INDEX(INDIRECT("'"&amp;$A$1&amp;"_受着完'!R27C4:R29C95",FALSE),1,AI$1))/1000,0)</f>
        <v>#REF!</v>
      </c>
      <c r="AJ7" s="15" t="e" cm="1">
        <f t="array" aca="1" ref="AJ7" ca="1">ROUNDUP(VALUE(INDEX(INDIRECT("'"&amp;$A$1&amp;"_受着完'!R27C4:R29C95",FALSE),2,AI$1))/1000,0)</f>
        <v>#REF!</v>
      </c>
      <c r="AK7" s="711" t="e">
        <f ca="1">IF(AJ7&lt;&gt;0,AJ7/AI7,0)</f>
        <v>#REF!</v>
      </c>
      <c r="AL7" s="16" t="e" cm="1">
        <f t="array" aca="1" ref="AL7" ca="1">ROUNDUP(VALUE(INDEX(INDIRECT("'"&amp;$A$1&amp;"_受着完'!R27C4:R29C95",FALSE),1,AL$1))/1000,0)</f>
        <v>#REF!</v>
      </c>
      <c r="AM7" s="15" t="e" cm="1">
        <f t="array" aca="1" ref="AM7" ca="1">ROUNDUP(VALUE(INDEX(INDIRECT("'"&amp;$A$1&amp;"_受着完'!R27C4:R29C95",FALSE),2,AL$1))/1000,0)</f>
        <v>#REF!</v>
      </c>
      <c r="AN7" s="711" t="e">
        <f ca="1">IF(AM7&lt;&gt;0,AM7/AL7,0)</f>
        <v>#REF!</v>
      </c>
      <c r="AO7" s="16" t="e" cm="1">
        <f t="array" aca="1" ref="AO7" ca="1">ROUNDUP(VALUE(INDEX(INDIRECT("'"&amp;$A$1&amp;"_受着完'!R27C4:R29C95",FALSE),1,AO$1))/1000,0)</f>
        <v>#REF!</v>
      </c>
      <c r="AP7" s="15" t="e" cm="1">
        <f t="array" aca="1" ref="AP7" ca="1">ROUNDUP(VALUE(INDEX(INDIRECT("'"&amp;$A$1&amp;"_受着完'!R27C4:R29C95",FALSE),2,AO$1))/1000,0)</f>
        <v>#REF!</v>
      </c>
      <c r="AQ7" s="744" t="e">
        <f ca="1">IF(AP7&lt;&gt;0,AP7/AO7,0)</f>
        <v>#REF!</v>
      </c>
      <c r="AR7" s="17" t="e">
        <f ca="1">SUMIF(Z$6:AQ$6,AR$6,Z7:AQ7)</f>
        <v>#REF!</v>
      </c>
      <c r="AS7" s="18" t="e">
        <f ca="1">SUMIF(Z$6:AQ$6,AS$6,Z7:AQ7)</f>
        <v>#REF!</v>
      </c>
      <c r="AT7" s="17" t="e">
        <f ca="1">X7+AR7</f>
        <v>#REF!</v>
      </c>
      <c r="AU7" s="18" t="e">
        <f ca="1">Y7+AS7</f>
        <v>#REF!</v>
      </c>
      <c r="AV7" s="403"/>
    </row>
    <row r="8" spans="1:48" ht="30" x14ac:dyDescent="0.45">
      <c r="A8" s="437"/>
      <c r="B8" s="437"/>
      <c r="C8" s="2054"/>
      <c r="D8" s="2057"/>
      <c r="E8" s="19" t="s">
        <v>83</v>
      </c>
      <c r="F8" s="20" t="e" cm="1">
        <f t="array" aca="1" ref="F8" ca="1">ROUNDUP(VALUE(INDEX(INDIRECT("'"&amp;$A$1&amp;"_受着完'!R27C4:R29C95",FALSE),1,F$1+1))/1000,0)</f>
        <v>#REF!</v>
      </c>
      <c r="G8" s="21" t="e" cm="1">
        <f t="array" aca="1" ref="G8" ca="1">ROUNDUP(VALUE(INDEX(INDIRECT("'"&amp;$A$1&amp;"_受着完'!R27C4:R29C95",FALSE),2,F$1+1))/1000,0)</f>
        <v>#REF!</v>
      </c>
      <c r="H8" s="712" t="e">
        <f ca="1">IF(G8&lt;&gt;0,G8/F8,0)</f>
        <v>#REF!</v>
      </c>
      <c r="I8" s="22" t="e" cm="1">
        <f t="array" aca="1" ref="I8" ca="1">ROUNDUP(VALUE(INDEX(INDIRECT("'"&amp;$A$1&amp;"_受着完'!R27C4:R29C95",FALSE),1,I$1+1))/1000,0)</f>
        <v>#REF!</v>
      </c>
      <c r="J8" s="21" t="e" cm="1">
        <f t="array" aca="1" ref="J8" ca="1">ROUNDUP(VALUE(INDEX(INDIRECT("'"&amp;$A$1&amp;"_受着完'!R27C4:R29C95",FALSE),2,I$1+1))/1000,0)</f>
        <v>#REF!</v>
      </c>
      <c r="K8" s="712" t="e">
        <f ca="1">IF(J8&lt;&gt;0,J8/I8,0)</f>
        <v>#REF!</v>
      </c>
      <c r="L8" s="22" t="e" cm="1">
        <f t="array" aca="1" ref="L8" ca="1">ROUNDUP(VALUE(INDEX(INDIRECT("'"&amp;$A$1&amp;"_受着完'!R27C4:R29C95",FALSE),1,L$1+1))/1000,0)</f>
        <v>#REF!</v>
      </c>
      <c r="M8" s="21" t="e" cm="1">
        <f t="array" aca="1" ref="M8" ca="1">ROUNDUP(VALUE(INDEX(INDIRECT("'"&amp;$A$1&amp;"_受着完'!R27C4:R29C95",FALSE),2,L$1+1))/1000,0)</f>
        <v>#REF!</v>
      </c>
      <c r="N8" s="712" t="e">
        <f ca="1">IF(M8&lt;&gt;0,M8/L8,0)</f>
        <v>#REF!</v>
      </c>
      <c r="O8" s="22" t="e" cm="1">
        <f t="array" aca="1" ref="O8" ca="1">ROUNDUP(VALUE(INDEX(INDIRECT("'"&amp;$A$1&amp;"_受着完'!R27C4:R29C95",FALSE),1,O$1+1))/1000,0)</f>
        <v>#REF!</v>
      </c>
      <c r="P8" s="21" t="e" cm="1">
        <f t="array" aca="1" ref="P8" ca="1">ROUNDUP(VALUE(INDEX(INDIRECT("'"&amp;$A$1&amp;"_受着完'!R27C4:R29C95",FALSE),2,O$1+1))/1000,0)</f>
        <v>#REF!</v>
      </c>
      <c r="Q8" s="712" t="e">
        <f ca="1">IF(P8&lt;&gt;0,P8/O8,0)</f>
        <v>#REF!</v>
      </c>
      <c r="R8" s="22" t="e" cm="1">
        <f t="array" aca="1" ref="R8" ca="1">ROUNDUP(VALUE(INDEX(INDIRECT("'"&amp;$A$1&amp;"_受着完'!R27C4:R29C95",FALSE),1,R$1+1))/1000,0)</f>
        <v>#REF!</v>
      </c>
      <c r="S8" s="21" t="e" cm="1">
        <f t="array" aca="1" ref="S8" ca="1">ROUNDUP(VALUE(INDEX(INDIRECT("'"&amp;$A$1&amp;"_受着完'!R27C4:R29C95",FALSE),2,R$1+1))/1000,0)</f>
        <v>#REF!</v>
      </c>
      <c r="T8" s="712" t="e">
        <f ca="1">IF(S8&lt;&gt;0,S8/R8,0)</f>
        <v>#REF!</v>
      </c>
      <c r="U8" s="22" t="e" cm="1">
        <f t="array" aca="1" ref="U8" ca="1">ROUNDUP(VALUE(INDEX(INDIRECT("'"&amp;$A$1&amp;"_受着完'!R27C4:R29C95",FALSE),1,U$1+1))/1000,0)</f>
        <v>#REF!</v>
      </c>
      <c r="V8" s="21" t="e" cm="1">
        <f t="array" aca="1" ref="V8" ca="1">ROUNDUP(VALUE(INDEX(INDIRECT("'"&amp;$A$1&amp;"_受着完'!R27C4:R29C95",FALSE),2,U$1+1))/1000,0)</f>
        <v>#REF!</v>
      </c>
      <c r="W8" s="745" t="e">
        <f ca="1">IF(V8&lt;&gt;0,V8/U8,0)</f>
        <v>#REF!</v>
      </c>
      <c r="X8" s="23" t="e">
        <f ca="1">SUMIF(F$6:W$6,X$6,F8:W8)</f>
        <v>#REF!</v>
      </c>
      <c r="Y8" s="24" t="e">
        <f ca="1">SUMIF(F$6:W$6,Y$6,F8:W8)</f>
        <v>#REF!</v>
      </c>
      <c r="Z8" s="20" t="e" cm="1">
        <f t="array" aca="1" ref="Z8" ca="1">ROUNDUP(VALUE(INDEX(INDIRECT("'"&amp;$A$1&amp;"_受着完'!R27C4:R29C95",FALSE),1,Z$1+1))/1000,0)</f>
        <v>#REF!</v>
      </c>
      <c r="AA8" s="21" t="e" cm="1">
        <f t="array" aca="1" ref="AA8" ca="1">ROUNDUP(VALUE(INDEX(INDIRECT("'"&amp;$A$1&amp;"_受着完'!R27C4:R29C95",FALSE),2,Z$1+1))/1000,0)</f>
        <v>#REF!</v>
      </c>
      <c r="AB8" s="712" t="e">
        <f ca="1">IF(AA8&lt;&gt;0,AA8/Z8,0)</f>
        <v>#REF!</v>
      </c>
      <c r="AC8" s="22" t="e" cm="1">
        <f t="array" aca="1" ref="AC8" ca="1">ROUNDUP(VALUE(INDEX(INDIRECT("'"&amp;$A$1&amp;"_受着完'!R27C4:R29C95",FALSE),1,AC$1+1))/1000,0)</f>
        <v>#REF!</v>
      </c>
      <c r="AD8" s="21" t="e" cm="1">
        <f t="array" aca="1" ref="AD8" ca="1">ROUNDUP(VALUE(INDEX(INDIRECT("'"&amp;$A$1&amp;"_受着完'!R27C4:R29C95",FALSE),2,AC$1+1))/1000,0)</f>
        <v>#REF!</v>
      </c>
      <c r="AE8" s="712" t="e">
        <f ca="1">IF(AD8&lt;&gt;0,AD8/AC8,0)</f>
        <v>#REF!</v>
      </c>
      <c r="AF8" s="22" t="e" cm="1">
        <f t="array" aca="1" ref="AF8" ca="1">ROUNDUP(VALUE(INDEX(INDIRECT("'"&amp;$A$1&amp;"_受着完'!R27C4:R29C95",FALSE),1,AF$1+1))/1000,0)</f>
        <v>#REF!</v>
      </c>
      <c r="AG8" s="21" t="e" cm="1">
        <f t="array" aca="1" ref="AG8" ca="1">ROUNDUP(VALUE(INDEX(INDIRECT("'"&amp;$A$1&amp;"_受着完'!R27C4:R29C95",FALSE),2,AF$1+1))/1000,0)</f>
        <v>#REF!</v>
      </c>
      <c r="AH8" s="712" t="e">
        <f ca="1">IF(AG8&lt;&gt;0,AG8/AF8,0)</f>
        <v>#REF!</v>
      </c>
      <c r="AI8" s="22" t="e" cm="1">
        <f t="array" aca="1" ref="AI8" ca="1">ROUNDUP(VALUE(INDEX(INDIRECT("'"&amp;$A$1&amp;"_受着完'!R27C4:R29C95",FALSE),1,AI$1+1))/1000,0)</f>
        <v>#REF!</v>
      </c>
      <c r="AJ8" s="21" t="e" cm="1">
        <f t="array" aca="1" ref="AJ8" ca="1">ROUNDUP(VALUE(INDEX(INDIRECT("'"&amp;$A$1&amp;"_受着完'!R27C4:R29C95",FALSE),2,AI$1+1))/1000,0)</f>
        <v>#REF!</v>
      </c>
      <c r="AK8" s="712" t="e">
        <f ca="1">IF(AJ8&lt;&gt;0,AJ8/AI8,0)</f>
        <v>#REF!</v>
      </c>
      <c r="AL8" s="22" t="e" cm="1">
        <f t="array" aca="1" ref="AL8" ca="1">ROUNDUP(VALUE(INDEX(INDIRECT("'"&amp;$A$1&amp;"_受着完'!R27C4:R29C95",FALSE),1,AL$1+1))/1000,0)</f>
        <v>#REF!</v>
      </c>
      <c r="AM8" s="21" t="e" cm="1">
        <f t="array" aca="1" ref="AM8" ca="1">ROUNDUP(VALUE(INDEX(INDIRECT("'"&amp;$A$1&amp;"_受着完'!R27C4:R29C95",FALSE),2,AL$1+1))/1000,0)</f>
        <v>#REF!</v>
      </c>
      <c r="AN8" s="712" t="e">
        <f ca="1">IF(AM8&lt;&gt;0,AM8/AL8,0)</f>
        <v>#REF!</v>
      </c>
      <c r="AO8" s="22" t="e" cm="1">
        <f t="array" aca="1" ref="AO8" ca="1">ROUNDUP(VALUE(INDEX(INDIRECT("'"&amp;$A$1&amp;"_受着完'!R27C4:R29C95",FALSE),1,AO$1+1))/1000,0)</f>
        <v>#REF!</v>
      </c>
      <c r="AP8" s="21" t="e" cm="1">
        <f t="array" aca="1" ref="AP8" ca="1">ROUNDUP(VALUE(INDEX(INDIRECT("'"&amp;$A$1&amp;"_受着完'!R27C4:R29C95",FALSE),2,AO$1+1))/1000,0)</f>
        <v>#REF!</v>
      </c>
      <c r="AQ8" s="745" t="e">
        <f ca="1">IF(AP8&lt;&gt;0,AP8/AO8,0)</f>
        <v>#REF!</v>
      </c>
      <c r="AR8" s="23" t="e">
        <f ca="1">SUMIF(Z$6:AQ$6,AR$6,Z8:AQ8)</f>
        <v>#REF!</v>
      </c>
      <c r="AS8" s="24" t="e">
        <f ca="1">SUMIF(Z$6:AQ$6,AS$6,Z8:AQ8)</f>
        <v>#REF!</v>
      </c>
      <c r="AT8" s="23" t="e">
        <f ca="1">X8+AR8</f>
        <v>#REF!</v>
      </c>
      <c r="AU8" s="24" t="e">
        <f ca="1">Y8+AS8</f>
        <v>#REF!</v>
      </c>
      <c r="AV8" s="403"/>
    </row>
    <row r="9" spans="1:48" ht="30" x14ac:dyDescent="0.45">
      <c r="A9" s="437"/>
      <c r="B9" s="437"/>
      <c r="C9" s="2054"/>
      <c r="D9" s="2057"/>
      <c r="E9" s="25" t="s">
        <v>84</v>
      </c>
      <c r="F9" s="26" t="e">
        <f ca="1">IF(F7&lt;&gt;0,F8/F7,0)</f>
        <v>#REF!</v>
      </c>
      <c r="G9" s="27" t="e">
        <f ca="1">IF(G7&lt;&gt;0,G8/G7,0)</f>
        <v>#REF!</v>
      </c>
      <c r="H9" s="713"/>
      <c r="I9" s="28" t="e">
        <f ca="1">IF(I7&lt;&gt;0,I8/I7,0)</f>
        <v>#REF!</v>
      </c>
      <c r="J9" s="27" t="e">
        <f ca="1">IF(J7&lt;&gt;0,J8/J7,0)</f>
        <v>#REF!</v>
      </c>
      <c r="K9" s="713"/>
      <c r="L9" s="28" t="e">
        <f ca="1">IF(L7&lt;&gt;0,L8/L7,0)</f>
        <v>#REF!</v>
      </c>
      <c r="M9" s="27" t="e">
        <f ca="1">IF(M7&lt;&gt;0,M8/M7,0)</f>
        <v>#REF!</v>
      </c>
      <c r="N9" s="713"/>
      <c r="O9" s="28" t="e">
        <f ca="1">IF(O7&lt;&gt;0,O8/O7,0)</f>
        <v>#REF!</v>
      </c>
      <c r="P9" s="27" t="e">
        <f ca="1">IF(P7&lt;&gt;0,P8/P7,0)</f>
        <v>#REF!</v>
      </c>
      <c r="Q9" s="713"/>
      <c r="R9" s="28" t="e">
        <f ca="1">IF(R7&lt;&gt;0,R8/R7,0)</f>
        <v>#REF!</v>
      </c>
      <c r="S9" s="27" t="e">
        <f ca="1">IF(S7&lt;&gt;0,S8/S7,0)</f>
        <v>#REF!</v>
      </c>
      <c r="T9" s="713"/>
      <c r="U9" s="28" t="e">
        <f ca="1">IF(U7&lt;&gt;0,U8/U7,0)</f>
        <v>#REF!</v>
      </c>
      <c r="V9" s="27" t="e">
        <f ca="1">IF(V7&lt;&gt;0,V8/V7,0)</f>
        <v>#REF!</v>
      </c>
      <c r="W9" s="746"/>
      <c r="X9" s="29" t="e">
        <f ca="1">IF(X7&lt;&gt;0,X8/X7,0)</f>
        <v>#REF!</v>
      </c>
      <c r="Y9" s="30" t="e">
        <f ca="1">IF(Y7&lt;&gt;0,Y8/Y7,0)</f>
        <v>#REF!</v>
      </c>
      <c r="Z9" s="26" t="e">
        <f ca="1">IF(Z7&lt;&gt;0,Z8/Z7,0)</f>
        <v>#REF!</v>
      </c>
      <c r="AA9" s="27" t="e">
        <f ca="1">IF(AA7&lt;&gt;0,AA8/AA7,0)</f>
        <v>#REF!</v>
      </c>
      <c r="AB9" s="713"/>
      <c r="AC9" s="28" t="e">
        <f ca="1">IF(AC7&lt;&gt;0,AC8/AC7,0)</f>
        <v>#REF!</v>
      </c>
      <c r="AD9" s="27" t="e">
        <f ca="1">IF(AD7&lt;&gt;0,AD8/AD7,0)</f>
        <v>#REF!</v>
      </c>
      <c r="AE9" s="713"/>
      <c r="AF9" s="28" t="e">
        <f ca="1">IF(AF7&lt;&gt;0,AF8/AF7,0)</f>
        <v>#REF!</v>
      </c>
      <c r="AG9" s="27" t="e">
        <f ca="1">IF(AG7&lt;&gt;0,AG8/AG7,0)</f>
        <v>#REF!</v>
      </c>
      <c r="AH9" s="713"/>
      <c r="AI9" s="28" t="e">
        <f ca="1">IF(AI7&lt;&gt;0,AI8/AI7,0)</f>
        <v>#REF!</v>
      </c>
      <c r="AJ9" s="27" t="e">
        <f ca="1">IF(AJ7&lt;&gt;0,AJ8/AJ7,0)</f>
        <v>#REF!</v>
      </c>
      <c r="AK9" s="713"/>
      <c r="AL9" s="28" t="e">
        <f ca="1">IF(AL7&lt;&gt;0,AL8/AL7,0)</f>
        <v>#REF!</v>
      </c>
      <c r="AM9" s="27" t="e">
        <f ca="1">IF(AM7&lt;&gt;0,AM8/AM7,0)</f>
        <v>#REF!</v>
      </c>
      <c r="AN9" s="713"/>
      <c r="AO9" s="28" t="e">
        <f ca="1">IF(AO7&lt;&gt;0,AO8/AO7,0)</f>
        <v>#REF!</v>
      </c>
      <c r="AP9" s="27" t="e">
        <f ca="1">IF(AP7&lt;&gt;0,AP8/AP7,0)</f>
        <v>#REF!</v>
      </c>
      <c r="AQ9" s="746"/>
      <c r="AR9" s="29" t="e">
        <f ca="1">IF(AR7&lt;&gt;0,AR8/AR7,0)</f>
        <v>#REF!</v>
      </c>
      <c r="AS9" s="30" t="e">
        <f ca="1">IF(AS7&lt;&gt;0,AS8/AS7,0)</f>
        <v>#REF!</v>
      </c>
      <c r="AT9" s="29" t="e">
        <f ca="1">IF(AT7&lt;&gt;0,AT8/AT7,0)</f>
        <v>#REF!</v>
      </c>
      <c r="AU9" s="30" t="e">
        <f ca="1">IF(AU7&lt;&gt;0,AU8/AU7,0)</f>
        <v>#REF!</v>
      </c>
      <c r="AV9" s="403"/>
    </row>
    <row r="10" spans="1:48" ht="30" x14ac:dyDescent="0.45">
      <c r="A10" s="437"/>
      <c r="B10" s="437"/>
      <c r="C10" s="2054"/>
      <c r="D10" s="2057"/>
      <c r="E10" s="31" t="s">
        <v>85</v>
      </c>
      <c r="F10" s="32" t="e" cm="1">
        <f t="array" aca="1" ref="F10" ca="1">VALUE(INDEX(INDIRECT("'"&amp;$A$1&amp;"_受着完'!R27C4:R29C95",FALSE),1,F$1-2))</f>
        <v>#REF!</v>
      </c>
      <c r="G10" s="33" t="e" cm="1">
        <f t="array" aca="1" ref="G10" ca="1">VALUE(INDEX(INDIRECT("'"&amp;$A$1&amp;"_受着完'!R27C4:R29C95",FALSE),2,F$1-2))</f>
        <v>#REF!</v>
      </c>
      <c r="H10" s="714" t="e">
        <f ca="1">IF(G10&lt;&gt;0,G10/F10,0)</f>
        <v>#REF!</v>
      </c>
      <c r="I10" s="34" t="e" cm="1">
        <f t="array" aca="1" ref="I10" ca="1">VALUE(INDEX(INDIRECT("'"&amp;$A$1&amp;"_受着完'!R27C4:R29C95",FALSE),1,I$1-2))</f>
        <v>#REF!</v>
      </c>
      <c r="J10" s="33" t="e" cm="1">
        <f t="array" aca="1" ref="J10" ca="1">VALUE(INDEX(INDIRECT("'"&amp;$A$1&amp;"_受着完'!R27C4:R29C95",FALSE),2,I$1-2))</f>
        <v>#REF!</v>
      </c>
      <c r="K10" s="714" t="e">
        <f ca="1">IF(J10&lt;&gt;0,J10/I10,0)</f>
        <v>#REF!</v>
      </c>
      <c r="L10" s="34" t="e" cm="1">
        <f t="array" aca="1" ref="L10" ca="1">VALUE(INDEX(INDIRECT("'"&amp;$A$1&amp;"_受着完'!R27C4:R29C95",FALSE),1,L$1-2))</f>
        <v>#REF!</v>
      </c>
      <c r="M10" s="33" t="e" cm="1">
        <f t="array" aca="1" ref="M10" ca="1">VALUE(INDEX(INDIRECT("'"&amp;$A$1&amp;"_受着完'!R27C4:R29C95",FALSE),2,L$1-2))</f>
        <v>#REF!</v>
      </c>
      <c r="N10" s="714" t="e">
        <f ca="1">IF(M10&lt;&gt;0,M10/L10,0)</f>
        <v>#REF!</v>
      </c>
      <c r="O10" s="34" t="e" cm="1">
        <f t="array" aca="1" ref="O10" ca="1">VALUE(INDEX(INDIRECT("'"&amp;$A$1&amp;"_受着完'!R27C4:R29C95",FALSE),1,O$1-2))</f>
        <v>#REF!</v>
      </c>
      <c r="P10" s="33" t="e" cm="1">
        <f t="array" aca="1" ref="P10" ca="1">VALUE(INDEX(INDIRECT("'"&amp;$A$1&amp;"_受着完'!R27C4:R29C95",FALSE),2,O$1-2))</f>
        <v>#REF!</v>
      </c>
      <c r="Q10" s="714" t="e">
        <f ca="1">IF(P10&lt;&gt;0,P10/O10,0)</f>
        <v>#REF!</v>
      </c>
      <c r="R10" s="34" t="e" cm="1">
        <f t="array" aca="1" ref="R10" ca="1">VALUE(INDEX(INDIRECT("'"&amp;$A$1&amp;"_受着完'!R27C4:R29C95",FALSE),1,R$1-2))</f>
        <v>#REF!</v>
      </c>
      <c r="S10" s="33" t="e" cm="1">
        <f t="array" aca="1" ref="S10" ca="1">VALUE(INDEX(INDIRECT("'"&amp;$A$1&amp;"_受着完'!R27C4:R29C95",FALSE),2,R$1-2))</f>
        <v>#REF!</v>
      </c>
      <c r="T10" s="714" t="e">
        <f ca="1">IF(S10&lt;&gt;0,S10/R10,0)</f>
        <v>#REF!</v>
      </c>
      <c r="U10" s="34" t="e" cm="1">
        <f t="array" aca="1" ref="U10" ca="1">VALUE(INDEX(INDIRECT("'"&amp;$A$1&amp;"_受着完'!R27C4:R29C95",FALSE),1,U$1-2))</f>
        <v>#REF!</v>
      </c>
      <c r="V10" s="33" t="e" cm="1">
        <f t="array" aca="1" ref="V10" ca="1">VALUE(INDEX(INDIRECT("'"&amp;$A$1&amp;"_受着完'!R27C4:R29C95",FALSE),2,U$1-2))</f>
        <v>#REF!</v>
      </c>
      <c r="W10" s="747" t="e">
        <f ca="1">IF(V10&lt;&gt;0,V10/U10,0)</f>
        <v>#REF!</v>
      </c>
      <c r="X10" s="35" t="e">
        <f ca="1">SUMIF(F$6:W$6,X$6,F10:W10)</f>
        <v>#REF!</v>
      </c>
      <c r="Y10" s="36" t="e">
        <f ca="1">SUMIF(F$6:W$6,Y$6,F10:W10)</f>
        <v>#REF!</v>
      </c>
      <c r="Z10" s="32" t="e" cm="1">
        <f t="array" aca="1" ref="Z10" ca="1">VALUE(INDEX(INDIRECT("'"&amp;$A$1&amp;"_受着完'!R27C4:R29C95",FALSE),1,Z$1-2))</f>
        <v>#REF!</v>
      </c>
      <c r="AA10" s="33" t="e" cm="1">
        <f t="array" aca="1" ref="AA10" ca="1">VALUE(INDEX(INDIRECT("'"&amp;$A$1&amp;"_受着完'!R27C4:R29C95",FALSE),2,Z$1-2))</f>
        <v>#REF!</v>
      </c>
      <c r="AB10" s="714" t="e">
        <f ca="1">IF(AA10&lt;&gt;0,AA10/Z10,0)</f>
        <v>#REF!</v>
      </c>
      <c r="AC10" s="34" t="e" cm="1">
        <f t="array" aca="1" ref="AC10" ca="1">VALUE(INDEX(INDIRECT("'"&amp;$A$1&amp;"_受着完'!R27C4:R29C95",FALSE),1,AC$1-2))</f>
        <v>#REF!</v>
      </c>
      <c r="AD10" s="33" t="e" cm="1">
        <f t="array" aca="1" ref="AD10" ca="1">VALUE(INDEX(INDIRECT("'"&amp;$A$1&amp;"_受着完'!R27C4:R29C95",FALSE),2,AC$1-2))</f>
        <v>#REF!</v>
      </c>
      <c r="AE10" s="714" t="e">
        <f ca="1">IF(AD10&lt;&gt;0,AD10/AC10,0)</f>
        <v>#REF!</v>
      </c>
      <c r="AF10" s="34" t="e" cm="1">
        <f t="array" aca="1" ref="AF10" ca="1">VALUE(INDEX(INDIRECT("'"&amp;$A$1&amp;"_受着完'!R27C4:R29C95",FALSE),1,AF$1-2))</f>
        <v>#REF!</v>
      </c>
      <c r="AG10" s="33" t="e" cm="1">
        <f t="array" aca="1" ref="AG10" ca="1">VALUE(INDEX(INDIRECT("'"&amp;$A$1&amp;"_受着完'!R27C4:R29C95",FALSE),2,AF$1-2))</f>
        <v>#REF!</v>
      </c>
      <c r="AH10" s="714" t="e">
        <f ca="1">IF(AG10&lt;&gt;0,AG10/AF10,0)</f>
        <v>#REF!</v>
      </c>
      <c r="AI10" s="34" t="e" cm="1">
        <f t="array" aca="1" ref="AI10" ca="1">VALUE(INDEX(INDIRECT("'"&amp;$A$1&amp;"_受着完'!R27C4:R29C95",FALSE),1,AI$1-2))</f>
        <v>#REF!</v>
      </c>
      <c r="AJ10" s="33" t="e" cm="1">
        <f t="array" aca="1" ref="AJ10" ca="1">VALUE(INDEX(INDIRECT("'"&amp;$A$1&amp;"_受着完'!R27C4:R29C95",FALSE),2,AI$1-2))</f>
        <v>#REF!</v>
      </c>
      <c r="AK10" s="714" t="e">
        <f ca="1">IF(AJ10&lt;&gt;0,AJ10/AI10,0)</f>
        <v>#REF!</v>
      </c>
      <c r="AL10" s="34" t="e" cm="1">
        <f t="array" aca="1" ref="AL10" ca="1">VALUE(INDEX(INDIRECT("'"&amp;$A$1&amp;"_受着完'!R27C4:R29C95",FALSE),1,AL$1-2))</f>
        <v>#REF!</v>
      </c>
      <c r="AM10" s="33" t="e" cm="1">
        <f t="array" aca="1" ref="AM10" ca="1">VALUE(INDEX(INDIRECT("'"&amp;$A$1&amp;"_受着完'!R27C4:R29C95",FALSE),2,AL$1-2))</f>
        <v>#REF!</v>
      </c>
      <c r="AN10" s="714" t="e">
        <f ca="1">IF(AM10&lt;&gt;0,AM10/AL10,0)</f>
        <v>#REF!</v>
      </c>
      <c r="AO10" s="34" t="e" cm="1">
        <f t="array" aca="1" ref="AO10" ca="1">VALUE(INDEX(INDIRECT("'"&amp;$A$1&amp;"_受着完'!R27C4:R29C95",FALSE),1,AO$1-2))</f>
        <v>#REF!</v>
      </c>
      <c r="AP10" s="33" t="e" cm="1">
        <f t="array" aca="1" ref="AP10" ca="1">VALUE(INDEX(INDIRECT("'"&amp;$A$1&amp;"_受着完'!R27C4:R29C95",FALSE),2,AO$1-2))</f>
        <v>#REF!</v>
      </c>
      <c r="AQ10" s="747" t="e">
        <f ca="1">IF(AP10&lt;&gt;0,AP10/AO10,0)</f>
        <v>#REF!</v>
      </c>
      <c r="AR10" s="35" t="e">
        <f ca="1">SUMIF(Z$6:AQ$6,AR$6,Z10:AQ10)</f>
        <v>#REF!</v>
      </c>
      <c r="AS10" s="36" t="e">
        <f ca="1">SUMIF(Z$6:AQ$6,AS$6,Z10:AQ10)</f>
        <v>#REF!</v>
      </c>
      <c r="AT10" s="35" t="e">
        <f ca="1">X10+AR10</f>
        <v>#REF!</v>
      </c>
      <c r="AU10" s="36" t="e">
        <f ca="1">Y10+AS10</f>
        <v>#REF!</v>
      </c>
      <c r="AV10" s="403"/>
    </row>
    <row r="11" spans="1:48" ht="30" x14ac:dyDescent="0.45">
      <c r="A11" s="437"/>
      <c r="B11" s="437"/>
      <c r="C11" s="2054"/>
      <c r="D11" s="2057" t="s">
        <v>86</v>
      </c>
      <c r="E11" s="37" t="s">
        <v>82</v>
      </c>
      <c r="F11" s="38" t="e">
        <f ca="1">F7</f>
        <v>#REF!</v>
      </c>
      <c r="G11" s="39" t="e">
        <f ca="1">G7</f>
        <v>#REF!</v>
      </c>
      <c r="H11" s="715" t="e">
        <f ca="1">IF(G11&lt;&gt;0,G11/F11,0)</f>
        <v>#REF!</v>
      </c>
      <c r="I11" s="40" t="e">
        <f ca="1">I7+F11</f>
        <v>#REF!</v>
      </c>
      <c r="J11" s="39" t="e">
        <f ca="1">J7+G11</f>
        <v>#REF!</v>
      </c>
      <c r="K11" s="715" t="e">
        <f ca="1">IF(J11&lt;&gt;0,J11/I11,0)</f>
        <v>#REF!</v>
      </c>
      <c r="L11" s="40" t="e">
        <f ca="1">L7+I11</f>
        <v>#REF!</v>
      </c>
      <c r="M11" s="39" t="e">
        <f ca="1">M7+J11</f>
        <v>#REF!</v>
      </c>
      <c r="N11" s="715" t="e">
        <f ca="1">IF(M11&lt;&gt;0,M11/L11,0)</f>
        <v>#REF!</v>
      </c>
      <c r="O11" s="40" t="e">
        <f ca="1">O7+L11</f>
        <v>#REF!</v>
      </c>
      <c r="P11" s="39" t="e">
        <f ca="1">P7+M11</f>
        <v>#REF!</v>
      </c>
      <c r="Q11" s="715" t="e">
        <f ca="1">IF(P11&lt;&gt;0,P11/O11,0)</f>
        <v>#REF!</v>
      </c>
      <c r="R11" s="40" t="e">
        <f ca="1">R7+O11</f>
        <v>#REF!</v>
      </c>
      <c r="S11" s="39" t="e">
        <f ca="1">S7+P11</f>
        <v>#REF!</v>
      </c>
      <c r="T11" s="715" t="e">
        <f ca="1">IF(S11&lt;&gt;0,S11/R11,0)</f>
        <v>#REF!</v>
      </c>
      <c r="U11" s="40" t="e">
        <f ca="1">U7+R11</f>
        <v>#REF!</v>
      </c>
      <c r="V11" s="39" t="e">
        <f ca="1">V7+S11</f>
        <v>#REF!</v>
      </c>
      <c r="W11" s="45" t="e">
        <f ca="1">IF(V11&lt;&gt;0,V11/U11,0)</f>
        <v>#REF!</v>
      </c>
      <c r="X11" s="41"/>
      <c r="Y11" s="42"/>
      <c r="Z11" s="38" t="e">
        <f ca="1">Z7+U11</f>
        <v>#REF!</v>
      </c>
      <c r="AA11" s="39" t="e">
        <f ca="1">AA7+V11</f>
        <v>#REF!</v>
      </c>
      <c r="AB11" s="715" t="e">
        <f ca="1">IF(AA11&lt;&gt;0,AA11/Z11,0)</f>
        <v>#REF!</v>
      </c>
      <c r="AC11" s="40" t="e">
        <f ca="1">AC7+Z11</f>
        <v>#REF!</v>
      </c>
      <c r="AD11" s="39" t="e">
        <f ca="1">AD7+AA11</f>
        <v>#REF!</v>
      </c>
      <c r="AE11" s="715" t="e">
        <f ca="1">IF(AD11&lt;&gt;0,AD11/AC11,0)</f>
        <v>#REF!</v>
      </c>
      <c r="AF11" s="40" t="e">
        <f ca="1">AF7+AC11</f>
        <v>#REF!</v>
      </c>
      <c r="AG11" s="39" t="e">
        <f ca="1">AG7+AD11</f>
        <v>#REF!</v>
      </c>
      <c r="AH11" s="715" t="e">
        <f ca="1">IF(AG11&lt;&gt;0,AG11/AF11,0)</f>
        <v>#REF!</v>
      </c>
      <c r="AI11" s="40" t="e">
        <f ca="1">AI7+AF11</f>
        <v>#REF!</v>
      </c>
      <c r="AJ11" s="39" t="e">
        <f ca="1">AJ7+AG11</f>
        <v>#REF!</v>
      </c>
      <c r="AK11" s="715" t="e">
        <f ca="1">IF(AJ11&lt;&gt;0,AJ11/AI11,0)</f>
        <v>#REF!</v>
      </c>
      <c r="AL11" s="40" t="e">
        <f ca="1">AL7+AI11</f>
        <v>#REF!</v>
      </c>
      <c r="AM11" s="39" t="e">
        <f ca="1">AM7+AJ11</f>
        <v>#REF!</v>
      </c>
      <c r="AN11" s="715" t="e">
        <f ca="1">IF(AM11&lt;&gt;0,AM11/AL11,0)</f>
        <v>#REF!</v>
      </c>
      <c r="AO11" s="43" t="e">
        <f ca="1">AO7+AL11</f>
        <v>#REF!</v>
      </c>
      <c r="AP11" s="44" t="e">
        <f ca="1">AP7+AM11</f>
        <v>#REF!</v>
      </c>
      <c r="AQ11" s="45" t="e">
        <f ca="1">IF(AP11&lt;&gt;0,AP11/AO11,0)</f>
        <v>#REF!</v>
      </c>
      <c r="AR11" s="41"/>
      <c r="AS11" s="42"/>
      <c r="AT11" s="41"/>
      <c r="AU11" s="42"/>
      <c r="AV11" s="403"/>
    </row>
    <row r="12" spans="1:48" ht="30" x14ac:dyDescent="0.45">
      <c r="A12" s="437"/>
      <c r="B12" s="437"/>
      <c r="C12" s="2054"/>
      <c r="D12" s="2057"/>
      <c r="E12" s="19" t="s">
        <v>83</v>
      </c>
      <c r="F12" s="46" t="e">
        <f ca="1">F8</f>
        <v>#REF!</v>
      </c>
      <c r="G12" s="47" t="e">
        <f ca="1">G8</f>
        <v>#REF!</v>
      </c>
      <c r="H12" s="716" t="e">
        <f ca="1">IF(G12&lt;&gt;0,G12/F12,0)</f>
        <v>#REF!</v>
      </c>
      <c r="I12" s="48" t="e">
        <f ca="1">I8+F12</f>
        <v>#REF!</v>
      </c>
      <c r="J12" s="47" t="e">
        <f ca="1">J8+G12</f>
        <v>#REF!</v>
      </c>
      <c r="K12" s="716" t="e">
        <f ca="1">IF(J12&lt;&gt;0,J12/I12,0)</f>
        <v>#REF!</v>
      </c>
      <c r="L12" s="48" t="e">
        <f ca="1">L8+I12</f>
        <v>#REF!</v>
      </c>
      <c r="M12" s="47" t="e">
        <f ca="1">M8+J12</f>
        <v>#REF!</v>
      </c>
      <c r="N12" s="716" t="e">
        <f ca="1">IF(M12&lt;&gt;0,M12/L12,0)</f>
        <v>#REF!</v>
      </c>
      <c r="O12" s="48" t="e">
        <f ca="1">O8+L12</f>
        <v>#REF!</v>
      </c>
      <c r="P12" s="47" t="e">
        <f ca="1">P8+M12</f>
        <v>#REF!</v>
      </c>
      <c r="Q12" s="716" t="e">
        <f ca="1">IF(P12&lt;&gt;0,P12/O12,0)</f>
        <v>#REF!</v>
      </c>
      <c r="R12" s="48" t="e">
        <f ca="1">R8+O12</f>
        <v>#REF!</v>
      </c>
      <c r="S12" s="47" t="e">
        <f ca="1">S8+P12</f>
        <v>#REF!</v>
      </c>
      <c r="T12" s="716" t="e">
        <f ca="1">IF(S12&lt;&gt;0,S12/R12,0)</f>
        <v>#REF!</v>
      </c>
      <c r="U12" s="48" t="e">
        <f ca="1">U8+R12</f>
        <v>#REF!</v>
      </c>
      <c r="V12" s="47" t="e">
        <f ca="1">V8+S12</f>
        <v>#REF!</v>
      </c>
      <c r="W12" s="53" t="e">
        <f ca="1">IF(V12&lt;&gt;0,V12/U12,0)</f>
        <v>#REF!</v>
      </c>
      <c r="X12" s="49"/>
      <c r="Y12" s="50"/>
      <c r="Z12" s="46" t="e">
        <f ca="1">Z8+U12</f>
        <v>#REF!</v>
      </c>
      <c r="AA12" s="47" t="e">
        <f ca="1">AA8+V12</f>
        <v>#REF!</v>
      </c>
      <c r="AB12" s="716" t="e">
        <f ca="1">IF(AA12&lt;&gt;0,AA12/Z12,0)</f>
        <v>#REF!</v>
      </c>
      <c r="AC12" s="48" t="e">
        <f ca="1">AC8+Z12</f>
        <v>#REF!</v>
      </c>
      <c r="AD12" s="47" t="e">
        <f ca="1">AD8+AA12</f>
        <v>#REF!</v>
      </c>
      <c r="AE12" s="716" t="e">
        <f ca="1">IF(AD12&lt;&gt;0,AD12/AC12,0)</f>
        <v>#REF!</v>
      </c>
      <c r="AF12" s="48" t="e">
        <f ca="1">AF8+AC12</f>
        <v>#REF!</v>
      </c>
      <c r="AG12" s="47" t="e">
        <f ca="1">AG8+AD12</f>
        <v>#REF!</v>
      </c>
      <c r="AH12" s="716" t="e">
        <f ca="1">IF(AG12&lt;&gt;0,AG12/AF12,0)</f>
        <v>#REF!</v>
      </c>
      <c r="AI12" s="48" t="e">
        <f ca="1">AI8+AF12</f>
        <v>#REF!</v>
      </c>
      <c r="AJ12" s="47" t="e">
        <f ca="1">AJ8+AG12</f>
        <v>#REF!</v>
      </c>
      <c r="AK12" s="716" t="e">
        <f ca="1">IF(AJ12&lt;&gt;0,AJ12/AI12,0)</f>
        <v>#REF!</v>
      </c>
      <c r="AL12" s="48" t="e">
        <f ca="1">AL8+AI12</f>
        <v>#REF!</v>
      </c>
      <c r="AM12" s="47" t="e">
        <f ca="1">AM8+AJ12</f>
        <v>#REF!</v>
      </c>
      <c r="AN12" s="716" t="e">
        <f ca="1">IF(AM12&lt;&gt;0,AM12/AL12,0)</f>
        <v>#REF!</v>
      </c>
      <c r="AO12" s="51" t="e">
        <f ca="1">AO8+AL12</f>
        <v>#REF!</v>
      </c>
      <c r="AP12" s="52" t="e">
        <f ca="1">AP8+AM12</f>
        <v>#REF!</v>
      </c>
      <c r="AQ12" s="53" t="e">
        <f ca="1">IF(AP12&lt;&gt;0,AP12/AO12,0)</f>
        <v>#REF!</v>
      </c>
      <c r="AR12" s="49"/>
      <c r="AS12" s="50"/>
      <c r="AT12" s="49"/>
      <c r="AU12" s="50"/>
      <c r="AV12" s="403"/>
    </row>
    <row r="13" spans="1:48" ht="30" x14ac:dyDescent="0.45">
      <c r="A13" s="437"/>
      <c r="B13" s="437"/>
      <c r="C13" s="2054"/>
      <c r="D13" s="2057"/>
      <c r="E13" s="25" t="s">
        <v>87</v>
      </c>
      <c r="F13" s="54" t="e">
        <f ca="1">IF(F11&lt;&gt;0,F12/F11,0)</f>
        <v>#REF!</v>
      </c>
      <c r="G13" s="55" t="e">
        <f ca="1">IF(G11&lt;&gt;0,G12/G11,0)</f>
        <v>#REF!</v>
      </c>
      <c r="H13" s="717"/>
      <c r="I13" s="56" t="e">
        <f ca="1">IF(I11&lt;&gt;0,I12/I11,0)</f>
        <v>#REF!</v>
      </c>
      <c r="J13" s="55" t="e">
        <f ca="1">IF(J11&lt;&gt;0,J12/J11,0)</f>
        <v>#REF!</v>
      </c>
      <c r="K13" s="717"/>
      <c r="L13" s="56" t="e">
        <f ca="1">IF(L11&lt;&gt;0,L12/L11,0)</f>
        <v>#REF!</v>
      </c>
      <c r="M13" s="55" t="e">
        <f ca="1">IF(M11&lt;&gt;0,M12/M11,0)</f>
        <v>#REF!</v>
      </c>
      <c r="N13" s="717"/>
      <c r="O13" s="56" t="e">
        <f ca="1">IF(O11&lt;&gt;0,O12/O11,0)</f>
        <v>#REF!</v>
      </c>
      <c r="P13" s="55" t="e">
        <f ca="1">IF(P11&lt;&gt;0,P12/P11,0)</f>
        <v>#REF!</v>
      </c>
      <c r="Q13" s="717"/>
      <c r="R13" s="56" t="e">
        <f ca="1">IF(R11&lt;&gt;0,R12/R11,0)</f>
        <v>#REF!</v>
      </c>
      <c r="S13" s="55" t="e">
        <f ca="1">IF(S11&lt;&gt;0,S12/S11,0)</f>
        <v>#REF!</v>
      </c>
      <c r="T13" s="717"/>
      <c r="U13" s="56" t="e">
        <f ca="1">IF(U11&lt;&gt;0,U12/U11,0)</f>
        <v>#REF!</v>
      </c>
      <c r="V13" s="55" t="e">
        <f ca="1">IF(V11&lt;&gt;0,V12/V11,0)</f>
        <v>#REF!</v>
      </c>
      <c r="W13" s="59"/>
      <c r="X13" s="49"/>
      <c r="Y13" s="50"/>
      <c r="Z13" s="54" t="e">
        <f ca="1">IF(Z11&lt;&gt;0,Z12/Z11,0)</f>
        <v>#REF!</v>
      </c>
      <c r="AA13" s="55" t="e">
        <f ca="1">IF(AA11&lt;&gt;0,AA12/AA11,0)</f>
        <v>#REF!</v>
      </c>
      <c r="AB13" s="717"/>
      <c r="AC13" s="56" t="e">
        <f ca="1">IF(AC11&lt;&gt;0,AC12/AC11,0)</f>
        <v>#REF!</v>
      </c>
      <c r="AD13" s="55" t="e">
        <f ca="1">IF(AD11&lt;&gt;0,AD12/AD11,0)</f>
        <v>#REF!</v>
      </c>
      <c r="AE13" s="717"/>
      <c r="AF13" s="56" t="e">
        <f ca="1">IF(AF11&lt;&gt;0,AF12/AF11,0)</f>
        <v>#REF!</v>
      </c>
      <c r="AG13" s="55" t="e">
        <f ca="1">IF(AG11&lt;&gt;0,AG12/AG11,0)</f>
        <v>#REF!</v>
      </c>
      <c r="AH13" s="717"/>
      <c r="AI13" s="56" t="e">
        <f ca="1">IF(AI11&lt;&gt;0,AI12/AI11,0)</f>
        <v>#REF!</v>
      </c>
      <c r="AJ13" s="55" t="e">
        <f ca="1">IF(AJ11&lt;&gt;0,AJ12/AJ11,0)</f>
        <v>#REF!</v>
      </c>
      <c r="AK13" s="717"/>
      <c r="AL13" s="56" t="e">
        <f ca="1">IF(AL11&lt;&gt;0,AL12/AL11,0)</f>
        <v>#REF!</v>
      </c>
      <c r="AM13" s="55" t="e">
        <f ca="1">IF(AM11&lt;&gt;0,AM12/AM11,0)</f>
        <v>#REF!</v>
      </c>
      <c r="AN13" s="717"/>
      <c r="AO13" s="57" t="e">
        <f ca="1">IF(AO11&lt;&gt;0,AO12/AO11,0)</f>
        <v>#REF!</v>
      </c>
      <c r="AP13" s="58" t="e">
        <f ca="1">IF(AP11&lt;&gt;0,AP12/AP11,0)</f>
        <v>#REF!</v>
      </c>
      <c r="AQ13" s="59"/>
      <c r="AR13" s="49"/>
      <c r="AS13" s="50"/>
      <c r="AT13" s="49"/>
      <c r="AU13" s="50"/>
      <c r="AV13" s="403"/>
    </row>
    <row r="14" spans="1:48" ht="30.75" thickBot="1" x14ac:dyDescent="0.5">
      <c r="A14" s="437"/>
      <c r="B14" s="437"/>
      <c r="C14" s="2055"/>
      <c r="D14" s="2058"/>
      <c r="E14" s="60" t="s">
        <v>85</v>
      </c>
      <c r="F14" s="61" t="e">
        <f ca="1">F10</f>
        <v>#REF!</v>
      </c>
      <c r="G14" s="62" t="e">
        <f ca="1">G10</f>
        <v>#REF!</v>
      </c>
      <c r="H14" s="718" t="e">
        <f ca="1">IF(G14&lt;&gt;0,G14/F14,0)</f>
        <v>#REF!</v>
      </c>
      <c r="I14" s="63" t="e">
        <f ca="1">I10+F14</f>
        <v>#REF!</v>
      </c>
      <c r="J14" s="62" t="e">
        <f ca="1">J10+G14</f>
        <v>#REF!</v>
      </c>
      <c r="K14" s="718" t="e">
        <f ca="1">IF(J14&lt;&gt;0,J14/I14,0)</f>
        <v>#REF!</v>
      </c>
      <c r="L14" s="63" t="e">
        <f ca="1">L10+I14</f>
        <v>#REF!</v>
      </c>
      <c r="M14" s="62" t="e">
        <f ca="1">M10+J14</f>
        <v>#REF!</v>
      </c>
      <c r="N14" s="718" t="e">
        <f ca="1">IF(M14&lt;&gt;0,M14/L14,0)</f>
        <v>#REF!</v>
      </c>
      <c r="O14" s="63" t="e">
        <f ca="1">O10+L14</f>
        <v>#REF!</v>
      </c>
      <c r="P14" s="62" t="e">
        <f ca="1">P10+M14</f>
        <v>#REF!</v>
      </c>
      <c r="Q14" s="718" t="e">
        <f ca="1">IF(P14&lt;&gt;0,P14/O14,0)</f>
        <v>#REF!</v>
      </c>
      <c r="R14" s="63" t="e">
        <f ca="1">R10+O14</f>
        <v>#REF!</v>
      </c>
      <c r="S14" s="62" t="e">
        <f ca="1">S10+P14</f>
        <v>#REF!</v>
      </c>
      <c r="T14" s="718" t="e">
        <f ca="1">IF(S14&lt;&gt;0,S14/R14,0)</f>
        <v>#REF!</v>
      </c>
      <c r="U14" s="63" t="e">
        <f ca="1">U10+R14</f>
        <v>#REF!</v>
      </c>
      <c r="V14" s="62" t="e">
        <f ca="1">V10+S14</f>
        <v>#REF!</v>
      </c>
      <c r="W14" s="68" t="e">
        <f ca="1">IF(V14&lt;&gt;0,V14/U14,0)</f>
        <v>#REF!</v>
      </c>
      <c r="X14" s="64"/>
      <c r="Y14" s="65"/>
      <c r="Z14" s="61" t="e">
        <f ca="1">Z10+U14</f>
        <v>#REF!</v>
      </c>
      <c r="AA14" s="62" t="e">
        <f ca="1">AA10+V14</f>
        <v>#REF!</v>
      </c>
      <c r="AB14" s="718" t="e">
        <f ca="1">IF(AA14&lt;&gt;0,AA14/Z14,0)</f>
        <v>#REF!</v>
      </c>
      <c r="AC14" s="63" t="e">
        <f ca="1">AC10+Z14</f>
        <v>#REF!</v>
      </c>
      <c r="AD14" s="62" t="e">
        <f ca="1">AD10+AA14</f>
        <v>#REF!</v>
      </c>
      <c r="AE14" s="718" t="e">
        <f ca="1">IF(AD14&lt;&gt;0,AD14/AC14,0)</f>
        <v>#REF!</v>
      </c>
      <c r="AF14" s="63" t="e">
        <f ca="1">AF10+AC14</f>
        <v>#REF!</v>
      </c>
      <c r="AG14" s="62" t="e">
        <f ca="1">AG10+AD14</f>
        <v>#REF!</v>
      </c>
      <c r="AH14" s="718" t="e">
        <f ca="1">IF(AG14&lt;&gt;0,AG14/AF14,0)</f>
        <v>#REF!</v>
      </c>
      <c r="AI14" s="63" t="e">
        <f ca="1">AI10+AF14</f>
        <v>#REF!</v>
      </c>
      <c r="AJ14" s="62" t="e">
        <f ca="1">AJ10+AG14</f>
        <v>#REF!</v>
      </c>
      <c r="AK14" s="718" t="e">
        <f ca="1">IF(AJ14&lt;&gt;0,AJ14/AI14,0)</f>
        <v>#REF!</v>
      </c>
      <c r="AL14" s="63" t="e">
        <f ca="1">AL10+AI14</f>
        <v>#REF!</v>
      </c>
      <c r="AM14" s="62" t="e">
        <f ca="1">AM10+AJ14</f>
        <v>#REF!</v>
      </c>
      <c r="AN14" s="718" t="e">
        <f ca="1">IF(AM14&lt;&gt;0,AM14/AL14,0)</f>
        <v>#REF!</v>
      </c>
      <c r="AO14" s="66" t="e">
        <f ca="1">AO10+AL14</f>
        <v>#REF!</v>
      </c>
      <c r="AP14" s="67" t="e">
        <f ca="1">AP10+AM14</f>
        <v>#REF!</v>
      </c>
      <c r="AQ14" s="68" t="e">
        <f ca="1">IF(AP14&lt;&gt;0,AP14/AO14,0)</f>
        <v>#REF!</v>
      </c>
      <c r="AR14" s="64"/>
      <c r="AS14" s="65"/>
      <c r="AT14" s="64"/>
      <c r="AU14" s="65"/>
      <c r="AV14" s="403"/>
    </row>
    <row r="15" spans="1:48" ht="30.75" thickTop="1" x14ac:dyDescent="0.45">
      <c r="A15" s="437"/>
      <c r="B15" s="437"/>
      <c r="C15" s="2059" t="s">
        <v>88</v>
      </c>
      <c r="D15" s="2062" t="s">
        <v>81</v>
      </c>
      <c r="E15" s="69" t="s">
        <v>82</v>
      </c>
      <c r="F15" s="70" t="e" cm="1">
        <f t="array" aca="1" ref="F15" ca="1">ROUNDUP(VALUE(INDEX(INDIRECT("'"&amp;$A$1&amp;"_受着完'!R58C4:R60C95",FALSE),1,F$1))/1000,0)</f>
        <v>#REF!</v>
      </c>
      <c r="G15" s="71" t="e" cm="1">
        <f t="array" aca="1" ref="G15" ca="1">ROUNDUP(VALUE(INDEX(INDIRECT("'"&amp;$A$1&amp;"_受着完'!R58C4:R60C95",FALSE),2,F$1))/1000,0)</f>
        <v>#REF!</v>
      </c>
      <c r="H15" s="719" t="e">
        <f ca="1">IF(G15&lt;&gt;0,G15/F15,0)</f>
        <v>#REF!</v>
      </c>
      <c r="I15" s="72" t="e" cm="1">
        <f t="array" aca="1" ref="I15" ca="1">ROUNDUP(VALUE(INDEX(INDIRECT("'"&amp;$A$1&amp;"_受着完'!R58C4:R60C95",FALSE),1,I$1))/1000,0)</f>
        <v>#REF!</v>
      </c>
      <c r="J15" s="71" t="e" cm="1">
        <f t="array" aca="1" ref="J15" ca="1">ROUNDUP(VALUE(INDEX(INDIRECT("'"&amp;$A$1&amp;"_受着完'!R58C4:R60C95",FALSE),2,I$1))/1000,0)</f>
        <v>#REF!</v>
      </c>
      <c r="K15" s="719" t="e">
        <f ca="1">IF(J15&lt;&gt;0,J15/I15,0)</f>
        <v>#REF!</v>
      </c>
      <c r="L15" s="72" t="e" cm="1">
        <f t="array" aca="1" ref="L15" ca="1">ROUNDUP(VALUE(INDEX(INDIRECT("'"&amp;$A$1&amp;"_受着完'!R58C4:R60C95",FALSE),1,L$1))/1000,0)</f>
        <v>#REF!</v>
      </c>
      <c r="M15" s="71" t="e" cm="1">
        <f t="array" aca="1" ref="M15" ca="1">ROUNDUP(VALUE(INDEX(INDIRECT("'"&amp;$A$1&amp;"_受着完'!R58C4:R60C95",FALSE),2,L$1))/1000,0)</f>
        <v>#REF!</v>
      </c>
      <c r="N15" s="719" t="e">
        <f ca="1">IF(M15&lt;&gt;0,M15/L15,0)</f>
        <v>#REF!</v>
      </c>
      <c r="O15" s="72" t="e" cm="1">
        <f t="array" aca="1" ref="O15" ca="1">ROUNDUP(VALUE(INDEX(INDIRECT("'"&amp;$A$1&amp;"_受着完'!R58C4:R60C95",FALSE),1,O$1))/1000,0)</f>
        <v>#REF!</v>
      </c>
      <c r="P15" s="71" t="e" cm="1">
        <f t="array" aca="1" ref="P15" ca="1">ROUNDUP(VALUE(INDEX(INDIRECT("'"&amp;$A$1&amp;"_受着完'!R58C4:R60C95",FALSE),2,O$1))/1000,0)</f>
        <v>#REF!</v>
      </c>
      <c r="Q15" s="719" t="e">
        <f ca="1">IF(P15&lt;&gt;0,P15/O15,0)</f>
        <v>#REF!</v>
      </c>
      <c r="R15" s="72" t="e" cm="1">
        <f t="array" aca="1" ref="R15" ca="1">ROUNDUP(VALUE(INDEX(INDIRECT("'"&amp;$A$1&amp;"_受着完'!R58C4:R60C95",FALSE),1,R$1))/1000,0)</f>
        <v>#REF!</v>
      </c>
      <c r="S15" s="71" t="e" cm="1">
        <f t="array" aca="1" ref="S15" ca="1">ROUNDUP(VALUE(INDEX(INDIRECT("'"&amp;$A$1&amp;"_受着完'!R58C4:R60C95",FALSE),2,R$1))/1000,0)</f>
        <v>#REF!</v>
      </c>
      <c r="T15" s="719" t="e">
        <f ca="1">IF(S15&lt;&gt;0,S15/R15,0)</f>
        <v>#REF!</v>
      </c>
      <c r="U15" s="72" t="e" cm="1">
        <f t="array" aca="1" ref="U15" ca="1">ROUNDUP(VALUE(INDEX(INDIRECT("'"&amp;$A$1&amp;"_受着完'!R58C4:R60C95",FALSE),1,U$1))/1000,0)</f>
        <v>#REF!</v>
      </c>
      <c r="V15" s="71" t="e" cm="1">
        <f t="array" aca="1" ref="V15" ca="1">ROUNDUP(VALUE(INDEX(INDIRECT("'"&amp;$A$1&amp;"_受着完'!R58C4:R60C95",FALSE),2,U$1))/1000,0)</f>
        <v>#REF!</v>
      </c>
      <c r="W15" s="748" t="e">
        <f ca="1">IF(V15&lt;&gt;0,V15/U15,0)</f>
        <v>#REF!</v>
      </c>
      <c r="X15" s="73" t="e">
        <f ca="1">SUMIF(F$6:W$6,X$6,F15:W15)</f>
        <v>#REF!</v>
      </c>
      <c r="Y15" s="74" t="e">
        <f ca="1">SUMIF(F$6:W$6,Y$6,F15:W15)</f>
        <v>#REF!</v>
      </c>
      <c r="Z15" s="70" t="e" cm="1">
        <f t="array" aca="1" ref="Z15" ca="1">ROUNDUP(VALUE(INDEX(INDIRECT("'"&amp;$A$1&amp;"_受着完'!R58C4:R60C95",FALSE),1,Z$1))/1000,0)</f>
        <v>#REF!</v>
      </c>
      <c r="AA15" s="71" t="e" cm="1">
        <f t="array" aca="1" ref="AA15" ca="1">ROUNDUP(VALUE(INDEX(INDIRECT("'"&amp;$A$1&amp;"_受着完'!R58C4:R60C95",FALSE),2,Z$1))/1000,0)</f>
        <v>#REF!</v>
      </c>
      <c r="AB15" s="719" t="e">
        <f ca="1">IF(AA15&lt;&gt;0,AA15/Z15,0)</f>
        <v>#REF!</v>
      </c>
      <c r="AC15" s="72" t="e" cm="1">
        <f t="array" aca="1" ref="AC15" ca="1">ROUNDUP(VALUE(INDEX(INDIRECT("'"&amp;$A$1&amp;"_受着完'!R58C4:R60C95",FALSE),1,AC$1))/1000,0)</f>
        <v>#REF!</v>
      </c>
      <c r="AD15" s="71" t="e" cm="1">
        <f t="array" aca="1" ref="AD15" ca="1">ROUNDUP(VALUE(INDEX(INDIRECT("'"&amp;$A$1&amp;"_受着完'!R58C4:R60C95",FALSE),2,AC$1))/1000,0)</f>
        <v>#REF!</v>
      </c>
      <c r="AE15" s="719" t="e">
        <f ca="1">IF(AD15&lt;&gt;0,AD15/AC15,0)</f>
        <v>#REF!</v>
      </c>
      <c r="AF15" s="72" t="e" cm="1">
        <f t="array" aca="1" ref="AF15" ca="1">ROUNDUP(VALUE(INDEX(INDIRECT("'"&amp;$A$1&amp;"_受着完'!R58C4:R60C95",FALSE),1,AF$1))/1000,0)</f>
        <v>#REF!</v>
      </c>
      <c r="AG15" s="71" t="e" cm="1">
        <f t="array" aca="1" ref="AG15" ca="1">ROUNDUP(VALUE(INDEX(INDIRECT("'"&amp;$A$1&amp;"_受着完'!R58C4:R60C95",FALSE),2,AF$1))/1000,0)</f>
        <v>#REF!</v>
      </c>
      <c r="AH15" s="719" t="e">
        <f ca="1">IF(AG15&lt;&gt;0,AG15/AF15,0)</f>
        <v>#REF!</v>
      </c>
      <c r="AI15" s="72" t="e" cm="1">
        <f t="array" aca="1" ref="AI15" ca="1">ROUNDUP(VALUE(INDEX(INDIRECT("'"&amp;$A$1&amp;"_受着完'!R58C4:R60C95",FALSE),1,AI$1))/1000,0)</f>
        <v>#REF!</v>
      </c>
      <c r="AJ15" s="71" t="e" cm="1">
        <f t="array" aca="1" ref="AJ15" ca="1">ROUNDUP(VALUE(INDEX(INDIRECT("'"&amp;$A$1&amp;"_受着完'!R58C4:R60C95",FALSE),2,AI$1))/1000,0)</f>
        <v>#REF!</v>
      </c>
      <c r="AK15" s="719" t="e">
        <f ca="1">IF(AJ15&lt;&gt;0,AJ15/AI15,0)</f>
        <v>#REF!</v>
      </c>
      <c r="AL15" s="72" t="e" cm="1">
        <f t="array" aca="1" ref="AL15" ca="1">ROUNDUP(VALUE(INDEX(INDIRECT("'"&amp;$A$1&amp;"_受着完'!R58C4:R60C95",FALSE),1,AL$1))/1000,0)</f>
        <v>#REF!</v>
      </c>
      <c r="AM15" s="71" t="e" cm="1">
        <f t="array" aca="1" ref="AM15" ca="1">ROUNDUP(VALUE(INDEX(INDIRECT("'"&amp;$A$1&amp;"_受着完'!R58C4:R60C95",FALSE),2,AL$1))/1000,0)</f>
        <v>#REF!</v>
      </c>
      <c r="AN15" s="719" t="e">
        <f ca="1">IF(AM15&lt;&gt;0,AM15/AL15,0)</f>
        <v>#REF!</v>
      </c>
      <c r="AO15" s="72" t="e" cm="1">
        <f t="array" aca="1" ref="AO15" ca="1">ROUNDUP(VALUE(INDEX(INDIRECT("'"&amp;$A$1&amp;"_受着完'!R58C4:R60C95",FALSE),1,AO$1))/1000,0)</f>
        <v>#REF!</v>
      </c>
      <c r="AP15" s="71" t="e" cm="1">
        <f t="array" aca="1" ref="AP15" ca="1">ROUNDUP(VALUE(INDEX(INDIRECT("'"&amp;$A$1&amp;"_受着完'!R58C4:R60C95",FALSE),2,AO$1))/1000,0)</f>
        <v>#REF!</v>
      </c>
      <c r="AQ15" s="748" t="e">
        <f ca="1">IF(AP15&lt;&gt;0,AP15/AO15,0)</f>
        <v>#REF!</v>
      </c>
      <c r="AR15" s="73" t="e">
        <f ca="1">SUMIF(Z$6:AQ$6,AR$6,Z15:AQ15)</f>
        <v>#REF!</v>
      </c>
      <c r="AS15" s="74" t="e">
        <f ca="1">SUMIF(Z$6:AQ$6,AS$6,Z15:AQ15)</f>
        <v>#REF!</v>
      </c>
      <c r="AT15" s="73" t="e">
        <f ca="1">X15+AR15</f>
        <v>#REF!</v>
      </c>
      <c r="AU15" s="74" t="e">
        <f ca="1">Y15+AS15</f>
        <v>#REF!</v>
      </c>
      <c r="AV15" s="403"/>
    </row>
    <row r="16" spans="1:48" ht="30" x14ac:dyDescent="0.45">
      <c r="A16" s="437"/>
      <c r="B16" s="437"/>
      <c r="C16" s="2060"/>
      <c r="D16" s="2063"/>
      <c r="E16" s="75" t="s">
        <v>83</v>
      </c>
      <c r="F16" s="20" t="e" cm="1">
        <f t="array" aca="1" ref="F16" ca="1">ROUNDUP(VALUE(INDEX(INDIRECT("'"&amp;$A$1&amp;"_受着完'!R58C4:R60C95",FALSE),1,F$1+1))/1000,0)</f>
        <v>#REF!</v>
      </c>
      <c r="G16" s="21" t="e" cm="1">
        <f t="array" aca="1" ref="G16" ca="1">ROUNDUP(VALUE(INDEX(INDIRECT("'"&amp;$A$1&amp;"_受着完'!R58C4:R60C95",FALSE),2,F$1+1))/1000,0)</f>
        <v>#REF!</v>
      </c>
      <c r="H16" s="712" t="e">
        <f ca="1">IF(G16&lt;&gt;0,G16/F16,0)</f>
        <v>#REF!</v>
      </c>
      <c r="I16" s="22" t="e" cm="1">
        <f t="array" aca="1" ref="I16" ca="1">ROUNDUP(VALUE(INDEX(INDIRECT("'"&amp;$A$1&amp;"_受着完'!R58C4:R60C95",FALSE),1,I$1+1))/1000,0)</f>
        <v>#REF!</v>
      </c>
      <c r="J16" s="21" t="e" cm="1">
        <f t="array" aca="1" ref="J16" ca="1">ROUNDUP(VALUE(INDEX(INDIRECT("'"&amp;$A$1&amp;"_受着完'!R58C4:R60C95",FALSE),2,I$1+1))/1000,0)</f>
        <v>#REF!</v>
      </c>
      <c r="K16" s="712" t="e">
        <f ca="1">IF(J16&lt;&gt;0,J16/I16,0)</f>
        <v>#REF!</v>
      </c>
      <c r="L16" s="22" t="e" cm="1">
        <f t="array" aca="1" ref="L16" ca="1">ROUNDUP(VALUE(INDEX(INDIRECT("'"&amp;$A$1&amp;"_受着完'!R58C4:R60C95",FALSE),1,L$1+1))/1000,0)</f>
        <v>#REF!</v>
      </c>
      <c r="M16" s="21" t="e" cm="1">
        <f t="array" aca="1" ref="M16" ca="1">ROUNDUP(VALUE(INDEX(INDIRECT("'"&amp;$A$1&amp;"_受着完'!R58C4:R60C95",FALSE),2,L$1+1))/1000,0)</f>
        <v>#REF!</v>
      </c>
      <c r="N16" s="712" t="e">
        <f ca="1">IF(M16&lt;&gt;0,M16/L16,0)</f>
        <v>#REF!</v>
      </c>
      <c r="O16" s="22" t="e" cm="1">
        <f t="array" aca="1" ref="O16" ca="1">ROUNDUP(VALUE(INDEX(INDIRECT("'"&amp;$A$1&amp;"_受着完'!R58C4:R60C95",FALSE),1,O$1+1))/1000,0)</f>
        <v>#REF!</v>
      </c>
      <c r="P16" s="21" t="e" cm="1">
        <f t="array" aca="1" ref="P16" ca="1">ROUNDUP(VALUE(INDEX(INDIRECT("'"&amp;$A$1&amp;"_受着完'!R58C4:R60C95",FALSE),2,O$1+1))/1000,0)</f>
        <v>#REF!</v>
      </c>
      <c r="Q16" s="712" t="e">
        <f ca="1">IF(P16&lt;&gt;0,P16/O16,0)</f>
        <v>#REF!</v>
      </c>
      <c r="R16" s="22" t="e" cm="1">
        <f t="array" aca="1" ref="R16" ca="1">ROUNDUP(VALUE(INDEX(INDIRECT("'"&amp;$A$1&amp;"_受着完'!R58C4:R60C95",FALSE),1,R$1+1))/1000,0)</f>
        <v>#REF!</v>
      </c>
      <c r="S16" s="21" t="e" cm="1">
        <f t="array" aca="1" ref="S16" ca="1">ROUNDUP(VALUE(INDEX(INDIRECT("'"&amp;$A$1&amp;"_受着完'!R58C4:R60C95",FALSE),2,R$1+1))/1000,0)</f>
        <v>#REF!</v>
      </c>
      <c r="T16" s="712" t="e">
        <f ca="1">IF(S16&lt;&gt;0,S16/R16,0)</f>
        <v>#REF!</v>
      </c>
      <c r="U16" s="22" t="e" cm="1">
        <f t="array" aca="1" ref="U16" ca="1">ROUNDUP(VALUE(INDEX(INDIRECT("'"&amp;$A$1&amp;"_受着完'!R58C4:R60C95",FALSE),1,U$1+1))/1000,0)</f>
        <v>#REF!</v>
      </c>
      <c r="V16" s="21" t="e" cm="1">
        <f t="array" aca="1" ref="V16" ca="1">ROUNDUP(VALUE(INDEX(INDIRECT("'"&amp;$A$1&amp;"_受着完'!R58C4:R60C95",FALSE),2,U$1+1))/1000,0)</f>
        <v>#REF!</v>
      </c>
      <c r="W16" s="745" t="e">
        <f ca="1">IF(V16&lt;&gt;0,V16/U16,0)</f>
        <v>#REF!</v>
      </c>
      <c r="X16" s="23" t="e">
        <f ca="1">SUMIF(F$6:W$6,X$6,F16:W16)</f>
        <v>#REF!</v>
      </c>
      <c r="Y16" s="24" t="e">
        <f ca="1">SUMIF(F$6:W$6,Y$6,F16:W16)</f>
        <v>#REF!</v>
      </c>
      <c r="Z16" s="20" t="e" cm="1">
        <f t="array" aca="1" ref="Z16" ca="1">ROUNDUP(VALUE(INDEX(INDIRECT("'"&amp;$A$1&amp;"_受着完'!R58C4:R60C95",FALSE),1,Z$1+1))/1000,0)</f>
        <v>#REF!</v>
      </c>
      <c r="AA16" s="21" t="e" cm="1">
        <f t="array" aca="1" ref="AA16" ca="1">ROUNDUP(VALUE(INDEX(INDIRECT("'"&amp;$A$1&amp;"_受着完'!R58C4:R60C95",FALSE),2,Z$1+1))/1000,0)</f>
        <v>#REF!</v>
      </c>
      <c r="AB16" s="712" t="e">
        <f ca="1">IF(AA16&lt;&gt;0,AA16/Z16,0)</f>
        <v>#REF!</v>
      </c>
      <c r="AC16" s="22" t="e" cm="1">
        <f t="array" aca="1" ref="AC16" ca="1">ROUNDUP(VALUE(INDEX(INDIRECT("'"&amp;$A$1&amp;"_受着完'!R58C4:R60C95",FALSE),1,AC$1+1))/1000,0)</f>
        <v>#REF!</v>
      </c>
      <c r="AD16" s="21" t="e" cm="1">
        <f t="array" aca="1" ref="AD16" ca="1">ROUNDUP(VALUE(INDEX(INDIRECT("'"&amp;$A$1&amp;"_受着完'!R58C4:R60C95",FALSE),2,AC$1+1))/1000,0)</f>
        <v>#REF!</v>
      </c>
      <c r="AE16" s="712" t="e">
        <f ca="1">IF(AD16&lt;&gt;0,AD16/AC16,0)</f>
        <v>#REF!</v>
      </c>
      <c r="AF16" s="22" t="e" cm="1">
        <f t="array" aca="1" ref="AF16" ca="1">ROUNDUP(VALUE(INDEX(INDIRECT("'"&amp;$A$1&amp;"_受着完'!R58C4:R60C95",FALSE),1,AF$1+1))/1000,0)</f>
        <v>#REF!</v>
      </c>
      <c r="AG16" s="21" t="e" cm="1">
        <f t="array" aca="1" ref="AG16" ca="1">ROUNDUP(VALUE(INDEX(INDIRECT("'"&amp;$A$1&amp;"_受着完'!R58C4:R60C95",FALSE),2,AF$1+1))/1000,0)</f>
        <v>#REF!</v>
      </c>
      <c r="AH16" s="712" t="e">
        <f ca="1">IF(AG16&lt;&gt;0,AG16/AF16,0)</f>
        <v>#REF!</v>
      </c>
      <c r="AI16" s="22" t="e" cm="1">
        <f t="array" aca="1" ref="AI16" ca="1">ROUNDUP(VALUE(INDEX(INDIRECT("'"&amp;$A$1&amp;"_受着完'!R58C4:R60C95",FALSE),1,AI$1+1))/1000,0)</f>
        <v>#REF!</v>
      </c>
      <c r="AJ16" s="21" t="e" cm="1">
        <f t="array" aca="1" ref="AJ16" ca="1">ROUNDUP(VALUE(INDEX(INDIRECT("'"&amp;$A$1&amp;"_受着完'!R58C4:R60C95",FALSE),2,AI$1+1))/1000,0)</f>
        <v>#REF!</v>
      </c>
      <c r="AK16" s="712" t="e">
        <f ca="1">IF(AJ16&lt;&gt;0,AJ16/AI16,0)</f>
        <v>#REF!</v>
      </c>
      <c r="AL16" s="22" t="e" cm="1">
        <f t="array" aca="1" ref="AL16" ca="1">ROUNDUP(VALUE(INDEX(INDIRECT("'"&amp;$A$1&amp;"_受着完'!R58C4:R60C95",FALSE),1,AL$1+1))/1000,0)</f>
        <v>#REF!</v>
      </c>
      <c r="AM16" s="21" t="e" cm="1">
        <f t="array" aca="1" ref="AM16" ca="1">ROUNDUP(VALUE(INDEX(INDIRECT("'"&amp;$A$1&amp;"_受着完'!R58C4:R60C95",FALSE),2,AL$1+1))/1000,0)</f>
        <v>#REF!</v>
      </c>
      <c r="AN16" s="712" t="e">
        <f ca="1">IF(AM16&lt;&gt;0,AM16/AL16,0)</f>
        <v>#REF!</v>
      </c>
      <c r="AO16" s="22" t="e" cm="1">
        <f t="array" aca="1" ref="AO16" ca="1">ROUNDUP(VALUE(INDEX(INDIRECT("'"&amp;$A$1&amp;"_受着完'!R58C4:R60C95",FALSE),1,AO$1+1))/1000,0)</f>
        <v>#REF!</v>
      </c>
      <c r="AP16" s="21" t="e" cm="1">
        <f t="array" aca="1" ref="AP16" ca="1">ROUNDUP(VALUE(INDEX(INDIRECT("'"&amp;$A$1&amp;"_受着完'!R58C4:R60C95",FALSE),2,AO$1+1))/1000,0)</f>
        <v>#REF!</v>
      </c>
      <c r="AQ16" s="745" t="e">
        <f ca="1">IF(AP16&lt;&gt;0,AP16/AO16,0)</f>
        <v>#REF!</v>
      </c>
      <c r="AR16" s="23" t="e">
        <f ca="1">SUMIF(Z$6:AQ$6,AR$6,Z16:AQ16)</f>
        <v>#REF!</v>
      </c>
      <c r="AS16" s="24" t="e">
        <f ca="1">SUMIF(Z$6:AQ$6,AS$6,Z16:AQ16)</f>
        <v>#REF!</v>
      </c>
      <c r="AT16" s="23" t="e">
        <f ca="1">X16+AR16</f>
        <v>#REF!</v>
      </c>
      <c r="AU16" s="24" t="e">
        <f ca="1">Y16+AS16</f>
        <v>#REF!</v>
      </c>
      <c r="AV16" s="403"/>
    </row>
    <row r="17" spans="1:48" ht="30" x14ac:dyDescent="0.45">
      <c r="A17" s="437"/>
      <c r="B17" s="437"/>
      <c r="C17" s="2060"/>
      <c r="D17" s="2063"/>
      <c r="E17" s="76" t="s">
        <v>84</v>
      </c>
      <c r="F17" s="26" t="e">
        <f ca="1">IF(F15&lt;&gt;0,F16/F15,0)</f>
        <v>#REF!</v>
      </c>
      <c r="G17" s="27" t="e">
        <f ca="1">IF(G15&lt;&gt;0,G16/G15,0)</f>
        <v>#REF!</v>
      </c>
      <c r="H17" s="713"/>
      <c r="I17" s="28" t="e">
        <f ca="1">IF(I15&lt;&gt;0,I16/I15,0)</f>
        <v>#REF!</v>
      </c>
      <c r="J17" s="27" t="e">
        <f ca="1">IF(J15&lt;&gt;0,J16/J15,0)</f>
        <v>#REF!</v>
      </c>
      <c r="K17" s="713"/>
      <c r="L17" s="28" t="e">
        <f ca="1">IF(L15&lt;&gt;0,L16/L15,0)</f>
        <v>#REF!</v>
      </c>
      <c r="M17" s="27" t="e">
        <f ca="1">IF(M15&lt;&gt;0,M16/M15,0)</f>
        <v>#REF!</v>
      </c>
      <c r="N17" s="713"/>
      <c r="O17" s="28" t="e">
        <f ca="1">IF(O15&lt;&gt;0,O16/O15,0)</f>
        <v>#REF!</v>
      </c>
      <c r="P17" s="27" t="e">
        <f ca="1">IF(P15&lt;&gt;0,P16/P15,0)</f>
        <v>#REF!</v>
      </c>
      <c r="Q17" s="713"/>
      <c r="R17" s="28" t="e">
        <f ca="1">IF(R15&lt;&gt;0,R16/R15,0)</f>
        <v>#REF!</v>
      </c>
      <c r="S17" s="27" t="e">
        <f ca="1">IF(S15&lt;&gt;0,S16/S15,0)</f>
        <v>#REF!</v>
      </c>
      <c r="T17" s="713"/>
      <c r="U17" s="28" t="e">
        <f ca="1">IF(U15&lt;&gt;0,U16/U15,0)</f>
        <v>#REF!</v>
      </c>
      <c r="V17" s="27" t="e">
        <f ca="1">IF(V15&lt;&gt;0,V16/V15,0)</f>
        <v>#REF!</v>
      </c>
      <c r="W17" s="746"/>
      <c r="X17" s="29" t="e">
        <f ca="1">IF(X15&lt;&gt;0,X16/X15,0)</f>
        <v>#REF!</v>
      </c>
      <c r="Y17" s="30" t="e">
        <f ca="1">IF(Y15&lt;&gt;0,Y16/Y15,0)</f>
        <v>#REF!</v>
      </c>
      <c r="Z17" s="26" t="e">
        <f ca="1">IF(Z15&lt;&gt;0,Z16/Z15,0)</f>
        <v>#REF!</v>
      </c>
      <c r="AA17" s="27" t="e">
        <f ca="1">IF(AA15&lt;&gt;0,AA16/AA15,0)</f>
        <v>#REF!</v>
      </c>
      <c r="AB17" s="713"/>
      <c r="AC17" s="28" t="e">
        <f ca="1">IF(AC15&lt;&gt;0,AC16/AC15,0)</f>
        <v>#REF!</v>
      </c>
      <c r="AD17" s="27" t="e">
        <f ca="1">IF(AD15&lt;&gt;0,AD16/AD15,0)</f>
        <v>#REF!</v>
      </c>
      <c r="AE17" s="713"/>
      <c r="AF17" s="28" t="e">
        <f ca="1">IF(AF15&lt;&gt;0,AF16/AF15,0)</f>
        <v>#REF!</v>
      </c>
      <c r="AG17" s="27" t="e">
        <f ca="1">IF(AG15&lt;&gt;0,AG16/AG15,0)</f>
        <v>#REF!</v>
      </c>
      <c r="AH17" s="713"/>
      <c r="AI17" s="28" t="e">
        <f ca="1">IF(AI15&lt;&gt;0,AI16/AI15,0)</f>
        <v>#REF!</v>
      </c>
      <c r="AJ17" s="27" t="e">
        <f ca="1">IF(AJ15&lt;&gt;0,AJ16/AJ15,0)</f>
        <v>#REF!</v>
      </c>
      <c r="AK17" s="713"/>
      <c r="AL17" s="28" t="e">
        <f ca="1">IF(AL15&lt;&gt;0,AL16/AL15,0)</f>
        <v>#REF!</v>
      </c>
      <c r="AM17" s="27" t="e">
        <f ca="1">IF(AM15&lt;&gt;0,AM16/AM15,0)</f>
        <v>#REF!</v>
      </c>
      <c r="AN17" s="713"/>
      <c r="AO17" s="28" t="e">
        <f ca="1">IF(AO15&lt;&gt;0,AO16/AO15,0)</f>
        <v>#REF!</v>
      </c>
      <c r="AP17" s="27" t="e">
        <f ca="1">IF(AP15&lt;&gt;0,AP16/AP15,0)</f>
        <v>#REF!</v>
      </c>
      <c r="AQ17" s="746"/>
      <c r="AR17" s="29" t="e">
        <f ca="1">IF(AR15&lt;&gt;0,AR16/AR15,0)</f>
        <v>#REF!</v>
      </c>
      <c r="AS17" s="30" t="e">
        <f ca="1">IF(AS15&lt;&gt;0,AS16/AS15,0)</f>
        <v>#REF!</v>
      </c>
      <c r="AT17" s="29" t="e">
        <f ca="1">IF(AT15&lt;&gt;0,AT16/AT15,0)</f>
        <v>#REF!</v>
      </c>
      <c r="AU17" s="30" t="e">
        <f ca="1">IF(AU15&lt;&gt;0,AU16/AU15,0)</f>
        <v>#REF!</v>
      </c>
      <c r="AV17" s="403"/>
    </row>
    <row r="18" spans="1:48" ht="30" x14ac:dyDescent="0.45">
      <c r="A18" s="437"/>
      <c r="B18" s="437"/>
      <c r="C18" s="2060"/>
      <c r="D18" s="2064"/>
      <c r="E18" s="77" t="s">
        <v>85</v>
      </c>
      <c r="F18" s="32" t="e" cm="1">
        <f t="array" aca="1" ref="F18" ca="1">VALUE(INDEX(INDIRECT("'"&amp;$A$1&amp;"_受着完'!R58C4:R60C95",FALSE),1,F$1-2))</f>
        <v>#REF!</v>
      </c>
      <c r="G18" s="33" t="e" cm="1">
        <f t="array" aca="1" ref="G18" ca="1">VALUE(INDEX(INDIRECT("'"&amp;$A$1&amp;"_受着完'!R58C4:R60C95",FALSE),2,F$1-2))</f>
        <v>#REF!</v>
      </c>
      <c r="H18" s="714" t="e">
        <f ca="1">IF(G18&lt;&gt;0,G18/F18,0)</f>
        <v>#REF!</v>
      </c>
      <c r="I18" s="34" t="e" cm="1">
        <f t="array" aca="1" ref="I18" ca="1">VALUE(INDEX(INDIRECT("'"&amp;$A$1&amp;"_受着完'!R58C4:R60C95",FALSE),1,I$1-2))</f>
        <v>#REF!</v>
      </c>
      <c r="J18" s="33" t="e" cm="1">
        <f t="array" aca="1" ref="J18" ca="1">VALUE(INDEX(INDIRECT("'"&amp;$A$1&amp;"_受着完'!R58C4:R60C95",FALSE),2,I$1-2))</f>
        <v>#REF!</v>
      </c>
      <c r="K18" s="714" t="e">
        <f ca="1">IF(J18&lt;&gt;0,J18/I18,0)</f>
        <v>#REF!</v>
      </c>
      <c r="L18" s="34" t="e" cm="1">
        <f t="array" aca="1" ref="L18" ca="1">VALUE(INDEX(INDIRECT("'"&amp;$A$1&amp;"_受着完'!R58C4:R60C95",FALSE),1,L$1-2))</f>
        <v>#REF!</v>
      </c>
      <c r="M18" s="33" t="e" cm="1">
        <f t="array" aca="1" ref="M18" ca="1">VALUE(INDEX(INDIRECT("'"&amp;$A$1&amp;"_受着完'!R58C4:R60C95",FALSE),2,L$1-2))</f>
        <v>#REF!</v>
      </c>
      <c r="N18" s="714" t="e">
        <f ca="1">IF(M18&lt;&gt;0,M18/L18,0)</f>
        <v>#REF!</v>
      </c>
      <c r="O18" s="34" t="e" cm="1">
        <f t="array" aca="1" ref="O18" ca="1">VALUE(INDEX(INDIRECT("'"&amp;$A$1&amp;"_受着完'!R58C4:R60C95",FALSE),1,O$1-2))</f>
        <v>#REF!</v>
      </c>
      <c r="P18" s="33" t="e" cm="1">
        <f t="array" aca="1" ref="P18" ca="1">VALUE(INDEX(INDIRECT("'"&amp;$A$1&amp;"_受着完'!R58C4:R60C95",FALSE),2,O$1-2))</f>
        <v>#REF!</v>
      </c>
      <c r="Q18" s="714" t="e">
        <f ca="1">IF(P18&lt;&gt;0,P18/O18,0)</f>
        <v>#REF!</v>
      </c>
      <c r="R18" s="34" t="e" cm="1">
        <f t="array" aca="1" ref="R18" ca="1">VALUE(INDEX(INDIRECT("'"&amp;$A$1&amp;"_受着完'!R58C4:R60C95",FALSE),1,R$1-2))</f>
        <v>#REF!</v>
      </c>
      <c r="S18" s="33" t="e" cm="1">
        <f t="array" aca="1" ref="S18" ca="1">VALUE(INDEX(INDIRECT("'"&amp;$A$1&amp;"_受着完'!R58C4:R60C95",FALSE),2,R$1-2))</f>
        <v>#REF!</v>
      </c>
      <c r="T18" s="714" t="e">
        <f ca="1">IF(S18&lt;&gt;0,S18/R18,0)</f>
        <v>#REF!</v>
      </c>
      <c r="U18" s="34" t="e" cm="1">
        <f t="array" aca="1" ref="U18" ca="1">VALUE(INDEX(INDIRECT("'"&amp;$A$1&amp;"_受着完'!R58C4:R60C95",FALSE),1,U$1-2))</f>
        <v>#REF!</v>
      </c>
      <c r="V18" s="33" t="e" cm="1">
        <f t="array" aca="1" ref="V18" ca="1">VALUE(INDEX(INDIRECT("'"&amp;$A$1&amp;"_受着完'!R58C4:R60C95",FALSE),2,U$1-2))</f>
        <v>#REF!</v>
      </c>
      <c r="W18" s="747" t="e">
        <f ca="1">IF(V18&lt;&gt;0,V18/U18,0)</f>
        <v>#REF!</v>
      </c>
      <c r="X18" s="35" t="e">
        <f ca="1">SUMIF(F$6:W$6,X$6,F18:W18)</f>
        <v>#REF!</v>
      </c>
      <c r="Y18" s="36" t="e">
        <f ca="1">SUMIF(F$6:W$6,Y$6,F18:W18)</f>
        <v>#REF!</v>
      </c>
      <c r="Z18" s="32" t="e" cm="1">
        <f t="array" aca="1" ref="Z18" ca="1">VALUE(INDEX(INDIRECT("'"&amp;$A$1&amp;"_受着完'!R58C4:R60C95",FALSE),1,Z$1-2))</f>
        <v>#REF!</v>
      </c>
      <c r="AA18" s="33" t="e" cm="1">
        <f t="array" aca="1" ref="AA18" ca="1">VALUE(INDEX(INDIRECT("'"&amp;$A$1&amp;"_受着完'!R58C4:R60C95",FALSE),2,Z$1-2))</f>
        <v>#REF!</v>
      </c>
      <c r="AB18" s="714" t="e">
        <f ca="1">IF(AA18&lt;&gt;0,AA18/Z18,0)</f>
        <v>#REF!</v>
      </c>
      <c r="AC18" s="34" t="e" cm="1">
        <f t="array" aca="1" ref="AC18" ca="1">VALUE(INDEX(INDIRECT("'"&amp;$A$1&amp;"_受着完'!R58C4:R60C95",FALSE),1,AC$1-2))</f>
        <v>#REF!</v>
      </c>
      <c r="AD18" s="33" t="e" cm="1">
        <f t="array" aca="1" ref="AD18" ca="1">VALUE(INDEX(INDIRECT("'"&amp;$A$1&amp;"_受着完'!R58C4:R60C95",FALSE),2,AC$1-2))</f>
        <v>#REF!</v>
      </c>
      <c r="AE18" s="714" t="e">
        <f ca="1">IF(AD18&lt;&gt;0,AD18/AC18,0)</f>
        <v>#REF!</v>
      </c>
      <c r="AF18" s="34" t="e" cm="1">
        <f t="array" aca="1" ref="AF18" ca="1">VALUE(INDEX(INDIRECT("'"&amp;$A$1&amp;"_受着完'!R58C4:R60C95",FALSE),1,AF$1-2))</f>
        <v>#REF!</v>
      </c>
      <c r="AG18" s="33" t="e" cm="1">
        <f t="array" aca="1" ref="AG18" ca="1">VALUE(INDEX(INDIRECT("'"&amp;$A$1&amp;"_受着完'!R58C4:R60C95",FALSE),2,AF$1-2))</f>
        <v>#REF!</v>
      </c>
      <c r="AH18" s="714" t="e">
        <f ca="1">IF(AG18&lt;&gt;0,AG18/AF18,0)</f>
        <v>#REF!</v>
      </c>
      <c r="AI18" s="34" t="e" cm="1">
        <f t="array" aca="1" ref="AI18" ca="1">VALUE(INDEX(INDIRECT("'"&amp;$A$1&amp;"_受着完'!R58C4:R60C95",FALSE),1,AI$1-2))</f>
        <v>#REF!</v>
      </c>
      <c r="AJ18" s="33" t="e" cm="1">
        <f t="array" aca="1" ref="AJ18" ca="1">VALUE(INDEX(INDIRECT("'"&amp;$A$1&amp;"_受着完'!R58C4:R60C95",FALSE),2,AI$1-2))</f>
        <v>#REF!</v>
      </c>
      <c r="AK18" s="714" t="e">
        <f ca="1">IF(AJ18&lt;&gt;0,AJ18/AI18,0)</f>
        <v>#REF!</v>
      </c>
      <c r="AL18" s="34" t="e" cm="1">
        <f t="array" aca="1" ref="AL18" ca="1">VALUE(INDEX(INDIRECT("'"&amp;$A$1&amp;"_受着完'!R58C4:R60C95",FALSE),1,AL$1-2))</f>
        <v>#REF!</v>
      </c>
      <c r="AM18" s="33" t="e" cm="1">
        <f t="array" aca="1" ref="AM18" ca="1">VALUE(INDEX(INDIRECT("'"&amp;$A$1&amp;"_受着完'!R58C4:R60C95",FALSE),2,AL$1-2))</f>
        <v>#REF!</v>
      </c>
      <c r="AN18" s="714" t="e">
        <f ca="1">IF(AM18&lt;&gt;0,AM18/AL18,0)</f>
        <v>#REF!</v>
      </c>
      <c r="AO18" s="34" t="e" cm="1">
        <f t="array" aca="1" ref="AO18" ca="1">VALUE(INDEX(INDIRECT("'"&amp;$A$1&amp;"_受着完'!R58C4:R60C95",FALSE),1,AO$1-2))</f>
        <v>#REF!</v>
      </c>
      <c r="AP18" s="33" t="e" cm="1">
        <f t="array" aca="1" ref="AP18" ca="1">VALUE(INDEX(INDIRECT("'"&amp;$A$1&amp;"_受着完'!R58C4:R60C95",FALSE),2,AO$1-2))</f>
        <v>#REF!</v>
      </c>
      <c r="AQ18" s="747" t="e">
        <f ca="1">IF(AP18&lt;&gt;0,AP18/AO18,0)</f>
        <v>#REF!</v>
      </c>
      <c r="AR18" s="35" t="e">
        <f ca="1">SUMIF(Z$6:AQ$6,AR$6,Z18:AQ18)</f>
        <v>#REF!</v>
      </c>
      <c r="AS18" s="36" t="e">
        <f ca="1">SUMIF(Z$6:AQ$6,AS$6,Z18:AQ18)</f>
        <v>#REF!</v>
      </c>
      <c r="AT18" s="35" t="e">
        <f ca="1">X18+AR18</f>
        <v>#REF!</v>
      </c>
      <c r="AU18" s="36" t="e">
        <f ca="1">Y18+AS18</f>
        <v>#REF!</v>
      </c>
      <c r="AV18" s="403"/>
    </row>
    <row r="19" spans="1:48" ht="30" x14ac:dyDescent="0.45">
      <c r="A19" s="437"/>
      <c r="B19" s="437"/>
      <c r="C19" s="2060"/>
      <c r="D19" s="2065" t="s">
        <v>86</v>
      </c>
      <c r="E19" s="78" t="s">
        <v>82</v>
      </c>
      <c r="F19" s="79" t="e">
        <f ca="1">F15</f>
        <v>#REF!</v>
      </c>
      <c r="G19" s="80" t="e">
        <f ca="1">G15</f>
        <v>#REF!</v>
      </c>
      <c r="H19" s="720" t="e">
        <f ca="1">IF(G19&lt;&gt;0,G19/F19,0)</f>
        <v>#REF!</v>
      </c>
      <c r="I19" s="81" t="e">
        <f ca="1">I15+F19</f>
        <v>#REF!</v>
      </c>
      <c r="J19" s="80" t="e">
        <f ca="1">J15+G19</f>
        <v>#REF!</v>
      </c>
      <c r="K19" s="720" t="e">
        <f ca="1">IF(J19&lt;&gt;0,J19/I19,0)</f>
        <v>#REF!</v>
      </c>
      <c r="L19" s="81" t="e">
        <f ca="1">L15+I19</f>
        <v>#REF!</v>
      </c>
      <c r="M19" s="80" t="e">
        <f ca="1">M15+J19</f>
        <v>#REF!</v>
      </c>
      <c r="N19" s="720" t="e">
        <f ca="1">IF(M19&lt;&gt;0,M19/L19,0)</f>
        <v>#REF!</v>
      </c>
      <c r="O19" s="81" t="e">
        <f ca="1">O15+L19</f>
        <v>#REF!</v>
      </c>
      <c r="P19" s="80" t="e">
        <f ca="1">P15+M19</f>
        <v>#REF!</v>
      </c>
      <c r="Q19" s="720" t="e">
        <f ca="1">IF(P19&lt;&gt;0,P19/O19,0)</f>
        <v>#REF!</v>
      </c>
      <c r="R19" s="81" t="e">
        <f ca="1">R15+O19</f>
        <v>#REF!</v>
      </c>
      <c r="S19" s="80" t="e">
        <f ca="1">S15+P19</f>
        <v>#REF!</v>
      </c>
      <c r="T19" s="720" t="e">
        <f ca="1">IF(S19&lt;&gt;0,S19/R19,0)</f>
        <v>#REF!</v>
      </c>
      <c r="U19" s="81" t="e">
        <f ca="1">U15+R19</f>
        <v>#REF!</v>
      </c>
      <c r="V19" s="80" t="e">
        <f ca="1">V15+S19</f>
        <v>#REF!</v>
      </c>
      <c r="W19" s="86" t="e">
        <f ca="1">IF(V19&lt;&gt;0,V19/U19,0)</f>
        <v>#REF!</v>
      </c>
      <c r="X19" s="82"/>
      <c r="Y19" s="83"/>
      <c r="Z19" s="79" t="e">
        <f ca="1">Z15+U19</f>
        <v>#REF!</v>
      </c>
      <c r="AA19" s="80" t="e">
        <f ca="1">AA15+V19</f>
        <v>#REF!</v>
      </c>
      <c r="AB19" s="720" t="e">
        <f ca="1">IF(AA19&lt;&gt;0,AA19/Z19,0)</f>
        <v>#REF!</v>
      </c>
      <c r="AC19" s="81" t="e">
        <f ca="1">AC15+Z19</f>
        <v>#REF!</v>
      </c>
      <c r="AD19" s="80" t="e">
        <f ca="1">AD15+AA19</f>
        <v>#REF!</v>
      </c>
      <c r="AE19" s="720" t="e">
        <f ca="1">IF(AD19&lt;&gt;0,AD19/AC19,0)</f>
        <v>#REF!</v>
      </c>
      <c r="AF19" s="81" t="e">
        <f ca="1">AF15+AC19</f>
        <v>#REF!</v>
      </c>
      <c r="AG19" s="80" t="e">
        <f ca="1">AG15+AD19</f>
        <v>#REF!</v>
      </c>
      <c r="AH19" s="720" t="e">
        <f ca="1">IF(AG19&lt;&gt;0,AG19/AF19,0)</f>
        <v>#REF!</v>
      </c>
      <c r="AI19" s="81" t="e">
        <f ca="1">AI15+AF19</f>
        <v>#REF!</v>
      </c>
      <c r="AJ19" s="80" t="e">
        <f ca="1">AJ15+AG19</f>
        <v>#REF!</v>
      </c>
      <c r="AK19" s="720" t="e">
        <f ca="1">IF(AJ19&lt;&gt;0,AJ19/AI19,0)</f>
        <v>#REF!</v>
      </c>
      <c r="AL19" s="81" t="e">
        <f ca="1">AL15+AI19</f>
        <v>#REF!</v>
      </c>
      <c r="AM19" s="80" t="e">
        <f ca="1">AM15+AJ19</f>
        <v>#REF!</v>
      </c>
      <c r="AN19" s="720" t="e">
        <f ca="1">IF(AM19&lt;&gt;0,AM19/AL19,0)</f>
        <v>#REF!</v>
      </c>
      <c r="AO19" s="84" t="e">
        <f ca="1">AO15+AL19</f>
        <v>#REF!</v>
      </c>
      <c r="AP19" s="85" t="e">
        <f ca="1">AP15+AM19</f>
        <v>#REF!</v>
      </c>
      <c r="AQ19" s="86" t="e">
        <f ca="1">IF(AP19&lt;&gt;0,AP19/AO19,0)</f>
        <v>#REF!</v>
      </c>
      <c r="AR19" s="82"/>
      <c r="AS19" s="83"/>
      <c r="AT19" s="82"/>
      <c r="AU19" s="83"/>
      <c r="AV19" s="403"/>
    </row>
    <row r="20" spans="1:48" ht="30" x14ac:dyDescent="0.45">
      <c r="A20" s="437"/>
      <c r="B20" s="437"/>
      <c r="C20" s="2060"/>
      <c r="D20" s="2063"/>
      <c r="E20" s="75" t="s">
        <v>83</v>
      </c>
      <c r="F20" s="87" t="e">
        <f ca="1">F16</f>
        <v>#REF!</v>
      </c>
      <c r="G20" s="88" t="e">
        <f ca="1">G16</f>
        <v>#REF!</v>
      </c>
      <c r="H20" s="721" t="e">
        <f ca="1">IF(G20&lt;&gt;0,G20/F20,0)</f>
        <v>#REF!</v>
      </c>
      <c r="I20" s="89" t="e">
        <f ca="1">I16+F20</f>
        <v>#REF!</v>
      </c>
      <c r="J20" s="88" t="e">
        <f ca="1">J16+G20</f>
        <v>#REF!</v>
      </c>
      <c r="K20" s="721" t="e">
        <f ca="1">IF(J20&lt;&gt;0,J20/I20,0)</f>
        <v>#REF!</v>
      </c>
      <c r="L20" s="89" t="e">
        <f ca="1">L16+I20</f>
        <v>#REF!</v>
      </c>
      <c r="M20" s="88" t="e">
        <f ca="1">M16+J20</f>
        <v>#REF!</v>
      </c>
      <c r="N20" s="721" t="e">
        <f ca="1">IF(M20&lt;&gt;0,M20/L20,0)</f>
        <v>#REF!</v>
      </c>
      <c r="O20" s="89" t="e">
        <f ca="1">O16+L20</f>
        <v>#REF!</v>
      </c>
      <c r="P20" s="88" t="e">
        <f ca="1">P16+M20</f>
        <v>#REF!</v>
      </c>
      <c r="Q20" s="721" t="e">
        <f ca="1">IF(P20&lt;&gt;0,P20/O20,0)</f>
        <v>#REF!</v>
      </c>
      <c r="R20" s="89" t="e">
        <f ca="1">R16+O20</f>
        <v>#REF!</v>
      </c>
      <c r="S20" s="88" t="e">
        <f ca="1">S16+P20</f>
        <v>#REF!</v>
      </c>
      <c r="T20" s="721" t="e">
        <f ca="1">IF(S20&lt;&gt;0,S20/R20,0)</f>
        <v>#REF!</v>
      </c>
      <c r="U20" s="89" t="e">
        <f ca="1">U16+R20</f>
        <v>#REF!</v>
      </c>
      <c r="V20" s="88" t="e">
        <f ca="1">V16+S20</f>
        <v>#REF!</v>
      </c>
      <c r="W20" s="94" t="e">
        <f ca="1">IF(V20&lt;&gt;0,V20/U20,0)</f>
        <v>#REF!</v>
      </c>
      <c r="X20" s="90"/>
      <c r="Y20" s="91"/>
      <c r="Z20" s="87" t="e">
        <f ca="1">Z16+U20</f>
        <v>#REF!</v>
      </c>
      <c r="AA20" s="88" t="e">
        <f ca="1">AA16+V20</f>
        <v>#REF!</v>
      </c>
      <c r="AB20" s="721" t="e">
        <f ca="1">IF(AA20&lt;&gt;0,AA20/Z20,0)</f>
        <v>#REF!</v>
      </c>
      <c r="AC20" s="89" t="e">
        <f ca="1">AC16+Z20</f>
        <v>#REF!</v>
      </c>
      <c r="AD20" s="88" t="e">
        <f ca="1">AD16+AA20</f>
        <v>#REF!</v>
      </c>
      <c r="AE20" s="721" t="e">
        <f ca="1">IF(AD20&lt;&gt;0,AD20/AC20,0)</f>
        <v>#REF!</v>
      </c>
      <c r="AF20" s="89" t="e">
        <f ca="1">AF16+AC20</f>
        <v>#REF!</v>
      </c>
      <c r="AG20" s="88" t="e">
        <f ca="1">AG16+AD20</f>
        <v>#REF!</v>
      </c>
      <c r="AH20" s="721" t="e">
        <f ca="1">IF(AG20&lt;&gt;0,AG20/AF20,0)</f>
        <v>#REF!</v>
      </c>
      <c r="AI20" s="89" t="e">
        <f ca="1">AI16+AF20</f>
        <v>#REF!</v>
      </c>
      <c r="AJ20" s="88" t="e">
        <f ca="1">AJ16+AG20</f>
        <v>#REF!</v>
      </c>
      <c r="AK20" s="721" t="e">
        <f ca="1">IF(AJ20&lt;&gt;0,AJ20/AI20,0)</f>
        <v>#REF!</v>
      </c>
      <c r="AL20" s="89" t="e">
        <f ca="1">AL16+AI20</f>
        <v>#REF!</v>
      </c>
      <c r="AM20" s="88" t="e">
        <f ca="1">AM16+AJ20</f>
        <v>#REF!</v>
      </c>
      <c r="AN20" s="721" t="e">
        <f ca="1">IF(AM20&lt;&gt;0,AM20/AL20,0)</f>
        <v>#REF!</v>
      </c>
      <c r="AO20" s="92" t="e">
        <f ca="1">AO16+AL20</f>
        <v>#REF!</v>
      </c>
      <c r="AP20" s="93" t="e">
        <f ca="1">AP16+AM20</f>
        <v>#REF!</v>
      </c>
      <c r="AQ20" s="94" t="e">
        <f ca="1">IF(AP20&lt;&gt;0,AP20/AO20,0)</f>
        <v>#REF!</v>
      </c>
      <c r="AR20" s="90"/>
      <c r="AS20" s="91"/>
      <c r="AT20" s="90"/>
      <c r="AU20" s="91"/>
      <c r="AV20" s="403"/>
    </row>
    <row r="21" spans="1:48" ht="30" x14ac:dyDescent="0.45">
      <c r="A21" s="437"/>
      <c r="B21" s="437"/>
      <c r="C21" s="2060"/>
      <c r="D21" s="2063"/>
      <c r="E21" s="76" t="s">
        <v>84</v>
      </c>
      <c r="F21" s="95" t="e">
        <f ca="1">IF(F19&lt;&gt;0,F20/F19,0)</f>
        <v>#REF!</v>
      </c>
      <c r="G21" s="96" t="e">
        <f ca="1">IF(G19&lt;&gt;0,G20/G19,0)</f>
        <v>#REF!</v>
      </c>
      <c r="H21" s="722"/>
      <c r="I21" s="97" t="e">
        <f ca="1">IF(I19&lt;&gt;0,I20/I19,0)</f>
        <v>#REF!</v>
      </c>
      <c r="J21" s="96" t="e">
        <f ca="1">IF(J19&lt;&gt;0,J20/J19,0)</f>
        <v>#REF!</v>
      </c>
      <c r="K21" s="722"/>
      <c r="L21" s="97" t="e">
        <f ca="1">IF(L19&lt;&gt;0,L20/L19,0)</f>
        <v>#REF!</v>
      </c>
      <c r="M21" s="96" t="e">
        <f ca="1">IF(M19&lt;&gt;0,M20/M19,0)</f>
        <v>#REF!</v>
      </c>
      <c r="N21" s="722"/>
      <c r="O21" s="97" t="e">
        <f ca="1">IF(O19&lt;&gt;0,O20/O19,0)</f>
        <v>#REF!</v>
      </c>
      <c r="P21" s="96" t="e">
        <f ca="1">IF(P19&lt;&gt;0,P20/P19,0)</f>
        <v>#REF!</v>
      </c>
      <c r="Q21" s="722"/>
      <c r="R21" s="97" t="e">
        <f ca="1">IF(R19&lt;&gt;0,R20/R19,0)</f>
        <v>#REF!</v>
      </c>
      <c r="S21" s="96" t="e">
        <f ca="1">IF(S19&lt;&gt;0,S20/S19,0)</f>
        <v>#REF!</v>
      </c>
      <c r="T21" s="722"/>
      <c r="U21" s="97" t="e">
        <f ca="1">IF(U19&lt;&gt;0,U20/U19,0)</f>
        <v>#REF!</v>
      </c>
      <c r="V21" s="96" t="e">
        <f ca="1">IF(V19&lt;&gt;0,V20/V19,0)</f>
        <v>#REF!</v>
      </c>
      <c r="W21" s="100"/>
      <c r="X21" s="90"/>
      <c r="Y21" s="91"/>
      <c r="Z21" s="95" t="e">
        <f ca="1">IF(Z19&lt;&gt;0,Z20/Z19,0)</f>
        <v>#REF!</v>
      </c>
      <c r="AA21" s="96" t="e">
        <f ca="1">IF(AA19&lt;&gt;0,AA20/AA19,0)</f>
        <v>#REF!</v>
      </c>
      <c r="AB21" s="722"/>
      <c r="AC21" s="97" t="e">
        <f ca="1">IF(AC19&lt;&gt;0,AC20/AC19,0)</f>
        <v>#REF!</v>
      </c>
      <c r="AD21" s="96" t="e">
        <f ca="1">IF(AD19&lt;&gt;0,AD20/AD19,0)</f>
        <v>#REF!</v>
      </c>
      <c r="AE21" s="722"/>
      <c r="AF21" s="97" t="e">
        <f ca="1">IF(AF19&lt;&gt;0,AF20/AF19,0)</f>
        <v>#REF!</v>
      </c>
      <c r="AG21" s="96" t="e">
        <f ca="1">IF(AG19&lt;&gt;0,AG20/AG19,0)</f>
        <v>#REF!</v>
      </c>
      <c r="AH21" s="722"/>
      <c r="AI21" s="97" t="e">
        <f ca="1">IF(AI19&lt;&gt;0,AI20/AI19,0)</f>
        <v>#REF!</v>
      </c>
      <c r="AJ21" s="96" t="e">
        <f ca="1">IF(AJ19&lt;&gt;0,AJ20/AJ19,0)</f>
        <v>#REF!</v>
      </c>
      <c r="AK21" s="722"/>
      <c r="AL21" s="97" t="e">
        <f ca="1">IF(AL19&lt;&gt;0,AL20/AL19,0)</f>
        <v>#REF!</v>
      </c>
      <c r="AM21" s="96" t="e">
        <f ca="1">IF(AM19&lt;&gt;0,AM20/AM19,0)</f>
        <v>#REF!</v>
      </c>
      <c r="AN21" s="722"/>
      <c r="AO21" s="98" t="e">
        <f ca="1">IF(AO19&lt;&gt;0,AO20/AO19,0)</f>
        <v>#REF!</v>
      </c>
      <c r="AP21" s="99" t="e">
        <f ca="1">IF(AP19&lt;&gt;0,AP20/AP19,0)</f>
        <v>#REF!</v>
      </c>
      <c r="AQ21" s="100"/>
      <c r="AR21" s="90"/>
      <c r="AS21" s="91"/>
      <c r="AT21" s="90"/>
      <c r="AU21" s="91"/>
      <c r="AV21" s="403"/>
    </row>
    <row r="22" spans="1:48" ht="30.75" thickBot="1" x14ac:dyDescent="0.5">
      <c r="A22" s="437"/>
      <c r="B22" s="437"/>
      <c r="C22" s="2061"/>
      <c r="D22" s="2066"/>
      <c r="E22" s="101" t="s">
        <v>85</v>
      </c>
      <c r="F22" s="102" t="e">
        <f ca="1">F18</f>
        <v>#REF!</v>
      </c>
      <c r="G22" s="103" t="e">
        <f ca="1">G18</f>
        <v>#REF!</v>
      </c>
      <c r="H22" s="723" t="e">
        <f ca="1">IF(G22&lt;&gt;0,G22/F22,0)</f>
        <v>#REF!</v>
      </c>
      <c r="I22" s="104" t="e">
        <f ca="1">I18+F22</f>
        <v>#REF!</v>
      </c>
      <c r="J22" s="103" t="e">
        <f ca="1">J18+G22</f>
        <v>#REF!</v>
      </c>
      <c r="K22" s="723" t="e">
        <f ca="1">IF(J22&lt;&gt;0,J22/I22,0)</f>
        <v>#REF!</v>
      </c>
      <c r="L22" s="104" t="e">
        <f ca="1">L18+I22</f>
        <v>#REF!</v>
      </c>
      <c r="M22" s="103" t="e">
        <f ca="1">M18+J22</f>
        <v>#REF!</v>
      </c>
      <c r="N22" s="723" t="e">
        <f ca="1">IF(M22&lt;&gt;0,M22/L22,0)</f>
        <v>#REF!</v>
      </c>
      <c r="O22" s="104" t="e">
        <f ca="1">O18+L22</f>
        <v>#REF!</v>
      </c>
      <c r="P22" s="103" t="e">
        <f ca="1">P18+M22</f>
        <v>#REF!</v>
      </c>
      <c r="Q22" s="723" t="e">
        <f ca="1">IF(P22&lt;&gt;0,P22/O22,0)</f>
        <v>#REF!</v>
      </c>
      <c r="R22" s="104" t="e">
        <f ca="1">R18+O22</f>
        <v>#REF!</v>
      </c>
      <c r="S22" s="103" t="e">
        <f ca="1">S18+P22</f>
        <v>#REF!</v>
      </c>
      <c r="T22" s="723" t="e">
        <f ca="1">IF(S22&lt;&gt;0,S22/R22,0)</f>
        <v>#REF!</v>
      </c>
      <c r="U22" s="104" t="e">
        <f ca="1">U18+R22</f>
        <v>#REF!</v>
      </c>
      <c r="V22" s="103" t="e">
        <f ca="1">V18+S22</f>
        <v>#REF!</v>
      </c>
      <c r="W22" s="109" t="e">
        <f ca="1">IF(V22&lt;&gt;0,V22/U22,0)</f>
        <v>#REF!</v>
      </c>
      <c r="X22" s="105"/>
      <c r="Y22" s="106"/>
      <c r="Z22" s="102" t="e">
        <f ca="1">Z18+U22</f>
        <v>#REF!</v>
      </c>
      <c r="AA22" s="103" t="e">
        <f ca="1">AA18+V22</f>
        <v>#REF!</v>
      </c>
      <c r="AB22" s="723" t="e">
        <f ca="1">IF(AA22&lt;&gt;0,AA22/Z22,0)</f>
        <v>#REF!</v>
      </c>
      <c r="AC22" s="104" t="e">
        <f ca="1">AC18+Z22</f>
        <v>#REF!</v>
      </c>
      <c r="AD22" s="103" t="e">
        <f ca="1">AD18+AA22</f>
        <v>#REF!</v>
      </c>
      <c r="AE22" s="723" t="e">
        <f ca="1">IF(AD22&lt;&gt;0,AD22/AC22,0)</f>
        <v>#REF!</v>
      </c>
      <c r="AF22" s="104" t="e">
        <f ca="1">AF18+AC22</f>
        <v>#REF!</v>
      </c>
      <c r="AG22" s="103" t="e">
        <f ca="1">AG18+AD22</f>
        <v>#REF!</v>
      </c>
      <c r="AH22" s="723" t="e">
        <f ca="1">IF(AG22&lt;&gt;0,AG22/AF22,0)</f>
        <v>#REF!</v>
      </c>
      <c r="AI22" s="104" t="e">
        <f ca="1">AI18+AF22</f>
        <v>#REF!</v>
      </c>
      <c r="AJ22" s="103" t="e">
        <f ca="1">AJ18+AG22</f>
        <v>#REF!</v>
      </c>
      <c r="AK22" s="723" t="e">
        <f ca="1">IF(AJ22&lt;&gt;0,AJ22/AI22,0)</f>
        <v>#REF!</v>
      </c>
      <c r="AL22" s="104" t="e">
        <f ca="1">AL18+AI22</f>
        <v>#REF!</v>
      </c>
      <c r="AM22" s="103" t="e">
        <f ca="1">AM18+AJ22</f>
        <v>#REF!</v>
      </c>
      <c r="AN22" s="723" t="e">
        <f ca="1">IF(AM22&lt;&gt;0,AM22/AL22,0)</f>
        <v>#REF!</v>
      </c>
      <c r="AO22" s="107" t="e">
        <f ca="1">AO18+AL22</f>
        <v>#REF!</v>
      </c>
      <c r="AP22" s="108" t="e">
        <f ca="1">AP18+AM22</f>
        <v>#REF!</v>
      </c>
      <c r="AQ22" s="109" t="e">
        <f ca="1">IF(AP22&lt;&gt;0,AP22/AO22,0)</f>
        <v>#REF!</v>
      </c>
      <c r="AR22" s="105"/>
      <c r="AS22" s="106"/>
      <c r="AT22" s="105"/>
      <c r="AU22" s="106"/>
      <c r="AV22" s="403"/>
    </row>
    <row r="23" spans="1:48" ht="30.75" thickTop="1" x14ac:dyDescent="0.45">
      <c r="A23" s="437"/>
      <c r="B23" s="437"/>
      <c r="C23" s="2067" t="s">
        <v>89</v>
      </c>
      <c r="D23" s="2070" t="s">
        <v>81</v>
      </c>
      <c r="E23" s="110" t="s">
        <v>82</v>
      </c>
      <c r="F23" s="111" t="e" cm="1">
        <f t="array" aca="1" ref="F23" ca="1">ROUNDUP(VALUE(INDEX(INDIRECT("'"&amp;$A$1&amp;"_受着完'!R89C4:R91C95",FALSE),1,F$1))/1000,0)</f>
        <v>#REF!</v>
      </c>
      <c r="G23" s="112" t="e" cm="1">
        <f t="array" aca="1" ref="G23" ca="1">ROUNDUP(VALUE(INDEX(INDIRECT("'"&amp;$A$1&amp;"_受着完'!R89C4:R91C95",FALSE),2,F$1))/1000,0)</f>
        <v>#REF!</v>
      </c>
      <c r="H23" s="724" t="e">
        <f ca="1">IF(G23&lt;&gt;0,G23/F23,0)</f>
        <v>#REF!</v>
      </c>
      <c r="I23" s="113" t="e" cm="1">
        <f t="array" aca="1" ref="I23" ca="1">ROUNDUP(VALUE(INDEX(INDIRECT("'"&amp;$A$1&amp;"_受着完'!R89C4:R91C95",FALSE),1,I$1))/1000,0)</f>
        <v>#REF!</v>
      </c>
      <c r="J23" s="112" t="e" cm="1">
        <f t="array" aca="1" ref="J23" ca="1">ROUNDUP(VALUE(INDEX(INDIRECT("'"&amp;$A$1&amp;"_受着完'!R89C4:R91C95",FALSE),2,I$1))/1000,0)</f>
        <v>#REF!</v>
      </c>
      <c r="K23" s="724" t="e">
        <f ca="1">IF(J23&lt;&gt;0,J23/I23,0)</f>
        <v>#REF!</v>
      </c>
      <c r="L23" s="113" t="e" cm="1">
        <f t="array" aca="1" ref="L23" ca="1">ROUNDUP(VALUE(INDEX(INDIRECT("'"&amp;$A$1&amp;"_受着完'!R89C4:R91C95",FALSE),1,L$1))/1000,0)</f>
        <v>#REF!</v>
      </c>
      <c r="M23" s="112" t="e" cm="1">
        <f t="array" aca="1" ref="M23" ca="1">ROUNDUP(VALUE(INDEX(INDIRECT("'"&amp;$A$1&amp;"_受着完'!R89C4:R91C95",FALSE),2,L$1))/1000,0)</f>
        <v>#REF!</v>
      </c>
      <c r="N23" s="724" t="e">
        <f ca="1">IF(M23&lt;&gt;0,M23/L23,0)</f>
        <v>#REF!</v>
      </c>
      <c r="O23" s="113" t="e" cm="1">
        <f t="array" aca="1" ref="O23" ca="1">ROUNDUP(VALUE(INDEX(INDIRECT("'"&amp;$A$1&amp;"_受着完'!R89C4:R91C95",FALSE),1,O$1))/1000,0)</f>
        <v>#REF!</v>
      </c>
      <c r="P23" s="112" t="e" cm="1">
        <f t="array" aca="1" ref="P23" ca="1">ROUNDUP(VALUE(INDEX(INDIRECT("'"&amp;$A$1&amp;"_受着完'!R89C4:R91C95",FALSE),2,O$1))/1000,0)</f>
        <v>#REF!</v>
      </c>
      <c r="Q23" s="724" t="e">
        <f ca="1">IF(P23&lt;&gt;0,P23/O23,0)</f>
        <v>#REF!</v>
      </c>
      <c r="R23" s="113" t="e" cm="1">
        <f t="array" aca="1" ref="R23" ca="1">ROUNDUP(VALUE(INDEX(INDIRECT("'"&amp;$A$1&amp;"_受着完'!R89C4:R91C95",FALSE),1,R$1))/1000,0)</f>
        <v>#REF!</v>
      </c>
      <c r="S23" s="112" t="e" cm="1">
        <f t="array" aca="1" ref="S23" ca="1">ROUNDUP(VALUE(INDEX(INDIRECT("'"&amp;$A$1&amp;"_受着完'!R89C4:R91C95",FALSE),2,R$1))/1000,0)</f>
        <v>#REF!</v>
      </c>
      <c r="T23" s="724" t="e">
        <f ca="1">IF(S23&lt;&gt;0,S23/R23,0)</f>
        <v>#REF!</v>
      </c>
      <c r="U23" s="113" t="e" cm="1">
        <f t="array" aca="1" ref="U23" ca="1">ROUNDUP(VALUE(INDEX(INDIRECT("'"&amp;$A$1&amp;"_受着完'!R89C4:R91C95",FALSE),1,U$1))/1000,0)</f>
        <v>#REF!</v>
      </c>
      <c r="V23" s="112" t="e" cm="1">
        <f t="array" aca="1" ref="V23" ca="1">ROUNDUP(VALUE(INDEX(INDIRECT("'"&amp;$A$1&amp;"_受着完'!R89C4:R91C95",FALSE),2,U$1))/1000,0)</f>
        <v>#REF!</v>
      </c>
      <c r="W23" s="749" t="e">
        <f ca="1">IF(V23&lt;&gt;0,V23/U23,0)</f>
        <v>#REF!</v>
      </c>
      <c r="X23" s="114" t="e">
        <f ca="1">SUMIF(F$6:W$6,X$6,F23:W23)</f>
        <v>#REF!</v>
      </c>
      <c r="Y23" s="115" t="e">
        <f ca="1">SUMIF(F$6:W$6,Y$6,F23:W23)</f>
        <v>#REF!</v>
      </c>
      <c r="Z23" s="111" t="e" cm="1">
        <f t="array" aca="1" ref="Z23" ca="1">ROUNDUP(VALUE(INDEX(INDIRECT("'"&amp;$A$1&amp;"_受着完'!R89C4:R91C95",FALSE),1,Z$1))/1000,0)</f>
        <v>#REF!</v>
      </c>
      <c r="AA23" s="112" t="e" cm="1">
        <f t="array" aca="1" ref="AA23" ca="1">ROUNDUP(VALUE(INDEX(INDIRECT("'"&amp;$A$1&amp;"_受着完'!R89C4:R91C95",FALSE),2,Z$1))/1000,0)</f>
        <v>#REF!</v>
      </c>
      <c r="AB23" s="724" t="e">
        <f ca="1">IF(AA23&lt;&gt;0,AA23/Z23,0)</f>
        <v>#REF!</v>
      </c>
      <c r="AC23" s="113" t="e" cm="1">
        <f t="array" aca="1" ref="AC23" ca="1">ROUNDUP(VALUE(INDEX(INDIRECT("'"&amp;$A$1&amp;"_受着完'!R89C4:R91C95",FALSE),1,AC$1))/1000,0)</f>
        <v>#REF!</v>
      </c>
      <c r="AD23" s="112" t="e" cm="1">
        <f t="array" aca="1" ref="AD23" ca="1">ROUNDUP(VALUE(INDEX(INDIRECT("'"&amp;$A$1&amp;"_受着完'!R89C4:R91C95",FALSE),2,AC$1))/1000,0)</f>
        <v>#REF!</v>
      </c>
      <c r="AE23" s="724" t="e">
        <f ca="1">IF(AD23&lt;&gt;0,AD23/AC23,0)</f>
        <v>#REF!</v>
      </c>
      <c r="AF23" s="113" t="e" cm="1">
        <f t="array" aca="1" ref="AF23" ca="1">ROUNDUP(VALUE(INDEX(INDIRECT("'"&amp;$A$1&amp;"_受着完'!R89C4:R91C95",FALSE),1,AF$1))/1000,0)</f>
        <v>#REF!</v>
      </c>
      <c r="AG23" s="112" t="e" cm="1">
        <f t="array" aca="1" ref="AG23" ca="1">ROUNDUP(VALUE(INDEX(INDIRECT("'"&amp;$A$1&amp;"_受着完'!R89C4:R91C95",FALSE),2,AF$1))/1000,0)</f>
        <v>#REF!</v>
      </c>
      <c r="AH23" s="724" t="e">
        <f ca="1">IF(AG23&lt;&gt;0,AG23/AF23,0)</f>
        <v>#REF!</v>
      </c>
      <c r="AI23" s="113" t="e" cm="1">
        <f t="array" aca="1" ref="AI23" ca="1">ROUNDUP(VALUE(INDEX(INDIRECT("'"&amp;$A$1&amp;"_受着完'!R89C4:R91C95",FALSE),1,AI$1))/1000,0)</f>
        <v>#REF!</v>
      </c>
      <c r="AJ23" s="112" t="e" cm="1">
        <f t="array" aca="1" ref="AJ23" ca="1">ROUNDUP(VALUE(INDEX(INDIRECT("'"&amp;$A$1&amp;"_受着完'!R89C4:R91C95",FALSE),2,AI$1))/1000,0)</f>
        <v>#REF!</v>
      </c>
      <c r="AK23" s="724" t="e">
        <f ca="1">IF(AJ23&lt;&gt;0,AJ23/AI23,0)</f>
        <v>#REF!</v>
      </c>
      <c r="AL23" s="113" t="e" cm="1">
        <f t="array" aca="1" ref="AL23" ca="1">ROUNDUP(VALUE(INDEX(INDIRECT("'"&amp;$A$1&amp;"_受着完'!R89C4:R91C95",FALSE),1,AL$1))/1000,0)</f>
        <v>#REF!</v>
      </c>
      <c r="AM23" s="112" t="e" cm="1">
        <f t="array" aca="1" ref="AM23" ca="1">ROUNDUP(VALUE(INDEX(INDIRECT("'"&amp;$A$1&amp;"_受着完'!R89C4:R91C95",FALSE),2,AL$1))/1000,0)</f>
        <v>#REF!</v>
      </c>
      <c r="AN23" s="724" t="e">
        <f ca="1">IF(AM23&lt;&gt;0,AM23/AL23,0)</f>
        <v>#REF!</v>
      </c>
      <c r="AO23" s="113" t="e" cm="1">
        <f t="array" aca="1" ref="AO23" ca="1">ROUNDUP(VALUE(INDEX(INDIRECT("'"&amp;$A$1&amp;"_受着完'!R89C4:R91C95",FALSE),1,AO$1))/1000,0)</f>
        <v>#REF!</v>
      </c>
      <c r="AP23" s="112" t="e" cm="1">
        <f t="array" aca="1" ref="AP23" ca="1">ROUNDUP(VALUE(INDEX(INDIRECT("'"&amp;$A$1&amp;"_受着完'!R89C4:R91C95",FALSE),2,AO$1))/1000,0)</f>
        <v>#REF!</v>
      </c>
      <c r="AQ23" s="749" t="e">
        <f ca="1">IF(AP23&lt;&gt;0,AP23/AO23,0)</f>
        <v>#REF!</v>
      </c>
      <c r="AR23" s="114" t="e">
        <f ca="1">SUMIF(Z$6:AQ$6,AR$6,Z23:AQ23)</f>
        <v>#REF!</v>
      </c>
      <c r="AS23" s="115" t="e">
        <f ca="1">SUMIF(Z$6:AQ$6,AS$6,Z23:AQ23)</f>
        <v>#REF!</v>
      </c>
      <c r="AT23" s="114" t="e">
        <f ca="1">X23+AR23</f>
        <v>#REF!</v>
      </c>
      <c r="AU23" s="115" t="e">
        <f ca="1">Y23+AS23</f>
        <v>#REF!</v>
      </c>
      <c r="AV23" s="403"/>
    </row>
    <row r="24" spans="1:48" ht="30" x14ac:dyDescent="0.45">
      <c r="A24" s="437"/>
      <c r="B24" s="437"/>
      <c r="C24" s="2068"/>
      <c r="D24" s="2071"/>
      <c r="E24" s="116" t="s">
        <v>83</v>
      </c>
      <c r="F24" s="20" t="e" cm="1">
        <f t="array" aca="1" ref="F24" ca="1">ROUNDUP(VALUE(INDEX(INDIRECT("'"&amp;$A$1&amp;"_受着完'!R89C4:R91C95",FALSE),1,F$1+1))/1000,0)</f>
        <v>#REF!</v>
      </c>
      <c r="G24" s="21" t="e" cm="1">
        <f t="array" aca="1" ref="G24" ca="1">ROUNDUP(VALUE(INDEX(INDIRECT("'"&amp;$A$1&amp;"_受着完'!R89C4:R91C95",FALSE),2,F$1+1))/1000,0)</f>
        <v>#REF!</v>
      </c>
      <c r="H24" s="712" t="e">
        <f ca="1">IF(G24&lt;&gt;0,G24/F24,0)</f>
        <v>#REF!</v>
      </c>
      <c r="I24" s="22" t="e" cm="1">
        <f t="array" aca="1" ref="I24" ca="1">ROUNDUP(VALUE(INDEX(INDIRECT("'"&amp;$A$1&amp;"_受着完'!R89C4:R91C95",FALSE),1,I$1+1))/1000,0)</f>
        <v>#REF!</v>
      </c>
      <c r="J24" s="21" t="e" cm="1">
        <f t="array" aca="1" ref="J24" ca="1">ROUNDUP(VALUE(INDEX(INDIRECT("'"&amp;$A$1&amp;"_受着完'!R89C4:R91C95",FALSE),2,I$1+1))/1000,0)</f>
        <v>#REF!</v>
      </c>
      <c r="K24" s="712" t="e">
        <f ca="1">IF(J24&lt;&gt;0,J24/I24,0)</f>
        <v>#REF!</v>
      </c>
      <c r="L24" s="22" t="e" cm="1">
        <f t="array" aca="1" ref="L24" ca="1">ROUNDUP(VALUE(INDEX(INDIRECT("'"&amp;$A$1&amp;"_受着完'!R89C4:R91C95",FALSE),1,L$1+1))/1000,0)</f>
        <v>#REF!</v>
      </c>
      <c r="M24" s="21" t="e" cm="1">
        <f t="array" aca="1" ref="M24" ca="1">ROUNDUP(VALUE(INDEX(INDIRECT("'"&amp;$A$1&amp;"_受着完'!R89C4:R91C95",FALSE),2,L$1+1))/1000,0)</f>
        <v>#REF!</v>
      </c>
      <c r="N24" s="712" t="e">
        <f ca="1">IF(M24&lt;&gt;0,M24/L24,0)</f>
        <v>#REF!</v>
      </c>
      <c r="O24" s="22" t="e" cm="1">
        <f t="array" aca="1" ref="O24" ca="1">ROUNDUP(VALUE(INDEX(INDIRECT("'"&amp;$A$1&amp;"_受着完'!R89C4:R91C95",FALSE),1,O$1+1))/1000,0)</f>
        <v>#REF!</v>
      </c>
      <c r="P24" s="21" t="e" cm="1">
        <f t="array" aca="1" ref="P24" ca="1">ROUNDUP(VALUE(INDEX(INDIRECT("'"&amp;$A$1&amp;"_受着完'!R89C4:R91C95",FALSE),2,O$1+1))/1000,0)</f>
        <v>#REF!</v>
      </c>
      <c r="Q24" s="712" t="e">
        <f ca="1">IF(P24&lt;&gt;0,P24/O24,0)</f>
        <v>#REF!</v>
      </c>
      <c r="R24" s="22" t="e" cm="1">
        <f t="array" aca="1" ref="R24" ca="1">ROUNDUP(VALUE(INDEX(INDIRECT("'"&amp;$A$1&amp;"_受着完'!R89C4:R91C95",FALSE),1,R$1+1))/1000,0)</f>
        <v>#REF!</v>
      </c>
      <c r="S24" s="21" t="e" cm="1">
        <f t="array" aca="1" ref="S24" ca="1">ROUNDUP(VALUE(INDEX(INDIRECT("'"&amp;$A$1&amp;"_受着完'!R89C4:R91C95",FALSE),2,R$1+1))/1000,0)</f>
        <v>#REF!</v>
      </c>
      <c r="T24" s="712" t="e">
        <f ca="1">IF(S24&lt;&gt;0,S24/R24,0)</f>
        <v>#REF!</v>
      </c>
      <c r="U24" s="22" t="e" cm="1">
        <f t="array" aca="1" ref="U24" ca="1">ROUNDUP(VALUE(INDEX(INDIRECT("'"&amp;$A$1&amp;"_受着完'!R89C4:R91C95",FALSE),1,U$1+1))/1000,0)</f>
        <v>#REF!</v>
      </c>
      <c r="V24" s="21" t="e" cm="1">
        <f t="array" aca="1" ref="V24" ca="1">ROUNDUP(VALUE(INDEX(INDIRECT("'"&amp;$A$1&amp;"_受着完'!R89C4:R91C95",FALSE),2,U$1+1))/1000,0)</f>
        <v>#REF!</v>
      </c>
      <c r="W24" s="745" t="e">
        <f ca="1">IF(V24&lt;&gt;0,V24/U24,0)</f>
        <v>#REF!</v>
      </c>
      <c r="X24" s="23" t="e">
        <f ca="1">SUMIF(F$6:W$6,X$6,F24:W24)</f>
        <v>#REF!</v>
      </c>
      <c r="Y24" s="24" t="e">
        <f ca="1">SUMIF(F$6:W$6,Y$6,F24:W24)</f>
        <v>#REF!</v>
      </c>
      <c r="Z24" s="20" t="e" cm="1">
        <f t="array" aca="1" ref="Z24" ca="1">ROUNDUP(VALUE(INDEX(INDIRECT("'"&amp;$A$1&amp;"_受着完'!R89C4:R91C95",FALSE),1,Z$1+1))/1000,0)</f>
        <v>#REF!</v>
      </c>
      <c r="AA24" s="21" t="e" cm="1">
        <f t="array" aca="1" ref="AA24" ca="1">ROUNDUP(VALUE(INDEX(INDIRECT("'"&amp;$A$1&amp;"_受着完'!R89C4:R91C95",FALSE),2,Z$1+1))/1000,0)</f>
        <v>#REF!</v>
      </c>
      <c r="AB24" s="712" t="e">
        <f ca="1">IF(AA24&lt;&gt;0,AA24/Z24,0)</f>
        <v>#REF!</v>
      </c>
      <c r="AC24" s="22" t="e" cm="1">
        <f t="array" aca="1" ref="AC24" ca="1">ROUNDUP(VALUE(INDEX(INDIRECT("'"&amp;$A$1&amp;"_受着完'!R89C4:R91C95",FALSE),1,AC$1+1))/1000,0)</f>
        <v>#REF!</v>
      </c>
      <c r="AD24" s="21" t="e" cm="1">
        <f t="array" aca="1" ref="AD24" ca="1">ROUNDUP(VALUE(INDEX(INDIRECT("'"&amp;$A$1&amp;"_受着完'!R89C4:R91C95",FALSE),2,AC$1+1))/1000,0)</f>
        <v>#REF!</v>
      </c>
      <c r="AE24" s="712" t="e">
        <f ca="1">IF(AD24&lt;&gt;0,AD24/AC24,0)</f>
        <v>#REF!</v>
      </c>
      <c r="AF24" s="22" t="e" cm="1">
        <f t="array" aca="1" ref="AF24" ca="1">ROUNDUP(VALUE(INDEX(INDIRECT("'"&amp;$A$1&amp;"_受着完'!R89C4:R91C95",FALSE),1,AF$1+1))/1000,0)</f>
        <v>#REF!</v>
      </c>
      <c r="AG24" s="21" t="e" cm="1">
        <f t="array" aca="1" ref="AG24" ca="1">ROUNDUP(VALUE(INDEX(INDIRECT("'"&amp;$A$1&amp;"_受着完'!R89C4:R91C95",FALSE),2,AF$1+1))/1000,0)</f>
        <v>#REF!</v>
      </c>
      <c r="AH24" s="712" t="e">
        <f ca="1">IF(AG24&lt;&gt;0,AG24/AF24,0)</f>
        <v>#REF!</v>
      </c>
      <c r="AI24" s="22" t="e" cm="1">
        <f t="array" aca="1" ref="AI24" ca="1">ROUNDUP(VALUE(INDEX(INDIRECT("'"&amp;$A$1&amp;"_受着完'!R89C4:R91C95",FALSE),1,AI$1+1))/1000,0)</f>
        <v>#REF!</v>
      </c>
      <c r="AJ24" s="21" t="e" cm="1">
        <f t="array" aca="1" ref="AJ24" ca="1">ROUNDUP(VALUE(INDEX(INDIRECT("'"&amp;$A$1&amp;"_受着完'!R89C4:R91C95",FALSE),2,AI$1+1))/1000,0)</f>
        <v>#REF!</v>
      </c>
      <c r="AK24" s="712" t="e">
        <f ca="1">IF(AJ24&lt;&gt;0,AJ24/AI24,0)</f>
        <v>#REF!</v>
      </c>
      <c r="AL24" s="22" t="e" cm="1">
        <f t="array" aca="1" ref="AL24" ca="1">ROUNDUP(VALUE(INDEX(INDIRECT("'"&amp;$A$1&amp;"_受着完'!R89C4:R91C95",FALSE),1,AL$1+1))/1000,0)</f>
        <v>#REF!</v>
      </c>
      <c r="AM24" s="21" t="e" cm="1">
        <f t="array" aca="1" ref="AM24" ca="1">ROUNDUP(VALUE(INDEX(INDIRECT("'"&amp;$A$1&amp;"_受着完'!R89C4:R91C95",FALSE),2,AL$1+1))/1000,0)</f>
        <v>#REF!</v>
      </c>
      <c r="AN24" s="712" t="e">
        <f ca="1">IF(AM24&lt;&gt;0,AM24/AL24,0)</f>
        <v>#REF!</v>
      </c>
      <c r="AO24" s="22" t="e" cm="1">
        <f t="array" aca="1" ref="AO24" ca="1">ROUNDUP(VALUE(INDEX(INDIRECT("'"&amp;$A$1&amp;"_受着完'!R89C4:R91C95",FALSE),1,AO$1+1))/1000,0)</f>
        <v>#REF!</v>
      </c>
      <c r="AP24" s="21" t="e" cm="1">
        <f t="array" aca="1" ref="AP24" ca="1">ROUNDUP(VALUE(INDEX(INDIRECT("'"&amp;$A$1&amp;"_受着完'!R89C4:R91C95",FALSE),2,AO$1+1))/1000,0)</f>
        <v>#REF!</v>
      </c>
      <c r="AQ24" s="745" t="e">
        <f ca="1">IF(AP24&lt;&gt;0,AP24/AO24,0)</f>
        <v>#REF!</v>
      </c>
      <c r="AR24" s="23" t="e">
        <f ca="1">SUMIF(Z$6:AQ$6,AR$6,Z24:AQ24)</f>
        <v>#REF!</v>
      </c>
      <c r="AS24" s="24" t="e">
        <f ca="1">SUMIF(Z$6:AQ$6,AS$6,Z24:AQ24)</f>
        <v>#REF!</v>
      </c>
      <c r="AT24" s="23" t="e">
        <f ca="1">X24+AR24</f>
        <v>#REF!</v>
      </c>
      <c r="AU24" s="24" t="e">
        <f ca="1">Y24+AS24</f>
        <v>#REF!</v>
      </c>
      <c r="AV24" s="403"/>
    </row>
    <row r="25" spans="1:48" ht="30" x14ac:dyDescent="0.45">
      <c r="A25" s="437"/>
      <c r="B25" s="437"/>
      <c r="C25" s="2068"/>
      <c r="D25" s="2071"/>
      <c r="E25" s="117" t="s">
        <v>84</v>
      </c>
      <c r="F25" s="26" t="e">
        <f ca="1">IF(F23&lt;&gt;0,F24/F23,0)</f>
        <v>#REF!</v>
      </c>
      <c r="G25" s="27" t="e">
        <f ca="1">IF(G23&lt;&gt;0,G24/G23,0)</f>
        <v>#REF!</v>
      </c>
      <c r="H25" s="713"/>
      <c r="I25" s="28" t="e">
        <f ca="1">IF(I23&lt;&gt;0,I24/I23,0)</f>
        <v>#REF!</v>
      </c>
      <c r="J25" s="27" t="e">
        <f ca="1">IF(J23&lt;&gt;0,J24/J23,0)</f>
        <v>#REF!</v>
      </c>
      <c r="K25" s="713"/>
      <c r="L25" s="28" t="e">
        <f ca="1">IF(L23&lt;&gt;0,L24/L23,0)</f>
        <v>#REF!</v>
      </c>
      <c r="M25" s="27" t="e">
        <f ca="1">IF(M23&lt;&gt;0,M24/M23,0)</f>
        <v>#REF!</v>
      </c>
      <c r="N25" s="713"/>
      <c r="O25" s="28" t="e">
        <f ca="1">IF(O23&lt;&gt;0,O24/O23,0)</f>
        <v>#REF!</v>
      </c>
      <c r="P25" s="27" t="e">
        <f ca="1">IF(P23&lt;&gt;0,P24/P23,0)</f>
        <v>#REF!</v>
      </c>
      <c r="Q25" s="713"/>
      <c r="R25" s="28" t="e">
        <f ca="1">IF(R23&lt;&gt;0,R24/R23,0)</f>
        <v>#REF!</v>
      </c>
      <c r="S25" s="27" t="e">
        <f ca="1">IF(S23&lt;&gt;0,S24/S23,0)</f>
        <v>#REF!</v>
      </c>
      <c r="T25" s="713"/>
      <c r="U25" s="28" t="e">
        <f ca="1">IF(U23&lt;&gt;0,U24/U23,0)</f>
        <v>#REF!</v>
      </c>
      <c r="V25" s="27" t="e">
        <f ca="1">IF(V23&lt;&gt;0,V24/V23,0)</f>
        <v>#REF!</v>
      </c>
      <c r="W25" s="746"/>
      <c r="X25" s="29" t="e">
        <f ca="1">IF(X23&lt;&gt;0,X24/X23,0)</f>
        <v>#REF!</v>
      </c>
      <c r="Y25" s="30" t="e">
        <f ca="1">IF(Y23&lt;&gt;0,Y24/Y23,0)</f>
        <v>#REF!</v>
      </c>
      <c r="Z25" s="26" t="e">
        <f ca="1">IF(Z23&lt;&gt;0,Z24/Z23,0)</f>
        <v>#REF!</v>
      </c>
      <c r="AA25" s="27" t="e">
        <f ca="1">IF(AA23&lt;&gt;0,AA24/AA23,0)</f>
        <v>#REF!</v>
      </c>
      <c r="AB25" s="713"/>
      <c r="AC25" s="28" t="e">
        <f ca="1">IF(AC23&lt;&gt;0,AC24/AC23,0)</f>
        <v>#REF!</v>
      </c>
      <c r="AD25" s="27" t="e">
        <f ca="1">IF(AD23&lt;&gt;0,AD24/AD23,0)</f>
        <v>#REF!</v>
      </c>
      <c r="AE25" s="713"/>
      <c r="AF25" s="28" t="e">
        <f ca="1">IF(AF23&lt;&gt;0,AF24/AF23,0)</f>
        <v>#REF!</v>
      </c>
      <c r="AG25" s="27" t="e">
        <f ca="1">IF(AG23&lt;&gt;0,AG24/AG23,0)</f>
        <v>#REF!</v>
      </c>
      <c r="AH25" s="713"/>
      <c r="AI25" s="28" t="e">
        <f ca="1">IF(AI23&lt;&gt;0,AI24/AI23,0)</f>
        <v>#REF!</v>
      </c>
      <c r="AJ25" s="27" t="e">
        <f ca="1">IF(AJ23&lt;&gt;0,AJ24/AJ23,0)</f>
        <v>#REF!</v>
      </c>
      <c r="AK25" s="713"/>
      <c r="AL25" s="28" t="e">
        <f ca="1">IF(AL23&lt;&gt;0,AL24/AL23,0)</f>
        <v>#REF!</v>
      </c>
      <c r="AM25" s="27" t="e">
        <f ca="1">IF(AM23&lt;&gt;0,AM24/AM23,0)</f>
        <v>#REF!</v>
      </c>
      <c r="AN25" s="713"/>
      <c r="AO25" s="28" t="e">
        <f ca="1">IF(AO23&lt;&gt;0,AO24/AO23,0)</f>
        <v>#REF!</v>
      </c>
      <c r="AP25" s="27" t="e">
        <f ca="1">IF(AP23&lt;&gt;0,AP24/AP23,0)</f>
        <v>#REF!</v>
      </c>
      <c r="AQ25" s="746"/>
      <c r="AR25" s="29" t="e">
        <f ca="1">IF(AR23&lt;&gt;0,AR24/AR23,0)</f>
        <v>#REF!</v>
      </c>
      <c r="AS25" s="30" t="e">
        <f ca="1">IF(AS23&lt;&gt;0,AS24/AS23,0)</f>
        <v>#REF!</v>
      </c>
      <c r="AT25" s="29" t="e">
        <f ca="1">IF(AT23&lt;&gt;0,AT24/AT23,0)</f>
        <v>#REF!</v>
      </c>
      <c r="AU25" s="30" t="e">
        <f ca="1">IF(AU23&lt;&gt;0,AU24/AU23,0)</f>
        <v>#REF!</v>
      </c>
      <c r="AV25" s="403"/>
    </row>
    <row r="26" spans="1:48" ht="30" x14ac:dyDescent="0.45">
      <c r="A26" s="437"/>
      <c r="B26" s="437"/>
      <c r="C26" s="2068"/>
      <c r="D26" s="2072"/>
      <c r="E26" s="118" t="s">
        <v>90</v>
      </c>
      <c r="F26" s="32" t="e" cm="1">
        <f t="array" aca="1" ref="F26" ca="1">VALUE(INDEX(INDIRECT("'"&amp;$A$1&amp;"_受着完'!R89C4:R91C95",FALSE),1,F$1-2))</f>
        <v>#REF!</v>
      </c>
      <c r="G26" s="33" t="e" cm="1">
        <f t="array" aca="1" ref="G26" ca="1">VALUE(INDEX(INDIRECT("'"&amp;$A$1&amp;"_受着完'!R89C4:R91C95",FALSE),2,F$1-2))</f>
        <v>#REF!</v>
      </c>
      <c r="H26" s="714" t="e">
        <f ca="1">IF(G26&lt;&gt;0,G26/F26,0)</f>
        <v>#REF!</v>
      </c>
      <c r="I26" s="34" t="e" cm="1">
        <f t="array" aca="1" ref="I26" ca="1">VALUE(INDEX(INDIRECT("'"&amp;$A$1&amp;"_受着完'!R89C4:R91C95",FALSE),1,I$1-2))</f>
        <v>#REF!</v>
      </c>
      <c r="J26" s="33" t="e" cm="1">
        <f t="array" aca="1" ref="J26" ca="1">VALUE(INDEX(INDIRECT("'"&amp;$A$1&amp;"_受着完'!R89C4:R91C95",FALSE),2,I$1-2))</f>
        <v>#REF!</v>
      </c>
      <c r="K26" s="714" t="e">
        <f ca="1">IF(J26&lt;&gt;0,J26/I26,0)</f>
        <v>#REF!</v>
      </c>
      <c r="L26" s="34" t="e" cm="1">
        <f t="array" aca="1" ref="L26" ca="1">VALUE(INDEX(INDIRECT("'"&amp;$A$1&amp;"_受着完'!R89C4:R91C95",FALSE),1,L$1-2))</f>
        <v>#REF!</v>
      </c>
      <c r="M26" s="33" t="e" cm="1">
        <f t="array" aca="1" ref="M26" ca="1">VALUE(INDEX(INDIRECT("'"&amp;$A$1&amp;"_受着完'!R89C4:R91C95",FALSE),2,L$1-2))</f>
        <v>#REF!</v>
      </c>
      <c r="N26" s="714" t="e">
        <f ca="1">IF(M26&lt;&gt;0,M26/L26,0)</f>
        <v>#REF!</v>
      </c>
      <c r="O26" s="34" t="e" cm="1">
        <f t="array" aca="1" ref="O26" ca="1">VALUE(INDEX(INDIRECT("'"&amp;$A$1&amp;"_受着完'!R89C4:R91C95",FALSE),1,O$1-2))</f>
        <v>#REF!</v>
      </c>
      <c r="P26" s="33" t="e" cm="1">
        <f t="array" aca="1" ref="P26" ca="1">VALUE(INDEX(INDIRECT("'"&amp;$A$1&amp;"_受着完'!R89C4:R91C95",FALSE),2,O$1-2))</f>
        <v>#REF!</v>
      </c>
      <c r="Q26" s="714" t="e">
        <f ca="1">IF(P26&lt;&gt;0,P26/O26,0)</f>
        <v>#REF!</v>
      </c>
      <c r="R26" s="34" t="e" cm="1">
        <f t="array" aca="1" ref="R26" ca="1">VALUE(INDEX(INDIRECT("'"&amp;$A$1&amp;"_受着完'!R89C4:R91C95",FALSE),1,R$1-2))</f>
        <v>#REF!</v>
      </c>
      <c r="S26" s="33" t="e" cm="1">
        <f t="array" aca="1" ref="S26" ca="1">VALUE(INDEX(INDIRECT("'"&amp;$A$1&amp;"_受着完'!R89C4:R91C95",FALSE),2,R$1-2))</f>
        <v>#REF!</v>
      </c>
      <c r="T26" s="714" t="e">
        <f ca="1">IF(S26&lt;&gt;0,S26/R26,0)</f>
        <v>#REF!</v>
      </c>
      <c r="U26" s="34" t="e" cm="1">
        <f t="array" aca="1" ref="U26" ca="1">VALUE(INDEX(INDIRECT("'"&amp;$A$1&amp;"_受着完'!R89C4:R91C95",FALSE),1,U$1-2))</f>
        <v>#REF!</v>
      </c>
      <c r="V26" s="33" t="e" cm="1">
        <f t="array" aca="1" ref="V26" ca="1">VALUE(INDEX(INDIRECT("'"&amp;$A$1&amp;"_受着完'!R89C4:R91C95",FALSE),2,U$1-2))</f>
        <v>#REF!</v>
      </c>
      <c r="W26" s="747" t="e">
        <f ca="1">IF(V26&lt;&gt;0,V26/U26,0)</f>
        <v>#REF!</v>
      </c>
      <c r="X26" s="35" t="e">
        <f ca="1">SUMIF(F$6:W$6,X$6,F26:W26)</f>
        <v>#REF!</v>
      </c>
      <c r="Y26" s="36" t="e">
        <f ca="1">SUMIF(F$6:W$6,Y$6,F26:W26)</f>
        <v>#REF!</v>
      </c>
      <c r="Z26" s="32" t="e" cm="1">
        <f t="array" aca="1" ref="Z26" ca="1">VALUE(INDEX(INDIRECT("'"&amp;$A$1&amp;"_受着完'!R89C4:R91C95",FALSE),1,Z$1-2))</f>
        <v>#REF!</v>
      </c>
      <c r="AA26" s="33" t="e" cm="1">
        <f t="array" aca="1" ref="AA26" ca="1">VALUE(INDEX(INDIRECT("'"&amp;$A$1&amp;"_受着完'!R89C4:R91C95",FALSE),2,Z$1-2))</f>
        <v>#REF!</v>
      </c>
      <c r="AB26" s="714" t="e">
        <f ca="1">IF(AA26&lt;&gt;0,AA26/Z26,0)</f>
        <v>#REF!</v>
      </c>
      <c r="AC26" s="34" t="e" cm="1">
        <f t="array" aca="1" ref="AC26" ca="1">VALUE(INDEX(INDIRECT("'"&amp;$A$1&amp;"_受着完'!R89C4:R91C95",FALSE),1,AC$1-2))</f>
        <v>#REF!</v>
      </c>
      <c r="AD26" s="33" t="e" cm="1">
        <f t="array" aca="1" ref="AD26" ca="1">VALUE(INDEX(INDIRECT("'"&amp;$A$1&amp;"_受着完'!R89C4:R91C95",FALSE),2,AC$1-2))</f>
        <v>#REF!</v>
      </c>
      <c r="AE26" s="714" t="e">
        <f ca="1">IF(AD26&lt;&gt;0,AD26/AC26,0)</f>
        <v>#REF!</v>
      </c>
      <c r="AF26" s="34" t="e" cm="1">
        <f t="array" aca="1" ref="AF26" ca="1">VALUE(INDEX(INDIRECT("'"&amp;$A$1&amp;"_受着完'!R89C4:R91C95",FALSE),1,AF$1-2))</f>
        <v>#REF!</v>
      </c>
      <c r="AG26" s="33" t="e" cm="1">
        <f t="array" aca="1" ref="AG26" ca="1">VALUE(INDEX(INDIRECT("'"&amp;$A$1&amp;"_受着完'!R89C4:R91C95",FALSE),2,AF$1-2))</f>
        <v>#REF!</v>
      </c>
      <c r="AH26" s="714" t="e">
        <f ca="1">IF(AG26&lt;&gt;0,AG26/AF26,0)</f>
        <v>#REF!</v>
      </c>
      <c r="AI26" s="34" t="e" cm="1">
        <f t="array" aca="1" ref="AI26" ca="1">VALUE(INDEX(INDIRECT("'"&amp;$A$1&amp;"_受着完'!R89C4:R91C95",FALSE),1,AI$1-2))</f>
        <v>#REF!</v>
      </c>
      <c r="AJ26" s="33" t="e" cm="1">
        <f t="array" aca="1" ref="AJ26" ca="1">VALUE(INDEX(INDIRECT("'"&amp;$A$1&amp;"_受着完'!R89C4:R91C95",FALSE),2,AI$1-2))</f>
        <v>#REF!</v>
      </c>
      <c r="AK26" s="714" t="e">
        <f ca="1">IF(AJ26&lt;&gt;0,AJ26/AI26,0)</f>
        <v>#REF!</v>
      </c>
      <c r="AL26" s="34" t="e" cm="1">
        <f t="array" aca="1" ref="AL26" ca="1">VALUE(INDEX(INDIRECT("'"&amp;$A$1&amp;"_受着完'!R89C4:R91C95",FALSE),1,AL$1-2))</f>
        <v>#REF!</v>
      </c>
      <c r="AM26" s="33" t="e" cm="1">
        <f t="array" aca="1" ref="AM26" ca="1">VALUE(INDEX(INDIRECT("'"&amp;$A$1&amp;"_受着完'!R89C4:R91C95",FALSE),2,AL$1-2))</f>
        <v>#REF!</v>
      </c>
      <c r="AN26" s="714" t="e">
        <f ca="1">IF(AM26&lt;&gt;0,AM26/AL26,0)</f>
        <v>#REF!</v>
      </c>
      <c r="AO26" s="34" t="e" cm="1">
        <f t="array" aca="1" ref="AO26" ca="1">VALUE(INDEX(INDIRECT("'"&amp;$A$1&amp;"_受着完'!R89C4:R91C95",FALSE),1,AO$1-2))</f>
        <v>#REF!</v>
      </c>
      <c r="AP26" s="33" t="e" cm="1">
        <f t="array" aca="1" ref="AP26" ca="1">VALUE(INDEX(INDIRECT("'"&amp;$A$1&amp;"_受着完'!R89C4:R91C95",FALSE),2,AO$1-2))</f>
        <v>#REF!</v>
      </c>
      <c r="AQ26" s="747" t="e">
        <f ca="1">IF(AP26&lt;&gt;0,AP26/AO26,0)</f>
        <v>#REF!</v>
      </c>
      <c r="AR26" s="35" t="e">
        <f ca="1">SUMIF(Z$6:AQ$6,AR$6,Z26:AQ26)</f>
        <v>#REF!</v>
      </c>
      <c r="AS26" s="36" t="e">
        <f ca="1">SUMIF(Z$6:AQ$6,AS$6,Z26:AQ26)</f>
        <v>#REF!</v>
      </c>
      <c r="AT26" s="35" t="e">
        <f ca="1">X26+AR26</f>
        <v>#REF!</v>
      </c>
      <c r="AU26" s="36" t="e">
        <f ca="1">Y26+AS26</f>
        <v>#REF!</v>
      </c>
      <c r="AV26" s="403"/>
    </row>
    <row r="27" spans="1:48" ht="30" x14ac:dyDescent="0.45">
      <c r="A27" s="437"/>
      <c r="B27" s="437"/>
      <c r="C27" s="2068"/>
      <c r="D27" s="2073" t="s">
        <v>86</v>
      </c>
      <c r="E27" s="119" t="s">
        <v>82</v>
      </c>
      <c r="F27" s="120" t="e">
        <f ca="1">F23</f>
        <v>#REF!</v>
      </c>
      <c r="G27" s="121" t="e">
        <f ca="1">G23</f>
        <v>#REF!</v>
      </c>
      <c r="H27" s="725" t="e">
        <f ca="1">IF(G27&lt;&gt;0,G27/F27,0)</f>
        <v>#REF!</v>
      </c>
      <c r="I27" s="122" t="e">
        <f ca="1">I23+F27</f>
        <v>#REF!</v>
      </c>
      <c r="J27" s="121" t="e">
        <f ca="1">J23+G27</f>
        <v>#REF!</v>
      </c>
      <c r="K27" s="725" t="e">
        <f ca="1">IF(J27&lt;&gt;0,J27/I27,0)</f>
        <v>#REF!</v>
      </c>
      <c r="L27" s="122" t="e">
        <f ca="1">L23+I27</f>
        <v>#REF!</v>
      </c>
      <c r="M27" s="121" t="e">
        <f ca="1">M23+J27</f>
        <v>#REF!</v>
      </c>
      <c r="N27" s="725" t="e">
        <f ca="1">IF(M27&lt;&gt;0,M27/L27,0)</f>
        <v>#REF!</v>
      </c>
      <c r="O27" s="122" t="e">
        <f ca="1">O23+L27</f>
        <v>#REF!</v>
      </c>
      <c r="P27" s="121" t="e">
        <f ca="1">P23+M27</f>
        <v>#REF!</v>
      </c>
      <c r="Q27" s="725" t="e">
        <f ca="1">IF(P27&lt;&gt;0,P27/O27,0)</f>
        <v>#REF!</v>
      </c>
      <c r="R27" s="122" t="e">
        <f ca="1">R23+O27</f>
        <v>#REF!</v>
      </c>
      <c r="S27" s="121" t="e">
        <f ca="1">S23+P27</f>
        <v>#REF!</v>
      </c>
      <c r="T27" s="725" t="e">
        <f ca="1">IF(S27&lt;&gt;0,S27/R27,0)</f>
        <v>#REF!</v>
      </c>
      <c r="U27" s="122" t="e">
        <f ca="1">U23+R27</f>
        <v>#REF!</v>
      </c>
      <c r="V27" s="121" t="e">
        <f ca="1">V23+S27</f>
        <v>#REF!</v>
      </c>
      <c r="W27" s="127" t="e">
        <f ca="1">IF(V27&lt;&gt;0,V27/U27,0)</f>
        <v>#REF!</v>
      </c>
      <c r="X27" s="123"/>
      <c r="Y27" s="124"/>
      <c r="Z27" s="120" t="e">
        <f ca="1">Z23+U27</f>
        <v>#REF!</v>
      </c>
      <c r="AA27" s="121" t="e">
        <f ca="1">AA23+V27</f>
        <v>#REF!</v>
      </c>
      <c r="AB27" s="725" t="e">
        <f ca="1">IF(AA27&lt;&gt;0,AA27/Z27,0)</f>
        <v>#REF!</v>
      </c>
      <c r="AC27" s="122" t="e">
        <f ca="1">AC23+Z27</f>
        <v>#REF!</v>
      </c>
      <c r="AD27" s="121" t="e">
        <f ca="1">AD23+AA27</f>
        <v>#REF!</v>
      </c>
      <c r="AE27" s="725" t="e">
        <f ca="1">IF(AD27&lt;&gt;0,AD27/AC27,0)</f>
        <v>#REF!</v>
      </c>
      <c r="AF27" s="122" t="e">
        <f ca="1">AF23+AC27</f>
        <v>#REF!</v>
      </c>
      <c r="AG27" s="121" t="e">
        <f ca="1">AG23+AD27</f>
        <v>#REF!</v>
      </c>
      <c r="AH27" s="725" t="e">
        <f ca="1">IF(AG27&lt;&gt;0,AG27/AF27,0)</f>
        <v>#REF!</v>
      </c>
      <c r="AI27" s="122" t="e">
        <f ca="1">AI23+AF27</f>
        <v>#REF!</v>
      </c>
      <c r="AJ27" s="121" t="e">
        <f ca="1">AJ23+AG27</f>
        <v>#REF!</v>
      </c>
      <c r="AK27" s="725" t="e">
        <f ca="1">IF(AJ27&lt;&gt;0,AJ27/AI27,0)</f>
        <v>#REF!</v>
      </c>
      <c r="AL27" s="122" t="e">
        <f ca="1">AL23+AI27</f>
        <v>#REF!</v>
      </c>
      <c r="AM27" s="121" t="e">
        <f ca="1">AM23+AJ27</f>
        <v>#REF!</v>
      </c>
      <c r="AN27" s="725" t="e">
        <f ca="1">IF(AM27&lt;&gt;0,AM27/AL27,0)</f>
        <v>#REF!</v>
      </c>
      <c r="AO27" s="125" t="e">
        <f ca="1">AO23+AL27</f>
        <v>#REF!</v>
      </c>
      <c r="AP27" s="126" t="e">
        <f ca="1">AP23+AM27</f>
        <v>#REF!</v>
      </c>
      <c r="AQ27" s="127" t="e">
        <f ca="1">IF(AP27&lt;&gt;0,AP27/AO27,0)</f>
        <v>#REF!</v>
      </c>
      <c r="AR27" s="123"/>
      <c r="AS27" s="124"/>
      <c r="AT27" s="123"/>
      <c r="AU27" s="124"/>
      <c r="AV27" s="403"/>
    </row>
    <row r="28" spans="1:48" ht="30" x14ac:dyDescent="0.45">
      <c r="A28" s="437"/>
      <c r="B28" s="437"/>
      <c r="C28" s="2068"/>
      <c r="D28" s="2071"/>
      <c r="E28" s="116" t="s">
        <v>83</v>
      </c>
      <c r="F28" s="128" t="e">
        <f ca="1">F24</f>
        <v>#REF!</v>
      </c>
      <c r="G28" s="129" t="e">
        <f ca="1">G24</f>
        <v>#REF!</v>
      </c>
      <c r="H28" s="726" t="e">
        <f ca="1">IF(G28&lt;&gt;0,G28/F28,0)</f>
        <v>#REF!</v>
      </c>
      <c r="I28" s="130" t="e">
        <f ca="1">I24+F28</f>
        <v>#REF!</v>
      </c>
      <c r="J28" s="129" t="e">
        <f ca="1">J24+G28</f>
        <v>#REF!</v>
      </c>
      <c r="K28" s="726" t="e">
        <f ca="1">IF(J28&lt;&gt;0,J28/I28,0)</f>
        <v>#REF!</v>
      </c>
      <c r="L28" s="130" t="e">
        <f ca="1">L24+I28</f>
        <v>#REF!</v>
      </c>
      <c r="M28" s="129" t="e">
        <f ca="1">M24+J28</f>
        <v>#REF!</v>
      </c>
      <c r="N28" s="726" t="e">
        <f ca="1">IF(M28&lt;&gt;0,M28/L28,0)</f>
        <v>#REF!</v>
      </c>
      <c r="O28" s="130" t="e">
        <f ca="1">O24+L28</f>
        <v>#REF!</v>
      </c>
      <c r="P28" s="129" t="e">
        <f ca="1">P24+M28</f>
        <v>#REF!</v>
      </c>
      <c r="Q28" s="726" t="e">
        <f ca="1">IF(P28&lt;&gt;0,P28/O28,0)</f>
        <v>#REF!</v>
      </c>
      <c r="R28" s="130" t="e">
        <f ca="1">R24+O28</f>
        <v>#REF!</v>
      </c>
      <c r="S28" s="129" t="e">
        <f ca="1">S24+P28</f>
        <v>#REF!</v>
      </c>
      <c r="T28" s="726" t="e">
        <f ca="1">IF(S28&lt;&gt;0,S28/R28,0)</f>
        <v>#REF!</v>
      </c>
      <c r="U28" s="130" t="e">
        <f ca="1">U24+R28</f>
        <v>#REF!</v>
      </c>
      <c r="V28" s="129" t="e">
        <f ca="1">V24+S28</f>
        <v>#REF!</v>
      </c>
      <c r="W28" s="135" t="e">
        <f ca="1">IF(V28&lt;&gt;0,V28/U28,0)</f>
        <v>#REF!</v>
      </c>
      <c r="X28" s="131"/>
      <c r="Y28" s="132"/>
      <c r="Z28" s="128" t="e">
        <f ca="1">Z24+U28</f>
        <v>#REF!</v>
      </c>
      <c r="AA28" s="129" t="e">
        <f ca="1">AA24+V28</f>
        <v>#REF!</v>
      </c>
      <c r="AB28" s="726" t="e">
        <f ca="1">IF(AA28&lt;&gt;0,AA28/Z28,0)</f>
        <v>#REF!</v>
      </c>
      <c r="AC28" s="130" t="e">
        <f ca="1">AC24+Z28</f>
        <v>#REF!</v>
      </c>
      <c r="AD28" s="129" t="e">
        <f ca="1">AD24+AA28</f>
        <v>#REF!</v>
      </c>
      <c r="AE28" s="726" t="e">
        <f ca="1">IF(AD28&lt;&gt;0,AD28/AC28,0)</f>
        <v>#REF!</v>
      </c>
      <c r="AF28" s="130" t="e">
        <f ca="1">AF24+AC28</f>
        <v>#REF!</v>
      </c>
      <c r="AG28" s="129" t="e">
        <f ca="1">AG24+AD28</f>
        <v>#REF!</v>
      </c>
      <c r="AH28" s="726" t="e">
        <f ca="1">IF(AG28&lt;&gt;0,AG28/AF28,0)</f>
        <v>#REF!</v>
      </c>
      <c r="AI28" s="130" t="e">
        <f ca="1">AI24+AF28</f>
        <v>#REF!</v>
      </c>
      <c r="AJ28" s="129" t="e">
        <f ca="1">AJ24+AG28</f>
        <v>#REF!</v>
      </c>
      <c r="AK28" s="726" t="e">
        <f ca="1">IF(AJ28&lt;&gt;0,AJ28/AI28,0)</f>
        <v>#REF!</v>
      </c>
      <c r="AL28" s="130" t="e">
        <f ca="1">AL24+AI28</f>
        <v>#REF!</v>
      </c>
      <c r="AM28" s="129" t="e">
        <f ca="1">AM24+AJ28</f>
        <v>#REF!</v>
      </c>
      <c r="AN28" s="726" t="e">
        <f ca="1">IF(AM28&lt;&gt;0,AM28/AL28,0)</f>
        <v>#REF!</v>
      </c>
      <c r="AO28" s="133" t="e">
        <f ca="1">AO24+AL28</f>
        <v>#REF!</v>
      </c>
      <c r="AP28" s="134" t="e">
        <f ca="1">AP24+AM28</f>
        <v>#REF!</v>
      </c>
      <c r="AQ28" s="135" t="e">
        <f ca="1">IF(AP28&lt;&gt;0,AP28/AO28,0)</f>
        <v>#REF!</v>
      </c>
      <c r="AR28" s="131"/>
      <c r="AS28" s="132"/>
      <c r="AT28" s="131"/>
      <c r="AU28" s="132"/>
      <c r="AV28" s="403"/>
    </row>
    <row r="29" spans="1:48" ht="30" x14ac:dyDescent="0.45">
      <c r="A29" s="437"/>
      <c r="B29" s="437"/>
      <c r="C29" s="2068"/>
      <c r="D29" s="2071"/>
      <c r="E29" s="117" t="s">
        <v>87</v>
      </c>
      <c r="F29" s="136" t="e">
        <f ca="1">IF(F27&lt;&gt;0,F28/F27,0)</f>
        <v>#REF!</v>
      </c>
      <c r="G29" s="137" t="e">
        <f ca="1">IF(G27&lt;&gt;0,G28/G27,0)</f>
        <v>#REF!</v>
      </c>
      <c r="H29" s="727"/>
      <c r="I29" s="138" t="e">
        <f ca="1">IF(I27&lt;&gt;0,I28/I27,0)</f>
        <v>#REF!</v>
      </c>
      <c r="J29" s="137" t="e">
        <f ca="1">IF(J27&lt;&gt;0,J28/J27,0)</f>
        <v>#REF!</v>
      </c>
      <c r="K29" s="727"/>
      <c r="L29" s="138" t="e">
        <f ca="1">IF(L27&lt;&gt;0,L28/L27,0)</f>
        <v>#REF!</v>
      </c>
      <c r="M29" s="137" t="e">
        <f ca="1">IF(M27&lt;&gt;0,M28/M27,0)</f>
        <v>#REF!</v>
      </c>
      <c r="N29" s="727"/>
      <c r="O29" s="138" t="e">
        <f ca="1">IF(O27&lt;&gt;0,O28/O27,0)</f>
        <v>#REF!</v>
      </c>
      <c r="P29" s="137" t="e">
        <f ca="1">IF(P27&lt;&gt;0,P28/P27,0)</f>
        <v>#REF!</v>
      </c>
      <c r="Q29" s="727"/>
      <c r="R29" s="138" t="e">
        <f ca="1">IF(R27&lt;&gt;0,R28/R27,0)</f>
        <v>#REF!</v>
      </c>
      <c r="S29" s="137" t="e">
        <f ca="1">IF(S27&lt;&gt;0,S28/S27,0)</f>
        <v>#REF!</v>
      </c>
      <c r="T29" s="727"/>
      <c r="U29" s="138" t="e">
        <f ca="1">IF(U27&lt;&gt;0,U28/U27,0)</f>
        <v>#REF!</v>
      </c>
      <c r="V29" s="137" t="e">
        <f ca="1">IF(V27&lt;&gt;0,V28/V27,0)</f>
        <v>#REF!</v>
      </c>
      <c r="W29" s="141"/>
      <c r="X29" s="131"/>
      <c r="Y29" s="132"/>
      <c r="Z29" s="136" t="e">
        <f ca="1">IF(Z27&lt;&gt;0,Z28/Z27,0)</f>
        <v>#REF!</v>
      </c>
      <c r="AA29" s="137" t="e">
        <f ca="1">IF(AA27&lt;&gt;0,AA28/AA27,0)</f>
        <v>#REF!</v>
      </c>
      <c r="AB29" s="727"/>
      <c r="AC29" s="138" t="e">
        <f ca="1">IF(AC27&lt;&gt;0,AC28/AC27,0)</f>
        <v>#REF!</v>
      </c>
      <c r="AD29" s="137" t="e">
        <f ca="1">IF(AD27&lt;&gt;0,AD28/AD27,0)</f>
        <v>#REF!</v>
      </c>
      <c r="AE29" s="727"/>
      <c r="AF29" s="138" t="e">
        <f ca="1">IF(AF27&lt;&gt;0,AF28/AF27,0)</f>
        <v>#REF!</v>
      </c>
      <c r="AG29" s="137" t="e">
        <f ca="1">IF(AG27&lt;&gt;0,AG28/AG27,0)</f>
        <v>#REF!</v>
      </c>
      <c r="AH29" s="727"/>
      <c r="AI29" s="138" t="e">
        <f ca="1">IF(AI27&lt;&gt;0,AI28/AI27,0)</f>
        <v>#REF!</v>
      </c>
      <c r="AJ29" s="137" t="e">
        <f ca="1">IF(AJ27&lt;&gt;0,AJ28/AJ27,0)</f>
        <v>#REF!</v>
      </c>
      <c r="AK29" s="727"/>
      <c r="AL29" s="138" t="e">
        <f ca="1">IF(AL27&lt;&gt;0,AL28/AL27,0)</f>
        <v>#REF!</v>
      </c>
      <c r="AM29" s="137" t="e">
        <f ca="1">IF(AM27&lt;&gt;0,AM28/AM27,0)</f>
        <v>#REF!</v>
      </c>
      <c r="AN29" s="727"/>
      <c r="AO29" s="139" t="e">
        <f ca="1">IF(AO27&lt;&gt;0,AO28/AO27,0)</f>
        <v>#REF!</v>
      </c>
      <c r="AP29" s="140" t="e">
        <f ca="1">IF(AP27&lt;&gt;0,AP28/AP27,0)</f>
        <v>#REF!</v>
      </c>
      <c r="AQ29" s="141"/>
      <c r="AR29" s="131"/>
      <c r="AS29" s="132"/>
      <c r="AT29" s="131"/>
      <c r="AU29" s="132"/>
      <c r="AV29" s="403"/>
    </row>
    <row r="30" spans="1:48" ht="30" x14ac:dyDescent="0.45">
      <c r="A30" s="437"/>
      <c r="B30" s="437"/>
      <c r="C30" s="2068"/>
      <c r="D30" s="2072"/>
      <c r="E30" s="118" t="s">
        <v>85</v>
      </c>
      <c r="F30" s="142" t="e">
        <f ca="1">F26</f>
        <v>#REF!</v>
      </c>
      <c r="G30" s="143" t="e">
        <f ca="1">G26</f>
        <v>#REF!</v>
      </c>
      <c r="H30" s="728" t="e">
        <f ca="1">IF(G30&lt;&gt;0,G30/F30,0)</f>
        <v>#REF!</v>
      </c>
      <c r="I30" s="144" t="e">
        <f ca="1">I26+F30</f>
        <v>#REF!</v>
      </c>
      <c r="J30" s="143" t="e">
        <f ca="1">J26+G30</f>
        <v>#REF!</v>
      </c>
      <c r="K30" s="728" t="e">
        <f ca="1">IF(J30&lt;&gt;0,J30/I30,0)</f>
        <v>#REF!</v>
      </c>
      <c r="L30" s="144" t="e">
        <f ca="1">L26+I30</f>
        <v>#REF!</v>
      </c>
      <c r="M30" s="143" t="e">
        <f ca="1">M26+J30</f>
        <v>#REF!</v>
      </c>
      <c r="N30" s="728" t="e">
        <f ca="1">IF(M30&lt;&gt;0,M30/L30,0)</f>
        <v>#REF!</v>
      </c>
      <c r="O30" s="144" t="e">
        <f ca="1">O26+L30</f>
        <v>#REF!</v>
      </c>
      <c r="P30" s="143" t="e">
        <f ca="1">P26+M30</f>
        <v>#REF!</v>
      </c>
      <c r="Q30" s="728" t="e">
        <f ca="1">IF(P30&lt;&gt;0,P30/O30,0)</f>
        <v>#REF!</v>
      </c>
      <c r="R30" s="144" t="e">
        <f ca="1">R26+O30</f>
        <v>#REF!</v>
      </c>
      <c r="S30" s="143" t="e">
        <f ca="1">S26+P30</f>
        <v>#REF!</v>
      </c>
      <c r="T30" s="728" t="e">
        <f ca="1">IF(S30&lt;&gt;0,S30/R30,0)</f>
        <v>#REF!</v>
      </c>
      <c r="U30" s="144" t="e">
        <f ca="1">U26+R30</f>
        <v>#REF!</v>
      </c>
      <c r="V30" s="143" t="e">
        <f ca="1">V26+S30</f>
        <v>#REF!</v>
      </c>
      <c r="W30" s="149" t="e">
        <f ca="1">IF(V30&lt;&gt;0,V30/U30,0)</f>
        <v>#REF!</v>
      </c>
      <c r="X30" s="145"/>
      <c r="Y30" s="146"/>
      <c r="Z30" s="142" t="e">
        <f ca="1">Z26+U30</f>
        <v>#REF!</v>
      </c>
      <c r="AA30" s="143" t="e">
        <f ca="1">AA26+V30</f>
        <v>#REF!</v>
      </c>
      <c r="AB30" s="728" t="e">
        <f ca="1">IF(AA30&lt;&gt;0,AA30/Z30,0)</f>
        <v>#REF!</v>
      </c>
      <c r="AC30" s="144" t="e">
        <f ca="1">AC26+Z30</f>
        <v>#REF!</v>
      </c>
      <c r="AD30" s="143" t="e">
        <f ca="1">AD26+AA30</f>
        <v>#REF!</v>
      </c>
      <c r="AE30" s="728" t="e">
        <f ca="1">IF(AD30&lt;&gt;0,AD30/AC30,0)</f>
        <v>#REF!</v>
      </c>
      <c r="AF30" s="144" t="e">
        <f ca="1">AF26+AC30</f>
        <v>#REF!</v>
      </c>
      <c r="AG30" s="143" t="e">
        <f ca="1">AG26+AD30</f>
        <v>#REF!</v>
      </c>
      <c r="AH30" s="728" t="e">
        <f ca="1">IF(AG30&lt;&gt;0,AG30/AF30,0)</f>
        <v>#REF!</v>
      </c>
      <c r="AI30" s="144" t="e">
        <f ca="1">AI26+AF30</f>
        <v>#REF!</v>
      </c>
      <c r="AJ30" s="143" t="e">
        <f ca="1">AJ26+AG30</f>
        <v>#REF!</v>
      </c>
      <c r="AK30" s="728" t="e">
        <f ca="1">IF(AJ30&lt;&gt;0,AJ30/AI30,0)</f>
        <v>#REF!</v>
      </c>
      <c r="AL30" s="144" t="e">
        <f ca="1">AL26+AI30</f>
        <v>#REF!</v>
      </c>
      <c r="AM30" s="143" t="e">
        <f ca="1">AM26+AJ30</f>
        <v>#REF!</v>
      </c>
      <c r="AN30" s="728" t="e">
        <f ca="1">IF(AM30&lt;&gt;0,AM30/AL30,0)</f>
        <v>#REF!</v>
      </c>
      <c r="AO30" s="147" t="e">
        <f ca="1">AO26+AL30</f>
        <v>#REF!</v>
      </c>
      <c r="AP30" s="148" t="e">
        <f ca="1">AP26+AM30</f>
        <v>#REF!</v>
      </c>
      <c r="AQ30" s="149" t="e">
        <f ca="1">IF(AP30&lt;&gt;0,AP30/AO30,0)</f>
        <v>#REF!</v>
      </c>
      <c r="AR30" s="145"/>
      <c r="AS30" s="146"/>
      <c r="AT30" s="145"/>
      <c r="AU30" s="146"/>
      <c r="AV30" s="403"/>
    </row>
    <row r="31" spans="1:48" ht="30" x14ac:dyDescent="0.45">
      <c r="A31" s="437"/>
      <c r="B31" s="437"/>
      <c r="C31" s="2068"/>
      <c r="D31" s="2074" t="s">
        <v>91</v>
      </c>
      <c r="E31" s="2075"/>
      <c r="F31" s="150" t="e">
        <f ca="1">F23-F24</f>
        <v>#REF!</v>
      </c>
      <c r="G31" s="151" t="e">
        <f ca="1">G23-G24</f>
        <v>#REF!</v>
      </c>
      <c r="H31" s="729"/>
      <c r="I31" s="152" t="e">
        <f ca="1">I23-I24</f>
        <v>#REF!</v>
      </c>
      <c r="J31" s="151" t="e">
        <f ca="1">J23-J24</f>
        <v>#REF!</v>
      </c>
      <c r="K31" s="729"/>
      <c r="L31" s="152" t="e">
        <f ca="1">L23-L24</f>
        <v>#REF!</v>
      </c>
      <c r="M31" s="151" t="e">
        <f ca="1">M23-M24</f>
        <v>#REF!</v>
      </c>
      <c r="N31" s="729"/>
      <c r="O31" s="152" t="e">
        <f ca="1">O23-O24</f>
        <v>#REF!</v>
      </c>
      <c r="P31" s="151" t="e">
        <f ca="1">P23-P24</f>
        <v>#REF!</v>
      </c>
      <c r="Q31" s="729"/>
      <c r="R31" s="152" t="e">
        <f ca="1">R23-R24</f>
        <v>#REF!</v>
      </c>
      <c r="S31" s="151" t="e">
        <f ca="1">S23-S24</f>
        <v>#REF!</v>
      </c>
      <c r="T31" s="729"/>
      <c r="U31" s="152" t="e">
        <f ca="1">U23-U24</f>
        <v>#REF!</v>
      </c>
      <c r="V31" s="151" t="e">
        <f ca="1">V23-V24</f>
        <v>#REF!</v>
      </c>
      <c r="W31" s="157"/>
      <c r="X31" s="153" t="e">
        <f ca="1">SUMIF(F$6:W$6,X$6,F31:W31)</f>
        <v>#REF!</v>
      </c>
      <c r="Y31" s="154" t="e">
        <f ca="1">SUMIF(F$6:W$6,Y$6,F31:W31)</f>
        <v>#REF!</v>
      </c>
      <c r="Z31" s="150" t="e">
        <f ca="1">Z23-Z24</f>
        <v>#REF!</v>
      </c>
      <c r="AA31" s="151" t="e">
        <f ca="1">AA23-AA24</f>
        <v>#REF!</v>
      </c>
      <c r="AB31" s="729"/>
      <c r="AC31" s="152" t="e">
        <f ca="1">AC23-AC24</f>
        <v>#REF!</v>
      </c>
      <c r="AD31" s="151" t="e">
        <f ca="1">AD23-AD24</f>
        <v>#REF!</v>
      </c>
      <c r="AE31" s="729"/>
      <c r="AF31" s="152" t="e">
        <f ca="1">AF23-AF24</f>
        <v>#REF!</v>
      </c>
      <c r="AG31" s="151" t="e">
        <f ca="1">AG23-AG24</f>
        <v>#REF!</v>
      </c>
      <c r="AH31" s="729"/>
      <c r="AI31" s="152" t="e">
        <f ca="1">AI23-AI24</f>
        <v>#REF!</v>
      </c>
      <c r="AJ31" s="151" t="e">
        <f ca="1">AJ23-AJ24</f>
        <v>#REF!</v>
      </c>
      <c r="AK31" s="729"/>
      <c r="AL31" s="152" t="e">
        <f ca="1">AL23-AL24</f>
        <v>#REF!</v>
      </c>
      <c r="AM31" s="151" t="e">
        <f ca="1">AM23-AM24</f>
        <v>#REF!</v>
      </c>
      <c r="AN31" s="729"/>
      <c r="AO31" s="155" t="e">
        <f ca="1">AO23-AO24</f>
        <v>#REF!</v>
      </c>
      <c r="AP31" s="156" t="e">
        <f ca="1">AP23-AP24</f>
        <v>#REF!</v>
      </c>
      <c r="AQ31" s="157"/>
      <c r="AR31" s="153" t="e">
        <f ca="1">SUMIF(Z$6:AQ$6,AR$6,Z31:AQ31)</f>
        <v>#REF!</v>
      </c>
      <c r="AS31" s="154" t="e">
        <f ca="1">SUMIF(Z$6:AQ$6,AS$6,Z31:AQ31)</f>
        <v>#REF!</v>
      </c>
      <c r="AT31" s="153" t="e">
        <f t="shared" ref="AT31:AU31" ca="1" si="0">X31+AR31</f>
        <v>#REF!</v>
      </c>
      <c r="AU31" s="154" t="e">
        <f t="shared" ca="1" si="0"/>
        <v>#REF!</v>
      </c>
      <c r="AV31" s="403"/>
    </row>
    <row r="32" spans="1:48" ht="30.75" thickBot="1" x14ac:dyDescent="0.5">
      <c r="A32" s="437"/>
      <c r="B32" s="437"/>
      <c r="C32" s="2069"/>
      <c r="D32" s="2076" t="s">
        <v>92</v>
      </c>
      <c r="E32" s="2077"/>
      <c r="F32" s="158" t="e">
        <f ca="1">IF(F23&lt;&gt;0,F31/F23,0)</f>
        <v>#REF!</v>
      </c>
      <c r="G32" s="159" t="e">
        <f ca="1">IF(G23&lt;&gt;0,G31/G23,0)</f>
        <v>#REF!</v>
      </c>
      <c r="H32" s="730"/>
      <c r="I32" s="160" t="e">
        <f ca="1">IF(I23&lt;&gt;0,I31/I23,0)</f>
        <v>#REF!</v>
      </c>
      <c r="J32" s="159" t="e">
        <f ca="1">IF(J23&lt;&gt;0,J31/J23,0)</f>
        <v>#REF!</v>
      </c>
      <c r="K32" s="730"/>
      <c r="L32" s="160" t="e">
        <f ca="1">IF(L23&lt;&gt;0,L31/L23,0)</f>
        <v>#REF!</v>
      </c>
      <c r="M32" s="159" t="e">
        <f ca="1">IF(M23&lt;&gt;0,M31/M23,0)</f>
        <v>#REF!</v>
      </c>
      <c r="N32" s="730"/>
      <c r="O32" s="160" t="e">
        <f ca="1">IF(O23&lt;&gt;0,O31/O23,0)</f>
        <v>#REF!</v>
      </c>
      <c r="P32" s="159" t="e">
        <f ca="1">IF(P23&lt;&gt;0,P31/P23,0)</f>
        <v>#REF!</v>
      </c>
      <c r="Q32" s="730"/>
      <c r="R32" s="160" t="e">
        <f ca="1">IF(R23&lt;&gt;0,R31/R23,0)</f>
        <v>#REF!</v>
      </c>
      <c r="S32" s="159" t="e">
        <f ca="1">IF(S23&lt;&gt;0,S31/S23,0)</f>
        <v>#REF!</v>
      </c>
      <c r="T32" s="730"/>
      <c r="U32" s="160" t="e">
        <f ca="1">IF(U23&lt;&gt;0,U31/U23,0)</f>
        <v>#REF!</v>
      </c>
      <c r="V32" s="159" t="e">
        <f ca="1">IF(V23&lt;&gt;0,V31/V23,0)</f>
        <v>#REF!</v>
      </c>
      <c r="W32" s="165"/>
      <c r="X32" s="161" t="e">
        <f ca="1">IF(X23&lt;&gt;0,X31/X23,0)</f>
        <v>#REF!</v>
      </c>
      <c r="Y32" s="162" t="e">
        <f ca="1">IF(Y23&lt;&gt;0,Y31/Y23,0)</f>
        <v>#REF!</v>
      </c>
      <c r="Z32" s="158" t="e">
        <f ca="1">IF(Z23&lt;&gt;0,Z31/Z23,0)</f>
        <v>#REF!</v>
      </c>
      <c r="AA32" s="159" t="e">
        <f ca="1">IF(AA23&lt;&gt;0,AA31/AA23,0)</f>
        <v>#REF!</v>
      </c>
      <c r="AB32" s="730"/>
      <c r="AC32" s="160" t="e">
        <f ca="1">IF(AC23&lt;&gt;0,AC31/AC23,0)</f>
        <v>#REF!</v>
      </c>
      <c r="AD32" s="159" t="e">
        <f ca="1">IF(AD23&lt;&gt;0,AD31/AD23,0)</f>
        <v>#REF!</v>
      </c>
      <c r="AE32" s="730"/>
      <c r="AF32" s="160" t="e">
        <f ca="1">IF(AF23&lt;&gt;0,AF31/AF23,0)</f>
        <v>#REF!</v>
      </c>
      <c r="AG32" s="159" t="e">
        <f ca="1">IF(AG23&lt;&gt;0,AG31/AG23,0)</f>
        <v>#REF!</v>
      </c>
      <c r="AH32" s="730"/>
      <c r="AI32" s="160" t="e">
        <f ca="1">IF(AI23&lt;&gt;0,AI31/AI23,0)</f>
        <v>#REF!</v>
      </c>
      <c r="AJ32" s="159" t="e">
        <f ca="1">IF(AJ23&lt;&gt;0,AJ31/AJ23,0)</f>
        <v>#REF!</v>
      </c>
      <c r="AK32" s="730"/>
      <c r="AL32" s="160" t="e">
        <f ca="1">IF(AL23&lt;&gt;0,AL31/AL23,0)</f>
        <v>#REF!</v>
      </c>
      <c r="AM32" s="159" t="e">
        <f ca="1">IF(AM23&lt;&gt;0,AM31/AM23,0)</f>
        <v>#REF!</v>
      </c>
      <c r="AN32" s="730"/>
      <c r="AO32" s="163" t="e">
        <f ca="1">IF(AO23&lt;&gt;0,AO31/AO23,0)</f>
        <v>#REF!</v>
      </c>
      <c r="AP32" s="164" t="e">
        <f ca="1">IF(AP23&lt;&gt;0,AP31/AP23,0)</f>
        <v>#REF!</v>
      </c>
      <c r="AQ32" s="165"/>
      <c r="AR32" s="161" t="e">
        <f ca="1">IF(AR23&lt;&gt;0,AR31/AR23,0)</f>
        <v>#REF!</v>
      </c>
      <c r="AS32" s="162" t="e">
        <f ca="1">IF(AS23&lt;&gt;0,AS31/AS23,0)</f>
        <v>#REF!</v>
      </c>
      <c r="AT32" s="161" t="e">
        <f ca="1">IF(AT23&lt;&gt;0,AT31/AT23,0)</f>
        <v>#REF!</v>
      </c>
      <c r="AU32" s="162" t="e">
        <f ca="1">IF(AU23&lt;&gt;0,AU31/AU23,0)</f>
        <v>#REF!</v>
      </c>
      <c r="AV32" s="403"/>
    </row>
    <row r="33" spans="1:48" ht="30.75" thickTop="1" x14ac:dyDescent="0.45">
      <c r="A33" s="437">
        <f>_xlfn.XLOOKUP($A$1,'214737'!$H:$H,'214737'!$X:$X,0,0)</f>
        <v>0</v>
      </c>
      <c r="B33" s="437"/>
      <c r="C33" s="2045"/>
      <c r="D33" s="2048"/>
      <c r="E33" s="166" t="s">
        <v>93</v>
      </c>
      <c r="F33" s="167">
        <f>$A33</f>
        <v>0</v>
      </c>
      <c r="G33" s="168">
        <f t="shared" ref="G33:G38" si="1">$A33</f>
        <v>0</v>
      </c>
      <c r="H33" s="731"/>
      <c r="I33" s="167">
        <f>$A33</f>
        <v>0</v>
      </c>
      <c r="J33" s="168">
        <f t="shared" ref="J33:J38" si="2">$A33</f>
        <v>0</v>
      </c>
      <c r="K33" s="731"/>
      <c r="L33" s="167">
        <f>$A33</f>
        <v>0</v>
      </c>
      <c r="M33" s="168">
        <f t="shared" ref="M33:M38" si="3">$A33</f>
        <v>0</v>
      </c>
      <c r="N33" s="731"/>
      <c r="O33" s="167">
        <f>$A33</f>
        <v>0</v>
      </c>
      <c r="P33" s="168">
        <f t="shared" ref="P33:P38" si="4">$A33</f>
        <v>0</v>
      </c>
      <c r="Q33" s="731"/>
      <c r="R33" s="167">
        <f>$A33</f>
        <v>0</v>
      </c>
      <c r="S33" s="168">
        <f t="shared" ref="S33:S38" si="5">$A33</f>
        <v>0</v>
      </c>
      <c r="T33" s="731"/>
      <c r="U33" s="167">
        <f>$A33</f>
        <v>0</v>
      </c>
      <c r="V33" s="168">
        <f t="shared" ref="V33:V38" si="6">$A33</f>
        <v>0</v>
      </c>
      <c r="W33" s="750"/>
      <c r="X33" s="169">
        <f t="shared" ref="X33:X39" si="7">SUMIF(F$6:W$6,X$6,F33:W33)</f>
        <v>0</v>
      </c>
      <c r="Y33" s="170">
        <f t="shared" ref="Y33:Y39" si="8">SUMIF(F$6:W$6,Y$6,F33:W33)</f>
        <v>0</v>
      </c>
      <c r="Z33" s="167">
        <f>$A33</f>
        <v>0</v>
      </c>
      <c r="AA33" s="168">
        <f t="shared" ref="AA33:AA38" si="9">$A33</f>
        <v>0</v>
      </c>
      <c r="AB33" s="731"/>
      <c r="AC33" s="167">
        <f>$A33</f>
        <v>0</v>
      </c>
      <c r="AD33" s="168">
        <f t="shared" ref="AD33:AD38" si="10">$A33</f>
        <v>0</v>
      </c>
      <c r="AE33" s="731"/>
      <c r="AF33" s="167">
        <f>$A33</f>
        <v>0</v>
      </c>
      <c r="AG33" s="168">
        <f t="shared" ref="AG33:AG38" si="11">$A33</f>
        <v>0</v>
      </c>
      <c r="AH33" s="731"/>
      <c r="AI33" s="167">
        <f>$A33</f>
        <v>0</v>
      </c>
      <c r="AJ33" s="168">
        <f t="shared" ref="AJ33:AJ38" si="12">$A33</f>
        <v>0</v>
      </c>
      <c r="AK33" s="731"/>
      <c r="AL33" s="167">
        <f>$A33</f>
        <v>0</v>
      </c>
      <c r="AM33" s="168">
        <f t="shared" ref="AM33:AM38" si="13">$A33</f>
        <v>0</v>
      </c>
      <c r="AN33" s="731"/>
      <c r="AO33" s="167">
        <f>$A33</f>
        <v>0</v>
      </c>
      <c r="AP33" s="168">
        <f t="shared" ref="AP33:AP38" si="14">$A33</f>
        <v>0</v>
      </c>
      <c r="AQ33" s="750"/>
      <c r="AR33" s="169">
        <f t="shared" ref="AR33:AR39" si="15">SUMIF(Z$6:AQ$6,AR$6,Z33:AQ33)</f>
        <v>0</v>
      </c>
      <c r="AS33" s="170">
        <f t="shared" ref="AS33:AS39" si="16">SUMIF(Z$6:AQ$6,AS$6,Z33:AQ33)</f>
        <v>0</v>
      </c>
      <c r="AT33" s="169">
        <f t="shared" ref="AT33:AU43" si="17">X33+AR33</f>
        <v>0</v>
      </c>
      <c r="AU33" s="170">
        <f t="shared" si="17"/>
        <v>0</v>
      </c>
      <c r="AV33" s="403"/>
    </row>
    <row r="34" spans="1:48" ht="30" x14ac:dyDescent="0.45">
      <c r="A34" s="437">
        <f>_xlfn.XLOOKUP($A$1,'214737'!$H:$H,'214737'!$Y:$Y,0,0)</f>
        <v>0</v>
      </c>
      <c r="B34" s="437"/>
      <c r="C34" s="2046"/>
      <c r="D34" s="2049"/>
      <c r="E34" s="171" t="s">
        <v>94</v>
      </c>
      <c r="F34" s="20">
        <f t="shared" ref="F34:I38" si="18">$A34</f>
        <v>0</v>
      </c>
      <c r="G34" s="21">
        <f t="shared" si="1"/>
        <v>0</v>
      </c>
      <c r="H34" s="713"/>
      <c r="I34" s="20">
        <f t="shared" si="18"/>
        <v>0</v>
      </c>
      <c r="J34" s="21">
        <f t="shared" si="2"/>
        <v>0</v>
      </c>
      <c r="K34" s="713"/>
      <c r="L34" s="20">
        <f t="shared" ref="L34:L38" si="19">$A34</f>
        <v>0</v>
      </c>
      <c r="M34" s="21">
        <f t="shared" si="3"/>
        <v>0</v>
      </c>
      <c r="N34" s="713"/>
      <c r="O34" s="20">
        <f t="shared" ref="O34:O38" si="20">$A34</f>
        <v>0</v>
      </c>
      <c r="P34" s="21">
        <f t="shared" si="4"/>
        <v>0</v>
      </c>
      <c r="Q34" s="713"/>
      <c r="R34" s="20">
        <f t="shared" ref="R34:R38" si="21">$A34</f>
        <v>0</v>
      </c>
      <c r="S34" s="21">
        <f t="shared" si="5"/>
        <v>0</v>
      </c>
      <c r="T34" s="713"/>
      <c r="U34" s="20">
        <f t="shared" ref="U34:U38" si="22">$A34</f>
        <v>0</v>
      </c>
      <c r="V34" s="21">
        <f t="shared" si="6"/>
        <v>0</v>
      </c>
      <c r="W34" s="746"/>
      <c r="X34" s="172">
        <f t="shared" si="7"/>
        <v>0</v>
      </c>
      <c r="Y34" s="173">
        <f t="shared" si="8"/>
        <v>0</v>
      </c>
      <c r="Z34" s="20">
        <f t="shared" ref="Z34:AC38" si="23">$A34</f>
        <v>0</v>
      </c>
      <c r="AA34" s="21">
        <f t="shared" si="9"/>
        <v>0</v>
      </c>
      <c r="AB34" s="713"/>
      <c r="AC34" s="20">
        <f t="shared" si="23"/>
        <v>0</v>
      </c>
      <c r="AD34" s="21">
        <f t="shared" si="10"/>
        <v>0</v>
      </c>
      <c r="AE34" s="713"/>
      <c r="AF34" s="20">
        <f t="shared" ref="AF34:AF38" si="24">$A34</f>
        <v>0</v>
      </c>
      <c r="AG34" s="21">
        <f t="shared" si="11"/>
        <v>0</v>
      </c>
      <c r="AH34" s="713"/>
      <c r="AI34" s="20">
        <f t="shared" ref="AI34:AI38" si="25">$A34</f>
        <v>0</v>
      </c>
      <c r="AJ34" s="21">
        <f t="shared" si="12"/>
        <v>0</v>
      </c>
      <c r="AK34" s="713"/>
      <c r="AL34" s="20">
        <f t="shared" ref="AL34:AL38" si="26">$A34</f>
        <v>0</v>
      </c>
      <c r="AM34" s="21">
        <f t="shared" si="13"/>
        <v>0</v>
      </c>
      <c r="AN34" s="713"/>
      <c r="AO34" s="20">
        <f t="shared" ref="AO34:AO38" si="27">$A34</f>
        <v>0</v>
      </c>
      <c r="AP34" s="21">
        <f t="shared" si="14"/>
        <v>0</v>
      </c>
      <c r="AQ34" s="746"/>
      <c r="AR34" s="172">
        <f t="shared" si="15"/>
        <v>0</v>
      </c>
      <c r="AS34" s="173">
        <f t="shared" si="16"/>
        <v>0</v>
      </c>
      <c r="AT34" s="172">
        <f t="shared" si="17"/>
        <v>0</v>
      </c>
      <c r="AU34" s="173">
        <f t="shared" si="17"/>
        <v>0</v>
      </c>
      <c r="AV34" s="403"/>
    </row>
    <row r="35" spans="1:48" ht="30" x14ac:dyDescent="0.45">
      <c r="A35" s="437">
        <f>_xlfn.XLOOKUP($A$1,'214737'!$H:$H,'214737'!$S:$S,0,0)</f>
        <v>0</v>
      </c>
      <c r="B35" s="437"/>
      <c r="C35" s="2046"/>
      <c r="D35" s="2049"/>
      <c r="E35" s="171" t="s">
        <v>95</v>
      </c>
      <c r="F35" s="20">
        <f t="shared" si="18"/>
        <v>0</v>
      </c>
      <c r="G35" s="21">
        <f t="shared" si="1"/>
        <v>0</v>
      </c>
      <c r="H35" s="713"/>
      <c r="I35" s="20">
        <f t="shared" si="18"/>
        <v>0</v>
      </c>
      <c r="J35" s="21">
        <f t="shared" si="2"/>
        <v>0</v>
      </c>
      <c r="K35" s="713"/>
      <c r="L35" s="20">
        <f t="shared" si="19"/>
        <v>0</v>
      </c>
      <c r="M35" s="21">
        <f t="shared" si="3"/>
        <v>0</v>
      </c>
      <c r="N35" s="713"/>
      <c r="O35" s="20">
        <f t="shared" si="20"/>
        <v>0</v>
      </c>
      <c r="P35" s="21">
        <f t="shared" si="4"/>
        <v>0</v>
      </c>
      <c r="Q35" s="713"/>
      <c r="R35" s="20">
        <f t="shared" si="21"/>
        <v>0</v>
      </c>
      <c r="S35" s="21">
        <f t="shared" si="5"/>
        <v>0</v>
      </c>
      <c r="T35" s="713"/>
      <c r="U35" s="20">
        <f t="shared" si="22"/>
        <v>0</v>
      </c>
      <c r="V35" s="21">
        <f t="shared" si="6"/>
        <v>0</v>
      </c>
      <c r="W35" s="746"/>
      <c r="X35" s="172">
        <f t="shared" si="7"/>
        <v>0</v>
      </c>
      <c r="Y35" s="173">
        <f t="shared" si="8"/>
        <v>0</v>
      </c>
      <c r="Z35" s="20">
        <f t="shared" si="23"/>
        <v>0</v>
      </c>
      <c r="AA35" s="21">
        <f t="shared" si="9"/>
        <v>0</v>
      </c>
      <c r="AB35" s="713"/>
      <c r="AC35" s="20">
        <f t="shared" si="23"/>
        <v>0</v>
      </c>
      <c r="AD35" s="21">
        <f t="shared" si="10"/>
        <v>0</v>
      </c>
      <c r="AE35" s="713"/>
      <c r="AF35" s="20">
        <f t="shared" si="24"/>
        <v>0</v>
      </c>
      <c r="AG35" s="21">
        <f t="shared" si="11"/>
        <v>0</v>
      </c>
      <c r="AH35" s="713"/>
      <c r="AI35" s="20">
        <f t="shared" si="25"/>
        <v>0</v>
      </c>
      <c r="AJ35" s="21">
        <f t="shared" si="12"/>
        <v>0</v>
      </c>
      <c r="AK35" s="713"/>
      <c r="AL35" s="20">
        <f t="shared" si="26"/>
        <v>0</v>
      </c>
      <c r="AM35" s="21">
        <f t="shared" si="13"/>
        <v>0</v>
      </c>
      <c r="AN35" s="713"/>
      <c r="AO35" s="20">
        <f t="shared" si="27"/>
        <v>0</v>
      </c>
      <c r="AP35" s="21">
        <f t="shared" si="14"/>
        <v>0</v>
      </c>
      <c r="AQ35" s="746"/>
      <c r="AR35" s="172">
        <f t="shared" si="15"/>
        <v>0</v>
      </c>
      <c r="AS35" s="173">
        <f t="shared" si="16"/>
        <v>0</v>
      </c>
      <c r="AT35" s="172">
        <f t="shared" si="17"/>
        <v>0</v>
      </c>
      <c r="AU35" s="173">
        <f t="shared" si="17"/>
        <v>0</v>
      </c>
      <c r="AV35" s="403"/>
    </row>
    <row r="36" spans="1:48" ht="30" x14ac:dyDescent="0.45">
      <c r="A36" s="437">
        <f>_xlfn.XLOOKUP($A$1,'214737'!$H:$H,'214737'!$T:$T,0,0)</f>
        <v>0</v>
      </c>
      <c r="B36" s="437"/>
      <c r="C36" s="2046"/>
      <c r="D36" s="2049"/>
      <c r="E36" s="171" t="s">
        <v>96</v>
      </c>
      <c r="F36" s="20">
        <f t="shared" si="18"/>
        <v>0</v>
      </c>
      <c r="G36" s="21">
        <f t="shared" si="1"/>
        <v>0</v>
      </c>
      <c r="H36" s="713"/>
      <c r="I36" s="20">
        <f t="shared" si="18"/>
        <v>0</v>
      </c>
      <c r="J36" s="21">
        <f t="shared" si="2"/>
        <v>0</v>
      </c>
      <c r="K36" s="713"/>
      <c r="L36" s="20">
        <f t="shared" si="19"/>
        <v>0</v>
      </c>
      <c r="M36" s="21">
        <f t="shared" si="3"/>
        <v>0</v>
      </c>
      <c r="N36" s="713"/>
      <c r="O36" s="20">
        <f t="shared" si="20"/>
        <v>0</v>
      </c>
      <c r="P36" s="21">
        <f t="shared" si="4"/>
        <v>0</v>
      </c>
      <c r="Q36" s="713"/>
      <c r="R36" s="20">
        <f t="shared" si="21"/>
        <v>0</v>
      </c>
      <c r="S36" s="21">
        <f t="shared" si="5"/>
        <v>0</v>
      </c>
      <c r="T36" s="713"/>
      <c r="U36" s="20">
        <f t="shared" si="22"/>
        <v>0</v>
      </c>
      <c r="V36" s="21">
        <f t="shared" si="6"/>
        <v>0</v>
      </c>
      <c r="W36" s="746"/>
      <c r="X36" s="172">
        <f t="shared" si="7"/>
        <v>0</v>
      </c>
      <c r="Y36" s="173">
        <f t="shared" si="8"/>
        <v>0</v>
      </c>
      <c r="Z36" s="20">
        <f t="shared" si="23"/>
        <v>0</v>
      </c>
      <c r="AA36" s="21">
        <f t="shared" si="9"/>
        <v>0</v>
      </c>
      <c r="AB36" s="713"/>
      <c r="AC36" s="20">
        <f t="shared" si="23"/>
        <v>0</v>
      </c>
      <c r="AD36" s="21">
        <f t="shared" si="10"/>
        <v>0</v>
      </c>
      <c r="AE36" s="713"/>
      <c r="AF36" s="20">
        <f t="shared" si="24"/>
        <v>0</v>
      </c>
      <c r="AG36" s="21">
        <f t="shared" si="11"/>
        <v>0</v>
      </c>
      <c r="AH36" s="713"/>
      <c r="AI36" s="20">
        <f t="shared" si="25"/>
        <v>0</v>
      </c>
      <c r="AJ36" s="21">
        <f t="shared" si="12"/>
        <v>0</v>
      </c>
      <c r="AK36" s="713"/>
      <c r="AL36" s="20">
        <f t="shared" si="26"/>
        <v>0</v>
      </c>
      <c r="AM36" s="21">
        <f t="shared" si="13"/>
        <v>0</v>
      </c>
      <c r="AN36" s="713"/>
      <c r="AO36" s="20">
        <f t="shared" si="27"/>
        <v>0</v>
      </c>
      <c r="AP36" s="21">
        <f t="shared" si="14"/>
        <v>0</v>
      </c>
      <c r="AQ36" s="746"/>
      <c r="AR36" s="172">
        <f t="shared" si="15"/>
        <v>0</v>
      </c>
      <c r="AS36" s="173">
        <f t="shared" si="16"/>
        <v>0</v>
      </c>
      <c r="AT36" s="172">
        <f t="shared" si="17"/>
        <v>0</v>
      </c>
      <c r="AU36" s="173">
        <f t="shared" si="17"/>
        <v>0</v>
      </c>
      <c r="AV36" s="403"/>
    </row>
    <row r="37" spans="1:48" ht="30" x14ac:dyDescent="0.45">
      <c r="A37" s="437">
        <f>_xlfn.XLOOKUP($A$1,'214737'!$H:$H,'214737'!$U:$U,0,0)</f>
        <v>0</v>
      </c>
      <c r="B37" s="437"/>
      <c r="C37" s="2046"/>
      <c r="D37" s="2049"/>
      <c r="E37" s="171" t="s">
        <v>97</v>
      </c>
      <c r="F37" s="20">
        <f t="shared" si="18"/>
        <v>0</v>
      </c>
      <c r="G37" s="21">
        <f t="shared" si="1"/>
        <v>0</v>
      </c>
      <c r="H37" s="713"/>
      <c r="I37" s="20">
        <f t="shared" si="18"/>
        <v>0</v>
      </c>
      <c r="J37" s="21">
        <f t="shared" si="2"/>
        <v>0</v>
      </c>
      <c r="K37" s="713"/>
      <c r="L37" s="20">
        <f t="shared" si="19"/>
        <v>0</v>
      </c>
      <c r="M37" s="21">
        <f t="shared" si="3"/>
        <v>0</v>
      </c>
      <c r="N37" s="713"/>
      <c r="O37" s="20">
        <f t="shared" si="20"/>
        <v>0</v>
      </c>
      <c r="P37" s="21">
        <f t="shared" si="4"/>
        <v>0</v>
      </c>
      <c r="Q37" s="713"/>
      <c r="R37" s="20">
        <f t="shared" si="21"/>
        <v>0</v>
      </c>
      <c r="S37" s="21">
        <f t="shared" si="5"/>
        <v>0</v>
      </c>
      <c r="T37" s="713"/>
      <c r="U37" s="20">
        <f t="shared" si="22"/>
        <v>0</v>
      </c>
      <c r="V37" s="21">
        <f t="shared" si="6"/>
        <v>0</v>
      </c>
      <c r="W37" s="746"/>
      <c r="X37" s="172">
        <f t="shared" si="7"/>
        <v>0</v>
      </c>
      <c r="Y37" s="173">
        <f t="shared" si="8"/>
        <v>0</v>
      </c>
      <c r="Z37" s="20">
        <f t="shared" si="23"/>
        <v>0</v>
      </c>
      <c r="AA37" s="21">
        <f t="shared" si="9"/>
        <v>0</v>
      </c>
      <c r="AB37" s="713"/>
      <c r="AC37" s="20">
        <f t="shared" si="23"/>
        <v>0</v>
      </c>
      <c r="AD37" s="21">
        <f t="shared" si="10"/>
        <v>0</v>
      </c>
      <c r="AE37" s="713"/>
      <c r="AF37" s="20">
        <f t="shared" si="24"/>
        <v>0</v>
      </c>
      <c r="AG37" s="21">
        <f t="shared" si="11"/>
        <v>0</v>
      </c>
      <c r="AH37" s="713"/>
      <c r="AI37" s="20">
        <f t="shared" si="25"/>
        <v>0</v>
      </c>
      <c r="AJ37" s="21">
        <f t="shared" si="12"/>
        <v>0</v>
      </c>
      <c r="AK37" s="713"/>
      <c r="AL37" s="20">
        <f t="shared" si="26"/>
        <v>0</v>
      </c>
      <c r="AM37" s="21">
        <f t="shared" si="13"/>
        <v>0</v>
      </c>
      <c r="AN37" s="713"/>
      <c r="AO37" s="20">
        <f t="shared" si="27"/>
        <v>0</v>
      </c>
      <c r="AP37" s="21">
        <f t="shared" si="14"/>
        <v>0</v>
      </c>
      <c r="AQ37" s="746"/>
      <c r="AR37" s="172">
        <f t="shared" si="15"/>
        <v>0</v>
      </c>
      <c r="AS37" s="173">
        <f t="shared" si="16"/>
        <v>0</v>
      </c>
      <c r="AT37" s="172">
        <f t="shared" si="17"/>
        <v>0</v>
      </c>
      <c r="AU37" s="173">
        <f t="shared" si="17"/>
        <v>0</v>
      </c>
      <c r="AV37" s="403"/>
    </row>
    <row r="38" spans="1:48" ht="30" x14ac:dyDescent="0.45">
      <c r="A38" s="437">
        <f>_xlfn.XLOOKUP($A$1,'214737'!$H:$H,'214737'!$V:$V,0,0)</f>
        <v>0</v>
      </c>
      <c r="B38" s="437"/>
      <c r="C38" s="2046"/>
      <c r="D38" s="2050"/>
      <c r="E38" s="174" t="s">
        <v>98</v>
      </c>
      <c r="F38" s="175">
        <f t="shared" si="18"/>
        <v>0</v>
      </c>
      <c r="G38" s="176">
        <f t="shared" si="1"/>
        <v>0</v>
      </c>
      <c r="H38" s="732"/>
      <c r="I38" s="175">
        <f t="shared" si="18"/>
        <v>0</v>
      </c>
      <c r="J38" s="176">
        <f t="shared" si="2"/>
        <v>0</v>
      </c>
      <c r="K38" s="732"/>
      <c r="L38" s="175">
        <f t="shared" si="19"/>
        <v>0</v>
      </c>
      <c r="M38" s="176">
        <f t="shared" si="3"/>
        <v>0</v>
      </c>
      <c r="N38" s="732"/>
      <c r="O38" s="175">
        <f t="shared" si="20"/>
        <v>0</v>
      </c>
      <c r="P38" s="176">
        <f t="shared" si="4"/>
        <v>0</v>
      </c>
      <c r="Q38" s="732"/>
      <c r="R38" s="175">
        <f t="shared" si="21"/>
        <v>0</v>
      </c>
      <c r="S38" s="176">
        <f t="shared" si="5"/>
        <v>0</v>
      </c>
      <c r="T38" s="732"/>
      <c r="U38" s="175">
        <f t="shared" si="22"/>
        <v>0</v>
      </c>
      <c r="V38" s="176">
        <f t="shared" si="6"/>
        <v>0</v>
      </c>
      <c r="W38" s="751"/>
      <c r="X38" s="177">
        <f t="shared" si="7"/>
        <v>0</v>
      </c>
      <c r="Y38" s="178">
        <f t="shared" si="8"/>
        <v>0</v>
      </c>
      <c r="Z38" s="175">
        <f t="shared" si="23"/>
        <v>0</v>
      </c>
      <c r="AA38" s="176">
        <f t="shared" si="9"/>
        <v>0</v>
      </c>
      <c r="AB38" s="732"/>
      <c r="AC38" s="175">
        <f t="shared" si="23"/>
        <v>0</v>
      </c>
      <c r="AD38" s="176">
        <f t="shared" si="10"/>
        <v>0</v>
      </c>
      <c r="AE38" s="732"/>
      <c r="AF38" s="175">
        <f t="shared" si="24"/>
        <v>0</v>
      </c>
      <c r="AG38" s="176">
        <f t="shared" si="11"/>
        <v>0</v>
      </c>
      <c r="AH38" s="732"/>
      <c r="AI38" s="175">
        <f t="shared" si="25"/>
        <v>0</v>
      </c>
      <c r="AJ38" s="176">
        <f t="shared" si="12"/>
        <v>0</v>
      </c>
      <c r="AK38" s="732"/>
      <c r="AL38" s="175">
        <f t="shared" si="26"/>
        <v>0</v>
      </c>
      <c r="AM38" s="176">
        <f t="shared" si="13"/>
        <v>0</v>
      </c>
      <c r="AN38" s="732"/>
      <c r="AO38" s="175">
        <f t="shared" si="27"/>
        <v>0</v>
      </c>
      <c r="AP38" s="176">
        <f t="shared" si="14"/>
        <v>0</v>
      </c>
      <c r="AQ38" s="751"/>
      <c r="AR38" s="177">
        <f t="shared" si="15"/>
        <v>0</v>
      </c>
      <c r="AS38" s="178">
        <f t="shared" si="16"/>
        <v>0</v>
      </c>
      <c r="AT38" s="177">
        <f t="shared" si="17"/>
        <v>0</v>
      </c>
      <c r="AU38" s="178">
        <f t="shared" si="17"/>
        <v>0</v>
      </c>
      <c r="AV38" s="403"/>
    </row>
    <row r="39" spans="1:48" ht="30" x14ac:dyDescent="0.45">
      <c r="A39" s="437"/>
      <c r="B39" s="437"/>
      <c r="C39" s="2047"/>
      <c r="D39" s="2051" t="s">
        <v>99</v>
      </c>
      <c r="E39" s="2052"/>
      <c r="F39" s="179">
        <f>SUM(F33:F38)</f>
        <v>0</v>
      </c>
      <c r="G39" s="180">
        <f>SUM(G33:G38)</f>
        <v>0</v>
      </c>
      <c r="H39" s="733"/>
      <c r="I39" s="181">
        <f>SUM(I33:I38)</f>
        <v>0</v>
      </c>
      <c r="J39" s="180">
        <f>SUM(J33:J38)</f>
        <v>0</v>
      </c>
      <c r="K39" s="733"/>
      <c r="L39" s="181">
        <f>SUM(L33:L38)</f>
        <v>0</v>
      </c>
      <c r="M39" s="180">
        <f>SUM(M33:M38)</f>
        <v>0</v>
      </c>
      <c r="N39" s="733"/>
      <c r="O39" s="181">
        <f>SUM(O33:O38)</f>
        <v>0</v>
      </c>
      <c r="P39" s="180">
        <f>SUM(P33:P38)</f>
        <v>0</v>
      </c>
      <c r="Q39" s="733"/>
      <c r="R39" s="181">
        <f>SUM(R33:R38)</f>
        <v>0</v>
      </c>
      <c r="S39" s="180">
        <f>SUM(S33:S38)</f>
        <v>0</v>
      </c>
      <c r="T39" s="733"/>
      <c r="U39" s="181">
        <f>SUM(U33:U38)</f>
        <v>0</v>
      </c>
      <c r="V39" s="180">
        <f>SUM(V33:V38)</f>
        <v>0</v>
      </c>
      <c r="W39" s="752"/>
      <c r="X39" s="182">
        <f t="shared" si="7"/>
        <v>0</v>
      </c>
      <c r="Y39" s="183">
        <f t="shared" si="8"/>
        <v>0</v>
      </c>
      <c r="Z39" s="179">
        <f>SUM(Z33:Z38)</f>
        <v>0</v>
      </c>
      <c r="AA39" s="180">
        <f>SUM(AA33:AA38)</f>
        <v>0</v>
      </c>
      <c r="AB39" s="733"/>
      <c r="AC39" s="181">
        <f>SUM(AC33:AC38)</f>
        <v>0</v>
      </c>
      <c r="AD39" s="180">
        <f>SUM(AD33:AD38)</f>
        <v>0</v>
      </c>
      <c r="AE39" s="733"/>
      <c r="AF39" s="181">
        <f>SUM(AF33:AF38)</f>
        <v>0</v>
      </c>
      <c r="AG39" s="180">
        <f>SUM(AG33:AG38)</f>
        <v>0</v>
      </c>
      <c r="AH39" s="733"/>
      <c r="AI39" s="181">
        <f>SUM(AI33:AI38)</f>
        <v>0</v>
      </c>
      <c r="AJ39" s="180">
        <f>SUM(AJ33:AJ38)</f>
        <v>0</v>
      </c>
      <c r="AK39" s="733"/>
      <c r="AL39" s="181">
        <f>SUM(AL33:AL38)</f>
        <v>0</v>
      </c>
      <c r="AM39" s="180">
        <f>SUM(AM33:AM38)</f>
        <v>0</v>
      </c>
      <c r="AN39" s="733"/>
      <c r="AO39" s="181">
        <f>SUM(AO33:AO38)</f>
        <v>0</v>
      </c>
      <c r="AP39" s="180">
        <f>SUM(AP33:AP38)</f>
        <v>0</v>
      </c>
      <c r="AQ39" s="752"/>
      <c r="AR39" s="182">
        <f t="shared" si="15"/>
        <v>0</v>
      </c>
      <c r="AS39" s="183">
        <f t="shared" si="16"/>
        <v>0</v>
      </c>
      <c r="AT39" s="182">
        <f>X39+AR39</f>
        <v>0</v>
      </c>
      <c r="AU39" s="183">
        <f t="shared" si="17"/>
        <v>0</v>
      </c>
      <c r="AV39" s="403"/>
    </row>
    <row r="40" spans="1:48" ht="33.75" customHeight="1" x14ac:dyDescent="0.45">
      <c r="A40" s="437"/>
      <c r="B40" s="437"/>
      <c r="C40" s="2078" t="s">
        <v>100</v>
      </c>
      <c r="D40" s="2079"/>
      <c r="E40" s="2080"/>
      <c r="F40" s="179" t="e">
        <f ca="1">F24-F39</f>
        <v>#REF!</v>
      </c>
      <c r="G40" s="180" t="e">
        <f ca="1">G24-G39</f>
        <v>#REF!</v>
      </c>
      <c r="H40" s="734" t="e">
        <f ca="1">IF(G40&lt;&gt;0,G40/F40,0)</f>
        <v>#REF!</v>
      </c>
      <c r="I40" s="181" t="e">
        <f ca="1">I24-I39</f>
        <v>#REF!</v>
      </c>
      <c r="J40" s="180" t="e">
        <f ca="1">J24-J39</f>
        <v>#REF!</v>
      </c>
      <c r="K40" s="734" t="e">
        <f ca="1">IF(J40&lt;&gt;0,J40/I40,0)</f>
        <v>#REF!</v>
      </c>
      <c r="L40" s="181" t="e">
        <f ca="1">L24-L39</f>
        <v>#REF!</v>
      </c>
      <c r="M40" s="180" t="e">
        <f ca="1">M24-M39</f>
        <v>#REF!</v>
      </c>
      <c r="N40" s="734" t="e">
        <f ca="1">IF(M40&lt;&gt;0,M40/L40,0)</f>
        <v>#REF!</v>
      </c>
      <c r="O40" s="181" t="e">
        <f ca="1">O24-O39</f>
        <v>#REF!</v>
      </c>
      <c r="P40" s="180" t="e">
        <f ca="1">P24-P39</f>
        <v>#REF!</v>
      </c>
      <c r="Q40" s="734" t="e">
        <f ca="1">IF(P40&lt;&gt;0,P40/O40,0)</f>
        <v>#REF!</v>
      </c>
      <c r="R40" s="181" t="e">
        <f ca="1">R24-R39</f>
        <v>#REF!</v>
      </c>
      <c r="S40" s="180" t="e">
        <f ca="1">S24-S39</f>
        <v>#REF!</v>
      </c>
      <c r="T40" s="734" t="e">
        <f ca="1">IF(S40&lt;&gt;0,S40/R40,0)</f>
        <v>#REF!</v>
      </c>
      <c r="U40" s="181" t="e">
        <f ca="1">U24-U39</f>
        <v>#REF!</v>
      </c>
      <c r="V40" s="180" t="e">
        <f ca="1">V24-V39</f>
        <v>#REF!</v>
      </c>
      <c r="W40" s="753" t="e">
        <f ca="1">IF(V40&lt;&gt;0,V40/U40,0)</f>
        <v>#REF!</v>
      </c>
      <c r="X40" s="184"/>
      <c r="Y40" s="185"/>
      <c r="Z40" s="179" t="e">
        <f ca="1">Z24-Z39</f>
        <v>#REF!</v>
      </c>
      <c r="AA40" s="180" t="e">
        <f ca="1">AA24-AA39</f>
        <v>#REF!</v>
      </c>
      <c r="AB40" s="734" t="e">
        <f ca="1">IF(AA40&lt;&gt;0,AA40/Z40,0)</f>
        <v>#REF!</v>
      </c>
      <c r="AC40" s="181" t="e">
        <f ca="1">AC24-AC39</f>
        <v>#REF!</v>
      </c>
      <c r="AD40" s="180" t="e">
        <f ca="1">AD24-AD39</f>
        <v>#REF!</v>
      </c>
      <c r="AE40" s="734" t="e">
        <f ca="1">IF(AD40&lt;&gt;0,AD40/AC40,0)</f>
        <v>#REF!</v>
      </c>
      <c r="AF40" s="181" t="e">
        <f ca="1">AF24-AF39</f>
        <v>#REF!</v>
      </c>
      <c r="AG40" s="180" t="e">
        <f ca="1">AG24-AG39</f>
        <v>#REF!</v>
      </c>
      <c r="AH40" s="734" t="e">
        <f ca="1">IF(AG40&lt;&gt;0,AG40/AF40,0)</f>
        <v>#REF!</v>
      </c>
      <c r="AI40" s="181" t="e">
        <f ca="1">AI24-AI39</f>
        <v>#REF!</v>
      </c>
      <c r="AJ40" s="180" t="e">
        <f ca="1">AJ24-AJ39</f>
        <v>#REF!</v>
      </c>
      <c r="AK40" s="734" t="e">
        <f ca="1">IF(AJ40&lt;&gt;0,AJ40/AI40,0)</f>
        <v>#REF!</v>
      </c>
      <c r="AL40" s="181" t="e">
        <f ca="1">AL24-AL39</f>
        <v>#REF!</v>
      </c>
      <c r="AM40" s="180" t="e">
        <f ca="1">AM24-AM39</f>
        <v>#REF!</v>
      </c>
      <c r="AN40" s="734" t="e">
        <f ca="1">IF(AM40&lt;&gt;0,AM40/AL40,0)</f>
        <v>#REF!</v>
      </c>
      <c r="AO40" s="181" t="e">
        <f ca="1">AO24-AO39</f>
        <v>#REF!</v>
      </c>
      <c r="AP40" s="180" t="e">
        <f ca="1">AP24-AP39</f>
        <v>#REF!</v>
      </c>
      <c r="AQ40" s="753" t="e">
        <f ca="1">IF(AP40&lt;&gt;0,AP40/AO40,0)</f>
        <v>#REF!</v>
      </c>
      <c r="AR40" s="184"/>
      <c r="AS40" s="185"/>
      <c r="AT40" s="184">
        <f t="shared" si="17"/>
        <v>0</v>
      </c>
      <c r="AU40" s="185">
        <f t="shared" si="17"/>
        <v>0</v>
      </c>
      <c r="AV40" s="403"/>
    </row>
    <row r="41" spans="1:48" ht="33" customHeight="1" x14ac:dyDescent="0.45">
      <c r="A41" s="437"/>
      <c r="B41" s="437"/>
      <c r="C41" s="2046"/>
      <c r="D41" s="2081" t="s">
        <v>101</v>
      </c>
      <c r="E41" s="2082"/>
      <c r="F41" s="188"/>
      <c r="G41" s="189"/>
      <c r="H41" s="735">
        <f>IF(G41&lt;&gt;0,G41/F41,0)</f>
        <v>0</v>
      </c>
      <c r="I41" s="190"/>
      <c r="J41" s="189"/>
      <c r="K41" s="735">
        <f>IF(J41&lt;&gt;0,J41/I41,0)</f>
        <v>0</v>
      </c>
      <c r="L41" s="190"/>
      <c r="M41" s="189"/>
      <c r="N41" s="735">
        <f>IF(M41&lt;&gt;0,M41/L41,0)</f>
        <v>0</v>
      </c>
      <c r="O41" s="190"/>
      <c r="P41" s="189"/>
      <c r="Q41" s="735">
        <f>IF(P41&lt;&gt;0,P41/O41,0)</f>
        <v>0</v>
      </c>
      <c r="R41" s="190"/>
      <c r="S41" s="189"/>
      <c r="T41" s="735">
        <f>IF(S41&lt;&gt;0,S41/R41,0)</f>
        <v>0</v>
      </c>
      <c r="U41" s="190"/>
      <c r="V41" s="189"/>
      <c r="W41" s="754">
        <f>IF(V41&lt;&gt;0,V41/U41,0)</f>
        <v>0</v>
      </c>
      <c r="X41" s="191"/>
      <c r="Y41" s="192"/>
      <c r="Z41" s="188"/>
      <c r="AA41" s="189"/>
      <c r="AB41" s="735">
        <f>IF(AA41&lt;&gt;0,AA41/Z41,0)</f>
        <v>0</v>
      </c>
      <c r="AC41" s="190"/>
      <c r="AD41" s="189"/>
      <c r="AE41" s="735">
        <f>IF(AD41&lt;&gt;0,AD41/AC41,0)</f>
        <v>0</v>
      </c>
      <c r="AF41" s="190"/>
      <c r="AG41" s="189"/>
      <c r="AH41" s="735">
        <f>IF(AG41&lt;&gt;0,AG41/AF41,0)</f>
        <v>0</v>
      </c>
      <c r="AI41" s="190"/>
      <c r="AJ41" s="189"/>
      <c r="AK41" s="735">
        <f>IF(AJ41&lt;&gt;0,AJ41/AI41,0)</f>
        <v>0</v>
      </c>
      <c r="AL41" s="190"/>
      <c r="AM41" s="189"/>
      <c r="AN41" s="735">
        <f>IF(AM41&lt;&gt;0,AM41/AL41,0)</f>
        <v>0</v>
      </c>
      <c r="AO41" s="190"/>
      <c r="AP41" s="189"/>
      <c r="AQ41" s="754">
        <f>IF(AP41&lt;&gt;0,AP41/AO41,0)</f>
        <v>0</v>
      </c>
      <c r="AR41" s="191"/>
      <c r="AS41" s="192"/>
      <c r="AT41" s="191">
        <f t="shared" si="17"/>
        <v>0</v>
      </c>
      <c r="AU41" s="192">
        <f t="shared" si="17"/>
        <v>0</v>
      </c>
      <c r="AV41" s="403"/>
    </row>
    <row r="42" spans="1:48" ht="33" customHeight="1" x14ac:dyDescent="0.45">
      <c r="A42" s="437"/>
      <c r="B42" s="437"/>
      <c r="C42" s="2047"/>
      <c r="D42" s="2083" t="s">
        <v>102</v>
      </c>
      <c r="E42" s="2084"/>
      <c r="F42" s="188"/>
      <c r="G42" s="189"/>
      <c r="H42" s="735">
        <f>IF(G42&lt;&gt;0,G42/F42,0)</f>
        <v>0</v>
      </c>
      <c r="I42" s="190"/>
      <c r="J42" s="189"/>
      <c r="K42" s="735">
        <f>IF(J42&lt;&gt;0,J42/I42,0)</f>
        <v>0</v>
      </c>
      <c r="L42" s="190"/>
      <c r="M42" s="189"/>
      <c r="N42" s="735">
        <f>IF(M42&lt;&gt;0,M42/L42,0)</f>
        <v>0</v>
      </c>
      <c r="O42" s="190"/>
      <c r="P42" s="189"/>
      <c r="Q42" s="735">
        <f>IF(P42&lt;&gt;0,P42/O42,0)</f>
        <v>0</v>
      </c>
      <c r="R42" s="190"/>
      <c r="S42" s="189"/>
      <c r="T42" s="735">
        <f>IF(S42&lt;&gt;0,S42/R42,0)</f>
        <v>0</v>
      </c>
      <c r="U42" s="190"/>
      <c r="V42" s="189"/>
      <c r="W42" s="754">
        <f>IF(V42&lt;&gt;0,V42/U42,0)</f>
        <v>0</v>
      </c>
      <c r="X42" s="191"/>
      <c r="Y42" s="192"/>
      <c r="Z42" s="188"/>
      <c r="AA42" s="189"/>
      <c r="AB42" s="735">
        <f>IF(AA42&lt;&gt;0,AA42/Z42,0)</f>
        <v>0</v>
      </c>
      <c r="AC42" s="190"/>
      <c r="AD42" s="189"/>
      <c r="AE42" s="735">
        <f>IF(AD42&lt;&gt;0,AD42/AC42,0)</f>
        <v>0</v>
      </c>
      <c r="AF42" s="190"/>
      <c r="AG42" s="189"/>
      <c r="AH42" s="735">
        <f>IF(AG42&lt;&gt;0,AG42/AF42,0)</f>
        <v>0</v>
      </c>
      <c r="AI42" s="190"/>
      <c r="AJ42" s="189"/>
      <c r="AK42" s="735">
        <f>IF(AJ42&lt;&gt;0,AJ42/AI42,0)</f>
        <v>0</v>
      </c>
      <c r="AL42" s="190"/>
      <c r="AM42" s="189"/>
      <c r="AN42" s="735">
        <f>IF(AM42&lt;&gt;0,AM42/AL42,0)</f>
        <v>0</v>
      </c>
      <c r="AO42" s="190"/>
      <c r="AP42" s="189"/>
      <c r="AQ42" s="754">
        <f>IF(AP42&lt;&gt;0,AP42/AO42,0)</f>
        <v>0</v>
      </c>
      <c r="AR42" s="191"/>
      <c r="AS42" s="192"/>
      <c r="AT42" s="191">
        <f t="shared" si="17"/>
        <v>0</v>
      </c>
      <c r="AU42" s="192">
        <f t="shared" si="17"/>
        <v>0</v>
      </c>
      <c r="AV42" s="403"/>
    </row>
    <row r="43" spans="1:48" ht="30.75" thickBot="1" x14ac:dyDescent="0.5">
      <c r="A43" s="437"/>
      <c r="B43" s="437"/>
      <c r="C43" s="2085" t="s">
        <v>103</v>
      </c>
      <c r="D43" s="2086"/>
      <c r="E43" s="2087"/>
      <c r="F43" s="193" t="e">
        <f ca="1">F40+F41-F42</f>
        <v>#REF!</v>
      </c>
      <c r="G43" s="194" t="e">
        <f ca="1">G40+G41-G42</f>
        <v>#REF!</v>
      </c>
      <c r="H43" s="736" t="e">
        <f ca="1">IF(G43&lt;&gt;0,G43/F43,0)</f>
        <v>#REF!</v>
      </c>
      <c r="I43" s="195" t="e">
        <f ca="1">I40+I41-I42</f>
        <v>#REF!</v>
      </c>
      <c r="J43" s="194" t="e">
        <f ca="1">J40+J41-J42</f>
        <v>#REF!</v>
      </c>
      <c r="K43" s="736" t="e">
        <f ca="1">IF(J43&lt;&gt;0,J43/I43,0)</f>
        <v>#REF!</v>
      </c>
      <c r="L43" s="195" t="e">
        <f ca="1">L40+L41-L42</f>
        <v>#REF!</v>
      </c>
      <c r="M43" s="194" t="e">
        <f ca="1">M40+M41-M42</f>
        <v>#REF!</v>
      </c>
      <c r="N43" s="736" t="e">
        <f ca="1">IF(M43&lt;&gt;0,M43/L43,0)</f>
        <v>#REF!</v>
      </c>
      <c r="O43" s="195" t="e">
        <f ca="1">O40+O41-O42</f>
        <v>#REF!</v>
      </c>
      <c r="P43" s="194" t="e">
        <f ca="1">P40+P41-P42</f>
        <v>#REF!</v>
      </c>
      <c r="Q43" s="736" t="e">
        <f ca="1">IF(P43&lt;&gt;0,P43/O43,0)</f>
        <v>#REF!</v>
      </c>
      <c r="R43" s="195" t="e">
        <f ca="1">R40+R41-R42</f>
        <v>#REF!</v>
      </c>
      <c r="S43" s="194" t="e">
        <f ca="1">S40+S41-S42</f>
        <v>#REF!</v>
      </c>
      <c r="T43" s="736" t="e">
        <f ca="1">IF(S43&lt;&gt;0,S43/R43,0)</f>
        <v>#REF!</v>
      </c>
      <c r="U43" s="195" t="e">
        <f ca="1">U40+U41-U42</f>
        <v>#REF!</v>
      </c>
      <c r="V43" s="194" t="e">
        <f ca="1">V40+V41-V42</f>
        <v>#REF!</v>
      </c>
      <c r="W43" s="755" t="e">
        <f ca="1">IF(V43&lt;&gt;0,V43/U43,0)</f>
        <v>#REF!</v>
      </c>
      <c r="X43" s="196" t="e">
        <f ca="1">SUMIF(F$6:W$6,X$6,F43:W43)</f>
        <v>#REF!</v>
      </c>
      <c r="Y43" s="197" t="e">
        <f ca="1">SUMIF(F$6:W$6,Y$6,F43:W43)</f>
        <v>#REF!</v>
      </c>
      <c r="Z43" s="193" t="e">
        <f ca="1">Z40+Z41-Z42</f>
        <v>#REF!</v>
      </c>
      <c r="AA43" s="194" t="e">
        <f ca="1">AA40+AA41-AA42</f>
        <v>#REF!</v>
      </c>
      <c r="AB43" s="736" t="e">
        <f ca="1">IF(AA43&lt;&gt;0,AA43/Z43,0)</f>
        <v>#REF!</v>
      </c>
      <c r="AC43" s="195" t="e">
        <f ca="1">AC40+AC41-AC42</f>
        <v>#REF!</v>
      </c>
      <c r="AD43" s="194" t="e">
        <f ca="1">AD40+AD41-AD42</f>
        <v>#REF!</v>
      </c>
      <c r="AE43" s="736" t="e">
        <f ca="1">IF(AD43&lt;&gt;0,AD43/AC43,0)</f>
        <v>#REF!</v>
      </c>
      <c r="AF43" s="195" t="e">
        <f ca="1">AF40+AF41-AF42</f>
        <v>#REF!</v>
      </c>
      <c r="AG43" s="194" t="e">
        <f ca="1">AG40+AG41-AG42</f>
        <v>#REF!</v>
      </c>
      <c r="AH43" s="736" t="e">
        <f ca="1">IF(AG43&lt;&gt;0,AG43/AF43,0)</f>
        <v>#REF!</v>
      </c>
      <c r="AI43" s="195" t="e">
        <f ca="1">AI40+AI41-AI42</f>
        <v>#REF!</v>
      </c>
      <c r="AJ43" s="194" t="e">
        <f ca="1">AJ40+AJ41-AJ42</f>
        <v>#REF!</v>
      </c>
      <c r="AK43" s="736" t="e">
        <f ca="1">IF(AJ43&lt;&gt;0,AJ43/AI43,0)</f>
        <v>#REF!</v>
      </c>
      <c r="AL43" s="195" t="e">
        <f ca="1">AL40+AL41-AL42</f>
        <v>#REF!</v>
      </c>
      <c r="AM43" s="194" t="e">
        <f ca="1">AM40+AM41-AM42</f>
        <v>#REF!</v>
      </c>
      <c r="AN43" s="736" t="e">
        <f ca="1">IF(AM43&lt;&gt;0,AM43/AL43,0)</f>
        <v>#REF!</v>
      </c>
      <c r="AO43" s="195" t="e">
        <f ca="1">AO40+AO41-AO42</f>
        <v>#REF!</v>
      </c>
      <c r="AP43" s="194" t="e">
        <f ca="1">AP40+AP41-AP42</f>
        <v>#REF!</v>
      </c>
      <c r="AQ43" s="755" t="e">
        <f ca="1">IF(AP43&lt;&gt;0,AP43/AO43,0)</f>
        <v>#REF!</v>
      </c>
      <c r="AR43" s="196" t="e">
        <f ca="1">SUMIF(Z$6:AQ$6,AR$6,Z43:AQ43)</f>
        <v>#REF!</v>
      </c>
      <c r="AS43" s="197" t="e">
        <f ca="1">SUMIF(Z$6:AQ$6,AS$6,Z43:AQ43)</f>
        <v>#REF!</v>
      </c>
      <c r="AT43" s="196" t="e">
        <f ca="1">X43+AR43</f>
        <v>#REF!</v>
      </c>
      <c r="AU43" s="197" t="e">
        <f t="shared" ca="1" si="17"/>
        <v>#REF!</v>
      </c>
      <c r="AV43" s="403"/>
    </row>
    <row r="44" spans="1:48" ht="33.75" hidden="1" customHeight="1" x14ac:dyDescent="0.45">
      <c r="A44" s="437"/>
      <c r="B44" s="437"/>
      <c r="C44" s="2095" t="s">
        <v>104</v>
      </c>
      <c r="D44" s="2098" t="s">
        <v>105</v>
      </c>
      <c r="E44" s="198" t="s">
        <v>106</v>
      </c>
      <c r="F44" s="199">
        <v>1</v>
      </c>
      <c r="G44" s="200">
        <v>1</v>
      </c>
      <c r="H44" s="737"/>
      <c r="I44" s="201">
        <v>1</v>
      </c>
      <c r="J44" s="200">
        <v>1</v>
      </c>
      <c r="K44" s="737"/>
      <c r="L44" s="201">
        <v>1</v>
      </c>
      <c r="M44" s="200">
        <v>1</v>
      </c>
      <c r="N44" s="737"/>
      <c r="O44" s="201">
        <v>1</v>
      </c>
      <c r="P44" s="200">
        <v>1</v>
      </c>
      <c r="Q44" s="737"/>
      <c r="R44" s="201">
        <v>1</v>
      </c>
      <c r="S44" s="200">
        <v>1</v>
      </c>
      <c r="T44" s="737"/>
      <c r="U44" s="201">
        <v>1</v>
      </c>
      <c r="V44" s="200">
        <v>1</v>
      </c>
      <c r="W44" s="756"/>
      <c r="X44" s="202"/>
      <c r="Y44" s="203"/>
      <c r="Z44" s="199">
        <v>1</v>
      </c>
      <c r="AA44" s="200">
        <v>1</v>
      </c>
      <c r="AB44" s="737"/>
      <c r="AC44" s="201">
        <v>1</v>
      </c>
      <c r="AD44" s="200">
        <v>1</v>
      </c>
      <c r="AE44" s="737"/>
      <c r="AF44" s="201">
        <v>1</v>
      </c>
      <c r="AG44" s="200">
        <v>1</v>
      </c>
      <c r="AH44" s="737"/>
      <c r="AI44" s="201">
        <v>1</v>
      </c>
      <c r="AJ44" s="200">
        <v>1</v>
      </c>
      <c r="AK44" s="737"/>
      <c r="AL44" s="201">
        <v>1</v>
      </c>
      <c r="AM44" s="200">
        <v>1</v>
      </c>
      <c r="AN44" s="737"/>
      <c r="AO44" s="201">
        <v>1</v>
      </c>
      <c r="AP44" s="200">
        <v>1</v>
      </c>
      <c r="AQ44" s="756"/>
      <c r="AR44" s="202"/>
      <c r="AS44" s="203"/>
      <c r="AT44" s="202"/>
      <c r="AU44" s="203"/>
      <c r="AV44" s="403"/>
    </row>
    <row r="45" spans="1:48" ht="33.75" hidden="1" customHeight="1" x14ac:dyDescent="0.45">
      <c r="A45" s="437"/>
      <c r="B45" s="437"/>
      <c r="C45" s="2096"/>
      <c r="D45" s="2099"/>
      <c r="E45" s="187" t="s">
        <v>107</v>
      </c>
      <c r="F45" s="204">
        <v>3</v>
      </c>
      <c r="G45" s="205">
        <f t="shared" ref="G45:G52" si="28">F45+G63</f>
        <v>3</v>
      </c>
      <c r="H45" s="738"/>
      <c r="I45" s="206">
        <v>3</v>
      </c>
      <c r="J45" s="205">
        <f t="shared" ref="J45:J52" si="29">G45+J63</f>
        <v>3</v>
      </c>
      <c r="K45" s="738"/>
      <c r="L45" s="206">
        <v>3</v>
      </c>
      <c r="M45" s="205">
        <f t="shared" ref="M45:M52" si="30">J45+M63</f>
        <v>3</v>
      </c>
      <c r="N45" s="738"/>
      <c r="O45" s="206">
        <v>3</v>
      </c>
      <c r="P45" s="205">
        <f t="shared" ref="P45:P52" si="31">M45+P63</f>
        <v>3</v>
      </c>
      <c r="Q45" s="738"/>
      <c r="R45" s="206">
        <v>3</v>
      </c>
      <c r="S45" s="205">
        <f t="shared" ref="S45:S52" si="32">P45+S63</f>
        <v>3</v>
      </c>
      <c r="T45" s="738"/>
      <c r="U45" s="206">
        <v>3</v>
      </c>
      <c r="V45" s="205">
        <f t="shared" ref="V45:V52" si="33">S45+V63</f>
        <v>3</v>
      </c>
      <c r="W45" s="757"/>
      <c r="X45" s="191"/>
      <c r="Y45" s="192"/>
      <c r="Z45" s="204">
        <v>3</v>
      </c>
      <c r="AA45" s="205">
        <f t="shared" ref="AA45:AA52" si="34">V45+AA63</f>
        <v>3</v>
      </c>
      <c r="AB45" s="738"/>
      <c r="AC45" s="206">
        <v>3</v>
      </c>
      <c r="AD45" s="205">
        <f t="shared" ref="AD45:AD52" si="35">AA45+AD63</f>
        <v>3</v>
      </c>
      <c r="AE45" s="738"/>
      <c r="AF45" s="206">
        <v>3</v>
      </c>
      <c r="AG45" s="205">
        <f t="shared" ref="AG45:AG52" si="36">AD45+AG63</f>
        <v>3</v>
      </c>
      <c r="AH45" s="738"/>
      <c r="AI45" s="206">
        <v>3</v>
      </c>
      <c r="AJ45" s="205">
        <f t="shared" ref="AJ45:AJ52" si="37">AG45+AJ63</f>
        <v>3</v>
      </c>
      <c r="AK45" s="738"/>
      <c r="AL45" s="206">
        <v>3</v>
      </c>
      <c r="AM45" s="205">
        <f t="shared" ref="AM45:AM52" si="38">AJ45+AM63</f>
        <v>3</v>
      </c>
      <c r="AN45" s="738"/>
      <c r="AO45" s="206">
        <v>3</v>
      </c>
      <c r="AP45" s="205">
        <f t="shared" ref="AP45:AP52" si="39">AM45+AP63</f>
        <v>3</v>
      </c>
      <c r="AQ45" s="757"/>
      <c r="AR45" s="191"/>
      <c r="AS45" s="192"/>
      <c r="AT45" s="191"/>
      <c r="AU45" s="192"/>
      <c r="AV45" s="403"/>
    </row>
    <row r="46" spans="1:48" ht="33.75" hidden="1" customHeight="1" x14ac:dyDescent="0.45">
      <c r="A46" s="437"/>
      <c r="B46" s="437"/>
      <c r="C46" s="2096"/>
      <c r="D46" s="2099"/>
      <c r="E46" s="187" t="s">
        <v>108</v>
      </c>
      <c r="F46" s="204">
        <v>2</v>
      </c>
      <c r="G46" s="205">
        <f t="shared" si="28"/>
        <v>2</v>
      </c>
      <c r="H46" s="738"/>
      <c r="I46" s="206">
        <v>2</v>
      </c>
      <c r="J46" s="205">
        <f t="shared" si="29"/>
        <v>2</v>
      </c>
      <c r="K46" s="738"/>
      <c r="L46" s="206">
        <v>2</v>
      </c>
      <c r="M46" s="205">
        <f t="shared" si="30"/>
        <v>2</v>
      </c>
      <c r="N46" s="738"/>
      <c r="O46" s="206">
        <v>2</v>
      </c>
      <c r="P46" s="205">
        <f t="shared" si="31"/>
        <v>2</v>
      </c>
      <c r="Q46" s="738"/>
      <c r="R46" s="206">
        <v>2</v>
      </c>
      <c r="S46" s="205">
        <f t="shared" si="32"/>
        <v>2</v>
      </c>
      <c r="T46" s="738"/>
      <c r="U46" s="206">
        <v>2</v>
      </c>
      <c r="V46" s="205">
        <f t="shared" si="33"/>
        <v>2</v>
      </c>
      <c r="W46" s="757"/>
      <c r="X46" s="191"/>
      <c r="Y46" s="192"/>
      <c r="Z46" s="204">
        <v>2</v>
      </c>
      <c r="AA46" s="205">
        <f t="shared" si="34"/>
        <v>2</v>
      </c>
      <c r="AB46" s="738"/>
      <c r="AC46" s="206">
        <v>2</v>
      </c>
      <c r="AD46" s="205">
        <f t="shared" si="35"/>
        <v>2</v>
      </c>
      <c r="AE46" s="738"/>
      <c r="AF46" s="206">
        <v>2</v>
      </c>
      <c r="AG46" s="205">
        <f t="shared" si="36"/>
        <v>2</v>
      </c>
      <c r="AH46" s="738"/>
      <c r="AI46" s="206">
        <v>2</v>
      </c>
      <c r="AJ46" s="205">
        <f t="shared" si="37"/>
        <v>2</v>
      </c>
      <c r="AK46" s="738"/>
      <c r="AL46" s="206">
        <v>2</v>
      </c>
      <c r="AM46" s="205">
        <f t="shared" si="38"/>
        <v>2</v>
      </c>
      <c r="AN46" s="738"/>
      <c r="AO46" s="206">
        <v>2</v>
      </c>
      <c r="AP46" s="205">
        <f t="shared" si="39"/>
        <v>2</v>
      </c>
      <c r="AQ46" s="757"/>
      <c r="AR46" s="191"/>
      <c r="AS46" s="192"/>
      <c r="AT46" s="191"/>
      <c r="AU46" s="192"/>
      <c r="AV46" s="403"/>
    </row>
    <row r="47" spans="1:48" ht="33.75" hidden="1" customHeight="1" x14ac:dyDescent="0.45">
      <c r="A47" s="437"/>
      <c r="B47" s="437"/>
      <c r="C47" s="2096"/>
      <c r="D47" s="2099"/>
      <c r="E47" s="187" t="s">
        <v>109</v>
      </c>
      <c r="F47" s="204">
        <v>1</v>
      </c>
      <c r="G47" s="205">
        <f t="shared" si="28"/>
        <v>1</v>
      </c>
      <c r="H47" s="738"/>
      <c r="I47" s="206">
        <v>1</v>
      </c>
      <c r="J47" s="205">
        <f t="shared" si="29"/>
        <v>1</v>
      </c>
      <c r="K47" s="738"/>
      <c r="L47" s="206">
        <v>1</v>
      </c>
      <c r="M47" s="205">
        <f t="shared" si="30"/>
        <v>1</v>
      </c>
      <c r="N47" s="738"/>
      <c r="O47" s="206">
        <v>1</v>
      </c>
      <c r="P47" s="205">
        <f t="shared" si="31"/>
        <v>1</v>
      </c>
      <c r="Q47" s="738"/>
      <c r="R47" s="206">
        <v>1</v>
      </c>
      <c r="S47" s="205">
        <f t="shared" si="32"/>
        <v>1</v>
      </c>
      <c r="T47" s="738"/>
      <c r="U47" s="206">
        <v>1</v>
      </c>
      <c r="V47" s="205">
        <f t="shared" si="33"/>
        <v>1</v>
      </c>
      <c r="W47" s="757"/>
      <c r="X47" s="191"/>
      <c r="Y47" s="192"/>
      <c r="Z47" s="204">
        <v>1</v>
      </c>
      <c r="AA47" s="205">
        <f t="shared" si="34"/>
        <v>1</v>
      </c>
      <c r="AB47" s="738"/>
      <c r="AC47" s="206">
        <v>1</v>
      </c>
      <c r="AD47" s="205">
        <f t="shared" si="35"/>
        <v>1</v>
      </c>
      <c r="AE47" s="738"/>
      <c r="AF47" s="206">
        <v>1</v>
      </c>
      <c r="AG47" s="205">
        <f t="shared" si="36"/>
        <v>1</v>
      </c>
      <c r="AH47" s="738"/>
      <c r="AI47" s="206">
        <v>1</v>
      </c>
      <c r="AJ47" s="205">
        <f t="shared" si="37"/>
        <v>1</v>
      </c>
      <c r="AK47" s="738"/>
      <c r="AL47" s="206">
        <v>1</v>
      </c>
      <c r="AM47" s="205">
        <f t="shared" si="38"/>
        <v>1</v>
      </c>
      <c r="AN47" s="738"/>
      <c r="AO47" s="206">
        <v>1</v>
      </c>
      <c r="AP47" s="205">
        <f t="shared" si="39"/>
        <v>1</v>
      </c>
      <c r="AQ47" s="757"/>
      <c r="AR47" s="191"/>
      <c r="AS47" s="192"/>
      <c r="AT47" s="191"/>
      <c r="AU47" s="192"/>
      <c r="AV47" s="403"/>
    </row>
    <row r="48" spans="1:48" ht="33.75" hidden="1" customHeight="1" x14ac:dyDescent="0.45">
      <c r="A48" s="437"/>
      <c r="B48" s="437"/>
      <c r="C48" s="2096"/>
      <c r="D48" s="2099"/>
      <c r="E48" s="187" t="s">
        <v>110</v>
      </c>
      <c r="F48" s="204">
        <v>0</v>
      </c>
      <c r="G48" s="205">
        <f t="shared" si="28"/>
        <v>0</v>
      </c>
      <c r="H48" s="738"/>
      <c r="I48" s="206">
        <v>0</v>
      </c>
      <c r="J48" s="205">
        <f t="shared" si="29"/>
        <v>0</v>
      </c>
      <c r="K48" s="738"/>
      <c r="L48" s="206">
        <v>0</v>
      </c>
      <c r="M48" s="205">
        <f t="shared" si="30"/>
        <v>0</v>
      </c>
      <c r="N48" s="738"/>
      <c r="O48" s="206">
        <v>0</v>
      </c>
      <c r="P48" s="205">
        <f t="shared" si="31"/>
        <v>0</v>
      </c>
      <c r="Q48" s="738"/>
      <c r="R48" s="206">
        <v>0</v>
      </c>
      <c r="S48" s="205">
        <f t="shared" si="32"/>
        <v>0</v>
      </c>
      <c r="T48" s="738"/>
      <c r="U48" s="206">
        <v>0</v>
      </c>
      <c r="V48" s="205">
        <f t="shared" si="33"/>
        <v>0</v>
      </c>
      <c r="W48" s="757"/>
      <c r="X48" s="191"/>
      <c r="Y48" s="192"/>
      <c r="Z48" s="204">
        <v>0</v>
      </c>
      <c r="AA48" s="205">
        <f t="shared" si="34"/>
        <v>0</v>
      </c>
      <c r="AB48" s="738"/>
      <c r="AC48" s="206">
        <v>0</v>
      </c>
      <c r="AD48" s="205">
        <f t="shared" si="35"/>
        <v>0</v>
      </c>
      <c r="AE48" s="738"/>
      <c r="AF48" s="206">
        <v>0</v>
      </c>
      <c r="AG48" s="205">
        <f t="shared" si="36"/>
        <v>0</v>
      </c>
      <c r="AH48" s="738"/>
      <c r="AI48" s="206">
        <v>0</v>
      </c>
      <c r="AJ48" s="205">
        <f t="shared" si="37"/>
        <v>0</v>
      </c>
      <c r="AK48" s="738"/>
      <c r="AL48" s="206">
        <v>0</v>
      </c>
      <c r="AM48" s="205">
        <f t="shared" si="38"/>
        <v>0</v>
      </c>
      <c r="AN48" s="738"/>
      <c r="AO48" s="206">
        <v>0</v>
      </c>
      <c r="AP48" s="205">
        <f t="shared" si="39"/>
        <v>0</v>
      </c>
      <c r="AQ48" s="757"/>
      <c r="AR48" s="191"/>
      <c r="AS48" s="192"/>
      <c r="AT48" s="191"/>
      <c r="AU48" s="192"/>
      <c r="AV48" s="403"/>
    </row>
    <row r="49" spans="1:48" ht="33.75" hidden="1" customHeight="1" x14ac:dyDescent="0.45">
      <c r="A49" s="437"/>
      <c r="B49" s="437"/>
      <c r="C49" s="2096"/>
      <c r="D49" s="2099"/>
      <c r="E49" s="187" t="s">
        <v>111</v>
      </c>
      <c r="F49" s="204">
        <v>0</v>
      </c>
      <c r="G49" s="205">
        <f t="shared" si="28"/>
        <v>0</v>
      </c>
      <c r="H49" s="738"/>
      <c r="I49" s="206">
        <v>0</v>
      </c>
      <c r="J49" s="205">
        <f t="shared" si="29"/>
        <v>0</v>
      </c>
      <c r="K49" s="738"/>
      <c r="L49" s="206">
        <v>0</v>
      </c>
      <c r="M49" s="205">
        <f t="shared" si="30"/>
        <v>0</v>
      </c>
      <c r="N49" s="738"/>
      <c r="O49" s="206">
        <v>0</v>
      </c>
      <c r="P49" s="205">
        <f t="shared" si="31"/>
        <v>0</v>
      </c>
      <c r="Q49" s="738"/>
      <c r="R49" s="206">
        <v>0</v>
      </c>
      <c r="S49" s="205">
        <f t="shared" si="32"/>
        <v>0</v>
      </c>
      <c r="T49" s="738"/>
      <c r="U49" s="206">
        <v>0</v>
      </c>
      <c r="V49" s="205">
        <f t="shared" si="33"/>
        <v>0</v>
      </c>
      <c r="W49" s="757"/>
      <c r="X49" s="191"/>
      <c r="Y49" s="192"/>
      <c r="Z49" s="204">
        <v>0</v>
      </c>
      <c r="AA49" s="205">
        <f t="shared" si="34"/>
        <v>0</v>
      </c>
      <c r="AB49" s="738"/>
      <c r="AC49" s="206">
        <v>0</v>
      </c>
      <c r="AD49" s="205">
        <f t="shared" si="35"/>
        <v>0</v>
      </c>
      <c r="AE49" s="738"/>
      <c r="AF49" s="206">
        <v>0</v>
      </c>
      <c r="AG49" s="205">
        <f t="shared" si="36"/>
        <v>0</v>
      </c>
      <c r="AH49" s="738"/>
      <c r="AI49" s="206">
        <v>0</v>
      </c>
      <c r="AJ49" s="205">
        <f t="shared" si="37"/>
        <v>0</v>
      </c>
      <c r="AK49" s="738"/>
      <c r="AL49" s="206">
        <v>0</v>
      </c>
      <c r="AM49" s="205">
        <f t="shared" si="38"/>
        <v>0</v>
      </c>
      <c r="AN49" s="738"/>
      <c r="AO49" s="206">
        <v>0</v>
      </c>
      <c r="AP49" s="205">
        <f t="shared" si="39"/>
        <v>0</v>
      </c>
      <c r="AQ49" s="757"/>
      <c r="AR49" s="191"/>
      <c r="AS49" s="192"/>
      <c r="AT49" s="191"/>
      <c r="AU49" s="192"/>
      <c r="AV49" s="403"/>
    </row>
    <row r="50" spans="1:48" ht="33.75" hidden="1" customHeight="1" x14ac:dyDescent="0.45">
      <c r="A50" s="437"/>
      <c r="B50" s="437"/>
      <c r="C50" s="2096"/>
      <c r="D50" s="2099"/>
      <c r="E50" s="187" t="s">
        <v>112</v>
      </c>
      <c r="F50" s="204">
        <v>0</v>
      </c>
      <c r="G50" s="205">
        <f t="shared" si="28"/>
        <v>0</v>
      </c>
      <c r="H50" s="738"/>
      <c r="I50" s="206">
        <v>0</v>
      </c>
      <c r="J50" s="205">
        <f t="shared" si="29"/>
        <v>0</v>
      </c>
      <c r="K50" s="738"/>
      <c r="L50" s="206">
        <v>0</v>
      </c>
      <c r="M50" s="205">
        <f t="shared" si="30"/>
        <v>0</v>
      </c>
      <c r="N50" s="738"/>
      <c r="O50" s="206">
        <v>0</v>
      </c>
      <c r="P50" s="205">
        <f t="shared" si="31"/>
        <v>0</v>
      </c>
      <c r="Q50" s="738"/>
      <c r="R50" s="206">
        <v>0</v>
      </c>
      <c r="S50" s="205">
        <f t="shared" si="32"/>
        <v>0</v>
      </c>
      <c r="T50" s="738"/>
      <c r="U50" s="206">
        <v>0</v>
      </c>
      <c r="V50" s="205">
        <f t="shared" si="33"/>
        <v>0</v>
      </c>
      <c r="W50" s="757"/>
      <c r="X50" s="191"/>
      <c r="Y50" s="192"/>
      <c r="Z50" s="204">
        <v>0</v>
      </c>
      <c r="AA50" s="205">
        <f t="shared" si="34"/>
        <v>0</v>
      </c>
      <c r="AB50" s="738"/>
      <c r="AC50" s="206">
        <v>0</v>
      </c>
      <c r="AD50" s="205">
        <f t="shared" si="35"/>
        <v>0</v>
      </c>
      <c r="AE50" s="738"/>
      <c r="AF50" s="206">
        <v>0</v>
      </c>
      <c r="AG50" s="205">
        <f t="shared" si="36"/>
        <v>0</v>
      </c>
      <c r="AH50" s="738"/>
      <c r="AI50" s="206">
        <v>0</v>
      </c>
      <c r="AJ50" s="205">
        <f t="shared" si="37"/>
        <v>0</v>
      </c>
      <c r="AK50" s="738"/>
      <c r="AL50" s="206">
        <v>0</v>
      </c>
      <c r="AM50" s="205">
        <f t="shared" si="38"/>
        <v>0</v>
      </c>
      <c r="AN50" s="738"/>
      <c r="AO50" s="206">
        <v>0</v>
      </c>
      <c r="AP50" s="205">
        <f t="shared" si="39"/>
        <v>0</v>
      </c>
      <c r="AQ50" s="757"/>
      <c r="AR50" s="191"/>
      <c r="AS50" s="192"/>
      <c r="AT50" s="191"/>
      <c r="AU50" s="192"/>
      <c r="AV50" s="403"/>
    </row>
    <row r="51" spans="1:48" ht="33.75" hidden="1" customHeight="1" x14ac:dyDescent="0.45">
      <c r="A51" s="437"/>
      <c r="B51" s="437"/>
      <c r="C51" s="2096"/>
      <c r="D51" s="2099"/>
      <c r="E51" s="187" t="s">
        <v>113</v>
      </c>
      <c r="F51" s="204">
        <v>1</v>
      </c>
      <c r="G51" s="205">
        <f t="shared" si="28"/>
        <v>1</v>
      </c>
      <c r="H51" s="738"/>
      <c r="I51" s="206">
        <v>1</v>
      </c>
      <c r="J51" s="205">
        <f t="shared" si="29"/>
        <v>1</v>
      </c>
      <c r="K51" s="738"/>
      <c r="L51" s="206">
        <v>1</v>
      </c>
      <c r="M51" s="205">
        <f t="shared" si="30"/>
        <v>1</v>
      </c>
      <c r="N51" s="738"/>
      <c r="O51" s="206">
        <v>1</v>
      </c>
      <c r="P51" s="205">
        <f t="shared" si="31"/>
        <v>1</v>
      </c>
      <c r="Q51" s="738"/>
      <c r="R51" s="206">
        <v>1</v>
      </c>
      <c r="S51" s="205">
        <f t="shared" si="32"/>
        <v>1</v>
      </c>
      <c r="T51" s="738"/>
      <c r="U51" s="206">
        <v>1</v>
      </c>
      <c r="V51" s="205">
        <f t="shared" si="33"/>
        <v>1</v>
      </c>
      <c r="W51" s="757"/>
      <c r="X51" s="191"/>
      <c r="Y51" s="192"/>
      <c r="Z51" s="204">
        <v>1</v>
      </c>
      <c r="AA51" s="205">
        <f t="shared" si="34"/>
        <v>1</v>
      </c>
      <c r="AB51" s="738"/>
      <c r="AC51" s="206">
        <v>1</v>
      </c>
      <c r="AD51" s="205">
        <f t="shared" si="35"/>
        <v>1</v>
      </c>
      <c r="AE51" s="738"/>
      <c r="AF51" s="206">
        <v>1</v>
      </c>
      <c r="AG51" s="205">
        <f t="shared" si="36"/>
        <v>1</v>
      </c>
      <c r="AH51" s="738"/>
      <c r="AI51" s="206">
        <v>1</v>
      </c>
      <c r="AJ51" s="205">
        <f t="shared" si="37"/>
        <v>1</v>
      </c>
      <c r="AK51" s="738"/>
      <c r="AL51" s="206">
        <v>1</v>
      </c>
      <c r="AM51" s="205">
        <f t="shared" si="38"/>
        <v>1</v>
      </c>
      <c r="AN51" s="738"/>
      <c r="AO51" s="206">
        <v>1</v>
      </c>
      <c r="AP51" s="205">
        <f t="shared" si="39"/>
        <v>1</v>
      </c>
      <c r="AQ51" s="757"/>
      <c r="AR51" s="191"/>
      <c r="AS51" s="192"/>
      <c r="AT51" s="191"/>
      <c r="AU51" s="192"/>
      <c r="AV51" s="403"/>
    </row>
    <row r="52" spans="1:48" ht="33.75" hidden="1" customHeight="1" x14ac:dyDescent="0.45">
      <c r="A52" s="437"/>
      <c r="B52" s="437"/>
      <c r="C52" s="2096"/>
      <c r="D52" s="2099"/>
      <c r="E52" s="187" t="s">
        <v>114</v>
      </c>
      <c r="F52" s="204">
        <v>0</v>
      </c>
      <c r="G52" s="205">
        <f t="shared" si="28"/>
        <v>0</v>
      </c>
      <c r="H52" s="738"/>
      <c r="I52" s="206">
        <v>0</v>
      </c>
      <c r="J52" s="205">
        <f t="shared" si="29"/>
        <v>0</v>
      </c>
      <c r="K52" s="738"/>
      <c r="L52" s="206">
        <v>0</v>
      </c>
      <c r="M52" s="205">
        <f t="shared" si="30"/>
        <v>0</v>
      </c>
      <c r="N52" s="738"/>
      <c r="O52" s="206">
        <v>0</v>
      </c>
      <c r="P52" s="205">
        <f t="shared" si="31"/>
        <v>0</v>
      </c>
      <c r="Q52" s="738"/>
      <c r="R52" s="206">
        <v>0</v>
      </c>
      <c r="S52" s="205">
        <f t="shared" si="32"/>
        <v>0</v>
      </c>
      <c r="T52" s="738"/>
      <c r="U52" s="206">
        <v>0</v>
      </c>
      <c r="V52" s="205">
        <f t="shared" si="33"/>
        <v>0</v>
      </c>
      <c r="W52" s="757"/>
      <c r="X52" s="191"/>
      <c r="Y52" s="192"/>
      <c r="Z52" s="204">
        <v>0</v>
      </c>
      <c r="AA52" s="205">
        <f t="shared" si="34"/>
        <v>0</v>
      </c>
      <c r="AB52" s="738"/>
      <c r="AC52" s="206">
        <v>0</v>
      </c>
      <c r="AD52" s="205">
        <f t="shared" si="35"/>
        <v>0</v>
      </c>
      <c r="AE52" s="738"/>
      <c r="AF52" s="206">
        <v>0</v>
      </c>
      <c r="AG52" s="205">
        <f t="shared" si="36"/>
        <v>0</v>
      </c>
      <c r="AH52" s="738"/>
      <c r="AI52" s="206">
        <v>0</v>
      </c>
      <c r="AJ52" s="205">
        <f t="shared" si="37"/>
        <v>0</v>
      </c>
      <c r="AK52" s="738"/>
      <c r="AL52" s="206">
        <v>0</v>
      </c>
      <c r="AM52" s="205">
        <f t="shared" si="38"/>
        <v>0</v>
      </c>
      <c r="AN52" s="738"/>
      <c r="AO52" s="206">
        <v>0</v>
      </c>
      <c r="AP52" s="205">
        <f t="shared" si="39"/>
        <v>0</v>
      </c>
      <c r="AQ52" s="757"/>
      <c r="AR52" s="191"/>
      <c r="AS52" s="192"/>
      <c r="AT52" s="191"/>
      <c r="AU52" s="192"/>
      <c r="AV52" s="403"/>
    </row>
    <row r="53" spans="1:48" ht="33.75" hidden="1" customHeight="1" x14ac:dyDescent="0.45">
      <c r="A53" s="437"/>
      <c r="B53" s="437"/>
      <c r="C53" s="2096"/>
      <c r="D53" s="2100" t="s">
        <v>115</v>
      </c>
      <c r="E53" s="2101"/>
      <c r="F53" s="204">
        <f>SUM(F44:F52)</f>
        <v>8</v>
      </c>
      <c r="G53" s="205">
        <f>SUM(G44:G52)</f>
        <v>8</v>
      </c>
      <c r="H53" s="738"/>
      <c r="I53" s="206">
        <f>SUM(I44:I52)</f>
        <v>8</v>
      </c>
      <c r="J53" s="205">
        <f>SUM(J44:J52)</f>
        <v>8</v>
      </c>
      <c r="K53" s="738"/>
      <c r="L53" s="206">
        <f>SUM(L44:L52)</f>
        <v>8</v>
      </c>
      <c r="M53" s="205">
        <f>SUM(M44:M52)</f>
        <v>8</v>
      </c>
      <c r="N53" s="738"/>
      <c r="O53" s="206">
        <f>SUM(O44:O52)</f>
        <v>8</v>
      </c>
      <c r="P53" s="205">
        <f>SUM(P44:P52)</f>
        <v>8</v>
      </c>
      <c r="Q53" s="738"/>
      <c r="R53" s="206">
        <f>SUM(R44:R52)</f>
        <v>8</v>
      </c>
      <c r="S53" s="205">
        <f>SUM(S44:S52)</f>
        <v>8</v>
      </c>
      <c r="T53" s="738"/>
      <c r="U53" s="206">
        <f>SUM(U44:U52)</f>
        <v>8</v>
      </c>
      <c r="V53" s="205">
        <f>SUM(V44:V52)</f>
        <v>8</v>
      </c>
      <c r="W53" s="757"/>
      <c r="X53" s="191"/>
      <c r="Y53" s="192"/>
      <c r="Z53" s="204">
        <f>SUM(Z44:Z52)</f>
        <v>8</v>
      </c>
      <c r="AA53" s="205">
        <f>SUM(AA44:AA52)</f>
        <v>8</v>
      </c>
      <c r="AB53" s="738"/>
      <c r="AC53" s="206">
        <f>SUM(AC44:AC52)</f>
        <v>8</v>
      </c>
      <c r="AD53" s="205">
        <f>SUM(AD44:AD52)</f>
        <v>8</v>
      </c>
      <c r="AE53" s="738"/>
      <c r="AF53" s="206">
        <f>SUM(AF44:AF52)</f>
        <v>8</v>
      </c>
      <c r="AG53" s="205">
        <f>SUM(AG44:AG52)</f>
        <v>8</v>
      </c>
      <c r="AH53" s="738"/>
      <c r="AI53" s="206">
        <f>SUM(AI44:AI52)</f>
        <v>8</v>
      </c>
      <c r="AJ53" s="205">
        <f>SUM(AJ44:AJ52)</f>
        <v>8</v>
      </c>
      <c r="AK53" s="738"/>
      <c r="AL53" s="206">
        <f>SUM(AL44:AL52)</f>
        <v>8</v>
      </c>
      <c r="AM53" s="205">
        <f>SUM(AM44:AM52)</f>
        <v>8</v>
      </c>
      <c r="AN53" s="738"/>
      <c r="AO53" s="206">
        <f>SUM(AO44:AO52)</f>
        <v>8</v>
      </c>
      <c r="AP53" s="205">
        <f>SUM(AP44:AP52)</f>
        <v>8</v>
      </c>
      <c r="AQ53" s="757"/>
      <c r="AR53" s="191"/>
      <c r="AS53" s="192"/>
      <c r="AT53" s="191"/>
      <c r="AU53" s="192"/>
      <c r="AV53" s="403"/>
    </row>
    <row r="54" spans="1:48" ht="33.75" hidden="1" customHeight="1" x14ac:dyDescent="0.45">
      <c r="A54" s="437"/>
      <c r="B54" s="437"/>
      <c r="C54" s="2096"/>
      <c r="D54" s="2081" t="s">
        <v>116</v>
      </c>
      <c r="E54" s="2082"/>
      <c r="F54" s="188" t="e">
        <f ca="1">F23/F53</f>
        <v>#REF!</v>
      </c>
      <c r="G54" s="189" t="e">
        <f ca="1">G23/G53</f>
        <v>#REF!</v>
      </c>
      <c r="H54" s="738"/>
      <c r="I54" s="190" t="e">
        <f ca="1">I23/I53</f>
        <v>#REF!</v>
      </c>
      <c r="J54" s="189" t="e">
        <f ca="1">J23/J53</f>
        <v>#REF!</v>
      </c>
      <c r="K54" s="738"/>
      <c r="L54" s="190" t="e">
        <f ca="1">L23/L53</f>
        <v>#REF!</v>
      </c>
      <c r="M54" s="189" t="e">
        <f ca="1">M23/M53</f>
        <v>#REF!</v>
      </c>
      <c r="N54" s="738"/>
      <c r="O54" s="190" t="e">
        <f ca="1">O23/O53</f>
        <v>#REF!</v>
      </c>
      <c r="P54" s="189" t="e">
        <f ca="1">P23/P53</f>
        <v>#REF!</v>
      </c>
      <c r="Q54" s="738"/>
      <c r="R54" s="190" t="e">
        <f ca="1">R23/R53</f>
        <v>#REF!</v>
      </c>
      <c r="S54" s="189" t="e">
        <f ca="1">S23/S53</f>
        <v>#REF!</v>
      </c>
      <c r="T54" s="738"/>
      <c r="U54" s="190" t="e">
        <f ca="1">U23/U53</f>
        <v>#REF!</v>
      </c>
      <c r="V54" s="189" t="e">
        <f ca="1">V23/V53</f>
        <v>#REF!</v>
      </c>
      <c r="W54" s="757"/>
      <c r="X54" s="191"/>
      <c r="Y54" s="192"/>
      <c r="Z54" s="188" t="e">
        <f ca="1">Z23/Z53</f>
        <v>#REF!</v>
      </c>
      <c r="AA54" s="189" t="e">
        <f ca="1">AA23/AA53</f>
        <v>#REF!</v>
      </c>
      <c r="AB54" s="738"/>
      <c r="AC54" s="190" t="e">
        <f ca="1">AC23/AC53</f>
        <v>#REF!</v>
      </c>
      <c r="AD54" s="189" t="e">
        <f ca="1">AD23/AD53</f>
        <v>#REF!</v>
      </c>
      <c r="AE54" s="738"/>
      <c r="AF54" s="190" t="e">
        <f ca="1">AF23/AF53</f>
        <v>#REF!</v>
      </c>
      <c r="AG54" s="189" t="e">
        <f ca="1">AG23/AG53</f>
        <v>#REF!</v>
      </c>
      <c r="AH54" s="738"/>
      <c r="AI54" s="190" t="e">
        <f ca="1">AI23/AI53</f>
        <v>#REF!</v>
      </c>
      <c r="AJ54" s="189" t="e">
        <f ca="1">AJ23/AJ53</f>
        <v>#REF!</v>
      </c>
      <c r="AK54" s="738"/>
      <c r="AL54" s="190" t="e">
        <f ca="1">AL23/AL53</f>
        <v>#REF!</v>
      </c>
      <c r="AM54" s="189" t="e">
        <f ca="1">AM23/AM53</f>
        <v>#REF!</v>
      </c>
      <c r="AN54" s="738"/>
      <c r="AO54" s="190" t="e">
        <f ca="1">AO23/AO53</f>
        <v>#REF!</v>
      </c>
      <c r="AP54" s="189" t="e">
        <f ca="1">AP23/AP53</f>
        <v>#REF!</v>
      </c>
      <c r="AQ54" s="757"/>
      <c r="AR54" s="191"/>
      <c r="AS54" s="192"/>
      <c r="AT54" s="191"/>
      <c r="AU54" s="192"/>
      <c r="AV54" s="403"/>
    </row>
    <row r="55" spans="1:48" ht="33.75" hidden="1" customHeight="1" x14ac:dyDescent="0.45">
      <c r="A55" s="437"/>
      <c r="B55" s="437"/>
      <c r="C55" s="2096"/>
      <c r="D55" s="2081" t="s">
        <v>117</v>
      </c>
      <c r="E55" s="2082"/>
      <c r="F55" s="188">
        <f>F39/F53</f>
        <v>0</v>
      </c>
      <c r="G55" s="189">
        <f>G39/G53</f>
        <v>0</v>
      </c>
      <c r="H55" s="738"/>
      <c r="I55" s="190">
        <f>I39/I53</f>
        <v>0</v>
      </c>
      <c r="J55" s="189">
        <f>J39/J53</f>
        <v>0</v>
      </c>
      <c r="K55" s="738"/>
      <c r="L55" s="190">
        <f>L39/L53</f>
        <v>0</v>
      </c>
      <c r="M55" s="189">
        <f>M39/M53</f>
        <v>0</v>
      </c>
      <c r="N55" s="738"/>
      <c r="O55" s="190">
        <f>O39/O53</f>
        <v>0</v>
      </c>
      <c r="P55" s="189">
        <f>P39/P53</f>
        <v>0</v>
      </c>
      <c r="Q55" s="738"/>
      <c r="R55" s="190">
        <f>R39/R53</f>
        <v>0</v>
      </c>
      <c r="S55" s="189">
        <f>S39/S53</f>
        <v>0</v>
      </c>
      <c r="T55" s="738"/>
      <c r="U55" s="190">
        <f>U39/U53</f>
        <v>0</v>
      </c>
      <c r="V55" s="189">
        <f>V39/V53</f>
        <v>0</v>
      </c>
      <c r="W55" s="757"/>
      <c r="X55" s="191"/>
      <c r="Y55" s="192"/>
      <c r="Z55" s="188">
        <f>Z39/Z53</f>
        <v>0</v>
      </c>
      <c r="AA55" s="189">
        <f>AA39/AA53</f>
        <v>0</v>
      </c>
      <c r="AB55" s="738"/>
      <c r="AC55" s="190">
        <f>AC39/AC53</f>
        <v>0</v>
      </c>
      <c r="AD55" s="189">
        <f>AD39/AD53</f>
        <v>0</v>
      </c>
      <c r="AE55" s="738"/>
      <c r="AF55" s="190">
        <f>AF39/AF53</f>
        <v>0</v>
      </c>
      <c r="AG55" s="189">
        <f>AG39/AG53</f>
        <v>0</v>
      </c>
      <c r="AH55" s="738"/>
      <c r="AI55" s="190">
        <f>AI39/AI53</f>
        <v>0</v>
      </c>
      <c r="AJ55" s="189">
        <f>AJ39/AJ53</f>
        <v>0</v>
      </c>
      <c r="AK55" s="738"/>
      <c r="AL55" s="190">
        <f>AL39/AL53</f>
        <v>0</v>
      </c>
      <c r="AM55" s="189">
        <f>AM39/AM53</f>
        <v>0</v>
      </c>
      <c r="AN55" s="738"/>
      <c r="AO55" s="190">
        <f>AO39/AO53</f>
        <v>0</v>
      </c>
      <c r="AP55" s="189">
        <f>AP39/AP53</f>
        <v>0</v>
      </c>
      <c r="AQ55" s="757"/>
      <c r="AR55" s="191"/>
      <c r="AS55" s="192"/>
      <c r="AT55" s="191"/>
      <c r="AU55" s="192"/>
      <c r="AV55" s="403"/>
    </row>
    <row r="56" spans="1:48" ht="33.75" hidden="1" customHeight="1" x14ac:dyDescent="0.45">
      <c r="A56" s="437"/>
      <c r="B56" s="437"/>
      <c r="C56" s="2096"/>
      <c r="D56" s="2081" t="s">
        <v>118</v>
      </c>
      <c r="E56" s="2082"/>
      <c r="F56" s="188" t="e">
        <f ca="1">F43/F53</f>
        <v>#REF!</v>
      </c>
      <c r="G56" s="189" t="e">
        <f ca="1">G43/G53</f>
        <v>#REF!</v>
      </c>
      <c r="H56" s="738"/>
      <c r="I56" s="190" t="e">
        <f ca="1">I43/I53</f>
        <v>#REF!</v>
      </c>
      <c r="J56" s="189" t="e">
        <f ca="1">J43/J53</f>
        <v>#REF!</v>
      </c>
      <c r="K56" s="738"/>
      <c r="L56" s="190" t="e">
        <f ca="1">L43/L53</f>
        <v>#REF!</v>
      </c>
      <c r="M56" s="189" t="e">
        <f ca="1">M43/M53</f>
        <v>#REF!</v>
      </c>
      <c r="N56" s="738"/>
      <c r="O56" s="190" t="e">
        <f ca="1">O43/O53</f>
        <v>#REF!</v>
      </c>
      <c r="P56" s="189" t="e">
        <f ca="1">P43/P53</f>
        <v>#REF!</v>
      </c>
      <c r="Q56" s="738"/>
      <c r="R56" s="190" t="e">
        <f ca="1">R43/R53</f>
        <v>#REF!</v>
      </c>
      <c r="S56" s="189" t="e">
        <f ca="1">S43/S53</f>
        <v>#REF!</v>
      </c>
      <c r="T56" s="738"/>
      <c r="U56" s="190" t="e">
        <f ca="1">U43/U53</f>
        <v>#REF!</v>
      </c>
      <c r="V56" s="189" t="e">
        <f ca="1">V43/V53</f>
        <v>#REF!</v>
      </c>
      <c r="W56" s="757"/>
      <c r="X56" s="191"/>
      <c r="Y56" s="192"/>
      <c r="Z56" s="188" t="e">
        <f ca="1">Z43/Z53</f>
        <v>#REF!</v>
      </c>
      <c r="AA56" s="189" t="e">
        <f ca="1">AA43/AA53</f>
        <v>#REF!</v>
      </c>
      <c r="AB56" s="738"/>
      <c r="AC56" s="190" t="e">
        <f ca="1">AC43/AC53</f>
        <v>#REF!</v>
      </c>
      <c r="AD56" s="189" t="e">
        <f ca="1">AD43/AD53</f>
        <v>#REF!</v>
      </c>
      <c r="AE56" s="738"/>
      <c r="AF56" s="190" t="e">
        <f ca="1">AF43/AF53</f>
        <v>#REF!</v>
      </c>
      <c r="AG56" s="189" t="e">
        <f ca="1">AG43/AG53</f>
        <v>#REF!</v>
      </c>
      <c r="AH56" s="738"/>
      <c r="AI56" s="190" t="e">
        <f ca="1">AI43/AI53</f>
        <v>#REF!</v>
      </c>
      <c r="AJ56" s="189" t="e">
        <f ca="1">AJ43/AJ53</f>
        <v>#REF!</v>
      </c>
      <c r="AK56" s="738"/>
      <c r="AL56" s="190" t="e">
        <f ca="1">AL43/AL53</f>
        <v>#REF!</v>
      </c>
      <c r="AM56" s="189" t="e">
        <f ca="1">AM43/AM53</f>
        <v>#REF!</v>
      </c>
      <c r="AN56" s="738"/>
      <c r="AO56" s="190" t="e">
        <f ca="1">AO43/AO53</f>
        <v>#REF!</v>
      </c>
      <c r="AP56" s="189" t="e">
        <f ca="1">AP43/AP53</f>
        <v>#REF!</v>
      </c>
      <c r="AQ56" s="757"/>
      <c r="AR56" s="191"/>
      <c r="AS56" s="192"/>
      <c r="AT56" s="191"/>
      <c r="AU56" s="192"/>
      <c r="AV56" s="403"/>
    </row>
    <row r="57" spans="1:48" ht="33.75" hidden="1" customHeight="1" x14ac:dyDescent="0.45">
      <c r="A57" s="437"/>
      <c r="B57" s="437"/>
      <c r="C57" s="2096"/>
      <c r="D57" s="2081" t="s">
        <v>119</v>
      </c>
      <c r="E57" s="2082"/>
      <c r="F57" s="188" t="e">
        <f ca="1">IF(F26&lt;&gt;0,F23/F26,"")</f>
        <v>#REF!</v>
      </c>
      <c r="G57" s="189" t="e">
        <f ca="1">IF(G26&lt;&gt;0,G23/G26,"")</f>
        <v>#REF!</v>
      </c>
      <c r="H57" s="738"/>
      <c r="I57" s="190" t="e">
        <f ca="1">IF(I26&lt;&gt;0,I23/I26,"")</f>
        <v>#REF!</v>
      </c>
      <c r="J57" s="189" t="e">
        <f ca="1">IF(J26&lt;&gt;0,J23/J26,"")</f>
        <v>#REF!</v>
      </c>
      <c r="K57" s="738"/>
      <c r="L57" s="190" t="e">
        <f ca="1">IF(L26&lt;&gt;0,L23/L26,"")</f>
        <v>#REF!</v>
      </c>
      <c r="M57" s="189" t="e">
        <f ca="1">IF(M26&lt;&gt;0,M23/M26,"")</f>
        <v>#REF!</v>
      </c>
      <c r="N57" s="738"/>
      <c r="O57" s="190" t="e">
        <f ca="1">IF(O26&lt;&gt;0,O23/O26,"")</f>
        <v>#REF!</v>
      </c>
      <c r="P57" s="189" t="e">
        <f ca="1">IF(P26&lt;&gt;0,P23/P26,"")</f>
        <v>#REF!</v>
      </c>
      <c r="Q57" s="738"/>
      <c r="R57" s="190" t="e">
        <f ca="1">IF(R26&lt;&gt;0,R23/R26,"")</f>
        <v>#REF!</v>
      </c>
      <c r="S57" s="189" t="e">
        <f ca="1">IF(S26&lt;&gt;0,S23/S26,"")</f>
        <v>#REF!</v>
      </c>
      <c r="T57" s="738"/>
      <c r="U57" s="190" t="e">
        <f ca="1">IF(U26&lt;&gt;0,U23/U26,"")</f>
        <v>#REF!</v>
      </c>
      <c r="V57" s="189" t="e">
        <f ca="1">IF(V26&lt;&gt;0,V23/V26,"")</f>
        <v>#REF!</v>
      </c>
      <c r="W57" s="757"/>
      <c r="X57" s="191"/>
      <c r="Y57" s="192"/>
      <c r="Z57" s="188" t="e">
        <f ca="1">IF(Z26&lt;&gt;0,Z23/Z26,"")</f>
        <v>#REF!</v>
      </c>
      <c r="AA57" s="189" t="e">
        <f ca="1">IF(AA26&lt;&gt;0,AA23/AA26,"")</f>
        <v>#REF!</v>
      </c>
      <c r="AB57" s="738"/>
      <c r="AC57" s="190" t="e">
        <f ca="1">IF(AC26&lt;&gt;0,AC23/AC26,"")</f>
        <v>#REF!</v>
      </c>
      <c r="AD57" s="189" t="e">
        <f ca="1">IF(AD26&lt;&gt;0,AD23/AD26,"")</f>
        <v>#REF!</v>
      </c>
      <c r="AE57" s="738"/>
      <c r="AF57" s="190" t="e">
        <f ca="1">IF(AF26&lt;&gt;0,AF23/AF26,"")</f>
        <v>#REF!</v>
      </c>
      <c r="AG57" s="189" t="e">
        <f ca="1">IF(AG26&lt;&gt;0,AG23/AG26,"")</f>
        <v>#REF!</v>
      </c>
      <c r="AH57" s="738"/>
      <c r="AI57" s="190" t="e">
        <f ca="1">IF(AI26&lt;&gt;0,AI23/AI26,"")</f>
        <v>#REF!</v>
      </c>
      <c r="AJ57" s="189" t="e">
        <f ca="1">IF(AJ26&lt;&gt;0,AJ23/AJ26,"")</f>
        <v>#REF!</v>
      </c>
      <c r="AK57" s="738"/>
      <c r="AL57" s="190" t="e">
        <f ca="1">IF(AL26&lt;&gt;0,AL23/AL26,"")</f>
        <v>#REF!</v>
      </c>
      <c r="AM57" s="189" t="e">
        <f ca="1">IF(AM26&lt;&gt;0,AM23/AM26,"")</f>
        <v>#REF!</v>
      </c>
      <c r="AN57" s="738"/>
      <c r="AO57" s="190" t="e">
        <f ca="1">IF(AO26&lt;&gt;0,AO23/AO26,"")</f>
        <v>#REF!</v>
      </c>
      <c r="AP57" s="189" t="e">
        <f ca="1">IF(AP26&lt;&gt;0,AP23/AP26,"")</f>
        <v>#REF!</v>
      </c>
      <c r="AQ57" s="757"/>
      <c r="AR57" s="191"/>
      <c r="AS57" s="192"/>
      <c r="AT57" s="191"/>
      <c r="AU57" s="192"/>
      <c r="AV57" s="403"/>
    </row>
    <row r="58" spans="1:48" ht="33.75" hidden="1" customHeight="1" thickBot="1" x14ac:dyDescent="0.5">
      <c r="A58" s="437"/>
      <c r="B58" s="437"/>
      <c r="C58" s="2097"/>
      <c r="D58" s="2083" t="s">
        <v>120</v>
      </c>
      <c r="E58" s="2084"/>
      <c r="F58" s="207" t="e">
        <f ca="1">IF(F26&lt;&gt;0,F24/F26,"")</f>
        <v>#REF!</v>
      </c>
      <c r="G58" s="208" t="e">
        <f ca="1">IF(G26&lt;&gt;0,G24/G26,"")</f>
        <v>#REF!</v>
      </c>
      <c r="H58" s="739"/>
      <c r="I58" s="209" t="e">
        <f ca="1">IF(I26&lt;&gt;0,I24/I26,"")</f>
        <v>#REF!</v>
      </c>
      <c r="J58" s="208" t="e">
        <f ca="1">IF(J26&lt;&gt;0,J24/J26,"")</f>
        <v>#REF!</v>
      </c>
      <c r="K58" s="739"/>
      <c r="L58" s="209" t="e">
        <f ca="1">IF(L26&lt;&gt;0,L24/L26,"")</f>
        <v>#REF!</v>
      </c>
      <c r="M58" s="208" t="e">
        <f ca="1">IF(M26&lt;&gt;0,M24/M26,"")</f>
        <v>#REF!</v>
      </c>
      <c r="N58" s="739"/>
      <c r="O58" s="209" t="e">
        <f ca="1">IF(O26&lt;&gt;0,O24/O26,"")</f>
        <v>#REF!</v>
      </c>
      <c r="P58" s="208" t="e">
        <f ca="1">IF(P26&lt;&gt;0,P24/P26,"")</f>
        <v>#REF!</v>
      </c>
      <c r="Q58" s="739"/>
      <c r="R58" s="209" t="e">
        <f ca="1">IF(R26&lt;&gt;0,R24/R26,"")</f>
        <v>#REF!</v>
      </c>
      <c r="S58" s="208" t="e">
        <f ca="1">IF(S26&lt;&gt;0,S24/S26,"")</f>
        <v>#REF!</v>
      </c>
      <c r="T58" s="739"/>
      <c r="U58" s="209" t="e">
        <f ca="1">IF(U26&lt;&gt;0,U24/U26,"")</f>
        <v>#REF!</v>
      </c>
      <c r="V58" s="208" t="e">
        <f ca="1">IF(V26&lt;&gt;0,V24/V26,"")</f>
        <v>#REF!</v>
      </c>
      <c r="W58" s="758"/>
      <c r="X58" s="210"/>
      <c r="Y58" s="211"/>
      <c r="Z58" s="207" t="e">
        <f ca="1">IF(Z26&lt;&gt;0,Z24/Z26,"")</f>
        <v>#REF!</v>
      </c>
      <c r="AA58" s="208" t="e">
        <f ca="1">IF(AA26&lt;&gt;0,AA24/AA26,"")</f>
        <v>#REF!</v>
      </c>
      <c r="AB58" s="739"/>
      <c r="AC58" s="209" t="e">
        <f ca="1">IF(AC26&lt;&gt;0,AC24/AC26,"")</f>
        <v>#REF!</v>
      </c>
      <c r="AD58" s="208" t="e">
        <f ca="1">IF(AD26&lt;&gt;0,AD24/AD26,"")</f>
        <v>#REF!</v>
      </c>
      <c r="AE58" s="739"/>
      <c r="AF58" s="209" t="e">
        <f ca="1">IF(AF26&lt;&gt;0,AF24/AF26,"")</f>
        <v>#REF!</v>
      </c>
      <c r="AG58" s="208" t="e">
        <f ca="1">IF(AG26&lt;&gt;0,AG24/AG26,"")</f>
        <v>#REF!</v>
      </c>
      <c r="AH58" s="739"/>
      <c r="AI58" s="209" t="e">
        <f ca="1">IF(AI26&lt;&gt;0,AI24/AI26,"")</f>
        <v>#REF!</v>
      </c>
      <c r="AJ58" s="208" t="e">
        <f ca="1">IF(AJ26&lt;&gt;0,AJ24/AJ26,"")</f>
        <v>#REF!</v>
      </c>
      <c r="AK58" s="739"/>
      <c r="AL58" s="209" t="e">
        <f ca="1">IF(AL26&lt;&gt;0,AL24/AL26,"")</f>
        <v>#REF!</v>
      </c>
      <c r="AM58" s="208" t="e">
        <f ca="1">IF(AM26&lt;&gt;0,AM24/AM26,"")</f>
        <v>#REF!</v>
      </c>
      <c r="AN58" s="739"/>
      <c r="AO58" s="209" t="e">
        <f ca="1">IF(AO26&lt;&gt;0,AO24/AO26,"")</f>
        <v>#REF!</v>
      </c>
      <c r="AP58" s="208" t="e">
        <f ca="1">IF(AP26&lt;&gt;0,AP24/AP26,"")</f>
        <v>#REF!</v>
      </c>
      <c r="AQ58" s="758"/>
      <c r="AR58" s="210"/>
      <c r="AS58" s="211"/>
      <c r="AT58" s="210"/>
      <c r="AU58" s="211"/>
      <c r="AV58" s="403"/>
    </row>
    <row r="59" spans="1:48" ht="30.75" thickTop="1" x14ac:dyDescent="0.45">
      <c r="A59" s="437"/>
      <c r="B59" s="437"/>
      <c r="C59" s="2089" t="s">
        <v>121</v>
      </c>
      <c r="D59" s="2091" t="s">
        <v>122</v>
      </c>
      <c r="E59" s="2092"/>
      <c r="F59" s="212" t="e">
        <f ca="1">IF(F25=0,0,F39/F25)</f>
        <v>#REF!</v>
      </c>
      <c r="G59" s="213" t="e">
        <f ca="1">IF(G25=0,0,G39/G25)</f>
        <v>#REF!</v>
      </c>
      <c r="H59" s="731"/>
      <c r="I59" s="214" t="e">
        <f ca="1">IF(I25=0,0,I39/I25)</f>
        <v>#REF!</v>
      </c>
      <c r="J59" s="213" t="e">
        <f ca="1">IF(J25=0,0,J39/J25)</f>
        <v>#REF!</v>
      </c>
      <c r="K59" s="731"/>
      <c r="L59" s="214" t="e">
        <f ca="1">IF(L25=0,0,L39/L25)</f>
        <v>#REF!</v>
      </c>
      <c r="M59" s="213" t="e">
        <f ca="1">IF(M25=0,0,M39/M25)</f>
        <v>#REF!</v>
      </c>
      <c r="N59" s="731"/>
      <c r="O59" s="214" t="e">
        <f ca="1">IF(O25=0,0,O39/O25)</f>
        <v>#REF!</v>
      </c>
      <c r="P59" s="213" t="e">
        <f ca="1">IF(P25=0,0,P39/P25)</f>
        <v>#REF!</v>
      </c>
      <c r="Q59" s="731"/>
      <c r="R59" s="214" t="e">
        <f ca="1">IF(R25=0,0,R39/R25)</f>
        <v>#REF!</v>
      </c>
      <c r="S59" s="213" t="e">
        <f ca="1">IF(S25=0,0,S39/S25)</f>
        <v>#REF!</v>
      </c>
      <c r="T59" s="731"/>
      <c r="U59" s="214" t="e">
        <f ca="1">IF(U25=0,0,U39/U25)</f>
        <v>#REF!</v>
      </c>
      <c r="V59" s="213" t="e">
        <f ca="1">IF(V25=0,0,V39/V25)</f>
        <v>#REF!</v>
      </c>
      <c r="W59" s="750"/>
      <c r="X59" s="169" t="e">
        <f ca="1">SUMIF(F$6:W$6,X$6,F59:W59)</f>
        <v>#REF!</v>
      </c>
      <c r="Y59" s="170" t="e">
        <f ca="1">SUMIF(F$6:W$6,Y$6,F59:W59)</f>
        <v>#REF!</v>
      </c>
      <c r="Z59" s="212" t="e">
        <f ca="1">IF(Z25=0,0,Z39/Z25)</f>
        <v>#REF!</v>
      </c>
      <c r="AA59" s="213" t="e">
        <f ca="1">IF(AA25=0,0,AA39/AA25)</f>
        <v>#REF!</v>
      </c>
      <c r="AB59" s="731"/>
      <c r="AC59" s="214" t="e">
        <f ca="1">IF(AC25=0,0,AC39/AC25)</f>
        <v>#REF!</v>
      </c>
      <c r="AD59" s="213" t="e">
        <f ca="1">IF(AD25=0,0,AD39/AD25)</f>
        <v>#REF!</v>
      </c>
      <c r="AE59" s="731"/>
      <c r="AF59" s="214" t="e">
        <f ca="1">IF(AF25=0,0,AF39/AF25)</f>
        <v>#REF!</v>
      </c>
      <c r="AG59" s="213" t="e">
        <f ca="1">IF(AG25=0,0,AG39/AG25)</f>
        <v>#REF!</v>
      </c>
      <c r="AH59" s="731"/>
      <c r="AI59" s="214" t="e">
        <f ca="1">IF(AI25=0,0,AI39/AI25)</f>
        <v>#REF!</v>
      </c>
      <c r="AJ59" s="213" t="e">
        <f ca="1">IF(AJ25=0,0,AJ39/AJ25)</f>
        <v>#REF!</v>
      </c>
      <c r="AK59" s="731"/>
      <c r="AL59" s="214" t="e">
        <f ca="1">IF(AL25=0,0,AL39/AL25)</f>
        <v>#REF!</v>
      </c>
      <c r="AM59" s="213" t="e">
        <f ca="1">IF(AM25=0,0,AM39/AM25)</f>
        <v>#REF!</v>
      </c>
      <c r="AN59" s="731"/>
      <c r="AO59" s="214" t="e">
        <f ca="1">IF(AO25=0,0,AO39/AO25)</f>
        <v>#REF!</v>
      </c>
      <c r="AP59" s="213" t="e">
        <f ca="1">IF(AP25=0,0,AP39/AP25)</f>
        <v>#REF!</v>
      </c>
      <c r="AQ59" s="750"/>
      <c r="AR59" s="169" t="e">
        <f ca="1">SUMIF(Z$6:AQ$6,AR$6,Z59:AQ59)</f>
        <v>#REF!</v>
      </c>
      <c r="AS59" s="170" t="e">
        <f ca="1">SUMIF(Z$6:AQ$6,AS$6,Z59:AQ59)</f>
        <v>#REF!</v>
      </c>
      <c r="AT59" s="169" t="e">
        <f ca="1">X59+AR59</f>
        <v>#REF!</v>
      </c>
      <c r="AU59" s="170" t="e">
        <f t="shared" ref="AU59" ca="1" si="40">Y59+AS59</f>
        <v>#REF!</v>
      </c>
      <c r="AV59" s="403"/>
    </row>
    <row r="60" spans="1:48" ht="30.75" thickBot="1" x14ac:dyDescent="0.5">
      <c r="A60" s="437"/>
      <c r="B60" s="437"/>
      <c r="C60" s="2090"/>
      <c r="D60" s="2093" t="s">
        <v>123</v>
      </c>
      <c r="E60" s="2094"/>
      <c r="F60" s="215" t="e">
        <f ca="1">F59/$F$72</f>
        <v>#REF!</v>
      </c>
      <c r="G60" s="216" t="e">
        <f ca="1">G59/$F$72</f>
        <v>#REF!</v>
      </c>
      <c r="H60" s="740"/>
      <c r="I60" s="217" t="e">
        <f ca="1">I59/$F$72</f>
        <v>#REF!</v>
      </c>
      <c r="J60" s="216" t="e">
        <f ca="1">J59/$F$72</f>
        <v>#REF!</v>
      </c>
      <c r="K60" s="740"/>
      <c r="L60" s="217" t="e">
        <f ca="1">L59/$F$72</f>
        <v>#REF!</v>
      </c>
      <c r="M60" s="216" t="e">
        <f ca="1">M59/$F$72</f>
        <v>#REF!</v>
      </c>
      <c r="N60" s="740"/>
      <c r="O60" s="217" t="e">
        <f ca="1">O59/$F$72</f>
        <v>#REF!</v>
      </c>
      <c r="P60" s="216" t="e">
        <f ca="1">P59/$F$72</f>
        <v>#REF!</v>
      </c>
      <c r="Q60" s="740"/>
      <c r="R60" s="217" t="e">
        <f ca="1">R59/$F$72</f>
        <v>#REF!</v>
      </c>
      <c r="S60" s="216" t="e">
        <f ca="1">S59/$F$72</f>
        <v>#REF!</v>
      </c>
      <c r="T60" s="740"/>
      <c r="U60" s="217" t="e">
        <f ca="1">U59/$F$72</f>
        <v>#REF!</v>
      </c>
      <c r="V60" s="216" t="e">
        <f ca="1">V59/$F$72</f>
        <v>#REF!</v>
      </c>
      <c r="W60" s="759"/>
      <c r="X60" s="218" t="e">
        <f ca="1">X59/$F$72</f>
        <v>#REF!</v>
      </c>
      <c r="Y60" s="219" t="e">
        <f ca="1">SUMIF(F$6:W$6,Y$6,F60:W60)</f>
        <v>#REF!</v>
      </c>
      <c r="Z60" s="215" t="e">
        <f ca="1">Z59/$F$72</f>
        <v>#REF!</v>
      </c>
      <c r="AA60" s="216" t="e">
        <f ca="1">AA59/$F$72</f>
        <v>#REF!</v>
      </c>
      <c r="AB60" s="740"/>
      <c r="AC60" s="217" t="e">
        <f ca="1">AC59/$F$72</f>
        <v>#REF!</v>
      </c>
      <c r="AD60" s="216" t="e">
        <f ca="1">AD59/$F$72</f>
        <v>#REF!</v>
      </c>
      <c r="AE60" s="740"/>
      <c r="AF60" s="217" t="e">
        <f ca="1">AF59/$F$72</f>
        <v>#REF!</v>
      </c>
      <c r="AG60" s="216" t="e">
        <f ca="1">AG59/$F$72</f>
        <v>#REF!</v>
      </c>
      <c r="AH60" s="740"/>
      <c r="AI60" s="217" t="e">
        <f ca="1">AI59/$F$72</f>
        <v>#REF!</v>
      </c>
      <c r="AJ60" s="216" t="e">
        <f ca="1">AJ59/$F$72</f>
        <v>#REF!</v>
      </c>
      <c r="AK60" s="740"/>
      <c r="AL60" s="217" t="e">
        <f ca="1">AL59/$F$72</f>
        <v>#REF!</v>
      </c>
      <c r="AM60" s="216" t="e">
        <f ca="1">AM59/$F$72</f>
        <v>#REF!</v>
      </c>
      <c r="AN60" s="740"/>
      <c r="AO60" s="220" t="e">
        <f ca="1">AO59/$F$72</f>
        <v>#REF!</v>
      </c>
      <c r="AP60" s="216" t="e">
        <f ca="1">AP59/$F$72</f>
        <v>#REF!</v>
      </c>
      <c r="AQ60" s="759"/>
      <c r="AR60" s="218" t="e">
        <f ca="1">AR59/$F$72</f>
        <v>#REF!</v>
      </c>
      <c r="AS60" s="219" t="e">
        <f ca="1">SUMIF(Z$6:AQ$6,AS$6,Z60:AQ60)</f>
        <v>#REF!</v>
      </c>
      <c r="AT60" s="218" t="e">
        <f ca="1">AT59/$F$72</f>
        <v>#REF!</v>
      </c>
      <c r="AU60" s="219" t="e">
        <f ca="1">SUMIF(AB$6:AS$6,AU$6,AB60:AS60)</f>
        <v>#REF!</v>
      </c>
      <c r="AV60" s="403"/>
    </row>
    <row r="61" spans="1:48" ht="33" customHeight="1" thickTop="1" x14ac:dyDescent="0.45">
      <c r="A61" s="437"/>
      <c r="B61" s="437"/>
      <c r="C61" s="2102">
        <f>$A$1</f>
        <v>0</v>
      </c>
      <c r="D61" s="2102"/>
      <c r="E61" s="2102"/>
      <c r="F61" s="2102"/>
      <c r="G61" s="2102"/>
      <c r="H61" s="2102"/>
      <c r="I61" s="2102"/>
      <c r="J61" s="2102"/>
      <c r="K61" s="2102"/>
      <c r="L61" s="2102"/>
      <c r="M61" s="2102"/>
      <c r="N61" s="2102"/>
      <c r="O61" s="223"/>
      <c r="P61" s="223"/>
      <c r="Q61" s="741"/>
      <c r="R61" s="223"/>
      <c r="S61" s="223"/>
      <c r="T61" s="741"/>
      <c r="U61" s="223"/>
      <c r="V61" s="223"/>
      <c r="W61" s="741"/>
      <c r="X61" s="224"/>
      <c r="Y61" s="224"/>
      <c r="Z61" s="223"/>
      <c r="AA61" s="223"/>
      <c r="AB61" s="741"/>
      <c r="AC61" s="223"/>
      <c r="AD61" s="223"/>
      <c r="AE61" s="741"/>
      <c r="AF61" s="223"/>
      <c r="AG61" s="223"/>
      <c r="AH61" s="741"/>
      <c r="AI61" s="223"/>
      <c r="AJ61" s="223"/>
      <c r="AK61" s="741"/>
      <c r="AL61" s="223"/>
      <c r="AM61" s="223"/>
      <c r="AN61" s="741"/>
      <c r="AO61" s="223"/>
      <c r="AP61" s="2088" t="s">
        <v>124</v>
      </c>
      <c r="AQ61" s="2088"/>
      <c r="AR61" s="2088"/>
      <c r="AS61" s="2088"/>
      <c r="AT61" s="2088"/>
      <c r="AU61" s="2088"/>
      <c r="AV61" s="403"/>
    </row>
    <row r="62" spans="1:48" ht="33" customHeight="1" x14ac:dyDescent="0.45">
      <c r="A62" s="382"/>
      <c r="B62" s="382"/>
      <c r="C62" s="225"/>
      <c r="D62" s="226"/>
      <c r="E62" s="186" t="s">
        <v>125</v>
      </c>
      <c r="F62" s="227"/>
      <c r="G62" s="228" t="s">
        <v>126</v>
      </c>
      <c r="H62" s="742"/>
      <c r="I62" s="227"/>
      <c r="J62" s="228" t="s">
        <v>126</v>
      </c>
      <c r="K62" s="742"/>
      <c r="L62" s="227"/>
      <c r="M62" s="228" t="s">
        <v>126</v>
      </c>
      <c r="N62" s="742"/>
      <c r="O62" s="227"/>
      <c r="P62" s="228" t="s">
        <v>126</v>
      </c>
      <c r="Q62" s="742"/>
      <c r="R62" s="227"/>
      <c r="S62" s="228" t="s">
        <v>126</v>
      </c>
      <c r="T62" s="742"/>
      <c r="U62" s="227"/>
      <c r="V62" s="228" t="s">
        <v>126</v>
      </c>
      <c r="W62" s="742"/>
      <c r="X62" s="229"/>
      <c r="Y62" s="229"/>
      <c r="Z62" s="227"/>
      <c r="AA62" s="228" t="s">
        <v>126</v>
      </c>
      <c r="AB62" s="742"/>
      <c r="AC62" s="227"/>
      <c r="AD62" s="228" t="s">
        <v>126</v>
      </c>
      <c r="AE62" s="742"/>
      <c r="AF62" s="227"/>
      <c r="AG62" s="228" t="s">
        <v>126</v>
      </c>
      <c r="AH62" s="742"/>
      <c r="AI62" s="227"/>
      <c r="AJ62" s="228" t="s">
        <v>126</v>
      </c>
      <c r="AK62" s="742"/>
      <c r="AL62" s="227"/>
      <c r="AM62" s="228" t="s">
        <v>126</v>
      </c>
      <c r="AN62" s="742"/>
      <c r="AO62" s="230"/>
      <c r="AP62" s="230"/>
      <c r="AQ62" s="761"/>
      <c r="AR62" s="229"/>
      <c r="AS62" s="229"/>
      <c r="AT62" s="229"/>
      <c r="AU62" s="229"/>
      <c r="AV62" s="403"/>
    </row>
    <row r="63" spans="1:48" ht="33" customHeight="1" x14ac:dyDescent="0.45">
      <c r="A63" s="376"/>
      <c r="B63" s="376"/>
      <c r="C63" s="221"/>
      <c r="D63" s="222"/>
      <c r="E63" s="231" t="s">
        <v>107</v>
      </c>
      <c r="F63" s="223"/>
      <c r="G63" s="232">
        <v>0</v>
      </c>
      <c r="H63" s="741"/>
      <c r="I63" s="223"/>
      <c r="J63" s="232">
        <v>0</v>
      </c>
      <c r="K63" s="741"/>
      <c r="L63" s="223"/>
      <c r="M63" s="232">
        <v>0</v>
      </c>
      <c r="N63" s="741"/>
      <c r="O63" s="223"/>
      <c r="P63" s="232">
        <v>0</v>
      </c>
      <c r="Q63" s="741"/>
      <c r="R63" s="223"/>
      <c r="S63" s="232">
        <v>0</v>
      </c>
      <c r="T63" s="741"/>
      <c r="U63" s="223"/>
      <c r="V63" s="232">
        <v>0</v>
      </c>
      <c r="W63" s="741"/>
      <c r="X63" s="224"/>
      <c r="Y63" s="224"/>
      <c r="Z63" s="223"/>
      <c r="AA63" s="232">
        <v>0</v>
      </c>
      <c r="AB63" s="741"/>
      <c r="AC63" s="223"/>
      <c r="AD63" s="232">
        <v>0</v>
      </c>
      <c r="AE63" s="741"/>
      <c r="AF63" s="223"/>
      <c r="AG63" s="232">
        <v>0</v>
      </c>
      <c r="AH63" s="741"/>
      <c r="AI63" s="223"/>
      <c r="AJ63" s="232">
        <v>0</v>
      </c>
      <c r="AK63" s="741"/>
      <c r="AL63" s="223"/>
      <c r="AM63" s="232">
        <v>0</v>
      </c>
      <c r="AN63" s="741"/>
      <c r="AO63" s="230"/>
      <c r="AP63" s="230"/>
      <c r="AQ63" s="761"/>
      <c r="AR63" s="224"/>
      <c r="AS63" s="224"/>
      <c r="AT63" s="224"/>
      <c r="AU63" s="224"/>
      <c r="AV63" s="403"/>
    </row>
    <row r="64" spans="1:48" ht="33" customHeight="1" x14ac:dyDescent="0.45">
      <c r="A64" s="376"/>
      <c r="B64" s="376"/>
      <c r="C64" s="221"/>
      <c r="D64" s="222"/>
      <c r="E64" s="233" t="s">
        <v>108</v>
      </c>
      <c r="F64" s="223"/>
      <c r="G64" s="234">
        <v>0</v>
      </c>
      <c r="H64" s="741"/>
      <c r="I64" s="223"/>
      <c r="J64" s="234">
        <v>0</v>
      </c>
      <c r="K64" s="741"/>
      <c r="L64" s="223"/>
      <c r="M64" s="234">
        <v>0</v>
      </c>
      <c r="N64" s="741"/>
      <c r="O64" s="223"/>
      <c r="P64" s="234">
        <v>0</v>
      </c>
      <c r="Q64" s="741"/>
      <c r="R64" s="223"/>
      <c r="S64" s="234">
        <v>0</v>
      </c>
      <c r="T64" s="741"/>
      <c r="U64" s="223"/>
      <c r="V64" s="234">
        <v>0</v>
      </c>
      <c r="W64" s="741"/>
      <c r="X64" s="224"/>
      <c r="Y64" s="224"/>
      <c r="Z64" s="223"/>
      <c r="AA64" s="234">
        <v>0</v>
      </c>
      <c r="AB64" s="741"/>
      <c r="AC64" s="223"/>
      <c r="AD64" s="234">
        <v>0</v>
      </c>
      <c r="AE64" s="741"/>
      <c r="AF64" s="223"/>
      <c r="AG64" s="234">
        <v>0</v>
      </c>
      <c r="AH64" s="741"/>
      <c r="AI64" s="223"/>
      <c r="AJ64" s="234">
        <v>0</v>
      </c>
      <c r="AK64" s="741"/>
      <c r="AL64" s="223"/>
      <c r="AM64" s="234">
        <v>0</v>
      </c>
      <c r="AN64" s="741"/>
      <c r="AO64" s="230"/>
      <c r="AP64" s="230"/>
      <c r="AQ64" s="761"/>
      <c r="AR64" s="224"/>
      <c r="AS64" s="224"/>
      <c r="AT64" s="224"/>
      <c r="AU64" s="224"/>
      <c r="AV64" s="403"/>
    </row>
    <row r="65" spans="1:48" ht="33" customHeight="1" x14ac:dyDescent="0.45">
      <c r="A65" s="376"/>
      <c r="B65" s="376"/>
      <c r="C65" s="221"/>
      <c r="D65" s="222"/>
      <c r="E65" s="233" t="s">
        <v>109</v>
      </c>
      <c r="F65" s="223"/>
      <c r="G65" s="234">
        <v>0</v>
      </c>
      <c r="H65" s="741"/>
      <c r="I65" s="223"/>
      <c r="J65" s="234">
        <v>0</v>
      </c>
      <c r="K65" s="741"/>
      <c r="L65" s="223"/>
      <c r="M65" s="234">
        <v>0</v>
      </c>
      <c r="N65" s="741"/>
      <c r="O65" s="223"/>
      <c r="P65" s="234">
        <v>0</v>
      </c>
      <c r="Q65" s="741"/>
      <c r="R65" s="223"/>
      <c r="S65" s="234">
        <v>0</v>
      </c>
      <c r="T65" s="741"/>
      <c r="U65" s="223"/>
      <c r="V65" s="234">
        <v>0</v>
      </c>
      <c r="W65" s="741"/>
      <c r="X65" s="224"/>
      <c r="Y65" s="224"/>
      <c r="Z65" s="223"/>
      <c r="AA65" s="234">
        <v>0</v>
      </c>
      <c r="AB65" s="741"/>
      <c r="AC65" s="223"/>
      <c r="AD65" s="234">
        <v>0</v>
      </c>
      <c r="AE65" s="741"/>
      <c r="AF65" s="223"/>
      <c r="AG65" s="234">
        <v>0</v>
      </c>
      <c r="AH65" s="741"/>
      <c r="AI65" s="223"/>
      <c r="AJ65" s="234">
        <v>0</v>
      </c>
      <c r="AK65" s="741"/>
      <c r="AL65" s="223"/>
      <c r="AM65" s="234">
        <v>0</v>
      </c>
      <c r="AN65" s="741"/>
      <c r="AO65" s="230"/>
      <c r="AP65" s="230"/>
      <c r="AQ65" s="761"/>
      <c r="AR65" s="224"/>
      <c r="AS65" s="224"/>
      <c r="AT65" s="224"/>
      <c r="AU65" s="224" t="s">
        <v>127</v>
      </c>
      <c r="AV65" s="403"/>
    </row>
    <row r="66" spans="1:48" ht="33" customHeight="1" x14ac:dyDescent="0.45">
      <c r="A66" s="376"/>
      <c r="B66" s="376"/>
      <c r="C66" s="221"/>
      <c r="D66" s="222"/>
      <c r="E66" s="233" t="s">
        <v>110</v>
      </c>
      <c r="F66" s="223"/>
      <c r="G66" s="234">
        <v>0</v>
      </c>
      <c r="H66" s="741"/>
      <c r="I66" s="223"/>
      <c r="J66" s="234">
        <v>0</v>
      </c>
      <c r="K66" s="741"/>
      <c r="L66" s="223"/>
      <c r="M66" s="234">
        <v>0</v>
      </c>
      <c r="N66" s="741"/>
      <c r="O66" s="223"/>
      <c r="P66" s="234">
        <v>0</v>
      </c>
      <c r="Q66" s="741"/>
      <c r="R66" s="223"/>
      <c r="S66" s="234">
        <v>0</v>
      </c>
      <c r="T66" s="741"/>
      <c r="U66" s="223"/>
      <c r="V66" s="234">
        <v>0</v>
      </c>
      <c r="W66" s="741"/>
      <c r="X66" s="224"/>
      <c r="Y66" s="224"/>
      <c r="Z66" s="223"/>
      <c r="AA66" s="234">
        <v>0</v>
      </c>
      <c r="AB66" s="741"/>
      <c r="AC66" s="223"/>
      <c r="AD66" s="234">
        <v>0</v>
      </c>
      <c r="AE66" s="741"/>
      <c r="AF66" s="223"/>
      <c r="AG66" s="234">
        <v>0</v>
      </c>
      <c r="AH66" s="741"/>
      <c r="AI66" s="223"/>
      <c r="AJ66" s="234">
        <v>0</v>
      </c>
      <c r="AK66" s="741"/>
      <c r="AL66" s="223"/>
      <c r="AM66" s="234">
        <v>0</v>
      </c>
      <c r="AN66" s="741"/>
      <c r="AO66" s="230"/>
      <c r="AP66" s="230"/>
      <c r="AQ66" s="761"/>
      <c r="AR66" s="224"/>
      <c r="AS66" s="224"/>
      <c r="AT66" s="224"/>
      <c r="AU66" s="224"/>
      <c r="AV66" s="403"/>
    </row>
    <row r="67" spans="1:48" ht="33" customHeight="1" x14ac:dyDescent="0.45">
      <c r="A67" s="376"/>
      <c r="B67" s="376"/>
      <c r="C67" s="221"/>
      <c r="D67" s="222"/>
      <c r="E67" s="233" t="s">
        <v>111</v>
      </c>
      <c r="F67" s="223"/>
      <c r="G67" s="234">
        <v>0</v>
      </c>
      <c r="H67" s="741"/>
      <c r="I67" s="223"/>
      <c r="J67" s="234">
        <v>0</v>
      </c>
      <c r="K67" s="741"/>
      <c r="L67" s="223"/>
      <c r="M67" s="234">
        <v>0</v>
      </c>
      <c r="N67" s="741"/>
      <c r="O67" s="223"/>
      <c r="P67" s="234">
        <v>0</v>
      </c>
      <c r="Q67" s="741"/>
      <c r="R67" s="223"/>
      <c r="S67" s="234">
        <v>0</v>
      </c>
      <c r="T67" s="741"/>
      <c r="U67" s="223"/>
      <c r="V67" s="234">
        <v>0</v>
      </c>
      <c r="W67" s="741"/>
      <c r="X67" s="224"/>
      <c r="Y67" s="224"/>
      <c r="Z67" s="223"/>
      <c r="AA67" s="234">
        <v>0</v>
      </c>
      <c r="AB67" s="741"/>
      <c r="AC67" s="223"/>
      <c r="AD67" s="234">
        <v>0</v>
      </c>
      <c r="AE67" s="741"/>
      <c r="AF67" s="223"/>
      <c r="AG67" s="234">
        <v>0</v>
      </c>
      <c r="AH67" s="741"/>
      <c r="AI67" s="223"/>
      <c r="AJ67" s="234">
        <v>0</v>
      </c>
      <c r="AK67" s="741"/>
      <c r="AL67" s="223"/>
      <c r="AM67" s="234">
        <v>0</v>
      </c>
      <c r="AN67" s="741"/>
      <c r="AO67" s="230"/>
      <c r="AP67" s="230"/>
      <c r="AQ67" s="761"/>
      <c r="AR67" s="224"/>
      <c r="AS67" s="224"/>
      <c r="AT67" s="224"/>
      <c r="AU67" s="224"/>
      <c r="AV67" s="403"/>
    </row>
    <row r="68" spans="1:48" ht="33" customHeight="1" x14ac:dyDescent="0.45">
      <c r="A68" s="376"/>
      <c r="B68" s="376"/>
      <c r="C68" s="221"/>
      <c r="D68" s="222"/>
      <c r="E68" s="233" t="s">
        <v>112</v>
      </c>
      <c r="F68" s="223"/>
      <c r="G68" s="234">
        <v>0</v>
      </c>
      <c r="H68" s="741"/>
      <c r="I68" s="223"/>
      <c r="J68" s="234">
        <v>0</v>
      </c>
      <c r="K68" s="741"/>
      <c r="L68" s="223"/>
      <c r="M68" s="234">
        <v>0</v>
      </c>
      <c r="N68" s="741"/>
      <c r="O68" s="223"/>
      <c r="P68" s="234">
        <v>0</v>
      </c>
      <c r="Q68" s="741"/>
      <c r="R68" s="223"/>
      <c r="S68" s="234">
        <v>0</v>
      </c>
      <c r="T68" s="741"/>
      <c r="U68" s="223"/>
      <c r="V68" s="234">
        <v>0</v>
      </c>
      <c r="W68" s="741"/>
      <c r="X68" s="224"/>
      <c r="Y68" s="224"/>
      <c r="Z68" s="223"/>
      <c r="AA68" s="234">
        <v>0</v>
      </c>
      <c r="AB68" s="741"/>
      <c r="AC68" s="223"/>
      <c r="AD68" s="234">
        <v>0</v>
      </c>
      <c r="AE68" s="741"/>
      <c r="AF68" s="223"/>
      <c r="AG68" s="234">
        <v>0</v>
      </c>
      <c r="AH68" s="741"/>
      <c r="AI68" s="223"/>
      <c r="AJ68" s="234">
        <v>0</v>
      </c>
      <c r="AK68" s="741"/>
      <c r="AL68" s="223"/>
      <c r="AM68" s="234">
        <v>0</v>
      </c>
      <c r="AN68" s="741"/>
      <c r="AO68" s="230"/>
      <c r="AP68" s="230"/>
      <c r="AQ68" s="761"/>
      <c r="AR68" s="224"/>
      <c r="AS68" s="224"/>
      <c r="AT68" s="224"/>
      <c r="AU68" s="224"/>
      <c r="AV68" s="403"/>
    </row>
    <row r="69" spans="1:48" ht="33" customHeight="1" x14ac:dyDescent="0.45">
      <c r="A69" s="376"/>
      <c r="B69" s="376"/>
      <c r="C69" s="221"/>
      <c r="D69" s="222"/>
      <c r="E69" s="233" t="s">
        <v>113</v>
      </c>
      <c r="F69" s="223"/>
      <c r="G69" s="234">
        <v>0</v>
      </c>
      <c r="H69" s="741"/>
      <c r="I69" s="223"/>
      <c r="J69" s="234">
        <v>0</v>
      </c>
      <c r="K69" s="741"/>
      <c r="L69" s="223"/>
      <c r="M69" s="234">
        <v>0</v>
      </c>
      <c r="N69" s="741"/>
      <c r="O69" s="223"/>
      <c r="P69" s="234">
        <v>0</v>
      </c>
      <c r="Q69" s="741"/>
      <c r="R69" s="223"/>
      <c r="S69" s="234">
        <v>0</v>
      </c>
      <c r="T69" s="741"/>
      <c r="U69" s="223"/>
      <c r="V69" s="234">
        <v>0</v>
      </c>
      <c r="W69" s="741"/>
      <c r="X69" s="224"/>
      <c r="Y69" s="224"/>
      <c r="Z69" s="223"/>
      <c r="AA69" s="234">
        <v>0</v>
      </c>
      <c r="AB69" s="741"/>
      <c r="AC69" s="223"/>
      <c r="AD69" s="234">
        <v>0</v>
      </c>
      <c r="AE69" s="741"/>
      <c r="AF69" s="223"/>
      <c r="AG69" s="234">
        <v>0</v>
      </c>
      <c r="AH69" s="741"/>
      <c r="AI69" s="223"/>
      <c r="AJ69" s="234">
        <v>0</v>
      </c>
      <c r="AK69" s="741"/>
      <c r="AL69" s="223"/>
      <c r="AM69" s="234">
        <v>0</v>
      </c>
      <c r="AN69" s="741"/>
      <c r="AO69" s="230"/>
      <c r="AP69" s="230"/>
      <c r="AQ69" s="761"/>
      <c r="AR69" s="224"/>
      <c r="AS69" s="224"/>
      <c r="AT69" s="224"/>
      <c r="AU69" s="224"/>
      <c r="AV69" s="403"/>
    </row>
    <row r="70" spans="1:48" ht="33" customHeight="1" x14ac:dyDescent="0.45">
      <c r="A70" s="376"/>
      <c r="B70" s="376"/>
      <c r="C70" s="221"/>
      <c r="D70" s="222"/>
      <c r="E70" s="235" t="s">
        <v>114</v>
      </c>
      <c r="F70" s="223"/>
      <c r="G70" s="236">
        <v>0</v>
      </c>
      <c r="H70" s="741"/>
      <c r="I70" s="223"/>
      <c r="J70" s="236">
        <v>0</v>
      </c>
      <c r="K70" s="741"/>
      <c r="L70" s="223"/>
      <c r="M70" s="236">
        <v>0</v>
      </c>
      <c r="N70" s="741"/>
      <c r="O70" s="223"/>
      <c r="P70" s="236">
        <v>0</v>
      </c>
      <c r="Q70" s="741"/>
      <c r="R70" s="223"/>
      <c r="S70" s="236">
        <v>0</v>
      </c>
      <c r="T70" s="741"/>
      <c r="U70" s="223"/>
      <c r="V70" s="236">
        <v>0</v>
      </c>
      <c r="W70" s="741"/>
      <c r="X70" s="224"/>
      <c r="Y70" s="224"/>
      <c r="Z70" s="223"/>
      <c r="AA70" s="236">
        <v>0</v>
      </c>
      <c r="AB70" s="741"/>
      <c r="AC70" s="223"/>
      <c r="AD70" s="236">
        <v>0</v>
      </c>
      <c r="AE70" s="741"/>
      <c r="AF70" s="223"/>
      <c r="AG70" s="236">
        <v>0</v>
      </c>
      <c r="AH70" s="741"/>
      <c r="AI70" s="223"/>
      <c r="AJ70" s="236">
        <v>0</v>
      </c>
      <c r="AK70" s="741"/>
      <c r="AL70" s="223"/>
      <c r="AM70" s="236">
        <v>0</v>
      </c>
      <c r="AN70" s="741"/>
      <c r="AO70" s="230"/>
      <c r="AP70" s="230"/>
      <c r="AQ70" s="761"/>
      <c r="AR70" s="224"/>
      <c r="AS70" s="224"/>
      <c r="AT70" s="224"/>
      <c r="AU70" s="224"/>
      <c r="AV70" s="403"/>
    </row>
    <row r="71" spans="1:48" ht="30" x14ac:dyDescent="0.45">
      <c r="A71" s="376"/>
      <c r="B71" s="376"/>
      <c r="C71" s="221"/>
      <c r="D71" s="222"/>
      <c r="E71" s="222" t="s">
        <v>220</v>
      </c>
      <c r="F71" s="223">
        <f>_xlfn.XLOOKUP($A$1,'214737'!$H:$H,'214737'!$P:$P,0,0)</f>
        <v>0</v>
      </c>
      <c r="G71" s="223"/>
      <c r="H71" s="741"/>
      <c r="I71" s="223"/>
      <c r="J71" s="223"/>
      <c r="K71" s="741"/>
      <c r="L71" s="223"/>
      <c r="M71" s="223"/>
      <c r="N71" s="741"/>
      <c r="O71" s="223"/>
      <c r="P71" s="223"/>
      <c r="Q71" s="741"/>
      <c r="R71" s="223"/>
      <c r="S71" s="223"/>
      <c r="T71" s="741"/>
      <c r="U71" s="223"/>
      <c r="V71" s="223"/>
      <c r="W71" s="741"/>
      <c r="X71" s="224"/>
      <c r="Y71" s="224"/>
      <c r="Z71" s="223"/>
      <c r="AA71" s="223"/>
      <c r="AB71" s="741"/>
      <c r="AC71" s="223"/>
      <c r="AD71" s="223"/>
      <c r="AE71" s="741"/>
      <c r="AF71" s="223"/>
      <c r="AG71" s="223"/>
      <c r="AH71" s="741"/>
      <c r="AI71" s="223"/>
      <c r="AJ71" s="223"/>
      <c r="AK71" s="741"/>
      <c r="AL71" s="223"/>
      <c r="AM71" s="223"/>
      <c r="AN71" s="741"/>
      <c r="AO71" s="230"/>
      <c r="AP71" s="230"/>
      <c r="AQ71" s="761"/>
      <c r="AR71" s="224"/>
      <c r="AS71" s="224"/>
      <c r="AT71" s="224"/>
      <c r="AU71" s="224"/>
      <c r="AV71" s="403"/>
    </row>
    <row r="72" spans="1:48" ht="30" x14ac:dyDescent="0.45">
      <c r="A72" s="376"/>
      <c r="B72" s="376"/>
      <c r="C72" s="221"/>
      <c r="D72" s="222"/>
      <c r="E72" s="222"/>
      <c r="F72" s="223">
        <f>VALUE(F71)/1000</f>
        <v>0</v>
      </c>
      <c r="G72" s="223"/>
      <c r="H72" s="741"/>
      <c r="I72" s="223"/>
      <c r="J72" s="223"/>
      <c r="K72" s="741"/>
      <c r="L72" s="223"/>
      <c r="M72" s="223"/>
      <c r="N72" s="741"/>
      <c r="O72" s="223"/>
      <c r="P72" s="223"/>
      <c r="Q72" s="741"/>
      <c r="R72" s="223"/>
      <c r="S72" s="223"/>
      <c r="T72" s="741"/>
      <c r="U72" s="223"/>
      <c r="V72" s="223"/>
      <c r="W72" s="741"/>
      <c r="X72" s="224"/>
      <c r="Y72" s="224"/>
      <c r="Z72" s="223"/>
      <c r="AA72" s="223"/>
      <c r="AB72" s="741"/>
      <c r="AC72" s="223"/>
      <c r="AD72" s="223"/>
      <c r="AE72" s="741"/>
      <c r="AF72" s="223"/>
      <c r="AG72" s="223"/>
      <c r="AH72" s="741"/>
      <c r="AI72" s="223"/>
      <c r="AJ72" s="223"/>
      <c r="AK72" s="741"/>
      <c r="AL72" s="223"/>
      <c r="AM72" s="223"/>
      <c r="AN72" s="741"/>
      <c r="AO72" s="223"/>
      <c r="AP72" s="223"/>
      <c r="AQ72" s="741"/>
      <c r="AR72" s="224"/>
      <c r="AS72" s="224"/>
      <c r="AT72" s="224"/>
      <c r="AU72" s="224"/>
      <c r="AV72" s="403"/>
    </row>
  </sheetData>
  <mergeCells count="61">
    <mergeCell ref="AP61:AU61"/>
    <mergeCell ref="D56:E56"/>
    <mergeCell ref="D57:E57"/>
    <mergeCell ref="D58:E58"/>
    <mergeCell ref="C59:C60"/>
    <mergeCell ref="D59:E59"/>
    <mergeCell ref="D60:E60"/>
    <mergeCell ref="C44:C58"/>
    <mergeCell ref="D44:D52"/>
    <mergeCell ref="D53:E53"/>
    <mergeCell ref="D54:E54"/>
    <mergeCell ref="D55:E55"/>
    <mergeCell ref="C61:N61"/>
    <mergeCell ref="C40:E40"/>
    <mergeCell ref="C41:C42"/>
    <mergeCell ref="D41:E41"/>
    <mergeCell ref="D42:E42"/>
    <mergeCell ref="C43:E43"/>
    <mergeCell ref="C23:C32"/>
    <mergeCell ref="D23:D26"/>
    <mergeCell ref="D27:D30"/>
    <mergeCell ref="D31:E31"/>
    <mergeCell ref="D32:E32"/>
    <mergeCell ref="C33:C39"/>
    <mergeCell ref="D33:D38"/>
    <mergeCell ref="D39:E39"/>
    <mergeCell ref="AR5:AS5"/>
    <mergeCell ref="AT5:AU5"/>
    <mergeCell ref="C7:C14"/>
    <mergeCell ref="D7:D10"/>
    <mergeCell ref="D11:D14"/>
    <mergeCell ref="C15:C22"/>
    <mergeCell ref="D15:D18"/>
    <mergeCell ref="D19:D22"/>
    <mergeCell ref="Z5:AB5"/>
    <mergeCell ref="AC5:AE5"/>
    <mergeCell ref="AF5:AH5"/>
    <mergeCell ref="AI5:AK5"/>
    <mergeCell ref="AL5:AN5"/>
    <mergeCell ref="AO5:AQ5"/>
    <mergeCell ref="AR4:AS4"/>
    <mergeCell ref="AT4:AU4"/>
    <mergeCell ref="C5:E6"/>
    <mergeCell ref="F5:H5"/>
    <mergeCell ref="I5:K5"/>
    <mergeCell ref="L5:N5"/>
    <mergeCell ref="O5:Q5"/>
    <mergeCell ref="R5:T5"/>
    <mergeCell ref="U5:W5"/>
    <mergeCell ref="X5:Y5"/>
    <mergeCell ref="C4:E4"/>
    <mergeCell ref="F4:N4"/>
    <mergeCell ref="O4:W4"/>
    <mergeCell ref="X4:Y4"/>
    <mergeCell ref="Z4:AH4"/>
    <mergeCell ref="AI4:AQ4"/>
    <mergeCell ref="C1:E1"/>
    <mergeCell ref="AS2:AU2"/>
    <mergeCell ref="C3:I3"/>
    <mergeCell ref="O3:AJ3"/>
    <mergeCell ref="AM3:AU3"/>
  </mergeCells>
  <phoneticPr fontId="4"/>
  <conditionalFormatting sqref="H1:H60 K1:K60 N1:N60 Q1:Q1048576 T1:T1048576 W1:W1048576 AB1:AB1048576 AE1:AE1048576 AH1:AH1048576 AK1:AK1048576 AN1:AN1048576 AQ1:AQ1048576 N62:N1048576 K62:K1048576 H62:H1048576">
    <cfRule type="cellIs" dxfId="1" priority="1" operator="lessThan">
      <formula>1</formula>
    </cfRule>
    <cfRule type="cellIs" dxfId="0" priority="2" operator="greaterThanOrEqual">
      <formula>1</formula>
    </cfRule>
  </conditionalFormatting>
  <printOptions horizontalCentered="1" verticalCentered="1"/>
  <pageMargins left="0.19685039370078741" right="0.19685039370078741" top="0.19685039370078741" bottom="0.19685039370078741" header="0" footer="0"/>
  <pageSetup paperSize="8" scale="40"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1594-DE6E-4864-818D-03A7F3C694D7}">
  <sheetPr codeName="Sheet71">
    <tabColor rgb="FF92D050"/>
  </sheetPr>
  <dimension ref="A1:CG121"/>
  <sheetViews>
    <sheetView tabSelected="1" workbookViewId="0">
      <selection sqref="A1:XFD1048576"/>
    </sheetView>
  </sheetViews>
  <sheetFormatPr defaultRowHeight="18.75" x14ac:dyDescent="0.25"/>
  <cols>
    <col min="1" max="1" width="10.33203125" customWidth="1"/>
    <col min="2" max="2" width="4.6640625" customWidth="1"/>
    <col min="3" max="5" width="9.44140625" customWidth="1"/>
    <col min="6" max="7" width="16" customWidth="1"/>
    <col min="8" max="8" width="9.44140625" customWidth="1"/>
    <col min="10" max="12" width="9.44140625" customWidth="1"/>
    <col min="13" max="14" width="16" customWidth="1"/>
    <col min="15" max="15" width="9.44140625" customWidth="1"/>
    <col min="17" max="19" width="9.44140625" customWidth="1"/>
    <col min="20" max="21" width="16" customWidth="1"/>
    <col min="22" max="22" width="9.44140625" customWidth="1"/>
    <col min="24" max="26" width="9.44140625" customWidth="1"/>
    <col min="27" max="28" width="16" customWidth="1"/>
    <col min="29" max="29" width="9.44140625" customWidth="1"/>
    <col min="31" max="33" width="9.44140625" customWidth="1"/>
    <col min="34" max="35" width="16" customWidth="1"/>
    <col min="36" max="36" width="9.44140625" customWidth="1"/>
    <col min="38" max="40" width="9.44140625" customWidth="1"/>
    <col min="41" max="42" width="16" customWidth="1"/>
    <col min="43" max="43" width="9.44140625" customWidth="1"/>
    <col min="45" max="47" width="9.44140625" customWidth="1"/>
    <col min="48" max="49" width="16" customWidth="1"/>
    <col min="50" max="50" width="9.88671875" customWidth="1"/>
    <col min="51" max="51" width="8.88671875" customWidth="1"/>
    <col min="52" max="54" width="9.44140625" customWidth="1"/>
    <col min="55" max="56" width="16" customWidth="1"/>
    <col min="57" max="57" width="9.44140625" customWidth="1"/>
    <col min="59" max="61" width="9.44140625" customWidth="1"/>
    <col min="62" max="63" width="16" customWidth="1"/>
    <col min="64" max="64" width="9.44140625" customWidth="1"/>
    <col min="66" max="68" width="9.44140625" customWidth="1"/>
    <col min="69" max="70" width="16" customWidth="1"/>
    <col min="71" max="71" width="9.44140625" customWidth="1"/>
    <col min="73" max="75" width="9.44140625" customWidth="1"/>
    <col min="76" max="77" width="16" customWidth="1"/>
    <col min="78" max="78" width="9.44140625" customWidth="1"/>
    <col min="80" max="82" width="9.44140625" customWidth="1"/>
    <col min="83" max="84" width="16" customWidth="1"/>
    <col min="85" max="85" width="9.44140625" customWidth="1"/>
  </cols>
  <sheetData>
    <row r="1" spans="1:85" ht="28.5" x14ac:dyDescent="0.25">
      <c r="A1" s="390"/>
      <c r="B1" s="390"/>
      <c r="C1" s="390">
        <v>1</v>
      </c>
      <c r="D1" s="390"/>
      <c r="E1" s="390"/>
      <c r="F1" s="391"/>
      <c r="G1" s="391"/>
      <c r="H1" s="390"/>
      <c r="I1" s="392"/>
      <c r="J1" s="390">
        <f>C1+1</f>
        <v>2</v>
      </c>
      <c r="K1" s="390"/>
      <c r="L1" s="390"/>
      <c r="M1" s="391"/>
      <c r="N1" s="391"/>
      <c r="O1" s="390"/>
      <c r="P1" s="392"/>
      <c r="Q1" s="390">
        <f>J1+1</f>
        <v>3</v>
      </c>
      <c r="R1" s="390"/>
      <c r="S1" s="390"/>
      <c r="T1" s="391"/>
      <c r="U1" s="391"/>
      <c r="V1" s="390"/>
      <c r="W1" s="392"/>
      <c r="X1" s="390">
        <f>Q1+1</f>
        <v>4</v>
      </c>
      <c r="Y1" s="390"/>
      <c r="Z1" s="390"/>
      <c r="AA1" s="391"/>
      <c r="AB1" s="391"/>
      <c r="AC1" s="390"/>
      <c r="AD1" s="392"/>
      <c r="AE1" s="390">
        <f>X1+1</f>
        <v>5</v>
      </c>
      <c r="AF1" s="390"/>
      <c r="AG1" s="390"/>
      <c r="AH1" s="391"/>
      <c r="AI1" s="391"/>
      <c r="AJ1" s="390"/>
      <c r="AK1" s="392"/>
      <c r="AL1" s="390">
        <f>AE1+1</f>
        <v>6</v>
      </c>
      <c r="AM1" s="390"/>
      <c r="AN1" s="390"/>
      <c r="AO1" s="391"/>
      <c r="AP1" s="391"/>
      <c r="AQ1" s="390"/>
      <c r="AR1" s="392"/>
      <c r="AS1" s="390">
        <f>AL1+1</f>
        <v>7</v>
      </c>
      <c r="AT1" s="390"/>
      <c r="AU1" s="390"/>
      <c r="AV1" s="391"/>
      <c r="AW1" s="391"/>
      <c r="AX1" s="390"/>
      <c r="AY1" s="392"/>
      <c r="AZ1" s="390">
        <f>AS1+1</f>
        <v>8</v>
      </c>
      <c r="BA1" s="390"/>
      <c r="BB1" s="390"/>
      <c r="BC1" s="391"/>
      <c r="BD1" s="391"/>
      <c r="BE1" s="390"/>
      <c r="BF1" s="392"/>
      <c r="BG1" s="390">
        <f>AZ1+1</f>
        <v>9</v>
      </c>
      <c r="BH1" s="390"/>
      <c r="BI1" s="390"/>
      <c r="BJ1" s="391"/>
      <c r="BK1" s="391"/>
      <c r="BL1" s="390"/>
      <c r="BM1" s="392"/>
      <c r="BN1" s="390">
        <f>BG1+1</f>
        <v>10</v>
      </c>
      <c r="BO1" s="390"/>
      <c r="BP1" s="390"/>
      <c r="BQ1" s="391"/>
      <c r="BR1" s="391"/>
      <c r="BS1" s="390"/>
      <c r="BT1" s="392"/>
      <c r="BU1" s="390">
        <f>BN1+1</f>
        <v>11</v>
      </c>
      <c r="BV1" s="390"/>
      <c r="BW1" s="390"/>
      <c r="BX1" s="391"/>
      <c r="BY1" s="391"/>
      <c r="BZ1" s="390"/>
      <c r="CA1" s="392"/>
      <c r="CB1" s="390">
        <f>BU1+1</f>
        <v>12</v>
      </c>
      <c r="CC1" s="390"/>
      <c r="CD1" s="390"/>
      <c r="CE1" s="391"/>
      <c r="CF1" s="391"/>
      <c r="CG1" s="390"/>
    </row>
    <row r="2" spans="1:85" ht="15.75" x14ac:dyDescent="0.25">
      <c r="A2" s="387"/>
      <c r="B2" s="387"/>
      <c r="C2" s="387">
        <v>1</v>
      </c>
      <c r="D2" s="387">
        <v>2</v>
      </c>
      <c r="E2" s="387">
        <v>3</v>
      </c>
      <c r="F2" s="388">
        <v>4</v>
      </c>
      <c r="G2" s="388">
        <v>6</v>
      </c>
      <c r="H2" s="387">
        <v>7</v>
      </c>
      <c r="I2" s="389"/>
      <c r="J2" s="387">
        <v>1</v>
      </c>
      <c r="K2" s="387">
        <v>2</v>
      </c>
      <c r="L2" s="387">
        <v>3</v>
      </c>
      <c r="M2" s="388">
        <v>4</v>
      </c>
      <c r="N2" s="388">
        <v>6</v>
      </c>
      <c r="O2" s="387">
        <v>7</v>
      </c>
      <c r="P2" s="389"/>
      <c r="Q2" s="387">
        <v>1</v>
      </c>
      <c r="R2" s="387">
        <v>2</v>
      </c>
      <c r="S2" s="387">
        <v>3</v>
      </c>
      <c r="T2" s="388">
        <v>4</v>
      </c>
      <c r="U2" s="388">
        <v>6</v>
      </c>
      <c r="V2" s="387">
        <v>7</v>
      </c>
      <c r="W2" s="389"/>
      <c r="X2" s="387">
        <v>1</v>
      </c>
      <c r="Y2" s="387">
        <v>2</v>
      </c>
      <c r="Z2" s="387">
        <v>3</v>
      </c>
      <c r="AA2" s="388">
        <v>4</v>
      </c>
      <c r="AB2" s="388">
        <v>6</v>
      </c>
      <c r="AC2" s="387">
        <v>7</v>
      </c>
      <c r="AD2" s="389"/>
      <c r="AE2" s="387">
        <v>1</v>
      </c>
      <c r="AF2" s="387">
        <v>2</v>
      </c>
      <c r="AG2" s="387">
        <v>3</v>
      </c>
      <c r="AH2" s="388">
        <v>4</v>
      </c>
      <c r="AI2" s="388">
        <v>6</v>
      </c>
      <c r="AJ2" s="387">
        <v>7</v>
      </c>
      <c r="AK2" s="389"/>
      <c r="AL2" s="387">
        <v>1</v>
      </c>
      <c r="AM2" s="387">
        <v>2</v>
      </c>
      <c r="AN2" s="387">
        <v>3</v>
      </c>
      <c r="AO2" s="388">
        <v>4</v>
      </c>
      <c r="AP2" s="388">
        <v>6</v>
      </c>
      <c r="AQ2" s="387">
        <v>7</v>
      </c>
      <c r="AR2" s="389"/>
      <c r="AS2" s="387">
        <v>1</v>
      </c>
      <c r="AT2" s="387">
        <v>2</v>
      </c>
      <c r="AU2" s="387">
        <v>3</v>
      </c>
      <c r="AV2" s="388">
        <v>4</v>
      </c>
      <c r="AW2" s="388">
        <v>6</v>
      </c>
      <c r="AX2" s="387">
        <v>7</v>
      </c>
      <c r="AY2" s="389"/>
      <c r="AZ2" s="387">
        <v>1</v>
      </c>
      <c r="BA2" s="387">
        <v>2</v>
      </c>
      <c r="BB2" s="387">
        <v>3</v>
      </c>
      <c r="BC2" s="388">
        <v>4</v>
      </c>
      <c r="BD2" s="388">
        <v>6</v>
      </c>
      <c r="BE2" s="387">
        <v>7</v>
      </c>
      <c r="BF2" s="389"/>
      <c r="BG2" s="387">
        <v>1</v>
      </c>
      <c r="BH2" s="387">
        <v>2</v>
      </c>
      <c r="BI2" s="387">
        <v>3</v>
      </c>
      <c r="BJ2" s="388">
        <v>4</v>
      </c>
      <c r="BK2" s="388">
        <v>6</v>
      </c>
      <c r="BL2" s="387">
        <v>7</v>
      </c>
      <c r="BM2" s="389"/>
      <c r="BN2" s="387">
        <v>1</v>
      </c>
      <c r="BO2" s="387">
        <v>2</v>
      </c>
      <c r="BP2" s="387">
        <v>3</v>
      </c>
      <c r="BQ2" s="388">
        <v>4</v>
      </c>
      <c r="BR2" s="388">
        <v>6</v>
      </c>
      <c r="BS2" s="387">
        <v>7</v>
      </c>
      <c r="BT2" s="389"/>
      <c r="BU2" s="387">
        <v>1</v>
      </c>
      <c r="BV2" s="387">
        <v>2</v>
      </c>
      <c r="BW2" s="387">
        <v>3</v>
      </c>
      <c r="BX2" s="388">
        <v>4</v>
      </c>
      <c r="BY2" s="388">
        <v>6</v>
      </c>
      <c r="BZ2" s="387">
        <v>7</v>
      </c>
      <c r="CA2" s="389"/>
      <c r="CB2" s="387">
        <v>1</v>
      </c>
      <c r="CC2" s="387">
        <v>2</v>
      </c>
      <c r="CD2" s="387">
        <v>3</v>
      </c>
      <c r="CE2" s="388">
        <v>4</v>
      </c>
      <c r="CF2" s="388">
        <v>6</v>
      </c>
      <c r="CG2" s="387">
        <v>7</v>
      </c>
    </row>
    <row r="3" spans="1:85" ht="15.75" x14ac:dyDescent="0.25">
      <c r="A3" s="393"/>
      <c r="B3" s="393"/>
      <c r="C3" s="394" t="s">
        <v>128</v>
      </c>
      <c r="D3" s="393" t="s">
        <v>129</v>
      </c>
      <c r="E3" s="393" t="s">
        <v>130</v>
      </c>
      <c r="F3" s="395" t="s">
        <v>131</v>
      </c>
      <c r="G3" s="395" t="s">
        <v>132</v>
      </c>
      <c r="H3" s="393" t="s">
        <v>133</v>
      </c>
      <c r="I3" s="392"/>
      <c r="J3" s="394" t="s">
        <v>128</v>
      </c>
      <c r="K3" s="393" t="s">
        <v>129</v>
      </c>
      <c r="L3" s="393" t="s">
        <v>130</v>
      </c>
      <c r="M3" s="395" t="s">
        <v>131</v>
      </c>
      <c r="N3" s="395" t="s">
        <v>132</v>
      </c>
      <c r="O3" s="393" t="s">
        <v>133</v>
      </c>
      <c r="P3" s="392"/>
      <c r="Q3" s="394" t="s">
        <v>128</v>
      </c>
      <c r="R3" s="393" t="s">
        <v>129</v>
      </c>
      <c r="S3" s="393" t="s">
        <v>130</v>
      </c>
      <c r="T3" s="395" t="s">
        <v>131</v>
      </c>
      <c r="U3" s="395" t="s">
        <v>132</v>
      </c>
      <c r="V3" s="393" t="s">
        <v>133</v>
      </c>
      <c r="W3" s="392"/>
      <c r="X3" s="394" t="s">
        <v>128</v>
      </c>
      <c r="Y3" s="393" t="s">
        <v>129</v>
      </c>
      <c r="Z3" s="393" t="s">
        <v>130</v>
      </c>
      <c r="AA3" s="395" t="s">
        <v>131</v>
      </c>
      <c r="AB3" s="395" t="s">
        <v>132</v>
      </c>
      <c r="AC3" s="393" t="s">
        <v>133</v>
      </c>
      <c r="AD3" s="392"/>
      <c r="AE3" s="394" t="s">
        <v>128</v>
      </c>
      <c r="AF3" s="393" t="s">
        <v>129</v>
      </c>
      <c r="AG3" s="393" t="s">
        <v>130</v>
      </c>
      <c r="AH3" s="395" t="s">
        <v>131</v>
      </c>
      <c r="AI3" s="395" t="s">
        <v>132</v>
      </c>
      <c r="AJ3" s="393" t="s">
        <v>133</v>
      </c>
      <c r="AK3" s="392"/>
      <c r="AL3" s="394" t="s">
        <v>128</v>
      </c>
      <c r="AM3" s="393" t="s">
        <v>129</v>
      </c>
      <c r="AN3" s="393" t="s">
        <v>130</v>
      </c>
      <c r="AO3" s="395" t="s">
        <v>131</v>
      </c>
      <c r="AP3" s="395" t="s">
        <v>132</v>
      </c>
      <c r="AQ3" s="393" t="s">
        <v>133</v>
      </c>
      <c r="AR3" s="392"/>
      <c r="AS3" s="394" t="s">
        <v>128</v>
      </c>
      <c r="AT3" s="393" t="s">
        <v>129</v>
      </c>
      <c r="AU3" s="393" t="s">
        <v>130</v>
      </c>
      <c r="AV3" s="395" t="s">
        <v>131</v>
      </c>
      <c r="AW3" s="395" t="s">
        <v>132</v>
      </c>
      <c r="AX3" s="393" t="s">
        <v>133</v>
      </c>
      <c r="AY3" s="392"/>
      <c r="AZ3" s="394" t="s">
        <v>128</v>
      </c>
      <c r="BA3" s="393" t="s">
        <v>129</v>
      </c>
      <c r="BB3" s="393" t="s">
        <v>130</v>
      </c>
      <c r="BC3" s="395" t="s">
        <v>131</v>
      </c>
      <c r="BD3" s="395" t="s">
        <v>132</v>
      </c>
      <c r="BE3" s="393" t="s">
        <v>133</v>
      </c>
      <c r="BF3" s="392"/>
      <c r="BG3" s="394" t="s">
        <v>128</v>
      </c>
      <c r="BH3" s="393" t="s">
        <v>129</v>
      </c>
      <c r="BI3" s="393" t="s">
        <v>130</v>
      </c>
      <c r="BJ3" s="395" t="s">
        <v>131</v>
      </c>
      <c r="BK3" s="395" t="s">
        <v>132</v>
      </c>
      <c r="BL3" s="393" t="s">
        <v>133</v>
      </c>
      <c r="BM3" s="392"/>
      <c r="BN3" s="394" t="s">
        <v>128</v>
      </c>
      <c r="BO3" s="393" t="s">
        <v>129</v>
      </c>
      <c r="BP3" s="393" t="s">
        <v>130</v>
      </c>
      <c r="BQ3" s="395" t="s">
        <v>131</v>
      </c>
      <c r="BR3" s="395" t="s">
        <v>132</v>
      </c>
      <c r="BS3" s="393" t="s">
        <v>133</v>
      </c>
      <c r="BT3" s="392"/>
      <c r="BU3" s="394" t="s">
        <v>128</v>
      </c>
      <c r="BV3" s="393" t="s">
        <v>129</v>
      </c>
      <c r="BW3" s="393" t="s">
        <v>130</v>
      </c>
      <c r="BX3" s="395" t="s">
        <v>131</v>
      </c>
      <c r="BY3" s="395" t="s">
        <v>132</v>
      </c>
      <c r="BZ3" s="393" t="s">
        <v>133</v>
      </c>
      <c r="CA3" s="392"/>
      <c r="CB3" s="394" t="s">
        <v>128</v>
      </c>
      <c r="CC3" s="393" t="s">
        <v>129</v>
      </c>
      <c r="CD3" s="393" t="s">
        <v>130</v>
      </c>
      <c r="CE3" s="395" t="s">
        <v>131</v>
      </c>
      <c r="CF3" s="395" t="s">
        <v>132</v>
      </c>
      <c r="CG3" s="393" t="s">
        <v>133</v>
      </c>
    </row>
    <row r="4" spans="1:85" ht="15.75" x14ac:dyDescent="0.25">
      <c r="A4" s="396" t="s">
        <v>135</v>
      </c>
      <c r="B4" s="396">
        <v>1</v>
      </c>
      <c r="C4" s="397"/>
      <c r="D4" s="398"/>
      <c r="E4" s="398"/>
      <c r="F4" s="399"/>
      <c r="G4" s="399"/>
      <c r="H4" s="398"/>
      <c r="I4" s="392"/>
      <c r="J4" s="397"/>
      <c r="K4" s="398"/>
      <c r="L4" s="398"/>
      <c r="M4" s="399"/>
      <c r="N4" s="399"/>
      <c r="O4" s="398"/>
      <c r="P4" s="392"/>
      <c r="Q4" s="397"/>
      <c r="R4" s="398"/>
      <c r="S4" s="398"/>
      <c r="T4" s="399"/>
      <c r="U4" s="399"/>
      <c r="V4" s="398"/>
      <c r="W4" s="392"/>
      <c r="X4" s="397"/>
      <c r="Y4" s="398"/>
      <c r="Z4" s="398"/>
      <c r="AA4" s="399"/>
      <c r="AB4" s="399"/>
      <c r="AC4" s="398"/>
      <c r="AD4" s="392"/>
      <c r="AE4" s="397"/>
      <c r="AF4" s="398"/>
      <c r="AG4" s="398"/>
      <c r="AH4" s="399"/>
      <c r="AI4" s="399"/>
      <c r="AJ4" s="398"/>
      <c r="AK4" s="392"/>
      <c r="AL4" s="397"/>
      <c r="AM4" s="398"/>
      <c r="AN4" s="398"/>
      <c r="AO4" s="399"/>
      <c r="AP4" s="399"/>
      <c r="AQ4" s="398"/>
      <c r="AR4" s="392"/>
      <c r="AS4" s="397"/>
      <c r="AT4" s="398"/>
      <c r="AU4" s="398"/>
      <c r="AV4" s="399"/>
      <c r="AW4" s="399"/>
      <c r="AX4" s="398"/>
      <c r="AY4" s="392"/>
      <c r="AZ4" s="397"/>
      <c r="BA4" s="398"/>
      <c r="BB4" s="398"/>
      <c r="BC4" s="399"/>
      <c r="BD4" s="399"/>
      <c r="BE4" s="398"/>
      <c r="BF4" s="392"/>
      <c r="BG4" s="397"/>
      <c r="BH4" s="398"/>
      <c r="BI4" s="398"/>
      <c r="BJ4" s="399"/>
      <c r="BK4" s="399"/>
      <c r="BL4" s="398"/>
      <c r="BM4" s="392"/>
      <c r="BN4" s="397"/>
      <c r="BO4" s="398"/>
      <c r="BP4" s="398"/>
      <c r="BQ4" s="399"/>
      <c r="BR4" s="399"/>
      <c r="BS4" s="398"/>
      <c r="BT4" s="392"/>
      <c r="BU4" s="397"/>
      <c r="BV4" s="398"/>
      <c r="BW4" s="398"/>
      <c r="BX4" s="399"/>
      <c r="BY4" s="399"/>
      <c r="BZ4" s="398"/>
      <c r="CA4" s="392"/>
      <c r="CB4" s="397"/>
      <c r="CC4" s="398"/>
      <c r="CD4" s="398"/>
      <c r="CE4" s="399"/>
      <c r="CF4" s="399"/>
      <c r="CG4" s="398"/>
    </row>
    <row r="5" spans="1:85" ht="15.75" x14ac:dyDescent="0.25">
      <c r="A5" s="396"/>
      <c r="B5" s="396">
        <v>2</v>
      </c>
      <c r="C5" s="397"/>
      <c r="D5" s="398"/>
      <c r="E5" s="398"/>
      <c r="F5" s="399"/>
      <c r="G5" s="399"/>
      <c r="H5" s="398"/>
      <c r="I5" s="392"/>
      <c r="J5" s="397"/>
      <c r="K5" s="398"/>
      <c r="L5" s="398"/>
      <c r="M5" s="399"/>
      <c r="N5" s="399"/>
      <c r="O5" s="398"/>
      <c r="P5" s="392"/>
      <c r="Q5" s="397"/>
      <c r="R5" s="398"/>
      <c r="S5" s="398"/>
      <c r="T5" s="399"/>
      <c r="U5" s="399"/>
      <c r="V5" s="398"/>
      <c r="W5" s="392"/>
      <c r="X5" s="397"/>
      <c r="Y5" s="398"/>
      <c r="Z5" s="398"/>
      <c r="AA5" s="399"/>
      <c r="AB5" s="399"/>
      <c r="AC5" s="398"/>
      <c r="AD5" s="392"/>
      <c r="AE5" s="397"/>
      <c r="AF5" s="398"/>
      <c r="AG5" s="398"/>
      <c r="AH5" s="399"/>
      <c r="AI5" s="399"/>
      <c r="AJ5" s="398"/>
      <c r="AK5" s="392"/>
      <c r="AL5" s="397"/>
      <c r="AM5" s="398"/>
      <c r="AN5" s="398"/>
      <c r="AO5" s="399"/>
      <c r="AP5" s="399"/>
      <c r="AQ5" s="398"/>
      <c r="AR5" s="392"/>
      <c r="AS5" s="397"/>
      <c r="AT5" s="398"/>
      <c r="AU5" s="398"/>
      <c r="AV5" s="399"/>
      <c r="AW5" s="399"/>
      <c r="AX5" s="398"/>
      <c r="AY5" s="392"/>
      <c r="AZ5" s="397"/>
      <c r="BA5" s="398"/>
      <c r="BB5" s="398"/>
      <c r="BC5" s="399"/>
      <c r="BD5" s="399"/>
      <c r="BE5" s="398"/>
      <c r="BF5" s="392"/>
      <c r="BG5" s="397"/>
      <c r="BH5" s="398"/>
      <c r="BI5" s="398"/>
      <c r="BJ5" s="399"/>
      <c r="BK5" s="399"/>
      <c r="BL5" s="398"/>
      <c r="BM5" s="392"/>
      <c r="BN5" s="397"/>
      <c r="BO5" s="398"/>
      <c r="BP5" s="398"/>
      <c r="BQ5" s="399"/>
      <c r="BR5" s="399"/>
      <c r="BS5" s="398"/>
      <c r="BT5" s="392"/>
      <c r="BU5" s="397"/>
      <c r="BV5" s="398"/>
      <c r="BW5" s="398"/>
      <c r="BX5" s="399"/>
      <c r="BY5" s="399"/>
      <c r="BZ5" s="398"/>
      <c r="CA5" s="392"/>
      <c r="CB5" s="397"/>
      <c r="CC5" s="398"/>
      <c r="CD5" s="398"/>
      <c r="CE5" s="399"/>
      <c r="CF5" s="399"/>
      <c r="CG5" s="398"/>
    </row>
    <row r="6" spans="1:85" ht="15.75" x14ac:dyDescent="0.25">
      <c r="A6" s="396"/>
      <c r="B6" s="396">
        <v>3</v>
      </c>
      <c r="C6" s="397"/>
      <c r="D6" s="398"/>
      <c r="E6" s="398"/>
      <c r="F6" s="399"/>
      <c r="G6" s="399"/>
      <c r="H6" s="398"/>
      <c r="I6" s="392"/>
      <c r="J6" s="397"/>
      <c r="K6" s="398"/>
      <c r="L6" s="398"/>
      <c r="M6" s="399"/>
      <c r="N6" s="399"/>
      <c r="O6" s="398"/>
      <c r="P6" s="392"/>
      <c r="Q6" s="397"/>
      <c r="R6" s="398"/>
      <c r="S6" s="398"/>
      <c r="T6" s="399"/>
      <c r="U6" s="399"/>
      <c r="V6" s="398"/>
      <c r="W6" s="392"/>
      <c r="X6" s="397"/>
      <c r="Y6" s="398"/>
      <c r="Z6" s="398"/>
      <c r="AA6" s="399"/>
      <c r="AB6" s="399"/>
      <c r="AC6" s="398"/>
      <c r="AD6" s="392"/>
      <c r="AE6" s="397"/>
      <c r="AF6" s="398"/>
      <c r="AG6" s="398"/>
      <c r="AH6" s="399"/>
      <c r="AI6" s="399"/>
      <c r="AJ6" s="398"/>
      <c r="AK6" s="392"/>
      <c r="AL6" s="397"/>
      <c r="AM6" s="398"/>
      <c r="AN6" s="398"/>
      <c r="AO6" s="399"/>
      <c r="AP6" s="399"/>
      <c r="AQ6" s="398"/>
      <c r="AR6" s="392"/>
      <c r="AS6" s="397"/>
      <c r="AT6" s="398"/>
      <c r="AU6" s="398"/>
      <c r="AV6" s="399"/>
      <c r="AW6" s="399"/>
      <c r="AX6" s="398"/>
      <c r="AY6" s="392"/>
      <c r="AZ6" s="397"/>
      <c r="BA6" s="398"/>
      <c r="BB6" s="398"/>
      <c r="BC6" s="399"/>
      <c r="BD6" s="399"/>
      <c r="BE6" s="398"/>
      <c r="BF6" s="392"/>
      <c r="BG6" s="397"/>
      <c r="BH6" s="398"/>
      <c r="BI6" s="398"/>
      <c r="BJ6" s="399"/>
      <c r="BK6" s="399"/>
      <c r="BL6" s="398"/>
      <c r="BM6" s="392"/>
      <c r="BN6" s="397"/>
      <c r="BO6" s="398"/>
      <c r="BP6" s="398"/>
      <c r="BQ6" s="399"/>
      <c r="BR6" s="399"/>
      <c r="BS6" s="398"/>
      <c r="BT6" s="392"/>
      <c r="BU6" s="397"/>
      <c r="BV6" s="398"/>
      <c r="BW6" s="398"/>
      <c r="BX6" s="399"/>
      <c r="BY6" s="399"/>
      <c r="BZ6" s="398"/>
      <c r="CA6" s="392"/>
      <c r="CB6" s="397"/>
      <c r="CC6" s="398"/>
      <c r="CD6" s="398"/>
      <c r="CE6" s="399"/>
      <c r="CF6" s="399"/>
      <c r="CG6" s="398"/>
    </row>
    <row r="7" spans="1:85" ht="15.75" x14ac:dyDescent="0.25">
      <c r="A7" s="396"/>
      <c r="B7" s="396">
        <v>4</v>
      </c>
      <c r="C7" s="397"/>
      <c r="D7" s="398"/>
      <c r="E7" s="398"/>
      <c r="F7" s="399"/>
      <c r="G7" s="399"/>
      <c r="H7" s="398"/>
      <c r="I7" s="392"/>
      <c r="J7" s="397"/>
      <c r="K7" s="398"/>
      <c r="L7" s="398"/>
      <c r="M7" s="399"/>
      <c r="N7" s="399"/>
      <c r="O7" s="398"/>
      <c r="P7" s="392"/>
      <c r="Q7" s="397"/>
      <c r="R7" s="398"/>
      <c r="S7" s="398"/>
      <c r="T7" s="399"/>
      <c r="U7" s="399"/>
      <c r="V7" s="398"/>
      <c r="W7" s="392"/>
      <c r="X7" s="397"/>
      <c r="Y7" s="398"/>
      <c r="Z7" s="398"/>
      <c r="AA7" s="399"/>
      <c r="AB7" s="399"/>
      <c r="AC7" s="398"/>
      <c r="AD7" s="392"/>
      <c r="AE7" s="397"/>
      <c r="AF7" s="398"/>
      <c r="AG7" s="398"/>
      <c r="AH7" s="399"/>
      <c r="AI7" s="399"/>
      <c r="AJ7" s="398"/>
      <c r="AK7" s="392"/>
      <c r="AL7" s="397"/>
      <c r="AM7" s="398"/>
      <c r="AN7" s="398"/>
      <c r="AO7" s="399"/>
      <c r="AP7" s="399"/>
      <c r="AQ7" s="398"/>
      <c r="AR7" s="392"/>
      <c r="AS7" s="397"/>
      <c r="AT7" s="398"/>
      <c r="AU7" s="398"/>
      <c r="AV7" s="399"/>
      <c r="AW7" s="399"/>
      <c r="AX7" s="398"/>
      <c r="AY7" s="392"/>
      <c r="AZ7" s="397"/>
      <c r="BA7" s="398"/>
      <c r="BB7" s="398"/>
      <c r="BC7" s="399"/>
      <c r="BD7" s="399"/>
      <c r="BE7" s="398"/>
      <c r="BF7" s="392"/>
      <c r="BG7" s="397"/>
      <c r="BH7" s="398"/>
      <c r="BI7" s="398"/>
      <c r="BJ7" s="399"/>
      <c r="BK7" s="399"/>
      <c r="BL7" s="398"/>
      <c r="BM7" s="392"/>
      <c r="BN7" s="397"/>
      <c r="BO7" s="398"/>
      <c r="BP7" s="398"/>
      <c r="BQ7" s="399"/>
      <c r="BR7" s="399"/>
      <c r="BS7" s="398"/>
      <c r="BT7" s="392"/>
      <c r="BU7" s="397"/>
      <c r="BV7" s="398"/>
      <c r="BW7" s="398"/>
      <c r="BX7" s="399"/>
      <c r="BY7" s="399"/>
      <c r="BZ7" s="398"/>
      <c r="CA7" s="392"/>
      <c r="CB7" s="397"/>
      <c r="CC7" s="398"/>
      <c r="CD7" s="398"/>
      <c r="CE7" s="399"/>
      <c r="CF7" s="399"/>
      <c r="CG7" s="398"/>
    </row>
    <row r="8" spans="1:85" ht="15.75" x14ac:dyDescent="0.25">
      <c r="A8" s="396"/>
      <c r="B8" s="396">
        <v>5</v>
      </c>
      <c r="C8" s="397"/>
      <c r="D8" s="398"/>
      <c r="E8" s="398"/>
      <c r="F8" s="399"/>
      <c r="G8" s="399"/>
      <c r="H8" s="398"/>
      <c r="I8" s="392"/>
      <c r="J8" s="397"/>
      <c r="K8" s="398"/>
      <c r="L8" s="398"/>
      <c r="M8" s="399"/>
      <c r="N8" s="399"/>
      <c r="O8" s="398"/>
      <c r="P8" s="392"/>
      <c r="Q8" s="397"/>
      <c r="R8" s="398"/>
      <c r="S8" s="398"/>
      <c r="T8" s="399"/>
      <c r="U8" s="399"/>
      <c r="V8" s="398"/>
      <c r="W8" s="392"/>
      <c r="X8" s="397"/>
      <c r="Y8" s="398"/>
      <c r="Z8" s="398"/>
      <c r="AA8" s="399"/>
      <c r="AB8" s="399"/>
      <c r="AC8" s="398"/>
      <c r="AD8" s="392"/>
      <c r="AE8" s="397"/>
      <c r="AF8" s="398"/>
      <c r="AG8" s="398"/>
      <c r="AH8" s="399"/>
      <c r="AI8" s="399"/>
      <c r="AJ8" s="398"/>
      <c r="AK8" s="392"/>
      <c r="AL8" s="397"/>
      <c r="AM8" s="398"/>
      <c r="AN8" s="398"/>
      <c r="AO8" s="399"/>
      <c r="AP8" s="399"/>
      <c r="AQ8" s="398"/>
      <c r="AR8" s="392"/>
      <c r="AS8" s="397"/>
      <c r="AT8" s="398"/>
      <c r="AU8" s="398"/>
      <c r="AV8" s="399"/>
      <c r="AW8" s="399"/>
      <c r="AX8" s="398"/>
      <c r="AY8" s="392"/>
      <c r="AZ8" s="397"/>
      <c r="BA8" s="398"/>
      <c r="BB8" s="398"/>
      <c r="BC8" s="399"/>
      <c r="BD8" s="399"/>
      <c r="BE8" s="398"/>
      <c r="BF8" s="392"/>
      <c r="BG8" s="397"/>
      <c r="BH8" s="398"/>
      <c r="BI8" s="398"/>
      <c r="BJ8" s="399"/>
      <c r="BK8" s="399"/>
      <c r="BL8" s="398"/>
      <c r="BM8" s="392"/>
      <c r="BN8" s="397"/>
      <c r="BO8" s="398"/>
      <c r="BP8" s="398"/>
      <c r="BQ8" s="399"/>
      <c r="BR8" s="399"/>
      <c r="BS8" s="398"/>
      <c r="BT8" s="392"/>
      <c r="BU8" s="397"/>
      <c r="BV8" s="398"/>
      <c r="BW8" s="398"/>
      <c r="BX8" s="399"/>
      <c r="BY8" s="399"/>
      <c r="BZ8" s="398"/>
      <c r="CA8" s="392"/>
      <c r="CB8" s="397"/>
      <c r="CC8" s="398"/>
      <c r="CD8" s="398"/>
      <c r="CE8" s="399"/>
      <c r="CF8" s="399"/>
      <c r="CG8" s="398"/>
    </row>
    <row r="9" spans="1:85" ht="15.75" x14ac:dyDescent="0.25">
      <c r="A9" s="396"/>
      <c r="B9" s="396">
        <v>6</v>
      </c>
      <c r="C9" s="397"/>
      <c r="D9" s="398"/>
      <c r="E9" s="398"/>
      <c r="F9" s="399"/>
      <c r="G9" s="399"/>
      <c r="H9" s="398"/>
      <c r="I9" s="392"/>
      <c r="J9" s="397"/>
      <c r="K9" s="398"/>
      <c r="L9" s="398"/>
      <c r="M9" s="399"/>
      <c r="N9" s="399"/>
      <c r="O9" s="398"/>
      <c r="P9" s="392"/>
      <c r="Q9" s="397"/>
      <c r="R9" s="398"/>
      <c r="S9" s="398"/>
      <c r="T9" s="399"/>
      <c r="U9" s="399"/>
      <c r="V9" s="398"/>
      <c r="W9" s="392"/>
      <c r="X9" s="397"/>
      <c r="Y9" s="398"/>
      <c r="Z9" s="398"/>
      <c r="AA9" s="399"/>
      <c r="AB9" s="399"/>
      <c r="AC9" s="398"/>
      <c r="AD9" s="392"/>
      <c r="AE9" s="397"/>
      <c r="AF9" s="398"/>
      <c r="AG9" s="398"/>
      <c r="AH9" s="399"/>
      <c r="AI9" s="399"/>
      <c r="AJ9" s="398"/>
      <c r="AK9" s="392"/>
      <c r="AL9" s="397"/>
      <c r="AM9" s="398"/>
      <c r="AN9" s="398"/>
      <c r="AO9" s="399"/>
      <c r="AP9" s="399"/>
      <c r="AQ9" s="398"/>
      <c r="AR9" s="392"/>
      <c r="AS9" s="397"/>
      <c r="AT9" s="398"/>
      <c r="AU9" s="398"/>
      <c r="AV9" s="399"/>
      <c r="AW9" s="399"/>
      <c r="AX9" s="398"/>
      <c r="AY9" s="392"/>
      <c r="AZ9" s="397"/>
      <c r="BA9" s="398"/>
      <c r="BB9" s="398"/>
      <c r="BC9" s="399"/>
      <c r="BD9" s="399"/>
      <c r="BE9" s="398"/>
      <c r="BF9" s="392"/>
      <c r="BG9" s="397"/>
      <c r="BH9" s="398"/>
      <c r="BI9" s="398"/>
      <c r="BJ9" s="399"/>
      <c r="BK9" s="399"/>
      <c r="BL9" s="398"/>
      <c r="BM9" s="392"/>
      <c r="BN9" s="397"/>
      <c r="BO9" s="398"/>
      <c r="BP9" s="398"/>
      <c r="BQ9" s="399"/>
      <c r="BR9" s="399"/>
      <c r="BS9" s="398"/>
      <c r="BT9" s="392"/>
      <c r="BU9" s="397"/>
      <c r="BV9" s="398"/>
      <c r="BW9" s="398"/>
      <c r="BX9" s="399"/>
      <c r="BY9" s="399"/>
      <c r="BZ9" s="398"/>
      <c r="CA9" s="392"/>
      <c r="CB9" s="397"/>
      <c r="CC9" s="398"/>
      <c r="CD9" s="398"/>
      <c r="CE9" s="399"/>
      <c r="CF9" s="399"/>
      <c r="CG9" s="398"/>
    </row>
    <row r="10" spans="1:85" ht="15.75" x14ac:dyDescent="0.25">
      <c r="A10" s="396"/>
      <c r="B10" s="396">
        <v>7</v>
      </c>
      <c r="C10" s="397"/>
      <c r="D10" s="398"/>
      <c r="E10" s="398"/>
      <c r="F10" s="399"/>
      <c r="G10" s="399"/>
      <c r="H10" s="398"/>
      <c r="I10" s="392"/>
      <c r="J10" s="397"/>
      <c r="K10" s="398"/>
      <c r="L10" s="398"/>
      <c r="M10" s="399"/>
      <c r="N10" s="399"/>
      <c r="O10" s="398"/>
      <c r="P10" s="392"/>
      <c r="Q10" s="397"/>
      <c r="R10" s="398"/>
      <c r="S10" s="398"/>
      <c r="T10" s="399"/>
      <c r="U10" s="399"/>
      <c r="V10" s="398"/>
      <c r="W10" s="392"/>
      <c r="X10" s="397"/>
      <c r="Y10" s="398"/>
      <c r="Z10" s="398"/>
      <c r="AA10" s="399"/>
      <c r="AB10" s="399"/>
      <c r="AC10" s="398"/>
      <c r="AD10" s="392"/>
      <c r="AE10" s="397"/>
      <c r="AF10" s="398"/>
      <c r="AG10" s="398"/>
      <c r="AH10" s="399"/>
      <c r="AI10" s="399"/>
      <c r="AJ10" s="398"/>
      <c r="AK10" s="392"/>
      <c r="AL10" s="397"/>
      <c r="AM10" s="398"/>
      <c r="AN10" s="398"/>
      <c r="AO10" s="399"/>
      <c r="AP10" s="399"/>
      <c r="AQ10" s="398"/>
      <c r="AR10" s="392"/>
      <c r="AS10" s="397"/>
      <c r="AT10" s="398"/>
      <c r="AU10" s="398"/>
      <c r="AV10" s="399"/>
      <c r="AW10" s="399"/>
      <c r="AX10" s="398"/>
      <c r="AY10" s="392"/>
      <c r="AZ10" s="397"/>
      <c r="BA10" s="398"/>
      <c r="BB10" s="398"/>
      <c r="BC10" s="399"/>
      <c r="BD10" s="399"/>
      <c r="BE10" s="398"/>
      <c r="BF10" s="392"/>
      <c r="BG10" s="397"/>
      <c r="BH10" s="398"/>
      <c r="BI10" s="398"/>
      <c r="BJ10" s="399"/>
      <c r="BK10" s="399"/>
      <c r="BL10" s="398"/>
      <c r="BM10" s="392"/>
      <c r="BN10" s="397"/>
      <c r="BO10" s="398"/>
      <c r="BP10" s="398"/>
      <c r="BQ10" s="399"/>
      <c r="BR10" s="399"/>
      <c r="BS10" s="398"/>
      <c r="BT10" s="392"/>
      <c r="BU10" s="397"/>
      <c r="BV10" s="398"/>
      <c r="BW10" s="398"/>
      <c r="BX10" s="399"/>
      <c r="BY10" s="399"/>
      <c r="BZ10" s="398"/>
      <c r="CA10" s="392"/>
      <c r="CB10" s="397"/>
      <c r="CC10" s="398"/>
      <c r="CD10" s="398"/>
      <c r="CE10" s="399"/>
      <c r="CF10" s="399"/>
      <c r="CG10" s="398"/>
    </row>
    <row r="11" spans="1:85" ht="15.75" x14ac:dyDescent="0.25">
      <c r="A11" s="396"/>
      <c r="B11" s="396">
        <v>8</v>
      </c>
      <c r="C11" s="397"/>
      <c r="D11" s="398"/>
      <c r="E11" s="398"/>
      <c r="F11" s="399"/>
      <c r="G11" s="399"/>
      <c r="H11" s="398"/>
      <c r="I11" s="392"/>
      <c r="J11" s="397"/>
      <c r="K11" s="398"/>
      <c r="L11" s="398"/>
      <c r="M11" s="399"/>
      <c r="N11" s="399"/>
      <c r="O11" s="398"/>
      <c r="P11" s="392"/>
      <c r="Q11" s="397"/>
      <c r="R11" s="398"/>
      <c r="S11" s="398"/>
      <c r="T11" s="399"/>
      <c r="U11" s="399"/>
      <c r="V11" s="398"/>
      <c r="W11" s="392"/>
      <c r="X11" s="397"/>
      <c r="Y11" s="398"/>
      <c r="Z11" s="398"/>
      <c r="AA11" s="399"/>
      <c r="AB11" s="399"/>
      <c r="AC11" s="398"/>
      <c r="AD11" s="392"/>
      <c r="AE11" s="397"/>
      <c r="AF11" s="398"/>
      <c r="AG11" s="398"/>
      <c r="AH11" s="399"/>
      <c r="AI11" s="399"/>
      <c r="AJ11" s="398"/>
      <c r="AK11" s="392"/>
      <c r="AL11" s="397"/>
      <c r="AM11" s="398"/>
      <c r="AN11" s="398"/>
      <c r="AO11" s="399"/>
      <c r="AP11" s="399"/>
      <c r="AQ11" s="398"/>
      <c r="AR11" s="392"/>
      <c r="AS11" s="397"/>
      <c r="AT11" s="398"/>
      <c r="AU11" s="398"/>
      <c r="AV11" s="399"/>
      <c r="AW11" s="399"/>
      <c r="AX11" s="398"/>
      <c r="AY11" s="392"/>
      <c r="AZ11" s="397"/>
      <c r="BA11" s="398"/>
      <c r="BB11" s="398"/>
      <c r="BC11" s="399"/>
      <c r="BD11" s="399"/>
      <c r="BE11" s="398"/>
      <c r="BF11" s="392"/>
      <c r="BG11" s="397"/>
      <c r="BH11" s="398"/>
      <c r="BI11" s="398"/>
      <c r="BJ11" s="399"/>
      <c r="BK11" s="399"/>
      <c r="BL11" s="398"/>
      <c r="BM11" s="392"/>
      <c r="BN11" s="397"/>
      <c r="BO11" s="398"/>
      <c r="BP11" s="398"/>
      <c r="BQ11" s="399"/>
      <c r="BR11" s="399"/>
      <c r="BS11" s="398"/>
      <c r="BT11" s="392"/>
      <c r="BU11" s="397"/>
      <c r="BV11" s="398"/>
      <c r="BW11" s="398"/>
      <c r="BX11" s="399"/>
      <c r="BY11" s="399"/>
      <c r="BZ11" s="398"/>
      <c r="CA11" s="392"/>
      <c r="CB11" s="397"/>
      <c r="CC11" s="398"/>
      <c r="CD11" s="398"/>
      <c r="CE11" s="399"/>
      <c r="CF11" s="399"/>
      <c r="CG11" s="398"/>
    </row>
    <row r="12" spans="1:85" ht="15.75" x14ac:dyDescent="0.25">
      <c r="A12" s="396"/>
      <c r="B12" s="396">
        <v>9</v>
      </c>
      <c r="C12" s="397"/>
      <c r="D12" s="398"/>
      <c r="E12" s="398"/>
      <c r="F12" s="399"/>
      <c r="G12" s="399"/>
      <c r="H12" s="398"/>
      <c r="I12" s="392"/>
      <c r="J12" s="397"/>
      <c r="K12" s="398"/>
      <c r="L12" s="398"/>
      <c r="M12" s="399"/>
      <c r="N12" s="399"/>
      <c r="O12" s="398"/>
      <c r="P12" s="392"/>
      <c r="Q12" s="397"/>
      <c r="R12" s="398"/>
      <c r="S12" s="398"/>
      <c r="T12" s="399"/>
      <c r="U12" s="399"/>
      <c r="V12" s="398"/>
      <c r="W12" s="392"/>
      <c r="X12" s="397"/>
      <c r="Y12" s="398"/>
      <c r="Z12" s="398"/>
      <c r="AA12" s="399"/>
      <c r="AB12" s="399"/>
      <c r="AC12" s="398"/>
      <c r="AD12" s="392"/>
      <c r="AE12" s="397"/>
      <c r="AF12" s="398"/>
      <c r="AG12" s="398"/>
      <c r="AH12" s="399"/>
      <c r="AI12" s="399"/>
      <c r="AJ12" s="398"/>
      <c r="AK12" s="392"/>
      <c r="AL12" s="397"/>
      <c r="AM12" s="398"/>
      <c r="AN12" s="398"/>
      <c r="AO12" s="399"/>
      <c r="AP12" s="399"/>
      <c r="AQ12" s="398"/>
      <c r="AR12" s="392"/>
      <c r="AS12" s="397"/>
      <c r="AT12" s="398"/>
      <c r="AU12" s="398"/>
      <c r="AV12" s="399"/>
      <c r="AW12" s="399"/>
      <c r="AX12" s="398"/>
      <c r="AY12" s="392"/>
      <c r="AZ12" s="397"/>
      <c r="BA12" s="398"/>
      <c r="BB12" s="398"/>
      <c r="BC12" s="399"/>
      <c r="BD12" s="399"/>
      <c r="BE12" s="398"/>
      <c r="BF12" s="392"/>
      <c r="BG12" s="397"/>
      <c r="BH12" s="398"/>
      <c r="BI12" s="398"/>
      <c r="BJ12" s="399"/>
      <c r="BK12" s="399"/>
      <c r="BL12" s="398"/>
      <c r="BM12" s="392"/>
      <c r="BN12" s="397"/>
      <c r="BO12" s="398"/>
      <c r="BP12" s="398"/>
      <c r="BQ12" s="399"/>
      <c r="BR12" s="399"/>
      <c r="BS12" s="398"/>
      <c r="BT12" s="392"/>
      <c r="BU12" s="397"/>
      <c r="BV12" s="398"/>
      <c r="BW12" s="398"/>
      <c r="BX12" s="399"/>
      <c r="BY12" s="399"/>
      <c r="BZ12" s="398"/>
      <c r="CA12" s="392"/>
      <c r="CB12" s="397"/>
      <c r="CC12" s="398"/>
      <c r="CD12" s="398"/>
      <c r="CE12" s="399"/>
      <c r="CF12" s="399"/>
      <c r="CG12" s="398"/>
    </row>
    <row r="13" spans="1:85" ht="15.75" x14ac:dyDescent="0.25">
      <c r="A13" s="396"/>
      <c r="B13" s="396">
        <v>10</v>
      </c>
      <c r="C13" s="397"/>
      <c r="D13" s="398"/>
      <c r="E13" s="398"/>
      <c r="F13" s="399"/>
      <c r="G13" s="399"/>
      <c r="H13" s="398"/>
      <c r="I13" s="392"/>
      <c r="J13" s="397"/>
      <c r="K13" s="398"/>
      <c r="L13" s="398"/>
      <c r="M13" s="399"/>
      <c r="N13" s="399"/>
      <c r="O13" s="398"/>
      <c r="P13" s="392"/>
      <c r="Q13" s="397"/>
      <c r="R13" s="398"/>
      <c r="S13" s="398"/>
      <c r="T13" s="399"/>
      <c r="U13" s="399"/>
      <c r="V13" s="398"/>
      <c r="W13" s="392"/>
      <c r="X13" s="397"/>
      <c r="Y13" s="398"/>
      <c r="Z13" s="398"/>
      <c r="AA13" s="399"/>
      <c r="AB13" s="399"/>
      <c r="AC13" s="398"/>
      <c r="AD13" s="392"/>
      <c r="AE13" s="397"/>
      <c r="AF13" s="398"/>
      <c r="AG13" s="398"/>
      <c r="AH13" s="399"/>
      <c r="AI13" s="399"/>
      <c r="AJ13" s="398"/>
      <c r="AK13" s="392"/>
      <c r="AL13" s="397"/>
      <c r="AM13" s="398"/>
      <c r="AN13" s="398"/>
      <c r="AO13" s="399"/>
      <c r="AP13" s="399"/>
      <c r="AQ13" s="398"/>
      <c r="AR13" s="392"/>
      <c r="AS13" s="397"/>
      <c r="AT13" s="398"/>
      <c r="AU13" s="398"/>
      <c r="AV13" s="399"/>
      <c r="AW13" s="399"/>
      <c r="AX13" s="398"/>
      <c r="AY13" s="392"/>
      <c r="AZ13" s="397"/>
      <c r="BA13" s="398"/>
      <c r="BB13" s="398"/>
      <c r="BC13" s="399"/>
      <c r="BD13" s="399"/>
      <c r="BE13" s="398"/>
      <c r="BF13" s="392"/>
      <c r="BG13" s="397"/>
      <c r="BH13" s="398"/>
      <c r="BI13" s="398"/>
      <c r="BJ13" s="399"/>
      <c r="BK13" s="399"/>
      <c r="BL13" s="398"/>
      <c r="BM13" s="392"/>
      <c r="BN13" s="397"/>
      <c r="BO13" s="398"/>
      <c r="BP13" s="398"/>
      <c r="BQ13" s="399"/>
      <c r="BR13" s="399"/>
      <c r="BS13" s="398"/>
      <c r="BT13" s="392"/>
      <c r="BU13" s="397"/>
      <c r="BV13" s="398"/>
      <c r="BW13" s="398"/>
      <c r="BX13" s="399"/>
      <c r="BY13" s="399"/>
      <c r="BZ13" s="398"/>
      <c r="CA13" s="392"/>
      <c r="CB13" s="397"/>
      <c r="CC13" s="398"/>
      <c r="CD13" s="398"/>
      <c r="CE13" s="399"/>
      <c r="CF13" s="399"/>
      <c r="CG13" s="398"/>
    </row>
    <row r="14" spans="1:85" ht="15.75" x14ac:dyDescent="0.25">
      <c r="A14" s="392"/>
      <c r="B14" s="392"/>
      <c r="C14" s="392"/>
      <c r="D14" s="392"/>
      <c r="E14" s="392"/>
      <c r="F14" s="392"/>
      <c r="G14" s="392"/>
      <c r="H14" s="392"/>
      <c r="I14" s="392"/>
      <c r="J14" s="392"/>
      <c r="K14" s="392"/>
      <c r="L14" s="392"/>
      <c r="M14" s="392"/>
      <c r="N14" s="392"/>
      <c r="O14" s="392"/>
      <c r="P14" s="392"/>
      <c r="Q14" s="392"/>
      <c r="R14" s="392"/>
      <c r="S14" s="392"/>
      <c r="T14" s="392"/>
      <c r="U14" s="392"/>
      <c r="V14" s="392"/>
      <c r="W14" s="392"/>
      <c r="X14" s="392"/>
      <c r="Y14" s="392"/>
      <c r="Z14" s="392"/>
      <c r="AA14" s="392"/>
      <c r="AB14" s="392"/>
      <c r="AC14" s="392"/>
      <c r="AD14" s="392"/>
      <c r="AE14" s="392"/>
      <c r="AF14" s="392"/>
      <c r="AG14" s="392"/>
      <c r="AH14" s="392"/>
      <c r="AI14" s="392"/>
      <c r="AJ14" s="392"/>
      <c r="AK14" s="392"/>
      <c r="AL14" s="392"/>
      <c r="AM14" s="392"/>
      <c r="AN14" s="392"/>
      <c r="AO14" s="392"/>
      <c r="AP14" s="392"/>
      <c r="AQ14" s="392"/>
      <c r="AR14" s="392"/>
      <c r="AS14" s="392"/>
      <c r="AT14" s="392"/>
      <c r="AU14" s="392"/>
      <c r="AV14" s="392"/>
      <c r="AW14" s="392"/>
      <c r="AX14" s="392"/>
      <c r="AY14" s="392"/>
      <c r="AZ14" s="392"/>
      <c r="BA14" s="392"/>
      <c r="BB14" s="392"/>
      <c r="BC14" s="392"/>
      <c r="BD14" s="392"/>
      <c r="BE14" s="392"/>
      <c r="BF14" s="392"/>
      <c r="BG14" s="392"/>
      <c r="BH14" s="392"/>
      <c r="BI14" s="392"/>
      <c r="BJ14" s="392"/>
      <c r="BK14" s="392"/>
      <c r="BL14" s="392"/>
      <c r="BM14" s="392"/>
      <c r="BN14" s="392"/>
      <c r="BO14" s="392"/>
      <c r="BP14" s="392"/>
      <c r="BQ14" s="392"/>
      <c r="BR14" s="392"/>
      <c r="BS14" s="392"/>
      <c r="BT14" s="392"/>
      <c r="BU14" s="392"/>
      <c r="BV14" s="392"/>
      <c r="BW14" s="392"/>
      <c r="BX14" s="392"/>
      <c r="BY14" s="392"/>
      <c r="BZ14" s="392"/>
      <c r="CA14" s="392"/>
      <c r="CB14" s="392"/>
      <c r="CC14" s="392"/>
      <c r="CD14" s="392"/>
      <c r="CE14" s="392"/>
      <c r="CF14" s="392"/>
      <c r="CG14" s="392"/>
    </row>
    <row r="15" spans="1:85" ht="15.75" x14ac:dyDescent="0.25">
      <c r="A15" s="393" t="s">
        <v>134</v>
      </c>
      <c r="B15" s="393">
        <v>1</v>
      </c>
      <c r="C15" s="400"/>
      <c r="D15" s="401"/>
      <c r="E15" s="401"/>
      <c r="F15" s="402"/>
      <c r="G15" s="402"/>
      <c r="H15" s="401"/>
      <c r="I15" s="392"/>
      <c r="J15" s="400"/>
      <c r="K15" s="401"/>
      <c r="L15" s="401"/>
      <c r="M15" s="402"/>
      <c r="N15" s="402"/>
      <c r="O15" s="401"/>
      <c r="P15" s="392"/>
      <c r="Q15" s="400"/>
      <c r="R15" s="401"/>
      <c r="S15" s="401"/>
      <c r="T15" s="402"/>
      <c r="U15" s="402"/>
      <c r="V15" s="401"/>
      <c r="W15" s="392"/>
      <c r="X15" s="400"/>
      <c r="Y15" s="401"/>
      <c r="Z15" s="401"/>
      <c r="AA15" s="402"/>
      <c r="AB15" s="402"/>
      <c r="AC15" s="401"/>
      <c r="AD15" s="392"/>
      <c r="AE15" s="400"/>
      <c r="AF15" s="401"/>
      <c r="AG15" s="401"/>
      <c r="AH15" s="402"/>
      <c r="AI15" s="402"/>
      <c r="AJ15" s="401"/>
      <c r="AK15" s="392"/>
      <c r="AL15" s="400"/>
      <c r="AM15" s="401"/>
      <c r="AN15" s="401"/>
      <c r="AO15" s="402"/>
      <c r="AP15" s="402"/>
      <c r="AQ15" s="401"/>
      <c r="AR15" s="392"/>
      <c r="AS15" s="400"/>
      <c r="AT15" s="401"/>
      <c r="AU15" s="401"/>
      <c r="AV15" s="402"/>
      <c r="AW15" s="402"/>
      <c r="AX15" s="401"/>
      <c r="AY15" s="392"/>
      <c r="AZ15" s="400"/>
      <c r="BA15" s="401"/>
      <c r="BB15" s="401"/>
      <c r="BC15" s="402"/>
      <c r="BD15" s="402"/>
      <c r="BE15" s="401"/>
      <c r="BF15" s="392"/>
      <c r="BG15" s="400"/>
      <c r="BH15" s="401"/>
      <c r="BI15" s="401"/>
      <c r="BJ15" s="402"/>
      <c r="BK15" s="402"/>
      <c r="BL15" s="401"/>
      <c r="BM15" s="392"/>
      <c r="BN15" s="400"/>
      <c r="BO15" s="401"/>
      <c r="BP15" s="401"/>
      <c r="BQ15" s="402"/>
      <c r="BR15" s="402"/>
      <c r="BS15" s="401"/>
      <c r="BT15" s="392"/>
      <c r="BU15" s="400"/>
      <c r="BV15" s="401"/>
      <c r="BW15" s="401"/>
      <c r="BX15" s="402"/>
      <c r="BY15" s="402"/>
      <c r="BZ15" s="401"/>
      <c r="CA15" s="392"/>
      <c r="CB15" s="400"/>
      <c r="CC15" s="401"/>
      <c r="CD15" s="401"/>
      <c r="CE15" s="402"/>
      <c r="CF15" s="402"/>
      <c r="CG15" s="401"/>
    </row>
    <row r="16" spans="1:85" ht="15.75" x14ac:dyDescent="0.25">
      <c r="A16" s="393"/>
      <c r="B16" s="393">
        <v>2</v>
      </c>
      <c r="C16" s="400"/>
      <c r="D16" s="401"/>
      <c r="E16" s="401"/>
      <c r="F16" s="402"/>
      <c r="G16" s="402"/>
      <c r="H16" s="401"/>
      <c r="I16" s="392"/>
      <c r="J16" s="400"/>
      <c r="K16" s="401"/>
      <c r="L16" s="401"/>
      <c r="M16" s="402"/>
      <c r="N16" s="402"/>
      <c r="O16" s="401"/>
      <c r="P16" s="392"/>
      <c r="Q16" s="400"/>
      <c r="R16" s="401"/>
      <c r="S16" s="401"/>
      <c r="T16" s="402"/>
      <c r="U16" s="402"/>
      <c r="V16" s="401"/>
      <c r="W16" s="392"/>
      <c r="X16" s="400"/>
      <c r="Y16" s="401"/>
      <c r="Z16" s="401"/>
      <c r="AA16" s="402"/>
      <c r="AB16" s="402"/>
      <c r="AC16" s="401"/>
      <c r="AD16" s="392"/>
      <c r="AE16" s="400"/>
      <c r="AF16" s="401"/>
      <c r="AG16" s="401"/>
      <c r="AH16" s="402"/>
      <c r="AI16" s="402"/>
      <c r="AJ16" s="401"/>
      <c r="AK16" s="392"/>
      <c r="AL16" s="400"/>
      <c r="AM16" s="401"/>
      <c r="AN16" s="401"/>
      <c r="AO16" s="402"/>
      <c r="AP16" s="402"/>
      <c r="AQ16" s="401"/>
      <c r="AR16" s="392"/>
      <c r="AS16" s="400"/>
      <c r="AT16" s="401"/>
      <c r="AU16" s="401"/>
      <c r="AV16" s="402"/>
      <c r="AW16" s="402"/>
      <c r="AX16" s="401"/>
      <c r="AY16" s="392"/>
      <c r="AZ16" s="400"/>
      <c r="BA16" s="401"/>
      <c r="BB16" s="401"/>
      <c r="BC16" s="402"/>
      <c r="BD16" s="402"/>
      <c r="BE16" s="401"/>
      <c r="BF16" s="392"/>
      <c r="BG16" s="400"/>
      <c r="BH16" s="401"/>
      <c r="BI16" s="401"/>
      <c r="BJ16" s="402"/>
      <c r="BK16" s="402"/>
      <c r="BL16" s="401"/>
      <c r="BM16" s="392"/>
      <c r="BN16" s="400"/>
      <c r="BO16" s="401"/>
      <c r="BP16" s="401"/>
      <c r="BQ16" s="402"/>
      <c r="BR16" s="402"/>
      <c r="BS16" s="401"/>
      <c r="BT16" s="392"/>
      <c r="BU16" s="400"/>
      <c r="BV16" s="401"/>
      <c r="BW16" s="401"/>
      <c r="BX16" s="402"/>
      <c r="BY16" s="402"/>
      <c r="BZ16" s="401"/>
      <c r="CA16" s="392"/>
      <c r="CB16" s="400"/>
      <c r="CC16" s="401"/>
      <c r="CD16" s="401"/>
      <c r="CE16" s="402"/>
      <c r="CF16" s="402"/>
      <c r="CG16" s="401"/>
    </row>
    <row r="17" spans="1:85" ht="15.75" x14ac:dyDescent="0.25">
      <c r="A17" s="393"/>
      <c r="B17" s="393">
        <v>3</v>
      </c>
      <c r="C17" s="400"/>
      <c r="D17" s="401"/>
      <c r="E17" s="401"/>
      <c r="F17" s="402"/>
      <c r="G17" s="402"/>
      <c r="H17" s="401"/>
      <c r="I17" s="392"/>
      <c r="J17" s="400"/>
      <c r="K17" s="401"/>
      <c r="L17" s="401"/>
      <c r="M17" s="402"/>
      <c r="N17" s="402"/>
      <c r="O17" s="401"/>
      <c r="P17" s="392"/>
      <c r="Q17" s="400"/>
      <c r="R17" s="401"/>
      <c r="S17" s="401"/>
      <c r="T17" s="402"/>
      <c r="U17" s="402"/>
      <c r="V17" s="401"/>
      <c r="W17" s="392"/>
      <c r="X17" s="400"/>
      <c r="Y17" s="401"/>
      <c r="Z17" s="401"/>
      <c r="AA17" s="402"/>
      <c r="AB17" s="402"/>
      <c r="AC17" s="401"/>
      <c r="AD17" s="392"/>
      <c r="AE17" s="400"/>
      <c r="AF17" s="401"/>
      <c r="AG17" s="401"/>
      <c r="AH17" s="402"/>
      <c r="AI17" s="402"/>
      <c r="AJ17" s="401"/>
      <c r="AK17" s="392"/>
      <c r="AL17" s="400"/>
      <c r="AM17" s="401"/>
      <c r="AN17" s="401"/>
      <c r="AO17" s="402"/>
      <c r="AP17" s="402"/>
      <c r="AQ17" s="401"/>
      <c r="AR17" s="392"/>
      <c r="AS17" s="400"/>
      <c r="AT17" s="401"/>
      <c r="AU17" s="401"/>
      <c r="AV17" s="402"/>
      <c r="AW17" s="402"/>
      <c r="AX17" s="401"/>
      <c r="AY17" s="392"/>
      <c r="AZ17" s="400"/>
      <c r="BA17" s="401"/>
      <c r="BB17" s="401"/>
      <c r="BC17" s="402"/>
      <c r="BD17" s="402"/>
      <c r="BE17" s="401"/>
      <c r="BF17" s="392"/>
      <c r="BG17" s="400"/>
      <c r="BH17" s="401"/>
      <c r="BI17" s="401"/>
      <c r="BJ17" s="402"/>
      <c r="BK17" s="402"/>
      <c r="BL17" s="401"/>
      <c r="BM17" s="392"/>
      <c r="BN17" s="400"/>
      <c r="BO17" s="401"/>
      <c r="BP17" s="401"/>
      <c r="BQ17" s="402"/>
      <c r="BR17" s="402"/>
      <c r="BS17" s="401"/>
      <c r="BT17" s="392"/>
      <c r="BU17" s="400"/>
      <c r="BV17" s="401"/>
      <c r="BW17" s="401"/>
      <c r="BX17" s="402"/>
      <c r="BY17" s="402"/>
      <c r="BZ17" s="401"/>
      <c r="CA17" s="392"/>
      <c r="CB17" s="400"/>
      <c r="CC17" s="401"/>
      <c r="CD17" s="401"/>
      <c r="CE17" s="402"/>
      <c r="CF17" s="402"/>
      <c r="CG17" s="401"/>
    </row>
    <row r="18" spans="1:85" ht="15.75" x14ac:dyDescent="0.25">
      <c r="A18" s="393"/>
      <c r="B18" s="393">
        <v>4</v>
      </c>
      <c r="C18" s="400"/>
      <c r="D18" s="401"/>
      <c r="E18" s="401"/>
      <c r="F18" s="402"/>
      <c r="G18" s="402"/>
      <c r="H18" s="401"/>
      <c r="I18" s="392"/>
      <c r="J18" s="400"/>
      <c r="K18" s="401"/>
      <c r="L18" s="401"/>
      <c r="M18" s="402"/>
      <c r="N18" s="402"/>
      <c r="O18" s="401"/>
      <c r="P18" s="392"/>
      <c r="Q18" s="400"/>
      <c r="R18" s="401"/>
      <c r="S18" s="401"/>
      <c r="T18" s="402"/>
      <c r="U18" s="402"/>
      <c r="V18" s="401"/>
      <c r="W18" s="392"/>
      <c r="X18" s="400"/>
      <c r="Y18" s="401"/>
      <c r="Z18" s="401"/>
      <c r="AA18" s="402"/>
      <c r="AB18" s="402"/>
      <c r="AC18" s="401"/>
      <c r="AD18" s="392"/>
      <c r="AE18" s="400"/>
      <c r="AF18" s="401"/>
      <c r="AG18" s="401"/>
      <c r="AH18" s="402"/>
      <c r="AI18" s="402"/>
      <c r="AJ18" s="401"/>
      <c r="AK18" s="392"/>
      <c r="AL18" s="400"/>
      <c r="AM18" s="401"/>
      <c r="AN18" s="401"/>
      <c r="AO18" s="402"/>
      <c r="AP18" s="402"/>
      <c r="AQ18" s="401"/>
      <c r="AR18" s="392"/>
      <c r="AS18" s="400"/>
      <c r="AT18" s="401"/>
      <c r="AU18" s="401"/>
      <c r="AV18" s="402"/>
      <c r="AW18" s="402"/>
      <c r="AX18" s="401"/>
      <c r="AY18" s="392"/>
      <c r="AZ18" s="400"/>
      <c r="BA18" s="401"/>
      <c r="BB18" s="401"/>
      <c r="BC18" s="402"/>
      <c r="BD18" s="402"/>
      <c r="BE18" s="401"/>
      <c r="BF18" s="392"/>
      <c r="BG18" s="400"/>
      <c r="BH18" s="401"/>
      <c r="BI18" s="401"/>
      <c r="BJ18" s="402"/>
      <c r="BK18" s="402"/>
      <c r="BL18" s="401"/>
      <c r="BM18" s="392"/>
      <c r="BN18" s="400"/>
      <c r="BO18" s="401"/>
      <c r="BP18" s="401"/>
      <c r="BQ18" s="402"/>
      <c r="BR18" s="402"/>
      <c r="BS18" s="401"/>
      <c r="BT18" s="392"/>
      <c r="BU18" s="400"/>
      <c r="BV18" s="401"/>
      <c r="BW18" s="401"/>
      <c r="BX18" s="402"/>
      <c r="BY18" s="402"/>
      <c r="BZ18" s="401"/>
      <c r="CA18" s="392"/>
      <c r="CB18" s="400"/>
      <c r="CC18" s="401"/>
      <c r="CD18" s="401"/>
      <c r="CE18" s="402"/>
      <c r="CF18" s="402"/>
      <c r="CG18" s="401"/>
    </row>
    <row r="19" spans="1:85" ht="15.75" x14ac:dyDescent="0.25">
      <c r="A19" s="393"/>
      <c r="B19" s="393">
        <v>5</v>
      </c>
      <c r="C19" s="400"/>
      <c r="D19" s="401"/>
      <c r="E19" s="401"/>
      <c r="F19" s="402"/>
      <c r="G19" s="402"/>
      <c r="H19" s="401"/>
      <c r="I19" s="392"/>
      <c r="J19" s="400"/>
      <c r="K19" s="401"/>
      <c r="L19" s="401"/>
      <c r="M19" s="402"/>
      <c r="N19" s="402"/>
      <c r="O19" s="401"/>
      <c r="P19" s="392"/>
      <c r="Q19" s="400"/>
      <c r="R19" s="401"/>
      <c r="S19" s="401"/>
      <c r="T19" s="402"/>
      <c r="U19" s="402"/>
      <c r="V19" s="401"/>
      <c r="W19" s="392"/>
      <c r="X19" s="400"/>
      <c r="Y19" s="401"/>
      <c r="Z19" s="401"/>
      <c r="AA19" s="402"/>
      <c r="AB19" s="402"/>
      <c r="AC19" s="401"/>
      <c r="AD19" s="392"/>
      <c r="AE19" s="400"/>
      <c r="AF19" s="401"/>
      <c r="AG19" s="401"/>
      <c r="AH19" s="402"/>
      <c r="AI19" s="402"/>
      <c r="AJ19" s="401"/>
      <c r="AK19" s="392"/>
      <c r="AL19" s="400"/>
      <c r="AM19" s="401"/>
      <c r="AN19" s="401"/>
      <c r="AO19" s="402"/>
      <c r="AP19" s="402"/>
      <c r="AQ19" s="401"/>
      <c r="AR19" s="392"/>
      <c r="AS19" s="400"/>
      <c r="AT19" s="401"/>
      <c r="AU19" s="401"/>
      <c r="AV19" s="402"/>
      <c r="AW19" s="402"/>
      <c r="AX19" s="401"/>
      <c r="AY19" s="392"/>
      <c r="AZ19" s="400"/>
      <c r="BA19" s="401"/>
      <c r="BB19" s="401"/>
      <c r="BC19" s="402"/>
      <c r="BD19" s="402"/>
      <c r="BE19" s="401"/>
      <c r="BF19" s="392"/>
      <c r="BG19" s="400"/>
      <c r="BH19" s="401"/>
      <c r="BI19" s="401"/>
      <c r="BJ19" s="402"/>
      <c r="BK19" s="402"/>
      <c r="BL19" s="401"/>
      <c r="BM19" s="392"/>
      <c r="BN19" s="400"/>
      <c r="BO19" s="401"/>
      <c r="BP19" s="401"/>
      <c r="BQ19" s="402"/>
      <c r="BR19" s="402"/>
      <c r="BS19" s="401"/>
      <c r="BT19" s="392"/>
      <c r="BU19" s="400"/>
      <c r="BV19" s="401"/>
      <c r="BW19" s="401"/>
      <c r="BX19" s="402"/>
      <c r="BY19" s="402"/>
      <c r="BZ19" s="401"/>
      <c r="CA19" s="392"/>
      <c r="CB19" s="400"/>
      <c r="CC19" s="401"/>
      <c r="CD19" s="401"/>
      <c r="CE19" s="402"/>
      <c r="CF19" s="402"/>
      <c r="CG19" s="401"/>
    </row>
    <row r="20" spans="1:85" ht="15.75" x14ac:dyDescent="0.25">
      <c r="A20" s="393"/>
      <c r="B20" s="393">
        <v>6</v>
      </c>
      <c r="C20" s="400"/>
      <c r="D20" s="401"/>
      <c r="E20" s="401"/>
      <c r="F20" s="402"/>
      <c r="G20" s="402"/>
      <c r="H20" s="401"/>
      <c r="I20" s="392"/>
      <c r="J20" s="400"/>
      <c r="K20" s="401"/>
      <c r="L20" s="401"/>
      <c r="M20" s="402"/>
      <c r="N20" s="402"/>
      <c r="O20" s="401"/>
      <c r="P20" s="392"/>
      <c r="Q20" s="400"/>
      <c r="R20" s="401"/>
      <c r="S20" s="401"/>
      <c r="T20" s="402"/>
      <c r="U20" s="402"/>
      <c r="V20" s="401"/>
      <c r="W20" s="392"/>
      <c r="X20" s="400"/>
      <c r="Y20" s="401"/>
      <c r="Z20" s="401"/>
      <c r="AA20" s="402"/>
      <c r="AB20" s="402"/>
      <c r="AC20" s="401"/>
      <c r="AD20" s="392"/>
      <c r="AE20" s="400"/>
      <c r="AF20" s="401"/>
      <c r="AG20" s="401"/>
      <c r="AH20" s="402"/>
      <c r="AI20" s="402"/>
      <c r="AJ20" s="401"/>
      <c r="AK20" s="392"/>
      <c r="AL20" s="400"/>
      <c r="AM20" s="401"/>
      <c r="AN20" s="401"/>
      <c r="AO20" s="402"/>
      <c r="AP20" s="402"/>
      <c r="AQ20" s="401"/>
      <c r="AR20" s="392"/>
      <c r="AS20" s="400"/>
      <c r="AT20" s="401"/>
      <c r="AU20" s="401"/>
      <c r="AV20" s="402"/>
      <c r="AW20" s="402"/>
      <c r="AX20" s="401"/>
      <c r="AY20" s="392"/>
      <c r="AZ20" s="400"/>
      <c r="BA20" s="401"/>
      <c r="BB20" s="401"/>
      <c r="BC20" s="402"/>
      <c r="BD20" s="402"/>
      <c r="BE20" s="401"/>
      <c r="BF20" s="392"/>
      <c r="BG20" s="400"/>
      <c r="BH20" s="401"/>
      <c r="BI20" s="401"/>
      <c r="BJ20" s="402"/>
      <c r="BK20" s="402"/>
      <c r="BL20" s="401"/>
      <c r="BM20" s="392"/>
      <c r="BN20" s="400"/>
      <c r="BO20" s="401"/>
      <c r="BP20" s="401"/>
      <c r="BQ20" s="402"/>
      <c r="BR20" s="402"/>
      <c r="BS20" s="401"/>
      <c r="BT20" s="392"/>
      <c r="BU20" s="400"/>
      <c r="BV20" s="401"/>
      <c r="BW20" s="401"/>
      <c r="BX20" s="402"/>
      <c r="BY20" s="402"/>
      <c r="BZ20" s="401"/>
      <c r="CA20" s="392"/>
      <c r="CB20" s="400"/>
      <c r="CC20" s="401"/>
      <c r="CD20" s="401"/>
      <c r="CE20" s="402"/>
      <c r="CF20" s="402"/>
      <c r="CG20" s="401"/>
    </row>
    <row r="21" spans="1:85" ht="15.75" x14ac:dyDescent="0.25">
      <c r="A21" s="393"/>
      <c r="B21" s="393">
        <v>7</v>
      </c>
      <c r="C21" s="400"/>
      <c r="D21" s="401"/>
      <c r="E21" s="401"/>
      <c r="F21" s="402"/>
      <c r="G21" s="402"/>
      <c r="H21" s="401"/>
      <c r="I21" s="392"/>
      <c r="J21" s="400"/>
      <c r="K21" s="401"/>
      <c r="L21" s="401"/>
      <c r="M21" s="402"/>
      <c r="N21" s="402"/>
      <c r="O21" s="401"/>
      <c r="P21" s="392"/>
      <c r="Q21" s="400"/>
      <c r="R21" s="401"/>
      <c r="S21" s="401"/>
      <c r="T21" s="402"/>
      <c r="U21" s="402"/>
      <c r="V21" s="401"/>
      <c r="W21" s="392"/>
      <c r="X21" s="400"/>
      <c r="Y21" s="401"/>
      <c r="Z21" s="401"/>
      <c r="AA21" s="402"/>
      <c r="AB21" s="402"/>
      <c r="AC21" s="401"/>
      <c r="AD21" s="392"/>
      <c r="AE21" s="400"/>
      <c r="AF21" s="401"/>
      <c r="AG21" s="401"/>
      <c r="AH21" s="402"/>
      <c r="AI21" s="402"/>
      <c r="AJ21" s="401"/>
      <c r="AK21" s="392"/>
      <c r="AL21" s="400"/>
      <c r="AM21" s="401"/>
      <c r="AN21" s="401"/>
      <c r="AO21" s="402"/>
      <c r="AP21" s="402"/>
      <c r="AQ21" s="401"/>
      <c r="AR21" s="392"/>
      <c r="AS21" s="400"/>
      <c r="AT21" s="401"/>
      <c r="AU21" s="401"/>
      <c r="AV21" s="402"/>
      <c r="AW21" s="402"/>
      <c r="AX21" s="401"/>
      <c r="AY21" s="392"/>
      <c r="AZ21" s="400"/>
      <c r="BA21" s="401"/>
      <c r="BB21" s="401"/>
      <c r="BC21" s="402"/>
      <c r="BD21" s="402"/>
      <c r="BE21" s="401"/>
      <c r="BF21" s="392"/>
      <c r="BG21" s="400"/>
      <c r="BH21" s="401"/>
      <c r="BI21" s="401"/>
      <c r="BJ21" s="402"/>
      <c r="BK21" s="402"/>
      <c r="BL21" s="401"/>
      <c r="BM21" s="392"/>
      <c r="BN21" s="400"/>
      <c r="BO21" s="401"/>
      <c r="BP21" s="401"/>
      <c r="BQ21" s="402"/>
      <c r="BR21" s="402"/>
      <c r="BS21" s="401"/>
      <c r="BT21" s="392"/>
      <c r="BU21" s="400"/>
      <c r="BV21" s="401"/>
      <c r="BW21" s="401"/>
      <c r="BX21" s="402"/>
      <c r="BY21" s="402"/>
      <c r="BZ21" s="401"/>
      <c r="CA21" s="392"/>
      <c r="CB21" s="400"/>
      <c r="CC21" s="401"/>
      <c r="CD21" s="401"/>
      <c r="CE21" s="402"/>
      <c r="CF21" s="402"/>
      <c r="CG21" s="401"/>
    </row>
    <row r="22" spans="1:85" ht="15.75" x14ac:dyDescent="0.25">
      <c r="A22" s="393"/>
      <c r="B22" s="393">
        <v>8</v>
      </c>
      <c r="C22" s="400"/>
      <c r="D22" s="401"/>
      <c r="E22" s="401"/>
      <c r="F22" s="402"/>
      <c r="G22" s="402"/>
      <c r="H22" s="401"/>
      <c r="I22" s="392"/>
      <c r="J22" s="400"/>
      <c r="K22" s="401"/>
      <c r="L22" s="401"/>
      <c r="M22" s="402"/>
      <c r="N22" s="402"/>
      <c r="O22" s="401"/>
      <c r="P22" s="392"/>
      <c r="Q22" s="400"/>
      <c r="R22" s="401"/>
      <c r="S22" s="401"/>
      <c r="T22" s="402"/>
      <c r="U22" s="402"/>
      <c r="V22" s="401"/>
      <c r="W22" s="392"/>
      <c r="X22" s="400"/>
      <c r="Y22" s="401"/>
      <c r="Z22" s="401"/>
      <c r="AA22" s="402"/>
      <c r="AB22" s="402"/>
      <c r="AC22" s="401"/>
      <c r="AD22" s="392"/>
      <c r="AE22" s="400"/>
      <c r="AF22" s="401"/>
      <c r="AG22" s="401"/>
      <c r="AH22" s="402"/>
      <c r="AI22" s="402"/>
      <c r="AJ22" s="401"/>
      <c r="AK22" s="392"/>
      <c r="AL22" s="400"/>
      <c r="AM22" s="401"/>
      <c r="AN22" s="401"/>
      <c r="AO22" s="402"/>
      <c r="AP22" s="402"/>
      <c r="AQ22" s="401"/>
      <c r="AR22" s="392"/>
      <c r="AS22" s="400"/>
      <c r="AT22" s="401"/>
      <c r="AU22" s="401"/>
      <c r="AV22" s="402"/>
      <c r="AW22" s="402"/>
      <c r="AX22" s="401"/>
      <c r="AY22" s="392"/>
      <c r="AZ22" s="400"/>
      <c r="BA22" s="401"/>
      <c r="BB22" s="401"/>
      <c r="BC22" s="402"/>
      <c r="BD22" s="402"/>
      <c r="BE22" s="401"/>
      <c r="BF22" s="392"/>
      <c r="BG22" s="400"/>
      <c r="BH22" s="401"/>
      <c r="BI22" s="401"/>
      <c r="BJ22" s="402"/>
      <c r="BK22" s="402"/>
      <c r="BL22" s="401"/>
      <c r="BM22" s="392"/>
      <c r="BN22" s="400"/>
      <c r="BO22" s="401"/>
      <c r="BP22" s="401"/>
      <c r="BQ22" s="402"/>
      <c r="BR22" s="402"/>
      <c r="BS22" s="401"/>
      <c r="BT22" s="392"/>
      <c r="BU22" s="400"/>
      <c r="BV22" s="401"/>
      <c r="BW22" s="401"/>
      <c r="BX22" s="402"/>
      <c r="BY22" s="402"/>
      <c r="BZ22" s="401"/>
      <c r="CA22" s="392"/>
      <c r="CB22" s="400"/>
      <c r="CC22" s="401"/>
      <c r="CD22" s="401"/>
      <c r="CE22" s="402"/>
      <c r="CF22" s="402"/>
      <c r="CG22" s="401"/>
    </row>
    <row r="23" spans="1:85" ht="15.75" x14ac:dyDescent="0.25">
      <c r="A23" s="393"/>
      <c r="B23" s="393">
        <v>9</v>
      </c>
      <c r="C23" s="400"/>
      <c r="D23" s="401"/>
      <c r="E23" s="401"/>
      <c r="F23" s="402"/>
      <c r="G23" s="402"/>
      <c r="H23" s="401"/>
      <c r="I23" s="392"/>
      <c r="J23" s="400"/>
      <c r="K23" s="401"/>
      <c r="L23" s="401"/>
      <c r="M23" s="402"/>
      <c r="N23" s="402"/>
      <c r="O23" s="401"/>
      <c r="P23" s="392"/>
      <c r="Q23" s="400"/>
      <c r="R23" s="401"/>
      <c r="S23" s="401"/>
      <c r="T23" s="402"/>
      <c r="U23" s="402"/>
      <c r="V23" s="401"/>
      <c r="W23" s="392"/>
      <c r="X23" s="400"/>
      <c r="Y23" s="401"/>
      <c r="Z23" s="401"/>
      <c r="AA23" s="402"/>
      <c r="AB23" s="402"/>
      <c r="AC23" s="401"/>
      <c r="AD23" s="392"/>
      <c r="AE23" s="400"/>
      <c r="AF23" s="401"/>
      <c r="AG23" s="401"/>
      <c r="AH23" s="402"/>
      <c r="AI23" s="402"/>
      <c r="AJ23" s="401"/>
      <c r="AK23" s="392"/>
      <c r="AL23" s="400"/>
      <c r="AM23" s="401"/>
      <c r="AN23" s="401"/>
      <c r="AO23" s="402"/>
      <c r="AP23" s="402"/>
      <c r="AQ23" s="401"/>
      <c r="AR23" s="392"/>
      <c r="AS23" s="400"/>
      <c r="AT23" s="401"/>
      <c r="AU23" s="401"/>
      <c r="AV23" s="402"/>
      <c r="AW23" s="402"/>
      <c r="AX23" s="401"/>
      <c r="AY23" s="392"/>
      <c r="AZ23" s="400"/>
      <c r="BA23" s="401"/>
      <c r="BB23" s="401"/>
      <c r="BC23" s="402"/>
      <c r="BD23" s="402"/>
      <c r="BE23" s="401"/>
      <c r="BF23" s="392"/>
      <c r="BG23" s="400"/>
      <c r="BH23" s="401"/>
      <c r="BI23" s="401"/>
      <c r="BJ23" s="402"/>
      <c r="BK23" s="402"/>
      <c r="BL23" s="401"/>
      <c r="BM23" s="392"/>
      <c r="BN23" s="400"/>
      <c r="BO23" s="401"/>
      <c r="BP23" s="401"/>
      <c r="BQ23" s="402"/>
      <c r="BR23" s="402"/>
      <c r="BS23" s="401"/>
      <c r="BT23" s="392"/>
      <c r="BU23" s="400"/>
      <c r="BV23" s="401"/>
      <c r="BW23" s="401"/>
      <c r="BX23" s="402"/>
      <c r="BY23" s="402"/>
      <c r="BZ23" s="401"/>
      <c r="CA23" s="392"/>
      <c r="CB23" s="400"/>
      <c r="CC23" s="401"/>
      <c r="CD23" s="401"/>
      <c r="CE23" s="402"/>
      <c r="CF23" s="402"/>
      <c r="CG23" s="401"/>
    </row>
    <row r="24" spans="1:85" ht="15.75" x14ac:dyDescent="0.25">
      <c r="A24" s="393"/>
      <c r="B24" s="393">
        <v>10</v>
      </c>
      <c r="C24" s="400"/>
      <c r="D24" s="401"/>
      <c r="E24" s="401"/>
      <c r="F24" s="402"/>
      <c r="G24" s="402"/>
      <c r="H24" s="401"/>
      <c r="I24" s="392"/>
      <c r="J24" s="400"/>
      <c r="K24" s="401"/>
      <c r="L24" s="401"/>
      <c r="M24" s="402"/>
      <c r="N24" s="402"/>
      <c r="O24" s="401"/>
      <c r="P24" s="392"/>
      <c r="Q24" s="400"/>
      <c r="R24" s="401"/>
      <c r="S24" s="401"/>
      <c r="T24" s="402"/>
      <c r="U24" s="402"/>
      <c r="V24" s="401"/>
      <c r="W24" s="392"/>
      <c r="X24" s="400"/>
      <c r="Y24" s="401"/>
      <c r="Z24" s="401"/>
      <c r="AA24" s="402"/>
      <c r="AB24" s="402"/>
      <c r="AC24" s="401"/>
      <c r="AD24" s="392"/>
      <c r="AE24" s="400"/>
      <c r="AF24" s="401"/>
      <c r="AG24" s="401"/>
      <c r="AH24" s="402"/>
      <c r="AI24" s="402"/>
      <c r="AJ24" s="401"/>
      <c r="AK24" s="392"/>
      <c r="AL24" s="400"/>
      <c r="AM24" s="401"/>
      <c r="AN24" s="401"/>
      <c r="AO24" s="402"/>
      <c r="AP24" s="402"/>
      <c r="AQ24" s="401"/>
      <c r="AR24" s="392"/>
      <c r="AS24" s="400"/>
      <c r="AT24" s="401"/>
      <c r="AU24" s="401"/>
      <c r="AV24" s="402"/>
      <c r="AW24" s="402"/>
      <c r="AX24" s="401"/>
      <c r="AY24" s="392"/>
      <c r="AZ24" s="400"/>
      <c r="BA24" s="401"/>
      <c r="BB24" s="401"/>
      <c r="BC24" s="402"/>
      <c r="BD24" s="402"/>
      <c r="BE24" s="401"/>
      <c r="BF24" s="392"/>
      <c r="BG24" s="400"/>
      <c r="BH24" s="401"/>
      <c r="BI24" s="401"/>
      <c r="BJ24" s="402"/>
      <c r="BK24" s="402"/>
      <c r="BL24" s="401"/>
      <c r="BM24" s="392"/>
      <c r="BN24" s="400"/>
      <c r="BO24" s="401"/>
      <c r="BP24" s="401"/>
      <c r="BQ24" s="402"/>
      <c r="BR24" s="402"/>
      <c r="BS24" s="401"/>
      <c r="BT24" s="392"/>
      <c r="BU24" s="400"/>
      <c r="BV24" s="401"/>
      <c r="BW24" s="401"/>
      <c r="BX24" s="402"/>
      <c r="BY24" s="402"/>
      <c r="BZ24" s="401"/>
      <c r="CA24" s="392"/>
      <c r="CB24" s="400"/>
      <c r="CC24" s="401"/>
      <c r="CD24" s="401"/>
      <c r="CE24" s="402"/>
      <c r="CF24" s="402"/>
      <c r="CG24" s="401"/>
    </row>
    <row r="25" spans="1:85" ht="15.75" x14ac:dyDescent="0.25">
      <c r="A25" s="392"/>
      <c r="B25" s="392"/>
      <c r="C25" s="392"/>
      <c r="D25" s="392"/>
      <c r="E25" s="392"/>
      <c r="F25" s="392"/>
      <c r="G25" s="392"/>
      <c r="H25" s="392"/>
      <c r="I25" s="392"/>
      <c r="J25" s="392"/>
      <c r="K25" s="392"/>
      <c r="L25" s="392"/>
      <c r="M25" s="392"/>
      <c r="N25" s="392"/>
      <c r="O25" s="392"/>
      <c r="P25" s="392"/>
      <c r="Q25" s="392"/>
      <c r="R25" s="392"/>
      <c r="S25" s="392"/>
      <c r="T25" s="392"/>
      <c r="U25" s="392"/>
      <c r="V25" s="392"/>
      <c r="W25" s="392"/>
      <c r="X25" s="392"/>
      <c r="Y25" s="392"/>
      <c r="Z25" s="392"/>
      <c r="AA25" s="392"/>
      <c r="AB25" s="392"/>
      <c r="AC25" s="392"/>
      <c r="AD25" s="392"/>
      <c r="AE25" s="392"/>
      <c r="AF25" s="392"/>
      <c r="AG25" s="392"/>
      <c r="AH25" s="392"/>
      <c r="AI25" s="392"/>
      <c r="AJ25" s="392"/>
      <c r="AK25" s="392"/>
      <c r="AL25" s="392"/>
      <c r="AM25" s="392"/>
      <c r="AN25" s="392"/>
      <c r="AO25" s="392"/>
      <c r="AP25" s="392"/>
      <c r="AQ25" s="392"/>
      <c r="AR25" s="392"/>
      <c r="AS25" s="392"/>
      <c r="AT25" s="392"/>
      <c r="AU25" s="392"/>
      <c r="AV25" s="392"/>
      <c r="AW25" s="392"/>
      <c r="AX25" s="392"/>
      <c r="AY25" s="392"/>
      <c r="AZ25" s="392"/>
      <c r="BA25" s="392"/>
      <c r="BB25" s="392"/>
      <c r="BC25" s="392"/>
      <c r="BD25" s="392"/>
      <c r="BE25" s="392"/>
      <c r="BF25" s="392"/>
      <c r="BG25" s="392"/>
      <c r="BH25" s="392"/>
      <c r="BI25" s="392"/>
      <c r="BJ25" s="392"/>
      <c r="BK25" s="392"/>
      <c r="BL25" s="392"/>
      <c r="BM25" s="392"/>
      <c r="BN25" s="392"/>
      <c r="BO25" s="392"/>
      <c r="BP25" s="392"/>
      <c r="BQ25" s="392"/>
      <c r="BR25" s="392"/>
      <c r="BS25" s="392"/>
      <c r="BT25" s="392"/>
      <c r="BU25" s="392"/>
      <c r="BV25" s="392"/>
      <c r="BW25" s="392"/>
      <c r="BX25" s="392"/>
      <c r="BY25" s="392"/>
      <c r="BZ25" s="392"/>
      <c r="CA25" s="392"/>
      <c r="CB25" s="392"/>
      <c r="CC25" s="392"/>
      <c r="CD25" s="392"/>
      <c r="CE25" s="392"/>
      <c r="CF25" s="392"/>
      <c r="CG25" s="392"/>
    </row>
    <row r="26" spans="1:85" ht="15.75" x14ac:dyDescent="0.25">
      <c r="A26" s="396" t="s">
        <v>136</v>
      </c>
      <c r="B26" s="396">
        <v>1</v>
      </c>
      <c r="C26" s="397"/>
      <c r="D26" s="398"/>
      <c r="E26" s="398"/>
      <c r="F26" s="399"/>
      <c r="G26" s="399"/>
      <c r="H26" s="398"/>
      <c r="I26" s="392"/>
      <c r="J26" s="397"/>
      <c r="K26" s="398"/>
      <c r="L26" s="398"/>
      <c r="M26" s="399"/>
      <c r="N26" s="399"/>
      <c r="O26" s="398"/>
      <c r="P26" s="392"/>
      <c r="Q26" s="397"/>
      <c r="R26" s="398"/>
      <c r="S26" s="398"/>
      <c r="T26" s="399"/>
      <c r="U26" s="399"/>
      <c r="V26" s="398"/>
      <c r="W26" s="392"/>
      <c r="X26" s="397"/>
      <c r="Y26" s="398"/>
      <c r="Z26" s="398"/>
      <c r="AA26" s="399"/>
      <c r="AB26" s="399"/>
      <c r="AC26" s="398"/>
      <c r="AD26" s="392"/>
      <c r="AE26" s="397"/>
      <c r="AF26" s="398"/>
      <c r="AG26" s="398"/>
      <c r="AH26" s="399"/>
      <c r="AI26" s="399"/>
      <c r="AJ26" s="398"/>
      <c r="AK26" s="392"/>
      <c r="AL26" s="397"/>
      <c r="AM26" s="398"/>
      <c r="AN26" s="398"/>
      <c r="AO26" s="399"/>
      <c r="AP26" s="399"/>
      <c r="AQ26" s="398"/>
      <c r="AR26" s="392"/>
      <c r="AS26" s="397"/>
      <c r="AT26" s="398"/>
      <c r="AU26" s="398"/>
      <c r="AV26" s="399"/>
      <c r="AW26" s="399"/>
      <c r="AX26" s="398"/>
      <c r="AY26" s="392"/>
      <c r="AZ26" s="397"/>
      <c r="BA26" s="398"/>
      <c r="BB26" s="398"/>
      <c r="BC26" s="399"/>
      <c r="BD26" s="399"/>
      <c r="BE26" s="398"/>
      <c r="BF26" s="392"/>
      <c r="BG26" s="397"/>
      <c r="BH26" s="398"/>
      <c r="BI26" s="398"/>
      <c r="BJ26" s="399"/>
      <c r="BK26" s="399"/>
      <c r="BL26" s="398"/>
      <c r="BM26" s="392"/>
      <c r="BN26" s="397"/>
      <c r="BO26" s="398"/>
      <c r="BP26" s="398"/>
      <c r="BQ26" s="399"/>
      <c r="BR26" s="399"/>
      <c r="BS26" s="398"/>
      <c r="BT26" s="392"/>
      <c r="BU26" s="397"/>
      <c r="BV26" s="398"/>
      <c r="BW26" s="398"/>
      <c r="BX26" s="399"/>
      <c r="BY26" s="399"/>
      <c r="BZ26" s="398"/>
      <c r="CA26" s="392"/>
      <c r="CB26" s="397"/>
      <c r="CC26" s="398"/>
      <c r="CD26" s="398"/>
      <c r="CE26" s="399"/>
      <c r="CF26" s="399"/>
      <c r="CG26" s="398"/>
    </row>
    <row r="27" spans="1:85" ht="15.75" x14ac:dyDescent="0.25">
      <c r="A27" s="396"/>
      <c r="B27" s="396">
        <v>2</v>
      </c>
      <c r="C27" s="397"/>
      <c r="D27" s="398"/>
      <c r="E27" s="398"/>
      <c r="F27" s="399"/>
      <c r="G27" s="399"/>
      <c r="H27" s="398"/>
      <c r="I27" s="392"/>
      <c r="J27" s="397"/>
      <c r="K27" s="398"/>
      <c r="L27" s="398"/>
      <c r="M27" s="399"/>
      <c r="N27" s="399"/>
      <c r="O27" s="398"/>
      <c r="P27" s="392"/>
      <c r="Q27" s="397"/>
      <c r="R27" s="398"/>
      <c r="S27" s="398"/>
      <c r="T27" s="399"/>
      <c r="U27" s="399"/>
      <c r="V27" s="398"/>
      <c r="W27" s="392"/>
      <c r="X27" s="397"/>
      <c r="Y27" s="398"/>
      <c r="Z27" s="398"/>
      <c r="AA27" s="399"/>
      <c r="AB27" s="399"/>
      <c r="AC27" s="398"/>
      <c r="AD27" s="392"/>
      <c r="AE27" s="397"/>
      <c r="AF27" s="398"/>
      <c r="AG27" s="398"/>
      <c r="AH27" s="399"/>
      <c r="AI27" s="399"/>
      <c r="AJ27" s="398"/>
      <c r="AK27" s="392"/>
      <c r="AL27" s="397"/>
      <c r="AM27" s="398"/>
      <c r="AN27" s="398"/>
      <c r="AO27" s="399"/>
      <c r="AP27" s="399"/>
      <c r="AQ27" s="398"/>
      <c r="AR27" s="392"/>
      <c r="AS27" s="397"/>
      <c r="AT27" s="398"/>
      <c r="AU27" s="398"/>
      <c r="AV27" s="399"/>
      <c r="AW27" s="399"/>
      <c r="AX27" s="398"/>
      <c r="AY27" s="392"/>
      <c r="AZ27" s="397"/>
      <c r="BA27" s="398"/>
      <c r="BB27" s="398"/>
      <c r="BC27" s="399"/>
      <c r="BD27" s="399"/>
      <c r="BE27" s="398"/>
      <c r="BF27" s="392"/>
      <c r="BG27" s="397"/>
      <c r="BH27" s="398"/>
      <c r="BI27" s="398"/>
      <c r="BJ27" s="399"/>
      <c r="BK27" s="399"/>
      <c r="BL27" s="398"/>
      <c r="BM27" s="392"/>
      <c r="BN27" s="397"/>
      <c r="BO27" s="398"/>
      <c r="BP27" s="398"/>
      <c r="BQ27" s="399"/>
      <c r="BR27" s="399"/>
      <c r="BS27" s="398"/>
      <c r="BT27" s="392"/>
      <c r="BU27" s="397"/>
      <c r="BV27" s="398"/>
      <c r="BW27" s="398"/>
      <c r="BX27" s="399"/>
      <c r="BY27" s="399"/>
      <c r="BZ27" s="398"/>
      <c r="CA27" s="392"/>
      <c r="CB27" s="397"/>
      <c r="CC27" s="398"/>
      <c r="CD27" s="398"/>
      <c r="CE27" s="399"/>
      <c r="CF27" s="399"/>
      <c r="CG27" s="398"/>
    </row>
    <row r="28" spans="1:85" ht="15.75" x14ac:dyDescent="0.25">
      <c r="A28" s="396"/>
      <c r="B28" s="396">
        <v>3</v>
      </c>
      <c r="C28" s="397"/>
      <c r="D28" s="398"/>
      <c r="E28" s="398"/>
      <c r="F28" s="399"/>
      <c r="G28" s="399"/>
      <c r="H28" s="398"/>
      <c r="I28" s="392"/>
      <c r="J28" s="397"/>
      <c r="K28" s="398"/>
      <c r="L28" s="398"/>
      <c r="M28" s="399"/>
      <c r="N28" s="399"/>
      <c r="O28" s="398"/>
      <c r="P28" s="392"/>
      <c r="Q28" s="397"/>
      <c r="R28" s="398"/>
      <c r="S28" s="398"/>
      <c r="T28" s="399"/>
      <c r="U28" s="399"/>
      <c r="V28" s="398"/>
      <c r="W28" s="392"/>
      <c r="X28" s="397"/>
      <c r="Y28" s="398"/>
      <c r="Z28" s="398"/>
      <c r="AA28" s="399"/>
      <c r="AB28" s="399"/>
      <c r="AC28" s="398"/>
      <c r="AD28" s="392"/>
      <c r="AE28" s="397"/>
      <c r="AF28" s="398"/>
      <c r="AG28" s="398"/>
      <c r="AH28" s="399"/>
      <c r="AI28" s="399"/>
      <c r="AJ28" s="398"/>
      <c r="AK28" s="392"/>
      <c r="AL28" s="397"/>
      <c r="AM28" s="398"/>
      <c r="AN28" s="398"/>
      <c r="AO28" s="399"/>
      <c r="AP28" s="399"/>
      <c r="AQ28" s="398"/>
      <c r="AR28" s="392"/>
      <c r="AS28" s="397"/>
      <c r="AT28" s="398"/>
      <c r="AU28" s="398"/>
      <c r="AV28" s="399"/>
      <c r="AW28" s="399"/>
      <c r="AX28" s="398"/>
      <c r="AY28" s="392"/>
      <c r="AZ28" s="397"/>
      <c r="BA28" s="398"/>
      <c r="BB28" s="398"/>
      <c r="BC28" s="399"/>
      <c r="BD28" s="399"/>
      <c r="BE28" s="398"/>
      <c r="BF28" s="392"/>
      <c r="BG28" s="397"/>
      <c r="BH28" s="398"/>
      <c r="BI28" s="398"/>
      <c r="BJ28" s="399"/>
      <c r="BK28" s="399"/>
      <c r="BL28" s="398"/>
      <c r="BM28" s="392"/>
      <c r="BN28" s="397"/>
      <c r="BO28" s="398"/>
      <c r="BP28" s="398"/>
      <c r="BQ28" s="399"/>
      <c r="BR28" s="399"/>
      <c r="BS28" s="398"/>
      <c r="BT28" s="392"/>
      <c r="BU28" s="397"/>
      <c r="BV28" s="398"/>
      <c r="BW28" s="398"/>
      <c r="BX28" s="399"/>
      <c r="BY28" s="399"/>
      <c r="BZ28" s="398"/>
      <c r="CA28" s="392"/>
      <c r="CB28" s="397"/>
      <c r="CC28" s="398"/>
      <c r="CD28" s="398"/>
      <c r="CE28" s="399"/>
      <c r="CF28" s="399"/>
      <c r="CG28" s="398"/>
    </row>
    <row r="29" spans="1:85" ht="15.75" x14ac:dyDescent="0.25">
      <c r="A29" s="396"/>
      <c r="B29" s="396">
        <v>4</v>
      </c>
      <c r="C29" s="397"/>
      <c r="D29" s="398"/>
      <c r="E29" s="398"/>
      <c r="F29" s="399"/>
      <c r="G29" s="399"/>
      <c r="H29" s="398"/>
      <c r="I29" s="392"/>
      <c r="J29" s="397"/>
      <c r="K29" s="398"/>
      <c r="L29" s="398"/>
      <c r="M29" s="399"/>
      <c r="N29" s="399"/>
      <c r="O29" s="398"/>
      <c r="P29" s="392"/>
      <c r="Q29" s="397"/>
      <c r="R29" s="398"/>
      <c r="S29" s="398"/>
      <c r="T29" s="399"/>
      <c r="U29" s="399"/>
      <c r="V29" s="398"/>
      <c r="W29" s="392"/>
      <c r="X29" s="397"/>
      <c r="Y29" s="398"/>
      <c r="Z29" s="398"/>
      <c r="AA29" s="399"/>
      <c r="AB29" s="399"/>
      <c r="AC29" s="398"/>
      <c r="AD29" s="392"/>
      <c r="AE29" s="397"/>
      <c r="AF29" s="398"/>
      <c r="AG29" s="398"/>
      <c r="AH29" s="399"/>
      <c r="AI29" s="399"/>
      <c r="AJ29" s="398"/>
      <c r="AK29" s="392"/>
      <c r="AL29" s="397"/>
      <c r="AM29" s="398"/>
      <c r="AN29" s="398"/>
      <c r="AO29" s="399"/>
      <c r="AP29" s="399"/>
      <c r="AQ29" s="398"/>
      <c r="AR29" s="392"/>
      <c r="AS29" s="397"/>
      <c r="AT29" s="398"/>
      <c r="AU29" s="398"/>
      <c r="AV29" s="399"/>
      <c r="AW29" s="399"/>
      <c r="AX29" s="398"/>
      <c r="AY29" s="392"/>
      <c r="AZ29" s="397"/>
      <c r="BA29" s="398"/>
      <c r="BB29" s="398"/>
      <c r="BC29" s="399"/>
      <c r="BD29" s="399"/>
      <c r="BE29" s="398"/>
      <c r="BF29" s="392"/>
      <c r="BG29" s="397"/>
      <c r="BH29" s="398"/>
      <c r="BI29" s="398"/>
      <c r="BJ29" s="399"/>
      <c r="BK29" s="399"/>
      <c r="BL29" s="398"/>
      <c r="BM29" s="392"/>
      <c r="BN29" s="397"/>
      <c r="BO29" s="398"/>
      <c r="BP29" s="398"/>
      <c r="BQ29" s="399"/>
      <c r="BR29" s="399"/>
      <c r="BS29" s="398"/>
      <c r="BT29" s="392"/>
      <c r="BU29" s="397"/>
      <c r="BV29" s="398"/>
      <c r="BW29" s="398"/>
      <c r="BX29" s="399"/>
      <c r="BY29" s="399"/>
      <c r="BZ29" s="398"/>
      <c r="CA29" s="392"/>
      <c r="CB29" s="397"/>
      <c r="CC29" s="398"/>
      <c r="CD29" s="398"/>
      <c r="CE29" s="399"/>
      <c r="CF29" s="399"/>
      <c r="CG29" s="398"/>
    </row>
    <row r="30" spans="1:85" ht="15.75" x14ac:dyDescent="0.25">
      <c r="A30" s="396"/>
      <c r="B30" s="396">
        <v>5</v>
      </c>
      <c r="C30" s="397"/>
      <c r="D30" s="398"/>
      <c r="E30" s="398"/>
      <c r="F30" s="399"/>
      <c r="G30" s="399"/>
      <c r="H30" s="398"/>
      <c r="I30" s="392"/>
      <c r="J30" s="397"/>
      <c r="K30" s="398"/>
      <c r="L30" s="398"/>
      <c r="M30" s="399"/>
      <c r="N30" s="399"/>
      <c r="O30" s="398"/>
      <c r="P30" s="392"/>
      <c r="Q30" s="397"/>
      <c r="R30" s="398"/>
      <c r="S30" s="398"/>
      <c r="T30" s="399"/>
      <c r="U30" s="399"/>
      <c r="V30" s="398"/>
      <c r="W30" s="392"/>
      <c r="X30" s="397"/>
      <c r="Y30" s="398"/>
      <c r="Z30" s="398"/>
      <c r="AA30" s="399"/>
      <c r="AB30" s="399"/>
      <c r="AC30" s="398"/>
      <c r="AD30" s="392"/>
      <c r="AE30" s="397"/>
      <c r="AF30" s="398"/>
      <c r="AG30" s="398"/>
      <c r="AH30" s="399"/>
      <c r="AI30" s="399"/>
      <c r="AJ30" s="398"/>
      <c r="AK30" s="392"/>
      <c r="AL30" s="397"/>
      <c r="AM30" s="398"/>
      <c r="AN30" s="398"/>
      <c r="AO30" s="399"/>
      <c r="AP30" s="399"/>
      <c r="AQ30" s="398"/>
      <c r="AR30" s="392"/>
      <c r="AS30" s="397"/>
      <c r="AT30" s="398"/>
      <c r="AU30" s="398"/>
      <c r="AV30" s="399"/>
      <c r="AW30" s="399"/>
      <c r="AX30" s="398"/>
      <c r="AY30" s="392"/>
      <c r="AZ30" s="397"/>
      <c r="BA30" s="398"/>
      <c r="BB30" s="398"/>
      <c r="BC30" s="399"/>
      <c r="BD30" s="399"/>
      <c r="BE30" s="398"/>
      <c r="BF30" s="392"/>
      <c r="BG30" s="397"/>
      <c r="BH30" s="398"/>
      <c r="BI30" s="398"/>
      <c r="BJ30" s="399"/>
      <c r="BK30" s="399"/>
      <c r="BL30" s="398"/>
      <c r="BM30" s="392"/>
      <c r="BN30" s="397"/>
      <c r="BO30" s="398"/>
      <c r="BP30" s="398"/>
      <c r="BQ30" s="399"/>
      <c r="BR30" s="399"/>
      <c r="BS30" s="398"/>
      <c r="BT30" s="392"/>
      <c r="BU30" s="397"/>
      <c r="BV30" s="398"/>
      <c r="BW30" s="398"/>
      <c r="BX30" s="399"/>
      <c r="BY30" s="399"/>
      <c r="BZ30" s="398"/>
      <c r="CA30" s="392"/>
      <c r="CB30" s="397"/>
      <c r="CC30" s="398"/>
      <c r="CD30" s="398"/>
      <c r="CE30" s="399"/>
      <c r="CF30" s="399"/>
      <c r="CG30" s="398"/>
    </row>
    <row r="31" spans="1:85" ht="15.75" x14ac:dyDescent="0.25">
      <c r="A31" s="396"/>
      <c r="B31" s="396">
        <v>6</v>
      </c>
      <c r="C31" s="397"/>
      <c r="D31" s="398"/>
      <c r="E31" s="398"/>
      <c r="F31" s="399"/>
      <c r="G31" s="399"/>
      <c r="H31" s="398"/>
      <c r="I31" s="392"/>
      <c r="J31" s="397"/>
      <c r="K31" s="398"/>
      <c r="L31" s="398"/>
      <c r="M31" s="399"/>
      <c r="N31" s="399"/>
      <c r="O31" s="398"/>
      <c r="P31" s="392"/>
      <c r="Q31" s="397"/>
      <c r="R31" s="398"/>
      <c r="S31" s="398"/>
      <c r="T31" s="399"/>
      <c r="U31" s="399"/>
      <c r="V31" s="398"/>
      <c r="W31" s="392"/>
      <c r="X31" s="397"/>
      <c r="Y31" s="398"/>
      <c r="Z31" s="398"/>
      <c r="AA31" s="399"/>
      <c r="AB31" s="399"/>
      <c r="AC31" s="398"/>
      <c r="AD31" s="392"/>
      <c r="AE31" s="397"/>
      <c r="AF31" s="398"/>
      <c r="AG31" s="398"/>
      <c r="AH31" s="399"/>
      <c r="AI31" s="399"/>
      <c r="AJ31" s="398"/>
      <c r="AK31" s="392"/>
      <c r="AL31" s="397"/>
      <c r="AM31" s="398"/>
      <c r="AN31" s="398"/>
      <c r="AO31" s="399"/>
      <c r="AP31" s="399"/>
      <c r="AQ31" s="398"/>
      <c r="AR31" s="392"/>
      <c r="AS31" s="397"/>
      <c r="AT31" s="398"/>
      <c r="AU31" s="398"/>
      <c r="AV31" s="399"/>
      <c r="AW31" s="399"/>
      <c r="AX31" s="398"/>
      <c r="AY31" s="392"/>
      <c r="AZ31" s="397"/>
      <c r="BA31" s="398"/>
      <c r="BB31" s="398"/>
      <c r="BC31" s="399"/>
      <c r="BD31" s="399"/>
      <c r="BE31" s="398"/>
      <c r="BF31" s="392"/>
      <c r="BG31" s="397"/>
      <c r="BH31" s="398"/>
      <c r="BI31" s="398"/>
      <c r="BJ31" s="399"/>
      <c r="BK31" s="399"/>
      <c r="BL31" s="398"/>
      <c r="BM31" s="392"/>
      <c r="BN31" s="397"/>
      <c r="BO31" s="398"/>
      <c r="BP31" s="398"/>
      <c r="BQ31" s="399"/>
      <c r="BR31" s="399"/>
      <c r="BS31" s="398"/>
      <c r="BT31" s="392"/>
      <c r="BU31" s="397"/>
      <c r="BV31" s="398"/>
      <c r="BW31" s="398"/>
      <c r="BX31" s="399"/>
      <c r="BY31" s="399"/>
      <c r="BZ31" s="398"/>
      <c r="CA31" s="392"/>
      <c r="CB31" s="397"/>
      <c r="CC31" s="398"/>
      <c r="CD31" s="398"/>
      <c r="CE31" s="399"/>
      <c r="CF31" s="399"/>
      <c r="CG31" s="398"/>
    </row>
    <row r="32" spans="1:85" ht="15.75" x14ac:dyDescent="0.25">
      <c r="A32" s="396"/>
      <c r="B32" s="396">
        <v>7</v>
      </c>
      <c r="C32" s="397"/>
      <c r="D32" s="398"/>
      <c r="E32" s="398"/>
      <c r="F32" s="399"/>
      <c r="G32" s="399"/>
      <c r="H32" s="398"/>
      <c r="I32" s="392"/>
      <c r="J32" s="397"/>
      <c r="K32" s="398"/>
      <c r="L32" s="398"/>
      <c r="M32" s="399"/>
      <c r="N32" s="399"/>
      <c r="O32" s="398"/>
      <c r="P32" s="392"/>
      <c r="Q32" s="397"/>
      <c r="R32" s="398"/>
      <c r="S32" s="398"/>
      <c r="T32" s="399"/>
      <c r="U32" s="399"/>
      <c r="V32" s="398"/>
      <c r="W32" s="392"/>
      <c r="X32" s="397"/>
      <c r="Y32" s="398"/>
      <c r="Z32" s="398"/>
      <c r="AA32" s="399"/>
      <c r="AB32" s="399"/>
      <c r="AC32" s="398"/>
      <c r="AD32" s="392"/>
      <c r="AE32" s="397"/>
      <c r="AF32" s="398"/>
      <c r="AG32" s="398"/>
      <c r="AH32" s="399"/>
      <c r="AI32" s="399"/>
      <c r="AJ32" s="398"/>
      <c r="AK32" s="392"/>
      <c r="AL32" s="397"/>
      <c r="AM32" s="398"/>
      <c r="AN32" s="398"/>
      <c r="AO32" s="399"/>
      <c r="AP32" s="399"/>
      <c r="AQ32" s="398"/>
      <c r="AR32" s="392"/>
      <c r="AS32" s="397"/>
      <c r="AT32" s="398"/>
      <c r="AU32" s="398"/>
      <c r="AV32" s="399"/>
      <c r="AW32" s="399"/>
      <c r="AX32" s="398"/>
      <c r="AY32" s="392"/>
      <c r="AZ32" s="397"/>
      <c r="BA32" s="398"/>
      <c r="BB32" s="398"/>
      <c r="BC32" s="399"/>
      <c r="BD32" s="399"/>
      <c r="BE32" s="398"/>
      <c r="BF32" s="392"/>
      <c r="BG32" s="397"/>
      <c r="BH32" s="398"/>
      <c r="BI32" s="398"/>
      <c r="BJ32" s="399"/>
      <c r="BK32" s="399"/>
      <c r="BL32" s="398"/>
      <c r="BM32" s="392"/>
      <c r="BN32" s="397"/>
      <c r="BO32" s="398"/>
      <c r="BP32" s="398"/>
      <c r="BQ32" s="399"/>
      <c r="BR32" s="399"/>
      <c r="BS32" s="398"/>
      <c r="BT32" s="392"/>
      <c r="BU32" s="397"/>
      <c r="BV32" s="398"/>
      <c r="BW32" s="398"/>
      <c r="BX32" s="399"/>
      <c r="BY32" s="399"/>
      <c r="BZ32" s="398"/>
      <c r="CA32" s="392"/>
      <c r="CB32" s="397"/>
      <c r="CC32" s="398"/>
      <c r="CD32" s="398"/>
      <c r="CE32" s="399"/>
      <c r="CF32" s="399"/>
      <c r="CG32" s="398"/>
    </row>
    <row r="33" spans="1:85" ht="15.75" x14ac:dyDescent="0.25">
      <c r="A33" s="396"/>
      <c r="B33" s="396">
        <v>8</v>
      </c>
      <c r="C33" s="397"/>
      <c r="D33" s="398"/>
      <c r="E33" s="398"/>
      <c r="F33" s="399"/>
      <c r="G33" s="399"/>
      <c r="H33" s="398"/>
      <c r="I33" s="392"/>
      <c r="J33" s="397"/>
      <c r="K33" s="398"/>
      <c r="L33" s="398"/>
      <c r="M33" s="399"/>
      <c r="N33" s="399"/>
      <c r="O33" s="398"/>
      <c r="P33" s="392"/>
      <c r="Q33" s="397"/>
      <c r="R33" s="398"/>
      <c r="S33" s="398"/>
      <c r="T33" s="399"/>
      <c r="U33" s="399"/>
      <c r="V33" s="398"/>
      <c r="W33" s="392"/>
      <c r="X33" s="397"/>
      <c r="Y33" s="398"/>
      <c r="Z33" s="398"/>
      <c r="AA33" s="399"/>
      <c r="AB33" s="399"/>
      <c r="AC33" s="398"/>
      <c r="AD33" s="392"/>
      <c r="AE33" s="397"/>
      <c r="AF33" s="398"/>
      <c r="AG33" s="398"/>
      <c r="AH33" s="399"/>
      <c r="AI33" s="399"/>
      <c r="AJ33" s="398"/>
      <c r="AK33" s="392"/>
      <c r="AL33" s="397"/>
      <c r="AM33" s="398"/>
      <c r="AN33" s="398"/>
      <c r="AO33" s="399"/>
      <c r="AP33" s="399"/>
      <c r="AQ33" s="398"/>
      <c r="AR33" s="392"/>
      <c r="AS33" s="397"/>
      <c r="AT33" s="398"/>
      <c r="AU33" s="398"/>
      <c r="AV33" s="399"/>
      <c r="AW33" s="399"/>
      <c r="AX33" s="398"/>
      <c r="AY33" s="392"/>
      <c r="AZ33" s="397"/>
      <c r="BA33" s="398"/>
      <c r="BB33" s="398"/>
      <c r="BC33" s="399"/>
      <c r="BD33" s="399"/>
      <c r="BE33" s="398"/>
      <c r="BF33" s="392"/>
      <c r="BG33" s="397"/>
      <c r="BH33" s="398"/>
      <c r="BI33" s="398"/>
      <c r="BJ33" s="399"/>
      <c r="BK33" s="399"/>
      <c r="BL33" s="398"/>
      <c r="BM33" s="392"/>
      <c r="BN33" s="397"/>
      <c r="BO33" s="398"/>
      <c r="BP33" s="398"/>
      <c r="BQ33" s="399"/>
      <c r="BR33" s="399"/>
      <c r="BS33" s="398"/>
      <c r="BT33" s="392"/>
      <c r="BU33" s="397"/>
      <c r="BV33" s="398"/>
      <c r="BW33" s="398"/>
      <c r="BX33" s="399"/>
      <c r="BY33" s="399"/>
      <c r="BZ33" s="398"/>
      <c r="CA33" s="392"/>
      <c r="CB33" s="397"/>
      <c r="CC33" s="398"/>
      <c r="CD33" s="398"/>
      <c r="CE33" s="399"/>
      <c r="CF33" s="399"/>
      <c r="CG33" s="398"/>
    </row>
    <row r="34" spans="1:85" ht="15.75" x14ac:dyDescent="0.25">
      <c r="A34" s="396"/>
      <c r="B34" s="396">
        <v>9</v>
      </c>
      <c r="C34" s="397"/>
      <c r="D34" s="398"/>
      <c r="E34" s="398"/>
      <c r="F34" s="399"/>
      <c r="G34" s="399"/>
      <c r="H34" s="398"/>
      <c r="I34" s="392"/>
      <c r="J34" s="397"/>
      <c r="K34" s="398"/>
      <c r="L34" s="398"/>
      <c r="M34" s="399"/>
      <c r="N34" s="399"/>
      <c r="O34" s="398"/>
      <c r="P34" s="392"/>
      <c r="Q34" s="397"/>
      <c r="R34" s="398"/>
      <c r="S34" s="398"/>
      <c r="T34" s="399"/>
      <c r="U34" s="399"/>
      <c r="V34" s="398"/>
      <c r="W34" s="392"/>
      <c r="X34" s="397"/>
      <c r="Y34" s="398"/>
      <c r="Z34" s="398"/>
      <c r="AA34" s="399"/>
      <c r="AB34" s="399"/>
      <c r="AC34" s="398"/>
      <c r="AD34" s="392"/>
      <c r="AE34" s="397"/>
      <c r="AF34" s="398"/>
      <c r="AG34" s="398"/>
      <c r="AH34" s="399"/>
      <c r="AI34" s="399"/>
      <c r="AJ34" s="398"/>
      <c r="AK34" s="392"/>
      <c r="AL34" s="397"/>
      <c r="AM34" s="398"/>
      <c r="AN34" s="398"/>
      <c r="AO34" s="399"/>
      <c r="AP34" s="399"/>
      <c r="AQ34" s="398"/>
      <c r="AR34" s="392"/>
      <c r="AS34" s="397"/>
      <c r="AT34" s="398"/>
      <c r="AU34" s="398"/>
      <c r="AV34" s="399"/>
      <c r="AW34" s="399"/>
      <c r="AX34" s="398"/>
      <c r="AY34" s="392"/>
      <c r="AZ34" s="397"/>
      <c r="BA34" s="398"/>
      <c r="BB34" s="398"/>
      <c r="BC34" s="399"/>
      <c r="BD34" s="399"/>
      <c r="BE34" s="398"/>
      <c r="BF34" s="392"/>
      <c r="BG34" s="397"/>
      <c r="BH34" s="398"/>
      <c r="BI34" s="398"/>
      <c r="BJ34" s="399"/>
      <c r="BK34" s="399"/>
      <c r="BL34" s="398"/>
      <c r="BM34" s="392"/>
      <c r="BN34" s="397"/>
      <c r="BO34" s="398"/>
      <c r="BP34" s="398"/>
      <c r="BQ34" s="399"/>
      <c r="BR34" s="399"/>
      <c r="BS34" s="398"/>
      <c r="BT34" s="392"/>
      <c r="BU34" s="397"/>
      <c r="BV34" s="398"/>
      <c r="BW34" s="398"/>
      <c r="BX34" s="399"/>
      <c r="BY34" s="399"/>
      <c r="BZ34" s="398"/>
      <c r="CA34" s="392"/>
      <c r="CB34" s="397"/>
      <c r="CC34" s="398"/>
      <c r="CD34" s="398"/>
      <c r="CE34" s="399"/>
      <c r="CF34" s="399"/>
      <c r="CG34" s="398"/>
    </row>
    <row r="35" spans="1:85" ht="15.75" x14ac:dyDescent="0.25">
      <c r="A35" s="396"/>
      <c r="B35" s="396">
        <v>10</v>
      </c>
      <c r="C35" s="397"/>
      <c r="D35" s="398"/>
      <c r="E35" s="398"/>
      <c r="F35" s="399"/>
      <c r="G35" s="399"/>
      <c r="H35" s="398"/>
      <c r="I35" s="392"/>
      <c r="J35" s="397"/>
      <c r="K35" s="398"/>
      <c r="L35" s="398"/>
      <c r="M35" s="399"/>
      <c r="N35" s="399"/>
      <c r="O35" s="398"/>
      <c r="P35" s="392"/>
      <c r="Q35" s="397"/>
      <c r="R35" s="398"/>
      <c r="S35" s="398"/>
      <c r="T35" s="399"/>
      <c r="U35" s="399"/>
      <c r="V35" s="398"/>
      <c r="W35" s="392"/>
      <c r="X35" s="397"/>
      <c r="Y35" s="398"/>
      <c r="Z35" s="398"/>
      <c r="AA35" s="399"/>
      <c r="AB35" s="399"/>
      <c r="AC35" s="398"/>
      <c r="AD35" s="392"/>
      <c r="AE35" s="397"/>
      <c r="AF35" s="398"/>
      <c r="AG35" s="398"/>
      <c r="AH35" s="399"/>
      <c r="AI35" s="399"/>
      <c r="AJ35" s="398"/>
      <c r="AK35" s="392"/>
      <c r="AL35" s="397"/>
      <c r="AM35" s="398"/>
      <c r="AN35" s="398"/>
      <c r="AO35" s="399"/>
      <c r="AP35" s="399"/>
      <c r="AQ35" s="398"/>
      <c r="AR35" s="392"/>
      <c r="AS35" s="397"/>
      <c r="AT35" s="398"/>
      <c r="AU35" s="398"/>
      <c r="AV35" s="399"/>
      <c r="AW35" s="399"/>
      <c r="AX35" s="398"/>
      <c r="AY35" s="392"/>
      <c r="AZ35" s="397"/>
      <c r="BA35" s="398"/>
      <c r="BB35" s="398"/>
      <c r="BC35" s="399"/>
      <c r="BD35" s="399"/>
      <c r="BE35" s="398"/>
      <c r="BF35" s="392"/>
      <c r="BG35" s="397"/>
      <c r="BH35" s="398"/>
      <c r="BI35" s="398"/>
      <c r="BJ35" s="399"/>
      <c r="BK35" s="399"/>
      <c r="BL35" s="398"/>
      <c r="BM35" s="392"/>
      <c r="BN35" s="397"/>
      <c r="BO35" s="398"/>
      <c r="BP35" s="398"/>
      <c r="BQ35" s="399"/>
      <c r="BR35" s="399"/>
      <c r="BS35" s="398"/>
      <c r="BT35" s="392"/>
      <c r="BU35" s="397"/>
      <c r="BV35" s="398"/>
      <c r="BW35" s="398"/>
      <c r="BX35" s="399"/>
      <c r="BY35" s="399"/>
      <c r="BZ35" s="398"/>
      <c r="CA35" s="392"/>
      <c r="CB35" s="397"/>
      <c r="CC35" s="398"/>
      <c r="CD35" s="398"/>
      <c r="CE35" s="399"/>
      <c r="CF35" s="399"/>
      <c r="CG35" s="398"/>
    </row>
    <row r="36" spans="1:85" ht="15.75" x14ac:dyDescent="0.25">
      <c r="A36" s="392"/>
      <c r="B36" s="392"/>
      <c r="C36" s="392"/>
      <c r="D36" s="392"/>
      <c r="E36" s="392"/>
      <c r="F36" s="392"/>
      <c r="G36" s="392"/>
      <c r="H36" s="392"/>
      <c r="I36" s="392"/>
      <c r="J36" s="392"/>
      <c r="K36" s="392"/>
      <c r="L36" s="392"/>
      <c r="M36" s="392"/>
      <c r="N36" s="392"/>
      <c r="O36" s="392"/>
      <c r="P36" s="392"/>
      <c r="Q36" s="392"/>
      <c r="R36" s="392"/>
      <c r="S36" s="392"/>
      <c r="T36" s="392"/>
      <c r="U36" s="392"/>
      <c r="V36" s="392"/>
      <c r="W36" s="392"/>
      <c r="X36" s="392"/>
      <c r="Y36" s="392"/>
      <c r="Z36" s="392"/>
      <c r="AA36" s="392"/>
      <c r="AB36" s="392"/>
      <c r="AC36" s="392"/>
      <c r="AD36" s="392"/>
      <c r="AE36" s="392"/>
      <c r="AF36" s="392"/>
      <c r="AG36" s="392"/>
      <c r="AH36" s="392"/>
      <c r="AI36" s="392"/>
      <c r="AJ36" s="392"/>
      <c r="AK36" s="392"/>
      <c r="AL36" s="392"/>
      <c r="AM36" s="392"/>
      <c r="AN36" s="392"/>
      <c r="AO36" s="392"/>
      <c r="AP36" s="392"/>
      <c r="AQ36" s="392"/>
      <c r="AR36" s="392"/>
      <c r="AS36" s="392"/>
      <c r="AT36" s="392"/>
      <c r="AU36" s="392"/>
      <c r="AV36" s="392"/>
      <c r="AW36" s="392"/>
      <c r="AX36" s="392"/>
      <c r="AY36" s="392"/>
      <c r="AZ36" s="392"/>
      <c r="BA36" s="392"/>
      <c r="BB36" s="392"/>
      <c r="BC36" s="392"/>
      <c r="BD36" s="392"/>
      <c r="BE36" s="392"/>
      <c r="BF36" s="392"/>
      <c r="BG36" s="392"/>
      <c r="BH36" s="392"/>
      <c r="BI36" s="392"/>
      <c r="BJ36" s="392"/>
      <c r="BK36" s="392"/>
      <c r="BL36" s="392"/>
      <c r="BM36" s="392"/>
      <c r="BN36" s="392"/>
      <c r="BO36" s="392"/>
      <c r="BP36" s="392"/>
      <c r="BQ36" s="392"/>
      <c r="BR36" s="392"/>
      <c r="BS36" s="392"/>
      <c r="BT36" s="392"/>
      <c r="BU36" s="392"/>
      <c r="BV36" s="392"/>
      <c r="BW36" s="392"/>
      <c r="BX36" s="392"/>
      <c r="BY36" s="392"/>
      <c r="BZ36" s="392"/>
      <c r="CA36" s="392"/>
      <c r="CB36" s="392"/>
      <c r="CC36" s="392"/>
      <c r="CD36" s="392"/>
      <c r="CE36" s="392"/>
      <c r="CF36" s="392"/>
      <c r="CG36" s="392"/>
    </row>
    <row r="37" spans="1:85" ht="15.75" x14ac:dyDescent="0.25">
      <c r="A37" s="393" t="s">
        <v>137</v>
      </c>
      <c r="B37" s="393">
        <v>1</v>
      </c>
      <c r="C37" s="400"/>
      <c r="D37" s="401"/>
      <c r="E37" s="401"/>
      <c r="F37" s="402"/>
      <c r="G37" s="402"/>
      <c r="H37" s="401"/>
      <c r="I37" s="392"/>
      <c r="J37" s="400"/>
      <c r="K37" s="401"/>
      <c r="L37" s="401"/>
      <c r="M37" s="402"/>
      <c r="N37" s="402"/>
      <c r="O37" s="401"/>
      <c r="P37" s="392"/>
      <c r="Q37" s="400"/>
      <c r="R37" s="401"/>
      <c r="S37" s="401"/>
      <c r="T37" s="402"/>
      <c r="U37" s="402"/>
      <c r="V37" s="401"/>
      <c r="W37" s="392"/>
      <c r="X37" s="400"/>
      <c r="Y37" s="401"/>
      <c r="Z37" s="401"/>
      <c r="AA37" s="402"/>
      <c r="AB37" s="402"/>
      <c r="AC37" s="401"/>
      <c r="AD37" s="392"/>
      <c r="AE37" s="400"/>
      <c r="AF37" s="401"/>
      <c r="AG37" s="401"/>
      <c r="AH37" s="402"/>
      <c r="AI37" s="402"/>
      <c r="AJ37" s="401"/>
      <c r="AK37" s="392"/>
      <c r="AL37" s="400"/>
      <c r="AM37" s="401"/>
      <c r="AN37" s="401"/>
      <c r="AO37" s="402"/>
      <c r="AP37" s="402"/>
      <c r="AQ37" s="401"/>
      <c r="AR37" s="392"/>
      <c r="AS37" s="400"/>
      <c r="AT37" s="401"/>
      <c r="AU37" s="401"/>
      <c r="AV37" s="402"/>
      <c r="AW37" s="402"/>
      <c r="AX37" s="401"/>
      <c r="AY37" s="392"/>
      <c r="AZ37" s="400"/>
      <c r="BA37" s="401"/>
      <c r="BB37" s="401"/>
      <c r="BC37" s="402"/>
      <c r="BD37" s="402"/>
      <c r="BE37" s="401"/>
      <c r="BF37" s="392"/>
      <c r="BG37" s="400"/>
      <c r="BH37" s="401"/>
      <c r="BI37" s="401"/>
      <c r="BJ37" s="402"/>
      <c r="BK37" s="402"/>
      <c r="BL37" s="401"/>
      <c r="BM37" s="392"/>
      <c r="BN37" s="400"/>
      <c r="BO37" s="401"/>
      <c r="BP37" s="401"/>
      <c r="BQ37" s="402"/>
      <c r="BR37" s="402"/>
      <c r="BS37" s="401"/>
      <c r="BT37" s="392"/>
      <c r="BU37" s="400"/>
      <c r="BV37" s="401"/>
      <c r="BW37" s="401"/>
      <c r="BX37" s="402"/>
      <c r="BY37" s="402"/>
      <c r="BZ37" s="401"/>
      <c r="CA37" s="392"/>
      <c r="CB37" s="400"/>
      <c r="CC37" s="401"/>
      <c r="CD37" s="401"/>
      <c r="CE37" s="402"/>
      <c r="CF37" s="402"/>
      <c r="CG37" s="401"/>
    </row>
    <row r="38" spans="1:85" ht="15.75" x14ac:dyDescent="0.25">
      <c r="A38" s="393"/>
      <c r="B38" s="393">
        <v>2</v>
      </c>
      <c r="C38" s="400"/>
      <c r="D38" s="401"/>
      <c r="E38" s="401"/>
      <c r="F38" s="402"/>
      <c r="G38" s="402"/>
      <c r="H38" s="401"/>
      <c r="I38" s="392"/>
      <c r="J38" s="400"/>
      <c r="K38" s="401"/>
      <c r="L38" s="401"/>
      <c r="M38" s="402"/>
      <c r="N38" s="402"/>
      <c r="O38" s="401"/>
      <c r="P38" s="392"/>
      <c r="Q38" s="400"/>
      <c r="R38" s="401"/>
      <c r="S38" s="401"/>
      <c r="T38" s="402"/>
      <c r="U38" s="402"/>
      <c r="V38" s="401"/>
      <c r="W38" s="392"/>
      <c r="X38" s="400"/>
      <c r="Y38" s="401"/>
      <c r="Z38" s="401"/>
      <c r="AA38" s="402"/>
      <c r="AB38" s="402"/>
      <c r="AC38" s="401"/>
      <c r="AD38" s="392"/>
      <c r="AE38" s="400"/>
      <c r="AF38" s="401"/>
      <c r="AG38" s="401"/>
      <c r="AH38" s="402"/>
      <c r="AI38" s="402"/>
      <c r="AJ38" s="401"/>
      <c r="AK38" s="392"/>
      <c r="AL38" s="400"/>
      <c r="AM38" s="401"/>
      <c r="AN38" s="401"/>
      <c r="AO38" s="402"/>
      <c r="AP38" s="402"/>
      <c r="AQ38" s="401"/>
      <c r="AR38" s="392"/>
      <c r="AS38" s="400"/>
      <c r="AT38" s="401"/>
      <c r="AU38" s="401"/>
      <c r="AV38" s="402"/>
      <c r="AW38" s="402"/>
      <c r="AX38" s="401"/>
      <c r="AY38" s="392"/>
      <c r="AZ38" s="400"/>
      <c r="BA38" s="401"/>
      <c r="BB38" s="401"/>
      <c r="BC38" s="402"/>
      <c r="BD38" s="402"/>
      <c r="BE38" s="401"/>
      <c r="BF38" s="392"/>
      <c r="BG38" s="400"/>
      <c r="BH38" s="401"/>
      <c r="BI38" s="401"/>
      <c r="BJ38" s="402"/>
      <c r="BK38" s="402"/>
      <c r="BL38" s="401"/>
      <c r="BM38" s="392"/>
      <c r="BN38" s="400"/>
      <c r="BO38" s="401"/>
      <c r="BP38" s="401"/>
      <c r="BQ38" s="402"/>
      <c r="BR38" s="402"/>
      <c r="BS38" s="401"/>
      <c r="BT38" s="392"/>
      <c r="BU38" s="400"/>
      <c r="BV38" s="401"/>
      <c r="BW38" s="401"/>
      <c r="BX38" s="402"/>
      <c r="BY38" s="402"/>
      <c r="BZ38" s="401"/>
      <c r="CA38" s="392"/>
      <c r="CB38" s="400"/>
      <c r="CC38" s="401"/>
      <c r="CD38" s="401"/>
      <c r="CE38" s="402"/>
      <c r="CF38" s="402"/>
      <c r="CG38" s="401"/>
    </row>
    <row r="39" spans="1:85" ht="15.75" x14ac:dyDescent="0.25">
      <c r="A39" s="393"/>
      <c r="B39" s="393">
        <v>3</v>
      </c>
      <c r="C39" s="400"/>
      <c r="D39" s="401"/>
      <c r="E39" s="401"/>
      <c r="F39" s="402"/>
      <c r="G39" s="402"/>
      <c r="H39" s="401"/>
      <c r="I39" s="392"/>
      <c r="J39" s="400"/>
      <c r="K39" s="401"/>
      <c r="L39" s="401"/>
      <c r="M39" s="402"/>
      <c r="N39" s="402"/>
      <c r="O39" s="401"/>
      <c r="P39" s="392"/>
      <c r="Q39" s="400"/>
      <c r="R39" s="401"/>
      <c r="S39" s="401"/>
      <c r="T39" s="402"/>
      <c r="U39" s="402"/>
      <c r="V39" s="401"/>
      <c r="W39" s="392"/>
      <c r="X39" s="400"/>
      <c r="Y39" s="401"/>
      <c r="Z39" s="401"/>
      <c r="AA39" s="402"/>
      <c r="AB39" s="402"/>
      <c r="AC39" s="401"/>
      <c r="AD39" s="392"/>
      <c r="AE39" s="400"/>
      <c r="AF39" s="401"/>
      <c r="AG39" s="401"/>
      <c r="AH39" s="402"/>
      <c r="AI39" s="402"/>
      <c r="AJ39" s="401"/>
      <c r="AK39" s="392"/>
      <c r="AL39" s="400"/>
      <c r="AM39" s="401"/>
      <c r="AN39" s="401"/>
      <c r="AO39" s="402"/>
      <c r="AP39" s="402"/>
      <c r="AQ39" s="401"/>
      <c r="AR39" s="392"/>
      <c r="AS39" s="400"/>
      <c r="AT39" s="401"/>
      <c r="AU39" s="401"/>
      <c r="AV39" s="402"/>
      <c r="AW39" s="402"/>
      <c r="AX39" s="401"/>
      <c r="AY39" s="392"/>
      <c r="AZ39" s="400"/>
      <c r="BA39" s="401"/>
      <c r="BB39" s="401"/>
      <c r="BC39" s="402"/>
      <c r="BD39" s="402"/>
      <c r="BE39" s="401"/>
      <c r="BF39" s="392"/>
      <c r="BG39" s="400"/>
      <c r="BH39" s="401"/>
      <c r="BI39" s="401"/>
      <c r="BJ39" s="402"/>
      <c r="BK39" s="402"/>
      <c r="BL39" s="401"/>
      <c r="BM39" s="392"/>
      <c r="BN39" s="400"/>
      <c r="BO39" s="401"/>
      <c r="BP39" s="401"/>
      <c r="BQ39" s="402"/>
      <c r="BR39" s="402"/>
      <c r="BS39" s="401"/>
      <c r="BT39" s="392"/>
      <c r="BU39" s="400"/>
      <c r="BV39" s="401"/>
      <c r="BW39" s="401"/>
      <c r="BX39" s="402"/>
      <c r="BY39" s="402"/>
      <c r="BZ39" s="401"/>
      <c r="CA39" s="392"/>
      <c r="CB39" s="400"/>
      <c r="CC39" s="401"/>
      <c r="CD39" s="401"/>
      <c r="CE39" s="402"/>
      <c r="CF39" s="402"/>
      <c r="CG39" s="401"/>
    </row>
    <row r="40" spans="1:85" ht="15.75" x14ac:dyDescent="0.25">
      <c r="A40" s="393"/>
      <c r="B40" s="393">
        <v>4</v>
      </c>
      <c r="C40" s="400"/>
      <c r="D40" s="401"/>
      <c r="E40" s="401"/>
      <c r="F40" s="402"/>
      <c r="G40" s="402"/>
      <c r="H40" s="401"/>
      <c r="I40" s="392"/>
      <c r="J40" s="400"/>
      <c r="K40" s="401"/>
      <c r="L40" s="401"/>
      <c r="M40" s="402"/>
      <c r="N40" s="402"/>
      <c r="O40" s="401"/>
      <c r="P40" s="392"/>
      <c r="Q40" s="400"/>
      <c r="R40" s="401"/>
      <c r="S40" s="401"/>
      <c r="T40" s="402"/>
      <c r="U40" s="402"/>
      <c r="V40" s="401"/>
      <c r="W40" s="392"/>
      <c r="X40" s="400"/>
      <c r="Y40" s="401"/>
      <c r="Z40" s="401"/>
      <c r="AA40" s="402"/>
      <c r="AB40" s="402"/>
      <c r="AC40" s="401"/>
      <c r="AD40" s="392"/>
      <c r="AE40" s="400"/>
      <c r="AF40" s="401"/>
      <c r="AG40" s="401"/>
      <c r="AH40" s="402"/>
      <c r="AI40" s="402"/>
      <c r="AJ40" s="401"/>
      <c r="AK40" s="392"/>
      <c r="AL40" s="400"/>
      <c r="AM40" s="401"/>
      <c r="AN40" s="401"/>
      <c r="AO40" s="402"/>
      <c r="AP40" s="402"/>
      <c r="AQ40" s="401"/>
      <c r="AR40" s="392"/>
      <c r="AS40" s="400"/>
      <c r="AT40" s="401"/>
      <c r="AU40" s="401"/>
      <c r="AV40" s="402"/>
      <c r="AW40" s="402"/>
      <c r="AX40" s="401"/>
      <c r="AY40" s="392"/>
      <c r="AZ40" s="400"/>
      <c r="BA40" s="401"/>
      <c r="BB40" s="401"/>
      <c r="BC40" s="402"/>
      <c r="BD40" s="402"/>
      <c r="BE40" s="401"/>
      <c r="BF40" s="392"/>
      <c r="BG40" s="400"/>
      <c r="BH40" s="401"/>
      <c r="BI40" s="401"/>
      <c r="BJ40" s="402"/>
      <c r="BK40" s="402"/>
      <c r="BL40" s="401"/>
      <c r="BM40" s="392"/>
      <c r="BN40" s="400"/>
      <c r="BO40" s="401"/>
      <c r="BP40" s="401"/>
      <c r="BQ40" s="402"/>
      <c r="BR40" s="402"/>
      <c r="BS40" s="401"/>
      <c r="BT40" s="392"/>
      <c r="BU40" s="400"/>
      <c r="BV40" s="401"/>
      <c r="BW40" s="401"/>
      <c r="BX40" s="402"/>
      <c r="BY40" s="402"/>
      <c r="BZ40" s="401"/>
      <c r="CA40" s="392"/>
      <c r="CB40" s="400"/>
      <c r="CC40" s="401"/>
      <c r="CD40" s="401"/>
      <c r="CE40" s="402"/>
      <c r="CF40" s="402"/>
      <c r="CG40" s="401"/>
    </row>
    <row r="41" spans="1:85" ht="15.75" x14ac:dyDescent="0.25">
      <c r="A41" s="393"/>
      <c r="B41" s="393">
        <v>5</v>
      </c>
      <c r="C41" s="400"/>
      <c r="D41" s="401"/>
      <c r="E41" s="401"/>
      <c r="F41" s="402"/>
      <c r="G41" s="402"/>
      <c r="H41" s="401"/>
      <c r="I41" s="392"/>
      <c r="J41" s="400"/>
      <c r="K41" s="401"/>
      <c r="L41" s="401"/>
      <c r="M41" s="402"/>
      <c r="N41" s="402"/>
      <c r="O41" s="401"/>
      <c r="P41" s="392"/>
      <c r="Q41" s="400"/>
      <c r="R41" s="401"/>
      <c r="S41" s="401"/>
      <c r="T41" s="402"/>
      <c r="U41" s="402"/>
      <c r="V41" s="401"/>
      <c r="W41" s="392"/>
      <c r="X41" s="400"/>
      <c r="Y41" s="401"/>
      <c r="Z41" s="401"/>
      <c r="AA41" s="402"/>
      <c r="AB41" s="402"/>
      <c r="AC41" s="401"/>
      <c r="AD41" s="392"/>
      <c r="AE41" s="400"/>
      <c r="AF41" s="401"/>
      <c r="AG41" s="401"/>
      <c r="AH41" s="402"/>
      <c r="AI41" s="402"/>
      <c r="AJ41" s="401"/>
      <c r="AK41" s="392"/>
      <c r="AL41" s="400"/>
      <c r="AM41" s="401"/>
      <c r="AN41" s="401"/>
      <c r="AO41" s="402"/>
      <c r="AP41" s="402"/>
      <c r="AQ41" s="401"/>
      <c r="AR41" s="392"/>
      <c r="AS41" s="400"/>
      <c r="AT41" s="401"/>
      <c r="AU41" s="401"/>
      <c r="AV41" s="402"/>
      <c r="AW41" s="402"/>
      <c r="AX41" s="401"/>
      <c r="AY41" s="392"/>
      <c r="AZ41" s="400"/>
      <c r="BA41" s="401"/>
      <c r="BB41" s="401"/>
      <c r="BC41" s="402"/>
      <c r="BD41" s="402"/>
      <c r="BE41" s="401"/>
      <c r="BF41" s="392"/>
      <c r="BG41" s="400"/>
      <c r="BH41" s="401"/>
      <c r="BI41" s="401"/>
      <c r="BJ41" s="402"/>
      <c r="BK41" s="402"/>
      <c r="BL41" s="401"/>
      <c r="BM41" s="392"/>
      <c r="BN41" s="400"/>
      <c r="BO41" s="401"/>
      <c r="BP41" s="401"/>
      <c r="BQ41" s="402"/>
      <c r="BR41" s="402"/>
      <c r="BS41" s="401"/>
      <c r="BT41" s="392"/>
      <c r="BU41" s="400"/>
      <c r="BV41" s="401"/>
      <c r="BW41" s="401"/>
      <c r="BX41" s="402"/>
      <c r="BY41" s="402"/>
      <c r="BZ41" s="401"/>
      <c r="CA41" s="392"/>
      <c r="CB41" s="400"/>
      <c r="CC41" s="401"/>
      <c r="CD41" s="401"/>
      <c r="CE41" s="402"/>
      <c r="CF41" s="402"/>
      <c r="CG41" s="401"/>
    </row>
    <row r="42" spans="1:85" ht="15.75" x14ac:dyDescent="0.25">
      <c r="A42" s="393"/>
      <c r="B42" s="393">
        <v>6</v>
      </c>
      <c r="C42" s="400"/>
      <c r="D42" s="401"/>
      <c r="E42" s="401"/>
      <c r="F42" s="402"/>
      <c r="G42" s="402"/>
      <c r="H42" s="401"/>
      <c r="I42" s="392"/>
      <c r="J42" s="400"/>
      <c r="K42" s="401"/>
      <c r="L42" s="401"/>
      <c r="M42" s="402"/>
      <c r="N42" s="402"/>
      <c r="O42" s="401"/>
      <c r="P42" s="392"/>
      <c r="Q42" s="400"/>
      <c r="R42" s="401"/>
      <c r="S42" s="401"/>
      <c r="T42" s="402"/>
      <c r="U42" s="402"/>
      <c r="V42" s="401"/>
      <c r="W42" s="392"/>
      <c r="X42" s="400"/>
      <c r="Y42" s="401"/>
      <c r="Z42" s="401"/>
      <c r="AA42" s="402"/>
      <c r="AB42" s="402"/>
      <c r="AC42" s="401"/>
      <c r="AD42" s="392"/>
      <c r="AE42" s="400"/>
      <c r="AF42" s="401"/>
      <c r="AG42" s="401"/>
      <c r="AH42" s="402"/>
      <c r="AI42" s="402"/>
      <c r="AJ42" s="401"/>
      <c r="AK42" s="392"/>
      <c r="AL42" s="400"/>
      <c r="AM42" s="401"/>
      <c r="AN42" s="401"/>
      <c r="AO42" s="402"/>
      <c r="AP42" s="402"/>
      <c r="AQ42" s="401"/>
      <c r="AR42" s="392"/>
      <c r="AS42" s="400"/>
      <c r="AT42" s="401"/>
      <c r="AU42" s="401"/>
      <c r="AV42" s="402"/>
      <c r="AW42" s="402"/>
      <c r="AX42" s="401"/>
      <c r="AY42" s="392"/>
      <c r="AZ42" s="400"/>
      <c r="BA42" s="401"/>
      <c r="BB42" s="401"/>
      <c r="BC42" s="402"/>
      <c r="BD42" s="402"/>
      <c r="BE42" s="401"/>
      <c r="BF42" s="392"/>
      <c r="BG42" s="400"/>
      <c r="BH42" s="401"/>
      <c r="BI42" s="401"/>
      <c r="BJ42" s="402"/>
      <c r="BK42" s="402"/>
      <c r="BL42" s="401"/>
      <c r="BM42" s="392"/>
      <c r="BN42" s="400"/>
      <c r="BO42" s="401"/>
      <c r="BP42" s="401"/>
      <c r="BQ42" s="402"/>
      <c r="BR42" s="402"/>
      <c r="BS42" s="401"/>
      <c r="BT42" s="392"/>
      <c r="BU42" s="400"/>
      <c r="BV42" s="401"/>
      <c r="BW42" s="401"/>
      <c r="BX42" s="402"/>
      <c r="BY42" s="402"/>
      <c r="BZ42" s="401"/>
      <c r="CA42" s="392"/>
      <c r="CB42" s="400"/>
      <c r="CC42" s="401"/>
      <c r="CD42" s="401"/>
      <c r="CE42" s="402"/>
      <c r="CF42" s="402"/>
      <c r="CG42" s="401"/>
    </row>
    <row r="43" spans="1:85" ht="15.75" x14ac:dyDescent="0.25">
      <c r="A43" s="393"/>
      <c r="B43" s="393">
        <v>7</v>
      </c>
      <c r="C43" s="400"/>
      <c r="D43" s="401"/>
      <c r="E43" s="401"/>
      <c r="F43" s="402"/>
      <c r="G43" s="402"/>
      <c r="H43" s="401"/>
      <c r="I43" s="392"/>
      <c r="J43" s="400"/>
      <c r="K43" s="401"/>
      <c r="L43" s="401"/>
      <c r="M43" s="402"/>
      <c r="N43" s="402"/>
      <c r="O43" s="401"/>
      <c r="P43" s="392"/>
      <c r="Q43" s="400"/>
      <c r="R43" s="401"/>
      <c r="S43" s="401"/>
      <c r="T43" s="402"/>
      <c r="U43" s="402"/>
      <c r="V43" s="401"/>
      <c r="W43" s="392"/>
      <c r="X43" s="400"/>
      <c r="Y43" s="401"/>
      <c r="Z43" s="401"/>
      <c r="AA43" s="402"/>
      <c r="AB43" s="402"/>
      <c r="AC43" s="401"/>
      <c r="AD43" s="392"/>
      <c r="AE43" s="400"/>
      <c r="AF43" s="401"/>
      <c r="AG43" s="401"/>
      <c r="AH43" s="402"/>
      <c r="AI43" s="402"/>
      <c r="AJ43" s="401"/>
      <c r="AK43" s="392"/>
      <c r="AL43" s="400"/>
      <c r="AM43" s="401"/>
      <c r="AN43" s="401"/>
      <c r="AO43" s="402"/>
      <c r="AP43" s="402"/>
      <c r="AQ43" s="401"/>
      <c r="AR43" s="392"/>
      <c r="AS43" s="400"/>
      <c r="AT43" s="401"/>
      <c r="AU43" s="401"/>
      <c r="AV43" s="402"/>
      <c r="AW43" s="402"/>
      <c r="AX43" s="401"/>
      <c r="AY43" s="392"/>
      <c r="AZ43" s="400"/>
      <c r="BA43" s="401"/>
      <c r="BB43" s="401"/>
      <c r="BC43" s="402"/>
      <c r="BD43" s="402"/>
      <c r="BE43" s="401"/>
      <c r="BF43" s="392"/>
      <c r="BG43" s="400"/>
      <c r="BH43" s="401"/>
      <c r="BI43" s="401"/>
      <c r="BJ43" s="402"/>
      <c r="BK43" s="402"/>
      <c r="BL43" s="401"/>
      <c r="BM43" s="392"/>
      <c r="BN43" s="400"/>
      <c r="BO43" s="401"/>
      <c r="BP43" s="401"/>
      <c r="BQ43" s="402"/>
      <c r="BR43" s="402"/>
      <c r="BS43" s="401"/>
      <c r="BT43" s="392"/>
      <c r="BU43" s="400"/>
      <c r="BV43" s="401"/>
      <c r="BW43" s="401"/>
      <c r="BX43" s="402"/>
      <c r="BY43" s="402"/>
      <c r="BZ43" s="401"/>
      <c r="CA43" s="392"/>
      <c r="CB43" s="400"/>
      <c r="CC43" s="401"/>
      <c r="CD43" s="401"/>
      <c r="CE43" s="402"/>
      <c r="CF43" s="402"/>
      <c r="CG43" s="401"/>
    </row>
    <row r="44" spans="1:85" ht="15.75" x14ac:dyDescent="0.25">
      <c r="A44" s="393"/>
      <c r="B44" s="393">
        <v>8</v>
      </c>
      <c r="C44" s="400"/>
      <c r="D44" s="401"/>
      <c r="E44" s="401"/>
      <c r="F44" s="402"/>
      <c r="G44" s="402"/>
      <c r="H44" s="401"/>
      <c r="I44" s="392"/>
      <c r="J44" s="400"/>
      <c r="K44" s="401"/>
      <c r="L44" s="401"/>
      <c r="M44" s="402"/>
      <c r="N44" s="402"/>
      <c r="O44" s="401"/>
      <c r="P44" s="392"/>
      <c r="Q44" s="400"/>
      <c r="R44" s="401"/>
      <c r="S44" s="401"/>
      <c r="T44" s="402"/>
      <c r="U44" s="402"/>
      <c r="V44" s="401"/>
      <c r="W44" s="392"/>
      <c r="X44" s="400"/>
      <c r="Y44" s="401"/>
      <c r="Z44" s="401"/>
      <c r="AA44" s="402"/>
      <c r="AB44" s="402"/>
      <c r="AC44" s="401"/>
      <c r="AD44" s="392"/>
      <c r="AE44" s="400"/>
      <c r="AF44" s="401"/>
      <c r="AG44" s="401"/>
      <c r="AH44" s="402"/>
      <c r="AI44" s="402"/>
      <c r="AJ44" s="401"/>
      <c r="AK44" s="392"/>
      <c r="AL44" s="400"/>
      <c r="AM44" s="401"/>
      <c r="AN44" s="401"/>
      <c r="AO44" s="402"/>
      <c r="AP44" s="402"/>
      <c r="AQ44" s="401"/>
      <c r="AR44" s="392"/>
      <c r="AS44" s="400"/>
      <c r="AT44" s="401"/>
      <c r="AU44" s="401"/>
      <c r="AV44" s="402"/>
      <c r="AW44" s="402"/>
      <c r="AX44" s="401"/>
      <c r="AY44" s="392"/>
      <c r="AZ44" s="400"/>
      <c r="BA44" s="401"/>
      <c r="BB44" s="401"/>
      <c r="BC44" s="402"/>
      <c r="BD44" s="402"/>
      <c r="BE44" s="401"/>
      <c r="BF44" s="392"/>
      <c r="BG44" s="400"/>
      <c r="BH44" s="401"/>
      <c r="BI44" s="401"/>
      <c r="BJ44" s="402"/>
      <c r="BK44" s="402"/>
      <c r="BL44" s="401"/>
      <c r="BM44" s="392"/>
      <c r="BN44" s="400"/>
      <c r="BO44" s="401"/>
      <c r="BP44" s="401"/>
      <c r="BQ44" s="402"/>
      <c r="BR44" s="402"/>
      <c r="BS44" s="401"/>
      <c r="BT44" s="392"/>
      <c r="BU44" s="400"/>
      <c r="BV44" s="401"/>
      <c r="BW44" s="401"/>
      <c r="BX44" s="402"/>
      <c r="BY44" s="402"/>
      <c r="BZ44" s="401"/>
      <c r="CA44" s="392"/>
      <c r="CB44" s="400"/>
      <c r="CC44" s="401"/>
      <c r="CD44" s="401"/>
      <c r="CE44" s="402"/>
      <c r="CF44" s="402"/>
      <c r="CG44" s="401"/>
    </row>
    <row r="45" spans="1:85" ht="15.75" x14ac:dyDescent="0.25">
      <c r="A45" s="393"/>
      <c r="B45" s="393">
        <v>9</v>
      </c>
      <c r="C45" s="400"/>
      <c r="D45" s="401"/>
      <c r="E45" s="401"/>
      <c r="F45" s="402"/>
      <c r="G45" s="402"/>
      <c r="H45" s="401"/>
      <c r="I45" s="392"/>
      <c r="J45" s="400"/>
      <c r="K45" s="401"/>
      <c r="L45" s="401"/>
      <c r="M45" s="402"/>
      <c r="N45" s="402"/>
      <c r="O45" s="401"/>
      <c r="P45" s="392"/>
      <c r="Q45" s="400"/>
      <c r="R45" s="401"/>
      <c r="S45" s="401"/>
      <c r="T45" s="402"/>
      <c r="U45" s="402"/>
      <c r="V45" s="401"/>
      <c r="W45" s="392"/>
      <c r="X45" s="400"/>
      <c r="Y45" s="401"/>
      <c r="Z45" s="401"/>
      <c r="AA45" s="402"/>
      <c r="AB45" s="402"/>
      <c r="AC45" s="401"/>
      <c r="AD45" s="392"/>
      <c r="AE45" s="400"/>
      <c r="AF45" s="401"/>
      <c r="AG45" s="401"/>
      <c r="AH45" s="402"/>
      <c r="AI45" s="402"/>
      <c r="AJ45" s="401"/>
      <c r="AK45" s="392"/>
      <c r="AL45" s="400"/>
      <c r="AM45" s="401"/>
      <c r="AN45" s="401"/>
      <c r="AO45" s="402"/>
      <c r="AP45" s="402"/>
      <c r="AQ45" s="401"/>
      <c r="AR45" s="392"/>
      <c r="AS45" s="400"/>
      <c r="AT45" s="401"/>
      <c r="AU45" s="401"/>
      <c r="AV45" s="402"/>
      <c r="AW45" s="402"/>
      <c r="AX45" s="401"/>
      <c r="AY45" s="392"/>
      <c r="AZ45" s="400"/>
      <c r="BA45" s="401"/>
      <c r="BB45" s="401"/>
      <c r="BC45" s="402"/>
      <c r="BD45" s="402"/>
      <c r="BE45" s="401"/>
      <c r="BF45" s="392"/>
      <c r="BG45" s="400"/>
      <c r="BH45" s="401"/>
      <c r="BI45" s="401"/>
      <c r="BJ45" s="402"/>
      <c r="BK45" s="402"/>
      <c r="BL45" s="401"/>
      <c r="BM45" s="392"/>
      <c r="BN45" s="400"/>
      <c r="BO45" s="401"/>
      <c r="BP45" s="401"/>
      <c r="BQ45" s="402"/>
      <c r="BR45" s="402"/>
      <c r="BS45" s="401"/>
      <c r="BT45" s="392"/>
      <c r="BU45" s="400"/>
      <c r="BV45" s="401"/>
      <c r="BW45" s="401"/>
      <c r="BX45" s="402"/>
      <c r="BY45" s="402"/>
      <c r="BZ45" s="401"/>
      <c r="CA45" s="392"/>
      <c r="CB45" s="400"/>
      <c r="CC45" s="401"/>
      <c r="CD45" s="401"/>
      <c r="CE45" s="402"/>
      <c r="CF45" s="402"/>
      <c r="CG45" s="401"/>
    </row>
    <row r="46" spans="1:85" ht="15.75" x14ac:dyDescent="0.25">
      <c r="A46" s="393"/>
      <c r="B46" s="393">
        <v>10</v>
      </c>
      <c r="C46" s="400"/>
      <c r="D46" s="401"/>
      <c r="E46" s="401"/>
      <c r="F46" s="402"/>
      <c r="G46" s="402"/>
      <c r="H46" s="401"/>
      <c r="I46" s="392"/>
      <c r="J46" s="400"/>
      <c r="K46" s="401"/>
      <c r="L46" s="401"/>
      <c r="M46" s="402"/>
      <c r="N46" s="402"/>
      <c r="O46" s="401"/>
      <c r="P46" s="392"/>
      <c r="Q46" s="400"/>
      <c r="R46" s="401"/>
      <c r="S46" s="401"/>
      <c r="T46" s="402"/>
      <c r="U46" s="402"/>
      <c r="V46" s="401"/>
      <c r="W46" s="392"/>
      <c r="X46" s="400"/>
      <c r="Y46" s="401"/>
      <c r="Z46" s="401"/>
      <c r="AA46" s="402"/>
      <c r="AB46" s="402"/>
      <c r="AC46" s="401"/>
      <c r="AD46" s="392"/>
      <c r="AE46" s="400"/>
      <c r="AF46" s="401"/>
      <c r="AG46" s="401"/>
      <c r="AH46" s="402"/>
      <c r="AI46" s="402"/>
      <c r="AJ46" s="401"/>
      <c r="AK46" s="392"/>
      <c r="AL46" s="400"/>
      <c r="AM46" s="401"/>
      <c r="AN46" s="401"/>
      <c r="AO46" s="402"/>
      <c r="AP46" s="402"/>
      <c r="AQ46" s="401"/>
      <c r="AR46" s="392"/>
      <c r="AS46" s="400"/>
      <c r="AT46" s="401"/>
      <c r="AU46" s="401"/>
      <c r="AV46" s="402"/>
      <c r="AW46" s="402"/>
      <c r="AX46" s="401"/>
      <c r="AY46" s="392"/>
      <c r="AZ46" s="400"/>
      <c r="BA46" s="401"/>
      <c r="BB46" s="401"/>
      <c r="BC46" s="402"/>
      <c r="BD46" s="402"/>
      <c r="BE46" s="401"/>
      <c r="BF46" s="392"/>
      <c r="BG46" s="400"/>
      <c r="BH46" s="401"/>
      <c r="BI46" s="401"/>
      <c r="BJ46" s="402"/>
      <c r="BK46" s="402"/>
      <c r="BL46" s="401"/>
      <c r="BM46" s="392"/>
      <c r="BN46" s="400"/>
      <c r="BO46" s="401"/>
      <c r="BP46" s="401"/>
      <c r="BQ46" s="402"/>
      <c r="BR46" s="402"/>
      <c r="BS46" s="401"/>
      <c r="BT46" s="392"/>
      <c r="BU46" s="400"/>
      <c r="BV46" s="401"/>
      <c r="BW46" s="401"/>
      <c r="BX46" s="402"/>
      <c r="BY46" s="402"/>
      <c r="BZ46" s="401"/>
      <c r="CA46" s="392"/>
      <c r="CB46" s="400"/>
      <c r="CC46" s="401"/>
      <c r="CD46" s="401"/>
      <c r="CE46" s="402"/>
      <c r="CF46" s="402"/>
      <c r="CG46" s="401"/>
    </row>
    <row r="47" spans="1:85" ht="15.75" x14ac:dyDescent="0.25">
      <c r="A47" s="392"/>
      <c r="B47" s="392"/>
      <c r="C47" s="392"/>
      <c r="D47" s="392"/>
      <c r="E47" s="392"/>
      <c r="F47" s="392"/>
      <c r="G47" s="392"/>
      <c r="H47" s="392"/>
      <c r="I47" s="392"/>
      <c r="J47" s="392"/>
      <c r="K47" s="392"/>
      <c r="L47" s="392"/>
      <c r="M47" s="392"/>
      <c r="N47" s="392"/>
      <c r="O47" s="392"/>
      <c r="P47" s="392"/>
      <c r="Q47" s="392"/>
      <c r="R47" s="392"/>
      <c r="S47" s="392"/>
      <c r="T47" s="392"/>
      <c r="U47" s="392"/>
      <c r="V47" s="392"/>
      <c r="W47" s="392"/>
      <c r="X47" s="392"/>
      <c r="Y47" s="392"/>
      <c r="Z47" s="392"/>
      <c r="AA47" s="392"/>
      <c r="AB47" s="392"/>
      <c r="AC47" s="392"/>
      <c r="AD47" s="392"/>
      <c r="AE47" s="392"/>
      <c r="AF47" s="392"/>
      <c r="AG47" s="392"/>
      <c r="AH47" s="392"/>
      <c r="AI47" s="392"/>
      <c r="AJ47" s="392"/>
      <c r="AK47" s="392"/>
      <c r="AL47" s="392"/>
      <c r="AM47" s="392"/>
      <c r="AN47" s="392"/>
      <c r="AO47" s="392"/>
      <c r="AP47" s="392"/>
      <c r="AQ47" s="392"/>
      <c r="AR47" s="392"/>
      <c r="AS47" s="392"/>
      <c r="AT47" s="392"/>
      <c r="AU47" s="392"/>
      <c r="AV47" s="392"/>
      <c r="AW47" s="392"/>
      <c r="AX47" s="392"/>
      <c r="AY47" s="392"/>
      <c r="AZ47" s="392"/>
      <c r="BA47" s="392"/>
      <c r="BB47" s="392"/>
      <c r="BC47" s="392"/>
      <c r="BD47" s="392"/>
      <c r="BE47" s="392"/>
      <c r="BF47" s="392"/>
      <c r="BG47" s="392"/>
      <c r="BH47" s="392"/>
      <c r="BI47" s="392"/>
      <c r="BJ47" s="392"/>
      <c r="BK47" s="392"/>
      <c r="BL47" s="392"/>
      <c r="BM47" s="392"/>
      <c r="BN47" s="392"/>
      <c r="BO47" s="392"/>
      <c r="BP47" s="392"/>
      <c r="BQ47" s="392"/>
      <c r="BR47" s="392"/>
      <c r="BS47" s="392"/>
      <c r="BT47" s="392"/>
      <c r="BU47" s="392"/>
      <c r="BV47" s="392"/>
      <c r="BW47" s="392"/>
      <c r="BX47" s="392"/>
      <c r="BY47" s="392"/>
      <c r="BZ47" s="392"/>
      <c r="CA47" s="392"/>
      <c r="CB47" s="392"/>
      <c r="CC47" s="392"/>
      <c r="CD47" s="392"/>
      <c r="CE47" s="392"/>
      <c r="CF47" s="392"/>
      <c r="CG47" s="392"/>
    </row>
    <row r="48" spans="1:85" ht="15.75" x14ac:dyDescent="0.25">
      <c r="A48" s="396" t="s">
        <v>138</v>
      </c>
      <c r="B48" s="396">
        <v>1</v>
      </c>
      <c r="C48" s="397"/>
      <c r="D48" s="398"/>
      <c r="E48" s="398"/>
      <c r="F48" s="399"/>
      <c r="G48" s="399"/>
      <c r="H48" s="398"/>
      <c r="I48" s="392"/>
      <c r="J48" s="397"/>
      <c r="K48" s="398"/>
      <c r="L48" s="398"/>
      <c r="M48" s="399"/>
      <c r="N48" s="399"/>
      <c r="O48" s="398"/>
      <c r="P48" s="392"/>
      <c r="Q48" s="397"/>
      <c r="R48" s="398"/>
      <c r="S48" s="398"/>
      <c r="T48" s="399"/>
      <c r="U48" s="399"/>
      <c r="V48" s="398"/>
      <c r="W48" s="392"/>
      <c r="X48" s="397"/>
      <c r="Y48" s="398"/>
      <c r="Z48" s="398"/>
      <c r="AA48" s="399"/>
      <c r="AB48" s="399"/>
      <c r="AC48" s="398"/>
      <c r="AD48" s="392"/>
      <c r="AE48" s="397"/>
      <c r="AF48" s="398"/>
      <c r="AG48" s="398"/>
      <c r="AH48" s="399"/>
      <c r="AI48" s="399"/>
      <c r="AJ48" s="398"/>
      <c r="AK48" s="392"/>
      <c r="AL48" s="397"/>
      <c r="AM48" s="398"/>
      <c r="AN48" s="398"/>
      <c r="AO48" s="399"/>
      <c r="AP48" s="399"/>
      <c r="AQ48" s="398"/>
      <c r="AR48" s="392"/>
      <c r="AS48" s="397"/>
      <c r="AT48" s="398"/>
      <c r="AU48" s="398"/>
      <c r="AV48" s="399"/>
      <c r="AW48" s="399"/>
      <c r="AX48" s="398"/>
      <c r="AY48" s="392"/>
      <c r="AZ48" s="397"/>
      <c r="BA48" s="398"/>
      <c r="BB48" s="398"/>
      <c r="BC48" s="399"/>
      <c r="BD48" s="399"/>
      <c r="BE48" s="398"/>
      <c r="BF48" s="392"/>
      <c r="BG48" s="397"/>
      <c r="BH48" s="398"/>
      <c r="BI48" s="398"/>
      <c r="BJ48" s="399"/>
      <c r="BK48" s="399"/>
      <c r="BL48" s="398"/>
      <c r="BM48" s="392"/>
      <c r="BN48" s="397"/>
      <c r="BO48" s="398"/>
      <c r="BP48" s="398"/>
      <c r="BQ48" s="399"/>
      <c r="BR48" s="399"/>
      <c r="BS48" s="398"/>
      <c r="BT48" s="392"/>
      <c r="BU48" s="397"/>
      <c r="BV48" s="398"/>
      <c r="BW48" s="398"/>
      <c r="BX48" s="399"/>
      <c r="BY48" s="399"/>
      <c r="BZ48" s="398"/>
      <c r="CA48" s="392"/>
      <c r="CB48" s="397"/>
      <c r="CC48" s="398"/>
      <c r="CD48" s="398"/>
      <c r="CE48" s="399"/>
      <c r="CF48" s="399"/>
      <c r="CG48" s="398"/>
    </row>
    <row r="49" spans="1:85" ht="15.75" x14ac:dyDescent="0.25">
      <c r="A49" s="396"/>
      <c r="B49" s="396">
        <v>2</v>
      </c>
      <c r="C49" s="397"/>
      <c r="D49" s="398"/>
      <c r="E49" s="398"/>
      <c r="F49" s="399"/>
      <c r="G49" s="399"/>
      <c r="H49" s="398"/>
      <c r="I49" s="392"/>
      <c r="J49" s="397"/>
      <c r="K49" s="398"/>
      <c r="L49" s="398"/>
      <c r="M49" s="399"/>
      <c r="N49" s="399"/>
      <c r="O49" s="398"/>
      <c r="P49" s="392"/>
      <c r="Q49" s="397"/>
      <c r="R49" s="398"/>
      <c r="S49" s="398"/>
      <c r="T49" s="399"/>
      <c r="U49" s="399"/>
      <c r="V49" s="398"/>
      <c r="W49" s="392"/>
      <c r="X49" s="397"/>
      <c r="Y49" s="398"/>
      <c r="Z49" s="398"/>
      <c r="AA49" s="399"/>
      <c r="AB49" s="399"/>
      <c r="AC49" s="398"/>
      <c r="AD49" s="392"/>
      <c r="AE49" s="397"/>
      <c r="AF49" s="398"/>
      <c r="AG49" s="398"/>
      <c r="AH49" s="399"/>
      <c r="AI49" s="399"/>
      <c r="AJ49" s="398"/>
      <c r="AK49" s="392"/>
      <c r="AL49" s="397"/>
      <c r="AM49" s="398"/>
      <c r="AN49" s="398"/>
      <c r="AO49" s="399"/>
      <c r="AP49" s="399"/>
      <c r="AQ49" s="398"/>
      <c r="AR49" s="392"/>
      <c r="AS49" s="397"/>
      <c r="AT49" s="398"/>
      <c r="AU49" s="398"/>
      <c r="AV49" s="399"/>
      <c r="AW49" s="399"/>
      <c r="AX49" s="398"/>
      <c r="AY49" s="392"/>
      <c r="AZ49" s="397"/>
      <c r="BA49" s="398"/>
      <c r="BB49" s="398"/>
      <c r="BC49" s="399"/>
      <c r="BD49" s="399"/>
      <c r="BE49" s="398"/>
      <c r="BF49" s="392"/>
      <c r="BG49" s="397"/>
      <c r="BH49" s="398"/>
      <c r="BI49" s="398"/>
      <c r="BJ49" s="399"/>
      <c r="BK49" s="399"/>
      <c r="BL49" s="398"/>
      <c r="BM49" s="392"/>
      <c r="BN49" s="397"/>
      <c r="BO49" s="398"/>
      <c r="BP49" s="398"/>
      <c r="BQ49" s="399"/>
      <c r="BR49" s="399"/>
      <c r="BS49" s="398"/>
      <c r="BT49" s="392"/>
      <c r="BU49" s="397"/>
      <c r="BV49" s="398"/>
      <c r="BW49" s="398"/>
      <c r="BX49" s="399"/>
      <c r="BY49" s="399"/>
      <c r="BZ49" s="398"/>
      <c r="CA49" s="392"/>
      <c r="CB49" s="397"/>
      <c r="CC49" s="398"/>
      <c r="CD49" s="398"/>
      <c r="CE49" s="399"/>
      <c r="CF49" s="399"/>
      <c r="CG49" s="398"/>
    </row>
    <row r="50" spans="1:85" ht="15.75" x14ac:dyDescent="0.25">
      <c r="A50" s="396"/>
      <c r="B50" s="396">
        <v>3</v>
      </c>
      <c r="C50" s="397"/>
      <c r="D50" s="398"/>
      <c r="E50" s="398"/>
      <c r="F50" s="399"/>
      <c r="G50" s="399"/>
      <c r="H50" s="398"/>
      <c r="I50" s="392"/>
      <c r="J50" s="397"/>
      <c r="K50" s="398"/>
      <c r="L50" s="398"/>
      <c r="M50" s="399"/>
      <c r="N50" s="399"/>
      <c r="O50" s="398"/>
      <c r="P50" s="392"/>
      <c r="Q50" s="397"/>
      <c r="R50" s="398"/>
      <c r="S50" s="398"/>
      <c r="T50" s="399"/>
      <c r="U50" s="399"/>
      <c r="V50" s="398"/>
      <c r="W50" s="392"/>
      <c r="X50" s="397"/>
      <c r="Y50" s="398"/>
      <c r="Z50" s="398"/>
      <c r="AA50" s="399"/>
      <c r="AB50" s="399"/>
      <c r="AC50" s="398"/>
      <c r="AD50" s="392"/>
      <c r="AE50" s="397"/>
      <c r="AF50" s="398"/>
      <c r="AG50" s="398"/>
      <c r="AH50" s="399"/>
      <c r="AI50" s="399"/>
      <c r="AJ50" s="398"/>
      <c r="AK50" s="392"/>
      <c r="AL50" s="397"/>
      <c r="AM50" s="398"/>
      <c r="AN50" s="398"/>
      <c r="AO50" s="399"/>
      <c r="AP50" s="399"/>
      <c r="AQ50" s="398"/>
      <c r="AR50" s="392"/>
      <c r="AS50" s="397"/>
      <c r="AT50" s="398"/>
      <c r="AU50" s="398"/>
      <c r="AV50" s="399"/>
      <c r="AW50" s="399"/>
      <c r="AX50" s="398"/>
      <c r="AY50" s="392"/>
      <c r="AZ50" s="397"/>
      <c r="BA50" s="398"/>
      <c r="BB50" s="398"/>
      <c r="BC50" s="399"/>
      <c r="BD50" s="399"/>
      <c r="BE50" s="398"/>
      <c r="BF50" s="392"/>
      <c r="BG50" s="397"/>
      <c r="BH50" s="398"/>
      <c r="BI50" s="398"/>
      <c r="BJ50" s="399"/>
      <c r="BK50" s="399"/>
      <c r="BL50" s="398"/>
      <c r="BM50" s="392"/>
      <c r="BN50" s="397"/>
      <c r="BO50" s="398"/>
      <c r="BP50" s="398"/>
      <c r="BQ50" s="399"/>
      <c r="BR50" s="399"/>
      <c r="BS50" s="398"/>
      <c r="BT50" s="392"/>
      <c r="BU50" s="397"/>
      <c r="BV50" s="398"/>
      <c r="BW50" s="398"/>
      <c r="BX50" s="399"/>
      <c r="BY50" s="399"/>
      <c r="BZ50" s="398"/>
      <c r="CA50" s="392"/>
      <c r="CB50" s="397"/>
      <c r="CC50" s="398"/>
      <c r="CD50" s="398"/>
      <c r="CE50" s="399"/>
      <c r="CF50" s="399"/>
      <c r="CG50" s="398"/>
    </row>
    <row r="51" spans="1:85" ht="15.75" x14ac:dyDescent="0.25">
      <c r="A51" s="396"/>
      <c r="B51" s="396">
        <v>4</v>
      </c>
      <c r="C51" s="397"/>
      <c r="D51" s="398"/>
      <c r="E51" s="398"/>
      <c r="F51" s="399"/>
      <c r="G51" s="399"/>
      <c r="H51" s="398"/>
      <c r="I51" s="392"/>
      <c r="J51" s="397"/>
      <c r="K51" s="398"/>
      <c r="L51" s="398"/>
      <c r="M51" s="399"/>
      <c r="N51" s="399"/>
      <c r="O51" s="398"/>
      <c r="P51" s="392"/>
      <c r="Q51" s="397"/>
      <c r="R51" s="398"/>
      <c r="S51" s="398"/>
      <c r="T51" s="399"/>
      <c r="U51" s="399"/>
      <c r="V51" s="398"/>
      <c r="W51" s="392"/>
      <c r="X51" s="397"/>
      <c r="Y51" s="398"/>
      <c r="Z51" s="398"/>
      <c r="AA51" s="399"/>
      <c r="AB51" s="399"/>
      <c r="AC51" s="398"/>
      <c r="AD51" s="392"/>
      <c r="AE51" s="397"/>
      <c r="AF51" s="398"/>
      <c r="AG51" s="398"/>
      <c r="AH51" s="399"/>
      <c r="AI51" s="399"/>
      <c r="AJ51" s="398"/>
      <c r="AK51" s="392"/>
      <c r="AL51" s="397"/>
      <c r="AM51" s="398"/>
      <c r="AN51" s="398"/>
      <c r="AO51" s="399"/>
      <c r="AP51" s="399"/>
      <c r="AQ51" s="398"/>
      <c r="AR51" s="392"/>
      <c r="AS51" s="397"/>
      <c r="AT51" s="398"/>
      <c r="AU51" s="398"/>
      <c r="AV51" s="399"/>
      <c r="AW51" s="399"/>
      <c r="AX51" s="398"/>
      <c r="AY51" s="392"/>
      <c r="AZ51" s="397"/>
      <c r="BA51" s="398"/>
      <c r="BB51" s="398"/>
      <c r="BC51" s="399"/>
      <c r="BD51" s="399"/>
      <c r="BE51" s="398"/>
      <c r="BF51" s="392"/>
      <c r="BG51" s="397"/>
      <c r="BH51" s="398"/>
      <c r="BI51" s="398"/>
      <c r="BJ51" s="399"/>
      <c r="BK51" s="399"/>
      <c r="BL51" s="398"/>
      <c r="BM51" s="392"/>
      <c r="BN51" s="397"/>
      <c r="BO51" s="398"/>
      <c r="BP51" s="398"/>
      <c r="BQ51" s="399"/>
      <c r="BR51" s="399"/>
      <c r="BS51" s="398"/>
      <c r="BT51" s="392"/>
      <c r="BU51" s="397"/>
      <c r="BV51" s="398"/>
      <c r="BW51" s="398"/>
      <c r="BX51" s="399"/>
      <c r="BY51" s="399"/>
      <c r="BZ51" s="398"/>
      <c r="CA51" s="392"/>
      <c r="CB51" s="397"/>
      <c r="CC51" s="398"/>
      <c r="CD51" s="398"/>
      <c r="CE51" s="399"/>
      <c r="CF51" s="399"/>
      <c r="CG51" s="398"/>
    </row>
    <row r="52" spans="1:85" ht="15.75" x14ac:dyDescent="0.25">
      <c r="A52" s="396"/>
      <c r="B52" s="396">
        <v>5</v>
      </c>
      <c r="C52" s="397"/>
      <c r="D52" s="398"/>
      <c r="E52" s="398"/>
      <c r="F52" s="399"/>
      <c r="G52" s="399"/>
      <c r="H52" s="398"/>
      <c r="I52" s="392"/>
      <c r="J52" s="397"/>
      <c r="K52" s="398"/>
      <c r="L52" s="398"/>
      <c r="M52" s="399"/>
      <c r="N52" s="399"/>
      <c r="O52" s="398"/>
      <c r="P52" s="392"/>
      <c r="Q52" s="397"/>
      <c r="R52" s="398"/>
      <c r="S52" s="398"/>
      <c r="T52" s="399"/>
      <c r="U52" s="399"/>
      <c r="V52" s="398"/>
      <c r="W52" s="392"/>
      <c r="X52" s="397"/>
      <c r="Y52" s="398"/>
      <c r="Z52" s="398"/>
      <c r="AA52" s="399"/>
      <c r="AB52" s="399"/>
      <c r="AC52" s="398"/>
      <c r="AD52" s="392"/>
      <c r="AE52" s="397"/>
      <c r="AF52" s="398"/>
      <c r="AG52" s="398"/>
      <c r="AH52" s="399"/>
      <c r="AI52" s="399"/>
      <c r="AJ52" s="398"/>
      <c r="AK52" s="392"/>
      <c r="AL52" s="397"/>
      <c r="AM52" s="398"/>
      <c r="AN52" s="398"/>
      <c r="AO52" s="399"/>
      <c r="AP52" s="399"/>
      <c r="AQ52" s="398"/>
      <c r="AR52" s="392"/>
      <c r="AS52" s="397"/>
      <c r="AT52" s="398"/>
      <c r="AU52" s="398"/>
      <c r="AV52" s="399"/>
      <c r="AW52" s="399"/>
      <c r="AX52" s="398"/>
      <c r="AY52" s="392"/>
      <c r="AZ52" s="397"/>
      <c r="BA52" s="398"/>
      <c r="BB52" s="398"/>
      <c r="BC52" s="399"/>
      <c r="BD52" s="399"/>
      <c r="BE52" s="398"/>
      <c r="BF52" s="392"/>
      <c r="BG52" s="397"/>
      <c r="BH52" s="398"/>
      <c r="BI52" s="398"/>
      <c r="BJ52" s="399"/>
      <c r="BK52" s="399"/>
      <c r="BL52" s="398"/>
      <c r="BM52" s="392"/>
      <c r="BN52" s="397"/>
      <c r="BO52" s="398"/>
      <c r="BP52" s="398"/>
      <c r="BQ52" s="399"/>
      <c r="BR52" s="399"/>
      <c r="BS52" s="398"/>
      <c r="BT52" s="392"/>
      <c r="BU52" s="397"/>
      <c r="BV52" s="398"/>
      <c r="BW52" s="398"/>
      <c r="BX52" s="399"/>
      <c r="BY52" s="399"/>
      <c r="BZ52" s="398"/>
      <c r="CA52" s="392"/>
      <c r="CB52" s="397"/>
      <c r="CC52" s="398"/>
      <c r="CD52" s="398"/>
      <c r="CE52" s="399"/>
      <c r="CF52" s="399"/>
      <c r="CG52" s="398"/>
    </row>
    <row r="53" spans="1:85" ht="15.75" x14ac:dyDescent="0.25">
      <c r="A53" s="396"/>
      <c r="B53" s="396">
        <v>6</v>
      </c>
      <c r="C53" s="397"/>
      <c r="D53" s="398"/>
      <c r="E53" s="398"/>
      <c r="F53" s="399"/>
      <c r="G53" s="399"/>
      <c r="H53" s="398"/>
      <c r="I53" s="392"/>
      <c r="J53" s="397"/>
      <c r="K53" s="398"/>
      <c r="L53" s="398"/>
      <c r="M53" s="399"/>
      <c r="N53" s="399"/>
      <c r="O53" s="398"/>
      <c r="P53" s="392"/>
      <c r="Q53" s="397"/>
      <c r="R53" s="398"/>
      <c r="S53" s="398"/>
      <c r="T53" s="399"/>
      <c r="U53" s="399"/>
      <c r="V53" s="398"/>
      <c r="W53" s="392"/>
      <c r="X53" s="397"/>
      <c r="Y53" s="398"/>
      <c r="Z53" s="398"/>
      <c r="AA53" s="399"/>
      <c r="AB53" s="399"/>
      <c r="AC53" s="398"/>
      <c r="AD53" s="392"/>
      <c r="AE53" s="397"/>
      <c r="AF53" s="398"/>
      <c r="AG53" s="398"/>
      <c r="AH53" s="399"/>
      <c r="AI53" s="399"/>
      <c r="AJ53" s="398"/>
      <c r="AK53" s="392"/>
      <c r="AL53" s="397"/>
      <c r="AM53" s="398"/>
      <c r="AN53" s="398"/>
      <c r="AO53" s="399"/>
      <c r="AP53" s="399"/>
      <c r="AQ53" s="398"/>
      <c r="AR53" s="392"/>
      <c r="AS53" s="397"/>
      <c r="AT53" s="398"/>
      <c r="AU53" s="398"/>
      <c r="AV53" s="399"/>
      <c r="AW53" s="399"/>
      <c r="AX53" s="398"/>
      <c r="AY53" s="392"/>
      <c r="AZ53" s="397"/>
      <c r="BA53" s="398"/>
      <c r="BB53" s="398"/>
      <c r="BC53" s="399"/>
      <c r="BD53" s="399"/>
      <c r="BE53" s="398"/>
      <c r="BF53" s="392"/>
      <c r="BG53" s="397"/>
      <c r="BH53" s="398"/>
      <c r="BI53" s="398"/>
      <c r="BJ53" s="399"/>
      <c r="BK53" s="399"/>
      <c r="BL53" s="398"/>
      <c r="BM53" s="392"/>
      <c r="BN53" s="397"/>
      <c r="BO53" s="398"/>
      <c r="BP53" s="398"/>
      <c r="BQ53" s="399"/>
      <c r="BR53" s="399"/>
      <c r="BS53" s="398"/>
      <c r="BT53" s="392"/>
      <c r="BU53" s="397"/>
      <c r="BV53" s="398"/>
      <c r="BW53" s="398"/>
      <c r="BX53" s="399"/>
      <c r="BY53" s="399"/>
      <c r="BZ53" s="398"/>
      <c r="CA53" s="392"/>
      <c r="CB53" s="397"/>
      <c r="CC53" s="398"/>
      <c r="CD53" s="398"/>
      <c r="CE53" s="399"/>
      <c r="CF53" s="399"/>
      <c r="CG53" s="398"/>
    </row>
    <row r="54" spans="1:85" ht="15.75" x14ac:dyDescent="0.25">
      <c r="A54" s="396"/>
      <c r="B54" s="396">
        <v>7</v>
      </c>
      <c r="C54" s="397"/>
      <c r="D54" s="398"/>
      <c r="E54" s="398"/>
      <c r="F54" s="399"/>
      <c r="G54" s="399"/>
      <c r="H54" s="398"/>
      <c r="I54" s="392"/>
      <c r="J54" s="397"/>
      <c r="K54" s="398"/>
      <c r="L54" s="398"/>
      <c r="M54" s="399"/>
      <c r="N54" s="399"/>
      <c r="O54" s="398"/>
      <c r="P54" s="392"/>
      <c r="Q54" s="397"/>
      <c r="R54" s="398"/>
      <c r="S54" s="398"/>
      <c r="T54" s="399"/>
      <c r="U54" s="399"/>
      <c r="V54" s="398"/>
      <c r="W54" s="392"/>
      <c r="X54" s="397"/>
      <c r="Y54" s="398"/>
      <c r="Z54" s="398"/>
      <c r="AA54" s="399"/>
      <c r="AB54" s="399"/>
      <c r="AC54" s="398"/>
      <c r="AD54" s="392"/>
      <c r="AE54" s="397"/>
      <c r="AF54" s="398"/>
      <c r="AG54" s="398"/>
      <c r="AH54" s="399"/>
      <c r="AI54" s="399"/>
      <c r="AJ54" s="398"/>
      <c r="AK54" s="392"/>
      <c r="AL54" s="397"/>
      <c r="AM54" s="398"/>
      <c r="AN54" s="398"/>
      <c r="AO54" s="399"/>
      <c r="AP54" s="399"/>
      <c r="AQ54" s="398"/>
      <c r="AR54" s="392"/>
      <c r="AS54" s="397"/>
      <c r="AT54" s="398"/>
      <c r="AU54" s="398"/>
      <c r="AV54" s="399"/>
      <c r="AW54" s="399"/>
      <c r="AX54" s="398"/>
      <c r="AY54" s="392"/>
      <c r="AZ54" s="397"/>
      <c r="BA54" s="398"/>
      <c r="BB54" s="398"/>
      <c r="BC54" s="399"/>
      <c r="BD54" s="399"/>
      <c r="BE54" s="398"/>
      <c r="BF54" s="392"/>
      <c r="BG54" s="397"/>
      <c r="BH54" s="398"/>
      <c r="BI54" s="398"/>
      <c r="BJ54" s="399"/>
      <c r="BK54" s="399"/>
      <c r="BL54" s="398"/>
      <c r="BM54" s="392"/>
      <c r="BN54" s="397"/>
      <c r="BO54" s="398"/>
      <c r="BP54" s="398"/>
      <c r="BQ54" s="399"/>
      <c r="BR54" s="399"/>
      <c r="BS54" s="398"/>
      <c r="BT54" s="392"/>
      <c r="BU54" s="397"/>
      <c r="BV54" s="398"/>
      <c r="BW54" s="398"/>
      <c r="BX54" s="399"/>
      <c r="BY54" s="399"/>
      <c r="BZ54" s="398"/>
      <c r="CA54" s="392"/>
      <c r="CB54" s="397"/>
      <c r="CC54" s="398"/>
      <c r="CD54" s="398"/>
      <c r="CE54" s="399"/>
      <c r="CF54" s="399"/>
      <c r="CG54" s="398"/>
    </row>
    <row r="55" spans="1:85" ht="15.75" x14ac:dyDescent="0.25">
      <c r="A55" s="396"/>
      <c r="B55" s="396">
        <v>8</v>
      </c>
      <c r="C55" s="397"/>
      <c r="D55" s="398"/>
      <c r="E55" s="398"/>
      <c r="F55" s="399"/>
      <c r="G55" s="399"/>
      <c r="H55" s="398"/>
      <c r="I55" s="392"/>
      <c r="J55" s="397"/>
      <c r="K55" s="398"/>
      <c r="L55" s="398"/>
      <c r="M55" s="399"/>
      <c r="N55" s="399"/>
      <c r="O55" s="398"/>
      <c r="P55" s="392"/>
      <c r="Q55" s="397"/>
      <c r="R55" s="398"/>
      <c r="S55" s="398"/>
      <c r="T55" s="399"/>
      <c r="U55" s="399"/>
      <c r="V55" s="398"/>
      <c r="W55" s="392"/>
      <c r="X55" s="397"/>
      <c r="Y55" s="398"/>
      <c r="Z55" s="398"/>
      <c r="AA55" s="399"/>
      <c r="AB55" s="399"/>
      <c r="AC55" s="398"/>
      <c r="AD55" s="392"/>
      <c r="AE55" s="397"/>
      <c r="AF55" s="398"/>
      <c r="AG55" s="398"/>
      <c r="AH55" s="399"/>
      <c r="AI55" s="399"/>
      <c r="AJ55" s="398"/>
      <c r="AK55" s="392"/>
      <c r="AL55" s="397"/>
      <c r="AM55" s="398"/>
      <c r="AN55" s="398"/>
      <c r="AO55" s="399"/>
      <c r="AP55" s="399"/>
      <c r="AQ55" s="398"/>
      <c r="AR55" s="392"/>
      <c r="AS55" s="397"/>
      <c r="AT55" s="398"/>
      <c r="AU55" s="398"/>
      <c r="AV55" s="399"/>
      <c r="AW55" s="399"/>
      <c r="AX55" s="398"/>
      <c r="AY55" s="392"/>
      <c r="AZ55" s="397"/>
      <c r="BA55" s="398"/>
      <c r="BB55" s="398"/>
      <c r="BC55" s="399"/>
      <c r="BD55" s="399"/>
      <c r="BE55" s="398"/>
      <c r="BF55" s="392"/>
      <c r="BG55" s="397"/>
      <c r="BH55" s="398"/>
      <c r="BI55" s="398"/>
      <c r="BJ55" s="399"/>
      <c r="BK55" s="399"/>
      <c r="BL55" s="398"/>
      <c r="BM55" s="392"/>
      <c r="BN55" s="397"/>
      <c r="BO55" s="398"/>
      <c r="BP55" s="398"/>
      <c r="BQ55" s="399"/>
      <c r="BR55" s="399"/>
      <c r="BS55" s="398"/>
      <c r="BT55" s="392"/>
      <c r="BU55" s="397"/>
      <c r="BV55" s="398"/>
      <c r="BW55" s="398"/>
      <c r="BX55" s="399"/>
      <c r="BY55" s="399"/>
      <c r="BZ55" s="398"/>
      <c r="CA55" s="392"/>
      <c r="CB55" s="397"/>
      <c r="CC55" s="398"/>
      <c r="CD55" s="398"/>
      <c r="CE55" s="399"/>
      <c r="CF55" s="399"/>
      <c r="CG55" s="398"/>
    </row>
    <row r="56" spans="1:85" ht="15.75" x14ac:dyDescent="0.25">
      <c r="A56" s="396"/>
      <c r="B56" s="396">
        <v>9</v>
      </c>
      <c r="C56" s="397"/>
      <c r="D56" s="398"/>
      <c r="E56" s="398"/>
      <c r="F56" s="399"/>
      <c r="G56" s="399"/>
      <c r="H56" s="398"/>
      <c r="I56" s="392"/>
      <c r="J56" s="397"/>
      <c r="K56" s="398"/>
      <c r="L56" s="398"/>
      <c r="M56" s="399"/>
      <c r="N56" s="399"/>
      <c r="O56" s="398"/>
      <c r="P56" s="392"/>
      <c r="Q56" s="397"/>
      <c r="R56" s="398"/>
      <c r="S56" s="398"/>
      <c r="T56" s="399"/>
      <c r="U56" s="399"/>
      <c r="V56" s="398"/>
      <c r="W56" s="392"/>
      <c r="X56" s="397"/>
      <c r="Y56" s="398"/>
      <c r="Z56" s="398"/>
      <c r="AA56" s="399"/>
      <c r="AB56" s="399"/>
      <c r="AC56" s="398"/>
      <c r="AD56" s="392"/>
      <c r="AE56" s="397"/>
      <c r="AF56" s="398"/>
      <c r="AG56" s="398"/>
      <c r="AH56" s="399"/>
      <c r="AI56" s="399"/>
      <c r="AJ56" s="398"/>
      <c r="AK56" s="392"/>
      <c r="AL56" s="397"/>
      <c r="AM56" s="398"/>
      <c r="AN56" s="398"/>
      <c r="AO56" s="399"/>
      <c r="AP56" s="399"/>
      <c r="AQ56" s="398"/>
      <c r="AR56" s="392"/>
      <c r="AS56" s="397"/>
      <c r="AT56" s="398"/>
      <c r="AU56" s="398"/>
      <c r="AV56" s="399"/>
      <c r="AW56" s="399"/>
      <c r="AX56" s="398"/>
      <c r="AY56" s="392"/>
      <c r="AZ56" s="397"/>
      <c r="BA56" s="398"/>
      <c r="BB56" s="398"/>
      <c r="BC56" s="399"/>
      <c r="BD56" s="399"/>
      <c r="BE56" s="398"/>
      <c r="BF56" s="392"/>
      <c r="BG56" s="397"/>
      <c r="BH56" s="398"/>
      <c r="BI56" s="398"/>
      <c r="BJ56" s="399"/>
      <c r="BK56" s="399"/>
      <c r="BL56" s="398"/>
      <c r="BM56" s="392"/>
      <c r="BN56" s="397"/>
      <c r="BO56" s="398"/>
      <c r="BP56" s="398"/>
      <c r="BQ56" s="399"/>
      <c r="BR56" s="399"/>
      <c r="BS56" s="398"/>
      <c r="BT56" s="392"/>
      <c r="BU56" s="397"/>
      <c r="BV56" s="398"/>
      <c r="BW56" s="398"/>
      <c r="BX56" s="399"/>
      <c r="BY56" s="399"/>
      <c r="BZ56" s="398"/>
      <c r="CA56" s="392"/>
      <c r="CB56" s="397"/>
      <c r="CC56" s="398"/>
      <c r="CD56" s="398"/>
      <c r="CE56" s="399"/>
      <c r="CF56" s="399"/>
      <c r="CG56" s="398"/>
    </row>
    <row r="57" spans="1:85" ht="15.75" x14ac:dyDescent="0.25">
      <c r="A57" s="396"/>
      <c r="B57" s="396">
        <v>10</v>
      </c>
      <c r="C57" s="397"/>
      <c r="D57" s="398"/>
      <c r="E57" s="398"/>
      <c r="F57" s="399"/>
      <c r="G57" s="399"/>
      <c r="H57" s="398"/>
      <c r="I57" s="392"/>
      <c r="J57" s="397"/>
      <c r="K57" s="398"/>
      <c r="L57" s="398"/>
      <c r="M57" s="399"/>
      <c r="N57" s="399"/>
      <c r="O57" s="398"/>
      <c r="P57" s="392"/>
      <c r="Q57" s="397"/>
      <c r="R57" s="398"/>
      <c r="S57" s="398"/>
      <c r="T57" s="399"/>
      <c r="U57" s="399"/>
      <c r="V57" s="398"/>
      <c r="W57" s="392"/>
      <c r="X57" s="397"/>
      <c r="Y57" s="398"/>
      <c r="Z57" s="398"/>
      <c r="AA57" s="399"/>
      <c r="AB57" s="399"/>
      <c r="AC57" s="398"/>
      <c r="AD57" s="392"/>
      <c r="AE57" s="397"/>
      <c r="AF57" s="398"/>
      <c r="AG57" s="398"/>
      <c r="AH57" s="399"/>
      <c r="AI57" s="399"/>
      <c r="AJ57" s="398"/>
      <c r="AK57" s="392"/>
      <c r="AL57" s="397"/>
      <c r="AM57" s="398"/>
      <c r="AN57" s="398"/>
      <c r="AO57" s="399"/>
      <c r="AP57" s="399"/>
      <c r="AQ57" s="398"/>
      <c r="AR57" s="392"/>
      <c r="AS57" s="397"/>
      <c r="AT57" s="398"/>
      <c r="AU57" s="398"/>
      <c r="AV57" s="399"/>
      <c r="AW57" s="399"/>
      <c r="AX57" s="398"/>
      <c r="AY57" s="392"/>
      <c r="AZ57" s="397"/>
      <c r="BA57" s="398"/>
      <c r="BB57" s="398"/>
      <c r="BC57" s="399"/>
      <c r="BD57" s="399"/>
      <c r="BE57" s="398"/>
      <c r="BF57" s="392"/>
      <c r="BG57" s="397"/>
      <c r="BH57" s="398"/>
      <c r="BI57" s="398"/>
      <c r="BJ57" s="399"/>
      <c r="BK57" s="399"/>
      <c r="BL57" s="398"/>
      <c r="BM57" s="392"/>
      <c r="BN57" s="397"/>
      <c r="BO57" s="398"/>
      <c r="BP57" s="398"/>
      <c r="BQ57" s="399"/>
      <c r="BR57" s="399"/>
      <c r="BS57" s="398"/>
      <c r="BT57" s="392"/>
      <c r="BU57" s="397"/>
      <c r="BV57" s="398"/>
      <c r="BW57" s="398"/>
      <c r="BX57" s="399"/>
      <c r="BY57" s="399"/>
      <c r="BZ57" s="398"/>
      <c r="CA57" s="392"/>
      <c r="CB57" s="397"/>
      <c r="CC57" s="398"/>
      <c r="CD57" s="398"/>
      <c r="CE57" s="399"/>
      <c r="CF57" s="399"/>
      <c r="CG57" s="398"/>
    </row>
    <row r="58" spans="1:85" ht="15.75" x14ac:dyDescent="0.25">
      <c r="A58" s="392"/>
      <c r="B58" s="392"/>
      <c r="C58" s="392"/>
      <c r="D58" s="392"/>
      <c r="E58" s="392"/>
      <c r="F58" s="392"/>
      <c r="G58" s="392"/>
      <c r="H58" s="392"/>
      <c r="I58" s="392"/>
      <c r="J58" s="392"/>
      <c r="K58" s="392"/>
      <c r="L58" s="392"/>
      <c r="M58" s="392"/>
      <c r="N58" s="392"/>
      <c r="O58" s="392"/>
      <c r="P58" s="392"/>
      <c r="Q58" s="392"/>
      <c r="R58" s="392"/>
      <c r="S58" s="392"/>
      <c r="T58" s="392"/>
      <c r="U58" s="392"/>
      <c r="V58" s="392"/>
      <c r="W58" s="392"/>
      <c r="X58" s="392"/>
      <c r="Y58" s="392"/>
      <c r="Z58" s="392"/>
      <c r="AA58" s="392"/>
      <c r="AB58" s="392"/>
      <c r="AC58" s="392"/>
      <c r="AD58" s="392"/>
      <c r="AE58" s="392"/>
      <c r="AF58" s="392"/>
      <c r="AG58" s="392"/>
      <c r="AH58" s="392"/>
      <c r="AI58" s="392"/>
      <c r="AJ58" s="392"/>
      <c r="AK58" s="392"/>
      <c r="AL58" s="392"/>
      <c r="AM58" s="392"/>
      <c r="AN58" s="392"/>
      <c r="AO58" s="392"/>
      <c r="AP58" s="392"/>
      <c r="AQ58" s="392"/>
      <c r="AR58" s="392"/>
      <c r="AS58" s="392"/>
      <c r="AT58" s="392"/>
      <c r="AU58" s="392"/>
      <c r="AV58" s="392"/>
      <c r="AW58" s="392"/>
      <c r="AX58" s="392"/>
      <c r="AY58" s="392"/>
      <c r="AZ58" s="392"/>
      <c r="BA58" s="392"/>
      <c r="BB58" s="392"/>
      <c r="BC58" s="392"/>
      <c r="BD58" s="392"/>
      <c r="BE58" s="392"/>
      <c r="BF58" s="392"/>
      <c r="BG58" s="392"/>
      <c r="BH58" s="392"/>
      <c r="BI58" s="392"/>
      <c r="BJ58" s="392"/>
      <c r="BK58" s="392"/>
      <c r="BL58" s="392"/>
      <c r="BM58" s="392"/>
      <c r="BN58" s="392"/>
      <c r="BO58" s="392"/>
      <c r="BP58" s="392"/>
      <c r="BQ58" s="392"/>
      <c r="BR58" s="392"/>
      <c r="BS58" s="392"/>
      <c r="BT58" s="392"/>
      <c r="BU58" s="392"/>
      <c r="BV58" s="392"/>
      <c r="BW58" s="392"/>
      <c r="BX58" s="392"/>
      <c r="BY58" s="392"/>
      <c r="BZ58" s="392"/>
      <c r="CA58" s="392"/>
      <c r="CB58" s="392"/>
      <c r="CC58" s="392"/>
      <c r="CD58" s="392"/>
      <c r="CE58" s="392"/>
      <c r="CF58" s="392"/>
      <c r="CG58" s="392"/>
    </row>
    <row r="59" spans="1:85" ht="15.75" x14ac:dyDescent="0.25">
      <c r="A59" s="393" t="s">
        <v>139</v>
      </c>
      <c r="B59" s="393">
        <v>1</v>
      </c>
      <c r="C59" s="400"/>
      <c r="D59" s="401"/>
      <c r="E59" s="401"/>
      <c r="F59" s="402"/>
      <c r="G59" s="402"/>
      <c r="H59" s="401"/>
      <c r="I59" s="392"/>
      <c r="J59" s="400"/>
      <c r="K59" s="401"/>
      <c r="L59" s="401"/>
      <c r="M59" s="402"/>
      <c r="N59" s="402"/>
      <c r="O59" s="401"/>
      <c r="P59" s="392"/>
      <c r="Q59" s="400"/>
      <c r="R59" s="401"/>
      <c r="S59" s="401"/>
      <c r="T59" s="402"/>
      <c r="U59" s="402"/>
      <c r="V59" s="401"/>
      <c r="W59" s="392"/>
      <c r="X59" s="400"/>
      <c r="Y59" s="401"/>
      <c r="Z59" s="401"/>
      <c r="AA59" s="402"/>
      <c r="AB59" s="402"/>
      <c r="AC59" s="401"/>
      <c r="AD59" s="392"/>
      <c r="AE59" s="400"/>
      <c r="AF59" s="401"/>
      <c r="AG59" s="401"/>
      <c r="AH59" s="402"/>
      <c r="AI59" s="402"/>
      <c r="AJ59" s="401"/>
      <c r="AK59" s="392"/>
      <c r="AL59" s="400"/>
      <c r="AM59" s="401"/>
      <c r="AN59" s="401"/>
      <c r="AO59" s="402"/>
      <c r="AP59" s="402"/>
      <c r="AQ59" s="401"/>
      <c r="AR59" s="392"/>
      <c r="AS59" s="400"/>
      <c r="AT59" s="401"/>
      <c r="AU59" s="401"/>
      <c r="AV59" s="402"/>
      <c r="AW59" s="402"/>
      <c r="AX59" s="401"/>
      <c r="AY59" s="392"/>
      <c r="AZ59" s="400"/>
      <c r="BA59" s="401"/>
      <c r="BB59" s="401"/>
      <c r="BC59" s="402"/>
      <c r="BD59" s="402"/>
      <c r="BE59" s="401"/>
      <c r="BF59" s="392"/>
      <c r="BG59" s="400"/>
      <c r="BH59" s="401"/>
      <c r="BI59" s="401"/>
      <c r="BJ59" s="402"/>
      <c r="BK59" s="402"/>
      <c r="BL59" s="401"/>
      <c r="BM59" s="392"/>
      <c r="BN59" s="400"/>
      <c r="BO59" s="401"/>
      <c r="BP59" s="401"/>
      <c r="BQ59" s="402"/>
      <c r="BR59" s="402"/>
      <c r="BS59" s="401"/>
      <c r="BT59" s="392"/>
      <c r="BU59" s="400"/>
      <c r="BV59" s="401"/>
      <c r="BW59" s="401"/>
      <c r="BX59" s="402"/>
      <c r="BY59" s="402"/>
      <c r="BZ59" s="401"/>
      <c r="CA59" s="392"/>
      <c r="CB59" s="400"/>
      <c r="CC59" s="401"/>
      <c r="CD59" s="401"/>
      <c r="CE59" s="402"/>
      <c r="CF59" s="402"/>
      <c r="CG59" s="401"/>
    </row>
    <row r="60" spans="1:85" ht="15.75" x14ac:dyDescent="0.25">
      <c r="A60" s="393"/>
      <c r="B60" s="393">
        <v>2</v>
      </c>
      <c r="C60" s="400"/>
      <c r="D60" s="401"/>
      <c r="E60" s="401"/>
      <c r="F60" s="402"/>
      <c r="G60" s="402"/>
      <c r="H60" s="401"/>
      <c r="I60" s="392"/>
      <c r="J60" s="400"/>
      <c r="K60" s="401"/>
      <c r="L60" s="401"/>
      <c r="M60" s="402"/>
      <c r="N60" s="402"/>
      <c r="O60" s="401"/>
      <c r="P60" s="392"/>
      <c r="Q60" s="400"/>
      <c r="R60" s="401"/>
      <c r="S60" s="401"/>
      <c r="T60" s="402"/>
      <c r="U60" s="402"/>
      <c r="V60" s="401"/>
      <c r="W60" s="392"/>
      <c r="X60" s="400"/>
      <c r="Y60" s="401"/>
      <c r="Z60" s="401"/>
      <c r="AA60" s="402"/>
      <c r="AB60" s="402"/>
      <c r="AC60" s="401"/>
      <c r="AD60" s="392"/>
      <c r="AE60" s="400"/>
      <c r="AF60" s="401"/>
      <c r="AG60" s="401"/>
      <c r="AH60" s="402"/>
      <c r="AI60" s="402"/>
      <c r="AJ60" s="401"/>
      <c r="AK60" s="392"/>
      <c r="AL60" s="400"/>
      <c r="AM60" s="401"/>
      <c r="AN60" s="401"/>
      <c r="AO60" s="402"/>
      <c r="AP60" s="402"/>
      <c r="AQ60" s="401"/>
      <c r="AR60" s="392"/>
      <c r="AS60" s="400"/>
      <c r="AT60" s="401"/>
      <c r="AU60" s="401"/>
      <c r="AV60" s="402"/>
      <c r="AW60" s="402"/>
      <c r="AX60" s="401"/>
      <c r="AY60" s="392"/>
      <c r="AZ60" s="400"/>
      <c r="BA60" s="401"/>
      <c r="BB60" s="401"/>
      <c r="BC60" s="402"/>
      <c r="BD60" s="402"/>
      <c r="BE60" s="401"/>
      <c r="BF60" s="392"/>
      <c r="BG60" s="400"/>
      <c r="BH60" s="401"/>
      <c r="BI60" s="401"/>
      <c r="BJ60" s="402"/>
      <c r="BK60" s="402"/>
      <c r="BL60" s="401"/>
      <c r="BM60" s="392"/>
      <c r="BN60" s="400"/>
      <c r="BO60" s="401"/>
      <c r="BP60" s="401"/>
      <c r="BQ60" s="402"/>
      <c r="BR60" s="402"/>
      <c r="BS60" s="401"/>
      <c r="BT60" s="392"/>
      <c r="BU60" s="400"/>
      <c r="BV60" s="401"/>
      <c r="BW60" s="401"/>
      <c r="BX60" s="402"/>
      <c r="BY60" s="402"/>
      <c r="BZ60" s="401"/>
      <c r="CA60" s="392"/>
      <c r="CB60" s="400"/>
      <c r="CC60" s="401"/>
      <c r="CD60" s="401"/>
      <c r="CE60" s="402"/>
      <c r="CF60" s="402"/>
      <c r="CG60" s="401"/>
    </row>
    <row r="61" spans="1:85" ht="15.75" x14ac:dyDescent="0.25">
      <c r="A61" s="393"/>
      <c r="B61" s="393">
        <v>3</v>
      </c>
      <c r="C61" s="400"/>
      <c r="D61" s="401"/>
      <c r="E61" s="401"/>
      <c r="F61" s="402"/>
      <c r="G61" s="402"/>
      <c r="H61" s="401"/>
      <c r="I61" s="392"/>
      <c r="J61" s="400"/>
      <c r="K61" s="401"/>
      <c r="L61" s="401"/>
      <c r="M61" s="402"/>
      <c r="N61" s="402"/>
      <c r="O61" s="401"/>
      <c r="P61" s="392"/>
      <c r="Q61" s="400"/>
      <c r="R61" s="401"/>
      <c r="S61" s="401"/>
      <c r="T61" s="402"/>
      <c r="U61" s="402"/>
      <c r="V61" s="401"/>
      <c r="W61" s="392"/>
      <c r="X61" s="400"/>
      <c r="Y61" s="401"/>
      <c r="Z61" s="401"/>
      <c r="AA61" s="402"/>
      <c r="AB61" s="402"/>
      <c r="AC61" s="401"/>
      <c r="AD61" s="392"/>
      <c r="AE61" s="400"/>
      <c r="AF61" s="401"/>
      <c r="AG61" s="401"/>
      <c r="AH61" s="402"/>
      <c r="AI61" s="402"/>
      <c r="AJ61" s="401"/>
      <c r="AK61" s="392"/>
      <c r="AL61" s="400"/>
      <c r="AM61" s="401"/>
      <c r="AN61" s="401"/>
      <c r="AO61" s="402"/>
      <c r="AP61" s="402"/>
      <c r="AQ61" s="401"/>
      <c r="AR61" s="392"/>
      <c r="AS61" s="400"/>
      <c r="AT61" s="401"/>
      <c r="AU61" s="401"/>
      <c r="AV61" s="402"/>
      <c r="AW61" s="402"/>
      <c r="AX61" s="401"/>
      <c r="AY61" s="392"/>
      <c r="AZ61" s="400"/>
      <c r="BA61" s="401"/>
      <c r="BB61" s="401"/>
      <c r="BC61" s="402"/>
      <c r="BD61" s="402"/>
      <c r="BE61" s="401"/>
      <c r="BF61" s="392"/>
      <c r="BG61" s="400"/>
      <c r="BH61" s="401"/>
      <c r="BI61" s="401"/>
      <c r="BJ61" s="402"/>
      <c r="BK61" s="402"/>
      <c r="BL61" s="401"/>
      <c r="BM61" s="392"/>
      <c r="BN61" s="400"/>
      <c r="BO61" s="401"/>
      <c r="BP61" s="401"/>
      <c r="BQ61" s="402"/>
      <c r="BR61" s="402"/>
      <c r="BS61" s="401"/>
      <c r="BT61" s="392"/>
      <c r="BU61" s="400"/>
      <c r="BV61" s="401"/>
      <c r="BW61" s="401"/>
      <c r="BX61" s="402"/>
      <c r="BY61" s="402"/>
      <c r="BZ61" s="401"/>
      <c r="CA61" s="392"/>
      <c r="CB61" s="400"/>
      <c r="CC61" s="401"/>
      <c r="CD61" s="401"/>
      <c r="CE61" s="402"/>
      <c r="CF61" s="402"/>
      <c r="CG61" s="401"/>
    </row>
    <row r="62" spans="1:85" ht="15.75" x14ac:dyDescent="0.25">
      <c r="A62" s="393"/>
      <c r="B62" s="393">
        <v>4</v>
      </c>
      <c r="C62" s="400"/>
      <c r="D62" s="401"/>
      <c r="E62" s="401"/>
      <c r="F62" s="402"/>
      <c r="G62" s="402"/>
      <c r="H62" s="401"/>
      <c r="I62" s="392"/>
      <c r="J62" s="400"/>
      <c r="K62" s="401"/>
      <c r="L62" s="401"/>
      <c r="M62" s="402"/>
      <c r="N62" s="402"/>
      <c r="O62" s="401"/>
      <c r="P62" s="392"/>
      <c r="Q62" s="400"/>
      <c r="R62" s="401"/>
      <c r="S62" s="401"/>
      <c r="T62" s="402"/>
      <c r="U62" s="402"/>
      <c r="V62" s="401"/>
      <c r="W62" s="392"/>
      <c r="X62" s="400"/>
      <c r="Y62" s="401"/>
      <c r="Z62" s="401"/>
      <c r="AA62" s="402"/>
      <c r="AB62" s="402"/>
      <c r="AC62" s="401"/>
      <c r="AD62" s="392"/>
      <c r="AE62" s="400"/>
      <c r="AF62" s="401"/>
      <c r="AG62" s="401"/>
      <c r="AH62" s="402"/>
      <c r="AI62" s="402"/>
      <c r="AJ62" s="401"/>
      <c r="AK62" s="392"/>
      <c r="AL62" s="400"/>
      <c r="AM62" s="401"/>
      <c r="AN62" s="401"/>
      <c r="AO62" s="402"/>
      <c r="AP62" s="402"/>
      <c r="AQ62" s="401"/>
      <c r="AR62" s="392"/>
      <c r="AS62" s="400"/>
      <c r="AT62" s="401"/>
      <c r="AU62" s="401"/>
      <c r="AV62" s="402"/>
      <c r="AW62" s="402"/>
      <c r="AX62" s="401"/>
      <c r="AY62" s="392"/>
      <c r="AZ62" s="400"/>
      <c r="BA62" s="401"/>
      <c r="BB62" s="401"/>
      <c r="BC62" s="402"/>
      <c r="BD62" s="402"/>
      <c r="BE62" s="401"/>
      <c r="BF62" s="392"/>
      <c r="BG62" s="400"/>
      <c r="BH62" s="401"/>
      <c r="BI62" s="401"/>
      <c r="BJ62" s="402"/>
      <c r="BK62" s="402"/>
      <c r="BL62" s="401"/>
      <c r="BM62" s="392"/>
      <c r="BN62" s="400"/>
      <c r="BO62" s="401"/>
      <c r="BP62" s="401"/>
      <c r="BQ62" s="402"/>
      <c r="BR62" s="402"/>
      <c r="BS62" s="401"/>
      <c r="BT62" s="392"/>
      <c r="BU62" s="400"/>
      <c r="BV62" s="401"/>
      <c r="BW62" s="401"/>
      <c r="BX62" s="402"/>
      <c r="BY62" s="402"/>
      <c r="BZ62" s="401"/>
      <c r="CA62" s="392"/>
      <c r="CB62" s="400"/>
      <c r="CC62" s="401"/>
      <c r="CD62" s="401"/>
      <c r="CE62" s="402"/>
      <c r="CF62" s="402"/>
      <c r="CG62" s="401"/>
    </row>
    <row r="63" spans="1:85" ht="15.75" x14ac:dyDescent="0.25">
      <c r="A63" s="393"/>
      <c r="B63" s="393">
        <v>5</v>
      </c>
      <c r="C63" s="400"/>
      <c r="D63" s="401"/>
      <c r="E63" s="401"/>
      <c r="F63" s="402"/>
      <c r="G63" s="402"/>
      <c r="H63" s="401"/>
      <c r="I63" s="392"/>
      <c r="J63" s="400"/>
      <c r="K63" s="401"/>
      <c r="L63" s="401"/>
      <c r="M63" s="402"/>
      <c r="N63" s="402"/>
      <c r="O63" s="401"/>
      <c r="P63" s="392"/>
      <c r="Q63" s="400"/>
      <c r="R63" s="401"/>
      <c r="S63" s="401"/>
      <c r="T63" s="402"/>
      <c r="U63" s="402"/>
      <c r="V63" s="401"/>
      <c r="W63" s="392"/>
      <c r="X63" s="400"/>
      <c r="Y63" s="401"/>
      <c r="Z63" s="401"/>
      <c r="AA63" s="402"/>
      <c r="AB63" s="402"/>
      <c r="AC63" s="401"/>
      <c r="AD63" s="392"/>
      <c r="AE63" s="400"/>
      <c r="AF63" s="401"/>
      <c r="AG63" s="401"/>
      <c r="AH63" s="402"/>
      <c r="AI63" s="402"/>
      <c r="AJ63" s="401"/>
      <c r="AK63" s="392"/>
      <c r="AL63" s="400"/>
      <c r="AM63" s="401"/>
      <c r="AN63" s="401"/>
      <c r="AO63" s="402"/>
      <c r="AP63" s="402"/>
      <c r="AQ63" s="401"/>
      <c r="AR63" s="392"/>
      <c r="AS63" s="400"/>
      <c r="AT63" s="401"/>
      <c r="AU63" s="401"/>
      <c r="AV63" s="402"/>
      <c r="AW63" s="402"/>
      <c r="AX63" s="401"/>
      <c r="AY63" s="392"/>
      <c r="AZ63" s="400"/>
      <c r="BA63" s="401"/>
      <c r="BB63" s="401"/>
      <c r="BC63" s="402"/>
      <c r="BD63" s="402"/>
      <c r="BE63" s="401"/>
      <c r="BF63" s="392"/>
      <c r="BG63" s="400"/>
      <c r="BH63" s="401"/>
      <c r="BI63" s="401"/>
      <c r="BJ63" s="402"/>
      <c r="BK63" s="402"/>
      <c r="BL63" s="401"/>
      <c r="BM63" s="392"/>
      <c r="BN63" s="400"/>
      <c r="BO63" s="401"/>
      <c r="BP63" s="401"/>
      <c r="BQ63" s="402"/>
      <c r="BR63" s="402"/>
      <c r="BS63" s="401"/>
      <c r="BT63" s="392"/>
      <c r="BU63" s="400"/>
      <c r="BV63" s="401"/>
      <c r="BW63" s="401"/>
      <c r="BX63" s="402"/>
      <c r="BY63" s="402"/>
      <c r="BZ63" s="401"/>
      <c r="CA63" s="392"/>
      <c r="CB63" s="400"/>
      <c r="CC63" s="401"/>
      <c r="CD63" s="401"/>
      <c r="CE63" s="402"/>
      <c r="CF63" s="402"/>
      <c r="CG63" s="401"/>
    </row>
    <row r="64" spans="1:85" ht="15.75" x14ac:dyDescent="0.25">
      <c r="A64" s="393"/>
      <c r="B64" s="393">
        <v>6</v>
      </c>
      <c r="C64" s="400"/>
      <c r="D64" s="401"/>
      <c r="E64" s="401"/>
      <c r="F64" s="402"/>
      <c r="G64" s="402"/>
      <c r="H64" s="401"/>
      <c r="I64" s="392"/>
      <c r="J64" s="400"/>
      <c r="K64" s="401"/>
      <c r="L64" s="401"/>
      <c r="M64" s="402"/>
      <c r="N64" s="402"/>
      <c r="O64" s="401"/>
      <c r="P64" s="392"/>
      <c r="Q64" s="400"/>
      <c r="R64" s="401"/>
      <c r="S64" s="401"/>
      <c r="T64" s="402"/>
      <c r="U64" s="402"/>
      <c r="V64" s="401"/>
      <c r="W64" s="392"/>
      <c r="X64" s="400"/>
      <c r="Y64" s="401"/>
      <c r="Z64" s="401"/>
      <c r="AA64" s="402"/>
      <c r="AB64" s="402"/>
      <c r="AC64" s="401"/>
      <c r="AD64" s="392"/>
      <c r="AE64" s="400"/>
      <c r="AF64" s="401"/>
      <c r="AG64" s="401"/>
      <c r="AH64" s="402"/>
      <c r="AI64" s="402"/>
      <c r="AJ64" s="401"/>
      <c r="AK64" s="392"/>
      <c r="AL64" s="400"/>
      <c r="AM64" s="401"/>
      <c r="AN64" s="401"/>
      <c r="AO64" s="402"/>
      <c r="AP64" s="402"/>
      <c r="AQ64" s="401"/>
      <c r="AR64" s="392"/>
      <c r="AS64" s="400"/>
      <c r="AT64" s="401"/>
      <c r="AU64" s="401"/>
      <c r="AV64" s="402"/>
      <c r="AW64" s="402"/>
      <c r="AX64" s="401"/>
      <c r="AY64" s="392"/>
      <c r="AZ64" s="400"/>
      <c r="BA64" s="401"/>
      <c r="BB64" s="401"/>
      <c r="BC64" s="402"/>
      <c r="BD64" s="402"/>
      <c r="BE64" s="401"/>
      <c r="BF64" s="392"/>
      <c r="BG64" s="400"/>
      <c r="BH64" s="401"/>
      <c r="BI64" s="401"/>
      <c r="BJ64" s="402"/>
      <c r="BK64" s="402"/>
      <c r="BL64" s="401"/>
      <c r="BM64" s="392"/>
      <c r="BN64" s="400"/>
      <c r="BO64" s="401"/>
      <c r="BP64" s="401"/>
      <c r="BQ64" s="402"/>
      <c r="BR64" s="402"/>
      <c r="BS64" s="401"/>
      <c r="BT64" s="392"/>
      <c r="BU64" s="400"/>
      <c r="BV64" s="401"/>
      <c r="BW64" s="401"/>
      <c r="BX64" s="402"/>
      <c r="BY64" s="402"/>
      <c r="BZ64" s="401"/>
      <c r="CA64" s="392"/>
      <c r="CB64" s="400"/>
      <c r="CC64" s="401"/>
      <c r="CD64" s="401"/>
      <c r="CE64" s="402"/>
      <c r="CF64" s="402"/>
      <c r="CG64" s="401"/>
    </row>
    <row r="65" spans="1:85" ht="15.75" x14ac:dyDescent="0.25">
      <c r="A65" s="393"/>
      <c r="B65" s="393">
        <v>7</v>
      </c>
      <c r="C65" s="400"/>
      <c r="D65" s="401"/>
      <c r="E65" s="401"/>
      <c r="F65" s="402"/>
      <c r="G65" s="402"/>
      <c r="H65" s="401"/>
      <c r="I65" s="392"/>
      <c r="J65" s="400"/>
      <c r="K65" s="401"/>
      <c r="L65" s="401"/>
      <c r="M65" s="402"/>
      <c r="N65" s="402"/>
      <c r="O65" s="401"/>
      <c r="P65" s="392"/>
      <c r="Q65" s="400"/>
      <c r="R65" s="401"/>
      <c r="S65" s="401"/>
      <c r="T65" s="402"/>
      <c r="U65" s="402"/>
      <c r="V65" s="401"/>
      <c r="W65" s="392"/>
      <c r="X65" s="400"/>
      <c r="Y65" s="401"/>
      <c r="Z65" s="401"/>
      <c r="AA65" s="402"/>
      <c r="AB65" s="402"/>
      <c r="AC65" s="401"/>
      <c r="AD65" s="392"/>
      <c r="AE65" s="400"/>
      <c r="AF65" s="401"/>
      <c r="AG65" s="401"/>
      <c r="AH65" s="402"/>
      <c r="AI65" s="402"/>
      <c r="AJ65" s="401"/>
      <c r="AK65" s="392"/>
      <c r="AL65" s="400"/>
      <c r="AM65" s="401"/>
      <c r="AN65" s="401"/>
      <c r="AO65" s="402"/>
      <c r="AP65" s="402"/>
      <c r="AQ65" s="401"/>
      <c r="AR65" s="392"/>
      <c r="AS65" s="400"/>
      <c r="AT65" s="401"/>
      <c r="AU65" s="401"/>
      <c r="AV65" s="402"/>
      <c r="AW65" s="402"/>
      <c r="AX65" s="401"/>
      <c r="AY65" s="392"/>
      <c r="AZ65" s="400"/>
      <c r="BA65" s="401"/>
      <c r="BB65" s="401"/>
      <c r="BC65" s="402"/>
      <c r="BD65" s="402"/>
      <c r="BE65" s="401"/>
      <c r="BF65" s="392"/>
      <c r="BG65" s="400"/>
      <c r="BH65" s="401"/>
      <c r="BI65" s="401"/>
      <c r="BJ65" s="402"/>
      <c r="BK65" s="402"/>
      <c r="BL65" s="401"/>
      <c r="BM65" s="392"/>
      <c r="BN65" s="400"/>
      <c r="BO65" s="401"/>
      <c r="BP65" s="401"/>
      <c r="BQ65" s="402"/>
      <c r="BR65" s="402"/>
      <c r="BS65" s="401"/>
      <c r="BT65" s="392"/>
      <c r="BU65" s="400"/>
      <c r="BV65" s="401"/>
      <c r="BW65" s="401"/>
      <c r="BX65" s="402"/>
      <c r="BY65" s="402"/>
      <c r="BZ65" s="401"/>
      <c r="CA65" s="392"/>
      <c r="CB65" s="400"/>
      <c r="CC65" s="401"/>
      <c r="CD65" s="401"/>
      <c r="CE65" s="402"/>
      <c r="CF65" s="402"/>
      <c r="CG65" s="401"/>
    </row>
    <row r="66" spans="1:85" ht="15.75" x14ac:dyDescent="0.25">
      <c r="A66" s="393"/>
      <c r="B66" s="393">
        <v>8</v>
      </c>
      <c r="C66" s="400"/>
      <c r="D66" s="401"/>
      <c r="E66" s="401"/>
      <c r="F66" s="402"/>
      <c r="G66" s="402"/>
      <c r="H66" s="401"/>
      <c r="I66" s="392"/>
      <c r="J66" s="400"/>
      <c r="K66" s="401"/>
      <c r="L66" s="401"/>
      <c r="M66" s="402"/>
      <c r="N66" s="402"/>
      <c r="O66" s="401"/>
      <c r="P66" s="392"/>
      <c r="Q66" s="400"/>
      <c r="R66" s="401"/>
      <c r="S66" s="401"/>
      <c r="T66" s="402"/>
      <c r="U66" s="402"/>
      <c r="V66" s="401"/>
      <c r="W66" s="392"/>
      <c r="X66" s="400"/>
      <c r="Y66" s="401"/>
      <c r="Z66" s="401"/>
      <c r="AA66" s="402"/>
      <c r="AB66" s="402"/>
      <c r="AC66" s="401"/>
      <c r="AD66" s="392"/>
      <c r="AE66" s="400"/>
      <c r="AF66" s="401"/>
      <c r="AG66" s="401"/>
      <c r="AH66" s="402"/>
      <c r="AI66" s="402"/>
      <c r="AJ66" s="401"/>
      <c r="AK66" s="392"/>
      <c r="AL66" s="400"/>
      <c r="AM66" s="401"/>
      <c r="AN66" s="401"/>
      <c r="AO66" s="402"/>
      <c r="AP66" s="402"/>
      <c r="AQ66" s="401"/>
      <c r="AR66" s="392"/>
      <c r="AS66" s="400"/>
      <c r="AT66" s="401"/>
      <c r="AU66" s="401"/>
      <c r="AV66" s="402"/>
      <c r="AW66" s="402"/>
      <c r="AX66" s="401"/>
      <c r="AY66" s="392"/>
      <c r="AZ66" s="400"/>
      <c r="BA66" s="401"/>
      <c r="BB66" s="401"/>
      <c r="BC66" s="402"/>
      <c r="BD66" s="402"/>
      <c r="BE66" s="401"/>
      <c r="BF66" s="392"/>
      <c r="BG66" s="400"/>
      <c r="BH66" s="401"/>
      <c r="BI66" s="401"/>
      <c r="BJ66" s="402"/>
      <c r="BK66" s="402"/>
      <c r="BL66" s="401"/>
      <c r="BM66" s="392"/>
      <c r="BN66" s="400"/>
      <c r="BO66" s="401"/>
      <c r="BP66" s="401"/>
      <c r="BQ66" s="402"/>
      <c r="BR66" s="402"/>
      <c r="BS66" s="401"/>
      <c r="BT66" s="392"/>
      <c r="BU66" s="400"/>
      <c r="BV66" s="401"/>
      <c r="BW66" s="401"/>
      <c r="BX66" s="402"/>
      <c r="BY66" s="402"/>
      <c r="BZ66" s="401"/>
      <c r="CA66" s="392"/>
      <c r="CB66" s="400"/>
      <c r="CC66" s="401"/>
      <c r="CD66" s="401"/>
      <c r="CE66" s="402"/>
      <c r="CF66" s="402"/>
      <c r="CG66" s="401"/>
    </row>
    <row r="67" spans="1:85" ht="15.75" x14ac:dyDescent="0.25">
      <c r="A67" s="393"/>
      <c r="B67" s="393">
        <v>9</v>
      </c>
      <c r="C67" s="400"/>
      <c r="D67" s="401"/>
      <c r="E67" s="401"/>
      <c r="F67" s="402"/>
      <c r="G67" s="402"/>
      <c r="H67" s="401"/>
      <c r="I67" s="392"/>
      <c r="J67" s="400"/>
      <c r="K67" s="401"/>
      <c r="L67" s="401"/>
      <c r="M67" s="402"/>
      <c r="N67" s="402"/>
      <c r="O67" s="401"/>
      <c r="P67" s="392"/>
      <c r="Q67" s="400"/>
      <c r="R67" s="401"/>
      <c r="S67" s="401"/>
      <c r="T67" s="402"/>
      <c r="U67" s="402"/>
      <c r="V67" s="401"/>
      <c r="W67" s="392"/>
      <c r="X67" s="400"/>
      <c r="Y67" s="401"/>
      <c r="Z67" s="401"/>
      <c r="AA67" s="402"/>
      <c r="AB67" s="402"/>
      <c r="AC67" s="401"/>
      <c r="AD67" s="392"/>
      <c r="AE67" s="400"/>
      <c r="AF67" s="401"/>
      <c r="AG67" s="401"/>
      <c r="AH67" s="402"/>
      <c r="AI67" s="402"/>
      <c r="AJ67" s="401"/>
      <c r="AK67" s="392"/>
      <c r="AL67" s="400"/>
      <c r="AM67" s="401"/>
      <c r="AN67" s="401"/>
      <c r="AO67" s="402"/>
      <c r="AP67" s="402"/>
      <c r="AQ67" s="401"/>
      <c r="AR67" s="392"/>
      <c r="AS67" s="400"/>
      <c r="AT67" s="401"/>
      <c r="AU67" s="401"/>
      <c r="AV67" s="402"/>
      <c r="AW67" s="402"/>
      <c r="AX67" s="401"/>
      <c r="AY67" s="392"/>
      <c r="AZ67" s="400"/>
      <c r="BA67" s="401"/>
      <c r="BB67" s="401"/>
      <c r="BC67" s="402"/>
      <c r="BD67" s="402"/>
      <c r="BE67" s="401"/>
      <c r="BF67" s="392"/>
      <c r="BG67" s="400"/>
      <c r="BH67" s="401"/>
      <c r="BI67" s="401"/>
      <c r="BJ67" s="402"/>
      <c r="BK67" s="402"/>
      <c r="BL67" s="401"/>
      <c r="BM67" s="392"/>
      <c r="BN67" s="400"/>
      <c r="BO67" s="401"/>
      <c r="BP67" s="401"/>
      <c r="BQ67" s="402"/>
      <c r="BR67" s="402"/>
      <c r="BS67" s="401"/>
      <c r="BT67" s="392"/>
      <c r="BU67" s="400"/>
      <c r="BV67" s="401"/>
      <c r="BW67" s="401"/>
      <c r="BX67" s="402"/>
      <c r="BY67" s="402"/>
      <c r="BZ67" s="401"/>
      <c r="CA67" s="392"/>
      <c r="CB67" s="400"/>
      <c r="CC67" s="401"/>
      <c r="CD67" s="401"/>
      <c r="CE67" s="402"/>
      <c r="CF67" s="402"/>
      <c r="CG67" s="401"/>
    </row>
    <row r="68" spans="1:85" ht="15.75" x14ac:dyDescent="0.25">
      <c r="A68" s="393"/>
      <c r="B68" s="393">
        <v>10</v>
      </c>
      <c r="C68" s="400"/>
      <c r="D68" s="401"/>
      <c r="E68" s="401"/>
      <c r="F68" s="402"/>
      <c r="G68" s="402"/>
      <c r="H68" s="401"/>
      <c r="I68" s="392"/>
      <c r="J68" s="400"/>
      <c r="K68" s="401"/>
      <c r="L68" s="401"/>
      <c r="M68" s="402"/>
      <c r="N68" s="402"/>
      <c r="O68" s="401"/>
      <c r="P68" s="392"/>
      <c r="Q68" s="400"/>
      <c r="R68" s="401"/>
      <c r="S68" s="401"/>
      <c r="T68" s="402"/>
      <c r="U68" s="402"/>
      <c r="V68" s="401"/>
      <c r="W68" s="392"/>
      <c r="X68" s="400"/>
      <c r="Y68" s="401"/>
      <c r="Z68" s="401"/>
      <c r="AA68" s="402"/>
      <c r="AB68" s="402"/>
      <c r="AC68" s="401"/>
      <c r="AD68" s="392"/>
      <c r="AE68" s="400"/>
      <c r="AF68" s="401"/>
      <c r="AG68" s="401"/>
      <c r="AH68" s="402"/>
      <c r="AI68" s="402"/>
      <c r="AJ68" s="401"/>
      <c r="AK68" s="392"/>
      <c r="AL68" s="400"/>
      <c r="AM68" s="401"/>
      <c r="AN68" s="401"/>
      <c r="AO68" s="402"/>
      <c r="AP68" s="402"/>
      <c r="AQ68" s="401"/>
      <c r="AR68" s="392"/>
      <c r="AS68" s="400"/>
      <c r="AT68" s="401"/>
      <c r="AU68" s="401"/>
      <c r="AV68" s="402"/>
      <c r="AW68" s="402"/>
      <c r="AX68" s="401"/>
      <c r="AY68" s="392"/>
      <c r="AZ68" s="400"/>
      <c r="BA68" s="401"/>
      <c r="BB68" s="401"/>
      <c r="BC68" s="402"/>
      <c r="BD68" s="402"/>
      <c r="BE68" s="401"/>
      <c r="BF68" s="392"/>
      <c r="BG68" s="400"/>
      <c r="BH68" s="401"/>
      <c r="BI68" s="401"/>
      <c r="BJ68" s="402"/>
      <c r="BK68" s="402"/>
      <c r="BL68" s="401"/>
      <c r="BM68" s="392"/>
      <c r="BN68" s="400"/>
      <c r="BO68" s="401"/>
      <c r="BP68" s="401"/>
      <c r="BQ68" s="402"/>
      <c r="BR68" s="402"/>
      <c r="BS68" s="401"/>
      <c r="BT68" s="392"/>
      <c r="BU68" s="400"/>
      <c r="BV68" s="401"/>
      <c r="BW68" s="401"/>
      <c r="BX68" s="402"/>
      <c r="BY68" s="402"/>
      <c r="BZ68" s="401"/>
      <c r="CA68" s="392"/>
      <c r="CB68" s="400"/>
      <c r="CC68" s="401"/>
      <c r="CD68" s="401"/>
      <c r="CE68" s="402"/>
      <c r="CF68" s="402"/>
      <c r="CG68" s="401"/>
    </row>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67</vt:i4>
      </vt:variant>
    </vt:vector>
  </HeadingPairs>
  <TitlesOfParts>
    <vt:vector size="82" baseType="lpstr">
      <vt:lpstr>Sheet7</vt:lpstr>
      <vt:lpstr>基本情報</vt:lpstr>
      <vt:lpstr>214737</vt:lpstr>
      <vt:lpstr>実行度合表集計</vt:lpstr>
      <vt:lpstr>グループ(売上高)計画</vt:lpstr>
      <vt:lpstr>グループ(売上高)実績</vt:lpstr>
      <vt:lpstr>グループ(経常利益)計画</vt:lpstr>
      <vt:lpstr>グループ(経常利益)実績</vt:lpstr>
      <vt:lpstr>グループ(受着完)計画</vt:lpstr>
      <vt:lpstr>グループ(受着完)計画-実績</vt:lpstr>
      <vt:lpstr>グループ(損益)</vt:lpstr>
      <vt:lpstr>受着完テンプレート1</vt:lpstr>
      <vt:lpstr>受着完テンプレート2</vt:lpstr>
      <vt:lpstr>損益テンプレート</vt:lpstr>
      <vt:lpstr>DATAテンプレート</vt:lpstr>
      <vt:lpstr>'グループ(経常利益)計画'!Print_Area</vt:lpstr>
      <vt:lpstr>'グループ(経常利益)実績'!Print_Area</vt:lpstr>
      <vt:lpstr>'グループ(受着完)計画'!Print_Area</vt:lpstr>
      <vt:lpstr>'グループ(受着完)計画-実績'!Print_Area</vt:lpstr>
      <vt:lpstr>'グループ(損益)'!Print_Area</vt:lpstr>
      <vt:lpstr>'グループ(売上高)計画'!Print_Area</vt:lpstr>
      <vt:lpstr>'グループ(売上高)実績'!Print_Area</vt:lpstr>
      <vt:lpstr>実行度合表集計!Print_Area</vt:lpstr>
      <vt:lpstr>受着完テンプレート1!Print_Area</vt:lpstr>
      <vt:lpstr>受着完テンプレート2!Print_Area</vt:lpstr>
      <vt:lpstr>損益テンプレート!Print_Area</vt:lpstr>
      <vt:lpstr>'グループ(受着完)計画-実績'!Print_Titles</vt:lpstr>
      <vt:lpstr>'グループ(損益)'!Print_Titles</vt:lpstr>
      <vt:lpstr>実行度合表集計!Print_Titles</vt:lpstr>
      <vt:lpstr>受着完テンプレート1!Print_Titles</vt:lpstr>
      <vt:lpstr>受着完テンプレート2!Print_Titles</vt:lpstr>
      <vt:lpstr>損益テンプレート!Print_Titles</vt:lpstr>
      <vt:lpstr>エクスポート1</vt:lpstr>
      <vt:lpstr>エクスポート2</vt:lpstr>
      <vt:lpstr>その他経費_合計</vt:lpstr>
      <vt:lpstr>減価償却費_合計</vt:lpstr>
      <vt:lpstr>事業計画テーブルID</vt:lpstr>
      <vt:lpstr>集計グループ1</vt:lpstr>
      <vt:lpstr>集計グループ10</vt:lpstr>
      <vt:lpstr>集計グループ11</vt:lpstr>
      <vt:lpstr>集計グループ12</vt:lpstr>
      <vt:lpstr>集計グループ13</vt:lpstr>
      <vt:lpstr>集計グループ14</vt:lpstr>
      <vt:lpstr>集計グループ15</vt:lpstr>
      <vt:lpstr>集計グループ16</vt:lpstr>
      <vt:lpstr>集計グループ17</vt:lpstr>
      <vt:lpstr>集計グループ18</vt:lpstr>
      <vt:lpstr>集計グループ19</vt:lpstr>
      <vt:lpstr>集計グループ2</vt:lpstr>
      <vt:lpstr>集計グループ20</vt:lpstr>
      <vt:lpstr>集計グループ3</vt:lpstr>
      <vt:lpstr>集計グループ4</vt:lpstr>
      <vt:lpstr>集計グループ5</vt:lpstr>
      <vt:lpstr>集計グループ6</vt:lpstr>
      <vt:lpstr>集計グループ7</vt:lpstr>
      <vt:lpstr>集計グループ8</vt:lpstr>
      <vt:lpstr>集計グループ9</vt:lpstr>
      <vt:lpstr>集計フラグ1</vt:lpstr>
      <vt:lpstr>集計フラグ10</vt:lpstr>
      <vt:lpstr>集計フラグ11</vt:lpstr>
      <vt:lpstr>集計フラグ12</vt:lpstr>
      <vt:lpstr>集計フラグ13</vt:lpstr>
      <vt:lpstr>集計フラグ14</vt:lpstr>
      <vt:lpstr>集計フラグ15</vt:lpstr>
      <vt:lpstr>集計フラグ16</vt:lpstr>
      <vt:lpstr>集計フラグ17</vt:lpstr>
      <vt:lpstr>集計フラグ18</vt:lpstr>
      <vt:lpstr>集計フラグ19</vt:lpstr>
      <vt:lpstr>集計フラグ2</vt:lpstr>
      <vt:lpstr>集計フラグ20</vt:lpstr>
      <vt:lpstr>集計フラグ3</vt:lpstr>
      <vt:lpstr>集計フラグ4</vt:lpstr>
      <vt:lpstr>集計フラグ5</vt:lpstr>
      <vt:lpstr>集計フラグ6</vt:lpstr>
      <vt:lpstr>集計フラグ7</vt:lpstr>
      <vt:lpstr>集計フラグ8</vt:lpstr>
      <vt:lpstr>集計フラグ9</vt:lpstr>
      <vt:lpstr>人件費_合計</vt:lpstr>
      <vt:lpstr>地代・家賃_合計</vt:lpstr>
      <vt:lpstr>年度</vt:lpstr>
      <vt:lpstr>販売費_合計</vt:lpstr>
      <vt:lpstr>本社経費_合計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野木 健一郎</dc:creator>
  <cp:lastModifiedBy>NTK.OFFICE.032</cp:lastModifiedBy>
  <cp:lastPrinted>2025-11-07T01:19:03Z</cp:lastPrinted>
  <dcterms:created xsi:type="dcterms:W3CDTF">2024-06-09T00:11:42Z</dcterms:created>
  <dcterms:modified xsi:type="dcterms:W3CDTF">2025-11-09T05:36:44Z</dcterms:modified>
</cp:coreProperties>
</file>